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4.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5.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tables/table9.xml" ContentType="application/vnd.openxmlformats-officedocument.spreadsheetml.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0.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11.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pivotTables/pivotTable18.xml" ContentType="application/vnd.openxmlformats-officedocument.spreadsheetml.pivotTable+xml"/>
  <Override PartName="/xl/comments5.xml" ContentType="application/vnd.openxmlformats-officedocument.spreadsheetml.comments+xml"/>
  <Override PartName="/xl/threadedComments/threadedComment5.xml" ContentType="application/vnd.ms-excel.threadedcomments+xml"/>
  <Override PartName="/xl/tables/table1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EstaPastaDeTrabalho" defaultThemeVersion="166925"/>
  <mc:AlternateContent xmlns:mc="http://schemas.openxmlformats.org/markup-compatibility/2006">
    <mc:Choice Requires="x15">
      <x15ac:absPath xmlns:x15ac="http://schemas.microsoft.com/office/spreadsheetml/2010/11/ac" url="https://apencapital.sharepoint.com/sites/WEALTH/Documentos Partilhados/1_CLIENTES/1_DADOS-CADASTRAIS/"/>
    </mc:Choice>
  </mc:AlternateContent>
  <xr:revisionPtr revIDLastSave="1779" documentId="120_S{045F4F1F-7B39-5FA1-9BCA-C007EBEBB2F6}" xr6:coauthVersionLast="47" xr6:coauthVersionMax="47" xr10:uidLastSave="{B3957B3F-CB15-4E91-92AF-9D8C486DDAF0}"/>
  <bookViews>
    <workbookView xWindow="-120" yWindow="-16320" windowWidth="29040" windowHeight="15720" tabRatio="698" firstSheet="11" activeTab="11" xr2:uid="{B47A63FA-E34D-4C21-A8FA-24B94EDFA68A}"/>
  </bookViews>
  <sheets>
    <sheet name="Clientes - GAD e LVF" sheetId="8" state="hidden" r:id="rId1"/>
    <sheet name="Planilha1" sheetId="19" state="hidden" r:id="rId2"/>
    <sheet name="Wealth" sheetId="15" state="hidden" r:id="rId3"/>
    <sheet name="Detalhes1" sheetId="22" state="hidden" r:id="rId4"/>
    <sheet name="Retenção" sheetId="16" state="hidden" r:id="rId5"/>
    <sheet name="Infos" sheetId="7" state="hidden" r:id="rId6"/>
    <sheet name="Advisor" sheetId="17" state="hidden" r:id="rId7"/>
    <sheet name="Indicação" sheetId="18" state="hidden" r:id="rId8"/>
    <sheet name="Sheet1" sheetId="20" state="hidden" r:id="rId9"/>
    <sheet name="Planilha3" sheetId="26" state="hidden" r:id="rId10"/>
    <sheet name="Planilha2" sheetId="23" state="hidden" r:id="rId11"/>
    <sheet name="Clientes" sheetId="1" r:id="rId12"/>
    <sheet name="Planilha11" sheetId="36" state="hidden" r:id="rId13"/>
    <sheet name="Planilha8" sheetId="33" r:id="rId14"/>
    <sheet name="Planilha7" sheetId="32" r:id="rId15"/>
    <sheet name="Planilha9" sheetId="34" r:id="rId16"/>
    <sheet name="Planilha6" sheetId="31" state="hidden" r:id="rId17"/>
    <sheet name="Clientes (2)" sheetId="30" state="hidden" r:id="rId18"/>
    <sheet name="Planilha5" sheetId="28" state="hidden" r:id="rId19"/>
    <sheet name="Churn" sheetId="11" state="hidden" r:id="rId20"/>
    <sheet name="Consolidação" sheetId="24" state="hidden" r:id="rId21"/>
    <sheet name="Consolidação - Finalizados" sheetId="25" state="hidden" r:id="rId22"/>
    <sheet name="Planilha4" sheetId="27" state="hidden" r:id="rId23"/>
    <sheet name="Formulas" sheetId="2" state="hidden" r:id="rId24"/>
  </sheets>
  <externalReferences>
    <externalReference r:id="rId25"/>
    <externalReference r:id="rId26"/>
  </externalReferences>
  <definedNames>
    <definedName name="_xlnm._FilterDatabase" localSheetId="6" hidden="1">Advisor!$A$2:$D$70</definedName>
    <definedName name="_xlnm._FilterDatabase" localSheetId="11" hidden="1">Clientes!$J$1364:$J$1364</definedName>
    <definedName name="_xlnm._FilterDatabase" localSheetId="0" hidden="1">'Clientes - GAD e LVF'!$A$1:$AJ$332</definedName>
    <definedName name="_xlnm._FilterDatabase" localSheetId="17" hidden="1">'Clientes (2)'!$J$764:$N$764</definedName>
    <definedName name="_xlnm._FilterDatabase" localSheetId="20" hidden="1">Consolidação!$A$1:$M$33</definedName>
    <definedName name="_xlnm._FilterDatabase" localSheetId="21" hidden="1">'Consolidação - Finalizados'!$A$1:$L$61</definedName>
    <definedName name="_xlnm._FilterDatabase" localSheetId="7" hidden="1">Indicação!$F$2:$G$49</definedName>
    <definedName name="_xlnm._FilterDatabase" localSheetId="5" hidden="1">Infos!$H$6:$I$23</definedName>
    <definedName name="_xlnm._FilterDatabase" localSheetId="1" hidden="1">Planilha1!$A$1:$G$13</definedName>
    <definedName name="_xlnm._FilterDatabase" localSheetId="16" hidden="1">Planilha6!$A$1:$K$54</definedName>
    <definedName name="_xlnm._FilterDatabase" localSheetId="15" hidden="1">Planilha9!$A$1:$E$965</definedName>
    <definedName name="_xlnm._FilterDatabase" localSheetId="4" hidden="1">Retenção!$A$2:$E$127</definedName>
    <definedName name="_xlcn.WorksheetConnection_BASECADASTRALCLIENTES.xlsxBaseClientes1" hidden="1">BaseClientes[]</definedName>
    <definedName name="_xlcn.WorksheetConnection_Planilha2H4J4161" hidden="1">[1]Seguro!$G$4:$H$416</definedName>
    <definedName name="_xlnm.Print_Area" localSheetId="11">Clientes!$A$1:$AM$689</definedName>
    <definedName name="_xlnm.Print_Area" localSheetId="17">'Clientes (2)'!$A$1:$AM$821</definedName>
  </definedNames>
  <calcPr calcId="191029"/>
  <pivotCaches>
    <pivotCache cacheId="5" r:id="rId27"/>
    <pivotCache cacheId="6" r:id="rId28"/>
    <pivotCache cacheId="7" r:id="rId29"/>
    <pivotCache cacheId="8" r:id="rId30"/>
    <pivotCache cacheId="9" r:id="rId31"/>
    <pivotCache cacheId="10" r:id="rId32"/>
    <pivotCache cacheId="11" r:id="rId33"/>
    <pivotCache cacheId="12" r:id="rId34"/>
    <pivotCache cacheId="13" r:id="rId35"/>
    <pivotCache cacheId="14" r:id="rId36"/>
    <pivotCache cacheId="15" r:id="rId37"/>
    <pivotCache cacheId="16" r:id="rId3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tervalo" name="Intervalo" connection="WorksheetConnection_Planilha2!$H$4:$J$416"/>
          <x15:modelTable id="BaseClientes" name="BaseClientes" connection="WorksheetConnection_BASE-CADASTRAL-CLIENTES.xlsx!BaseClientes"/>
        </x15:modelTables>
        <x15:extLst>
          <ext xmlns:x16="http://schemas.microsoft.com/office/spreadsheetml/2014/11/main" uri="{9835A34E-60A6-4A7C-AAB8-D5F71C897F49}">
            <x16:modelTimeGroupings>
              <x16:modelTimeGrouping tableName="BaseClientes" columnName="dataDeSaida" columnId="dataDeSaida">
                <x16:calculatedTimeColumn columnName="dataDeSaida (Ano)" columnId="dataDeSaida (Ano)" contentType="years" isSelected="1"/>
                <x16:calculatedTimeColumn columnName="dataDeSaida (Trimestre)" columnId="dataDeSaida (Trimestre)" contentType="quarters" isSelected="1"/>
                <x16:calculatedTimeColumn columnName="dataDeSaida (Índice de Mês)" columnId="dataDeSaida (Índice de Mês)" contentType="monthsindex" isSelected="1"/>
                <x16:calculatedTimeColumn columnName="dataDeSaida (Mês)" columnId="dataDeSaida (Mês)"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 i="19" l="1"/>
  <c r="B12" i="19"/>
  <c r="B11" i="19"/>
  <c r="B10" i="19"/>
  <c r="B9" i="19"/>
  <c r="B7" i="19"/>
  <c r="B6" i="19"/>
  <c r="B5" i="19"/>
  <c r="B4" i="19"/>
  <c r="B3" i="19"/>
  <c r="B2" i="19"/>
  <c r="E1443" i="1"/>
  <c r="R1442" i="1" a="1"/>
  <c r="R1442" i="1" s="1"/>
  <c r="E1442" i="1"/>
  <c r="R1441" i="1" a="1"/>
  <c r="R1441" i="1" s="1"/>
  <c r="E1441" i="1"/>
  <c r="R1440" i="1" a="1"/>
  <c r="R1440" i="1" s="1"/>
  <c r="E1440" i="1"/>
  <c r="R1439" i="1" a="1"/>
  <c r="R1439" i="1" s="1"/>
  <c r="E1439" i="1"/>
  <c r="E1438" i="1"/>
  <c r="R1438" i="1" a="1"/>
  <c r="R1438" i="1" s="1"/>
  <c r="AK1395" i="1" a="1"/>
  <c r="AK1395" i="1" s="1"/>
  <c r="AK1437" i="1" a="1"/>
  <c r="AK1437" i="1" s="1"/>
  <c r="R1437" i="1" a="1"/>
  <c r="R1437" i="1" s="1"/>
  <c r="E1437" i="1"/>
  <c r="E1436" i="1" l="1"/>
  <c r="R1436" i="1" a="1"/>
  <c r="R1436" i="1" s="1"/>
  <c r="E1435" i="1"/>
  <c r="R1435" i="1" a="1"/>
  <c r="R1435" i="1" s="1"/>
  <c r="E1434" i="1"/>
  <c r="R1432" i="1" a="1"/>
  <c r="R1432" i="1" s="1"/>
  <c r="E1433" i="1"/>
  <c r="E1432" i="1"/>
  <c r="AK1429" i="1" a="1"/>
  <c r="AK1429" i="1" s="1"/>
  <c r="AK1426" i="1" a="1"/>
  <c r="AK1426" i="1" s="1"/>
  <c r="AK1425" i="1" a="1"/>
  <c r="AK1425" i="1" s="1"/>
  <c r="AK1421" i="1" a="1"/>
  <c r="AK1421" i="1" s="1"/>
  <c r="AK1413" i="1" a="1"/>
  <c r="AK1413" i="1" s="1"/>
  <c r="AK1388" i="1" a="1"/>
  <c r="AK1388" i="1" s="1"/>
  <c r="E1431" i="1" l="1"/>
  <c r="R1433" i="1" a="1"/>
  <c r="R1433" i="1" s="1"/>
  <c r="R1431" i="1" a="1"/>
  <c r="R1431" i="1" s="1"/>
  <c r="E1430" i="1"/>
  <c r="E1429" i="1"/>
  <c r="E1428" i="1"/>
  <c r="E828" i="1"/>
  <c r="AK1410" i="1" l="1" a="1"/>
  <c r="AK1410" i="1" s="1"/>
  <c r="R1410" i="1" a="1"/>
  <c r="R1410" i="1" s="1"/>
  <c r="E1410" i="1"/>
  <c r="R1427" i="1" a="1"/>
  <c r="R1427" i="1" s="1"/>
  <c r="R1426" i="1" a="1"/>
  <c r="R1426" i="1" s="1"/>
  <c r="R1425" i="1" a="1"/>
  <c r="R1425" i="1" s="1"/>
  <c r="R1424" i="1" a="1"/>
  <c r="R1424" i="1" s="1"/>
  <c r="R1423" i="1" a="1"/>
  <c r="R1423" i="1" s="1"/>
  <c r="R1422" i="1" a="1"/>
  <c r="R1422" i="1" s="1"/>
  <c r="R1421" i="1" a="1"/>
  <c r="R1421" i="1" s="1"/>
  <c r="R1420" i="1" a="1"/>
  <c r="R1420" i="1" s="1"/>
  <c r="R1419" i="1" a="1"/>
  <c r="R1419" i="1" s="1"/>
  <c r="R1418" i="1" a="1"/>
  <c r="R1418" i="1" s="1"/>
  <c r="R1417" i="1" a="1"/>
  <c r="R1417" i="1" s="1"/>
  <c r="R583" i="1" a="1"/>
  <c r="R583" i="1" s="1"/>
  <c r="R1415" i="1" a="1"/>
  <c r="R1415" i="1" s="1"/>
  <c r="R1414" i="1" a="1"/>
  <c r="R1414" i="1" s="1"/>
  <c r="R1413" i="1" a="1"/>
  <c r="R1413" i="1" s="1"/>
  <c r="R1412" i="1" a="1"/>
  <c r="R1412" i="1" s="1"/>
  <c r="R1411" i="1" a="1"/>
  <c r="R1411" i="1" s="1"/>
  <c r="R1409" i="1" a="1"/>
  <c r="R1409" i="1" s="1"/>
  <c r="R1408" i="1" a="1"/>
  <c r="R1408" i="1" s="1"/>
  <c r="R1407" i="1" a="1"/>
  <c r="R1407" i="1" s="1"/>
  <c r="R1406" i="1" a="1"/>
  <c r="R1406" i="1" s="1"/>
  <c r="R1405" i="1" a="1"/>
  <c r="R1405" i="1" s="1"/>
  <c r="E1427" i="1"/>
  <c r="E1426" i="1" l="1"/>
  <c r="E1425" i="1"/>
  <c r="E1424" i="1"/>
  <c r="E1405" i="1" l="1"/>
  <c r="E1423" i="1"/>
  <c r="E1422" i="1" l="1"/>
  <c r="E1421" i="1" l="1"/>
  <c r="E867" i="34"/>
  <c r="E868" i="34"/>
  <c r="E864" i="34"/>
  <c r="E865" i="34"/>
  <c r="E857" i="34"/>
  <c r="E858" i="34"/>
  <c r="E836" i="34"/>
  <c r="E822" i="34"/>
  <c r="E807" i="34"/>
  <c r="E791" i="34"/>
  <c r="E783" i="34"/>
  <c r="E784" i="34"/>
  <c r="E767" i="34"/>
  <c r="E768" i="34"/>
  <c r="E764" i="34"/>
  <c r="E765" i="34"/>
  <c r="E757" i="34"/>
  <c r="E755" i="34"/>
  <c r="E748" i="34"/>
  <c r="E721" i="34"/>
  <c r="E710" i="34"/>
  <c r="E704" i="34"/>
  <c r="E690" i="34"/>
  <c r="E682" i="34"/>
  <c r="E680" i="34"/>
  <c r="E666" i="34"/>
  <c r="E661" i="34"/>
  <c r="E652" i="34"/>
  <c r="E649" i="34"/>
  <c r="E646" i="34"/>
  <c r="E629" i="34"/>
  <c r="E606" i="34"/>
  <c r="E603" i="34"/>
  <c r="E600" i="34"/>
  <c r="E595" i="34"/>
  <c r="E596" i="34"/>
  <c r="E592" i="34"/>
  <c r="E569" i="34"/>
  <c r="E570" i="34"/>
  <c r="E561" i="34"/>
  <c r="E562" i="34"/>
  <c r="E545" i="34"/>
  <c r="E542" i="34"/>
  <c r="E538" i="34"/>
  <c r="E516" i="34"/>
  <c r="E496" i="34"/>
  <c r="E497" i="34"/>
  <c r="E494" i="34"/>
  <c r="E481" i="34"/>
  <c r="E478" i="34"/>
  <c r="E458" i="34"/>
  <c r="E459" i="34"/>
  <c r="E460" i="34"/>
  <c r="E450" i="34"/>
  <c r="E447" i="34"/>
  <c r="E439" i="34"/>
  <c r="E436" i="34"/>
  <c r="E437" i="34"/>
  <c r="E431" i="34"/>
  <c r="E432" i="34"/>
  <c r="E412" i="34"/>
  <c r="E410" i="34"/>
  <c r="E407" i="34"/>
  <c r="E408" i="34"/>
  <c r="E403" i="34"/>
  <c r="E375" i="34"/>
  <c r="E366" i="34"/>
  <c r="E330" i="34"/>
  <c r="E311" i="34"/>
  <c r="E302" i="34"/>
  <c r="E289" i="34"/>
  <c r="E287" i="34"/>
  <c r="E284" i="34"/>
  <c r="E270" i="34"/>
  <c r="E260" i="34"/>
  <c r="E257" i="34"/>
  <c r="E255" i="34"/>
  <c r="E247" i="34"/>
  <c r="E242" i="34"/>
  <c r="E233" i="34"/>
  <c r="E227" i="34"/>
  <c r="E220" i="34"/>
  <c r="E207" i="34"/>
  <c r="E198" i="34"/>
  <c r="E189" i="34"/>
  <c r="E190" i="34"/>
  <c r="E191" i="34"/>
  <c r="E192" i="34"/>
  <c r="E187" i="34"/>
  <c r="E180" i="34"/>
  <c r="E181" i="34"/>
  <c r="E182" i="34"/>
  <c r="E183" i="34"/>
  <c r="E184" i="34"/>
  <c r="E185" i="34"/>
  <c r="E171" i="34"/>
  <c r="E169" i="34"/>
  <c r="E155" i="34"/>
  <c r="E153" i="34"/>
  <c r="E147" i="34"/>
  <c r="E145" i="34"/>
  <c r="E143" i="34"/>
  <c r="E132" i="34"/>
  <c r="E127" i="34"/>
  <c r="E117" i="34"/>
  <c r="E105" i="34"/>
  <c r="E106" i="34"/>
  <c r="E107" i="34"/>
  <c r="E108" i="34"/>
  <c r="E109" i="34"/>
  <c r="E110" i="34"/>
  <c r="E111" i="34"/>
  <c r="E112" i="34"/>
  <c r="E113" i="34"/>
  <c r="E114" i="34"/>
  <c r="E82" i="34"/>
  <c r="E83" i="34"/>
  <c r="E66" i="34"/>
  <c r="E67" i="34"/>
  <c r="E55" i="34"/>
  <c r="E52" i="34"/>
  <c r="E12" i="34"/>
  <c r="E965" i="34"/>
  <c r="E964" i="34"/>
  <c r="E962" i="34"/>
  <c r="E961" i="34"/>
  <c r="E960" i="34"/>
  <c r="E959" i="34"/>
  <c r="E958" i="34"/>
  <c r="E953" i="34"/>
  <c r="E952" i="34"/>
  <c r="E949" i="34"/>
  <c r="E948" i="34"/>
  <c r="E947" i="34"/>
  <c r="E946" i="34"/>
  <c r="E945" i="34"/>
  <c r="E944" i="34"/>
  <c r="E943" i="34"/>
  <c r="E942" i="34"/>
  <c r="E941" i="34"/>
  <c r="E940" i="34"/>
  <c r="E939" i="34"/>
  <c r="E938" i="34"/>
  <c r="E937" i="34"/>
  <c r="E936" i="34"/>
  <c r="E935" i="34"/>
  <c r="E934" i="34"/>
  <c r="E933" i="34"/>
  <c r="E932" i="34"/>
  <c r="E931" i="34"/>
  <c r="E930" i="34"/>
  <c r="E929" i="34"/>
  <c r="E928" i="34"/>
  <c r="E927" i="34"/>
  <c r="E926" i="34"/>
  <c r="E925" i="34"/>
  <c r="E924" i="34"/>
  <c r="E923" i="34"/>
  <c r="E922" i="34"/>
  <c r="E921" i="34"/>
  <c r="E920" i="34"/>
  <c r="E919" i="34"/>
  <c r="E918" i="34"/>
  <c r="E917" i="34"/>
  <c r="E916" i="34"/>
  <c r="E915" i="34"/>
  <c r="E914" i="34"/>
  <c r="E913" i="34"/>
  <c r="E912" i="34"/>
  <c r="E911" i="34"/>
  <c r="E910" i="34"/>
  <c r="E909" i="34"/>
  <c r="E908" i="34"/>
  <c r="E907" i="34"/>
  <c r="E906" i="34"/>
  <c r="E905" i="34"/>
  <c r="E904" i="34"/>
  <c r="E903" i="34"/>
  <c r="E902" i="34"/>
  <c r="E901" i="34"/>
  <c r="E900" i="34"/>
  <c r="E899" i="34"/>
  <c r="E898" i="34"/>
  <c r="E897" i="34"/>
  <c r="E896" i="34"/>
  <c r="E895" i="34"/>
  <c r="E894" i="34"/>
  <c r="E893" i="34"/>
  <c r="E892" i="34"/>
  <c r="E891" i="34"/>
  <c r="E890" i="34"/>
  <c r="E889" i="34"/>
  <c r="E888" i="34"/>
  <c r="E887" i="34"/>
  <c r="E886" i="34"/>
  <c r="E885" i="34"/>
  <c r="E884" i="34"/>
  <c r="E883" i="34"/>
  <c r="E882" i="34"/>
  <c r="E881" i="34"/>
  <c r="E880" i="34"/>
  <c r="E879" i="34"/>
  <c r="E878" i="34"/>
  <c r="E877" i="34"/>
  <c r="E876" i="34"/>
  <c r="E875" i="34"/>
  <c r="E874" i="34"/>
  <c r="E873" i="34"/>
  <c r="E872" i="34"/>
  <c r="E871" i="34"/>
  <c r="E870" i="34"/>
  <c r="E869" i="34"/>
  <c r="E866" i="34"/>
  <c r="E863" i="34"/>
  <c r="E862" i="34"/>
  <c r="E861" i="34"/>
  <c r="E860" i="34"/>
  <c r="E859" i="34"/>
  <c r="E856" i="34"/>
  <c r="E855" i="34"/>
  <c r="E854" i="34"/>
  <c r="E853" i="34"/>
  <c r="E852" i="34"/>
  <c r="E851" i="34"/>
  <c r="E850" i="34"/>
  <c r="E849" i="34"/>
  <c r="E848" i="34"/>
  <c r="E847" i="34"/>
  <c r="E846" i="34"/>
  <c r="E845" i="34"/>
  <c r="E844" i="34"/>
  <c r="E843" i="34"/>
  <c r="E842" i="34"/>
  <c r="E841" i="34"/>
  <c r="E840" i="34"/>
  <c r="E839" i="34"/>
  <c r="E838" i="34"/>
  <c r="E837" i="34"/>
  <c r="E835" i="34"/>
  <c r="E834" i="34"/>
  <c r="E833" i="34"/>
  <c r="E832" i="34"/>
  <c r="E831" i="34"/>
  <c r="E830" i="34"/>
  <c r="E829" i="34"/>
  <c r="E828" i="34"/>
  <c r="E827" i="34"/>
  <c r="E826" i="34"/>
  <c r="E825" i="34"/>
  <c r="E824" i="34"/>
  <c r="E823" i="34"/>
  <c r="E821" i="34"/>
  <c r="E820" i="34"/>
  <c r="E819" i="34"/>
  <c r="E818" i="34"/>
  <c r="E817" i="34"/>
  <c r="E816" i="34"/>
  <c r="E815" i="34"/>
  <c r="E814" i="34"/>
  <c r="E813" i="34"/>
  <c r="E812" i="34"/>
  <c r="E811" i="34"/>
  <c r="E810" i="34"/>
  <c r="E809" i="34"/>
  <c r="E808" i="34"/>
  <c r="E806" i="34"/>
  <c r="E805" i="34"/>
  <c r="E804" i="34"/>
  <c r="E803" i="34"/>
  <c r="E802" i="34"/>
  <c r="E801" i="34"/>
  <c r="E800" i="34"/>
  <c r="E799" i="34"/>
  <c r="E798" i="34"/>
  <c r="E797" i="34"/>
  <c r="E796" i="34"/>
  <c r="E795" i="34"/>
  <c r="E794" i="34"/>
  <c r="E793" i="34"/>
  <c r="E792" i="34"/>
  <c r="E790" i="34"/>
  <c r="E789" i="34"/>
  <c r="E788" i="34"/>
  <c r="E787" i="34"/>
  <c r="E786" i="34"/>
  <c r="E785" i="34"/>
  <c r="E782" i="34"/>
  <c r="E781" i="34"/>
  <c r="E780" i="34"/>
  <c r="E779" i="34"/>
  <c r="E778" i="34"/>
  <c r="E777" i="34"/>
  <c r="E776" i="34"/>
  <c r="E775" i="34"/>
  <c r="E774" i="34"/>
  <c r="E773" i="34"/>
  <c r="E772" i="34"/>
  <c r="E771" i="34"/>
  <c r="E770" i="34"/>
  <c r="E769" i="34"/>
  <c r="E766" i="34"/>
  <c r="E763" i="34"/>
  <c r="E762" i="34"/>
  <c r="E761" i="34"/>
  <c r="E760" i="34"/>
  <c r="E759" i="34"/>
  <c r="E758" i="34"/>
  <c r="E756" i="34"/>
  <c r="E754" i="34"/>
  <c r="E753" i="34"/>
  <c r="E752" i="34"/>
  <c r="E751" i="34"/>
  <c r="E750" i="34"/>
  <c r="E749" i="34"/>
  <c r="E747" i="34"/>
  <c r="E746" i="34"/>
  <c r="E745" i="34"/>
  <c r="E744" i="34"/>
  <c r="E743" i="34"/>
  <c r="E742" i="34"/>
  <c r="E741" i="34"/>
  <c r="E740" i="34"/>
  <c r="E739" i="34"/>
  <c r="E738" i="34"/>
  <c r="E737" i="34"/>
  <c r="E736" i="34"/>
  <c r="E735" i="34"/>
  <c r="E734" i="34"/>
  <c r="E733" i="34"/>
  <c r="E732" i="34"/>
  <c r="E731" i="34"/>
  <c r="E730" i="34"/>
  <c r="E729" i="34"/>
  <c r="E728" i="34"/>
  <c r="E727" i="34"/>
  <c r="E726" i="34"/>
  <c r="E725" i="34"/>
  <c r="E724" i="34"/>
  <c r="E723" i="34"/>
  <c r="E722" i="34"/>
  <c r="E720" i="34"/>
  <c r="E719" i="34"/>
  <c r="E718" i="34"/>
  <c r="E717" i="34"/>
  <c r="E716" i="34"/>
  <c r="E715" i="34"/>
  <c r="E714" i="34"/>
  <c r="E713" i="34"/>
  <c r="E712" i="34"/>
  <c r="E711" i="34"/>
  <c r="E709" i="34"/>
  <c r="E708" i="34"/>
  <c r="E707" i="34"/>
  <c r="E706" i="34"/>
  <c r="E705" i="34"/>
  <c r="E703" i="34"/>
  <c r="E702" i="34"/>
  <c r="E701" i="34"/>
  <c r="E700" i="34"/>
  <c r="E699" i="34"/>
  <c r="E698" i="34"/>
  <c r="E697" i="34"/>
  <c r="E696" i="34"/>
  <c r="E695" i="34"/>
  <c r="E694" i="34"/>
  <c r="E693" i="34"/>
  <c r="E692" i="34"/>
  <c r="E691" i="34"/>
  <c r="E689" i="34"/>
  <c r="E688" i="34"/>
  <c r="E687" i="34"/>
  <c r="E686" i="34"/>
  <c r="E685" i="34"/>
  <c r="E684" i="34"/>
  <c r="E683" i="34"/>
  <c r="E681" i="34"/>
  <c r="E679" i="34"/>
  <c r="E678" i="34"/>
  <c r="E677" i="34"/>
  <c r="E676" i="34"/>
  <c r="E675" i="34"/>
  <c r="E674" i="34"/>
  <c r="E673" i="34"/>
  <c r="E672" i="34"/>
  <c r="E671" i="34"/>
  <c r="E670" i="34"/>
  <c r="E669" i="34"/>
  <c r="E668" i="34"/>
  <c r="E667" i="34"/>
  <c r="E665" i="34"/>
  <c r="E664" i="34"/>
  <c r="E663" i="34"/>
  <c r="E662" i="34"/>
  <c r="E660" i="34"/>
  <c r="E659" i="34"/>
  <c r="E658" i="34"/>
  <c r="E657" i="34"/>
  <c r="E656" i="34"/>
  <c r="E655" i="34"/>
  <c r="E654" i="34"/>
  <c r="E653" i="34"/>
  <c r="E651" i="34"/>
  <c r="E650" i="34"/>
  <c r="E648" i="34"/>
  <c r="E647" i="34"/>
  <c r="E645" i="34"/>
  <c r="E644" i="34"/>
  <c r="E643" i="34"/>
  <c r="E642" i="34"/>
  <c r="E641" i="34"/>
  <c r="E640" i="34"/>
  <c r="E639" i="34"/>
  <c r="E638" i="34"/>
  <c r="E637" i="34"/>
  <c r="E636" i="34"/>
  <c r="E635" i="34"/>
  <c r="E634" i="34"/>
  <c r="E633" i="34"/>
  <c r="E632" i="34"/>
  <c r="E631" i="34"/>
  <c r="E630" i="34"/>
  <c r="E628" i="34"/>
  <c r="E627" i="34"/>
  <c r="E626" i="34"/>
  <c r="E625" i="34"/>
  <c r="E624" i="34"/>
  <c r="E623" i="34"/>
  <c r="E622" i="34"/>
  <c r="E621" i="34"/>
  <c r="E620" i="34"/>
  <c r="E619" i="34"/>
  <c r="E618" i="34"/>
  <c r="E617" i="34"/>
  <c r="E616" i="34"/>
  <c r="E615" i="34"/>
  <c r="E614" i="34"/>
  <c r="E613" i="34"/>
  <c r="E612" i="34"/>
  <c r="E611" i="34"/>
  <c r="E610" i="34"/>
  <c r="E609" i="34"/>
  <c r="E608" i="34"/>
  <c r="E607" i="34"/>
  <c r="E605" i="34"/>
  <c r="E604" i="34"/>
  <c r="E602" i="34"/>
  <c r="E601" i="34"/>
  <c r="E599" i="34"/>
  <c r="E598" i="34"/>
  <c r="E597" i="34"/>
  <c r="E594" i="34"/>
  <c r="E593" i="34"/>
  <c r="E591" i="34"/>
  <c r="E590" i="34"/>
  <c r="E589" i="34"/>
  <c r="E588" i="34"/>
  <c r="E587" i="34"/>
  <c r="E586" i="34"/>
  <c r="E585" i="34"/>
  <c r="E584" i="34"/>
  <c r="E583" i="34"/>
  <c r="E582" i="34"/>
  <c r="E581" i="34"/>
  <c r="E580" i="34"/>
  <c r="E579" i="34"/>
  <c r="E578" i="34"/>
  <c r="E577" i="34"/>
  <c r="E576" i="34"/>
  <c r="E575" i="34"/>
  <c r="E574" i="34"/>
  <c r="E573" i="34"/>
  <c r="E572" i="34"/>
  <c r="E571" i="34"/>
  <c r="E568" i="34"/>
  <c r="E567" i="34"/>
  <c r="E566" i="34"/>
  <c r="E565" i="34"/>
  <c r="E564" i="34"/>
  <c r="E563" i="34"/>
  <c r="E560" i="34"/>
  <c r="E559" i="34"/>
  <c r="E558" i="34"/>
  <c r="E557" i="34"/>
  <c r="E556" i="34"/>
  <c r="E555" i="34"/>
  <c r="E554" i="34"/>
  <c r="E553" i="34"/>
  <c r="E552" i="34"/>
  <c r="E551" i="34"/>
  <c r="E550" i="34"/>
  <c r="E549" i="34"/>
  <c r="E548" i="34"/>
  <c r="E547" i="34"/>
  <c r="E546" i="34"/>
  <c r="E544" i="34"/>
  <c r="E543" i="34"/>
  <c r="E541" i="34"/>
  <c r="E540" i="34"/>
  <c r="E539" i="34"/>
  <c r="E537" i="34"/>
  <c r="E536" i="34"/>
  <c r="E535" i="34"/>
  <c r="E534" i="34"/>
  <c r="E533" i="34"/>
  <c r="E532" i="34"/>
  <c r="E531" i="34"/>
  <c r="E530" i="34"/>
  <c r="E529" i="34"/>
  <c r="E528" i="34"/>
  <c r="E527" i="34"/>
  <c r="E526" i="34"/>
  <c r="E525" i="34"/>
  <c r="E524" i="34"/>
  <c r="E523" i="34"/>
  <c r="E522" i="34"/>
  <c r="E521" i="34"/>
  <c r="E520" i="34"/>
  <c r="E519" i="34"/>
  <c r="E518" i="34"/>
  <c r="E517" i="34"/>
  <c r="E515" i="34"/>
  <c r="E514" i="34"/>
  <c r="E513" i="34"/>
  <c r="E512" i="34"/>
  <c r="E511" i="34"/>
  <c r="E510" i="34"/>
  <c r="E509" i="34"/>
  <c r="E508" i="34"/>
  <c r="E507" i="34"/>
  <c r="E506" i="34"/>
  <c r="E505" i="34"/>
  <c r="E504" i="34"/>
  <c r="E503" i="34"/>
  <c r="E502" i="34"/>
  <c r="E501" i="34"/>
  <c r="E500" i="34"/>
  <c r="E499" i="34"/>
  <c r="E498" i="34"/>
  <c r="E495" i="34"/>
  <c r="E493" i="34"/>
  <c r="E492" i="34"/>
  <c r="E491" i="34"/>
  <c r="E490" i="34"/>
  <c r="E489" i="34"/>
  <c r="E488" i="34"/>
  <c r="E487" i="34"/>
  <c r="E486" i="34"/>
  <c r="E485" i="34"/>
  <c r="E484" i="34"/>
  <c r="E483" i="34"/>
  <c r="E482" i="34"/>
  <c r="E480" i="34"/>
  <c r="E479" i="34"/>
  <c r="E477" i="34"/>
  <c r="E476" i="34"/>
  <c r="E475" i="34"/>
  <c r="E474" i="34"/>
  <c r="E473" i="34"/>
  <c r="E472" i="34"/>
  <c r="E471" i="34"/>
  <c r="E470" i="34"/>
  <c r="E469" i="34"/>
  <c r="E468" i="34"/>
  <c r="E467" i="34"/>
  <c r="E466" i="34"/>
  <c r="E465" i="34"/>
  <c r="E464" i="34"/>
  <c r="E463" i="34"/>
  <c r="E462" i="34"/>
  <c r="E461" i="34"/>
  <c r="E457" i="34"/>
  <c r="E456" i="34"/>
  <c r="E455" i="34"/>
  <c r="E454" i="34"/>
  <c r="E453" i="34"/>
  <c r="E452" i="34"/>
  <c r="E451" i="34"/>
  <c r="E449" i="34"/>
  <c r="E448" i="34"/>
  <c r="E446" i="34"/>
  <c r="E445" i="34"/>
  <c r="E444" i="34"/>
  <c r="E443" i="34"/>
  <c r="E442" i="34"/>
  <c r="E441" i="34"/>
  <c r="E440" i="34"/>
  <c r="E438" i="34"/>
  <c r="E435" i="34"/>
  <c r="E434" i="34"/>
  <c r="E433" i="34"/>
  <c r="E430" i="34"/>
  <c r="E429" i="34"/>
  <c r="E428" i="34"/>
  <c r="E427" i="34"/>
  <c r="E426" i="34"/>
  <c r="E425" i="34"/>
  <c r="E424" i="34"/>
  <c r="E423" i="34"/>
  <c r="E422" i="34"/>
  <c r="E421" i="34"/>
  <c r="E420" i="34"/>
  <c r="E419" i="34"/>
  <c r="E418" i="34"/>
  <c r="E417" i="34"/>
  <c r="E416" i="34"/>
  <c r="E415" i="34"/>
  <c r="E414" i="34"/>
  <c r="E413" i="34"/>
  <c r="E411" i="34"/>
  <c r="E409" i="34"/>
  <c r="E406" i="34"/>
  <c r="E405" i="34"/>
  <c r="E404" i="34"/>
  <c r="E402" i="34"/>
  <c r="E401" i="34"/>
  <c r="E400" i="34"/>
  <c r="E399" i="34"/>
  <c r="E398" i="34"/>
  <c r="E397" i="34"/>
  <c r="E396" i="34"/>
  <c r="E395" i="34"/>
  <c r="E394" i="34"/>
  <c r="E393" i="34"/>
  <c r="E392" i="34"/>
  <c r="E391" i="34"/>
  <c r="E390" i="34"/>
  <c r="E389" i="34"/>
  <c r="E388" i="34"/>
  <c r="E387" i="34"/>
  <c r="E386" i="34"/>
  <c r="E385" i="34"/>
  <c r="E384" i="34"/>
  <c r="E383" i="34"/>
  <c r="E382" i="34"/>
  <c r="E381" i="34"/>
  <c r="E380" i="34"/>
  <c r="E379" i="34"/>
  <c r="E378" i="34"/>
  <c r="E377" i="34"/>
  <c r="E376" i="34"/>
  <c r="E374" i="34"/>
  <c r="E373" i="34"/>
  <c r="E372" i="34"/>
  <c r="E371" i="34"/>
  <c r="E370" i="34"/>
  <c r="E369" i="34"/>
  <c r="E368" i="34"/>
  <c r="E367" i="34"/>
  <c r="E365" i="34"/>
  <c r="E364" i="34"/>
  <c r="E363" i="34"/>
  <c r="E362" i="34"/>
  <c r="E361" i="34"/>
  <c r="E360" i="34"/>
  <c r="E359" i="34"/>
  <c r="E358" i="34"/>
  <c r="E357" i="34"/>
  <c r="E356" i="34"/>
  <c r="E355" i="34"/>
  <c r="E354" i="34"/>
  <c r="E353" i="34"/>
  <c r="E352" i="34"/>
  <c r="E351" i="34"/>
  <c r="E350" i="34"/>
  <c r="E349" i="34"/>
  <c r="E348" i="34"/>
  <c r="E347" i="34"/>
  <c r="E346" i="34"/>
  <c r="E345" i="34"/>
  <c r="E344" i="34"/>
  <c r="E343" i="34"/>
  <c r="E342" i="34"/>
  <c r="E341" i="34"/>
  <c r="E340" i="34"/>
  <c r="E339" i="34"/>
  <c r="E338" i="34"/>
  <c r="E337" i="34"/>
  <c r="E336" i="34"/>
  <c r="E335" i="34"/>
  <c r="E334" i="34"/>
  <c r="E333" i="34"/>
  <c r="E332" i="34"/>
  <c r="E331" i="34"/>
  <c r="E329" i="34"/>
  <c r="E328" i="34"/>
  <c r="E327" i="34"/>
  <c r="E326" i="34"/>
  <c r="E325" i="34"/>
  <c r="E324" i="34"/>
  <c r="E323" i="34"/>
  <c r="E322" i="34"/>
  <c r="E321" i="34"/>
  <c r="E320" i="34"/>
  <c r="E319" i="34"/>
  <c r="E318" i="34"/>
  <c r="E317" i="34"/>
  <c r="E316" i="34"/>
  <c r="E315" i="34"/>
  <c r="E314" i="34"/>
  <c r="E313" i="34"/>
  <c r="E312" i="34"/>
  <c r="E310" i="34"/>
  <c r="E309" i="34"/>
  <c r="E308" i="34"/>
  <c r="E307" i="34"/>
  <c r="E306" i="34"/>
  <c r="E305" i="34"/>
  <c r="E304" i="34"/>
  <c r="E303" i="34"/>
  <c r="E301" i="34"/>
  <c r="E300" i="34"/>
  <c r="E299" i="34"/>
  <c r="E298" i="34"/>
  <c r="E297" i="34"/>
  <c r="E296" i="34"/>
  <c r="E295" i="34"/>
  <c r="E294" i="34"/>
  <c r="E293" i="34"/>
  <c r="E292" i="34"/>
  <c r="E291" i="34"/>
  <c r="E290" i="34"/>
  <c r="E288" i="34"/>
  <c r="E286" i="34"/>
  <c r="E285" i="34"/>
  <c r="E283" i="34"/>
  <c r="E282" i="34"/>
  <c r="E281" i="34"/>
  <c r="E280" i="34"/>
  <c r="E279" i="34"/>
  <c r="E278" i="34"/>
  <c r="E277" i="34"/>
  <c r="E276" i="34"/>
  <c r="E275" i="34"/>
  <c r="E274" i="34"/>
  <c r="E273" i="34"/>
  <c r="E272" i="34"/>
  <c r="E271" i="34"/>
  <c r="E269" i="34"/>
  <c r="E268" i="34"/>
  <c r="E267" i="34"/>
  <c r="E266" i="34"/>
  <c r="E265" i="34"/>
  <c r="E264" i="34"/>
  <c r="E263" i="34"/>
  <c r="E262" i="34"/>
  <c r="E261" i="34"/>
  <c r="E259" i="34"/>
  <c r="E258" i="34"/>
  <c r="E256" i="34"/>
  <c r="E254" i="34"/>
  <c r="E253" i="34"/>
  <c r="E252" i="34"/>
  <c r="E251" i="34"/>
  <c r="E250" i="34"/>
  <c r="E249" i="34"/>
  <c r="E248" i="34"/>
  <c r="E246" i="34"/>
  <c r="E245" i="34"/>
  <c r="E244" i="34"/>
  <c r="E243" i="34"/>
  <c r="E241" i="34"/>
  <c r="E240" i="34"/>
  <c r="E239" i="34"/>
  <c r="E238" i="34"/>
  <c r="E237" i="34"/>
  <c r="E236" i="34"/>
  <c r="E235" i="34"/>
  <c r="E234" i="34"/>
  <c r="E232" i="34"/>
  <c r="E231" i="34"/>
  <c r="E230" i="34"/>
  <c r="E229" i="34"/>
  <c r="E228" i="34"/>
  <c r="E226" i="34"/>
  <c r="E225" i="34"/>
  <c r="E224" i="34"/>
  <c r="E223" i="34"/>
  <c r="E222" i="34"/>
  <c r="E221" i="34"/>
  <c r="E219" i="34"/>
  <c r="E218" i="34"/>
  <c r="E217" i="34"/>
  <c r="E216" i="34"/>
  <c r="E215" i="34"/>
  <c r="E214" i="34"/>
  <c r="E213" i="34"/>
  <c r="E212" i="34"/>
  <c r="E211" i="34"/>
  <c r="E210" i="34"/>
  <c r="E209" i="34"/>
  <c r="E208" i="34"/>
  <c r="E206" i="34"/>
  <c r="E205" i="34"/>
  <c r="E204" i="34"/>
  <c r="E203" i="34"/>
  <c r="E202" i="34"/>
  <c r="E201" i="34"/>
  <c r="E200" i="34"/>
  <c r="E199" i="34"/>
  <c r="E197" i="34"/>
  <c r="E196" i="34"/>
  <c r="E195" i="34"/>
  <c r="E194" i="34"/>
  <c r="E193" i="34"/>
  <c r="E188" i="34"/>
  <c r="E186" i="34"/>
  <c r="E179" i="34"/>
  <c r="E178" i="34"/>
  <c r="E177" i="34"/>
  <c r="E176" i="34"/>
  <c r="E175" i="34"/>
  <c r="E174" i="34"/>
  <c r="E173" i="34"/>
  <c r="E172" i="34"/>
  <c r="E170" i="34"/>
  <c r="E168" i="34"/>
  <c r="E167" i="34"/>
  <c r="E166" i="34"/>
  <c r="E165" i="34"/>
  <c r="E164" i="34"/>
  <c r="E163" i="34"/>
  <c r="E162" i="34"/>
  <c r="E161" i="34"/>
  <c r="E160" i="34"/>
  <c r="E159" i="34"/>
  <c r="E158" i="34"/>
  <c r="E157" i="34"/>
  <c r="E156" i="34"/>
  <c r="E154" i="34"/>
  <c r="E152" i="34"/>
  <c r="E151" i="34"/>
  <c r="E150" i="34"/>
  <c r="E149" i="34"/>
  <c r="E148" i="34"/>
  <c r="E146" i="34"/>
  <c r="E144" i="34"/>
  <c r="E142" i="34"/>
  <c r="E141" i="34"/>
  <c r="E140" i="34"/>
  <c r="E139" i="34"/>
  <c r="E138" i="34"/>
  <c r="E137" i="34"/>
  <c r="E136" i="34"/>
  <c r="E135" i="34"/>
  <c r="E134" i="34"/>
  <c r="E133" i="34"/>
  <c r="E131" i="34"/>
  <c r="E130" i="34"/>
  <c r="E129" i="34"/>
  <c r="E128" i="34"/>
  <c r="E126" i="34"/>
  <c r="E125" i="34"/>
  <c r="E124" i="34"/>
  <c r="E123" i="34"/>
  <c r="E122" i="34"/>
  <c r="E121" i="34"/>
  <c r="E120" i="34"/>
  <c r="E119" i="34"/>
  <c r="E118" i="34"/>
  <c r="E116" i="34"/>
  <c r="E115" i="34"/>
  <c r="E104" i="34"/>
  <c r="E103" i="34"/>
  <c r="E102" i="34"/>
  <c r="E101" i="34"/>
  <c r="E100" i="34"/>
  <c r="E99" i="34"/>
  <c r="E98" i="34"/>
  <c r="E97" i="34"/>
  <c r="E96" i="34"/>
  <c r="E95" i="34"/>
  <c r="E94" i="34"/>
  <c r="E93" i="34"/>
  <c r="E92" i="34"/>
  <c r="E91" i="34"/>
  <c r="E90" i="34"/>
  <c r="E89" i="34"/>
  <c r="E88" i="34"/>
  <c r="E87" i="34"/>
  <c r="E86" i="34"/>
  <c r="E85" i="34"/>
  <c r="E84" i="34"/>
  <c r="E81" i="34"/>
  <c r="E80" i="34"/>
  <c r="E79" i="34"/>
  <c r="E78" i="34"/>
  <c r="E77" i="34"/>
  <c r="E76" i="34"/>
  <c r="E75" i="34"/>
  <c r="E74" i="34"/>
  <c r="E73" i="34"/>
  <c r="E72" i="34"/>
  <c r="E71" i="34"/>
  <c r="E70" i="34"/>
  <c r="E69" i="34"/>
  <c r="E68" i="34"/>
  <c r="E65" i="34"/>
  <c r="E64" i="34"/>
  <c r="E63" i="34"/>
  <c r="E62" i="34"/>
  <c r="E61" i="34"/>
  <c r="E60" i="34"/>
  <c r="E59" i="34"/>
  <c r="E58" i="34"/>
  <c r="E57" i="34"/>
  <c r="E56" i="34"/>
  <c r="E54" i="34"/>
  <c r="E53" i="34"/>
  <c r="E51" i="34"/>
  <c r="E50" i="34"/>
  <c r="E49" i="34"/>
  <c r="E48" i="34"/>
  <c r="E47" i="34"/>
  <c r="E46" i="34"/>
  <c r="E45" i="34"/>
  <c r="E44" i="34"/>
  <c r="E43" i="34"/>
  <c r="E42" i="34"/>
  <c r="E41" i="34"/>
  <c r="E40" i="34"/>
  <c r="E39" i="34"/>
  <c r="E38" i="34"/>
  <c r="E37" i="34"/>
  <c r="E36" i="34"/>
  <c r="E35" i="34"/>
  <c r="E34" i="34"/>
  <c r="E33" i="34"/>
  <c r="E32" i="34"/>
  <c r="E31" i="34"/>
  <c r="E30" i="34"/>
  <c r="E29" i="34"/>
  <c r="E28" i="34"/>
  <c r="E27" i="34"/>
  <c r="E26" i="34"/>
  <c r="E25" i="34"/>
  <c r="E24" i="34"/>
  <c r="E23" i="34"/>
  <c r="E22" i="34"/>
  <c r="E21" i="34"/>
  <c r="E20" i="34"/>
  <c r="E19" i="34"/>
  <c r="E18" i="34"/>
  <c r="E17" i="34"/>
  <c r="E16" i="34"/>
  <c r="E15" i="34"/>
  <c r="E14" i="34"/>
  <c r="E13" i="34"/>
  <c r="E11" i="34"/>
  <c r="E10" i="34"/>
  <c r="E9" i="34"/>
  <c r="E8" i="34"/>
  <c r="E7" i="34"/>
  <c r="E6" i="34"/>
  <c r="E5" i="34"/>
  <c r="E4" i="34"/>
  <c r="E3" i="34"/>
  <c r="E2" i="34"/>
  <c r="E1420" i="1"/>
  <c r="E1419" i="1"/>
  <c r="E1418" i="1"/>
  <c r="E1417" i="1"/>
  <c r="E1416" i="1" l="1"/>
  <c r="E1415" i="1"/>
  <c r="E1413" i="1"/>
  <c r="E1412" i="1"/>
  <c r="E1411" i="1"/>
  <c r="E1409" i="1"/>
  <c r="E1408" i="1"/>
  <c r="E1407" i="1"/>
  <c r="R1416" i="1" a="1"/>
  <c r="R1416" i="1" s="1"/>
  <c r="E1406" i="1"/>
  <c r="AK1394" i="1" a="1"/>
  <c r="AK1394" i="1" s="1"/>
  <c r="AK1391" i="1" a="1"/>
  <c r="AK1391" i="1" s="1"/>
  <c r="AK1387" i="1" a="1"/>
  <c r="AK1387" i="1" s="1"/>
  <c r="E1404" i="1"/>
  <c r="AK1404" i="1" a="1"/>
  <c r="AK1404" i="1" s="1"/>
  <c r="R1404" i="1" a="1"/>
  <c r="R1404" i="1" s="1"/>
  <c r="AK1403" i="1" a="1"/>
  <c r="AK1403" i="1" s="1"/>
  <c r="R1403" i="1" a="1"/>
  <c r="R1403" i="1" s="1"/>
  <c r="E1403" i="1"/>
  <c r="AK1402" i="1" a="1"/>
  <c r="AK1402" i="1" s="1"/>
  <c r="E1402" i="1"/>
  <c r="R1402" i="1" a="1"/>
  <c r="R1402" i="1" s="1"/>
  <c r="R1401" i="1" a="1"/>
  <c r="R1401" i="1" s="1"/>
  <c r="E1401" i="1"/>
  <c r="AK1374" i="1" a="1"/>
  <c r="AK1374" i="1" s="1"/>
  <c r="AK1386" i="1" a="1"/>
  <c r="AK1386" i="1" s="1"/>
  <c r="R1400" i="1" l="1" a="1"/>
  <c r="R1400" i="1" s="1"/>
  <c r="E1400" i="1"/>
  <c r="E1399" i="1"/>
  <c r="E1398" i="1" l="1"/>
  <c r="R1398" i="1" a="1"/>
  <c r="R1398" i="1" s="1"/>
  <c r="AK1398" i="1" a="1"/>
  <c r="AK1398" i="1" s="1"/>
  <c r="E1397" i="1"/>
  <c r="R1397" i="1" a="1"/>
  <c r="R1397" i="1" s="1"/>
  <c r="AK1397" i="1" a="1"/>
  <c r="AK1397" i="1" s="1"/>
  <c r="E1396" i="1"/>
  <c r="R1396" i="1" a="1"/>
  <c r="R1396" i="1" s="1"/>
  <c r="AK1396" i="1" a="1"/>
  <c r="AK1396" i="1" s="1"/>
  <c r="E1395" i="1"/>
  <c r="R1395" i="1" a="1"/>
  <c r="R1395" i="1" s="1"/>
  <c r="E1394" i="1"/>
  <c r="E1393" i="1"/>
  <c r="R1393" i="1" a="1"/>
  <c r="R1393" i="1" s="1"/>
  <c r="R1394" i="1" a="1"/>
  <c r="R1394" i="1" s="1"/>
  <c r="AK1393" i="1" a="1"/>
  <c r="AK1393" i="1" s="1"/>
  <c r="E1392" i="1"/>
  <c r="E1391" i="1"/>
  <c r="R1392" i="1" a="1"/>
  <c r="R1392" i="1" s="1"/>
  <c r="AK1392" i="1" a="1"/>
  <c r="AK1392" i="1" s="1"/>
  <c r="R1391" i="1" a="1"/>
  <c r="R1391" i="1" s="1"/>
  <c r="E1390" i="1"/>
  <c r="R1390" i="1" a="1"/>
  <c r="R1390" i="1" s="1"/>
  <c r="AK1390" i="1" a="1"/>
  <c r="AK1390" i="1" s="1"/>
  <c r="E1389" i="1"/>
  <c r="R1389" i="1" a="1"/>
  <c r="R1389" i="1" s="1"/>
  <c r="AK1389" i="1" a="1"/>
  <c r="AK1389" i="1" s="1"/>
  <c r="E1388" i="1"/>
  <c r="R1388" i="1" a="1"/>
  <c r="R1388" i="1" s="1"/>
  <c r="E1387" i="1"/>
  <c r="R1387" i="1" a="1"/>
  <c r="R1387" i="1" s="1"/>
  <c r="E1386" i="1"/>
  <c r="R1386" i="1" a="1"/>
  <c r="R1386" i="1" s="1"/>
  <c r="E1385" i="1"/>
  <c r="R1385" i="1" a="1"/>
  <c r="R1385" i="1" s="1"/>
  <c r="AK1385" i="1" a="1"/>
  <c r="AK1385" i="1" s="1"/>
  <c r="AK1384" i="1" a="1"/>
  <c r="AK1384" i="1" s="1"/>
  <c r="R1384" i="1" a="1"/>
  <c r="R1384" i="1" s="1"/>
  <c r="E1384" i="1"/>
  <c r="E1383" i="1"/>
  <c r="R1383" i="1" a="1"/>
  <c r="R1383" i="1" s="1"/>
  <c r="E1382" i="1"/>
  <c r="E1381" i="1"/>
  <c r="E1380" i="1"/>
  <c r="E1379" i="1"/>
  <c r="E1378" i="1"/>
  <c r="E1377" i="1"/>
  <c r="E1376" i="1"/>
  <c r="E1375" i="1"/>
  <c r="R1380" i="1" a="1"/>
  <c r="R1380" i="1" s="1"/>
  <c r="R1381" i="1" a="1"/>
  <c r="R1381" i="1" s="1"/>
  <c r="R1382" i="1" a="1"/>
  <c r="R1382" i="1" s="1"/>
  <c r="R1379" i="1" a="1"/>
  <c r="R1379" i="1" s="1"/>
  <c r="R1378" i="1" a="1"/>
  <c r="R1378" i="1" s="1"/>
  <c r="R1377" i="1" a="1"/>
  <c r="R1377" i="1" s="1"/>
  <c r="R1376" i="1" a="1"/>
  <c r="R1376" i="1" s="1"/>
  <c r="R1375" i="1" a="1"/>
  <c r="R1375" i="1" s="1"/>
  <c r="E1374" i="1"/>
  <c r="R1374" i="1" a="1"/>
  <c r="R1374" i="1" s="1"/>
  <c r="E1373" i="1"/>
  <c r="E1372" i="1"/>
  <c r="E1371" i="1"/>
  <c r="R1371" i="1" a="1"/>
  <c r="R1371" i="1" s="1"/>
  <c r="R1372" i="1" a="1"/>
  <c r="R1372" i="1" s="1"/>
  <c r="R1373" i="1" a="1"/>
  <c r="R1373" i="1" s="1"/>
  <c r="AK1371" i="1" a="1"/>
  <c r="AK1371" i="1" s="1"/>
  <c r="AK1373" i="1" a="1"/>
  <c r="AK1373" i="1" s="1"/>
  <c r="R2" i="1" a="1"/>
  <c r="R2" i="1" s="1"/>
  <c r="AK2" i="1" a="1"/>
  <c r="AK2" i="1" s="1"/>
  <c r="R3" i="1" a="1"/>
  <c r="R3" i="1" s="1"/>
  <c r="AK3" i="1" a="1"/>
  <c r="AK3" i="1" s="1"/>
  <c r="R4" i="1" a="1"/>
  <c r="R4" i="1" s="1"/>
  <c r="AK4" i="1" a="1"/>
  <c r="AK4" i="1" s="1"/>
  <c r="R5" i="1" a="1"/>
  <c r="R5" i="1" s="1"/>
  <c r="AK5" i="1" a="1"/>
  <c r="AK5" i="1" s="1"/>
  <c r="R6" i="1" a="1"/>
  <c r="R6" i="1" s="1"/>
  <c r="AK6" i="1" a="1"/>
  <c r="AK6" i="1" s="1"/>
  <c r="R7" i="1" a="1"/>
  <c r="R7" i="1" s="1"/>
  <c r="AK7" i="1" a="1"/>
  <c r="AK7" i="1" s="1"/>
  <c r="R8" i="1" a="1"/>
  <c r="R8" i="1" s="1"/>
  <c r="AK8" i="1" a="1"/>
  <c r="AK8" i="1" s="1"/>
  <c r="R9" i="1" a="1"/>
  <c r="R9" i="1" s="1"/>
  <c r="AK9" i="1" a="1"/>
  <c r="AK9" i="1" s="1"/>
  <c r="R10" i="1" a="1"/>
  <c r="R10" i="1" s="1"/>
  <c r="AK10" i="1" a="1"/>
  <c r="AK10" i="1" s="1"/>
  <c r="R11" i="1" a="1"/>
  <c r="R11" i="1" s="1"/>
  <c r="AK11" i="1" a="1"/>
  <c r="AK11" i="1" s="1"/>
  <c r="R12" i="1" a="1"/>
  <c r="R12" i="1" s="1"/>
  <c r="AK12" i="1" a="1"/>
  <c r="AK12" i="1" s="1"/>
  <c r="R13" i="1" a="1"/>
  <c r="R13" i="1" s="1"/>
  <c r="AK13" i="1" a="1"/>
  <c r="AK13" i="1" s="1"/>
  <c r="E14" i="1"/>
  <c r="R14" i="1" a="1"/>
  <c r="R14" i="1" s="1"/>
  <c r="AK14" i="1" a="1"/>
  <c r="AK14" i="1" s="1"/>
  <c r="R15" i="1" a="1"/>
  <c r="R15" i="1" s="1"/>
  <c r="AK15" i="1" a="1"/>
  <c r="AK15" i="1" s="1"/>
  <c r="R16" i="1" a="1"/>
  <c r="R16" i="1" s="1"/>
  <c r="AK16" i="1" a="1"/>
  <c r="AK16" i="1" s="1"/>
  <c r="R17" i="1" a="1"/>
  <c r="R17" i="1" s="1"/>
  <c r="AK17" i="1" a="1"/>
  <c r="AK17" i="1" s="1"/>
  <c r="R18" i="1" a="1"/>
  <c r="R18" i="1" s="1"/>
  <c r="AK18" i="1" a="1"/>
  <c r="AK18" i="1" s="1"/>
  <c r="R19" i="1" a="1"/>
  <c r="R19" i="1" s="1"/>
  <c r="AK19" i="1" a="1"/>
  <c r="AK19" i="1" s="1"/>
  <c r="R20" i="1" a="1"/>
  <c r="R20" i="1" s="1"/>
  <c r="AK20" i="1" a="1"/>
  <c r="AK20" i="1" s="1"/>
  <c r="R21" i="1" a="1"/>
  <c r="R21" i="1" s="1"/>
  <c r="AK21" i="1" a="1"/>
  <c r="AK21" i="1" s="1"/>
  <c r="R22" i="1" a="1"/>
  <c r="R22" i="1" s="1"/>
  <c r="AK22" i="1" a="1"/>
  <c r="AK22" i="1" s="1"/>
  <c r="R23" i="1" a="1"/>
  <c r="R23" i="1" s="1"/>
  <c r="AK23" i="1" a="1"/>
  <c r="AK23" i="1" s="1"/>
  <c r="R24" i="1" a="1"/>
  <c r="R24" i="1" s="1"/>
  <c r="AK24" i="1" a="1"/>
  <c r="AK24" i="1" s="1"/>
  <c r="R25" i="1" a="1"/>
  <c r="R25" i="1" s="1"/>
  <c r="AK25" i="1" a="1"/>
  <c r="AK25" i="1" s="1"/>
  <c r="R26" i="1" a="1"/>
  <c r="R26" i="1" s="1"/>
  <c r="AK26" i="1" a="1"/>
  <c r="AK26" i="1" s="1"/>
  <c r="R27" i="1" a="1"/>
  <c r="R27" i="1" s="1"/>
  <c r="AK27" i="1" a="1"/>
  <c r="AK27" i="1" s="1"/>
  <c r="R28" i="1" a="1"/>
  <c r="R28" i="1" s="1"/>
  <c r="AK28" i="1" a="1"/>
  <c r="AK28" i="1" s="1"/>
  <c r="R29" i="1" a="1"/>
  <c r="R29" i="1" s="1"/>
  <c r="AK29" i="1" a="1"/>
  <c r="AK29" i="1" s="1"/>
  <c r="R30" i="1" a="1"/>
  <c r="R30" i="1" s="1"/>
  <c r="AK30" i="1" a="1"/>
  <c r="AK30" i="1" s="1"/>
  <c r="R31" i="1" a="1"/>
  <c r="R31" i="1" s="1"/>
  <c r="AK31" i="1" a="1"/>
  <c r="AK31" i="1" s="1"/>
  <c r="R32" i="1" a="1"/>
  <c r="R32" i="1" s="1"/>
  <c r="AK32" i="1" a="1"/>
  <c r="AK32" i="1" s="1"/>
  <c r="R33" i="1" a="1"/>
  <c r="R33" i="1" s="1"/>
  <c r="AK33" i="1" a="1"/>
  <c r="AK33" i="1" s="1"/>
  <c r="R34" i="1" a="1"/>
  <c r="R34" i="1" s="1"/>
  <c r="AK34" i="1" a="1"/>
  <c r="AK34" i="1" s="1"/>
  <c r="R35" i="1" a="1"/>
  <c r="R35" i="1" s="1"/>
  <c r="AK35" i="1" a="1"/>
  <c r="AK35" i="1" s="1"/>
  <c r="R36" i="1" a="1"/>
  <c r="R36" i="1" s="1"/>
  <c r="AK36" i="1" a="1"/>
  <c r="AK36" i="1" s="1"/>
  <c r="R37" i="1" a="1"/>
  <c r="R37" i="1" s="1"/>
  <c r="AK37" i="1" a="1"/>
  <c r="AK37" i="1" s="1"/>
  <c r="R38" i="1" a="1"/>
  <c r="R38" i="1" s="1"/>
  <c r="AK38" i="1" a="1"/>
  <c r="AK38" i="1" s="1"/>
  <c r="R39" i="1" a="1"/>
  <c r="R39" i="1" s="1"/>
  <c r="AK39" i="1" a="1"/>
  <c r="AK39" i="1" s="1"/>
  <c r="R40" i="1" a="1"/>
  <c r="R40" i="1" s="1"/>
  <c r="AK40" i="1" a="1"/>
  <c r="AK40" i="1" s="1"/>
  <c r="R41" i="1" a="1"/>
  <c r="R41" i="1" s="1"/>
  <c r="AK41" i="1" a="1"/>
  <c r="AK41" i="1" s="1"/>
  <c r="R42" i="1" a="1"/>
  <c r="R42" i="1" s="1"/>
  <c r="R43" i="1" a="1"/>
  <c r="R43" i="1" s="1"/>
  <c r="AK43" i="1" a="1"/>
  <c r="AK43" i="1" s="1"/>
  <c r="R44" i="1" a="1"/>
  <c r="R44" i="1" s="1"/>
  <c r="AK44" i="1" a="1"/>
  <c r="AK44" i="1" s="1"/>
  <c r="R45" i="1" a="1"/>
  <c r="R45" i="1" s="1"/>
  <c r="AK45" i="1" a="1"/>
  <c r="AK45" i="1" s="1"/>
  <c r="R46" i="1" a="1"/>
  <c r="R46" i="1" s="1"/>
  <c r="AK46" i="1" a="1"/>
  <c r="AK46" i="1" s="1"/>
  <c r="R47" i="1" a="1"/>
  <c r="R47" i="1" s="1"/>
  <c r="AK47" i="1" a="1"/>
  <c r="AK47" i="1" s="1"/>
  <c r="R48" i="1" a="1"/>
  <c r="R48" i="1" s="1"/>
  <c r="AK48" i="1" a="1"/>
  <c r="AK48" i="1" s="1"/>
  <c r="R49" i="1" a="1"/>
  <c r="R49" i="1" s="1"/>
  <c r="AK49" i="1" a="1"/>
  <c r="AK49" i="1" s="1"/>
  <c r="R50" i="1" a="1"/>
  <c r="R50" i="1" s="1"/>
  <c r="AK50" i="1" a="1"/>
  <c r="AK50" i="1" s="1"/>
  <c r="R51" i="1" a="1"/>
  <c r="R51" i="1" s="1"/>
  <c r="AK51" i="1" a="1"/>
  <c r="AK51" i="1" s="1"/>
  <c r="R52" i="1" a="1"/>
  <c r="R52" i="1" s="1"/>
  <c r="AK52" i="1" a="1"/>
  <c r="AK52" i="1" s="1"/>
  <c r="R53" i="1" a="1"/>
  <c r="R53" i="1" s="1"/>
  <c r="AK53" i="1" a="1"/>
  <c r="AK53" i="1" s="1"/>
  <c r="R54" i="1" a="1"/>
  <c r="R54" i="1" s="1"/>
  <c r="AK54" i="1" a="1"/>
  <c r="AK54" i="1" s="1"/>
  <c r="R55" i="1" a="1"/>
  <c r="R55" i="1" s="1"/>
  <c r="AK55" i="1" a="1"/>
  <c r="AK55" i="1" s="1"/>
  <c r="R56" i="1" a="1"/>
  <c r="R56" i="1" s="1"/>
  <c r="AK56" i="1" a="1"/>
  <c r="AK56" i="1" s="1"/>
  <c r="R57" i="1" a="1"/>
  <c r="R57" i="1" s="1"/>
  <c r="AK57" i="1" a="1"/>
  <c r="AK57" i="1" s="1"/>
  <c r="R58" i="1" a="1"/>
  <c r="R58" i="1" s="1"/>
  <c r="AK58" i="1" a="1"/>
  <c r="AK58" i="1" s="1"/>
  <c r="R59" i="1" a="1"/>
  <c r="R59" i="1" s="1"/>
  <c r="AK59" i="1" a="1"/>
  <c r="AK59" i="1" s="1"/>
  <c r="R60" i="1" a="1"/>
  <c r="R60" i="1" s="1"/>
  <c r="AK60" i="1" a="1"/>
  <c r="AK60" i="1" s="1"/>
  <c r="R61" i="1" a="1"/>
  <c r="R61" i="1" s="1"/>
  <c r="AK61" i="1" a="1"/>
  <c r="AK61" i="1" s="1"/>
  <c r="R62" i="1" a="1"/>
  <c r="R62" i="1" s="1"/>
  <c r="AK62" i="1" a="1"/>
  <c r="AK62" i="1" s="1"/>
  <c r="R63" i="1" a="1"/>
  <c r="R63" i="1" s="1"/>
  <c r="AK63" i="1" a="1"/>
  <c r="AK63" i="1" s="1"/>
  <c r="R64" i="1" a="1"/>
  <c r="R64" i="1" s="1"/>
  <c r="AK64" i="1" a="1"/>
  <c r="AK64" i="1" s="1"/>
  <c r="R65" i="1" a="1"/>
  <c r="R65" i="1" s="1"/>
  <c r="AK65" i="1" a="1"/>
  <c r="AK65" i="1" s="1"/>
  <c r="R66" i="1" a="1"/>
  <c r="R66" i="1" s="1"/>
  <c r="AK66" i="1" a="1"/>
  <c r="AK66" i="1" s="1"/>
  <c r="R67" i="1" a="1"/>
  <c r="R67" i="1" s="1"/>
  <c r="AK67" i="1" a="1"/>
  <c r="AK67" i="1" s="1"/>
  <c r="R68" i="1" a="1"/>
  <c r="R68" i="1" s="1"/>
  <c r="AK68" i="1" a="1"/>
  <c r="AK68" i="1" s="1"/>
  <c r="R69" i="1" a="1"/>
  <c r="R69" i="1" s="1"/>
  <c r="AK69" i="1" a="1"/>
  <c r="AK69" i="1" s="1"/>
  <c r="R70" i="1" a="1"/>
  <c r="R70" i="1" s="1"/>
  <c r="AK70" i="1" a="1"/>
  <c r="AK70" i="1" s="1"/>
  <c r="R71" i="1" a="1"/>
  <c r="R71" i="1" s="1"/>
  <c r="AK71" i="1" a="1"/>
  <c r="AK71" i="1" s="1"/>
  <c r="R72" i="1" a="1"/>
  <c r="R72" i="1" s="1"/>
  <c r="AK72" i="1" a="1"/>
  <c r="AK72" i="1" s="1"/>
  <c r="R73" i="1" a="1"/>
  <c r="R73" i="1" s="1"/>
  <c r="AK73" i="1" a="1"/>
  <c r="AK73" i="1" s="1"/>
  <c r="R74" i="1" a="1"/>
  <c r="R74" i="1" s="1"/>
  <c r="AK74" i="1" a="1"/>
  <c r="AK74" i="1" s="1"/>
  <c r="R75" i="1" a="1"/>
  <c r="R75" i="1" s="1"/>
  <c r="AK75" i="1" a="1"/>
  <c r="AK75" i="1" s="1"/>
  <c r="R76" i="1" a="1"/>
  <c r="R76" i="1" s="1"/>
  <c r="AK76" i="1" a="1"/>
  <c r="AK76" i="1" s="1"/>
  <c r="R77" i="1" a="1"/>
  <c r="R77" i="1" s="1"/>
  <c r="AK77" i="1" a="1"/>
  <c r="AK77" i="1" s="1"/>
  <c r="R78" i="1" a="1"/>
  <c r="R78" i="1" s="1"/>
  <c r="AK78" i="1" a="1"/>
  <c r="AK78" i="1" s="1"/>
  <c r="R79" i="1" a="1"/>
  <c r="R79" i="1" s="1"/>
  <c r="AK79" i="1" a="1"/>
  <c r="AK79" i="1" s="1"/>
  <c r="R80" i="1" a="1"/>
  <c r="R80" i="1" s="1"/>
  <c r="AK80" i="1" a="1"/>
  <c r="AK80" i="1" s="1"/>
  <c r="R81" i="1" a="1"/>
  <c r="R81" i="1" s="1"/>
  <c r="AK81" i="1" a="1"/>
  <c r="AK81" i="1" s="1"/>
  <c r="R82" i="1" a="1"/>
  <c r="R82" i="1" s="1"/>
  <c r="AK82" i="1" a="1"/>
  <c r="AK82" i="1" s="1"/>
  <c r="R83" i="1" a="1"/>
  <c r="R83" i="1" s="1"/>
  <c r="AK83" i="1" a="1"/>
  <c r="AK83" i="1" s="1"/>
  <c r="R84" i="1" a="1"/>
  <c r="R84" i="1" s="1"/>
  <c r="AK84" i="1" a="1"/>
  <c r="AK84" i="1" s="1"/>
  <c r="R85" i="1" a="1"/>
  <c r="R85" i="1" s="1"/>
  <c r="AK85" i="1" a="1"/>
  <c r="AK85" i="1" s="1"/>
  <c r="R86" i="1" a="1"/>
  <c r="R86" i="1" s="1"/>
  <c r="AK86" i="1" a="1"/>
  <c r="AK86" i="1" s="1"/>
  <c r="R87" i="1" a="1"/>
  <c r="R87" i="1" s="1"/>
  <c r="AK87" i="1" a="1"/>
  <c r="AK87" i="1" s="1"/>
  <c r="R88" i="1" a="1"/>
  <c r="R88" i="1" s="1"/>
  <c r="AK88" i="1" a="1"/>
  <c r="AK88" i="1" s="1"/>
  <c r="R89" i="1" a="1"/>
  <c r="R89" i="1" s="1"/>
  <c r="AK89" i="1" a="1"/>
  <c r="AK89" i="1" s="1"/>
  <c r="R90" i="1" a="1"/>
  <c r="R90" i="1" s="1"/>
  <c r="AK90" i="1" a="1"/>
  <c r="AK90" i="1" s="1"/>
  <c r="R91" i="1" a="1"/>
  <c r="R91" i="1" s="1"/>
  <c r="AK91" i="1" a="1"/>
  <c r="AK91" i="1" s="1"/>
  <c r="R92" i="1" a="1"/>
  <c r="R92" i="1" s="1"/>
  <c r="AK92" i="1" a="1"/>
  <c r="AK92" i="1" s="1"/>
  <c r="R93" i="1" a="1"/>
  <c r="R93" i="1" s="1"/>
  <c r="AK93" i="1" a="1"/>
  <c r="AK93" i="1" s="1"/>
  <c r="R94" i="1" a="1"/>
  <c r="R94" i="1" s="1"/>
  <c r="AK94" i="1" a="1"/>
  <c r="AK94" i="1" s="1"/>
  <c r="R95" i="1" a="1"/>
  <c r="R95" i="1" s="1"/>
  <c r="AK95" i="1" a="1"/>
  <c r="AK95" i="1" s="1"/>
  <c r="R96" i="1" a="1"/>
  <c r="R96" i="1" s="1"/>
  <c r="AK96" i="1" a="1"/>
  <c r="AK96" i="1" s="1"/>
  <c r="R97" i="1" a="1"/>
  <c r="R97" i="1" s="1"/>
  <c r="AK97" i="1" a="1"/>
  <c r="AK97" i="1" s="1"/>
  <c r="R98" i="1" a="1"/>
  <c r="R98" i="1" s="1"/>
  <c r="AK98" i="1" a="1"/>
  <c r="AK98" i="1" s="1"/>
  <c r="R99" i="1" a="1"/>
  <c r="R99" i="1" s="1"/>
  <c r="AK99" i="1" a="1"/>
  <c r="AK99" i="1" s="1"/>
  <c r="R100" i="1" a="1"/>
  <c r="R100" i="1" s="1"/>
  <c r="R101" i="1" a="1"/>
  <c r="R101" i="1" s="1"/>
  <c r="AK101" i="1" a="1"/>
  <c r="AK101" i="1" s="1"/>
  <c r="R102" i="1" a="1"/>
  <c r="R102" i="1" s="1"/>
  <c r="AK102" i="1" a="1"/>
  <c r="AK102" i="1" s="1"/>
  <c r="R103" i="1" a="1"/>
  <c r="R103" i="1" s="1"/>
  <c r="AK103" i="1" a="1"/>
  <c r="AK103" i="1" s="1"/>
  <c r="R104" i="1" a="1"/>
  <c r="R104" i="1" s="1"/>
  <c r="AK104" i="1" a="1"/>
  <c r="AK104" i="1" s="1"/>
  <c r="R105" i="1" a="1"/>
  <c r="R105" i="1" s="1"/>
  <c r="AK105" i="1" a="1"/>
  <c r="AK105" i="1" s="1"/>
  <c r="R106" i="1" a="1"/>
  <c r="R106" i="1" s="1"/>
  <c r="AK106" i="1" a="1"/>
  <c r="AK106" i="1" s="1"/>
  <c r="R107" i="1" a="1"/>
  <c r="R107" i="1" s="1"/>
  <c r="AK107" i="1" a="1"/>
  <c r="AK107" i="1" s="1"/>
  <c r="R108" i="1" a="1"/>
  <c r="R108" i="1" s="1"/>
  <c r="AK108" i="1" a="1"/>
  <c r="AK108" i="1" s="1"/>
  <c r="R109" i="1" a="1"/>
  <c r="R109" i="1" s="1"/>
  <c r="AK109" i="1" a="1"/>
  <c r="AK109" i="1" s="1"/>
  <c r="R110" i="1" a="1"/>
  <c r="R110" i="1" s="1"/>
  <c r="AK110" i="1" a="1"/>
  <c r="AK110" i="1" s="1"/>
  <c r="R111" i="1" a="1"/>
  <c r="R111" i="1" s="1"/>
  <c r="AK111" i="1" a="1"/>
  <c r="AK111" i="1" s="1"/>
  <c r="R112" i="1" a="1"/>
  <c r="R112" i="1" s="1"/>
  <c r="AK112" i="1" a="1"/>
  <c r="AK112" i="1" s="1"/>
  <c r="R113" i="1" a="1"/>
  <c r="R113" i="1" s="1"/>
  <c r="AK113" i="1" a="1"/>
  <c r="AK113" i="1" s="1"/>
  <c r="R114" i="1" a="1"/>
  <c r="R114" i="1" s="1"/>
  <c r="AK114" i="1" a="1"/>
  <c r="AK114" i="1" s="1"/>
  <c r="R115" i="1" a="1"/>
  <c r="R115" i="1" s="1"/>
  <c r="AK115" i="1" a="1"/>
  <c r="AK115" i="1" s="1"/>
  <c r="R116" i="1" a="1"/>
  <c r="R116" i="1" s="1"/>
  <c r="AK116" i="1" a="1"/>
  <c r="AK116" i="1" s="1"/>
  <c r="R117" i="1" a="1"/>
  <c r="R117" i="1" s="1"/>
  <c r="AK117" i="1" a="1"/>
  <c r="AK117" i="1" s="1"/>
  <c r="R118" i="1" a="1"/>
  <c r="R118" i="1" s="1"/>
  <c r="AK118" i="1" a="1"/>
  <c r="AK118" i="1" s="1"/>
  <c r="R119" i="1" a="1"/>
  <c r="R119" i="1" s="1"/>
  <c r="AK119" i="1" a="1"/>
  <c r="AK119" i="1" s="1"/>
  <c r="R120" i="1" a="1"/>
  <c r="R120" i="1" s="1"/>
  <c r="AK120" i="1" a="1"/>
  <c r="AK120" i="1" s="1"/>
  <c r="R121" i="1" a="1"/>
  <c r="R121" i="1" s="1"/>
  <c r="AK121" i="1" a="1"/>
  <c r="AK121" i="1" s="1"/>
  <c r="R122" i="1" a="1"/>
  <c r="R122" i="1" s="1"/>
  <c r="AK122" i="1" a="1"/>
  <c r="AK122" i="1" s="1"/>
  <c r="R123" i="1" a="1"/>
  <c r="R123" i="1" s="1"/>
  <c r="AK123" i="1" a="1"/>
  <c r="AK123" i="1" s="1"/>
  <c r="R124" i="1" a="1"/>
  <c r="R124" i="1" s="1"/>
  <c r="AK124" i="1" a="1"/>
  <c r="AK124" i="1" s="1"/>
  <c r="R125" i="1" a="1"/>
  <c r="R125" i="1" s="1"/>
  <c r="AK125" i="1" a="1"/>
  <c r="AK125" i="1" s="1"/>
  <c r="R126" i="1" a="1"/>
  <c r="R126" i="1" s="1"/>
  <c r="AK126" i="1" a="1"/>
  <c r="AK126" i="1" s="1"/>
  <c r="R127" i="1" a="1"/>
  <c r="R127" i="1" s="1"/>
  <c r="AK127" i="1" a="1"/>
  <c r="AK127" i="1" s="1"/>
  <c r="R128" i="1" a="1"/>
  <c r="R128" i="1" s="1"/>
  <c r="AK128" i="1" a="1"/>
  <c r="AK128" i="1" s="1"/>
  <c r="R129" i="1" a="1"/>
  <c r="R129" i="1" s="1"/>
  <c r="AK129" i="1" a="1"/>
  <c r="AK129" i="1" s="1"/>
  <c r="R130" i="1" a="1"/>
  <c r="R130" i="1" s="1"/>
  <c r="AK130" i="1" a="1"/>
  <c r="AK130" i="1" s="1"/>
  <c r="R131" i="1" a="1"/>
  <c r="R131" i="1" s="1"/>
  <c r="AK131" i="1" a="1"/>
  <c r="AK131" i="1" s="1"/>
  <c r="R132" i="1" a="1"/>
  <c r="R132" i="1" s="1"/>
  <c r="AK132" i="1" a="1"/>
  <c r="AK132" i="1" s="1"/>
  <c r="R133" i="1" a="1"/>
  <c r="R133" i="1" s="1"/>
  <c r="AK133" i="1" a="1"/>
  <c r="AK133" i="1" s="1"/>
  <c r="R134" i="1" a="1"/>
  <c r="R134" i="1" s="1"/>
  <c r="AK134" i="1" a="1"/>
  <c r="AK134" i="1" s="1"/>
  <c r="R135" i="1" a="1"/>
  <c r="R135" i="1" s="1"/>
  <c r="AK135" i="1" a="1"/>
  <c r="AK135" i="1" s="1"/>
  <c r="R136" i="1" a="1"/>
  <c r="R136" i="1" s="1"/>
  <c r="AK136" i="1" a="1"/>
  <c r="AK136" i="1" s="1"/>
  <c r="R137" i="1" a="1"/>
  <c r="R137" i="1" s="1"/>
  <c r="AK137" i="1" a="1"/>
  <c r="AK137" i="1" s="1"/>
  <c r="R138" i="1" a="1"/>
  <c r="R138" i="1" s="1"/>
  <c r="AK138" i="1" a="1"/>
  <c r="AK138" i="1" s="1"/>
  <c r="R139" i="1" a="1"/>
  <c r="R139" i="1" s="1"/>
  <c r="AK139" i="1" a="1"/>
  <c r="AK139" i="1" s="1"/>
  <c r="R140" i="1" a="1"/>
  <c r="R140" i="1" s="1"/>
  <c r="AK140" i="1" a="1"/>
  <c r="AK140" i="1" s="1"/>
  <c r="R141" i="1" a="1"/>
  <c r="R141" i="1" s="1"/>
  <c r="AK141" i="1" a="1"/>
  <c r="AK141" i="1" s="1"/>
  <c r="R142" i="1" a="1"/>
  <c r="R142" i="1" s="1"/>
  <c r="AK142" i="1" a="1"/>
  <c r="AK142" i="1" s="1"/>
  <c r="R143" i="1" a="1"/>
  <c r="R143" i="1" s="1"/>
  <c r="AK143" i="1" a="1"/>
  <c r="AK143" i="1" s="1"/>
  <c r="R144" i="1" a="1"/>
  <c r="R144" i="1" s="1"/>
  <c r="AK144" i="1" a="1"/>
  <c r="AK144" i="1" s="1"/>
  <c r="R145" i="1" a="1"/>
  <c r="R145" i="1" s="1"/>
  <c r="AK145" i="1" a="1"/>
  <c r="AK145" i="1" s="1"/>
  <c r="R146" i="1" a="1"/>
  <c r="R146" i="1" s="1"/>
  <c r="AK146" i="1" a="1"/>
  <c r="AK146" i="1" s="1"/>
  <c r="R147" i="1" a="1"/>
  <c r="R147" i="1" s="1"/>
  <c r="AK147" i="1" a="1"/>
  <c r="AK147" i="1" s="1"/>
  <c r="R148" i="1" a="1"/>
  <c r="R148" i="1" s="1"/>
  <c r="AK148" i="1" a="1"/>
  <c r="AK148" i="1" s="1"/>
  <c r="R149" i="1" a="1"/>
  <c r="R149" i="1" s="1"/>
  <c r="AK149" i="1" a="1"/>
  <c r="AK149" i="1" s="1"/>
  <c r="R150" i="1" a="1"/>
  <c r="R150" i="1" s="1"/>
  <c r="AK150" i="1" a="1"/>
  <c r="AK150" i="1" s="1"/>
  <c r="R151" i="1" a="1"/>
  <c r="R151" i="1" s="1"/>
  <c r="AK151" i="1" a="1"/>
  <c r="AK151" i="1" s="1"/>
  <c r="R152" i="1" a="1"/>
  <c r="R152" i="1" s="1"/>
  <c r="AK152" i="1" a="1"/>
  <c r="AK152" i="1" s="1"/>
  <c r="R153" i="1" a="1"/>
  <c r="R153" i="1" s="1"/>
  <c r="AK153" i="1" a="1"/>
  <c r="AK153" i="1" s="1"/>
  <c r="R154" i="1" a="1"/>
  <c r="R154" i="1" s="1"/>
  <c r="AK154" i="1" a="1"/>
  <c r="AK154" i="1" s="1"/>
  <c r="R155" i="1" a="1"/>
  <c r="R155" i="1" s="1"/>
  <c r="AK155" i="1" a="1"/>
  <c r="AK155" i="1" s="1"/>
  <c r="R156" i="1" a="1"/>
  <c r="R156" i="1" s="1"/>
  <c r="AK156" i="1" a="1"/>
  <c r="AK156" i="1" s="1"/>
  <c r="R157" i="1" a="1"/>
  <c r="R157" i="1" s="1"/>
  <c r="AK157" i="1" a="1"/>
  <c r="AK157" i="1" s="1"/>
  <c r="R158" i="1" a="1"/>
  <c r="R158" i="1" s="1"/>
  <c r="AK158" i="1" a="1"/>
  <c r="AK158" i="1" s="1"/>
  <c r="R159" i="1" a="1"/>
  <c r="R159" i="1" s="1"/>
  <c r="AK159" i="1" a="1"/>
  <c r="AK159" i="1" s="1"/>
  <c r="R160" i="1" a="1"/>
  <c r="R160" i="1" s="1"/>
  <c r="AK160" i="1" a="1"/>
  <c r="AK160" i="1" s="1"/>
  <c r="R161" i="1" a="1"/>
  <c r="R161" i="1" s="1"/>
  <c r="AK161" i="1" a="1"/>
  <c r="AK161" i="1" s="1"/>
  <c r="R162" i="1" a="1"/>
  <c r="R162" i="1" s="1"/>
  <c r="AK162" i="1" a="1"/>
  <c r="AK162" i="1" s="1"/>
  <c r="R163" i="1" a="1"/>
  <c r="R163" i="1" s="1"/>
  <c r="AK163" i="1" a="1"/>
  <c r="AK163" i="1" s="1"/>
  <c r="R164" i="1" a="1"/>
  <c r="R164" i="1" s="1"/>
  <c r="AK164" i="1" a="1"/>
  <c r="AK164" i="1" s="1"/>
  <c r="R165" i="1" a="1"/>
  <c r="R165" i="1" s="1"/>
  <c r="AK165" i="1" a="1"/>
  <c r="AK165" i="1" s="1"/>
  <c r="R166" i="1" a="1"/>
  <c r="R166" i="1" s="1"/>
  <c r="AK166" i="1" a="1"/>
  <c r="AK166" i="1" s="1"/>
  <c r="R167" i="1" a="1"/>
  <c r="R167" i="1" s="1"/>
  <c r="AK167" i="1" a="1"/>
  <c r="AK167" i="1" s="1"/>
  <c r="R168" i="1" a="1"/>
  <c r="R168" i="1" s="1"/>
  <c r="AK168" i="1" a="1"/>
  <c r="AK168" i="1" s="1"/>
  <c r="R169" i="1" a="1"/>
  <c r="R169" i="1" s="1"/>
  <c r="AK169" i="1" a="1"/>
  <c r="AK169" i="1" s="1"/>
  <c r="R170" i="1" a="1"/>
  <c r="R170" i="1" s="1"/>
  <c r="AK170" i="1" a="1"/>
  <c r="AK170" i="1" s="1"/>
  <c r="R171" i="1" a="1"/>
  <c r="R171" i="1" s="1"/>
  <c r="AK171" i="1" a="1"/>
  <c r="AK171" i="1" s="1"/>
  <c r="R172" i="1" a="1"/>
  <c r="R172" i="1" s="1"/>
  <c r="AK172" i="1" a="1"/>
  <c r="AK172" i="1" s="1"/>
  <c r="R173" i="1" a="1"/>
  <c r="R173" i="1" s="1"/>
  <c r="AK173" i="1" a="1"/>
  <c r="AK173" i="1" s="1"/>
  <c r="R174" i="1" a="1"/>
  <c r="R174" i="1" s="1"/>
  <c r="AK174" i="1" a="1"/>
  <c r="AK174" i="1" s="1"/>
  <c r="R175" i="1" a="1"/>
  <c r="R175" i="1" s="1"/>
  <c r="AK175" i="1" a="1"/>
  <c r="AK175" i="1" s="1"/>
  <c r="R176" i="1" a="1"/>
  <c r="R176" i="1" s="1"/>
  <c r="AK176" i="1" a="1"/>
  <c r="AK176" i="1" s="1"/>
  <c r="R177" i="1" a="1"/>
  <c r="R177" i="1" s="1"/>
  <c r="AK177" i="1" a="1"/>
  <c r="AK177" i="1" s="1"/>
  <c r="R178" i="1" a="1"/>
  <c r="R178" i="1" s="1"/>
  <c r="AK178" i="1" a="1"/>
  <c r="AK178" i="1" s="1"/>
  <c r="R179" i="1" a="1"/>
  <c r="R179" i="1" s="1"/>
  <c r="AK179" i="1" a="1"/>
  <c r="AK179" i="1" s="1"/>
  <c r="R180" i="1" a="1"/>
  <c r="R180" i="1" s="1"/>
  <c r="AK180" i="1" a="1"/>
  <c r="AK180" i="1" s="1"/>
  <c r="R181" i="1" a="1"/>
  <c r="R181" i="1" s="1"/>
  <c r="AK181" i="1" a="1"/>
  <c r="AK181" i="1" s="1"/>
  <c r="R182" i="1" a="1"/>
  <c r="R182" i="1" s="1"/>
  <c r="AK182" i="1" a="1"/>
  <c r="AK182" i="1" s="1"/>
  <c r="R183" i="1" a="1"/>
  <c r="R183" i="1" s="1"/>
  <c r="AK183" i="1" a="1"/>
  <c r="AK183" i="1" s="1"/>
  <c r="R184" i="1" a="1"/>
  <c r="R184" i="1" s="1"/>
  <c r="AK184" i="1" a="1"/>
  <c r="AK184" i="1" s="1"/>
  <c r="R185" i="1" a="1"/>
  <c r="R185" i="1" s="1"/>
  <c r="AK185" i="1" a="1"/>
  <c r="AK185" i="1" s="1"/>
  <c r="R186" i="1" a="1"/>
  <c r="R186" i="1" s="1"/>
  <c r="AK186" i="1" a="1"/>
  <c r="AK186" i="1" s="1"/>
  <c r="R187" i="1" a="1"/>
  <c r="R187" i="1" s="1"/>
  <c r="AK187" i="1" a="1"/>
  <c r="AK187" i="1" s="1"/>
  <c r="R188" i="1" a="1"/>
  <c r="R188" i="1" s="1"/>
  <c r="AK188" i="1" a="1"/>
  <c r="AK188" i="1" s="1"/>
  <c r="R189" i="1" a="1"/>
  <c r="R189" i="1" s="1"/>
  <c r="AK189" i="1" a="1"/>
  <c r="AK189" i="1" s="1"/>
  <c r="R190" i="1" a="1"/>
  <c r="R190" i="1" s="1"/>
  <c r="AK190" i="1" a="1"/>
  <c r="AK190" i="1" s="1"/>
  <c r="R191" i="1" a="1"/>
  <c r="R191" i="1" s="1"/>
  <c r="AK191" i="1" a="1"/>
  <c r="AK191" i="1" s="1"/>
  <c r="R192" i="1" a="1"/>
  <c r="R192" i="1" s="1"/>
  <c r="AK192" i="1" a="1"/>
  <c r="AK192" i="1" s="1"/>
  <c r="R193" i="1" a="1"/>
  <c r="R193" i="1" s="1"/>
  <c r="AK193" i="1" a="1"/>
  <c r="AK193" i="1" s="1"/>
  <c r="R194" i="1" a="1"/>
  <c r="R194" i="1" s="1"/>
  <c r="AK194" i="1" a="1"/>
  <c r="AK194" i="1" s="1"/>
  <c r="R195" i="1" a="1"/>
  <c r="R195" i="1" s="1"/>
  <c r="AK195" i="1" a="1"/>
  <c r="AK195" i="1" s="1"/>
  <c r="R196" i="1" a="1"/>
  <c r="R196" i="1" s="1"/>
  <c r="AK196" i="1" a="1"/>
  <c r="AK196" i="1" s="1"/>
  <c r="R197" i="1" a="1"/>
  <c r="R197" i="1" s="1"/>
  <c r="AK197" i="1" a="1"/>
  <c r="AK197" i="1" s="1"/>
  <c r="R198" i="1" a="1"/>
  <c r="R198" i="1" s="1"/>
  <c r="AK198" i="1" a="1"/>
  <c r="AK198" i="1" s="1"/>
  <c r="R199" i="1" a="1"/>
  <c r="R199" i="1" s="1"/>
  <c r="AK199" i="1" a="1"/>
  <c r="AK199" i="1" s="1"/>
  <c r="R200" i="1" a="1"/>
  <c r="R200" i="1" s="1"/>
  <c r="AK200" i="1" a="1"/>
  <c r="AK200" i="1" s="1"/>
  <c r="R201" i="1" a="1"/>
  <c r="R201" i="1" s="1"/>
  <c r="AK201" i="1" a="1"/>
  <c r="AK201" i="1" s="1"/>
  <c r="R202" i="1" a="1"/>
  <c r="R202" i="1" s="1"/>
  <c r="AK202" i="1" a="1"/>
  <c r="AK202" i="1" s="1"/>
  <c r="R203" i="1" a="1"/>
  <c r="R203" i="1" s="1"/>
  <c r="AK203" i="1" a="1"/>
  <c r="AK203" i="1" s="1"/>
  <c r="R204" i="1" a="1"/>
  <c r="R204" i="1" s="1"/>
  <c r="AK204" i="1" a="1"/>
  <c r="AK204" i="1" s="1"/>
  <c r="R205" i="1" a="1"/>
  <c r="R205" i="1" s="1"/>
  <c r="AK205" i="1" a="1"/>
  <c r="AK205" i="1" s="1"/>
  <c r="R206" i="1" a="1"/>
  <c r="R206" i="1" s="1"/>
  <c r="AK206" i="1" a="1"/>
  <c r="AK206" i="1" s="1"/>
  <c r="R207" i="1" a="1"/>
  <c r="R207" i="1" s="1"/>
  <c r="AK207" i="1" a="1"/>
  <c r="AK207" i="1" s="1"/>
  <c r="R208" i="1" a="1"/>
  <c r="R208" i="1" s="1"/>
  <c r="AK208" i="1" a="1"/>
  <c r="AK208" i="1" s="1"/>
  <c r="R209" i="1" a="1"/>
  <c r="R209" i="1" s="1"/>
  <c r="AK209" i="1" a="1"/>
  <c r="AK209" i="1" s="1"/>
  <c r="R210" i="1" a="1"/>
  <c r="R210" i="1" s="1"/>
  <c r="AK210" i="1" a="1"/>
  <c r="AK210" i="1" s="1"/>
  <c r="R211" i="1" a="1"/>
  <c r="R211" i="1" s="1"/>
  <c r="AK211" i="1" a="1"/>
  <c r="AK211" i="1" s="1"/>
  <c r="R212" i="1" a="1"/>
  <c r="R212" i="1" s="1"/>
  <c r="AK212" i="1" a="1"/>
  <c r="AK212" i="1" s="1"/>
  <c r="R213" i="1" a="1"/>
  <c r="R213" i="1" s="1"/>
  <c r="AK213" i="1" a="1"/>
  <c r="AK213" i="1" s="1"/>
  <c r="R214" i="1" a="1"/>
  <c r="R214" i="1" s="1"/>
  <c r="AK214" i="1" a="1"/>
  <c r="AK214" i="1" s="1"/>
  <c r="R215" i="1" a="1"/>
  <c r="R215" i="1" s="1"/>
  <c r="AK215" i="1" a="1"/>
  <c r="AK215" i="1" s="1"/>
  <c r="R216" i="1" a="1"/>
  <c r="R216" i="1" s="1"/>
  <c r="AK216" i="1" a="1"/>
  <c r="AK216" i="1" s="1"/>
  <c r="R217" i="1" a="1"/>
  <c r="R217" i="1" s="1"/>
  <c r="AK217" i="1" a="1"/>
  <c r="AK217" i="1" s="1"/>
  <c r="R218" i="1" a="1"/>
  <c r="R218" i="1" s="1"/>
  <c r="AK218" i="1" a="1"/>
  <c r="AK218" i="1" s="1"/>
  <c r="R219" i="1" a="1"/>
  <c r="R219" i="1" s="1"/>
  <c r="AK219" i="1" a="1"/>
  <c r="AK219" i="1" s="1"/>
  <c r="R220" i="1" a="1"/>
  <c r="R220" i="1" s="1"/>
  <c r="AK220" i="1" a="1"/>
  <c r="AK220" i="1" s="1"/>
  <c r="R221" i="1" a="1"/>
  <c r="R221" i="1" s="1"/>
  <c r="AK221" i="1" a="1"/>
  <c r="AK221" i="1" s="1"/>
  <c r="R222" i="1" a="1"/>
  <c r="R222" i="1" s="1"/>
  <c r="AK222" i="1" a="1"/>
  <c r="AK222" i="1" s="1"/>
  <c r="R223" i="1" a="1"/>
  <c r="R223" i="1" s="1"/>
  <c r="AK223" i="1" a="1"/>
  <c r="AK223" i="1" s="1"/>
  <c r="R224" i="1" a="1"/>
  <c r="R224" i="1" s="1"/>
  <c r="AK224" i="1" a="1"/>
  <c r="AK224" i="1" s="1"/>
  <c r="R225" i="1" a="1"/>
  <c r="R225" i="1" s="1"/>
  <c r="AK225" i="1" a="1"/>
  <c r="AK225" i="1" s="1"/>
  <c r="R226" i="1" a="1"/>
  <c r="R226" i="1" s="1"/>
  <c r="AK226" i="1" a="1"/>
  <c r="AK226" i="1" s="1"/>
  <c r="R227" i="1" a="1"/>
  <c r="R227" i="1" s="1"/>
  <c r="AK227" i="1" a="1"/>
  <c r="AK227" i="1" s="1"/>
  <c r="R228" i="1" a="1"/>
  <c r="R228" i="1" s="1"/>
  <c r="AK228" i="1" a="1"/>
  <c r="AK228" i="1" s="1"/>
  <c r="R229" i="1" a="1"/>
  <c r="R229" i="1" s="1"/>
  <c r="AK229" i="1" a="1"/>
  <c r="AK229" i="1" s="1"/>
  <c r="R230" i="1" a="1"/>
  <c r="R230" i="1" s="1"/>
  <c r="AK230" i="1" a="1"/>
  <c r="AK230" i="1" s="1"/>
  <c r="R231" i="1" a="1"/>
  <c r="R231" i="1" s="1"/>
  <c r="AK231" i="1" a="1"/>
  <c r="AK231" i="1" s="1"/>
  <c r="R232" i="1" a="1"/>
  <c r="R232" i="1" s="1"/>
  <c r="AK232" i="1" a="1"/>
  <c r="AK232" i="1" s="1"/>
  <c r="R233" i="1" a="1"/>
  <c r="R233" i="1" s="1"/>
  <c r="AK233" i="1" a="1"/>
  <c r="AK233" i="1" s="1"/>
  <c r="R234" i="1" a="1"/>
  <c r="R234" i="1" s="1"/>
  <c r="AK234" i="1" a="1"/>
  <c r="AK234" i="1" s="1"/>
  <c r="R235" i="1" a="1"/>
  <c r="R235" i="1" s="1"/>
  <c r="AK235" i="1" a="1"/>
  <c r="AK235" i="1" s="1"/>
  <c r="R236" i="1" a="1"/>
  <c r="R236" i="1" s="1"/>
  <c r="AK236" i="1" a="1"/>
  <c r="AK236" i="1" s="1"/>
  <c r="R237" i="1" a="1"/>
  <c r="R237" i="1" s="1"/>
  <c r="AK237" i="1" a="1"/>
  <c r="AK237" i="1" s="1"/>
  <c r="R238" i="1" a="1"/>
  <c r="R238" i="1" s="1"/>
  <c r="AK238" i="1" a="1"/>
  <c r="AK238" i="1" s="1"/>
  <c r="R239" i="1" a="1"/>
  <c r="R239" i="1" s="1"/>
  <c r="AK239" i="1" a="1"/>
  <c r="AK239" i="1" s="1"/>
  <c r="R240" i="1" a="1"/>
  <c r="R240" i="1" s="1"/>
  <c r="AK240" i="1" a="1"/>
  <c r="AK240" i="1" s="1"/>
  <c r="R241" i="1" a="1"/>
  <c r="R241" i="1" s="1"/>
  <c r="AK241" i="1" a="1"/>
  <c r="AK241" i="1" s="1"/>
  <c r="R242" i="1" a="1"/>
  <c r="R242" i="1" s="1"/>
  <c r="AK242" i="1" a="1"/>
  <c r="AK242" i="1" s="1"/>
  <c r="R243" i="1" a="1"/>
  <c r="R243" i="1" s="1"/>
  <c r="AK243" i="1" a="1"/>
  <c r="AK243" i="1" s="1"/>
  <c r="R244" i="1" a="1"/>
  <c r="R244" i="1" s="1"/>
  <c r="AK244" i="1" a="1"/>
  <c r="AK244" i="1" s="1"/>
  <c r="R245" i="1" a="1"/>
  <c r="R245" i="1" s="1"/>
  <c r="AK245" i="1" a="1"/>
  <c r="AK245" i="1" s="1"/>
  <c r="R246" i="1" a="1"/>
  <c r="R246" i="1" s="1"/>
  <c r="AK246" i="1" a="1"/>
  <c r="AK246" i="1" s="1"/>
  <c r="R247" i="1" a="1"/>
  <c r="R247" i="1" s="1"/>
  <c r="AK247" i="1" a="1"/>
  <c r="AK247" i="1" s="1"/>
  <c r="R248" i="1" a="1"/>
  <c r="R248" i="1" s="1"/>
  <c r="AK248" i="1" a="1"/>
  <c r="AK248" i="1" s="1"/>
  <c r="R249" i="1" a="1"/>
  <c r="R249" i="1" s="1"/>
  <c r="AK249" i="1" a="1"/>
  <c r="AK249" i="1" s="1"/>
  <c r="R250" i="1" a="1"/>
  <c r="R250" i="1" s="1"/>
  <c r="AK250" i="1" a="1"/>
  <c r="AK250" i="1" s="1"/>
  <c r="R251" i="1" a="1"/>
  <c r="R251" i="1" s="1"/>
  <c r="AK251" i="1" a="1"/>
  <c r="AK251" i="1" s="1"/>
  <c r="R252" i="1" a="1"/>
  <c r="R252" i="1" s="1"/>
  <c r="AK252" i="1" a="1"/>
  <c r="AK252" i="1" s="1"/>
  <c r="R253" i="1" a="1"/>
  <c r="R253" i="1" s="1"/>
  <c r="AK253" i="1" a="1"/>
  <c r="AK253" i="1" s="1"/>
  <c r="R254" i="1" a="1"/>
  <c r="R254" i="1" s="1"/>
  <c r="AK254" i="1" a="1"/>
  <c r="AK254" i="1" s="1"/>
  <c r="R255" i="1" a="1"/>
  <c r="R255" i="1" s="1"/>
  <c r="AK255" i="1" a="1"/>
  <c r="AK255" i="1" s="1"/>
  <c r="R256" i="1" a="1"/>
  <c r="R256" i="1" s="1"/>
  <c r="AK256" i="1" a="1"/>
  <c r="AK256" i="1" s="1"/>
  <c r="R257" i="1" a="1"/>
  <c r="R257" i="1" s="1"/>
  <c r="AK257" i="1" a="1"/>
  <c r="AK257" i="1" s="1"/>
  <c r="R258" i="1" a="1"/>
  <c r="R258" i="1" s="1"/>
  <c r="AK258" i="1" a="1"/>
  <c r="AK258" i="1" s="1"/>
  <c r="R259" i="1" a="1"/>
  <c r="R259" i="1" s="1"/>
  <c r="AK259" i="1" a="1"/>
  <c r="AK259" i="1" s="1"/>
  <c r="R260" i="1" a="1"/>
  <c r="R260" i="1" s="1"/>
  <c r="AK260" i="1" a="1"/>
  <c r="AK260" i="1" s="1"/>
  <c r="R261" i="1" a="1"/>
  <c r="R261" i="1" s="1"/>
  <c r="AK261" i="1" a="1"/>
  <c r="AK261" i="1" s="1"/>
  <c r="R262" i="1" a="1"/>
  <c r="R262" i="1" s="1"/>
  <c r="AK262" i="1" a="1"/>
  <c r="AK262" i="1" s="1"/>
  <c r="R263" i="1" a="1"/>
  <c r="R263" i="1" s="1"/>
  <c r="AK263" i="1" a="1"/>
  <c r="AK263" i="1" s="1"/>
  <c r="R264" i="1" a="1"/>
  <c r="R264" i="1" s="1"/>
  <c r="AK264" i="1" a="1"/>
  <c r="AK264" i="1" s="1"/>
  <c r="R265" i="1" a="1"/>
  <c r="R265" i="1" s="1"/>
  <c r="AK265" i="1" a="1"/>
  <c r="AK265" i="1" s="1"/>
  <c r="R266" i="1" a="1"/>
  <c r="R266" i="1" s="1"/>
  <c r="AK266" i="1" a="1"/>
  <c r="AK266" i="1" s="1"/>
  <c r="R267" i="1" a="1"/>
  <c r="R267" i="1" s="1"/>
  <c r="AK267" i="1" a="1"/>
  <c r="AK267" i="1" s="1"/>
  <c r="R268" i="1" a="1"/>
  <c r="R268" i="1" s="1"/>
  <c r="AK268" i="1" a="1"/>
  <c r="AK268" i="1" s="1"/>
  <c r="R269" i="1" a="1"/>
  <c r="R269" i="1" s="1"/>
  <c r="AK269" i="1" a="1"/>
  <c r="AK269" i="1" s="1"/>
  <c r="R270" i="1" a="1"/>
  <c r="R270" i="1" s="1"/>
  <c r="AK270" i="1" a="1"/>
  <c r="AK270" i="1" s="1"/>
  <c r="R271" i="1" a="1"/>
  <c r="R271" i="1" s="1"/>
  <c r="AK271" i="1" a="1"/>
  <c r="AK271" i="1" s="1"/>
  <c r="R272" i="1" a="1"/>
  <c r="R272" i="1" s="1"/>
  <c r="AK272" i="1" a="1"/>
  <c r="AK272" i="1" s="1"/>
  <c r="R273" i="1" a="1"/>
  <c r="R273" i="1" s="1"/>
  <c r="AK273" i="1" a="1"/>
  <c r="AK273" i="1" s="1"/>
  <c r="R274" i="1" a="1"/>
  <c r="R274" i="1" s="1"/>
  <c r="AK274" i="1" a="1"/>
  <c r="AK274" i="1" s="1"/>
  <c r="R275" i="1" a="1"/>
  <c r="R275" i="1" s="1"/>
  <c r="AK275" i="1" a="1"/>
  <c r="AK275" i="1" s="1"/>
  <c r="R276" i="1" a="1"/>
  <c r="R276" i="1" s="1"/>
  <c r="AK276" i="1" a="1"/>
  <c r="AK276" i="1" s="1"/>
  <c r="R277" i="1" a="1"/>
  <c r="R277" i="1" s="1"/>
  <c r="AK277" i="1" a="1"/>
  <c r="AK277" i="1" s="1"/>
  <c r="R278" i="1" a="1"/>
  <c r="R278" i="1" s="1"/>
  <c r="AK278" i="1" a="1"/>
  <c r="AK278" i="1" s="1"/>
  <c r="R279" i="1" a="1"/>
  <c r="R279" i="1" s="1"/>
  <c r="AK279" i="1" a="1"/>
  <c r="AK279" i="1" s="1"/>
  <c r="R280" i="1" a="1"/>
  <c r="R280" i="1" s="1"/>
  <c r="AK280" i="1" a="1"/>
  <c r="AK280" i="1" s="1"/>
  <c r="R281" i="1" a="1"/>
  <c r="R281" i="1" s="1"/>
  <c r="AK281" i="1" a="1"/>
  <c r="AK281" i="1" s="1"/>
  <c r="R282" i="1" a="1"/>
  <c r="R282" i="1" s="1"/>
  <c r="AK282" i="1" a="1"/>
  <c r="AK282" i="1" s="1"/>
  <c r="R283" i="1" a="1"/>
  <c r="R283" i="1" s="1"/>
  <c r="AK283" i="1" a="1"/>
  <c r="AK283" i="1" s="1"/>
  <c r="R284" i="1" a="1"/>
  <c r="R284" i="1" s="1"/>
  <c r="AK284" i="1" a="1"/>
  <c r="AK284" i="1" s="1"/>
  <c r="R285" i="1" a="1"/>
  <c r="R285" i="1" s="1"/>
  <c r="AK285" i="1" a="1"/>
  <c r="AK285" i="1" s="1"/>
  <c r="R286" i="1" a="1"/>
  <c r="R286" i="1" s="1"/>
  <c r="AK286" i="1" a="1"/>
  <c r="AK286" i="1" s="1"/>
  <c r="R287" i="1" a="1"/>
  <c r="R287" i="1" s="1"/>
  <c r="AK287" i="1" a="1"/>
  <c r="AK287" i="1" s="1"/>
  <c r="R288" i="1" a="1"/>
  <c r="R288" i="1" s="1"/>
  <c r="AK288" i="1" a="1"/>
  <c r="AK288" i="1" s="1"/>
  <c r="R289" i="1" a="1"/>
  <c r="R289" i="1" s="1"/>
  <c r="AK289" i="1" a="1"/>
  <c r="AK289" i="1" s="1"/>
  <c r="R290" i="1" a="1"/>
  <c r="R290" i="1" s="1"/>
  <c r="AK290" i="1" a="1"/>
  <c r="AK290" i="1" s="1"/>
  <c r="R291" i="1" a="1"/>
  <c r="R291" i="1" s="1"/>
  <c r="AK291" i="1" a="1"/>
  <c r="AK291" i="1" s="1"/>
  <c r="R292" i="1" a="1"/>
  <c r="R292" i="1" s="1"/>
  <c r="AK292" i="1" a="1"/>
  <c r="AK292" i="1" s="1"/>
  <c r="R293" i="1" a="1"/>
  <c r="R293" i="1" s="1"/>
  <c r="AK293" i="1" a="1"/>
  <c r="AK293" i="1" s="1"/>
  <c r="R294" i="1" a="1"/>
  <c r="R294" i="1" s="1"/>
  <c r="AK294" i="1" a="1"/>
  <c r="AK294" i="1" s="1"/>
  <c r="R295" i="1" a="1"/>
  <c r="R295" i="1" s="1"/>
  <c r="AK295" i="1" a="1"/>
  <c r="AK295" i="1" s="1"/>
  <c r="R296" i="1" a="1"/>
  <c r="R296" i="1" s="1"/>
  <c r="AK296" i="1" a="1"/>
  <c r="AK296" i="1" s="1"/>
  <c r="R297" i="1" a="1"/>
  <c r="R297" i="1" s="1"/>
  <c r="AK297" i="1" a="1"/>
  <c r="AK297" i="1" s="1"/>
  <c r="R298" i="1" a="1"/>
  <c r="R298" i="1" s="1"/>
  <c r="AK298" i="1" a="1"/>
  <c r="AK298" i="1" s="1"/>
  <c r="R299" i="1" a="1"/>
  <c r="R299" i="1" s="1"/>
  <c r="AK299" i="1" a="1"/>
  <c r="AK299" i="1" s="1"/>
  <c r="R300" i="1" a="1"/>
  <c r="R300" i="1" s="1"/>
  <c r="AK300" i="1" a="1"/>
  <c r="AK300" i="1" s="1"/>
  <c r="R301" i="1" a="1"/>
  <c r="R301" i="1" s="1"/>
  <c r="AK301" i="1" a="1"/>
  <c r="AK301" i="1" s="1"/>
  <c r="R302" i="1" a="1"/>
  <c r="R302" i="1" s="1"/>
  <c r="AK302" i="1" a="1"/>
  <c r="AK302" i="1" s="1"/>
  <c r="R303" i="1" a="1"/>
  <c r="R303" i="1" s="1"/>
  <c r="AK303" i="1" a="1"/>
  <c r="AK303" i="1" s="1"/>
  <c r="R304" i="1" a="1"/>
  <c r="R304" i="1" s="1"/>
  <c r="AK304" i="1" a="1"/>
  <c r="AK304" i="1" s="1"/>
  <c r="R305" i="1" a="1"/>
  <c r="R305" i="1" s="1"/>
  <c r="AK305" i="1" a="1"/>
  <c r="AK305" i="1" s="1"/>
  <c r="R306" i="1" a="1"/>
  <c r="R306" i="1" s="1"/>
  <c r="AK306" i="1" a="1"/>
  <c r="AK306" i="1" s="1"/>
  <c r="R307" i="1" a="1"/>
  <c r="R307" i="1" s="1"/>
  <c r="AK307" i="1" a="1"/>
  <c r="AK307" i="1" s="1"/>
  <c r="R308" i="1" a="1"/>
  <c r="R308" i="1" s="1"/>
  <c r="AK308" i="1" a="1"/>
  <c r="AK308" i="1" s="1"/>
  <c r="R309" i="1" a="1"/>
  <c r="R309" i="1" s="1"/>
  <c r="AK309" i="1" a="1"/>
  <c r="AK309" i="1" s="1"/>
  <c r="R310" i="1" a="1"/>
  <c r="R310" i="1" s="1"/>
  <c r="AK310" i="1" a="1"/>
  <c r="AK310" i="1" s="1"/>
  <c r="R311" i="1" a="1"/>
  <c r="R311" i="1" s="1"/>
  <c r="AK311" i="1" a="1"/>
  <c r="AK311" i="1" s="1"/>
  <c r="R312" i="1" a="1"/>
  <c r="R312" i="1" s="1"/>
  <c r="AK312" i="1" a="1"/>
  <c r="AK312" i="1" s="1"/>
  <c r="R313" i="1" a="1"/>
  <c r="R313" i="1" s="1"/>
  <c r="AK313" i="1" a="1"/>
  <c r="AK313" i="1" s="1"/>
  <c r="R314" i="1" a="1"/>
  <c r="R314" i="1" s="1"/>
  <c r="AK314" i="1" a="1"/>
  <c r="AK314" i="1" s="1"/>
  <c r="R315" i="1" a="1"/>
  <c r="R315" i="1" s="1"/>
  <c r="AK315" i="1" a="1"/>
  <c r="AK315" i="1" s="1"/>
  <c r="R316" i="1" a="1"/>
  <c r="R316" i="1" s="1"/>
  <c r="AK316" i="1" a="1"/>
  <c r="AK316" i="1" s="1"/>
  <c r="R317" i="1" a="1"/>
  <c r="R317" i="1" s="1"/>
  <c r="AK317" i="1" a="1"/>
  <c r="AK317" i="1" s="1"/>
  <c r="R318" i="1" a="1"/>
  <c r="R318" i="1" s="1"/>
  <c r="AK318" i="1" a="1"/>
  <c r="AK318" i="1" s="1"/>
  <c r="R319" i="1" a="1"/>
  <c r="R319" i="1" s="1"/>
  <c r="AK319" i="1" a="1"/>
  <c r="AK319" i="1" s="1"/>
  <c r="R320" i="1" a="1"/>
  <c r="R320" i="1" s="1"/>
  <c r="AK320" i="1" a="1"/>
  <c r="AK320" i="1" s="1"/>
  <c r="R321" i="1" a="1"/>
  <c r="R321" i="1" s="1"/>
  <c r="AK321" i="1" a="1"/>
  <c r="AK321" i="1" s="1"/>
  <c r="R322" i="1" a="1"/>
  <c r="R322" i="1" s="1"/>
  <c r="AK322" i="1" a="1"/>
  <c r="AK322" i="1" s="1"/>
  <c r="R323" i="1" a="1"/>
  <c r="R323" i="1" s="1"/>
  <c r="AK323" i="1" a="1"/>
  <c r="AK323" i="1" s="1"/>
  <c r="R324" i="1" a="1"/>
  <c r="R324" i="1" s="1"/>
  <c r="AK324" i="1" a="1"/>
  <c r="AK324" i="1" s="1"/>
  <c r="R325" i="1" a="1"/>
  <c r="R325" i="1" s="1"/>
  <c r="AK325" i="1" a="1"/>
  <c r="AK325" i="1" s="1"/>
  <c r="R326" i="1" a="1"/>
  <c r="R326" i="1" s="1"/>
  <c r="AK326" i="1" a="1"/>
  <c r="AK326" i="1" s="1"/>
  <c r="R327" i="1" a="1"/>
  <c r="R327" i="1" s="1"/>
  <c r="AK327" i="1" a="1"/>
  <c r="AK327" i="1" s="1"/>
  <c r="R328" i="1" a="1"/>
  <c r="R328" i="1" s="1"/>
  <c r="AK328" i="1" a="1"/>
  <c r="AK328" i="1" s="1"/>
  <c r="R329" i="1" a="1"/>
  <c r="R329" i="1" s="1"/>
  <c r="AK329" i="1" a="1"/>
  <c r="AK329" i="1" s="1"/>
  <c r="R330" i="1" a="1"/>
  <c r="R330" i="1" s="1"/>
  <c r="AK330" i="1" a="1"/>
  <c r="AK330" i="1" s="1"/>
  <c r="R331" i="1" a="1"/>
  <c r="R331" i="1" s="1"/>
  <c r="AK331" i="1" a="1"/>
  <c r="AK331" i="1" s="1"/>
  <c r="R332" i="1" a="1"/>
  <c r="R332" i="1" s="1"/>
  <c r="AK332" i="1" a="1"/>
  <c r="AK332" i="1" s="1"/>
  <c r="R333" i="1" a="1"/>
  <c r="R333" i="1" s="1"/>
  <c r="AK333" i="1" a="1"/>
  <c r="AK333" i="1" s="1"/>
  <c r="R334" i="1" a="1"/>
  <c r="R334" i="1" s="1"/>
  <c r="AK334" i="1" a="1"/>
  <c r="AK334" i="1" s="1"/>
  <c r="R335" i="1" a="1"/>
  <c r="R335" i="1" s="1"/>
  <c r="AK335" i="1" a="1"/>
  <c r="AK335" i="1" s="1"/>
  <c r="R336" i="1" a="1"/>
  <c r="R336" i="1" s="1"/>
  <c r="AK336" i="1" a="1"/>
  <c r="AK336" i="1" s="1"/>
  <c r="R337" i="1" a="1"/>
  <c r="R337" i="1" s="1"/>
  <c r="AK337" i="1" a="1"/>
  <c r="AK337" i="1" s="1"/>
  <c r="R338" i="1" a="1"/>
  <c r="R338" i="1" s="1"/>
  <c r="AK338" i="1" a="1"/>
  <c r="AK338" i="1" s="1"/>
  <c r="R339" i="1" a="1"/>
  <c r="R339" i="1" s="1"/>
  <c r="AK339" i="1" a="1"/>
  <c r="AK339" i="1" s="1"/>
  <c r="R340" i="1" a="1"/>
  <c r="R340" i="1" s="1"/>
  <c r="AK340" i="1" a="1"/>
  <c r="AK340" i="1" s="1"/>
  <c r="R341" i="1" a="1"/>
  <c r="R341" i="1" s="1"/>
  <c r="AK341" i="1" a="1"/>
  <c r="AK341" i="1" s="1"/>
  <c r="R342" i="1" a="1"/>
  <c r="R342" i="1" s="1"/>
  <c r="AK342" i="1" a="1"/>
  <c r="AK342" i="1" s="1"/>
  <c r="R343" i="1" a="1"/>
  <c r="R343" i="1" s="1"/>
  <c r="AK343" i="1" a="1"/>
  <c r="AK343" i="1" s="1"/>
  <c r="R344" i="1" a="1"/>
  <c r="R344" i="1" s="1"/>
  <c r="AK344" i="1" a="1"/>
  <c r="AK344" i="1" s="1"/>
  <c r="R345" i="1" a="1"/>
  <c r="R345" i="1" s="1"/>
  <c r="AK345" i="1" a="1"/>
  <c r="AK345" i="1" s="1"/>
  <c r="R346" i="1" a="1"/>
  <c r="R346" i="1" s="1"/>
  <c r="AK346" i="1" a="1"/>
  <c r="AK346" i="1" s="1"/>
  <c r="R347" i="1" a="1"/>
  <c r="R347" i="1" s="1"/>
  <c r="AK347" i="1" a="1"/>
  <c r="AK347" i="1" s="1"/>
  <c r="R348" i="1" a="1"/>
  <c r="R348" i="1" s="1"/>
  <c r="AK348" i="1" a="1"/>
  <c r="AK348" i="1" s="1"/>
  <c r="R349" i="1" a="1"/>
  <c r="R349" i="1" s="1"/>
  <c r="AK349" i="1" a="1"/>
  <c r="AK349" i="1" s="1"/>
  <c r="R350" i="1" a="1"/>
  <c r="R350" i="1" s="1"/>
  <c r="AK350" i="1" a="1"/>
  <c r="AK350" i="1" s="1"/>
  <c r="R351" i="1" a="1"/>
  <c r="R351" i="1" s="1"/>
  <c r="AK351" i="1" a="1"/>
  <c r="AK351" i="1" s="1"/>
  <c r="R352" i="1" a="1"/>
  <c r="R352" i="1" s="1"/>
  <c r="AK352" i="1" a="1"/>
  <c r="AK352" i="1" s="1"/>
  <c r="R353" i="1" a="1"/>
  <c r="R353" i="1" s="1"/>
  <c r="AK353" i="1" a="1"/>
  <c r="AK353" i="1" s="1"/>
  <c r="R354" i="1" a="1"/>
  <c r="R354" i="1" s="1"/>
  <c r="AK354" i="1" a="1"/>
  <c r="AK354" i="1" s="1"/>
  <c r="R355" i="1" a="1"/>
  <c r="R355" i="1" s="1"/>
  <c r="AK355" i="1" a="1"/>
  <c r="AK355" i="1" s="1"/>
  <c r="R356" i="1" a="1"/>
  <c r="R356" i="1" s="1"/>
  <c r="AK356" i="1" a="1"/>
  <c r="AK356" i="1" s="1"/>
  <c r="R357" i="1" a="1"/>
  <c r="R357" i="1" s="1"/>
  <c r="AK357" i="1" a="1"/>
  <c r="AK357" i="1" s="1"/>
  <c r="R358" i="1" a="1"/>
  <c r="R358" i="1" s="1"/>
  <c r="AK358" i="1" a="1"/>
  <c r="AK358" i="1" s="1"/>
  <c r="R359" i="1" a="1"/>
  <c r="R359" i="1" s="1"/>
  <c r="AK359" i="1" a="1"/>
  <c r="AK359" i="1" s="1"/>
  <c r="R360" i="1" a="1"/>
  <c r="R360" i="1" s="1"/>
  <c r="AK360" i="1" a="1"/>
  <c r="AK360" i="1" s="1"/>
  <c r="R361" i="1" a="1"/>
  <c r="R361" i="1" s="1"/>
  <c r="AK361" i="1" a="1"/>
  <c r="AK361" i="1" s="1"/>
  <c r="R362" i="1" a="1"/>
  <c r="R362" i="1" s="1"/>
  <c r="AK362" i="1" a="1"/>
  <c r="AK362" i="1" s="1"/>
  <c r="R363" i="1" a="1"/>
  <c r="R363" i="1" s="1"/>
  <c r="AK363" i="1" a="1"/>
  <c r="AK363" i="1" s="1"/>
  <c r="R364" i="1" a="1"/>
  <c r="R364" i="1" s="1"/>
  <c r="AK364" i="1" a="1"/>
  <c r="AK364" i="1" s="1"/>
  <c r="R365" i="1" a="1"/>
  <c r="R365" i="1" s="1"/>
  <c r="AK365" i="1" a="1"/>
  <c r="AK365" i="1" s="1"/>
  <c r="R366" i="1" a="1"/>
  <c r="R366" i="1" s="1"/>
  <c r="AK366" i="1" a="1"/>
  <c r="AK366" i="1" s="1"/>
  <c r="R367" i="1" a="1"/>
  <c r="R367" i="1" s="1"/>
  <c r="AK367" i="1" a="1"/>
  <c r="AK367" i="1" s="1"/>
  <c r="R368" i="1" a="1"/>
  <c r="R368" i="1" s="1"/>
  <c r="AK368" i="1" a="1"/>
  <c r="AK368" i="1" s="1"/>
  <c r="R369" i="1" a="1"/>
  <c r="R369" i="1" s="1"/>
  <c r="AK369" i="1" a="1"/>
  <c r="AK369" i="1" s="1"/>
  <c r="R370" i="1" a="1"/>
  <c r="R370" i="1" s="1"/>
  <c r="AK370" i="1" a="1"/>
  <c r="AK370" i="1" s="1"/>
  <c r="R371" i="1" a="1"/>
  <c r="R371" i="1" s="1"/>
  <c r="R372" i="1" a="1"/>
  <c r="R372" i="1" s="1"/>
  <c r="AK372" i="1" a="1"/>
  <c r="AK372" i="1" s="1"/>
  <c r="R373" i="1" a="1"/>
  <c r="R373" i="1" s="1"/>
  <c r="AK373" i="1" a="1"/>
  <c r="AK373" i="1" s="1"/>
  <c r="R374" i="1" a="1"/>
  <c r="R374" i="1" s="1"/>
  <c r="AK374" i="1" a="1"/>
  <c r="AK374" i="1" s="1"/>
  <c r="R375" i="1" a="1"/>
  <c r="R375" i="1" s="1"/>
  <c r="AK375" i="1" a="1"/>
  <c r="AK375" i="1" s="1"/>
  <c r="R376" i="1" a="1"/>
  <c r="R376" i="1" s="1"/>
  <c r="AK376" i="1" a="1"/>
  <c r="AK376" i="1" s="1"/>
  <c r="R377" i="1" a="1"/>
  <c r="R377" i="1" s="1"/>
  <c r="AK377" i="1" a="1"/>
  <c r="AK377" i="1" s="1"/>
  <c r="R378" i="1" a="1"/>
  <c r="R378" i="1" s="1"/>
  <c r="AK378" i="1" a="1"/>
  <c r="AK378" i="1" s="1"/>
  <c r="R379" i="1" a="1"/>
  <c r="R379" i="1" s="1"/>
  <c r="AK379" i="1" a="1"/>
  <c r="AK379" i="1" s="1"/>
  <c r="R380" i="1" a="1"/>
  <c r="R380" i="1" s="1"/>
  <c r="AK380" i="1" a="1"/>
  <c r="AK380" i="1" s="1"/>
  <c r="R381" i="1" a="1"/>
  <c r="R381" i="1" s="1"/>
  <c r="AK381" i="1" a="1"/>
  <c r="AK381" i="1" s="1"/>
  <c r="R382" i="1" a="1"/>
  <c r="R382" i="1" s="1"/>
  <c r="AK382" i="1" a="1"/>
  <c r="AK382" i="1" s="1"/>
  <c r="R383" i="1" a="1"/>
  <c r="R383" i="1" s="1"/>
  <c r="AK383" i="1" a="1"/>
  <c r="AK383" i="1" s="1"/>
  <c r="R384" i="1" a="1"/>
  <c r="R384" i="1" s="1"/>
  <c r="AK384" i="1" a="1"/>
  <c r="AK384" i="1" s="1"/>
  <c r="R385" i="1" a="1"/>
  <c r="R385" i="1" s="1"/>
  <c r="AK385" i="1" a="1"/>
  <c r="AK385" i="1" s="1"/>
  <c r="R386" i="1" a="1"/>
  <c r="R386" i="1" s="1"/>
  <c r="AK386" i="1" a="1"/>
  <c r="AK386" i="1" s="1"/>
  <c r="R387" i="1" a="1"/>
  <c r="R387" i="1" s="1"/>
  <c r="AK387" i="1" a="1"/>
  <c r="AK387" i="1" s="1"/>
  <c r="R388" i="1" a="1"/>
  <c r="R388" i="1" s="1"/>
  <c r="AK388" i="1" a="1"/>
  <c r="AK388" i="1" s="1"/>
  <c r="R389" i="1" a="1"/>
  <c r="R389" i="1" s="1"/>
  <c r="AK389" i="1" a="1"/>
  <c r="AK389" i="1" s="1"/>
  <c r="R390" i="1" a="1"/>
  <c r="R390" i="1" s="1"/>
  <c r="AK390" i="1" a="1"/>
  <c r="AK390" i="1" s="1"/>
  <c r="R391" i="1" a="1"/>
  <c r="R391" i="1" s="1"/>
  <c r="AK391" i="1" a="1"/>
  <c r="AK391" i="1" s="1"/>
  <c r="R392" i="1" a="1"/>
  <c r="R392" i="1" s="1"/>
  <c r="AK392" i="1" a="1"/>
  <c r="AK392" i="1" s="1"/>
  <c r="R393" i="1" a="1"/>
  <c r="R393" i="1" s="1"/>
  <c r="AK393" i="1" a="1"/>
  <c r="AK393" i="1" s="1"/>
  <c r="R394" i="1" a="1"/>
  <c r="R394" i="1" s="1"/>
  <c r="AK394" i="1" a="1"/>
  <c r="AK394" i="1" s="1"/>
  <c r="R395" i="1" a="1"/>
  <c r="R395" i="1" s="1"/>
  <c r="AK395" i="1" a="1"/>
  <c r="AK395" i="1" s="1"/>
  <c r="R396" i="1" a="1"/>
  <c r="R396" i="1" s="1"/>
  <c r="AK396" i="1" a="1"/>
  <c r="AK396" i="1" s="1"/>
  <c r="R397" i="1" a="1"/>
  <c r="R397" i="1" s="1"/>
  <c r="AK397" i="1" a="1"/>
  <c r="AK397" i="1" s="1"/>
  <c r="R398" i="1" a="1"/>
  <c r="R398" i="1" s="1"/>
  <c r="AK398" i="1" a="1"/>
  <c r="AK398" i="1" s="1"/>
  <c r="R399" i="1" a="1"/>
  <c r="R399" i="1" s="1"/>
  <c r="AK399" i="1" a="1"/>
  <c r="AK399" i="1" s="1"/>
  <c r="R400" i="1" a="1"/>
  <c r="R400" i="1" s="1"/>
  <c r="AK400" i="1" a="1"/>
  <c r="AK400" i="1" s="1"/>
  <c r="R401" i="1" a="1"/>
  <c r="R401" i="1" s="1"/>
  <c r="AK401" i="1" a="1"/>
  <c r="AK401" i="1" s="1"/>
  <c r="R402" i="1" a="1"/>
  <c r="R402" i="1" s="1"/>
  <c r="AK402" i="1" a="1"/>
  <c r="AK402" i="1" s="1"/>
  <c r="R403" i="1" a="1"/>
  <c r="R403" i="1" s="1"/>
  <c r="AK403" i="1" a="1"/>
  <c r="AK403" i="1" s="1"/>
  <c r="R404" i="1" a="1"/>
  <c r="R404" i="1" s="1"/>
  <c r="AK404" i="1" a="1"/>
  <c r="AK404" i="1" s="1"/>
  <c r="R405" i="1" a="1"/>
  <c r="R405" i="1" s="1"/>
  <c r="AK405" i="1" a="1"/>
  <c r="AK405" i="1" s="1"/>
  <c r="R406" i="1" a="1"/>
  <c r="R406" i="1" s="1"/>
  <c r="AK406" i="1" a="1"/>
  <c r="AK406" i="1" s="1"/>
  <c r="R407" i="1" a="1"/>
  <c r="R407" i="1" s="1"/>
  <c r="AK407" i="1" a="1"/>
  <c r="AK407" i="1" s="1"/>
  <c r="R408" i="1" a="1"/>
  <c r="R408" i="1" s="1"/>
  <c r="AK408" i="1" a="1"/>
  <c r="AK408" i="1" s="1"/>
  <c r="R409" i="1" a="1"/>
  <c r="R409" i="1" s="1"/>
  <c r="AK409" i="1" a="1"/>
  <c r="AK409" i="1" s="1"/>
  <c r="R410" i="1" a="1"/>
  <c r="R410" i="1" s="1"/>
  <c r="AK410" i="1" a="1"/>
  <c r="AK410" i="1" s="1"/>
  <c r="R411" i="1" a="1"/>
  <c r="R411" i="1" s="1"/>
  <c r="AK411" i="1" a="1"/>
  <c r="AK411" i="1" s="1"/>
  <c r="R412" i="1" a="1"/>
  <c r="R412" i="1" s="1"/>
  <c r="AK412" i="1" a="1"/>
  <c r="AK412" i="1" s="1"/>
  <c r="R413" i="1" a="1"/>
  <c r="R413" i="1" s="1"/>
  <c r="AK413" i="1" a="1"/>
  <c r="AK413" i="1" s="1"/>
  <c r="R414" i="1" a="1"/>
  <c r="R414" i="1" s="1"/>
  <c r="AK414" i="1" a="1"/>
  <c r="AK414" i="1" s="1"/>
  <c r="R415" i="1" a="1"/>
  <c r="R415" i="1" s="1"/>
  <c r="AK415" i="1" a="1"/>
  <c r="AK415" i="1" s="1"/>
  <c r="R416" i="1" a="1"/>
  <c r="R416" i="1" s="1"/>
  <c r="AK416" i="1" a="1"/>
  <c r="AK416" i="1" s="1"/>
  <c r="R417" i="1" a="1"/>
  <c r="R417" i="1" s="1"/>
  <c r="AK417" i="1" a="1"/>
  <c r="AK417" i="1" s="1"/>
  <c r="R418" i="1" a="1"/>
  <c r="R418" i="1" s="1"/>
  <c r="AK418" i="1" a="1"/>
  <c r="AK418" i="1" s="1"/>
  <c r="R419" i="1" a="1"/>
  <c r="R419" i="1" s="1"/>
  <c r="AK419" i="1" a="1"/>
  <c r="AK419" i="1" s="1"/>
  <c r="R420" i="1" a="1"/>
  <c r="R420" i="1" s="1"/>
  <c r="AK420" i="1" a="1"/>
  <c r="AK420" i="1" s="1"/>
  <c r="R421" i="1" a="1"/>
  <c r="R421" i="1" s="1"/>
  <c r="AK421" i="1" a="1"/>
  <c r="AK421" i="1" s="1"/>
  <c r="R422" i="1" a="1"/>
  <c r="R422" i="1" s="1"/>
  <c r="AK422" i="1" a="1"/>
  <c r="AK422" i="1" s="1"/>
  <c r="R423" i="1" a="1"/>
  <c r="R423" i="1" s="1"/>
  <c r="AK423" i="1" a="1"/>
  <c r="AK423" i="1" s="1"/>
  <c r="R424" i="1" a="1"/>
  <c r="R424" i="1" s="1"/>
  <c r="AK424" i="1" a="1"/>
  <c r="AK424" i="1" s="1"/>
  <c r="R425" i="1" a="1"/>
  <c r="R425" i="1" s="1"/>
  <c r="AK425" i="1" a="1"/>
  <c r="AK425" i="1" s="1"/>
  <c r="R426" i="1" a="1"/>
  <c r="R426" i="1" s="1"/>
  <c r="AK426" i="1" a="1"/>
  <c r="AK426" i="1" s="1"/>
  <c r="R427" i="1" a="1"/>
  <c r="R427" i="1" s="1"/>
  <c r="AK427" i="1" a="1"/>
  <c r="AK427" i="1" s="1"/>
  <c r="R428" i="1" a="1"/>
  <c r="R428" i="1" s="1"/>
  <c r="AK428" i="1" a="1"/>
  <c r="AK428" i="1" s="1"/>
  <c r="R429" i="1" a="1"/>
  <c r="R429" i="1" s="1"/>
  <c r="AK429" i="1" a="1"/>
  <c r="AK429" i="1" s="1"/>
  <c r="R430" i="1" a="1"/>
  <c r="R430" i="1" s="1"/>
  <c r="AK430" i="1" a="1"/>
  <c r="AK430" i="1" s="1"/>
  <c r="R431" i="1" a="1"/>
  <c r="R431" i="1" s="1"/>
  <c r="AK431" i="1" a="1"/>
  <c r="AK431" i="1" s="1"/>
  <c r="R432" i="1" a="1"/>
  <c r="R432" i="1" s="1"/>
  <c r="AK432" i="1" a="1"/>
  <c r="AK432" i="1" s="1"/>
  <c r="R433" i="1" a="1"/>
  <c r="R433" i="1" s="1"/>
  <c r="AK433" i="1" a="1"/>
  <c r="AK433" i="1" s="1"/>
  <c r="R434" i="1" a="1"/>
  <c r="R434" i="1" s="1"/>
  <c r="AK434" i="1" a="1"/>
  <c r="AK434" i="1" s="1"/>
  <c r="R435" i="1" a="1"/>
  <c r="R435" i="1" s="1"/>
  <c r="AK435" i="1" a="1"/>
  <c r="AK435" i="1" s="1"/>
  <c r="R436" i="1" a="1"/>
  <c r="R436" i="1" s="1"/>
  <c r="R437" i="1" a="1"/>
  <c r="R437" i="1" s="1"/>
  <c r="AK437" i="1" a="1"/>
  <c r="AK437" i="1" s="1"/>
  <c r="R438" i="1" a="1"/>
  <c r="R438" i="1" s="1"/>
  <c r="AK438" i="1" a="1"/>
  <c r="AK438" i="1" s="1"/>
  <c r="R439" i="1" a="1"/>
  <c r="R439" i="1" s="1"/>
  <c r="AK439" i="1" a="1"/>
  <c r="AK439" i="1" s="1"/>
  <c r="R440" i="1" a="1"/>
  <c r="R440" i="1" s="1"/>
  <c r="AK440" i="1" a="1"/>
  <c r="AK440" i="1" s="1"/>
  <c r="R441" i="1" a="1"/>
  <c r="R441" i="1" s="1"/>
  <c r="AK441" i="1" a="1"/>
  <c r="AK441" i="1" s="1"/>
  <c r="R442" i="1" a="1"/>
  <c r="R442" i="1" s="1"/>
  <c r="AK442" i="1" a="1"/>
  <c r="AK442" i="1" s="1"/>
  <c r="R443" i="1" a="1"/>
  <c r="R443" i="1" s="1"/>
  <c r="AK443" i="1" a="1"/>
  <c r="AK443" i="1" s="1"/>
  <c r="R444" i="1" a="1"/>
  <c r="R444" i="1" s="1"/>
  <c r="AK444" i="1" a="1"/>
  <c r="AK444" i="1" s="1"/>
  <c r="R445" i="1" a="1"/>
  <c r="R445" i="1" s="1"/>
  <c r="AK445" i="1" a="1"/>
  <c r="AK445" i="1" s="1"/>
  <c r="R446" i="1" a="1"/>
  <c r="R446" i="1" s="1"/>
  <c r="AK446" i="1" a="1"/>
  <c r="AK446" i="1" s="1"/>
  <c r="R447" i="1" a="1"/>
  <c r="R447" i="1" s="1"/>
  <c r="AK447" i="1" a="1"/>
  <c r="AK447" i="1" s="1"/>
  <c r="R448" i="1" a="1"/>
  <c r="R448" i="1" s="1"/>
  <c r="AK448" i="1" a="1"/>
  <c r="AK448" i="1" s="1"/>
  <c r="R449" i="1" a="1"/>
  <c r="R449" i="1" s="1"/>
  <c r="AK449" i="1" a="1"/>
  <c r="AK449" i="1" s="1"/>
  <c r="R450" i="1" a="1"/>
  <c r="R450" i="1" s="1"/>
  <c r="AK450" i="1" a="1"/>
  <c r="AK450" i="1" s="1"/>
  <c r="R451" i="1" a="1"/>
  <c r="R451" i="1" s="1"/>
  <c r="AK451" i="1" a="1"/>
  <c r="AK451" i="1" s="1"/>
  <c r="R452" i="1" a="1"/>
  <c r="R452" i="1" s="1"/>
  <c r="AK452" i="1" a="1"/>
  <c r="AK452" i="1" s="1"/>
  <c r="R453" i="1" a="1"/>
  <c r="R453" i="1" s="1"/>
  <c r="AK453" i="1" a="1"/>
  <c r="AK453" i="1" s="1"/>
  <c r="R454" i="1" a="1"/>
  <c r="R454" i="1" s="1"/>
  <c r="AK454" i="1" a="1"/>
  <c r="AK454" i="1" s="1"/>
  <c r="R455" i="1" a="1"/>
  <c r="R455" i="1" s="1"/>
  <c r="AK455" i="1" a="1"/>
  <c r="AK455" i="1" s="1"/>
  <c r="R456" i="1" a="1"/>
  <c r="R456" i="1" s="1"/>
  <c r="AK456" i="1" a="1"/>
  <c r="AK456" i="1" s="1"/>
  <c r="R457" i="1" a="1"/>
  <c r="R457" i="1" s="1"/>
  <c r="AK457" i="1" a="1"/>
  <c r="AK457" i="1" s="1"/>
  <c r="R458" i="1" a="1"/>
  <c r="R458" i="1" s="1"/>
  <c r="AK458" i="1" a="1"/>
  <c r="AK458" i="1" s="1"/>
  <c r="R459" i="1" a="1"/>
  <c r="R459" i="1" s="1"/>
  <c r="AK459" i="1" a="1"/>
  <c r="AK459" i="1" s="1"/>
  <c r="R460" i="1" a="1"/>
  <c r="R460" i="1" s="1"/>
  <c r="AK460" i="1" a="1"/>
  <c r="AK460" i="1" s="1"/>
  <c r="R461" i="1" a="1"/>
  <c r="R461" i="1" s="1"/>
  <c r="AK461" i="1" a="1"/>
  <c r="AK461" i="1" s="1"/>
  <c r="R462" i="1" a="1"/>
  <c r="R462" i="1" s="1"/>
  <c r="AK462" i="1" a="1"/>
  <c r="AK462" i="1" s="1"/>
  <c r="R463" i="1" a="1"/>
  <c r="R463" i="1" s="1"/>
  <c r="AK463" i="1" a="1"/>
  <c r="AK463" i="1" s="1"/>
  <c r="R464" i="1" a="1"/>
  <c r="R464" i="1" s="1"/>
  <c r="AK464" i="1" a="1"/>
  <c r="AK464" i="1" s="1"/>
  <c r="R465" i="1" a="1"/>
  <c r="R465" i="1" s="1"/>
  <c r="AK465" i="1" a="1"/>
  <c r="AK465" i="1" s="1"/>
  <c r="R466" i="1" a="1"/>
  <c r="R466" i="1" s="1"/>
  <c r="AK466" i="1" a="1"/>
  <c r="AK466" i="1" s="1"/>
  <c r="R467" i="1" a="1"/>
  <c r="R467" i="1" s="1"/>
  <c r="AK467" i="1" a="1"/>
  <c r="AK467" i="1" s="1"/>
  <c r="R468" i="1" a="1"/>
  <c r="R468" i="1" s="1"/>
  <c r="AK468" i="1" a="1"/>
  <c r="AK468" i="1" s="1"/>
  <c r="R469" i="1" a="1"/>
  <c r="R469" i="1" s="1"/>
  <c r="AK469" i="1" a="1"/>
  <c r="AK469" i="1" s="1"/>
  <c r="R470" i="1" a="1"/>
  <c r="R470" i="1" s="1"/>
  <c r="AK470" i="1" a="1"/>
  <c r="AK470" i="1" s="1"/>
  <c r="R471" i="1" a="1"/>
  <c r="R471" i="1" s="1"/>
  <c r="AK471" i="1" a="1"/>
  <c r="AK471" i="1" s="1"/>
  <c r="R472" i="1" a="1"/>
  <c r="R472" i="1" s="1"/>
  <c r="AK472" i="1" a="1"/>
  <c r="AK472" i="1" s="1"/>
  <c r="R473" i="1" a="1"/>
  <c r="R473" i="1" s="1"/>
  <c r="AK473" i="1" a="1"/>
  <c r="AK473" i="1" s="1"/>
  <c r="R474" i="1" a="1"/>
  <c r="R474" i="1" s="1"/>
  <c r="AK474" i="1" a="1"/>
  <c r="AK474" i="1" s="1"/>
  <c r="R475" i="1" a="1"/>
  <c r="R475" i="1" s="1"/>
  <c r="AK475" i="1" a="1"/>
  <c r="AK475" i="1" s="1"/>
  <c r="R476" i="1" a="1"/>
  <c r="R476" i="1" s="1"/>
  <c r="AK476" i="1" a="1"/>
  <c r="AK476" i="1" s="1"/>
  <c r="R477" i="1" a="1"/>
  <c r="R477" i="1" s="1"/>
  <c r="AK477" i="1" a="1"/>
  <c r="AK477" i="1" s="1"/>
  <c r="R478" i="1" a="1"/>
  <c r="R478" i="1" s="1"/>
  <c r="AK478" i="1" a="1"/>
  <c r="AK478" i="1" s="1"/>
  <c r="R479" i="1" a="1"/>
  <c r="R479" i="1" s="1"/>
  <c r="AK479" i="1" a="1"/>
  <c r="AK479" i="1" s="1"/>
  <c r="R480" i="1" a="1"/>
  <c r="R480" i="1" s="1"/>
  <c r="AK480" i="1" a="1"/>
  <c r="AK480" i="1" s="1"/>
  <c r="R481" i="1" a="1"/>
  <c r="R481" i="1" s="1"/>
  <c r="AK481" i="1" a="1"/>
  <c r="AK481" i="1" s="1"/>
  <c r="R482" i="1" a="1"/>
  <c r="R482" i="1" s="1"/>
  <c r="AK482" i="1" a="1"/>
  <c r="AK482" i="1" s="1"/>
  <c r="R483" i="1" a="1"/>
  <c r="R483" i="1" s="1"/>
  <c r="AK483" i="1" a="1"/>
  <c r="AK483" i="1" s="1"/>
  <c r="R484" i="1" a="1"/>
  <c r="R484" i="1" s="1"/>
  <c r="AK484" i="1" a="1"/>
  <c r="AK484" i="1" s="1"/>
  <c r="R485" i="1" a="1"/>
  <c r="R485" i="1" s="1"/>
  <c r="AK485" i="1" a="1"/>
  <c r="AK485" i="1" s="1"/>
  <c r="R486" i="1" a="1"/>
  <c r="R486" i="1" s="1"/>
  <c r="AK486" i="1" a="1"/>
  <c r="AK486" i="1" s="1"/>
  <c r="R487" i="1" a="1"/>
  <c r="R487" i="1" s="1"/>
  <c r="AK487" i="1" a="1"/>
  <c r="AK487" i="1" s="1"/>
  <c r="R488" i="1" a="1"/>
  <c r="R488" i="1" s="1"/>
  <c r="AK488" i="1" a="1"/>
  <c r="AK488" i="1" s="1"/>
  <c r="R489" i="1" a="1"/>
  <c r="R489" i="1" s="1"/>
  <c r="AK489" i="1" a="1"/>
  <c r="AK489" i="1" s="1"/>
  <c r="R490" i="1" a="1"/>
  <c r="R490" i="1" s="1"/>
  <c r="AK490" i="1" a="1"/>
  <c r="AK490" i="1" s="1"/>
  <c r="R491" i="1" a="1"/>
  <c r="R491" i="1" s="1"/>
  <c r="AK491" i="1" a="1"/>
  <c r="AK491" i="1" s="1"/>
  <c r="R492" i="1" a="1"/>
  <c r="R492" i="1" s="1"/>
  <c r="R493" i="1" a="1"/>
  <c r="R493" i="1" s="1"/>
  <c r="AK493" i="1" a="1"/>
  <c r="AK493" i="1" s="1"/>
  <c r="R494" i="1" a="1"/>
  <c r="R494" i="1" s="1"/>
  <c r="AK494" i="1" a="1"/>
  <c r="AK494" i="1" s="1"/>
  <c r="R495" i="1" a="1"/>
  <c r="R495" i="1" s="1"/>
  <c r="AK495" i="1" a="1"/>
  <c r="AK495" i="1" s="1"/>
  <c r="R496" i="1" a="1"/>
  <c r="R496" i="1" s="1"/>
  <c r="AK496" i="1" a="1"/>
  <c r="AK496" i="1" s="1"/>
  <c r="R497" i="1" a="1"/>
  <c r="R497" i="1" s="1"/>
  <c r="AK497" i="1" a="1"/>
  <c r="AK497" i="1" s="1"/>
  <c r="R498" i="1" a="1"/>
  <c r="R498" i="1" s="1"/>
  <c r="AK498" i="1" a="1"/>
  <c r="AK498" i="1" s="1"/>
  <c r="R499" i="1" a="1"/>
  <c r="R499" i="1" s="1"/>
  <c r="AK499" i="1" a="1"/>
  <c r="AK499" i="1" s="1"/>
  <c r="R500" i="1" a="1"/>
  <c r="R500" i="1" s="1"/>
  <c r="AK500" i="1" a="1"/>
  <c r="AK500" i="1" s="1"/>
  <c r="R501" i="1" a="1"/>
  <c r="R501" i="1" s="1"/>
  <c r="AK501" i="1" a="1"/>
  <c r="AK501" i="1" s="1"/>
  <c r="R502" i="1" a="1"/>
  <c r="R502" i="1" s="1"/>
  <c r="AK502" i="1" a="1"/>
  <c r="AK502" i="1" s="1"/>
  <c r="R503" i="1" a="1"/>
  <c r="R503" i="1" s="1"/>
  <c r="AK503" i="1" a="1"/>
  <c r="AK503" i="1" s="1"/>
  <c r="R504" i="1" a="1"/>
  <c r="R504" i="1" s="1"/>
  <c r="AK504" i="1" a="1"/>
  <c r="AK504" i="1" s="1"/>
  <c r="R505" i="1" a="1"/>
  <c r="R505" i="1" s="1"/>
  <c r="AK505" i="1" a="1"/>
  <c r="AK505" i="1" s="1"/>
  <c r="R506" i="1" a="1"/>
  <c r="R506" i="1" s="1"/>
  <c r="AK506" i="1" a="1"/>
  <c r="AK506" i="1" s="1"/>
  <c r="R507" i="1" a="1"/>
  <c r="R507" i="1" s="1"/>
  <c r="AK507" i="1" a="1"/>
  <c r="AK507" i="1" s="1"/>
  <c r="R508" i="1" a="1"/>
  <c r="R508" i="1" s="1"/>
  <c r="AK508" i="1" a="1"/>
  <c r="AK508" i="1" s="1"/>
  <c r="R509" i="1" a="1"/>
  <c r="R509" i="1" s="1"/>
  <c r="AK509" i="1" a="1"/>
  <c r="AK509" i="1" s="1"/>
  <c r="R510" i="1" a="1"/>
  <c r="R510" i="1" s="1"/>
  <c r="AK510" i="1" a="1"/>
  <c r="AK510" i="1" s="1"/>
  <c r="R511" i="1" a="1"/>
  <c r="R511" i="1" s="1"/>
  <c r="AK511" i="1" a="1"/>
  <c r="AK511" i="1" s="1"/>
  <c r="R512" i="1" a="1"/>
  <c r="R512" i="1" s="1"/>
  <c r="AK512" i="1" a="1"/>
  <c r="AK512" i="1" s="1"/>
  <c r="R513" i="1" a="1"/>
  <c r="R513" i="1" s="1"/>
  <c r="AK513" i="1" a="1"/>
  <c r="AK513" i="1" s="1"/>
  <c r="R514" i="1" a="1"/>
  <c r="R514" i="1" s="1"/>
  <c r="AK514" i="1" a="1"/>
  <c r="AK514" i="1" s="1"/>
  <c r="R515" i="1" a="1"/>
  <c r="R515" i="1" s="1"/>
  <c r="AK515" i="1" a="1"/>
  <c r="AK515" i="1" s="1"/>
  <c r="R516" i="1" a="1"/>
  <c r="R516" i="1" s="1"/>
  <c r="AK516" i="1" a="1"/>
  <c r="AK516" i="1" s="1"/>
  <c r="R517" i="1" a="1"/>
  <c r="R517" i="1" s="1"/>
  <c r="AK517" i="1" a="1"/>
  <c r="AK517" i="1" s="1"/>
  <c r="R518" i="1" a="1"/>
  <c r="R518" i="1" s="1"/>
  <c r="AK518" i="1" a="1"/>
  <c r="AK518" i="1" s="1"/>
  <c r="R519" i="1" a="1"/>
  <c r="R519" i="1" s="1"/>
  <c r="AK519" i="1" a="1"/>
  <c r="AK519" i="1" s="1"/>
  <c r="R520" i="1" a="1"/>
  <c r="R520" i="1" s="1"/>
  <c r="AK520" i="1" a="1"/>
  <c r="AK520" i="1" s="1"/>
  <c r="R521" i="1" a="1"/>
  <c r="R521" i="1" s="1"/>
  <c r="AK521" i="1" a="1"/>
  <c r="AK521" i="1" s="1"/>
  <c r="R522" i="1" a="1"/>
  <c r="R522" i="1" s="1"/>
  <c r="AK522" i="1" a="1"/>
  <c r="AK522" i="1" s="1"/>
  <c r="R523" i="1" a="1"/>
  <c r="R523" i="1" s="1"/>
  <c r="AK523" i="1" a="1"/>
  <c r="AK523" i="1" s="1"/>
  <c r="R524" i="1" a="1"/>
  <c r="R524" i="1" s="1"/>
  <c r="AK524" i="1" a="1"/>
  <c r="AK524" i="1" s="1"/>
  <c r="R525" i="1" a="1"/>
  <c r="R525" i="1" s="1"/>
  <c r="AK525" i="1" a="1"/>
  <c r="AK525" i="1" s="1"/>
  <c r="R526" i="1" a="1"/>
  <c r="R526" i="1" s="1"/>
  <c r="AK526" i="1" a="1"/>
  <c r="AK526" i="1" s="1"/>
  <c r="R527" i="1" a="1"/>
  <c r="R527" i="1" s="1"/>
  <c r="AK527" i="1" a="1"/>
  <c r="AK527" i="1" s="1"/>
  <c r="R528" i="1" a="1"/>
  <c r="R528" i="1" s="1"/>
  <c r="AK528" i="1" a="1"/>
  <c r="AK528" i="1" s="1"/>
  <c r="R529" i="1" a="1"/>
  <c r="R529" i="1" s="1"/>
  <c r="AK529" i="1" a="1"/>
  <c r="AK529" i="1" s="1"/>
  <c r="R530" i="1" a="1"/>
  <c r="R530" i="1" s="1"/>
  <c r="AK530" i="1" a="1"/>
  <c r="AK530" i="1" s="1"/>
  <c r="R531" i="1" a="1"/>
  <c r="R531" i="1" s="1"/>
  <c r="AK531" i="1" a="1"/>
  <c r="AK531" i="1" s="1"/>
  <c r="R532" i="1" a="1"/>
  <c r="R532" i="1" s="1"/>
  <c r="AK532" i="1" a="1"/>
  <c r="AK532" i="1" s="1"/>
  <c r="R533" i="1" a="1"/>
  <c r="R533" i="1" s="1"/>
  <c r="AK533" i="1" a="1"/>
  <c r="AK533" i="1" s="1"/>
  <c r="R534" i="1" a="1"/>
  <c r="R534" i="1" s="1"/>
  <c r="AK534" i="1" a="1"/>
  <c r="AK534" i="1" s="1"/>
  <c r="R535" i="1" a="1"/>
  <c r="R535" i="1" s="1"/>
  <c r="AK535" i="1" a="1"/>
  <c r="AK535" i="1" s="1"/>
  <c r="R536" i="1" a="1"/>
  <c r="R536" i="1" s="1"/>
  <c r="AK536" i="1" a="1"/>
  <c r="AK536" i="1" s="1"/>
  <c r="R537" i="1" a="1"/>
  <c r="R537" i="1" s="1"/>
  <c r="AK537" i="1" a="1"/>
  <c r="AK537" i="1" s="1"/>
  <c r="R538" i="1" a="1"/>
  <c r="R538" i="1" s="1"/>
  <c r="AK538" i="1" a="1"/>
  <c r="AK538" i="1" s="1"/>
  <c r="R539" i="1" a="1"/>
  <c r="R539" i="1" s="1"/>
  <c r="AK539" i="1" a="1"/>
  <c r="AK539" i="1" s="1"/>
  <c r="R540" i="1" a="1"/>
  <c r="R540" i="1" s="1"/>
  <c r="AK540" i="1" a="1"/>
  <c r="AK540" i="1" s="1"/>
  <c r="R541" i="1" a="1"/>
  <c r="R541" i="1" s="1"/>
  <c r="AK541" i="1" a="1"/>
  <c r="AK541" i="1" s="1"/>
  <c r="R542" i="1" a="1"/>
  <c r="R542" i="1" s="1"/>
  <c r="AK542" i="1" a="1"/>
  <c r="AK542" i="1" s="1"/>
  <c r="R543" i="1" a="1"/>
  <c r="R543" i="1" s="1"/>
  <c r="AK543" i="1" a="1"/>
  <c r="AK543" i="1" s="1"/>
  <c r="R544" i="1" a="1"/>
  <c r="R544" i="1" s="1"/>
  <c r="AK544" i="1" a="1"/>
  <c r="AK544" i="1" s="1"/>
  <c r="R545" i="1" a="1"/>
  <c r="R545" i="1" s="1"/>
  <c r="AK545" i="1" a="1"/>
  <c r="AK545" i="1" s="1"/>
  <c r="R546" i="1" a="1"/>
  <c r="R546" i="1" s="1"/>
  <c r="AK546" i="1" a="1"/>
  <c r="AK546" i="1" s="1"/>
  <c r="R547" i="1" a="1"/>
  <c r="R547" i="1" s="1"/>
  <c r="AK547" i="1" a="1"/>
  <c r="AK547" i="1" s="1"/>
  <c r="R548" i="1" a="1"/>
  <c r="R548" i="1" s="1"/>
  <c r="AK548" i="1" a="1"/>
  <c r="AK548" i="1" s="1"/>
  <c r="R549" i="1" a="1"/>
  <c r="R549" i="1" s="1"/>
  <c r="AK549" i="1" a="1"/>
  <c r="AK549" i="1" s="1"/>
  <c r="R550" i="1" a="1"/>
  <c r="R550" i="1" s="1"/>
  <c r="AK550" i="1" a="1"/>
  <c r="AK550" i="1" s="1"/>
  <c r="R551" i="1" a="1"/>
  <c r="R551" i="1" s="1"/>
  <c r="AK551" i="1" a="1"/>
  <c r="AK551" i="1" s="1"/>
  <c r="R552" i="1" a="1"/>
  <c r="R552" i="1" s="1"/>
  <c r="AK552" i="1" a="1"/>
  <c r="AK552" i="1" s="1"/>
  <c r="R553" i="1" a="1"/>
  <c r="R553" i="1" s="1"/>
  <c r="AK553" i="1" a="1"/>
  <c r="AK553" i="1" s="1"/>
  <c r="R554" i="1" a="1"/>
  <c r="R554" i="1" s="1"/>
  <c r="AK554" i="1" a="1"/>
  <c r="AK554" i="1" s="1"/>
  <c r="R555" i="1" a="1"/>
  <c r="R555" i="1" s="1"/>
  <c r="AK555" i="1" a="1"/>
  <c r="AK555" i="1" s="1"/>
  <c r="R556" i="1" a="1"/>
  <c r="R556" i="1" s="1"/>
  <c r="AK556" i="1" a="1"/>
  <c r="AK556" i="1" s="1"/>
  <c r="R557" i="1" a="1"/>
  <c r="R557" i="1" s="1"/>
  <c r="AK557" i="1" a="1"/>
  <c r="AK557" i="1" s="1"/>
  <c r="R558" i="1" a="1"/>
  <c r="R558" i="1" s="1"/>
  <c r="AK558" i="1" a="1"/>
  <c r="AK558" i="1" s="1"/>
  <c r="R559" i="1" a="1"/>
  <c r="R559" i="1" s="1"/>
  <c r="AK559" i="1" a="1"/>
  <c r="AK559" i="1" s="1"/>
  <c r="R560" i="1" a="1"/>
  <c r="R560" i="1" s="1"/>
  <c r="AK560" i="1" a="1"/>
  <c r="AK560" i="1" s="1"/>
  <c r="R561" i="1" a="1"/>
  <c r="R561" i="1" s="1"/>
  <c r="AK561" i="1" a="1"/>
  <c r="AK561" i="1" s="1"/>
  <c r="R562" i="1" a="1"/>
  <c r="R562" i="1" s="1"/>
  <c r="AK562" i="1" a="1"/>
  <c r="AK562" i="1" s="1"/>
  <c r="R563" i="1" a="1"/>
  <c r="R563" i="1" s="1"/>
  <c r="AK563" i="1" a="1"/>
  <c r="AK563" i="1" s="1"/>
  <c r="R564" i="1" a="1"/>
  <c r="R564" i="1" s="1"/>
  <c r="AK564" i="1" a="1"/>
  <c r="AK564" i="1" s="1"/>
  <c r="R565" i="1" a="1"/>
  <c r="R565" i="1" s="1"/>
  <c r="AK565" i="1" a="1"/>
  <c r="AK565" i="1" s="1"/>
  <c r="R566" i="1" a="1"/>
  <c r="R566" i="1" s="1"/>
  <c r="AK566" i="1" a="1"/>
  <c r="AK566" i="1" s="1"/>
  <c r="R567" i="1" a="1"/>
  <c r="R567" i="1" s="1"/>
  <c r="AK567" i="1" a="1"/>
  <c r="AK567" i="1" s="1"/>
  <c r="R568" i="1" a="1"/>
  <c r="R568" i="1" s="1"/>
  <c r="AK568" i="1" a="1"/>
  <c r="AK568" i="1" s="1"/>
  <c r="R569" i="1" a="1"/>
  <c r="R569" i="1" s="1"/>
  <c r="AK569" i="1" a="1"/>
  <c r="AK569" i="1" s="1"/>
  <c r="R570" i="1" a="1"/>
  <c r="R570" i="1" s="1"/>
  <c r="AK570" i="1" a="1"/>
  <c r="AK570" i="1" s="1"/>
  <c r="R571" i="1" a="1"/>
  <c r="R571" i="1" s="1"/>
  <c r="AK571" i="1" a="1"/>
  <c r="AK571" i="1" s="1"/>
  <c r="R572" i="1" a="1"/>
  <c r="R572" i="1" s="1"/>
  <c r="AK572" i="1" a="1"/>
  <c r="AK572" i="1" s="1"/>
  <c r="R573" i="1" a="1"/>
  <c r="R573" i="1" s="1"/>
  <c r="AK573" i="1" a="1"/>
  <c r="AK573" i="1" s="1"/>
  <c r="R574" i="1" a="1"/>
  <c r="R574" i="1" s="1"/>
  <c r="AK574" i="1" a="1"/>
  <c r="AK574" i="1" s="1"/>
  <c r="R575" i="1" a="1"/>
  <c r="R575" i="1" s="1"/>
  <c r="AK575" i="1" a="1"/>
  <c r="AK575" i="1" s="1"/>
  <c r="R576" i="1" a="1"/>
  <c r="R576" i="1" s="1"/>
  <c r="AK576" i="1" a="1"/>
  <c r="AK576" i="1" s="1"/>
  <c r="R577" i="1" a="1"/>
  <c r="R577" i="1" s="1"/>
  <c r="AK577" i="1" a="1"/>
  <c r="AK577" i="1" s="1"/>
  <c r="R578" i="1" a="1"/>
  <c r="R578" i="1" s="1"/>
  <c r="AK578" i="1" a="1"/>
  <c r="AK578" i="1" s="1"/>
  <c r="R579" i="1" a="1"/>
  <c r="R579" i="1" s="1"/>
  <c r="AK579" i="1" a="1"/>
  <c r="AK579" i="1" s="1"/>
  <c r="R580" i="1" a="1"/>
  <c r="R580" i="1" s="1"/>
  <c r="AK580" i="1" a="1"/>
  <c r="AK580" i="1" s="1"/>
  <c r="R581" i="1" a="1"/>
  <c r="R581" i="1" s="1"/>
  <c r="AK581" i="1" a="1"/>
  <c r="AK581" i="1" s="1"/>
  <c r="R582" i="1" a="1"/>
  <c r="R582" i="1" s="1"/>
  <c r="AK582" i="1" a="1"/>
  <c r="AK582" i="1" s="1"/>
  <c r="AK583" i="1" a="1"/>
  <c r="AK583" i="1" s="1"/>
  <c r="R584" i="1" a="1"/>
  <c r="R584" i="1" s="1"/>
  <c r="AK584" i="1" a="1"/>
  <c r="AK584" i="1" s="1"/>
  <c r="R585" i="1" a="1"/>
  <c r="R585" i="1" s="1"/>
  <c r="AK585" i="1" a="1"/>
  <c r="AK585" i="1" s="1"/>
  <c r="R586" i="1" a="1"/>
  <c r="R586" i="1" s="1"/>
  <c r="AK586" i="1" a="1"/>
  <c r="AK586" i="1" s="1"/>
  <c r="R587" i="1" a="1"/>
  <c r="R587" i="1" s="1"/>
  <c r="AK587" i="1" a="1"/>
  <c r="AK587" i="1" s="1"/>
  <c r="R588" i="1" a="1"/>
  <c r="R588" i="1" s="1"/>
  <c r="AK588" i="1" a="1"/>
  <c r="AK588" i="1" s="1"/>
  <c r="R589" i="1" a="1"/>
  <c r="R589" i="1" s="1"/>
  <c r="AK589" i="1" a="1"/>
  <c r="AK589" i="1" s="1"/>
  <c r="R590" i="1" a="1"/>
  <c r="R590" i="1" s="1"/>
  <c r="AK590" i="1" a="1"/>
  <c r="AK590" i="1" s="1"/>
  <c r="R591" i="1" a="1"/>
  <c r="R591" i="1" s="1"/>
  <c r="AK591" i="1" a="1"/>
  <c r="AK591" i="1" s="1"/>
  <c r="R592" i="1" a="1"/>
  <c r="R592" i="1" s="1"/>
  <c r="AK592" i="1" a="1"/>
  <c r="AK592" i="1" s="1"/>
  <c r="R593" i="1" a="1"/>
  <c r="R593" i="1" s="1"/>
  <c r="AK593" i="1" a="1"/>
  <c r="AK593" i="1" s="1"/>
  <c r="R594" i="1" a="1"/>
  <c r="R594" i="1" s="1"/>
  <c r="AK594" i="1" a="1"/>
  <c r="AK594" i="1" s="1"/>
  <c r="R595" i="1" a="1"/>
  <c r="R595" i="1" s="1"/>
  <c r="AK595" i="1" a="1"/>
  <c r="AK595" i="1" s="1"/>
  <c r="R596" i="1" a="1"/>
  <c r="R596" i="1" s="1"/>
  <c r="AK596" i="1" a="1"/>
  <c r="AK596" i="1" s="1"/>
  <c r="R597" i="1" a="1"/>
  <c r="R597" i="1" s="1"/>
  <c r="AK597" i="1" a="1"/>
  <c r="AK597" i="1" s="1"/>
  <c r="R598" i="1" a="1"/>
  <c r="R598" i="1" s="1"/>
  <c r="AK598" i="1" a="1"/>
  <c r="AK598" i="1" s="1"/>
  <c r="R599" i="1" a="1"/>
  <c r="R599" i="1" s="1"/>
  <c r="AK599" i="1" a="1"/>
  <c r="AK599" i="1" s="1"/>
  <c r="R600" i="1" a="1"/>
  <c r="R600" i="1" s="1"/>
  <c r="AK600" i="1" a="1"/>
  <c r="AK600" i="1" s="1"/>
  <c r="R601" i="1" a="1"/>
  <c r="R601" i="1" s="1"/>
  <c r="AK601" i="1" a="1"/>
  <c r="AK601" i="1" s="1"/>
  <c r="R602" i="1" a="1"/>
  <c r="R602" i="1" s="1"/>
  <c r="AK602" i="1" a="1"/>
  <c r="AK602" i="1" s="1"/>
  <c r="R603" i="1" a="1"/>
  <c r="R603" i="1" s="1"/>
  <c r="AK603" i="1" a="1"/>
  <c r="AK603" i="1" s="1"/>
  <c r="R604" i="1" a="1"/>
  <c r="R604" i="1" s="1"/>
  <c r="AK604" i="1" a="1"/>
  <c r="AK604" i="1" s="1"/>
  <c r="R605" i="1" a="1"/>
  <c r="R605" i="1" s="1"/>
  <c r="AK605" i="1" a="1"/>
  <c r="AK605" i="1" s="1"/>
  <c r="R606" i="1" a="1"/>
  <c r="R606" i="1" s="1"/>
  <c r="AK606" i="1" a="1"/>
  <c r="AK606" i="1" s="1"/>
  <c r="R607" i="1" a="1"/>
  <c r="R607" i="1" s="1"/>
  <c r="AK607" i="1" a="1"/>
  <c r="AK607" i="1" s="1"/>
  <c r="R608" i="1" a="1"/>
  <c r="R608" i="1" s="1"/>
  <c r="AK608" i="1" a="1"/>
  <c r="AK608" i="1" s="1"/>
  <c r="R609" i="1" a="1"/>
  <c r="R609" i="1" s="1"/>
  <c r="AK609" i="1" a="1"/>
  <c r="AK609" i="1" s="1"/>
  <c r="R610" i="1" a="1"/>
  <c r="R610" i="1" s="1"/>
  <c r="AK610" i="1" a="1"/>
  <c r="AK610" i="1" s="1"/>
  <c r="R611" i="1" a="1"/>
  <c r="R611" i="1" s="1"/>
  <c r="AK611" i="1" a="1"/>
  <c r="AK611" i="1" s="1"/>
  <c r="R612" i="1" a="1"/>
  <c r="R612" i="1" s="1"/>
  <c r="AK612" i="1" a="1"/>
  <c r="AK612" i="1" s="1"/>
  <c r="R613" i="1" a="1"/>
  <c r="R613" i="1" s="1"/>
  <c r="AK613" i="1" a="1"/>
  <c r="AK613" i="1" s="1"/>
  <c r="R614" i="1" a="1"/>
  <c r="R614" i="1" s="1"/>
  <c r="AK614" i="1" a="1"/>
  <c r="AK614" i="1" s="1"/>
  <c r="R615" i="1" a="1"/>
  <c r="R615" i="1" s="1"/>
  <c r="AK615" i="1" a="1"/>
  <c r="AK615" i="1" s="1"/>
  <c r="R616" i="1" a="1"/>
  <c r="R616" i="1" s="1"/>
  <c r="AK616" i="1" a="1"/>
  <c r="AK616" i="1" s="1"/>
  <c r="R617" i="1" a="1"/>
  <c r="R617" i="1" s="1"/>
  <c r="AK617" i="1" a="1"/>
  <c r="AK617" i="1" s="1"/>
  <c r="R618" i="1" a="1"/>
  <c r="R618" i="1" s="1"/>
  <c r="AK618" i="1" a="1"/>
  <c r="AK618" i="1" s="1"/>
  <c r="R619" i="1" a="1"/>
  <c r="R619" i="1" s="1"/>
  <c r="AK619" i="1" a="1"/>
  <c r="AK619" i="1" s="1"/>
  <c r="R620" i="1" a="1"/>
  <c r="R620" i="1" s="1"/>
  <c r="AK620" i="1" a="1"/>
  <c r="AK620" i="1" s="1"/>
  <c r="R621" i="1" a="1"/>
  <c r="R621" i="1" s="1"/>
  <c r="AK621" i="1" a="1"/>
  <c r="AK621" i="1" s="1"/>
  <c r="R622" i="1" a="1"/>
  <c r="R622" i="1" s="1"/>
  <c r="AK622" i="1" a="1"/>
  <c r="AK622" i="1" s="1"/>
  <c r="R623" i="1" a="1"/>
  <c r="R623" i="1" s="1"/>
  <c r="AK623" i="1" a="1"/>
  <c r="AK623" i="1" s="1"/>
  <c r="R624" i="1" a="1"/>
  <c r="R624" i="1" s="1"/>
  <c r="AK624" i="1" a="1"/>
  <c r="AK624" i="1" s="1"/>
  <c r="R625" i="1" a="1"/>
  <c r="R625" i="1" s="1"/>
  <c r="AK625" i="1" a="1"/>
  <c r="AK625" i="1" s="1"/>
  <c r="R626" i="1" a="1"/>
  <c r="R626" i="1" s="1"/>
  <c r="AK626" i="1" a="1"/>
  <c r="AK626" i="1" s="1"/>
  <c r="R627" i="1" a="1"/>
  <c r="R627" i="1" s="1"/>
  <c r="AK627" i="1" a="1"/>
  <c r="AK627" i="1" s="1"/>
  <c r="R628" i="1" a="1"/>
  <c r="R628" i="1" s="1"/>
  <c r="AK628" i="1" a="1"/>
  <c r="AK628" i="1" s="1"/>
  <c r="R629" i="1" a="1"/>
  <c r="R629" i="1" s="1"/>
  <c r="AK629" i="1" a="1"/>
  <c r="AK629" i="1" s="1"/>
  <c r="R630" i="1" a="1"/>
  <c r="R630" i="1" s="1"/>
  <c r="AK630" i="1" a="1"/>
  <c r="AK630" i="1" s="1"/>
  <c r="R631" i="1" a="1"/>
  <c r="R631" i="1" s="1"/>
  <c r="AK631" i="1" a="1"/>
  <c r="AK631" i="1" s="1"/>
  <c r="R632" i="1" a="1"/>
  <c r="R632" i="1" s="1"/>
  <c r="AK632" i="1" a="1"/>
  <c r="AK632" i="1" s="1"/>
  <c r="R633" i="1" a="1"/>
  <c r="R633" i="1" s="1"/>
  <c r="AK633" i="1" a="1"/>
  <c r="AK633" i="1" s="1"/>
  <c r="R634" i="1" a="1"/>
  <c r="R634" i="1" s="1"/>
  <c r="AK634" i="1" a="1"/>
  <c r="AK634" i="1" s="1"/>
  <c r="R635" i="1" a="1"/>
  <c r="R635" i="1" s="1"/>
  <c r="AK635" i="1" a="1"/>
  <c r="AK635" i="1" s="1"/>
  <c r="R636" i="1" a="1"/>
  <c r="R636" i="1" s="1"/>
  <c r="AK636" i="1" a="1"/>
  <c r="AK636" i="1" s="1"/>
  <c r="R637" i="1" a="1"/>
  <c r="R637" i="1" s="1"/>
  <c r="AK637" i="1" a="1"/>
  <c r="AK637" i="1" s="1"/>
  <c r="R638" i="1" a="1"/>
  <c r="R638" i="1" s="1"/>
  <c r="AK638" i="1" a="1"/>
  <c r="AK638" i="1" s="1"/>
  <c r="R639" i="1" a="1"/>
  <c r="R639" i="1" s="1"/>
  <c r="AK639" i="1" a="1"/>
  <c r="AK639" i="1" s="1"/>
  <c r="R640" i="1" a="1"/>
  <c r="R640" i="1" s="1"/>
  <c r="AK640" i="1" a="1"/>
  <c r="AK640" i="1" s="1"/>
  <c r="R641" i="1" a="1"/>
  <c r="R641" i="1" s="1"/>
  <c r="AK641" i="1" a="1"/>
  <c r="AK641" i="1" s="1"/>
  <c r="R642" i="1" a="1"/>
  <c r="R642" i="1" s="1"/>
  <c r="AK642" i="1" a="1"/>
  <c r="AK642" i="1" s="1"/>
  <c r="E643" i="1"/>
  <c r="R643" i="1" a="1"/>
  <c r="R643" i="1" s="1"/>
  <c r="AK643" i="1" a="1"/>
  <c r="AK643" i="1" s="1"/>
  <c r="E644" i="1"/>
  <c r="R644" i="1" a="1"/>
  <c r="R644" i="1" s="1"/>
  <c r="AK644" i="1" a="1"/>
  <c r="AK644" i="1" s="1"/>
  <c r="E645" i="1"/>
  <c r="R645" i="1" a="1"/>
  <c r="R645" i="1" s="1"/>
  <c r="AK645" i="1" a="1"/>
  <c r="AK645" i="1" s="1"/>
  <c r="E646" i="1"/>
  <c r="R646" i="1" a="1"/>
  <c r="R646" i="1" s="1"/>
  <c r="AK646" i="1" a="1"/>
  <c r="AK646" i="1" s="1"/>
  <c r="E647" i="1"/>
  <c r="R647" i="1" a="1"/>
  <c r="R647" i="1" s="1"/>
  <c r="AK647" i="1" a="1"/>
  <c r="AK647" i="1" s="1"/>
  <c r="E648" i="1"/>
  <c r="R648" i="1" a="1"/>
  <c r="R648" i="1" s="1"/>
  <c r="AK648" i="1" a="1"/>
  <c r="AK648" i="1" s="1"/>
  <c r="E649" i="1"/>
  <c r="R649" i="1" a="1"/>
  <c r="R649" i="1" s="1"/>
  <c r="AK649" i="1" a="1"/>
  <c r="AK649" i="1" s="1"/>
  <c r="E650" i="1"/>
  <c r="R650" i="1" a="1"/>
  <c r="R650" i="1" s="1"/>
  <c r="AK650" i="1" a="1"/>
  <c r="AK650" i="1" s="1"/>
  <c r="E651" i="1"/>
  <c r="R651" i="1" a="1"/>
  <c r="R651" i="1" s="1"/>
  <c r="AK651" i="1" a="1"/>
  <c r="AK651" i="1" s="1"/>
  <c r="E652" i="1"/>
  <c r="R652" i="1" a="1"/>
  <c r="R652" i="1" s="1"/>
  <c r="AK652" i="1" a="1"/>
  <c r="AK652" i="1" s="1"/>
  <c r="E653" i="1"/>
  <c r="R653" i="1" a="1"/>
  <c r="R653" i="1" s="1"/>
  <c r="AK653" i="1" a="1"/>
  <c r="AK653" i="1" s="1"/>
  <c r="E654" i="1"/>
  <c r="R654" i="1" a="1"/>
  <c r="R654" i="1" s="1"/>
  <c r="AK654" i="1" a="1"/>
  <c r="AK654" i="1" s="1"/>
  <c r="E655" i="1"/>
  <c r="R655" i="1" a="1"/>
  <c r="R655" i="1" s="1"/>
  <c r="AK655" i="1" a="1"/>
  <c r="AK655" i="1" s="1"/>
  <c r="E656" i="1"/>
  <c r="R656" i="1" a="1"/>
  <c r="R656" i="1" s="1"/>
  <c r="AK656" i="1" a="1"/>
  <c r="AK656" i="1" s="1"/>
  <c r="E657" i="1"/>
  <c r="R657" i="1" a="1"/>
  <c r="R657" i="1" s="1"/>
  <c r="AK657" i="1" a="1"/>
  <c r="AK657" i="1" s="1"/>
  <c r="E658" i="1"/>
  <c r="R658" i="1" a="1"/>
  <c r="R658" i="1" s="1"/>
  <c r="AK658" i="1" a="1"/>
  <c r="AK658" i="1" s="1"/>
  <c r="E659" i="1"/>
  <c r="R659" i="1" a="1"/>
  <c r="R659" i="1" s="1"/>
  <c r="AK659" i="1" a="1"/>
  <c r="AK659" i="1" s="1"/>
  <c r="E660" i="1"/>
  <c r="R660" i="1" a="1"/>
  <c r="R660" i="1" s="1"/>
  <c r="AK660" i="1" a="1"/>
  <c r="AK660" i="1" s="1"/>
  <c r="E661" i="1"/>
  <c r="R661" i="1" a="1"/>
  <c r="R661" i="1" s="1"/>
  <c r="AK661" i="1" a="1"/>
  <c r="AK661" i="1" s="1"/>
  <c r="E662" i="1"/>
  <c r="R662" i="1" a="1"/>
  <c r="R662" i="1" s="1"/>
  <c r="AK662" i="1" a="1"/>
  <c r="AK662" i="1" s="1"/>
  <c r="E663" i="1"/>
  <c r="R663" i="1" a="1"/>
  <c r="R663" i="1" s="1"/>
  <c r="AK663" i="1" a="1"/>
  <c r="AK663" i="1" s="1"/>
  <c r="E664" i="1"/>
  <c r="R664" i="1" a="1"/>
  <c r="R664" i="1" s="1"/>
  <c r="AK664" i="1" a="1"/>
  <c r="AK664" i="1" s="1"/>
  <c r="E665" i="1"/>
  <c r="R665" i="1" a="1"/>
  <c r="R665" i="1" s="1"/>
  <c r="AK665" i="1" a="1"/>
  <c r="AK665" i="1" s="1"/>
  <c r="E666" i="1"/>
  <c r="R666" i="1" a="1"/>
  <c r="R666" i="1" s="1"/>
  <c r="AK666" i="1" a="1"/>
  <c r="AK666" i="1" s="1"/>
  <c r="E667" i="1"/>
  <c r="R667" i="1" a="1"/>
  <c r="R667" i="1" s="1"/>
  <c r="AK667" i="1" a="1"/>
  <c r="AK667" i="1" s="1"/>
  <c r="E668" i="1"/>
  <c r="R668" i="1" a="1"/>
  <c r="R668" i="1" s="1"/>
  <c r="AK668" i="1" a="1"/>
  <c r="AK668" i="1" s="1"/>
  <c r="E669" i="1"/>
  <c r="R669" i="1" a="1"/>
  <c r="R669" i="1" s="1"/>
  <c r="AK669" i="1" a="1"/>
  <c r="AK669" i="1" s="1"/>
  <c r="E670" i="1"/>
  <c r="R670" i="1" a="1"/>
  <c r="R670" i="1" s="1"/>
  <c r="AK670" i="1" a="1"/>
  <c r="AK670" i="1" s="1"/>
  <c r="E671" i="1"/>
  <c r="R671" i="1" a="1"/>
  <c r="R671" i="1" s="1"/>
  <c r="AK671" i="1" a="1"/>
  <c r="AK671" i="1" s="1"/>
  <c r="E672" i="1"/>
  <c r="R672" i="1" a="1"/>
  <c r="R672" i="1" s="1"/>
  <c r="AK672" i="1" a="1"/>
  <c r="AK672" i="1" s="1"/>
  <c r="E673" i="1"/>
  <c r="R673" i="1" a="1"/>
  <c r="R673" i="1" s="1"/>
  <c r="AK673" i="1" a="1"/>
  <c r="AK673" i="1" s="1"/>
  <c r="E674" i="1"/>
  <c r="R674" i="1" a="1"/>
  <c r="R674" i="1" s="1"/>
  <c r="AK674" i="1" a="1"/>
  <c r="AK674" i="1" s="1"/>
  <c r="E675" i="1"/>
  <c r="R675" i="1" a="1"/>
  <c r="R675" i="1" s="1"/>
  <c r="AK675" i="1" a="1"/>
  <c r="AK675" i="1" s="1"/>
  <c r="E676" i="1"/>
  <c r="R676" i="1" a="1"/>
  <c r="R676" i="1" s="1"/>
  <c r="AK676" i="1" a="1"/>
  <c r="AK676" i="1" s="1"/>
  <c r="E677" i="1"/>
  <c r="R677" i="1" a="1"/>
  <c r="R677" i="1" s="1"/>
  <c r="AK677" i="1" a="1"/>
  <c r="AK677" i="1" s="1"/>
  <c r="E678" i="1"/>
  <c r="R678" i="1" a="1"/>
  <c r="R678" i="1" s="1"/>
  <c r="E679" i="1"/>
  <c r="R679" i="1" a="1"/>
  <c r="R679" i="1" s="1"/>
  <c r="AK679" i="1" a="1"/>
  <c r="AK679" i="1" s="1"/>
  <c r="E680" i="1"/>
  <c r="R680" i="1" a="1"/>
  <c r="R680" i="1" s="1"/>
  <c r="AK680" i="1" a="1"/>
  <c r="AK680" i="1" s="1"/>
  <c r="E681" i="1"/>
  <c r="R681" i="1" a="1"/>
  <c r="R681" i="1" s="1"/>
  <c r="AK681" i="1" a="1"/>
  <c r="AK681" i="1" s="1"/>
  <c r="E682" i="1"/>
  <c r="R682" i="1" a="1"/>
  <c r="R682" i="1" s="1"/>
  <c r="AK682" i="1" a="1"/>
  <c r="AK682" i="1" s="1"/>
  <c r="E683" i="1"/>
  <c r="R683" i="1" a="1"/>
  <c r="R683" i="1" s="1"/>
  <c r="AK683" i="1" a="1"/>
  <c r="AK683" i="1" s="1"/>
  <c r="E684" i="1"/>
  <c r="R684" i="1" a="1"/>
  <c r="R684" i="1" s="1"/>
  <c r="AK684" i="1" a="1"/>
  <c r="AK684" i="1" s="1"/>
  <c r="E685" i="1"/>
  <c r="R685" i="1" a="1"/>
  <c r="R685" i="1" s="1"/>
  <c r="AK685" i="1" a="1"/>
  <c r="AK685" i="1" s="1"/>
  <c r="E686" i="1"/>
  <c r="R686" i="1" a="1"/>
  <c r="R686" i="1" s="1"/>
  <c r="AK686" i="1" a="1"/>
  <c r="AK686" i="1" s="1"/>
  <c r="E687" i="1"/>
  <c r="R687" i="1" a="1"/>
  <c r="R687" i="1" s="1"/>
  <c r="AK687" i="1" a="1"/>
  <c r="AK687" i="1" s="1"/>
  <c r="E688" i="1"/>
  <c r="R688" i="1" a="1"/>
  <c r="R688" i="1" s="1"/>
  <c r="AK688" i="1" a="1"/>
  <c r="AK688" i="1" s="1"/>
  <c r="E689" i="1"/>
  <c r="R689" i="1" a="1"/>
  <c r="R689" i="1" s="1"/>
  <c r="AK689" i="1" a="1"/>
  <c r="AK689" i="1" s="1"/>
  <c r="E690" i="1"/>
  <c r="R690" i="1" a="1"/>
  <c r="R690" i="1" s="1"/>
  <c r="AK690" i="1" a="1"/>
  <c r="AK690" i="1" s="1"/>
  <c r="E691" i="1"/>
  <c r="R691" i="1" a="1"/>
  <c r="R691" i="1" s="1"/>
  <c r="AK691" i="1" a="1"/>
  <c r="AK691" i="1" s="1"/>
  <c r="E692" i="1"/>
  <c r="R692" i="1" a="1"/>
  <c r="R692" i="1" s="1"/>
  <c r="AK692" i="1" a="1"/>
  <c r="AK692" i="1" s="1"/>
  <c r="E693" i="1"/>
  <c r="R693" i="1" a="1"/>
  <c r="R693" i="1" s="1"/>
  <c r="AK693" i="1" a="1"/>
  <c r="AK693" i="1" s="1"/>
  <c r="E694" i="1"/>
  <c r="R694" i="1" a="1"/>
  <c r="R694" i="1" s="1"/>
  <c r="AK694" i="1" a="1"/>
  <c r="AK694" i="1" s="1"/>
  <c r="E695" i="1"/>
  <c r="R695" i="1" a="1"/>
  <c r="R695" i="1" s="1"/>
  <c r="AK695" i="1" a="1"/>
  <c r="AK695" i="1" s="1"/>
  <c r="E696" i="1"/>
  <c r="R696" i="1" a="1"/>
  <c r="R696" i="1" s="1"/>
  <c r="AK696" i="1" a="1"/>
  <c r="AK696" i="1" s="1"/>
  <c r="E697" i="1"/>
  <c r="R697" i="1" a="1"/>
  <c r="R697" i="1" s="1"/>
  <c r="AK697" i="1" a="1"/>
  <c r="AK697" i="1" s="1"/>
  <c r="E698" i="1"/>
  <c r="R698" i="1" a="1"/>
  <c r="R698" i="1" s="1"/>
  <c r="AK698" i="1" a="1"/>
  <c r="AK698" i="1" s="1"/>
  <c r="E699" i="1"/>
  <c r="R699" i="1" a="1"/>
  <c r="R699" i="1" s="1"/>
  <c r="AK699" i="1" a="1"/>
  <c r="AK699" i="1" s="1"/>
  <c r="E700" i="1"/>
  <c r="R700" i="1" a="1"/>
  <c r="R700" i="1" s="1"/>
  <c r="AK700" i="1" a="1"/>
  <c r="AK700" i="1" s="1"/>
  <c r="E701" i="1"/>
  <c r="R701" i="1" a="1"/>
  <c r="R701" i="1" s="1"/>
  <c r="AK701" i="1" a="1"/>
  <c r="AK701" i="1" s="1"/>
  <c r="E702" i="1"/>
  <c r="R702" i="1" a="1"/>
  <c r="R702" i="1" s="1"/>
  <c r="AK702" i="1" a="1"/>
  <c r="AK702" i="1" s="1"/>
  <c r="E703" i="1"/>
  <c r="R703" i="1" a="1"/>
  <c r="R703" i="1" s="1"/>
  <c r="AK703" i="1" a="1"/>
  <c r="AK703" i="1" s="1"/>
  <c r="E704" i="1"/>
  <c r="R704" i="1" a="1"/>
  <c r="R704" i="1" s="1"/>
  <c r="AK704" i="1" a="1"/>
  <c r="AK704" i="1" s="1"/>
  <c r="E705" i="1"/>
  <c r="R705" i="1" a="1"/>
  <c r="R705" i="1" s="1"/>
  <c r="AK705" i="1" a="1"/>
  <c r="AK705" i="1" s="1"/>
  <c r="E706" i="1"/>
  <c r="R706" i="1" a="1"/>
  <c r="R706" i="1" s="1"/>
  <c r="AK706" i="1" a="1"/>
  <c r="AK706" i="1" s="1"/>
  <c r="E707" i="1"/>
  <c r="R707" i="1" a="1"/>
  <c r="R707" i="1" s="1"/>
  <c r="AK707" i="1" a="1"/>
  <c r="AK707" i="1" s="1"/>
  <c r="E708" i="1"/>
  <c r="R708" i="1" a="1"/>
  <c r="R708" i="1" s="1"/>
  <c r="AK708" i="1" a="1"/>
  <c r="AK708" i="1" s="1"/>
  <c r="E709" i="1"/>
  <c r="R709" i="1" a="1"/>
  <c r="R709" i="1" s="1"/>
  <c r="AK709" i="1" a="1"/>
  <c r="AK709" i="1" s="1"/>
  <c r="E710" i="1"/>
  <c r="R710" i="1" a="1"/>
  <c r="R710" i="1" s="1"/>
  <c r="AK710" i="1" a="1"/>
  <c r="AK710" i="1" s="1"/>
  <c r="E711" i="1"/>
  <c r="R711" i="1" a="1"/>
  <c r="R711" i="1" s="1"/>
  <c r="AK711" i="1" a="1"/>
  <c r="AK711" i="1" s="1"/>
  <c r="E712" i="1"/>
  <c r="R712" i="1" a="1"/>
  <c r="R712" i="1" s="1"/>
  <c r="AK712" i="1" a="1"/>
  <c r="AK712" i="1" s="1"/>
  <c r="E713" i="1"/>
  <c r="R713" i="1" a="1"/>
  <c r="R713" i="1" s="1"/>
  <c r="AK713" i="1" a="1"/>
  <c r="AK713" i="1" s="1"/>
  <c r="E714" i="1"/>
  <c r="R714" i="1" a="1"/>
  <c r="R714" i="1" s="1"/>
  <c r="AK714" i="1" a="1"/>
  <c r="AK714" i="1" s="1"/>
  <c r="E715" i="1"/>
  <c r="R715" i="1" a="1"/>
  <c r="R715" i="1" s="1"/>
  <c r="AK715" i="1" a="1"/>
  <c r="AK715" i="1" s="1"/>
  <c r="E716" i="1"/>
  <c r="R716" i="1" a="1"/>
  <c r="R716" i="1" s="1"/>
  <c r="AK716" i="1" a="1"/>
  <c r="AK716" i="1" s="1"/>
  <c r="E717" i="1"/>
  <c r="R717" i="1" a="1"/>
  <c r="R717" i="1" s="1"/>
  <c r="AK717" i="1" a="1"/>
  <c r="AK717" i="1" s="1"/>
  <c r="E718" i="1"/>
  <c r="R718" i="1" a="1"/>
  <c r="R718" i="1" s="1"/>
  <c r="AK718" i="1" a="1"/>
  <c r="AK718" i="1" s="1"/>
  <c r="E719" i="1"/>
  <c r="R719" i="1" a="1"/>
  <c r="R719" i="1" s="1"/>
  <c r="AK719" i="1" a="1"/>
  <c r="AK719" i="1" s="1"/>
  <c r="E720" i="1"/>
  <c r="R720" i="1" a="1"/>
  <c r="R720" i="1" s="1"/>
  <c r="AK720" i="1" a="1"/>
  <c r="AK720" i="1" s="1"/>
  <c r="E721" i="1"/>
  <c r="R721" i="1" a="1"/>
  <c r="R721" i="1" s="1"/>
  <c r="AK721" i="1" a="1"/>
  <c r="AK721" i="1" s="1"/>
  <c r="E722" i="1"/>
  <c r="R722" i="1" a="1"/>
  <c r="R722" i="1" s="1"/>
  <c r="AK722" i="1" a="1"/>
  <c r="AK722" i="1" s="1"/>
  <c r="E723" i="1"/>
  <c r="R723" i="1" a="1"/>
  <c r="R723" i="1" s="1"/>
  <c r="AK723" i="1" a="1"/>
  <c r="AK723" i="1" s="1"/>
  <c r="E724" i="1"/>
  <c r="R724" i="1" a="1"/>
  <c r="R724" i="1" s="1"/>
  <c r="AK724" i="1" a="1"/>
  <c r="AK724" i="1" s="1"/>
  <c r="E725" i="1"/>
  <c r="R725" i="1" a="1"/>
  <c r="R725" i="1" s="1"/>
  <c r="AK725" i="1" a="1"/>
  <c r="AK725" i="1" s="1"/>
  <c r="E726" i="1"/>
  <c r="R726" i="1" a="1"/>
  <c r="R726" i="1" s="1"/>
  <c r="AK726" i="1" a="1"/>
  <c r="AK726" i="1" s="1"/>
  <c r="E727" i="1"/>
  <c r="R727" i="1" a="1"/>
  <c r="R727" i="1" s="1"/>
  <c r="AK727" i="1" a="1"/>
  <c r="AK727" i="1" s="1"/>
  <c r="E728" i="1"/>
  <c r="R728" i="1" a="1"/>
  <c r="R728" i="1" s="1"/>
  <c r="AK728" i="1" a="1"/>
  <c r="AK728" i="1" s="1"/>
  <c r="E729" i="1"/>
  <c r="R729" i="1" a="1"/>
  <c r="R729" i="1" s="1"/>
  <c r="AK729" i="1" a="1"/>
  <c r="AK729" i="1" s="1"/>
  <c r="E730" i="1"/>
  <c r="R730" i="1" a="1"/>
  <c r="R730" i="1" s="1"/>
  <c r="AK730" i="1" a="1"/>
  <c r="AK730" i="1" s="1"/>
  <c r="E731" i="1"/>
  <c r="R731" i="1" a="1"/>
  <c r="R731" i="1" s="1"/>
  <c r="AK731" i="1" a="1"/>
  <c r="AK731" i="1" s="1"/>
  <c r="E732" i="1"/>
  <c r="R732" i="1" a="1"/>
  <c r="R732" i="1" s="1"/>
  <c r="AK732" i="1" a="1"/>
  <c r="AK732" i="1" s="1"/>
  <c r="E733" i="1"/>
  <c r="R733" i="1" a="1"/>
  <c r="R733" i="1" s="1"/>
  <c r="AK733" i="1" a="1"/>
  <c r="AK733" i="1" s="1"/>
  <c r="E734" i="1"/>
  <c r="R734" i="1" a="1"/>
  <c r="R734" i="1" s="1"/>
  <c r="AK734" i="1" a="1"/>
  <c r="AK734" i="1" s="1"/>
  <c r="E735" i="1"/>
  <c r="R735" i="1" a="1"/>
  <c r="R735" i="1" s="1"/>
  <c r="AK735" i="1" a="1"/>
  <c r="AK735" i="1" s="1"/>
  <c r="E736" i="1"/>
  <c r="R736" i="1" a="1"/>
  <c r="R736" i="1" s="1"/>
  <c r="AK736" i="1" a="1"/>
  <c r="AK736" i="1" s="1"/>
  <c r="E737" i="1"/>
  <c r="R737" i="1" a="1"/>
  <c r="R737" i="1" s="1"/>
  <c r="AK737" i="1" a="1"/>
  <c r="AK737" i="1" s="1"/>
  <c r="E738" i="1"/>
  <c r="R738" i="1" a="1"/>
  <c r="R738" i="1" s="1"/>
  <c r="AK738" i="1" a="1"/>
  <c r="AK738" i="1" s="1"/>
  <c r="E739" i="1"/>
  <c r="R739" i="1" a="1"/>
  <c r="R739" i="1" s="1"/>
  <c r="AK739" i="1" a="1"/>
  <c r="AK739" i="1" s="1"/>
  <c r="E740" i="1"/>
  <c r="R740" i="1" a="1"/>
  <c r="R740" i="1" s="1"/>
  <c r="AK740" i="1" a="1"/>
  <c r="AK740" i="1" s="1"/>
  <c r="E741" i="1"/>
  <c r="R741" i="1" a="1"/>
  <c r="R741" i="1" s="1"/>
  <c r="AK741" i="1" a="1"/>
  <c r="AK741" i="1" s="1"/>
  <c r="E742" i="1"/>
  <c r="R742" i="1" a="1"/>
  <c r="R742" i="1" s="1"/>
  <c r="AK742" i="1" a="1"/>
  <c r="AK742" i="1" s="1"/>
  <c r="E743" i="1"/>
  <c r="R743" i="1" a="1"/>
  <c r="R743" i="1" s="1"/>
  <c r="AK743" i="1" a="1"/>
  <c r="AK743" i="1" s="1"/>
  <c r="E744" i="1"/>
  <c r="R744" i="1" a="1"/>
  <c r="R744" i="1" s="1"/>
  <c r="AK744" i="1" a="1"/>
  <c r="AK744" i="1" s="1"/>
  <c r="E745" i="1"/>
  <c r="R745" i="1" a="1"/>
  <c r="R745" i="1" s="1"/>
  <c r="AK745" i="1" a="1"/>
  <c r="AK745" i="1" s="1"/>
  <c r="E746" i="1"/>
  <c r="R746" i="1" a="1"/>
  <c r="R746" i="1" s="1"/>
  <c r="AK746" i="1" a="1"/>
  <c r="AK746" i="1" s="1"/>
  <c r="E747" i="1"/>
  <c r="R747" i="1" a="1"/>
  <c r="R747" i="1" s="1"/>
  <c r="AK747" i="1" a="1"/>
  <c r="AK747" i="1" s="1"/>
  <c r="E748" i="1"/>
  <c r="R748" i="1" a="1"/>
  <c r="R748" i="1" s="1"/>
  <c r="AK748" i="1" a="1"/>
  <c r="AK748" i="1" s="1"/>
  <c r="E749" i="1"/>
  <c r="R749" i="1" a="1"/>
  <c r="R749" i="1" s="1"/>
  <c r="AK749" i="1" a="1"/>
  <c r="AK749" i="1" s="1"/>
  <c r="E750" i="1"/>
  <c r="R750" i="1" a="1"/>
  <c r="R750" i="1" s="1"/>
  <c r="AK750" i="1" a="1"/>
  <c r="AK750" i="1" s="1"/>
  <c r="E751" i="1"/>
  <c r="R751" i="1" a="1"/>
  <c r="R751" i="1" s="1"/>
  <c r="AK751" i="1" a="1"/>
  <c r="AK751" i="1" s="1"/>
  <c r="E752" i="1"/>
  <c r="R752" i="1" a="1"/>
  <c r="R752" i="1" s="1"/>
  <c r="AK752" i="1" a="1"/>
  <c r="AK752" i="1" s="1"/>
  <c r="E753" i="1"/>
  <c r="R753" i="1" a="1"/>
  <c r="R753" i="1" s="1"/>
  <c r="AK753" i="1" a="1"/>
  <c r="AK753" i="1" s="1"/>
  <c r="E754" i="1"/>
  <c r="R754" i="1" a="1"/>
  <c r="R754" i="1" s="1"/>
  <c r="AK754" i="1" a="1"/>
  <c r="AK754" i="1" s="1"/>
  <c r="E755" i="1"/>
  <c r="R755" i="1" a="1"/>
  <c r="R755" i="1" s="1"/>
  <c r="AK755" i="1" a="1"/>
  <c r="AK755" i="1" s="1"/>
  <c r="E756" i="1"/>
  <c r="R756" i="1" a="1"/>
  <c r="R756" i="1" s="1"/>
  <c r="AK756" i="1" a="1"/>
  <c r="AK756" i="1" s="1"/>
  <c r="E757" i="1"/>
  <c r="R757" i="1" a="1"/>
  <c r="R757" i="1" s="1"/>
  <c r="AK757" i="1" a="1"/>
  <c r="AK757" i="1" s="1"/>
  <c r="E758" i="1"/>
  <c r="R758" i="1" a="1"/>
  <c r="R758" i="1" s="1"/>
  <c r="AK758" i="1" a="1"/>
  <c r="AK758" i="1" s="1"/>
  <c r="E759" i="1"/>
  <c r="R759" i="1" a="1"/>
  <c r="R759" i="1" s="1"/>
  <c r="AK759" i="1" a="1"/>
  <c r="AK759" i="1" s="1"/>
  <c r="E760" i="1"/>
  <c r="R760" i="1" a="1"/>
  <c r="R760" i="1" s="1"/>
  <c r="AK760" i="1" a="1"/>
  <c r="AK760" i="1" s="1"/>
  <c r="E761" i="1"/>
  <c r="R761" i="1" a="1"/>
  <c r="R761" i="1" s="1"/>
  <c r="AK761" i="1" a="1"/>
  <c r="AK761" i="1" s="1"/>
  <c r="E762" i="1"/>
  <c r="R762" i="1" a="1"/>
  <c r="R762" i="1" s="1"/>
  <c r="AK762" i="1" a="1"/>
  <c r="AK762" i="1" s="1"/>
  <c r="E763" i="1"/>
  <c r="R763" i="1" a="1"/>
  <c r="R763" i="1" s="1"/>
  <c r="AK763" i="1" a="1"/>
  <c r="AK763" i="1" s="1"/>
  <c r="E764" i="1"/>
  <c r="R764" i="1" a="1"/>
  <c r="R764" i="1" s="1"/>
  <c r="AK764" i="1" a="1"/>
  <c r="AK764" i="1" s="1"/>
  <c r="E765" i="1"/>
  <c r="R765" i="1" a="1"/>
  <c r="R765" i="1" s="1"/>
  <c r="AK765" i="1" a="1"/>
  <c r="AK765" i="1" s="1"/>
  <c r="E766" i="1"/>
  <c r="R766" i="1" a="1"/>
  <c r="R766" i="1" s="1"/>
  <c r="AK766" i="1" a="1"/>
  <c r="AK766" i="1" s="1"/>
  <c r="E767" i="1"/>
  <c r="R767" i="1" a="1"/>
  <c r="R767" i="1" s="1"/>
  <c r="AK767" i="1" a="1"/>
  <c r="AK767" i="1" s="1"/>
  <c r="E768" i="1"/>
  <c r="R768" i="1" a="1"/>
  <c r="R768" i="1" s="1"/>
  <c r="AK768" i="1" a="1"/>
  <c r="AK768" i="1" s="1"/>
  <c r="E769" i="1"/>
  <c r="R769" i="1" a="1"/>
  <c r="R769" i="1" s="1"/>
  <c r="AK769" i="1" a="1"/>
  <c r="AK769" i="1" s="1"/>
  <c r="E770" i="1"/>
  <c r="R770" i="1" a="1"/>
  <c r="R770" i="1" s="1"/>
  <c r="E771" i="1"/>
  <c r="R771" i="1" a="1"/>
  <c r="R771" i="1" s="1"/>
  <c r="AK771" i="1" a="1"/>
  <c r="AK771" i="1" s="1"/>
  <c r="E772" i="1"/>
  <c r="R772" i="1" a="1"/>
  <c r="R772" i="1" s="1"/>
  <c r="AK772" i="1" a="1"/>
  <c r="AK772" i="1" s="1"/>
  <c r="E773" i="1"/>
  <c r="R773" i="1" a="1"/>
  <c r="R773" i="1" s="1"/>
  <c r="AK773" i="1" a="1"/>
  <c r="AK773" i="1" s="1"/>
  <c r="E774" i="1"/>
  <c r="R774" i="1" a="1"/>
  <c r="R774" i="1" s="1"/>
  <c r="AK774" i="1" a="1"/>
  <c r="AK774" i="1" s="1"/>
  <c r="E775" i="1"/>
  <c r="R775" i="1" a="1"/>
  <c r="R775" i="1" s="1"/>
  <c r="AK775" i="1" a="1"/>
  <c r="AK775" i="1" s="1"/>
  <c r="E776" i="1"/>
  <c r="R776" i="1" a="1"/>
  <c r="R776" i="1" s="1"/>
  <c r="AK776" i="1" a="1"/>
  <c r="AK776" i="1" s="1"/>
  <c r="E777" i="1"/>
  <c r="R777" i="1" a="1"/>
  <c r="R777" i="1" s="1"/>
  <c r="AK777" i="1" a="1"/>
  <c r="AK777" i="1" s="1"/>
  <c r="E778" i="1"/>
  <c r="R778" i="1" a="1"/>
  <c r="R778" i="1" s="1"/>
  <c r="AK778" i="1" a="1"/>
  <c r="AK778" i="1" s="1"/>
  <c r="E779" i="1"/>
  <c r="R779" i="1" a="1"/>
  <c r="R779" i="1" s="1"/>
  <c r="AK779" i="1" a="1"/>
  <c r="AK779" i="1" s="1"/>
  <c r="E780" i="1"/>
  <c r="R780" i="1" a="1"/>
  <c r="R780" i="1" s="1"/>
  <c r="AK780" i="1" a="1"/>
  <c r="AK780" i="1" s="1"/>
  <c r="E781" i="1"/>
  <c r="R781" i="1" a="1"/>
  <c r="R781" i="1" s="1"/>
  <c r="AK781" i="1" a="1"/>
  <c r="AK781" i="1" s="1"/>
  <c r="E782" i="1"/>
  <c r="R782" i="1" a="1"/>
  <c r="R782" i="1" s="1"/>
  <c r="AK782" i="1" a="1"/>
  <c r="AK782" i="1" s="1"/>
  <c r="E783" i="1"/>
  <c r="R783" i="1" a="1"/>
  <c r="R783" i="1" s="1"/>
  <c r="AK783" i="1" a="1"/>
  <c r="AK783" i="1" s="1"/>
  <c r="E784" i="1"/>
  <c r="R784" i="1" a="1"/>
  <c r="R784" i="1" s="1"/>
  <c r="AK784" i="1" a="1"/>
  <c r="AK784" i="1" s="1"/>
  <c r="E785" i="1"/>
  <c r="R785" i="1" a="1"/>
  <c r="R785" i="1" s="1"/>
  <c r="AK785" i="1" a="1"/>
  <c r="AK785" i="1" s="1"/>
  <c r="E786" i="1"/>
  <c r="R786" i="1" a="1"/>
  <c r="R786" i="1" s="1"/>
  <c r="AK786" i="1" a="1"/>
  <c r="AK786" i="1" s="1"/>
  <c r="E787" i="1"/>
  <c r="R787" i="1" a="1"/>
  <c r="R787" i="1" s="1"/>
  <c r="AK787" i="1" a="1"/>
  <c r="AK787" i="1" s="1"/>
  <c r="E788" i="1"/>
  <c r="R788" i="1" a="1"/>
  <c r="R788" i="1" s="1"/>
  <c r="AK788" i="1" a="1"/>
  <c r="AK788" i="1" s="1"/>
  <c r="E789" i="1"/>
  <c r="R789" i="1" a="1"/>
  <c r="R789" i="1" s="1"/>
  <c r="AK789" i="1" a="1"/>
  <c r="AK789" i="1" s="1"/>
  <c r="E790" i="1"/>
  <c r="R790" i="1" a="1"/>
  <c r="R790" i="1" s="1"/>
  <c r="AK790" i="1" a="1"/>
  <c r="AK790" i="1" s="1"/>
  <c r="E791" i="1"/>
  <c r="R791" i="1" a="1"/>
  <c r="R791" i="1" s="1"/>
  <c r="AK791" i="1" a="1"/>
  <c r="AK791" i="1" s="1"/>
  <c r="E792" i="1"/>
  <c r="R792" i="1" a="1"/>
  <c r="R792" i="1" s="1"/>
  <c r="AK792" i="1" a="1"/>
  <c r="AK792" i="1" s="1"/>
  <c r="E793" i="1"/>
  <c r="R793" i="1" a="1"/>
  <c r="R793" i="1" s="1"/>
  <c r="AK793" i="1" a="1"/>
  <c r="AK793" i="1" s="1"/>
  <c r="E794" i="1"/>
  <c r="R794" i="1" a="1"/>
  <c r="R794" i="1" s="1"/>
  <c r="AK794" i="1" a="1"/>
  <c r="AK794" i="1" s="1"/>
  <c r="E795" i="1"/>
  <c r="R795" i="1" a="1"/>
  <c r="R795" i="1" s="1"/>
  <c r="AK795" i="1" a="1"/>
  <c r="AK795" i="1" s="1"/>
  <c r="E796" i="1"/>
  <c r="R796" i="1" a="1"/>
  <c r="R796" i="1" s="1"/>
  <c r="AK796" i="1" a="1"/>
  <c r="AK796" i="1" s="1"/>
  <c r="E797" i="1"/>
  <c r="R797" i="1" a="1"/>
  <c r="R797" i="1" s="1"/>
  <c r="AK797" i="1" a="1"/>
  <c r="AK797" i="1" s="1"/>
  <c r="E798" i="1"/>
  <c r="R798" i="1" a="1"/>
  <c r="R798" i="1" s="1"/>
  <c r="AK798" i="1" a="1"/>
  <c r="AK798" i="1" s="1"/>
  <c r="E799" i="1"/>
  <c r="R799" i="1" a="1"/>
  <c r="R799" i="1" s="1"/>
  <c r="AK799" i="1" a="1"/>
  <c r="AK799" i="1" s="1"/>
  <c r="E800" i="1"/>
  <c r="R800" i="1" a="1"/>
  <c r="R800" i="1" s="1"/>
  <c r="AK800" i="1" a="1"/>
  <c r="AK800" i="1" s="1"/>
  <c r="E801" i="1"/>
  <c r="R801" i="1" a="1"/>
  <c r="R801" i="1" s="1"/>
  <c r="AK801" i="1" a="1"/>
  <c r="AK801" i="1" s="1"/>
  <c r="E802" i="1"/>
  <c r="R802" i="1" a="1"/>
  <c r="R802" i="1" s="1"/>
  <c r="AK802" i="1" a="1"/>
  <c r="AK802" i="1" s="1"/>
  <c r="E803" i="1"/>
  <c r="R803" i="1" a="1"/>
  <c r="R803" i="1" s="1"/>
  <c r="AK803" i="1" a="1"/>
  <c r="AK803" i="1" s="1"/>
  <c r="E804" i="1"/>
  <c r="R804" i="1" a="1"/>
  <c r="R804" i="1" s="1"/>
  <c r="AK804" i="1" a="1"/>
  <c r="AK804" i="1" s="1"/>
  <c r="E805" i="1"/>
  <c r="R805" i="1" a="1"/>
  <c r="R805" i="1" s="1"/>
  <c r="AK805" i="1" a="1"/>
  <c r="AK805" i="1" s="1"/>
  <c r="E806" i="1"/>
  <c r="R806" i="1" a="1"/>
  <c r="R806" i="1" s="1"/>
  <c r="AK806" i="1" a="1"/>
  <c r="AK806" i="1" s="1"/>
  <c r="E807" i="1"/>
  <c r="R807" i="1" a="1"/>
  <c r="R807" i="1" s="1"/>
  <c r="AK807" i="1" a="1"/>
  <c r="AK807" i="1" s="1"/>
  <c r="E808" i="1"/>
  <c r="R808" i="1" a="1"/>
  <c r="R808" i="1" s="1"/>
  <c r="AK808" i="1" a="1"/>
  <c r="AK808" i="1" s="1"/>
  <c r="E809" i="1"/>
  <c r="R809" i="1" a="1"/>
  <c r="R809" i="1" s="1"/>
  <c r="AK809" i="1" a="1"/>
  <c r="AK809" i="1" s="1"/>
  <c r="E810" i="1"/>
  <c r="R810" i="1" a="1"/>
  <c r="R810" i="1" s="1"/>
  <c r="AK810" i="1" a="1"/>
  <c r="AK810" i="1" s="1"/>
  <c r="E811" i="1"/>
  <c r="R811" i="1" a="1"/>
  <c r="R811" i="1" s="1"/>
  <c r="AK811" i="1" a="1"/>
  <c r="AK811" i="1" s="1"/>
  <c r="E812" i="1"/>
  <c r="R812" i="1" a="1"/>
  <c r="R812" i="1" s="1"/>
  <c r="AK812" i="1" a="1"/>
  <c r="AK812" i="1" s="1"/>
  <c r="E813" i="1"/>
  <c r="R813" i="1" a="1"/>
  <c r="R813" i="1" s="1"/>
  <c r="AK813" i="1" a="1"/>
  <c r="AK813" i="1" s="1"/>
  <c r="E814" i="1"/>
  <c r="R814" i="1" a="1"/>
  <c r="R814" i="1" s="1"/>
  <c r="AK814" i="1" a="1"/>
  <c r="AK814" i="1" s="1"/>
  <c r="E815" i="1"/>
  <c r="R815" i="1" a="1"/>
  <c r="R815" i="1" s="1"/>
  <c r="AK815" i="1" a="1"/>
  <c r="AK815" i="1" s="1"/>
  <c r="E816" i="1"/>
  <c r="R816" i="1" a="1"/>
  <c r="R816" i="1" s="1"/>
  <c r="AK816" i="1" a="1"/>
  <c r="AK816" i="1" s="1"/>
  <c r="E817" i="1"/>
  <c r="R817" i="1" a="1"/>
  <c r="R817" i="1" s="1"/>
  <c r="AK817" i="1" a="1"/>
  <c r="AK817" i="1" s="1"/>
  <c r="E818" i="1"/>
  <c r="R818" i="1" a="1"/>
  <c r="R818" i="1" s="1"/>
  <c r="AK818" i="1" a="1"/>
  <c r="AK818" i="1" s="1"/>
  <c r="E819" i="1"/>
  <c r="R819" i="1" a="1"/>
  <c r="R819" i="1" s="1"/>
  <c r="AK819" i="1" a="1"/>
  <c r="AK819" i="1" s="1"/>
  <c r="E820" i="1"/>
  <c r="R820" i="1" a="1"/>
  <c r="R820" i="1" s="1"/>
  <c r="AK820" i="1" a="1"/>
  <c r="AK820" i="1" s="1"/>
  <c r="E821" i="1"/>
  <c r="R821" i="1" a="1"/>
  <c r="R821" i="1" s="1"/>
  <c r="AK821" i="1" a="1"/>
  <c r="AK821" i="1" s="1"/>
  <c r="E822" i="1"/>
  <c r="R822" i="1" a="1"/>
  <c r="R822" i="1" s="1"/>
  <c r="AK822" i="1" a="1"/>
  <c r="AK822" i="1" s="1"/>
  <c r="E823" i="1"/>
  <c r="R823" i="1" a="1"/>
  <c r="R823" i="1" s="1"/>
  <c r="AK823" i="1" a="1"/>
  <c r="AK823" i="1" s="1"/>
  <c r="E824" i="1"/>
  <c r="R824" i="1" a="1"/>
  <c r="R824" i="1" s="1"/>
  <c r="AK824" i="1" a="1"/>
  <c r="AK824" i="1" s="1"/>
  <c r="E825" i="1"/>
  <c r="R825" i="1" a="1"/>
  <c r="R825" i="1" s="1"/>
  <c r="AK825" i="1" a="1"/>
  <c r="AK825" i="1" s="1"/>
  <c r="E826" i="1"/>
  <c r="R826" i="1" a="1"/>
  <c r="R826" i="1" s="1"/>
  <c r="AK826" i="1" a="1"/>
  <c r="AK826" i="1" s="1"/>
  <c r="E827" i="1"/>
  <c r="R827" i="1" a="1"/>
  <c r="R827" i="1" s="1"/>
  <c r="AK827" i="1" a="1"/>
  <c r="AK827" i="1" s="1"/>
  <c r="R828" i="1" a="1"/>
  <c r="R828" i="1" s="1"/>
  <c r="AK828" i="1" a="1"/>
  <c r="AK828" i="1" s="1"/>
  <c r="E829" i="1"/>
  <c r="R829" i="1" a="1"/>
  <c r="R829" i="1" s="1"/>
  <c r="AK829" i="1" a="1"/>
  <c r="AK829" i="1" s="1"/>
  <c r="E830" i="1"/>
  <c r="R830" i="1" a="1"/>
  <c r="R830" i="1" s="1"/>
  <c r="AK830" i="1" a="1"/>
  <c r="AK830" i="1" s="1"/>
  <c r="E831" i="1"/>
  <c r="R831" i="1" a="1"/>
  <c r="R831" i="1" s="1"/>
  <c r="AK831" i="1" a="1"/>
  <c r="AK831" i="1" s="1"/>
  <c r="E832" i="1"/>
  <c r="R832" i="1" a="1"/>
  <c r="R832" i="1" s="1"/>
  <c r="AK832" i="1" a="1"/>
  <c r="AK832" i="1" s="1"/>
  <c r="E833" i="1"/>
  <c r="R833" i="1" a="1"/>
  <c r="R833" i="1" s="1"/>
  <c r="AK833" i="1" a="1"/>
  <c r="AK833" i="1" s="1"/>
  <c r="E834" i="1"/>
  <c r="R834" i="1" a="1"/>
  <c r="R834" i="1" s="1"/>
  <c r="AK834" i="1" a="1"/>
  <c r="AK834" i="1" s="1"/>
  <c r="E835" i="1"/>
  <c r="R835" i="1" a="1"/>
  <c r="R835" i="1" s="1"/>
  <c r="AK835" i="1" a="1"/>
  <c r="AK835" i="1" s="1"/>
  <c r="E836" i="1"/>
  <c r="R836" i="1" a="1"/>
  <c r="R836" i="1" s="1"/>
  <c r="AK836" i="1" a="1"/>
  <c r="AK836" i="1" s="1"/>
  <c r="E837" i="1"/>
  <c r="R837" i="1" a="1"/>
  <c r="R837" i="1" s="1"/>
  <c r="AK837" i="1" a="1"/>
  <c r="AK837" i="1" s="1"/>
  <c r="E838" i="1"/>
  <c r="R838" i="1" a="1"/>
  <c r="R838" i="1" s="1"/>
  <c r="AK838" i="1" a="1"/>
  <c r="AK838" i="1" s="1"/>
  <c r="E839" i="1"/>
  <c r="R839" i="1" a="1"/>
  <c r="R839" i="1" s="1"/>
  <c r="AK839" i="1" a="1"/>
  <c r="AK839" i="1" s="1"/>
  <c r="E840" i="1"/>
  <c r="R840" i="1" a="1"/>
  <c r="R840" i="1" s="1"/>
  <c r="AK840" i="1" a="1"/>
  <c r="AK840" i="1" s="1"/>
  <c r="E841" i="1"/>
  <c r="R841" i="1" a="1"/>
  <c r="R841" i="1" s="1"/>
  <c r="AK841" i="1" a="1"/>
  <c r="AK841" i="1" s="1"/>
  <c r="E842" i="1"/>
  <c r="R842" i="1" a="1"/>
  <c r="R842" i="1" s="1"/>
  <c r="AK842" i="1" a="1"/>
  <c r="AK842" i="1" s="1"/>
  <c r="E843" i="1"/>
  <c r="R843" i="1" a="1"/>
  <c r="R843" i="1" s="1"/>
  <c r="AK843" i="1" a="1"/>
  <c r="AK843" i="1" s="1"/>
  <c r="E844" i="1"/>
  <c r="R844" i="1" a="1"/>
  <c r="R844" i="1" s="1"/>
  <c r="AK844" i="1" a="1"/>
  <c r="AK844" i="1" s="1"/>
  <c r="E845" i="1"/>
  <c r="R845" i="1" a="1"/>
  <c r="R845" i="1" s="1"/>
  <c r="AK845" i="1" a="1"/>
  <c r="AK845" i="1" s="1"/>
  <c r="E846" i="1"/>
  <c r="R846" i="1" a="1"/>
  <c r="R846" i="1" s="1"/>
  <c r="AK846" i="1" a="1"/>
  <c r="AK846" i="1" s="1"/>
  <c r="E847" i="1"/>
  <c r="R847" i="1" a="1"/>
  <c r="R847" i="1" s="1"/>
  <c r="AK847" i="1" a="1"/>
  <c r="AK847" i="1" s="1"/>
  <c r="E848" i="1"/>
  <c r="R848" i="1" a="1"/>
  <c r="R848" i="1" s="1"/>
  <c r="AK848" i="1" a="1"/>
  <c r="AK848" i="1" s="1"/>
  <c r="E849" i="1"/>
  <c r="R849" i="1" a="1"/>
  <c r="R849" i="1" s="1"/>
  <c r="AK849" i="1" a="1"/>
  <c r="AK849" i="1" s="1"/>
  <c r="E850" i="1"/>
  <c r="R850" i="1" a="1"/>
  <c r="R850" i="1" s="1"/>
  <c r="AK850" i="1" a="1"/>
  <c r="AK850" i="1" s="1"/>
  <c r="E851" i="1"/>
  <c r="R851" i="1" a="1"/>
  <c r="R851" i="1" s="1"/>
  <c r="AK851" i="1" a="1"/>
  <c r="AK851" i="1" s="1"/>
  <c r="E852" i="1"/>
  <c r="R852" i="1" a="1"/>
  <c r="R852" i="1" s="1"/>
  <c r="AK852" i="1" a="1"/>
  <c r="AK852" i="1" s="1"/>
  <c r="E853" i="1"/>
  <c r="R853" i="1" a="1"/>
  <c r="R853" i="1" s="1"/>
  <c r="AK853" i="1" a="1"/>
  <c r="AK853" i="1" s="1"/>
  <c r="E854" i="1"/>
  <c r="R854" i="1" a="1"/>
  <c r="R854" i="1" s="1"/>
  <c r="AK854" i="1" a="1"/>
  <c r="AK854" i="1" s="1"/>
  <c r="E855" i="1"/>
  <c r="R855" i="1" a="1"/>
  <c r="R855" i="1" s="1"/>
  <c r="AK855" i="1" a="1"/>
  <c r="AK855" i="1" s="1"/>
  <c r="E856" i="1"/>
  <c r="R856" i="1" a="1"/>
  <c r="R856" i="1" s="1"/>
  <c r="AK856" i="1" a="1"/>
  <c r="AK856" i="1" s="1"/>
  <c r="E857" i="1"/>
  <c r="R857" i="1" a="1"/>
  <c r="R857" i="1" s="1"/>
  <c r="AK857" i="1" a="1"/>
  <c r="AK857" i="1" s="1"/>
  <c r="E858" i="1"/>
  <c r="R858" i="1" a="1"/>
  <c r="R858" i="1" s="1"/>
  <c r="AK858" i="1" a="1"/>
  <c r="AK858" i="1" s="1"/>
  <c r="E859" i="1"/>
  <c r="R859" i="1" a="1"/>
  <c r="R859" i="1" s="1"/>
  <c r="AK859" i="1" a="1"/>
  <c r="AK859" i="1" s="1"/>
  <c r="E860" i="1"/>
  <c r="R860" i="1" a="1"/>
  <c r="R860" i="1" s="1"/>
  <c r="AK860" i="1" a="1"/>
  <c r="AK860" i="1" s="1"/>
  <c r="E861" i="1"/>
  <c r="R861" i="1" a="1"/>
  <c r="R861" i="1" s="1"/>
  <c r="AK861" i="1" a="1"/>
  <c r="AK861" i="1" s="1"/>
  <c r="E862" i="1"/>
  <c r="R862" i="1" a="1"/>
  <c r="R862" i="1" s="1"/>
  <c r="AK862" i="1" a="1"/>
  <c r="AK862" i="1" s="1"/>
  <c r="E863" i="1"/>
  <c r="R863" i="1" a="1"/>
  <c r="R863" i="1" s="1"/>
  <c r="AK863" i="1" a="1"/>
  <c r="AK863" i="1" s="1"/>
  <c r="E864" i="1"/>
  <c r="R864" i="1" a="1"/>
  <c r="R864" i="1" s="1"/>
  <c r="AK864" i="1" a="1"/>
  <c r="AK864" i="1" s="1"/>
  <c r="E865" i="1"/>
  <c r="R865" i="1" a="1"/>
  <c r="R865" i="1" s="1"/>
  <c r="AK865" i="1" a="1"/>
  <c r="AK865" i="1" s="1"/>
  <c r="E866" i="1"/>
  <c r="R866" i="1" a="1"/>
  <c r="R866" i="1" s="1"/>
  <c r="AK866" i="1" a="1"/>
  <c r="AK866" i="1" s="1"/>
  <c r="E867" i="1"/>
  <c r="R867" i="1" a="1"/>
  <c r="R867" i="1" s="1"/>
  <c r="AK867" i="1" a="1"/>
  <c r="AK867" i="1" s="1"/>
  <c r="E868" i="1"/>
  <c r="R868" i="1" a="1"/>
  <c r="R868" i="1" s="1"/>
  <c r="AK868" i="1" a="1"/>
  <c r="AK868" i="1" s="1"/>
  <c r="E869" i="1"/>
  <c r="R869" i="1" a="1"/>
  <c r="R869" i="1" s="1"/>
  <c r="AK869" i="1" a="1"/>
  <c r="AK869" i="1" s="1"/>
  <c r="E870" i="1"/>
  <c r="R870" i="1" a="1"/>
  <c r="R870" i="1" s="1"/>
  <c r="AK870" i="1" a="1"/>
  <c r="AK870" i="1" s="1"/>
  <c r="E871" i="1"/>
  <c r="R871" i="1" a="1"/>
  <c r="R871" i="1" s="1"/>
  <c r="AK871" i="1" a="1"/>
  <c r="AK871" i="1" s="1"/>
  <c r="E872" i="1"/>
  <c r="R872" i="1" a="1"/>
  <c r="R872" i="1" s="1"/>
  <c r="AK872" i="1" a="1"/>
  <c r="AK872" i="1" s="1"/>
  <c r="E873" i="1"/>
  <c r="R873" i="1" a="1"/>
  <c r="R873" i="1" s="1"/>
  <c r="AK873" i="1" a="1"/>
  <c r="AK873" i="1" s="1"/>
  <c r="E874" i="1"/>
  <c r="R874" i="1" a="1"/>
  <c r="R874" i="1" s="1"/>
  <c r="AK874" i="1" a="1"/>
  <c r="AK874" i="1" s="1"/>
  <c r="E875" i="1"/>
  <c r="R875" i="1" a="1"/>
  <c r="R875" i="1" s="1"/>
  <c r="AK875" i="1" a="1"/>
  <c r="AK875" i="1" s="1"/>
  <c r="E876" i="1"/>
  <c r="R876" i="1" a="1"/>
  <c r="R876" i="1" s="1"/>
  <c r="AK876" i="1" a="1"/>
  <c r="AK876" i="1" s="1"/>
  <c r="E877" i="1"/>
  <c r="R877" i="1" a="1"/>
  <c r="R877" i="1" s="1"/>
  <c r="AK877" i="1" a="1"/>
  <c r="AK877" i="1" s="1"/>
  <c r="E878" i="1"/>
  <c r="R878" i="1" a="1"/>
  <c r="R878" i="1" s="1"/>
  <c r="AK878" i="1" a="1"/>
  <c r="AK878" i="1" s="1"/>
  <c r="E879" i="1"/>
  <c r="R879" i="1" a="1"/>
  <c r="R879" i="1" s="1"/>
  <c r="AK879" i="1" a="1"/>
  <c r="AK879" i="1" s="1"/>
  <c r="E880" i="1"/>
  <c r="R880" i="1" a="1"/>
  <c r="R880" i="1" s="1"/>
  <c r="AK880" i="1" a="1"/>
  <c r="AK880" i="1" s="1"/>
  <c r="E881" i="1"/>
  <c r="R881" i="1" a="1"/>
  <c r="R881" i="1" s="1"/>
  <c r="AK881" i="1" a="1"/>
  <c r="AK881" i="1" s="1"/>
  <c r="E882" i="1"/>
  <c r="R882" i="1" a="1"/>
  <c r="R882" i="1" s="1"/>
  <c r="AK882" i="1" a="1"/>
  <c r="AK882" i="1" s="1"/>
  <c r="E883" i="1"/>
  <c r="R883" i="1" a="1"/>
  <c r="R883" i="1" s="1"/>
  <c r="AK883" i="1" a="1"/>
  <c r="AK883" i="1" s="1"/>
  <c r="E884" i="1"/>
  <c r="R884" i="1" a="1"/>
  <c r="R884" i="1" s="1"/>
  <c r="AK884" i="1" a="1"/>
  <c r="AK884" i="1" s="1"/>
  <c r="E885" i="1"/>
  <c r="R885" i="1" a="1"/>
  <c r="R885" i="1" s="1"/>
  <c r="AK885" i="1" a="1"/>
  <c r="AK885" i="1" s="1"/>
  <c r="E886" i="1"/>
  <c r="R886" i="1" a="1"/>
  <c r="R886" i="1" s="1"/>
  <c r="AK886" i="1" a="1"/>
  <c r="AK886" i="1" s="1"/>
  <c r="E887" i="1"/>
  <c r="R887" i="1" a="1"/>
  <c r="R887" i="1" s="1"/>
  <c r="AK887" i="1" a="1"/>
  <c r="AK887" i="1" s="1"/>
  <c r="E888" i="1"/>
  <c r="R888" i="1" a="1"/>
  <c r="R888" i="1" s="1"/>
  <c r="AK888" i="1" a="1"/>
  <c r="AK888" i="1" s="1"/>
  <c r="E889" i="1"/>
  <c r="R889" i="1" a="1"/>
  <c r="R889" i="1" s="1"/>
  <c r="AK889" i="1" a="1"/>
  <c r="AK889" i="1" s="1"/>
  <c r="E890" i="1"/>
  <c r="R890" i="1" a="1"/>
  <c r="R890" i="1" s="1"/>
  <c r="AK890" i="1" a="1"/>
  <c r="AK890" i="1" s="1"/>
  <c r="E891" i="1"/>
  <c r="R891" i="1" a="1"/>
  <c r="R891" i="1" s="1"/>
  <c r="AK891" i="1" a="1"/>
  <c r="AK891" i="1" s="1"/>
  <c r="E892" i="1"/>
  <c r="R892" i="1" a="1"/>
  <c r="R892" i="1" s="1"/>
  <c r="AK892" i="1" a="1"/>
  <c r="AK892" i="1" s="1"/>
  <c r="E893" i="1"/>
  <c r="R893" i="1" a="1"/>
  <c r="R893" i="1" s="1"/>
  <c r="AK893" i="1" a="1"/>
  <c r="AK893" i="1" s="1"/>
  <c r="E894" i="1"/>
  <c r="R894" i="1" a="1"/>
  <c r="R894" i="1" s="1"/>
  <c r="AK894" i="1" a="1"/>
  <c r="AK894" i="1" s="1"/>
  <c r="E895" i="1"/>
  <c r="R895" i="1" a="1"/>
  <c r="R895" i="1" s="1"/>
  <c r="AK895" i="1" a="1"/>
  <c r="AK895" i="1" s="1"/>
  <c r="E896" i="1"/>
  <c r="R896" i="1" a="1"/>
  <c r="R896" i="1" s="1"/>
  <c r="AK896" i="1" a="1"/>
  <c r="AK896" i="1" s="1"/>
  <c r="E897" i="1"/>
  <c r="R897" i="1" a="1"/>
  <c r="R897" i="1" s="1"/>
  <c r="AK897" i="1" a="1"/>
  <c r="AK897" i="1" s="1"/>
  <c r="E898" i="1"/>
  <c r="R898" i="1" a="1"/>
  <c r="R898" i="1" s="1"/>
  <c r="AK898" i="1" a="1"/>
  <c r="AK898" i="1" s="1"/>
  <c r="E899" i="1"/>
  <c r="R899" i="1" a="1"/>
  <c r="R899" i="1" s="1"/>
  <c r="AK899" i="1" a="1"/>
  <c r="AK899" i="1" s="1"/>
  <c r="E900" i="1"/>
  <c r="R900" i="1" a="1"/>
  <c r="R900" i="1" s="1"/>
  <c r="AK900" i="1" a="1"/>
  <c r="AK900" i="1" s="1"/>
  <c r="E901" i="1"/>
  <c r="R901" i="1" a="1"/>
  <c r="R901" i="1" s="1"/>
  <c r="AK901" i="1" a="1"/>
  <c r="AK901" i="1" s="1"/>
  <c r="E902" i="1"/>
  <c r="R902" i="1" a="1"/>
  <c r="R902" i="1" s="1"/>
  <c r="AK902" i="1" a="1"/>
  <c r="AK902" i="1" s="1"/>
  <c r="E903" i="1"/>
  <c r="R903" i="1" a="1"/>
  <c r="R903" i="1" s="1"/>
  <c r="AK903" i="1" a="1"/>
  <c r="AK903" i="1" s="1"/>
  <c r="E904" i="1"/>
  <c r="R904" i="1" a="1"/>
  <c r="R904" i="1" s="1"/>
  <c r="AK904" i="1" a="1"/>
  <c r="AK904" i="1" s="1"/>
  <c r="E905" i="1"/>
  <c r="R905" i="1" a="1"/>
  <c r="R905" i="1" s="1"/>
  <c r="AK905" i="1" a="1"/>
  <c r="AK905" i="1" s="1"/>
  <c r="E906" i="1"/>
  <c r="R906" i="1" a="1"/>
  <c r="R906" i="1" s="1"/>
  <c r="AK906" i="1" a="1"/>
  <c r="AK906" i="1" s="1"/>
  <c r="E907" i="1"/>
  <c r="R907" i="1" a="1"/>
  <c r="R907" i="1" s="1"/>
  <c r="AK907" i="1" a="1"/>
  <c r="AK907" i="1" s="1"/>
  <c r="E908" i="1"/>
  <c r="R908" i="1" a="1"/>
  <c r="R908" i="1" s="1"/>
  <c r="AK908" i="1" a="1"/>
  <c r="AK908" i="1" s="1"/>
  <c r="E909" i="1"/>
  <c r="R909" i="1" a="1"/>
  <c r="R909" i="1" s="1"/>
  <c r="AK909" i="1" a="1"/>
  <c r="AK909" i="1" s="1"/>
  <c r="E910" i="1"/>
  <c r="R910" i="1" a="1"/>
  <c r="R910" i="1" s="1"/>
  <c r="AK910" i="1" a="1"/>
  <c r="AK910" i="1" s="1"/>
  <c r="E911" i="1"/>
  <c r="R911" i="1" a="1"/>
  <c r="R911" i="1" s="1"/>
  <c r="AK911" i="1" a="1"/>
  <c r="AK911" i="1" s="1"/>
  <c r="E912" i="1"/>
  <c r="R912" i="1" a="1"/>
  <c r="R912" i="1" s="1"/>
  <c r="AK912" i="1" a="1"/>
  <c r="AK912" i="1" s="1"/>
  <c r="E913" i="1"/>
  <c r="R913" i="1" a="1"/>
  <c r="R913" i="1" s="1"/>
  <c r="AK913" i="1" a="1"/>
  <c r="AK913" i="1" s="1"/>
  <c r="E914" i="1"/>
  <c r="R914" i="1" a="1"/>
  <c r="R914" i="1" s="1"/>
  <c r="AK914" i="1" a="1"/>
  <c r="AK914" i="1" s="1"/>
  <c r="E915" i="1"/>
  <c r="R915" i="1" a="1"/>
  <c r="R915" i="1" s="1"/>
  <c r="E916" i="1"/>
  <c r="R916" i="1" a="1"/>
  <c r="R916" i="1" s="1"/>
  <c r="AK916" i="1" a="1"/>
  <c r="AK916" i="1" s="1"/>
  <c r="E917" i="1"/>
  <c r="R917" i="1" a="1"/>
  <c r="R917" i="1" s="1"/>
  <c r="AK917" i="1" a="1"/>
  <c r="AK917" i="1" s="1"/>
  <c r="E918" i="1"/>
  <c r="R918" i="1" a="1"/>
  <c r="R918" i="1" s="1"/>
  <c r="AK918" i="1" a="1"/>
  <c r="AK918" i="1" s="1"/>
  <c r="E919" i="1"/>
  <c r="R919" i="1" a="1"/>
  <c r="R919" i="1" s="1"/>
  <c r="AK919" i="1" a="1"/>
  <c r="AK919" i="1" s="1"/>
  <c r="E920" i="1"/>
  <c r="R920" i="1" a="1"/>
  <c r="R920" i="1" s="1"/>
  <c r="AK920" i="1" a="1"/>
  <c r="AK920" i="1" s="1"/>
  <c r="E921" i="1"/>
  <c r="R921" i="1" a="1"/>
  <c r="R921" i="1" s="1"/>
  <c r="AK921" i="1" a="1"/>
  <c r="AK921" i="1" s="1"/>
  <c r="E922" i="1"/>
  <c r="R922" i="1" a="1"/>
  <c r="R922" i="1" s="1"/>
  <c r="AK922" i="1" a="1"/>
  <c r="AK922" i="1" s="1"/>
  <c r="E923" i="1"/>
  <c r="R923" i="1" a="1"/>
  <c r="R923" i="1" s="1"/>
  <c r="AK923" i="1" a="1"/>
  <c r="AK923" i="1" s="1"/>
  <c r="E924" i="1"/>
  <c r="R924" i="1" a="1"/>
  <c r="R924" i="1" s="1"/>
  <c r="AK924" i="1" a="1"/>
  <c r="AK924" i="1" s="1"/>
  <c r="E925" i="1"/>
  <c r="R925" i="1" a="1"/>
  <c r="R925" i="1" s="1"/>
  <c r="AK925" i="1" a="1"/>
  <c r="AK925" i="1" s="1"/>
  <c r="E926" i="1"/>
  <c r="R926" i="1" a="1"/>
  <c r="R926" i="1" s="1"/>
  <c r="AK926" i="1" a="1"/>
  <c r="AK926" i="1" s="1"/>
  <c r="E927" i="1"/>
  <c r="R927" i="1" a="1"/>
  <c r="R927" i="1" s="1"/>
  <c r="AK927" i="1" a="1"/>
  <c r="AK927" i="1" s="1"/>
  <c r="E928" i="1"/>
  <c r="R928" i="1" a="1"/>
  <c r="R928" i="1" s="1"/>
  <c r="AK928" i="1" a="1"/>
  <c r="AK928" i="1" s="1"/>
  <c r="E929" i="1"/>
  <c r="R929" i="1" a="1"/>
  <c r="R929" i="1" s="1"/>
  <c r="AK929" i="1" a="1"/>
  <c r="AK929" i="1" s="1"/>
  <c r="E930" i="1"/>
  <c r="R930" i="1" a="1"/>
  <c r="R930" i="1" s="1"/>
  <c r="AK930" i="1" a="1"/>
  <c r="AK930" i="1" s="1"/>
  <c r="E931" i="1"/>
  <c r="R931" i="1" a="1"/>
  <c r="R931" i="1" s="1"/>
  <c r="AK931" i="1" a="1"/>
  <c r="AK931" i="1" s="1"/>
  <c r="E932" i="1"/>
  <c r="R932" i="1" a="1"/>
  <c r="R932" i="1" s="1"/>
  <c r="AK932" i="1" a="1"/>
  <c r="AK932" i="1" s="1"/>
  <c r="E933" i="1"/>
  <c r="R933" i="1" a="1"/>
  <c r="R933" i="1" s="1"/>
  <c r="AK933" i="1" a="1"/>
  <c r="AK933" i="1" s="1"/>
  <c r="E934" i="1"/>
  <c r="R934" i="1" a="1"/>
  <c r="R934" i="1" s="1"/>
  <c r="AK934" i="1" a="1"/>
  <c r="AK934" i="1" s="1"/>
  <c r="E935" i="1"/>
  <c r="R935" i="1" a="1"/>
  <c r="R935" i="1" s="1"/>
  <c r="AK935" i="1" a="1"/>
  <c r="AK935" i="1" s="1"/>
  <c r="E936" i="1"/>
  <c r="R936" i="1" a="1"/>
  <c r="R936" i="1" s="1"/>
  <c r="AK936" i="1" a="1"/>
  <c r="AK936" i="1" s="1"/>
  <c r="E937" i="1"/>
  <c r="R937" i="1" a="1"/>
  <c r="R937" i="1" s="1"/>
  <c r="AK937" i="1" a="1"/>
  <c r="AK937" i="1" s="1"/>
  <c r="E938" i="1"/>
  <c r="R938" i="1" a="1"/>
  <c r="R938" i="1" s="1"/>
  <c r="AK938" i="1" a="1"/>
  <c r="AK938" i="1" s="1"/>
  <c r="E939" i="1"/>
  <c r="R939" i="1" a="1"/>
  <c r="R939" i="1" s="1"/>
  <c r="AK939" i="1" a="1"/>
  <c r="AK939" i="1" s="1"/>
  <c r="E940" i="1"/>
  <c r="R940" i="1" a="1"/>
  <c r="R940" i="1" s="1"/>
  <c r="AK940" i="1" a="1"/>
  <c r="AK940" i="1" s="1"/>
  <c r="E941" i="1"/>
  <c r="R941" i="1" a="1"/>
  <c r="R941" i="1" s="1"/>
  <c r="AK941" i="1" a="1"/>
  <c r="AK941" i="1" s="1"/>
  <c r="E942" i="1"/>
  <c r="R942" i="1" a="1"/>
  <c r="R942" i="1" s="1"/>
  <c r="AK942" i="1" a="1"/>
  <c r="AK942" i="1" s="1"/>
  <c r="E943" i="1"/>
  <c r="R943" i="1" a="1"/>
  <c r="R943" i="1" s="1"/>
  <c r="AK943" i="1" a="1"/>
  <c r="AK943" i="1" s="1"/>
  <c r="E944" i="1"/>
  <c r="R944" i="1" a="1"/>
  <c r="R944" i="1" s="1"/>
  <c r="AK944" i="1" a="1"/>
  <c r="AK944" i="1" s="1"/>
  <c r="E945" i="1"/>
  <c r="R945" i="1" a="1"/>
  <c r="R945" i="1" s="1"/>
  <c r="AK945" i="1" a="1"/>
  <c r="AK945" i="1" s="1"/>
  <c r="E946" i="1"/>
  <c r="R946" i="1" a="1"/>
  <c r="R946" i="1" s="1"/>
  <c r="AK946" i="1" a="1"/>
  <c r="AK946" i="1" s="1"/>
  <c r="E947" i="1"/>
  <c r="R947" i="1" a="1"/>
  <c r="R947" i="1" s="1"/>
  <c r="AK947" i="1" a="1"/>
  <c r="AK947" i="1" s="1"/>
  <c r="E948" i="1"/>
  <c r="R948" i="1" a="1"/>
  <c r="R948" i="1" s="1"/>
  <c r="AK948" i="1" a="1"/>
  <c r="AK948" i="1" s="1"/>
  <c r="E949" i="1"/>
  <c r="R949" i="1" a="1"/>
  <c r="R949" i="1" s="1"/>
  <c r="AK949" i="1" a="1"/>
  <c r="AK949" i="1" s="1"/>
  <c r="E950" i="1"/>
  <c r="R950" i="1" a="1"/>
  <c r="R950" i="1" s="1"/>
  <c r="AK950" i="1" a="1"/>
  <c r="AK950" i="1" s="1"/>
  <c r="E951" i="1"/>
  <c r="R951" i="1" a="1"/>
  <c r="R951" i="1" s="1"/>
  <c r="AK951" i="1" a="1"/>
  <c r="AK951" i="1" s="1"/>
  <c r="E952" i="1"/>
  <c r="R952" i="1" a="1"/>
  <c r="R952" i="1" s="1"/>
  <c r="AK952" i="1" a="1"/>
  <c r="AK952" i="1" s="1"/>
  <c r="E953" i="1"/>
  <c r="R953" i="1" a="1"/>
  <c r="R953" i="1" s="1"/>
  <c r="AK953" i="1" a="1"/>
  <c r="AK953" i="1" s="1"/>
  <c r="E954" i="1"/>
  <c r="R954" i="1" a="1"/>
  <c r="R954" i="1" s="1"/>
  <c r="AK954" i="1" a="1"/>
  <c r="AK954" i="1" s="1"/>
  <c r="E955" i="1"/>
  <c r="R955" i="1" a="1"/>
  <c r="R955" i="1" s="1"/>
  <c r="AK955" i="1" a="1"/>
  <c r="AK955" i="1" s="1"/>
  <c r="E956" i="1"/>
  <c r="R956" i="1" a="1"/>
  <c r="R956" i="1" s="1"/>
  <c r="AK956" i="1" a="1"/>
  <c r="AK956" i="1" s="1"/>
  <c r="E957" i="1"/>
  <c r="R957" i="1" a="1"/>
  <c r="R957" i="1" s="1"/>
  <c r="AK957" i="1" a="1"/>
  <c r="AK957" i="1" s="1"/>
  <c r="E958" i="1"/>
  <c r="R958" i="1" a="1"/>
  <c r="R958" i="1" s="1"/>
  <c r="AK958" i="1" a="1"/>
  <c r="AK958" i="1" s="1"/>
  <c r="E959" i="1"/>
  <c r="R959" i="1" a="1"/>
  <c r="R959" i="1" s="1"/>
  <c r="AK959" i="1" a="1"/>
  <c r="AK959" i="1" s="1"/>
  <c r="E960" i="1"/>
  <c r="R960" i="1" a="1"/>
  <c r="R960" i="1" s="1"/>
  <c r="E961" i="1"/>
  <c r="R961" i="1" a="1"/>
  <c r="R961" i="1" s="1"/>
  <c r="AK961" i="1" a="1"/>
  <c r="AK961" i="1" s="1"/>
  <c r="E962" i="1"/>
  <c r="R962" i="1" a="1"/>
  <c r="R962" i="1" s="1"/>
  <c r="E963" i="1"/>
  <c r="R963" i="1" a="1"/>
  <c r="R963" i="1" s="1"/>
  <c r="AK963" i="1" a="1"/>
  <c r="AK963" i="1" s="1"/>
  <c r="E964" i="1"/>
  <c r="R964" i="1" a="1"/>
  <c r="R964" i="1" s="1"/>
  <c r="AK964" i="1" a="1"/>
  <c r="AK964" i="1" s="1"/>
  <c r="E965" i="1"/>
  <c r="R965" i="1" a="1"/>
  <c r="R965" i="1" s="1"/>
  <c r="AK965" i="1" a="1"/>
  <c r="AK965" i="1" s="1"/>
  <c r="E966" i="1"/>
  <c r="R966" i="1" a="1"/>
  <c r="R966" i="1" s="1"/>
  <c r="AK966" i="1" a="1"/>
  <c r="AK966" i="1" s="1"/>
  <c r="E967" i="1"/>
  <c r="R967" i="1" a="1"/>
  <c r="R967" i="1" s="1"/>
  <c r="AK967" i="1" a="1"/>
  <c r="AK967" i="1" s="1"/>
  <c r="E968" i="1"/>
  <c r="R968" i="1" a="1"/>
  <c r="R968" i="1" s="1"/>
  <c r="AK968" i="1" a="1"/>
  <c r="AK968" i="1" s="1"/>
  <c r="E969" i="1"/>
  <c r="R969" i="1" a="1"/>
  <c r="R969" i="1" s="1"/>
  <c r="AK969" i="1" a="1"/>
  <c r="AK969" i="1" s="1"/>
  <c r="E970" i="1"/>
  <c r="R970" i="1" a="1"/>
  <c r="R970" i="1" s="1"/>
  <c r="AK970" i="1" a="1"/>
  <c r="AK970" i="1" s="1"/>
  <c r="E971" i="1"/>
  <c r="R971" i="1" a="1"/>
  <c r="R971" i="1" s="1"/>
  <c r="AK971" i="1" a="1"/>
  <c r="AK971" i="1" s="1"/>
  <c r="E972" i="1"/>
  <c r="R972" i="1" a="1"/>
  <c r="R972" i="1" s="1"/>
  <c r="AK972" i="1" a="1"/>
  <c r="AK972" i="1" s="1"/>
  <c r="E973" i="1"/>
  <c r="R973" i="1" a="1"/>
  <c r="R973" i="1" s="1"/>
  <c r="AK973" i="1" a="1"/>
  <c r="AK973" i="1" s="1"/>
  <c r="E974" i="1"/>
  <c r="R974" i="1" a="1"/>
  <c r="R974" i="1" s="1"/>
  <c r="AK974" i="1" a="1"/>
  <c r="AK974" i="1" s="1"/>
  <c r="E975" i="1"/>
  <c r="R975" i="1" a="1"/>
  <c r="R975" i="1" s="1"/>
  <c r="E976" i="1"/>
  <c r="R976" i="1" a="1"/>
  <c r="R976" i="1" s="1"/>
  <c r="AK976" i="1" a="1"/>
  <c r="AK976" i="1" s="1"/>
  <c r="E977" i="1"/>
  <c r="R977" i="1" a="1"/>
  <c r="R977" i="1" s="1"/>
  <c r="AK977" i="1" a="1"/>
  <c r="AK977" i="1" s="1"/>
  <c r="E978" i="1"/>
  <c r="R978" i="1" a="1"/>
  <c r="R978" i="1" s="1"/>
  <c r="AK978" i="1" a="1"/>
  <c r="AK978" i="1" s="1"/>
  <c r="E979" i="1"/>
  <c r="R979" i="1" a="1"/>
  <c r="R979" i="1" s="1"/>
  <c r="AK979" i="1" a="1"/>
  <c r="AK979" i="1" s="1"/>
  <c r="E980" i="1"/>
  <c r="R980" i="1" a="1"/>
  <c r="R980" i="1" s="1"/>
  <c r="AK980" i="1" a="1"/>
  <c r="AK980" i="1" s="1"/>
  <c r="E981" i="1"/>
  <c r="R981" i="1" a="1"/>
  <c r="R981" i="1" s="1"/>
  <c r="AK981" i="1" a="1"/>
  <c r="AK981" i="1" s="1"/>
  <c r="E982" i="1"/>
  <c r="R982" i="1" a="1"/>
  <c r="R982" i="1" s="1"/>
  <c r="AK982" i="1" a="1"/>
  <c r="AK982" i="1" s="1"/>
  <c r="E983" i="1"/>
  <c r="R983" i="1" a="1"/>
  <c r="R983" i="1" s="1"/>
  <c r="AK983" i="1" a="1"/>
  <c r="AK983" i="1" s="1"/>
  <c r="E984" i="1"/>
  <c r="R984" i="1" a="1"/>
  <c r="R984" i="1" s="1"/>
  <c r="AK984" i="1" a="1"/>
  <c r="AK984" i="1" s="1"/>
  <c r="E985" i="1"/>
  <c r="R985" i="1" a="1"/>
  <c r="R985" i="1" s="1"/>
  <c r="AK985" i="1" a="1"/>
  <c r="AK985" i="1" s="1"/>
  <c r="E986" i="1"/>
  <c r="R986" i="1" a="1"/>
  <c r="R986" i="1" s="1"/>
  <c r="AK986" i="1" a="1"/>
  <c r="AK986" i="1" s="1"/>
  <c r="E987" i="1"/>
  <c r="R987" i="1" a="1"/>
  <c r="R987" i="1" s="1"/>
  <c r="AK987" i="1" a="1"/>
  <c r="AK987" i="1" s="1"/>
  <c r="E988" i="1"/>
  <c r="R988" i="1" a="1"/>
  <c r="R988" i="1" s="1"/>
  <c r="AK988" i="1" a="1"/>
  <c r="AK988" i="1" s="1"/>
  <c r="E989" i="1"/>
  <c r="R989" i="1" a="1"/>
  <c r="R989" i="1" s="1"/>
  <c r="AK989" i="1" a="1"/>
  <c r="AK989" i="1" s="1"/>
  <c r="E990" i="1"/>
  <c r="R990" i="1" a="1"/>
  <c r="R990" i="1" s="1"/>
  <c r="AK990" i="1" a="1"/>
  <c r="AK990" i="1" s="1"/>
  <c r="E991" i="1"/>
  <c r="R991" i="1" a="1"/>
  <c r="R991" i="1" s="1"/>
  <c r="AK991" i="1" a="1"/>
  <c r="AK991" i="1" s="1"/>
  <c r="E992" i="1"/>
  <c r="R992" i="1" a="1"/>
  <c r="R992" i="1" s="1"/>
  <c r="AK992" i="1" a="1"/>
  <c r="AK992" i="1" s="1"/>
  <c r="E993" i="1"/>
  <c r="R993" i="1" a="1"/>
  <c r="R993" i="1" s="1"/>
  <c r="AK993" i="1" a="1"/>
  <c r="AK993" i="1" s="1"/>
  <c r="E994" i="1"/>
  <c r="R994" i="1" a="1"/>
  <c r="R994" i="1" s="1"/>
  <c r="AK994" i="1" a="1"/>
  <c r="AK994" i="1" s="1"/>
  <c r="E995" i="1"/>
  <c r="R995" i="1" a="1"/>
  <c r="R995" i="1" s="1"/>
  <c r="AK995" i="1" a="1"/>
  <c r="AK995" i="1" s="1"/>
  <c r="E996" i="1"/>
  <c r="R996" i="1" a="1"/>
  <c r="R996" i="1" s="1"/>
  <c r="AK996" i="1" a="1"/>
  <c r="AK996" i="1" s="1"/>
  <c r="E997" i="1"/>
  <c r="R997" i="1" a="1"/>
  <c r="R997" i="1" s="1"/>
  <c r="AK997" i="1" a="1"/>
  <c r="AK997" i="1" s="1"/>
  <c r="E998" i="1"/>
  <c r="R998" i="1" a="1"/>
  <c r="R998" i="1" s="1"/>
  <c r="AK998" i="1" a="1"/>
  <c r="AK998" i="1" s="1"/>
  <c r="E999" i="1"/>
  <c r="R999" i="1" a="1"/>
  <c r="R999" i="1" s="1"/>
  <c r="AK999" i="1" a="1"/>
  <c r="AK999" i="1" s="1"/>
  <c r="E1000" i="1"/>
  <c r="R1000" i="1" a="1"/>
  <c r="R1000" i="1" s="1"/>
  <c r="AK1000" i="1" a="1"/>
  <c r="AK1000" i="1" s="1"/>
  <c r="E1001" i="1"/>
  <c r="R1001" i="1" a="1"/>
  <c r="R1001" i="1" s="1"/>
  <c r="AK1001" i="1" a="1"/>
  <c r="AK1001" i="1" s="1"/>
  <c r="E1002" i="1"/>
  <c r="R1002" i="1" a="1"/>
  <c r="R1002" i="1" s="1"/>
  <c r="AK1002" i="1" a="1"/>
  <c r="AK1002" i="1" s="1"/>
  <c r="E1003" i="1"/>
  <c r="R1003" i="1" a="1"/>
  <c r="R1003" i="1" s="1"/>
  <c r="AK1003" i="1" a="1"/>
  <c r="AK1003" i="1" s="1"/>
  <c r="E1004" i="1"/>
  <c r="R1004" i="1" a="1"/>
  <c r="R1004" i="1" s="1"/>
  <c r="AK1004" i="1" a="1"/>
  <c r="AK1004" i="1" s="1"/>
  <c r="E1005" i="1"/>
  <c r="R1005" i="1" a="1"/>
  <c r="R1005" i="1" s="1"/>
  <c r="AK1005" i="1" a="1"/>
  <c r="AK1005" i="1" s="1"/>
  <c r="E1006" i="1"/>
  <c r="R1006" i="1" a="1"/>
  <c r="R1006" i="1" s="1"/>
  <c r="AK1006" i="1" a="1"/>
  <c r="AK1006" i="1" s="1"/>
  <c r="E1007" i="1"/>
  <c r="R1007" i="1" a="1"/>
  <c r="R1007" i="1" s="1"/>
  <c r="AK1007" i="1" a="1"/>
  <c r="AK1007" i="1" s="1"/>
  <c r="E1008" i="1"/>
  <c r="R1008" i="1" a="1"/>
  <c r="R1008" i="1" s="1"/>
  <c r="AK1008" i="1" a="1"/>
  <c r="AK1008" i="1" s="1"/>
  <c r="E1009" i="1"/>
  <c r="R1009" i="1" a="1"/>
  <c r="R1009" i="1" s="1"/>
  <c r="AK1009" i="1" a="1"/>
  <c r="AK1009" i="1" s="1"/>
  <c r="E1010" i="1"/>
  <c r="R1010" i="1" a="1"/>
  <c r="R1010" i="1" s="1"/>
  <c r="AK1010" i="1" a="1"/>
  <c r="AK1010" i="1" s="1"/>
  <c r="E1011" i="1"/>
  <c r="R1011" i="1" a="1"/>
  <c r="R1011" i="1" s="1"/>
  <c r="AK1011" i="1" a="1"/>
  <c r="AK1011" i="1" s="1"/>
  <c r="E1012" i="1"/>
  <c r="R1012" i="1" a="1"/>
  <c r="R1012" i="1" s="1"/>
  <c r="AK1012" i="1" a="1"/>
  <c r="AK1012" i="1" s="1"/>
  <c r="E1013" i="1"/>
  <c r="R1013" i="1" a="1"/>
  <c r="R1013" i="1" s="1"/>
  <c r="AK1013" i="1" a="1"/>
  <c r="AK1013" i="1" s="1"/>
  <c r="E1014" i="1"/>
  <c r="R1014" i="1" a="1"/>
  <c r="R1014" i="1" s="1"/>
  <c r="AK1014" i="1" a="1"/>
  <c r="AK1014" i="1" s="1"/>
  <c r="E1015" i="1"/>
  <c r="AK1015" i="1" a="1"/>
  <c r="AK1015" i="1" s="1"/>
  <c r="E1016" i="1"/>
  <c r="R1016" i="1" a="1"/>
  <c r="R1016" i="1" s="1"/>
  <c r="AK1016" i="1" a="1"/>
  <c r="AK1016" i="1" s="1"/>
  <c r="E1017" i="1"/>
  <c r="R1017" i="1" a="1"/>
  <c r="R1017" i="1" s="1"/>
  <c r="AK1017" i="1" a="1"/>
  <c r="AK1017" i="1" s="1"/>
  <c r="E1018" i="1"/>
  <c r="R1018" i="1" a="1"/>
  <c r="R1018" i="1" s="1"/>
  <c r="AK1018" i="1" a="1"/>
  <c r="AK1018" i="1" s="1"/>
  <c r="E1019" i="1"/>
  <c r="R1019" i="1" a="1"/>
  <c r="R1019" i="1" s="1"/>
  <c r="AK1019" i="1" a="1"/>
  <c r="AK1019" i="1" s="1"/>
  <c r="E1020" i="1"/>
  <c r="R1020" i="1" a="1"/>
  <c r="R1020" i="1" s="1"/>
  <c r="AK1020" i="1" a="1"/>
  <c r="AK1020" i="1" s="1"/>
  <c r="E1021" i="1"/>
  <c r="R1021" i="1" a="1"/>
  <c r="R1021" i="1" s="1"/>
  <c r="AK1021" i="1" a="1"/>
  <c r="AK1021" i="1" s="1"/>
  <c r="E1022" i="1"/>
  <c r="R1022" i="1" a="1"/>
  <c r="R1022" i="1" s="1"/>
  <c r="AK1022" i="1" a="1"/>
  <c r="AK1022" i="1" s="1"/>
  <c r="E1023" i="1"/>
  <c r="R1023" i="1" a="1"/>
  <c r="R1023" i="1" s="1"/>
  <c r="AK1023" i="1" a="1"/>
  <c r="AK1023" i="1" s="1"/>
  <c r="E1024" i="1"/>
  <c r="R1024" i="1" a="1"/>
  <c r="R1024" i="1" s="1"/>
  <c r="AK1024" i="1" a="1"/>
  <c r="AK1024" i="1" s="1"/>
  <c r="E1025" i="1"/>
  <c r="R1025" i="1" a="1"/>
  <c r="R1025" i="1" s="1"/>
  <c r="AK1025" i="1" a="1"/>
  <c r="AK1025" i="1" s="1"/>
  <c r="E1026" i="1"/>
  <c r="R1026" i="1" a="1"/>
  <c r="R1026" i="1" s="1"/>
  <c r="AK1026" i="1" a="1"/>
  <c r="AK1026" i="1" s="1"/>
  <c r="E1027" i="1"/>
  <c r="R1027" i="1" a="1"/>
  <c r="R1027" i="1" s="1"/>
  <c r="AK1027" i="1" a="1"/>
  <c r="AK1027" i="1" s="1"/>
  <c r="E1028" i="1"/>
  <c r="R1028" i="1" a="1"/>
  <c r="R1028" i="1" s="1"/>
  <c r="AK1028" i="1" a="1"/>
  <c r="AK1028" i="1" s="1"/>
  <c r="E1029" i="1"/>
  <c r="R1029" i="1" a="1"/>
  <c r="R1029" i="1" s="1"/>
  <c r="AK1029" i="1" a="1"/>
  <c r="AK1029" i="1" s="1"/>
  <c r="E1030" i="1"/>
  <c r="R1030" i="1" a="1"/>
  <c r="R1030" i="1" s="1"/>
  <c r="AK1030" i="1" a="1"/>
  <c r="AK1030" i="1" s="1"/>
  <c r="E1031" i="1"/>
  <c r="R1031" i="1" a="1"/>
  <c r="R1031" i="1" s="1"/>
  <c r="AK1031" i="1" a="1"/>
  <c r="AK1031" i="1" s="1"/>
  <c r="E1032" i="1"/>
  <c r="R1032" i="1" a="1"/>
  <c r="R1032" i="1" s="1"/>
  <c r="AK1032" i="1" a="1"/>
  <c r="AK1032" i="1" s="1"/>
  <c r="E1033" i="1"/>
  <c r="R1033" i="1" a="1"/>
  <c r="R1033" i="1" s="1"/>
  <c r="AK1033" i="1" a="1"/>
  <c r="AK1033" i="1" s="1"/>
  <c r="E1034" i="1"/>
  <c r="R1034" i="1" a="1"/>
  <c r="R1034" i="1" s="1"/>
  <c r="AK1034" i="1" a="1"/>
  <c r="AK1034" i="1" s="1"/>
  <c r="E1035" i="1"/>
  <c r="R1035" i="1" a="1"/>
  <c r="R1035" i="1" s="1"/>
  <c r="AK1035" i="1" a="1"/>
  <c r="AK1035" i="1" s="1"/>
  <c r="E1036" i="1"/>
  <c r="R1036" i="1" a="1"/>
  <c r="R1036" i="1" s="1"/>
  <c r="AK1036" i="1" a="1"/>
  <c r="AK1036" i="1" s="1"/>
  <c r="E1037" i="1"/>
  <c r="R1037" i="1" a="1"/>
  <c r="R1037" i="1" s="1"/>
  <c r="AK1037" i="1" a="1"/>
  <c r="AK1037" i="1" s="1"/>
  <c r="E1038" i="1"/>
  <c r="R1038" i="1" a="1"/>
  <c r="R1038" i="1" s="1"/>
  <c r="AK1038" i="1" a="1"/>
  <c r="AK1038" i="1" s="1"/>
  <c r="E1039" i="1"/>
  <c r="R1039" i="1" a="1"/>
  <c r="R1039" i="1" s="1"/>
  <c r="AK1039" i="1" a="1"/>
  <c r="AK1039" i="1" s="1"/>
  <c r="E1040" i="1"/>
  <c r="R1040" i="1" a="1"/>
  <c r="R1040" i="1" s="1"/>
  <c r="AK1040" i="1" a="1"/>
  <c r="AK1040" i="1" s="1"/>
  <c r="E1041" i="1"/>
  <c r="R1041" i="1" a="1"/>
  <c r="R1041" i="1" s="1"/>
  <c r="AK1041" i="1" a="1"/>
  <c r="AK1041" i="1" s="1"/>
  <c r="E1042" i="1"/>
  <c r="R1042" i="1" a="1"/>
  <c r="R1042" i="1" s="1"/>
  <c r="AK1042" i="1" a="1"/>
  <c r="AK1042" i="1" s="1"/>
  <c r="E1043" i="1"/>
  <c r="R1043" i="1" a="1"/>
  <c r="R1043" i="1" s="1"/>
  <c r="AK1043" i="1" a="1"/>
  <c r="AK1043" i="1" s="1"/>
  <c r="E1044" i="1"/>
  <c r="R1044" i="1" a="1"/>
  <c r="R1044" i="1" s="1"/>
  <c r="AK1044" i="1" a="1"/>
  <c r="AK1044" i="1" s="1"/>
  <c r="E1045" i="1"/>
  <c r="R1045" i="1" a="1"/>
  <c r="R1045" i="1" s="1"/>
  <c r="AK1045" i="1" a="1"/>
  <c r="AK1045" i="1" s="1"/>
  <c r="E1046" i="1"/>
  <c r="R1046" i="1" a="1"/>
  <c r="R1046" i="1" s="1"/>
  <c r="AK1046" i="1" a="1"/>
  <c r="AK1046" i="1" s="1"/>
  <c r="E1047" i="1"/>
  <c r="R1047" i="1" a="1"/>
  <c r="R1047" i="1" s="1"/>
  <c r="AK1047" i="1" a="1"/>
  <c r="AK1047" i="1" s="1"/>
  <c r="E1048" i="1"/>
  <c r="R1048" i="1" a="1"/>
  <c r="R1048" i="1" s="1"/>
  <c r="AK1048" i="1" a="1"/>
  <c r="AK1048" i="1" s="1"/>
  <c r="E1049" i="1"/>
  <c r="R1049" i="1" a="1"/>
  <c r="R1049" i="1" s="1"/>
  <c r="AK1049" i="1" a="1"/>
  <c r="AK1049" i="1" s="1"/>
  <c r="E1050" i="1"/>
  <c r="R1050" i="1" a="1"/>
  <c r="R1050" i="1" s="1"/>
  <c r="AK1050" i="1" a="1"/>
  <c r="AK1050" i="1" s="1"/>
  <c r="E1051" i="1"/>
  <c r="R1051" i="1" a="1"/>
  <c r="R1051" i="1" s="1"/>
  <c r="AK1051" i="1" a="1"/>
  <c r="AK1051" i="1" s="1"/>
  <c r="E1052" i="1"/>
  <c r="R1052" i="1" a="1"/>
  <c r="R1052" i="1" s="1"/>
  <c r="AK1052" i="1" a="1"/>
  <c r="AK1052" i="1" s="1"/>
  <c r="E1053" i="1"/>
  <c r="R1053" i="1" a="1"/>
  <c r="R1053" i="1" s="1"/>
  <c r="AK1053" i="1" a="1"/>
  <c r="AK1053" i="1" s="1"/>
  <c r="E1054" i="1"/>
  <c r="R1054" i="1" a="1"/>
  <c r="R1054" i="1" s="1"/>
  <c r="AK1054" i="1" a="1"/>
  <c r="AK1054" i="1" s="1"/>
  <c r="E1055" i="1"/>
  <c r="R1055" i="1" a="1"/>
  <c r="R1055" i="1" s="1"/>
  <c r="AK1055" i="1" a="1"/>
  <c r="AK1055" i="1" s="1"/>
  <c r="E1056" i="1"/>
  <c r="R1056" i="1" a="1"/>
  <c r="R1056" i="1" s="1"/>
  <c r="AK1056" i="1" a="1"/>
  <c r="AK1056" i="1" s="1"/>
  <c r="E1057" i="1"/>
  <c r="R1057" i="1" a="1"/>
  <c r="R1057" i="1" s="1"/>
  <c r="AK1057" i="1" a="1"/>
  <c r="AK1057" i="1" s="1"/>
  <c r="E1058" i="1"/>
  <c r="R1058" i="1" a="1"/>
  <c r="R1058" i="1" s="1"/>
  <c r="AK1058" i="1" a="1"/>
  <c r="AK1058" i="1" s="1"/>
  <c r="E1059" i="1"/>
  <c r="R1059" i="1" a="1"/>
  <c r="R1059" i="1" s="1"/>
  <c r="AK1059" i="1" a="1"/>
  <c r="AK1059" i="1" s="1"/>
  <c r="E1060" i="1"/>
  <c r="R1060" i="1" a="1"/>
  <c r="R1060" i="1" s="1"/>
  <c r="AK1060" i="1" a="1"/>
  <c r="AK1060" i="1" s="1"/>
  <c r="E1061" i="1"/>
  <c r="R1061" i="1" a="1"/>
  <c r="R1061" i="1" s="1"/>
  <c r="AK1061" i="1" a="1"/>
  <c r="AK1061" i="1" s="1"/>
  <c r="E1062" i="1"/>
  <c r="R1062" i="1" a="1"/>
  <c r="R1062" i="1" s="1"/>
  <c r="AK1062" i="1" a="1"/>
  <c r="AK1062" i="1" s="1"/>
  <c r="E1063" i="1"/>
  <c r="R1063" i="1" a="1"/>
  <c r="R1063" i="1" s="1"/>
  <c r="AK1063" i="1" a="1"/>
  <c r="AK1063" i="1" s="1"/>
  <c r="E1064" i="1"/>
  <c r="R1064" i="1" a="1"/>
  <c r="R1064" i="1" s="1"/>
  <c r="AK1064" i="1" a="1"/>
  <c r="AK1064" i="1" s="1"/>
  <c r="E1065" i="1"/>
  <c r="R1065" i="1" a="1"/>
  <c r="R1065" i="1" s="1"/>
  <c r="AK1065" i="1" a="1"/>
  <c r="AK1065" i="1" s="1"/>
  <c r="E1066" i="1"/>
  <c r="R1066" i="1" a="1"/>
  <c r="R1066" i="1" s="1"/>
  <c r="AK1066" i="1" a="1"/>
  <c r="AK1066" i="1" s="1"/>
  <c r="E1067" i="1"/>
  <c r="R1067" i="1" a="1"/>
  <c r="R1067" i="1" s="1"/>
  <c r="AK1067" i="1" a="1"/>
  <c r="AK1067" i="1" s="1"/>
  <c r="E1068" i="1"/>
  <c r="R1068" i="1" a="1"/>
  <c r="R1068" i="1" s="1"/>
  <c r="AK1068" i="1" a="1"/>
  <c r="AK1068" i="1" s="1"/>
  <c r="E1069" i="1"/>
  <c r="R1069" i="1" a="1"/>
  <c r="R1069" i="1" s="1"/>
  <c r="AK1069" i="1" a="1"/>
  <c r="AK1069" i="1" s="1"/>
  <c r="E1070" i="1"/>
  <c r="R1070" i="1" a="1"/>
  <c r="R1070" i="1" s="1"/>
  <c r="AK1070" i="1" a="1"/>
  <c r="AK1070" i="1" s="1"/>
  <c r="E1071" i="1"/>
  <c r="R1071" i="1" a="1"/>
  <c r="R1071" i="1" s="1"/>
  <c r="AK1071" i="1" a="1"/>
  <c r="AK1071" i="1" s="1"/>
  <c r="E1072" i="1"/>
  <c r="R1072" i="1" a="1"/>
  <c r="R1072" i="1" s="1"/>
  <c r="AK1072" i="1" a="1"/>
  <c r="AK1072" i="1" s="1"/>
  <c r="E1073" i="1"/>
  <c r="R1073" i="1" a="1"/>
  <c r="R1073" i="1" s="1"/>
  <c r="AK1073" i="1" a="1"/>
  <c r="AK1073" i="1" s="1"/>
  <c r="E1074" i="1"/>
  <c r="R1074" i="1" a="1"/>
  <c r="R1074" i="1" s="1"/>
  <c r="AK1074" i="1" a="1"/>
  <c r="AK1074" i="1" s="1"/>
  <c r="E1075" i="1"/>
  <c r="R1075" i="1" a="1"/>
  <c r="R1075" i="1" s="1"/>
  <c r="E1076" i="1"/>
  <c r="R1076" i="1" a="1"/>
  <c r="R1076" i="1" s="1"/>
  <c r="AK1076" i="1" a="1"/>
  <c r="AK1076" i="1" s="1"/>
  <c r="E1077" i="1"/>
  <c r="R1077" i="1" a="1"/>
  <c r="R1077" i="1" s="1"/>
  <c r="AK1077" i="1" a="1"/>
  <c r="AK1077" i="1" s="1"/>
  <c r="E1078" i="1"/>
  <c r="R1078" i="1" a="1"/>
  <c r="R1078" i="1" s="1"/>
  <c r="AK1078" i="1" a="1"/>
  <c r="AK1078" i="1" s="1"/>
  <c r="E1079" i="1"/>
  <c r="R1079" i="1" a="1"/>
  <c r="R1079" i="1" s="1"/>
  <c r="AK1079" i="1" a="1"/>
  <c r="AK1079" i="1" s="1"/>
  <c r="E1080" i="1"/>
  <c r="R1080" i="1" a="1"/>
  <c r="R1080" i="1" s="1"/>
  <c r="AK1080" i="1" a="1"/>
  <c r="AK1080" i="1" s="1"/>
  <c r="E1081" i="1"/>
  <c r="R1081" i="1" a="1"/>
  <c r="R1081" i="1" s="1"/>
  <c r="AK1081" i="1" a="1"/>
  <c r="AK1081" i="1" s="1"/>
  <c r="E1082" i="1"/>
  <c r="R1082" i="1" a="1"/>
  <c r="R1082" i="1" s="1"/>
  <c r="AK1082" i="1" a="1"/>
  <c r="AK1082" i="1" s="1"/>
  <c r="E1083" i="1"/>
  <c r="R1083" i="1" a="1"/>
  <c r="R1083" i="1" s="1"/>
  <c r="AK1083" i="1" a="1"/>
  <c r="AK1083" i="1" s="1"/>
  <c r="E1084" i="1"/>
  <c r="R1084" i="1" a="1"/>
  <c r="R1084" i="1" s="1"/>
  <c r="AK1084" i="1" a="1"/>
  <c r="AK1084" i="1" s="1"/>
  <c r="E1085" i="1"/>
  <c r="R1085" i="1" a="1"/>
  <c r="R1085" i="1" s="1"/>
  <c r="AK1085" i="1" a="1"/>
  <c r="AK1085" i="1" s="1"/>
  <c r="E1086" i="1"/>
  <c r="R1086" i="1" a="1"/>
  <c r="R1086" i="1" s="1"/>
  <c r="AK1086" i="1" a="1"/>
  <c r="AK1086" i="1" s="1"/>
  <c r="E1087" i="1"/>
  <c r="R1087" i="1" a="1"/>
  <c r="R1087" i="1" s="1"/>
  <c r="AK1087" i="1" a="1"/>
  <c r="AK1087" i="1" s="1"/>
  <c r="E1088" i="1"/>
  <c r="R1088" i="1" a="1"/>
  <c r="R1088" i="1" s="1"/>
  <c r="AK1088" i="1" a="1"/>
  <c r="AK1088" i="1" s="1"/>
  <c r="E1089" i="1"/>
  <c r="R1089" i="1" a="1"/>
  <c r="R1089" i="1" s="1"/>
  <c r="E1090" i="1"/>
  <c r="R1090" i="1" a="1"/>
  <c r="R1090" i="1" s="1"/>
  <c r="AK1090" i="1" a="1"/>
  <c r="AK1090" i="1" s="1"/>
  <c r="E1091" i="1"/>
  <c r="R1091" i="1" a="1"/>
  <c r="R1091" i="1" s="1"/>
  <c r="AK1091" i="1" a="1"/>
  <c r="AK1091" i="1" s="1"/>
  <c r="E1092" i="1"/>
  <c r="R1092" i="1" a="1"/>
  <c r="R1092" i="1" s="1"/>
  <c r="AK1092" i="1" a="1"/>
  <c r="AK1092" i="1" s="1"/>
  <c r="E1093" i="1"/>
  <c r="R1093" i="1" a="1"/>
  <c r="R1093" i="1" s="1"/>
  <c r="AK1093" i="1" a="1"/>
  <c r="AK1093" i="1" s="1"/>
  <c r="E1094" i="1"/>
  <c r="R1094" i="1" a="1"/>
  <c r="R1094" i="1" s="1"/>
  <c r="AK1094" i="1" a="1"/>
  <c r="AK1094" i="1" s="1"/>
  <c r="E1095" i="1"/>
  <c r="R1095" i="1" a="1"/>
  <c r="R1095" i="1" s="1"/>
  <c r="AK1095" i="1" a="1"/>
  <c r="AK1095" i="1" s="1"/>
  <c r="E1096" i="1"/>
  <c r="R1096" i="1" a="1"/>
  <c r="R1096" i="1" s="1"/>
  <c r="AK1096" i="1" a="1"/>
  <c r="AK1096" i="1" s="1"/>
  <c r="E1097" i="1"/>
  <c r="R1097" i="1" a="1"/>
  <c r="R1097" i="1" s="1"/>
  <c r="E1098" i="1"/>
  <c r="R1098" i="1" a="1"/>
  <c r="R1098" i="1" s="1"/>
  <c r="AK1098" i="1" a="1"/>
  <c r="AK1098" i="1" s="1"/>
  <c r="E1099" i="1"/>
  <c r="R1099" i="1" a="1"/>
  <c r="R1099" i="1" s="1"/>
  <c r="AK1099" i="1" a="1"/>
  <c r="AK1099" i="1" s="1"/>
  <c r="E1100" i="1"/>
  <c r="R1100" i="1" a="1"/>
  <c r="R1100" i="1" s="1"/>
  <c r="AK1100" i="1" a="1"/>
  <c r="AK1100" i="1" s="1"/>
  <c r="E1101" i="1"/>
  <c r="R1101" i="1" a="1"/>
  <c r="R1101" i="1" s="1"/>
  <c r="AK1101" i="1" a="1"/>
  <c r="AK1101" i="1" s="1"/>
  <c r="E1102" i="1"/>
  <c r="R1102" i="1" a="1"/>
  <c r="R1102" i="1" s="1"/>
  <c r="AK1102" i="1" a="1"/>
  <c r="AK1102" i="1" s="1"/>
  <c r="E1103" i="1"/>
  <c r="R1103" i="1" a="1"/>
  <c r="R1103" i="1" s="1"/>
  <c r="AK1103" i="1" a="1"/>
  <c r="AK1103" i="1" s="1"/>
  <c r="E1104" i="1"/>
  <c r="R1104" i="1" a="1"/>
  <c r="R1104" i="1" s="1"/>
  <c r="E1105" i="1"/>
  <c r="R1105" i="1" a="1"/>
  <c r="R1105" i="1" s="1"/>
  <c r="AK1105" i="1" a="1"/>
  <c r="AK1105" i="1" s="1"/>
  <c r="E1106" i="1"/>
  <c r="R1106" i="1" a="1"/>
  <c r="R1106" i="1" s="1"/>
  <c r="AK1106" i="1" a="1"/>
  <c r="AK1106" i="1" s="1"/>
  <c r="E1107" i="1"/>
  <c r="R1107" i="1" a="1"/>
  <c r="R1107" i="1" s="1"/>
  <c r="AK1107" i="1" a="1"/>
  <c r="AK1107" i="1" s="1"/>
  <c r="E1108" i="1"/>
  <c r="R1108" i="1" a="1"/>
  <c r="R1108" i="1" s="1"/>
  <c r="AK1108" i="1" a="1"/>
  <c r="AK1108" i="1" s="1"/>
  <c r="E1109" i="1"/>
  <c r="R1109" i="1" a="1"/>
  <c r="R1109" i="1" s="1"/>
  <c r="AK1109" i="1" a="1"/>
  <c r="AK1109" i="1" s="1"/>
  <c r="E1110" i="1"/>
  <c r="R1110" i="1" a="1"/>
  <c r="R1110" i="1" s="1"/>
  <c r="AK1110" i="1" a="1"/>
  <c r="AK1110" i="1" s="1"/>
  <c r="E1111" i="1"/>
  <c r="R1111" i="1" a="1"/>
  <c r="R1111" i="1" s="1"/>
  <c r="AK1111" i="1" a="1"/>
  <c r="AK1111" i="1" s="1"/>
  <c r="E1112" i="1"/>
  <c r="R1112" i="1" a="1"/>
  <c r="R1112" i="1" s="1"/>
  <c r="AK1112" i="1" a="1"/>
  <c r="AK1112" i="1" s="1"/>
  <c r="E1113" i="1"/>
  <c r="R1113" i="1" a="1"/>
  <c r="R1113" i="1" s="1"/>
  <c r="AK1113" i="1" a="1"/>
  <c r="AK1113" i="1" s="1"/>
  <c r="E1114" i="1"/>
  <c r="R1114" i="1" a="1"/>
  <c r="R1114" i="1" s="1"/>
  <c r="E1115" i="1"/>
  <c r="R1115" i="1" a="1"/>
  <c r="R1115" i="1" s="1"/>
  <c r="E1116" i="1"/>
  <c r="R1116" i="1" a="1"/>
  <c r="R1116" i="1" s="1"/>
  <c r="AK1116" i="1" a="1"/>
  <c r="AK1116" i="1" s="1"/>
  <c r="E1117" i="1"/>
  <c r="R1117" i="1" a="1"/>
  <c r="R1117" i="1" s="1"/>
  <c r="AK1117" i="1" a="1"/>
  <c r="AK1117" i="1" s="1"/>
  <c r="E1118" i="1"/>
  <c r="R1118" i="1" a="1"/>
  <c r="R1118" i="1" s="1"/>
  <c r="AK1118" i="1" a="1"/>
  <c r="AK1118" i="1" s="1"/>
  <c r="E1119" i="1"/>
  <c r="R1119" i="1" a="1"/>
  <c r="R1119" i="1" s="1"/>
  <c r="AK1119" i="1" a="1"/>
  <c r="AK1119" i="1" s="1"/>
  <c r="E1120" i="1"/>
  <c r="AK1120" i="1" a="1"/>
  <c r="AK1120" i="1" s="1"/>
  <c r="E1121" i="1"/>
  <c r="AK1121" i="1" a="1"/>
  <c r="AK1121" i="1" s="1"/>
  <c r="E1122" i="1"/>
  <c r="R1122" i="1" a="1"/>
  <c r="R1122" i="1" s="1"/>
  <c r="AK1122" i="1" a="1"/>
  <c r="AK1122" i="1" s="1"/>
  <c r="E1123" i="1"/>
  <c r="R1123" i="1" a="1"/>
  <c r="R1123" i="1" s="1"/>
  <c r="AK1123" i="1" a="1"/>
  <c r="AK1123" i="1" s="1"/>
  <c r="E1124" i="1"/>
  <c r="R1124" i="1" a="1"/>
  <c r="R1124" i="1" s="1"/>
  <c r="AK1124" i="1" a="1"/>
  <c r="AK1124" i="1" s="1"/>
  <c r="E1125" i="1"/>
  <c r="R1125" i="1" a="1"/>
  <c r="R1125" i="1" s="1"/>
  <c r="AK1125" i="1" a="1"/>
  <c r="AK1125" i="1" s="1"/>
  <c r="E1126" i="1"/>
  <c r="R1126" i="1" a="1"/>
  <c r="R1126" i="1" s="1"/>
  <c r="E1127" i="1"/>
  <c r="R1127" i="1" a="1"/>
  <c r="R1127" i="1" s="1"/>
  <c r="AK1127" i="1" a="1"/>
  <c r="AK1127" i="1" s="1"/>
  <c r="E1128" i="1"/>
  <c r="R1128" i="1" a="1"/>
  <c r="R1128" i="1" s="1"/>
  <c r="AK1128" i="1" a="1"/>
  <c r="AK1128" i="1" s="1"/>
  <c r="E1129" i="1"/>
  <c r="R1129" i="1" a="1"/>
  <c r="R1129" i="1" s="1"/>
  <c r="AK1129" i="1" a="1"/>
  <c r="AK1129" i="1" s="1"/>
  <c r="E1130" i="1"/>
  <c r="R1130" i="1" a="1"/>
  <c r="R1130" i="1" s="1"/>
  <c r="AK1130" i="1" a="1"/>
  <c r="AK1130" i="1" s="1"/>
  <c r="E1131" i="1"/>
  <c r="R1131" i="1" a="1"/>
  <c r="R1131" i="1" s="1"/>
  <c r="AK1131" i="1" a="1"/>
  <c r="AK1131" i="1" s="1"/>
  <c r="E1132" i="1"/>
  <c r="R1132" i="1" a="1"/>
  <c r="R1132" i="1" s="1"/>
  <c r="AK1132" i="1" a="1"/>
  <c r="AK1132" i="1" s="1"/>
  <c r="E1133" i="1"/>
  <c r="R1133" i="1" a="1"/>
  <c r="R1133" i="1" s="1"/>
  <c r="AK1133" i="1" a="1"/>
  <c r="AK1133" i="1" s="1"/>
  <c r="E1134" i="1"/>
  <c r="R1134" i="1" a="1"/>
  <c r="R1134" i="1" s="1"/>
  <c r="AK1134" i="1" a="1"/>
  <c r="AK1134" i="1" s="1"/>
  <c r="E1135" i="1"/>
  <c r="R1135" i="1" a="1"/>
  <c r="R1135" i="1" s="1"/>
  <c r="AK1135" i="1" a="1"/>
  <c r="AK1135" i="1" s="1"/>
  <c r="E1136" i="1"/>
  <c r="R1136" i="1" a="1"/>
  <c r="R1136" i="1" s="1"/>
  <c r="AK1136" i="1" a="1"/>
  <c r="AK1136" i="1" s="1"/>
  <c r="E1137" i="1"/>
  <c r="R1137" i="1" a="1"/>
  <c r="R1137" i="1" s="1"/>
  <c r="AK1137" i="1" a="1"/>
  <c r="AK1137" i="1" s="1"/>
  <c r="E1138" i="1"/>
  <c r="R1138" i="1" a="1"/>
  <c r="R1138" i="1" s="1"/>
  <c r="AK1138" i="1" a="1"/>
  <c r="AK1138" i="1" s="1"/>
  <c r="E1139" i="1"/>
  <c r="R1139" i="1" a="1"/>
  <c r="R1139" i="1" s="1"/>
  <c r="AK1139" i="1" a="1"/>
  <c r="AK1139" i="1" s="1"/>
  <c r="E1140" i="1"/>
  <c r="R1140" i="1" a="1"/>
  <c r="R1140" i="1" s="1"/>
  <c r="AK1140" i="1" a="1"/>
  <c r="AK1140" i="1" s="1"/>
  <c r="E1141" i="1"/>
  <c r="R1141" i="1" a="1"/>
  <c r="R1141" i="1" s="1"/>
  <c r="AK1141" i="1" a="1"/>
  <c r="AK1141" i="1" s="1"/>
  <c r="E1142" i="1"/>
  <c r="R1142" i="1" a="1"/>
  <c r="R1142" i="1" s="1"/>
  <c r="E1143" i="1"/>
  <c r="R1143" i="1" a="1"/>
  <c r="R1143" i="1" s="1"/>
  <c r="AK1143" i="1" a="1"/>
  <c r="AK1143" i="1" s="1"/>
  <c r="E1144" i="1"/>
  <c r="R1144" i="1" a="1"/>
  <c r="R1144" i="1" s="1"/>
  <c r="AK1144" i="1" a="1"/>
  <c r="AK1144" i="1" s="1"/>
  <c r="E1145" i="1"/>
  <c r="R1145" i="1" a="1"/>
  <c r="R1145" i="1" s="1"/>
  <c r="AK1145" i="1" a="1"/>
  <c r="AK1145" i="1" s="1"/>
  <c r="E1146" i="1"/>
  <c r="R1146" i="1" a="1"/>
  <c r="R1146" i="1" s="1"/>
  <c r="AK1146" i="1" a="1"/>
  <c r="AK1146" i="1" s="1"/>
  <c r="E1147" i="1"/>
  <c r="R1147" i="1" a="1"/>
  <c r="R1147" i="1" s="1"/>
  <c r="E1148" i="1"/>
  <c r="R1148" i="1" a="1"/>
  <c r="R1148" i="1" s="1"/>
  <c r="AK1148" i="1" a="1"/>
  <c r="AK1148" i="1" s="1"/>
  <c r="E1149" i="1"/>
  <c r="R1149" i="1" a="1"/>
  <c r="R1149" i="1" s="1"/>
  <c r="AK1149" i="1" a="1"/>
  <c r="AK1149" i="1" s="1"/>
  <c r="E1150" i="1"/>
  <c r="R1150" i="1" a="1"/>
  <c r="R1150" i="1" s="1"/>
  <c r="E1151" i="1"/>
  <c r="R1151" i="1" a="1"/>
  <c r="R1151" i="1" s="1"/>
  <c r="AK1151" i="1" a="1"/>
  <c r="AK1151" i="1" s="1"/>
  <c r="E1152" i="1"/>
  <c r="R1152" i="1" a="1"/>
  <c r="R1152" i="1" s="1"/>
  <c r="AK1152" i="1" a="1"/>
  <c r="AK1152" i="1" s="1"/>
  <c r="E1153" i="1"/>
  <c r="R1153" i="1" a="1"/>
  <c r="R1153" i="1" s="1"/>
  <c r="AK1153" i="1" a="1"/>
  <c r="AK1153" i="1" s="1"/>
  <c r="E1154" i="1"/>
  <c r="R1154" i="1" a="1"/>
  <c r="R1154" i="1" s="1"/>
  <c r="AK1154" i="1" a="1"/>
  <c r="AK1154" i="1" s="1"/>
  <c r="E1155" i="1"/>
  <c r="R1155" i="1" a="1"/>
  <c r="R1155" i="1" s="1"/>
  <c r="AK1155" i="1" a="1"/>
  <c r="AK1155" i="1" s="1"/>
  <c r="E1156" i="1"/>
  <c r="R1156" i="1" a="1"/>
  <c r="R1156" i="1" s="1"/>
  <c r="E1157" i="1"/>
  <c r="R1157" i="1" a="1"/>
  <c r="R1157" i="1" s="1"/>
  <c r="AK1157" i="1" a="1"/>
  <c r="AK1157" i="1" s="1"/>
  <c r="E1158" i="1"/>
  <c r="R1158" i="1" a="1"/>
  <c r="R1158" i="1" s="1"/>
  <c r="AK1158" i="1" a="1"/>
  <c r="AK1158" i="1" s="1"/>
  <c r="E1159" i="1"/>
  <c r="R1159" i="1" a="1"/>
  <c r="R1159" i="1" s="1"/>
  <c r="AK1159" i="1" a="1"/>
  <c r="AK1159" i="1" s="1"/>
  <c r="E1160" i="1"/>
  <c r="R1160" i="1" a="1"/>
  <c r="R1160" i="1" s="1"/>
  <c r="AK1160" i="1" a="1"/>
  <c r="AK1160" i="1" s="1"/>
  <c r="E1161" i="1"/>
  <c r="R1161" i="1" a="1"/>
  <c r="R1161" i="1" s="1"/>
  <c r="E1162" i="1"/>
  <c r="R1162" i="1" a="1"/>
  <c r="R1162" i="1" s="1"/>
  <c r="AK1162" i="1" a="1"/>
  <c r="AK1162" i="1" s="1"/>
  <c r="E1163" i="1"/>
  <c r="R1163" i="1" a="1"/>
  <c r="R1163" i="1" s="1"/>
  <c r="AK1163" i="1" a="1"/>
  <c r="AK1163" i="1" s="1"/>
  <c r="E1164" i="1"/>
  <c r="R1164" i="1" a="1"/>
  <c r="R1164" i="1" s="1"/>
  <c r="AK1164" i="1" a="1"/>
  <c r="AK1164" i="1" s="1"/>
  <c r="E1165" i="1"/>
  <c r="R1165" i="1" a="1"/>
  <c r="R1165" i="1" s="1"/>
  <c r="AK1165" i="1" a="1"/>
  <c r="AK1165" i="1" s="1"/>
  <c r="E1166" i="1"/>
  <c r="R1166" i="1" a="1"/>
  <c r="R1166" i="1" s="1"/>
  <c r="AK1166" i="1" a="1"/>
  <c r="AK1166" i="1" s="1"/>
  <c r="E1167" i="1"/>
  <c r="R1167" i="1" a="1"/>
  <c r="R1167" i="1" s="1"/>
  <c r="AK1167" i="1" a="1"/>
  <c r="AK1167" i="1" s="1"/>
  <c r="E1168" i="1"/>
  <c r="R1168" i="1" a="1"/>
  <c r="R1168" i="1" s="1"/>
  <c r="AK1168" i="1" a="1"/>
  <c r="AK1168" i="1" s="1"/>
  <c r="E1169" i="1"/>
  <c r="AK1169" i="1" a="1"/>
  <c r="AK1169" i="1" s="1"/>
  <c r="E1170" i="1"/>
  <c r="AK1170" i="1" a="1"/>
  <c r="AK1170" i="1" s="1"/>
  <c r="E1171" i="1"/>
  <c r="AK1171" i="1" a="1"/>
  <c r="AK1171" i="1" s="1"/>
  <c r="E1172" i="1"/>
  <c r="R1172" i="1" a="1"/>
  <c r="R1172" i="1" s="1"/>
  <c r="AK1172" i="1" a="1"/>
  <c r="AK1172" i="1" s="1"/>
  <c r="E1173" i="1"/>
  <c r="R1173" i="1" a="1"/>
  <c r="R1173" i="1" s="1"/>
  <c r="AK1173" i="1" a="1"/>
  <c r="AK1173" i="1" s="1"/>
  <c r="E1174" i="1"/>
  <c r="R1174" i="1" a="1"/>
  <c r="R1174" i="1" s="1"/>
  <c r="AK1174" i="1" a="1"/>
  <c r="AK1174" i="1" s="1"/>
  <c r="E1175" i="1"/>
  <c r="R1175" i="1" a="1"/>
  <c r="R1175" i="1" s="1"/>
  <c r="AK1175" i="1" a="1"/>
  <c r="AK1175" i="1" s="1"/>
  <c r="E1176" i="1"/>
  <c r="R1176" i="1" a="1"/>
  <c r="R1176" i="1" s="1"/>
  <c r="AK1176" i="1" a="1"/>
  <c r="AK1176" i="1" s="1"/>
  <c r="E1177" i="1"/>
  <c r="R1177" i="1" a="1"/>
  <c r="R1177" i="1" s="1"/>
  <c r="AK1177" i="1" a="1"/>
  <c r="AK1177" i="1" s="1"/>
  <c r="E1178" i="1"/>
  <c r="R1178" i="1" a="1"/>
  <c r="R1178" i="1" s="1"/>
  <c r="AK1178" i="1" a="1"/>
  <c r="AK1178" i="1" s="1"/>
  <c r="E1179" i="1"/>
  <c r="R1179" i="1" a="1"/>
  <c r="R1179" i="1" s="1"/>
  <c r="AK1179" i="1" a="1"/>
  <c r="AK1179" i="1" s="1"/>
  <c r="E1180" i="1"/>
  <c r="R1180" i="1" a="1"/>
  <c r="R1180" i="1" s="1"/>
  <c r="AK1180" i="1" a="1"/>
  <c r="AK1180" i="1" s="1"/>
  <c r="E1181" i="1"/>
  <c r="R1181" i="1" a="1"/>
  <c r="R1181" i="1" s="1"/>
  <c r="AK1181" i="1" a="1"/>
  <c r="AK1181" i="1" s="1"/>
  <c r="E1182" i="1"/>
  <c r="R1182" i="1" a="1"/>
  <c r="R1182" i="1" s="1"/>
  <c r="AK1182" i="1" a="1"/>
  <c r="AK1182" i="1" s="1"/>
  <c r="E1183" i="1"/>
  <c r="R1183" i="1" a="1"/>
  <c r="R1183" i="1" s="1"/>
  <c r="AK1183" i="1" a="1"/>
  <c r="AK1183" i="1" s="1"/>
  <c r="E1184" i="1"/>
  <c r="R1184" i="1" a="1"/>
  <c r="R1184" i="1" s="1"/>
  <c r="AK1184" i="1" a="1"/>
  <c r="AK1184" i="1" s="1"/>
  <c r="E1185" i="1"/>
  <c r="R1185" i="1" a="1"/>
  <c r="R1185" i="1" s="1"/>
  <c r="AK1185" i="1" a="1"/>
  <c r="AK1185" i="1" s="1"/>
  <c r="E1186" i="1"/>
  <c r="R1186" i="1" a="1"/>
  <c r="R1186" i="1" s="1"/>
  <c r="AK1186" i="1" a="1"/>
  <c r="AK1186" i="1" s="1"/>
  <c r="E1187" i="1"/>
  <c r="R1187" i="1" a="1"/>
  <c r="R1187" i="1" s="1"/>
  <c r="AK1187" i="1" a="1"/>
  <c r="AK1187" i="1" s="1"/>
  <c r="E1188" i="1"/>
  <c r="R1188" i="1" a="1"/>
  <c r="R1188" i="1" s="1"/>
  <c r="AK1188" i="1" a="1"/>
  <c r="AK1188" i="1" s="1"/>
  <c r="E1189" i="1"/>
  <c r="R1189" i="1" a="1"/>
  <c r="R1189" i="1" s="1"/>
  <c r="AK1189" i="1" a="1"/>
  <c r="AK1189" i="1" s="1"/>
  <c r="E1190" i="1"/>
  <c r="R1190" i="1" a="1"/>
  <c r="R1190" i="1" s="1"/>
  <c r="AK1190" i="1" a="1"/>
  <c r="AK1190" i="1" s="1"/>
  <c r="E1191" i="1"/>
  <c r="R1191" i="1" a="1"/>
  <c r="R1191" i="1" s="1"/>
  <c r="AK1191" i="1" a="1"/>
  <c r="AK1191" i="1" s="1"/>
  <c r="E1192" i="1"/>
  <c r="R1192" i="1" a="1"/>
  <c r="R1192" i="1" s="1"/>
  <c r="E1193" i="1"/>
  <c r="R1193" i="1" a="1"/>
  <c r="R1193" i="1" s="1"/>
  <c r="AK1193" i="1" a="1"/>
  <c r="AK1193" i="1" s="1"/>
  <c r="E1194" i="1"/>
  <c r="R1194" i="1" a="1"/>
  <c r="R1194" i="1" s="1"/>
  <c r="AK1194" i="1" a="1"/>
  <c r="AK1194" i="1" s="1"/>
  <c r="E1195" i="1"/>
  <c r="R1195" i="1" a="1"/>
  <c r="R1195" i="1" s="1"/>
  <c r="E1196" i="1"/>
  <c r="R1196" i="1" a="1"/>
  <c r="R1196" i="1" s="1"/>
  <c r="AK1196" i="1" a="1"/>
  <c r="AK1196" i="1" s="1"/>
  <c r="E1197" i="1"/>
  <c r="R1197" i="1" a="1"/>
  <c r="R1197" i="1" s="1"/>
  <c r="AK1197" i="1" a="1"/>
  <c r="AK1197" i="1" s="1"/>
  <c r="E1198" i="1"/>
  <c r="R1198" i="1" a="1"/>
  <c r="R1198" i="1" s="1"/>
  <c r="AK1198" i="1" a="1"/>
  <c r="AK1198" i="1" s="1"/>
  <c r="E1199" i="1"/>
  <c r="R1199" i="1" a="1"/>
  <c r="R1199" i="1" s="1"/>
  <c r="AK1199" i="1" a="1"/>
  <c r="AK1199" i="1" s="1"/>
  <c r="E1200" i="1"/>
  <c r="R1200" i="1" a="1"/>
  <c r="R1200" i="1" s="1"/>
  <c r="AK1200" i="1" a="1"/>
  <c r="AK1200" i="1" s="1"/>
  <c r="E1201" i="1"/>
  <c r="R1201" i="1" a="1"/>
  <c r="R1201" i="1" s="1"/>
  <c r="AK1201" i="1" a="1"/>
  <c r="AK1201" i="1" s="1"/>
  <c r="E1202" i="1"/>
  <c r="R1202" i="1" a="1"/>
  <c r="R1202" i="1" s="1"/>
  <c r="AK1202" i="1" a="1"/>
  <c r="AK1202" i="1" s="1"/>
  <c r="E1203" i="1"/>
  <c r="R1203" i="1" a="1"/>
  <c r="R1203" i="1" s="1"/>
  <c r="AK1203" i="1" a="1"/>
  <c r="AK1203" i="1" s="1"/>
  <c r="E1204" i="1"/>
  <c r="R1204" i="1" a="1"/>
  <c r="R1204" i="1" s="1"/>
  <c r="AK1204" i="1" a="1"/>
  <c r="AK1204" i="1" s="1"/>
  <c r="E1205" i="1"/>
  <c r="R1205" i="1" a="1"/>
  <c r="R1205" i="1" s="1"/>
  <c r="E1206" i="1"/>
  <c r="R1206" i="1" a="1"/>
  <c r="R1206" i="1" s="1"/>
  <c r="AK1206" i="1" a="1"/>
  <c r="AK1206" i="1" s="1"/>
  <c r="E1207" i="1"/>
  <c r="R1207" i="1" a="1"/>
  <c r="R1207" i="1" s="1"/>
  <c r="AK1207" i="1" a="1"/>
  <c r="AK1207" i="1" s="1"/>
  <c r="E1208" i="1"/>
  <c r="R1208" i="1" a="1"/>
  <c r="R1208" i="1" s="1"/>
  <c r="AK1208" i="1" a="1"/>
  <c r="AK1208" i="1" s="1"/>
  <c r="E1209" i="1"/>
  <c r="R1209" i="1" a="1"/>
  <c r="R1209" i="1" s="1"/>
  <c r="AK1209" i="1" a="1"/>
  <c r="AK1209" i="1" s="1"/>
  <c r="E1210" i="1"/>
  <c r="R1210" i="1" a="1"/>
  <c r="R1210" i="1" s="1"/>
  <c r="AK1210" i="1" a="1"/>
  <c r="AK1210" i="1" s="1"/>
  <c r="E1211" i="1"/>
  <c r="R1211" i="1" a="1"/>
  <c r="R1211" i="1" s="1"/>
  <c r="AK1211" i="1" a="1"/>
  <c r="AK1211" i="1" s="1"/>
  <c r="E1212" i="1"/>
  <c r="R1212" i="1" a="1"/>
  <c r="R1212" i="1" s="1"/>
  <c r="AK1212" i="1" a="1"/>
  <c r="AK1212" i="1" s="1"/>
  <c r="E1213" i="1"/>
  <c r="R1213" i="1" a="1"/>
  <c r="R1213" i="1" s="1"/>
  <c r="AK1213" i="1" a="1"/>
  <c r="AK1213" i="1" s="1"/>
  <c r="E1214" i="1"/>
  <c r="R1214" i="1" a="1"/>
  <c r="R1214" i="1" s="1"/>
  <c r="AK1214" i="1" a="1"/>
  <c r="AK1214" i="1" s="1"/>
  <c r="E1215" i="1"/>
  <c r="AK1215" i="1" a="1"/>
  <c r="AK1215" i="1" s="1"/>
  <c r="E1216" i="1"/>
  <c r="R1216" i="1" a="1"/>
  <c r="R1216" i="1" s="1"/>
  <c r="AK1216" i="1" a="1"/>
  <c r="AK1216" i="1" s="1"/>
  <c r="E1217" i="1"/>
  <c r="R1217" i="1" a="1"/>
  <c r="R1217" i="1" s="1"/>
  <c r="AK1217" i="1" a="1"/>
  <c r="AK1217" i="1" s="1"/>
  <c r="E1218" i="1"/>
  <c r="R1218" i="1" a="1"/>
  <c r="R1218" i="1" s="1"/>
  <c r="AK1218" i="1" a="1"/>
  <c r="AK1218" i="1" s="1"/>
  <c r="E1219" i="1"/>
  <c r="R1219" i="1" a="1"/>
  <c r="R1219" i="1" s="1"/>
  <c r="AK1219" i="1" a="1"/>
  <c r="AK1219" i="1" s="1"/>
  <c r="E1220" i="1"/>
  <c r="R1220" i="1" a="1"/>
  <c r="R1220" i="1" s="1"/>
  <c r="E1221" i="1"/>
  <c r="R1221" i="1" a="1"/>
  <c r="R1221" i="1" s="1"/>
  <c r="AK1221" i="1" a="1"/>
  <c r="AK1221" i="1" s="1"/>
  <c r="E1222" i="1"/>
  <c r="R1222" i="1" a="1"/>
  <c r="R1222" i="1" s="1"/>
  <c r="AK1222" i="1" a="1"/>
  <c r="AK1222" i="1" s="1"/>
  <c r="E1223" i="1"/>
  <c r="R1223" i="1" a="1"/>
  <c r="R1223" i="1" s="1"/>
  <c r="AK1223" i="1" a="1"/>
  <c r="AK1223" i="1" s="1"/>
  <c r="E1224" i="1"/>
  <c r="R1224" i="1" a="1"/>
  <c r="R1224" i="1" s="1"/>
  <c r="AK1224" i="1" a="1"/>
  <c r="AK1224" i="1" s="1"/>
  <c r="E1225" i="1"/>
  <c r="R1225" i="1" a="1"/>
  <c r="R1225" i="1" s="1"/>
  <c r="AK1225" i="1" a="1"/>
  <c r="AK1225" i="1" s="1"/>
  <c r="E1226" i="1"/>
  <c r="R1226" i="1" a="1"/>
  <c r="R1226" i="1" s="1"/>
  <c r="AK1226" i="1" a="1"/>
  <c r="AK1226" i="1" s="1"/>
  <c r="E1227" i="1"/>
  <c r="R1227" i="1" a="1"/>
  <c r="R1227" i="1" s="1"/>
  <c r="AK1227" i="1" a="1"/>
  <c r="AK1227" i="1" s="1"/>
  <c r="E1228" i="1"/>
  <c r="R1228" i="1" a="1"/>
  <c r="R1228" i="1" s="1"/>
  <c r="AK1228" i="1" a="1"/>
  <c r="AK1228" i="1" s="1"/>
  <c r="E1229" i="1"/>
  <c r="R1229" i="1" a="1"/>
  <c r="R1229" i="1" s="1"/>
  <c r="AK1229" i="1" a="1"/>
  <c r="AK1229" i="1" s="1"/>
  <c r="E1230" i="1"/>
  <c r="R1230" i="1" a="1"/>
  <c r="R1230" i="1" s="1"/>
  <c r="AK1230" i="1" a="1"/>
  <c r="AK1230" i="1" s="1"/>
  <c r="E1231" i="1"/>
  <c r="R1231" i="1" a="1"/>
  <c r="R1231" i="1" s="1"/>
  <c r="AK1231" i="1" a="1"/>
  <c r="AK1231" i="1" s="1"/>
  <c r="E1232" i="1"/>
  <c r="R1232" i="1" a="1"/>
  <c r="R1232" i="1" s="1"/>
  <c r="AK1232" i="1" a="1"/>
  <c r="AK1232" i="1" s="1"/>
  <c r="E1233" i="1"/>
  <c r="R1233" i="1" a="1"/>
  <c r="R1233" i="1" s="1"/>
  <c r="AK1233" i="1" a="1"/>
  <c r="AK1233" i="1" s="1"/>
  <c r="E1234" i="1"/>
  <c r="R1234" i="1" a="1"/>
  <c r="R1234" i="1" s="1"/>
  <c r="E1235" i="1"/>
  <c r="R1235" i="1" a="1"/>
  <c r="R1235" i="1" s="1"/>
  <c r="AK1235" i="1" a="1"/>
  <c r="AK1235" i="1" s="1"/>
  <c r="E1236" i="1"/>
  <c r="R1236" i="1" a="1"/>
  <c r="R1236" i="1" s="1"/>
  <c r="AK1236" i="1" a="1"/>
  <c r="AK1236" i="1" s="1"/>
  <c r="E1237" i="1"/>
  <c r="R1237" i="1" a="1"/>
  <c r="R1237" i="1" s="1"/>
  <c r="E1238" i="1"/>
  <c r="R1238" i="1" a="1"/>
  <c r="R1238" i="1" s="1"/>
  <c r="E1239" i="1"/>
  <c r="R1239" i="1" a="1"/>
  <c r="R1239" i="1" s="1"/>
  <c r="E1240" i="1"/>
  <c r="R1240" i="1" a="1"/>
  <c r="R1240" i="1" s="1"/>
  <c r="E1241" i="1"/>
  <c r="R1241" i="1" a="1"/>
  <c r="R1241" i="1" s="1"/>
  <c r="AK1241" i="1" a="1"/>
  <c r="AK1241" i="1" s="1"/>
  <c r="E1242" i="1"/>
  <c r="R1242" i="1" a="1"/>
  <c r="R1242" i="1" s="1"/>
  <c r="AK1242" i="1" a="1"/>
  <c r="AK1242" i="1" s="1"/>
  <c r="E1243" i="1"/>
  <c r="R1243" i="1" a="1"/>
  <c r="R1243" i="1" s="1"/>
  <c r="AK1243" i="1" a="1"/>
  <c r="AK1243" i="1" s="1"/>
  <c r="E1244" i="1"/>
  <c r="R1244" i="1" a="1"/>
  <c r="R1244" i="1" s="1"/>
  <c r="AK1244" i="1" a="1"/>
  <c r="AK1244" i="1" s="1"/>
  <c r="E1245" i="1"/>
  <c r="R1245" i="1" a="1"/>
  <c r="R1245" i="1" s="1"/>
  <c r="AK1245" i="1" a="1"/>
  <c r="AK1245" i="1" s="1"/>
  <c r="E1246" i="1"/>
  <c r="R1246" i="1" a="1"/>
  <c r="R1246" i="1" s="1"/>
  <c r="AK1246" i="1" a="1"/>
  <c r="AK1246" i="1" s="1"/>
  <c r="E1247" i="1"/>
  <c r="R1247" i="1" a="1"/>
  <c r="R1247" i="1" s="1"/>
  <c r="AK1247" i="1" a="1"/>
  <c r="AK1247" i="1" s="1"/>
  <c r="E1248" i="1"/>
  <c r="R1248" i="1" a="1"/>
  <c r="R1248" i="1" s="1"/>
  <c r="AK1248" i="1" a="1"/>
  <c r="AK1248" i="1" s="1"/>
  <c r="E1249" i="1"/>
  <c r="R1249" i="1" a="1"/>
  <c r="R1249" i="1" s="1"/>
  <c r="AK1249" i="1" a="1"/>
  <c r="AK1249" i="1" s="1"/>
  <c r="E1250" i="1"/>
  <c r="R1250" i="1" a="1"/>
  <c r="R1250" i="1" s="1"/>
  <c r="E1251" i="1"/>
  <c r="R1251" i="1" a="1"/>
  <c r="R1251" i="1" s="1"/>
  <c r="E1252" i="1"/>
  <c r="R1252" i="1" a="1"/>
  <c r="R1252" i="1" s="1"/>
  <c r="AK1252" i="1" a="1"/>
  <c r="AK1252" i="1" s="1"/>
  <c r="E1253" i="1"/>
  <c r="R1253" i="1" a="1"/>
  <c r="R1253" i="1" s="1"/>
  <c r="E1254" i="1"/>
  <c r="R1254" i="1" a="1"/>
  <c r="R1254" i="1" s="1"/>
  <c r="AK1254" i="1" a="1"/>
  <c r="AK1254" i="1" s="1"/>
  <c r="E1255" i="1"/>
  <c r="R1255" i="1" a="1"/>
  <c r="R1255" i="1" s="1"/>
  <c r="AK1255" i="1" a="1"/>
  <c r="AK1255" i="1" s="1"/>
  <c r="E1256" i="1"/>
  <c r="R1256" i="1" a="1"/>
  <c r="R1256" i="1" s="1"/>
  <c r="AK1256" i="1" a="1"/>
  <c r="AK1256" i="1" s="1"/>
  <c r="E1257" i="1"/>
  <c r="R1257" i="1" a="1"/>
  <c r="R1257" i="1" s="1"/>
  <c r="AK1257" i="1" a="1"/>
  <c r="AK1257" i="1" s="1"/>
  <c r="E1258" i="1"/>
  <c r="R1258" i="1" a="1"/>
  <c r="R1258" i="1" s="1"/>
  <c r="AK1258" i="1" a="1"/>
  <c r="AK1258" i="1" s="1"/>
  <c r="E1259" i="1"/>
  <c r="R1259" i="1" a="1"/>
  <c r="R1259" i="1" s="1"/>
  <c r="AK1259" i="1" a="1"/>
  <c r="AK1259" i="1" s="1"/>
  <c r="E1260" i="1"/>
  <c r="R1260" i="1" a="1"/>
  <c r="R1260" i="1" s="1"/>
  <c r="AK1260" i="1" a="1"/>
  <c r="AK1260" i="1" s="1"/>
  <c r="E1261" i="1"/>
  <c r="R1261" i="1" a="1"/>
  <c r="R1261" i="1" s="1"/>
  <c r="AK1261" i="1" a="1"/>
  <c r="AK1261" i="1" s="1"/>
  <c r="E1262" i="1"/>
  <c r="R1262" i="1" a="1"/>
  <c r="R1262" i="1" s="1"/>
  <c r="E1263" i="1"/>
  <c r="R1263" i="1" a="1"/>
  <c r="R1263" i="1" s="1"/>
  <c r="E1264" i="1"/>
  <c r="R1264" i="1" a="1"/>
  <c r="R1264" i="1" s="1"/>
  <c r="AK1264" i="1" a="1"/>
  <c r="AK1264" i="1" s="1"/>
  <c r="E1265" i="1"/>
  <c r="R1265" i="1" a="1"/>
  <c r="R1265" i="1" s="1"/>
  <c r="AK1265" i="1" a="1"/>
  <c r="AK1265" i="1" s="1"/>
  <c r="E1266" i="1"/>
  <c r="R1266" i="1" a="1"/>
  <c r="R1266" i="1" s="1"/>
  <c r="AK1266" i="1" a="1"/>
  <c r="AK1266" i="1" s="1"/>
  <c r="E1267" i="1"/>
  <c r="R1267" i="1" a="1"/>
  <c r="R1267" i="1" s="1"/>
  <c r="AK1267" i="1" a="1"/>
  <c r="AK1267" i="1" s="1"/>
  <c r="E1268" i="1"/>
  <c r="R1268" i="1" a="1"/>
  <c r="R1268" i="1" s="1"/>
  <c r="AK1268" i="1" a="1"/>
  <c r="AK1268" i="1" s="1"/>
  <c r="E1269" i="1"/>
  <c r="R1269" i="1" a="1"/>
  <c r="R1269" i="1" s="1"/>
  <c r="AK1269" i="1" a="1"/>
  <c r="AK1269" i="1" s="1"/>
  <c r="E1270" i="1"/>
  <c r="R1270" i="1" a="1"/>
  <c r="R1270" i="1" s="1"/>
  <c r="AK1270" i="1" a="1"/>
  <c r="AK1270" i="1" s="1"/>
  <c r="E1271" i="1"/>
  <c r="R1271" i="1" a="1"/>
  <c r="R1271" i="1" s="1"/>
  <c r="AK1271" i="1" a="1"/>
  <c r="AK1271" i="1" s="1"/>
  <c r="E1272" i="1"/>
  <c r="R1272" i="1" a="1"/>
  <c r="R1272" i="1" s="1"/>
  <c r="E1273" i="1"/>
  <c r="R1273" i="1" a="1"/>
  <c r="R1273" i="1" s="1"/>
  <c r="AK1273" i="1" a="1"/>
  <c r="AK1273" i="1" s="1"/>
  <c r="E1274" i="1"/>
  <c r="R1274" i="1" a="1"/>
  <c r="R1274" i="1" s="1"/>
  <c r="AK1274" i="1" a="1"/>
  <c r="AK1274" i="1" s="1"/>
  <c r="E1275" i="1"/>
  <c r="R1275" i="1" a="1"/>
  <c r="R1275" i="1" s="1"/>
  <c r="AK1275" i="1" a="1"/>
  <c r="AK1275" i="1" s="1"/>
  <c r="E1276" i="1"/>
  <c r="R1276" i="1" a="1"/>
  <c r="R1276" i="1" s="1"/>
  <c r="E1277" i="1"/>
  <c r="R1277" i="1" a="1"/>
  <c r="R1277" i="1" s="1"/>
  <c r="E1278" i="1"/>
  <c r="R1278" i="1" a="1"/>
  <c r="R1278" i="1" s="1"/>
  <c r="AK1278" i="1" a="1"/>
  <c r="AK1278" i="1" s="1"/>
  <c r="E1279" i="1"/>
  <c r="R1279" i="1" a="1"/>
  <c r="R1279" i="1" s="1"/>
  <c r="AK1279" i="1" a="1"/>
  <c r="AK1279" i="1" s="1"/>
  <c r="E1280" i="1"/>
  <c r="R1280" i="1" a="1"/>
  <c r="R1280" i="1" s="1"/>
  <c r="AK1280" i="1" a="1"/>
  <c r="AK1280" i="1" s="1"/>
  <c r="E1281" i="1"/>
  <c r="R1281" i="1" a="1"/>
  <c r="R1281" i="1" s="1"/>
  <c r="AK1281" i="1" a="1"/>
  <c r="AK1281" i="1" s="1"/>
  <c r="E1282" i="1"/>
  <c r="R1282" i="1" a="1"/>
  <c r="R1282" i="1" s="1"/>
  <c r="AK1282" i="1" a="1"/>
  <c r="AK1282" i="1" s="1"/>
  <c r="E1283" i="1"/>
  <c r="R1283" i="1" a="1"/>
  <c r="R1283" i="1" s="1"/>
  <c r="AK1283" i="1" a="1"/>
  <c r="AK1283" i="1" s="1"/>
  <c r="E1284" i="1"/>
  <c r="R1284" i="1" a="1"/>
  <c r="R1284" i="1" s="1"/>
  <c r="AK1284" i="1" a="1"/>
  <c r="AK1284" i="1" s="1"/>
  <c r="E1285" i="1"/>
  <c r="R1285" i="1" a="1"/>
  <c r="R1285" i="1" s="1"/>
  <c r="AK1285" i="1" a="1"/>
  <c r="AK1285" i="1" s="1"/>
  <c r="E1286" i="1"/>
  <c r="R1286" i="1" a="1"/>
  <c r="R1286" i="1" s="1"/>
  <c r="AK1286" i="1" a="1"/>
  <c r="AK1286" i="1" s="1"/>
  <c r="E1287" i="1"/>
  <c r="R1287" i="1" a="1"/>
  <c r="R1287" i="1" s="1"/>
  <c r="AK1287" i="1" a="1"/>
  <c r="AK1287" i="1" s="1"/>
  <c r="E1288" i="1"/>
  <c r="R1288" i="1" a="1"/>
  <c r="R1288" i="1" s="1"/>
  <c r="AK1288" i="1" a="1"/>
  <c r="AK1288" i="1" s="1"/>
  <c r="E1289" i="1"/>
  <c r="R1289" i="1" a="1"/>
  <c r="R1289" i="1" s="1"/>
  <c r="AK1289" i="1" a="1"/>
  <c r="AK1289" i="1" s="1"/>
  <c r="E1290" i="1"/>
  <c r="R1290" i="1" a="1"/>
  <c r="R1290" i="1" s="1"/>
  <c r="AK1290" i="1" a="1"/>
  <c r="AK1290" i="1" s="1"/>
  <c r="E1291" i="1"/>
  <c r="R1291" i="1" a="1"/>
  <c r="R1291" i="1" s="1"/>
  <c r="AK1291" i="1" a="1"/>
  <c r="AK1291" i="1" s="1"/>
  <c r="E1292" i="1"/>
  <c r="R1292" i="1" a="1"/>
  <c r="R1292" i="1" s="1"/>
  <c r="AK1292" i="1" a="1"/>
  <c r="AK1292" i="1" s="1"/>
  <c r="E1293" i="1"/>
  <c r="R1293" i="1" a="1"/>
  <c r="R1293" i="1" s="1"/>
  <c r="AK1293" i="1" a="1"/>
  <c r="AK1293" i="1" s="1"/>
  <c r="E1294" i="1"/>
  <c r="R1294" i="1" a="1"/>
  <c r="R1294" i="1" s="1"/>
  <c r="AK1294" i="1" a="1"/>
  <c r="AK1294" i="1" s="1"/>
  <c r="E1295" i="1"/>
  <c r="R1295" i="1" a="1"/>
  <c r="R1295" i="1" s="1"/>
  <c r="AK1295" i="1" a="1"/>
  <c r="AK1295" i="1" s="1"/>
  <c r="E1296" i="1"/>
  <c r="R1296" i="1" a="1"/>
  <c r="R1296" i="1" s="1"/>
  <c r="AK1296" i="1" a="1"/>
  <c r="AK1296" i="1" s="1"/>
  <c r="E1297" i="1"/>
  <c r="R1297" i="1" a="1"/>
  <c r="R1297" i="1" s="1"/>
  <c r="AK1297" i="1" a="1"/>
  <c r="AK1297" i="1" s="1"/>
  <c r="E1298" i="1"/>
  <c r="R1298" i="1" a="1"/>
  <c r="R1298" i="1" s="1"/>
  <c r="AK1298" i="1" a="1"/>
  <c r="AK1298" i="1" s="1"/>
  <c r="E1299" i="1"/>
  <c r="R1299" i="1" a="1"/>
  <c r="R1299" i="1" s="1"/>
  <c r="AK1299" i="1" a="1"/>
  <c r="AK1299" i="1" s="1"/>
  <c r="E1300" i="1"/>
  <c r="R1300" i="1" a="1"/>
  <c r="R1300" i="1" s="1"/>
  <c r="AK1300" i="1" a="1"/>
  <c r="AK1300" i="1" s="1"/>
  <c r="E1301" i="1"/>
  <c r="R1301" i="1" a="1"/>
  <c r="R1301" i="1" s="1"/>
  <c r="AK1301" i="1" a="1"/>
  <c r="AK1301" i="1" s="1"/>
  <c r="E1302" i="1"/>
  <c r="R1302" i="1" a="1"/>
  <c r="R1302" i="1" s="1"/>
  <c r="E1303" i="1"/>
  <c r="R1303" i="1" a="1"/>
  <c r="R1303" i="1" s="1"/>
  <c r="AK1303" i="1" a="1"/>
  <c r="AK1303" i="1" s="1"/>
  <c r="E1304" i="1"/>
  <c r="R1304" i="1" a="1"/>
  <c r="R1304" i="1" s="1"/>
  <c r="AK1304" i="1" a="1"/>
  <c r="AK1304" i="1" s="1"/>
  <c r="E1305" i="1"/>
  <c r="R1305" i="1" a="1"/>
  <c r="R1305" i="1" s="1"/>
  <c r="E1306" i="1"/>
  <c r="R1306" i="1" a="1"/>
  <c r="R1306" i="1" s="1"/>
  <c r="AK1306" i="1" a="1"/>
  <c r="AK1306" i="1" s="1"/>
  <c r="E1307" i="1"/>
  <c r="R1307" i="1" a="1"/>
  <c r="R1307" i="1" s="1"/>
  <c r="AK1307" i="1" a="1"/>
  <c r="AK1307" i="1" s="1"/>
  <c r="E1308" i="1"/>
  <c r="R1308" i="1" a="1"/>
  <c r="R1308" i="1" s="1"/>
  <c r="AK1308" i="1" a="1"/>
  <c r="AK1308" i="1" s="1"/>
  <c r="E1309" i="1"/>
  <c r="R1309" i="1" a="1"/>
  <c r="R1309" i="1" s="1"/>
  <c r="E1310" i="1"/>
  <c r="R1310" i="1" a="1"/>
  <c r="R1310" i="1" s="1"/>
  <c r="E1311" i="1"/>
  <c r="R1311" i="1" a="1"/>
  <c r="R1311" i="1" s="1"/>
  <c r="E1312" i="1"/>
  <c r="R1312" i="1" a="1"/>
  <c r="R1312" i="1" s="1"/>
  <c r="E1313" i="1"/>
  <c r="R1313" i="1" a="1"/>
  <c r="R1313" i="1" s="1"/>
  <c r="AK1313" i="1" a="1"/>
  <c r="AK1313" i="1" s="1"/>
  <c r="E1314" i="1"/>
  <c r="R1314" i="1" a="1"/>
  <c r="R1314" i="1" s="1"/>
  <c r="E1315" i="1"/>
  <c r="R1315" i="1" a="1"/>
  <c r="R1315" i="1" s="1"/>
  <c r="E1316" i="1"/>
  <c r="R1316" i="1" a="1"/>
  <c r="R1316" i="1" s="1"/>
  <c r="E1317" i="1"/>
  <c r="R1317" i="1" a="1"/>
  <c r="R1317" i="1" s="1"/>
  <c r="AK1317" i="1" a="1"/>
  <c r="AK1317" i="1" s="1"/>
  <c r="E1318" i="1"/>
  <c r="R1318" i="1" a="1"/>
  <c r="R1318" i="1" s="1"/>
  <c r="E1319" i="1"/>
  <c r="R1319" i="1" a="1"/>
  <c r="R1319" i="1" s="1"/>
  <c r="E1320" i="1"/>
  <c r="R1320" i="1" a="1"/>
  <c r="R1320" i="1" s="1"/>
  <c r="AK1320" i="1" a="1"/>
  <c r="AK1320" i="1" s="1"/>
  <c r="E1321" i="1"/>
  <c r="R1321" i="1" a="1"/>
  <c r="R1321" i="1" s="1"/>
  <c r="E1322" i="1"/>
  <c r="R1322" i="1" a="1"/>
  <c r="R1322" i="1" s="1"/>
  <c r="E1323" i="1"/>
  <c r="R1323" i="1" a="1"/>
  <c r="R1323" i="1" s="1"/>
  <c r="E1324" i="1"/>
  <c r="R1324" i="1" a="1"/>
  <c r="R1324" i="1" s="1"/>
  <c r="AK1324" i="1" a="1"/>
  <c r="AK1324" i="1" s="1"/>
  <c r="E1325" i="1"/>
  <c r="R1325" i="1" a="1"/>
  <c r="R1325" i="1" s="1"/>
  <c r="E1326" i="1"/>
  <c r="R1326" i="1" a="1"/>
  <c r="R1326" i="1" s="1"/>
  <c r="E1327" i="1"/>
  <c r="R1327" i="1" a="1"/>
  <c r="R1327" i="1" s="1"/>
  <c r="E1328" i="1"/>
  <c r="R1328" i="1" a="1"/>
  <c r="R1328" i="1" s="1"/>
  <c r="E1329" i="1"/>
  <c r="R1329" i="1" a="1"/>
  <c r="R1329" i="1" s="1"/>
  <c r="AK1329" i="1" a="1"/>
  <c r="AK1329" i="1" s="1"/>
  <c r="E1330" i="1"/>
  <c r="R1330" i="1" a="1"/>
  <c r="R1330" i="1" s="1"/>
  <c r="AK1330" i="1" a="1"/>
  <c r="AK1330" i="1" s="1"/>
  <c r="E1331" i="1"/>
  <c r="R1331" i="1" a="1"/>
  <c r="R1331" i="1" s="1"/>
  <c r="AK1331" i="1" a="1"/>
  <c r="AK1331" i="1" s="1"/>
  <c r="E1332" i="1"/>
  <c r="R1332" i="1" a="1"/>
  <c r="R1332" i="1" s="1"/>
  <c r="E1333" i="1"/>
  <c r="R1333" i="1" a="1"/>
  <c r="R1333" i="1" s="1"/>
  <c r="E1334" i="1"/>
  <c r="R1334" i="1" a="1"/>
  <c r="R1334" i="1" s="1"/>
  <c r="E1335" i="1"/>
  <c r="R1335" i="1" a="1"/>
  <c r="R1335" i="1" s="1"/>
  <c r="E1336" i="1"/>
  <c r="R1336" i="1" a="1"/>
  <c r="R1336" i="1" s="1"/>
  <c r="E1337" i="1"/>
  <c r="R1337" i="1" a="1"/>
  <c r="R1337" i="1" s="1"/>
  <c r="E1338" i="1"/>
  <c r="R1338" i="1" a="1"/>
  <c r="R1338" i="1" s="1"/>
  <c r="E1339" i="1"/>
  <c r="R1339" i="1" a="1"/>
  <c r="R1339" i="1" s="1"/>
  <c r="E1340" i="1"/>
  <c r="R1340" i="1" a="1"/>
  <c r="R1340" i="1" s="1"/>
  <c r="E1341" i="1"/>
  <c r="R1341" i="1" a="1"/>
  <c r="R1341" i="1" s="1"/>
  <c r="E1342" i="1"/>
  <c r="R1342" i="1" a="1"/>
  <c r="R1342" i="1" s="1"/>
  <c r="E1343" i="1"/>
  <c r="R1343" i="1" a="1"/>
  <c r="R1343" i="1" s="1"/>
  <c r="E1344" i="1"/>
  <c r="R1344" i="1" a="1"/>
  <c r="R1344" i="1" s="1"/>
  <c r="E1345" i="1"/>
  <c r="R1345" i="1" a="1"/>
  <c r="R1345" i="1" s="1"/>
  <c r="E1346" i="1"/>
  <c r="R1346" i="1" a="1"/>
  <c r="R1346" i="1" s="1"/>
  <c r="E1347" i="1"/>
  <c r="R1347" i="1" a="1"/>
  <c r="R1347" i="1" s="1"/>
  <c r="E1348" i="1"/>
  <c r="R1348" i="1" a="1"/>
  <c r="R1348" i="1" s="1"/>
  <c r="E1349" i="1"/>
  <c r="R1349" i="1" a="1"/>
  <c r="R1349" i="1" s="1"/>
  <c r="AK1349" i="1" a="1"/>
  <c r="AK1349" i="1" s="1"/>
  <c r="E1350" i="1"/>
  <c r="R1350" i="1" a="1"/>
  <c r="R1350" i="1" s="1"/>
  <c r="E1351" i="1"/>
  <c r="R1351" i="1" a="1"/>
  <c r="R1351" i="1" s="1"/>
  <c r="E1352" i="1"/>
  <c r="R1352" i="1" a="1"/>
  <c r="R1352" i="1" s="1"/>
  <c r="AK1352" i="1" a="1"/>
  <c r="AK1352" i="1" s="1"/>
  <c r="E1353" i="1"/>
  <c r="R1353" i="1" a="1"/>
  <c r="R1353" i="1" s="1"/>
  <c r="E1354" i="1"/>
  <c r="R1354" i="1" a="1"/>
  <c r="R1354" i="1" s="1"/>
  <c r="E1355" i="1"/>
  <c r="R1355" i="1" a="1"/>
  <c r="R1355" i="1" s="1"/>
  <c r="E1356" i="1"/>
  <c r="R1356" i="1" a="1"/>
  <c r="R1356" i="1" s="1"/>
  <c r="E1357" i="1"/>
  <c r="R1357" i="1" a="1"/>
  <c r="R1357" i="1" s="1"/>
  <c r="E1358" i="1"/>
  <c r="R1358" i="1" a="1"/>
  <c r="R1358" i="1" s="1"/>
  <c r="E1359" i="1"/>
  <c r="R1359" i="1" a="1"/>
  <c r="R1359" i="1" s="1"/>
  <c r="E1360" i="1"/>
  <c r="R1360" i="1" a="1"/>
  <c r="R1360" i="1" s="1"/>
  <c r="E1361" i="1"/>
  <c r="R1361" i="1" a="1"/>
  <c r="R1361" i="1" s="1"/>
  <c r="E1362" i="1"/>
  <c r="R1362" i="1" a="1"/>
  <c r="R1362" i="1" s="1"/>
  <c r="AK1362" i="1" a="1"/>
  <c r="AK1362" i="1" s="1"/>
  <c r="E1363" i="1"/>
  <c r="R1363" i="1" a="1"/>
  <c r="R1363" i="1" s="1"/>
  <c r="AK1363" i="1" a="1"/>
  <c r="AK1363" i="1" s="1"/>
  <c r="E1364" i="1"/>
  <c r="R1364" i="1" a="1"/>
  <c r="R1364" i="1" s="1"/>
  <c r="AK1364" i="1" a="1"/>
  <c r="AK1364" i="1" s="1"/>
  <c r="E1365" i="1"/>
  <c r="R1365" i="1" a="1"/>
  <c r="R1365" i="1" s="1"/>
  <c r="AK1365" i="1" a="1"/>
  <c r="AK1365" i="1" s="1"/>
  <c r="E1366" i="1"/>
  <c r="AK1366" i="1" a="1"/>
  <c r="AK1366" i="1" s="1"/>
  <c r="E1367" i="1"/>
  <c r="AK1367" i="1" a="1"/>
  <c r="AK1367" i="1" s="1"/>
  <c r="E1368" i="1"/>
  <c r="AK1368" i="1" a="1"/>
  <c r="AK1368" i="1" s="1"/>
  <c r="E1369" i="1"/>
  <c r="R1369" i="1" a="1"/>
  <c r="R1369" i="1" s="1"/>
  <c r="AK1369" i="1" a="1"/>
  <c r="AK1369" i="1" s="1"/>
  <c r="E1370" i="1"/>
  <c r="R1370" i="1" a="1"/>
  <c r="R1370" i="1" s="1"/>
  <c r="AK1370" i="1" a="1"/>
  <c r="AK1370" i="1" s="1"/>
  <c r="AK660" i="30" l="1" a="1"/>
  <c r="AK660" i="30" s="1"/>
  <c r="R660" i="30" a="1"/>
  <c r="R660" i="30" s="1"/>
  <c r="E660" i="30"/>
  <c r="AK777" i="30" a="1"/>
  <c r="AK777" i="30" s="1"/>
  <c r="R777" i="30" a="1"/>
  <c r="R777" i="30" s="1"/>
  <c r="E777" i="30"/>
  <c r="R776" i="30" a="1"/>
  <c r="R776" i="30" s="1"/>
  <c r="E776" i="30"/>
  <c r="AK743" i="30" a="1"/>
  <c r="AK743" i="30" s="1"/>
  <c r="R743" i="30" a="1"/>
  <c r="R743" i="30" s="1"/>
  <c r="E743" i="30"/>
  <c r="AK821" i="30" a="1"/>
  <c r="AK821" i="30" s="1"/>
  <c r="R821" i="30" a="1"/>
  <c r="R821" i="30" s="1"/>
  <c r="E821" i="30"/>
  <c r="R820" i="30" a="1"/>
  <c r="R820" i="30" s="1"/>
  <c r="E820" i="30"/>
  <c r="R818" i="30" a="1"/>
  <c r="R818" i="30" s="1"/>
  <c r="E818" i="30"/>
  <c r="R817" i="30" a="1"/>
  <c r="R817" i="30" s="1"/>
  <c r="E817" i="30"/>
  <c r="R819" i="30" a="1"/>
  <c r="R819" i="30" s="1"/>
  <c r="E819" i="30"/>
  <c r="AK814" i="30" a="1"/>
  <c r="AK814" i="30" s="1"/>
  <c r="R814" i="30" a="1"/>
  <c r="R814" i="30" s="1"/>
  <c r="E814" i="30"/>
  <c r="R816" i="30" a="1"/>
  <c r="R816" i="30" s="1"/>
  <c r="E816" i="30"/>
  <c r="R815" i="30" a="1"/>
  <c r="R815" i="30" s="1"/>
  <c r="E815" i="30"/>
  <c r="R812" i="30" a="1"/>
  <c r="R812" i="30" s="1"/>
  <c r="E812" i="30"/>
  <c r="R811" i="30" a="1"/>
  <c r="R811" i="30" s="1"/>
  <c r="E811" i="30"/>
  <c r="AK813" i="30" a="1"/>
  <c r="AK813" i="30" s="1"/>
  <c r="R813" i="30" a="1"/>
  <c r="R813" i="30" s="1"/>
  <c r="E813" i="30"/>
  <c r="R808" i="30" a="1"/>
  <c r="R808" i="30" s="1"/>
  <c r="E808" i="30"/>
  <c r="R810" i="30" a="1"/>
  <c r="R810" i="30" s="1"/>
  <c r="E810" i="30"/>
  <c r="R807" i="30" a="1"/>
  <c r="R807" i="30" s="1"/>
  <c r="E807" i="30"/>
  <c r="R809" i="30" a="1"/>
  <c r="R809" i="30" s="1"/>
  <c r="E809" i="30"/>
  <c r="R806" i="30" a="1"/>
  <c r="R806" i="30" s="1"/>
  <c r="E806" i="30"/>
  <c r="AK805" i="30" a="1"/>
  <c r="AK805" i="30" s="1"/>
  <c r="R805" i="30" a="1"/>
  <c r="R805" i="30" s="1"/>
  <c r="E805" i="30"/>
  <c r="AK804" i="30" a="1"/>
  <c r="AK804" i="30" s="1"/>
  <c r="R804" i="30" a="1"/>
  <c r="R804" i="30" s="1"/>
  <c r="E804" i="30"/>
  <c r="R803" i="30" a="1"/>
  <c r="R803" i="30" s="1"/>
  <c r="E803" i="30"/>
  <c r="AK801" i="30" a="1"/>
  <c r="AK801" i="30" s="1"/>
  <c r="R801" i="30" a="1"/>
  <c r="R801" i="30" s="1"/>
  <c r="E801" i="30"/>
  <c r="AK799" i="30" a="1"/>
  <c r="AK799" i="30" s="1"/>
  <c r="R799" i="30" a="1"/>
  <c r="R799" i="30" s="1"/>
  <c r="E799" i="30"/>
  <c r="AK788" i="30" a="1"/>
  <c r="AK788" i="30" s="1"/>
  <c r="R788" i="30" a="1"/>
  <c r="R788" i="30" s="1"/>
  <c r="E788" i="30"/>
  <c r="R802" i="30" a="1"/>
  <c r="R802" i="30" s="1"/>
  <c r="E802" i="30"/>
  <c r="AK798" i="30" a="1"/>
  <c r="AK798" i="30" s="1"/>
  <c r="R798" i="30" a="1"/>
  <c r="R798" i="30" s="1"/>
  <c r="E798" i="30"/>
  <c r="AK800" i="30" a="1"/>
  <c r="AK800" i="30" s="1"/>
  <c r="R800" i="30" a="1"/>
  <c r="R800" i="30" s="1"/>
  <c r="E800" i="30"/>
  <c r="R797" i="30" a="1"/>
  <c r="R797" i="30" s="1"/>
  <c r="E797" i="30"/>
  <c r="R796" i="30" a="1"/>
  <c r="R796" i="30" s="1"/>
  <c r="E796" i="30"/>
  <c r="AK795" i="30" a="1"/>
  <c r="AK795" i="30" s="1"/>
  <c r="R795" i="30" a="1"/>
  <c r="R795" i="30" s="1"/>
  <c r="E795" i="30"/>
  <c r="AK794" i="30" a="1"/>
  <c r="AK794" i="30" s="1"/>
  <c r="R794" i="30" a="1"/>
  <c r="R794" i="30" s="1"/>
  <c r="E794" i="30"/>
  <c r="AK793" i="30" a="1"/>
  <c r="AK793" i="30" s="1"/>
  <c r="R793" i="30" a="1"/>
  <c r="R793" i="30" s="1"/>
  <c r="E793" i="30"/>
  <c r="AK792" i="30" a="1"/>
  <c r="AK792" i="30" s="1"/>
  <c r="R792" i="30" a="1"/>
  <c r="R792" i="30" s="1"/>
  <c r="E792" i="30"/>
  <c r="AK791" i="30" a="1"/>
  <c r="AK791" i="30" s="1"/>
  <c r="R791" i="30" a="1"/>
  <c r="R791" i="30" s="1"/>
  <c r="E791" i="30"/>
  <c r="AK787" i="30" a="1"/>
  <c r="AK787" i="30" s="1"/>
  <c r="R787" i="30" a="1"/>
  <c r="R787" i="30" s="1"/>
  <c r="E787" i="30"/>
  <c r="AK790" i="30" a="1"/>
  <c r="AK790" i="30" s="1"/>
  <c r="R790" i="30" a="1"/>
  <c r="R790" i="30" s="1"/>
  <c r="E790" i="30"/>
  <c r="AK789" i="30" a="1"/>
  <c r="AK789" i="30" s="1"/>
  <c r="R789" i="30" a="1"/>
  <c r="R789" i="30" s="1"/>
  <c r="E789" i="30"/>
  <c r="AK781" i="30" a="1"/>
  <c r="AK781" i="30" s="1"/>
  <c r="R781" i="30" a="1"/>
  <c r="R781" i="30" s="1"/>
  <c r="E781" i="30"/>
  <c r="AK786" i="30" a="1"/>
  <c r="AK786" i="30" s="1"/>
  <c r="R786" i="30" a="1"/>
  <c r="R786" i="30" s="1"/>
  <c r="E786" i="30"/>
  <c r="AK785" i="30" a="1"/>
  <c r="AK785" i="30" s="1"/>
  <c r="R785" i="30" a="1"/>
  <c r="R785" i="30" s="1"/>
  <c r="E785" i="30"/>
  <c r="AK783" i="30" a="1"/>
  <c r="AK783" i="30" s="1"/>
  <c r="R783" i="30" a="1"/>
  <c r="R783" i="30" s="1"/>
  <c r="E783" i="30"/>
  <c r="AK784" i="30" a="1"/>
  <c r="AK784" i="30" s="1"/>
  <c r="R784" i="30" a="1"/>
  <c r="R784" i="30" s="1"/>
  <c r="E784" i="30"/>
  <c r="AK782" i="30" a="1"/>
  <c r="AK782" i="30" s="1"/>
  <c r="R782" i="30" a="1"/>
  <c r="R782" i="30" s="1"/>
  <c r="E782" i="30"/>
  <c r="AK780" i="30" a="1"/>
  <c r="AK780" i="30" s="1"/>
  <c r="R780" i="30" a="1"/>
  <c r="R780" i="30" s="1"/>
  <c r="E780" i="30"/>
  <c r="AK779" i="30" a="1"/>
  <c r="AK779" i="30" s="1"/>
  <c r="R779" i="30" a="1"/>
  <c r="R779" i="30" s="1"/>
  <c r="E779" i="30"/>
  <c r="AK778" i="30" a="1"/>
  <c r="AK778" i="30" s="1"/>
  <c r="R778" i="30" a="1"/>
  <c r="R778" i="30" s="1"/>
  <c r="E778" i="30"/>
  <c r="AK775" i="30" a="1"/>
  <c r="AK775" i="30" s="1"/>
  <c r="R775" i="30" a="1"/>
  <c r="R775" i="30" s="1"/>
  <c r="E775" i="30"/>
  <c r="AK774" i="30" a="1"/>
  <c r="AK774" i="30" s="1"/>
  <c r="R774" i="30" a="1"/>
  <c r="R774" i="30" s="1"/>
  <c r="E774" i="30"/>
  <c r="AK773" i="30" a="1"/>
  <c r="AK773" i="30" s="1"/>
  <c r="R773" i="30" a="1"/>
  <c r="R773" i="30" s="1"/>
  <c r="E773" i="30"/>
  <c r="AK772" i="30" a="1"/>
  <c r="AK772" i="30" s="1"/>
  <c r="R772" i="30" a="1"/>
  <c r="R772" i="30" s="1"/>
  <c r="E772" i="30"/>
  <c r="R771" i="30" a="1"/>
  <c r="R771" i="30" s="1"/>
  <c r="E771" i="30"/>
  <c r="AK770" i="30" a="1"/>
  <c r="AK770" i="30" s="1"/>
  <c r="R770" i="30" a="1"/>
  <c r="R770" i="30" s="1"/>
  <c r="E770" i="30"/>
  <c r="AK768" i="30" a="1"/>
  <c r="AK768" i="30" s="1"/>
  <c r="R768" i="30" a="1"/>
  <c r="R768" i="30" s="1"/>
  <c r="E768" i="30"/>
  <c r="AK762" i="30" a="1"/>
  <c r="AK762" i="30" s="1"/>
  <c r="R762" i="30" a="1"/>
  <c r="R762" i="30" s="1"/>
  <c r="E762" i="30"/>
  <c r="AK761" i="30" a="1"/>
  <c r="AK761" i="30" s="1"/>
  <c r="R761" i="30" a="1"/>
  <c r="R761" i="30" s="1"/>
  <c r="E761" i="30"/>
  <c r="AK767" i="30" a="1"/>
  <c r="AK767" i="30" s="1"/>
  <c r="R767" i="30" a="1"/>
  <c r="R767" i="30" s="1"/>
  <c r="E767" i="30"/>
  <c r="AK769" i="30" a="1"/>
  <c r="AK769" i="30" s="1"/>
  <c r="R769" i="30" a="1"/>
  <c r="R769" i="30" s="1"/>
  <c r="E769" i="30"/>
  <c r="AK766" i="30" a="1"/>
  <c r="AK766" i="30" s="1"/>
  <c r="R766" i="30" a="1"/>
  <c r="R766" i="30" s="1"/>
  <c r="E766" i="30"/>
  <c r="AK765" i="30" a="1"/>
  <c r="AK765" i="30" s="1"/>
  <c r="R765" i="30" a="1"/>
  <c r="R765" i="30" s="1"/>
  <c r="E765" i="30"/>
  <c r="AK764" i="30" a="1"/>
  <c r="AK764" i="30" s="1"/>
  <c r="R764" i="30" a="1"/>
  <c r="R764" i="30" s="1"/>
  <c r="E764" i="30"/>
  <c r="AK763" i="30" a="1"/>
  <c r="AK763" i="30" s="1"/>
  <c r="R763" i="30" a="1"/>
  <c r="R763" i="30" s="1"/>
  <c r="E763" i="30"/>
  <c r="AK760" i="30" a="1"/>
  <c r="AK760" i="30" s="1"/>
  <c r="R760" i="30" a="1"/>
  <c r="R760" i="30" s="1"/>
  <c r="E760" i="30"/>
  <c r="AK753" i="30" a="1"/>
  <c r="AK753" i="30" s="1"/>
  <c r="R753" i="30" a="1"/>
  <c r="R753" i="30" s="1"/>
  <c r="E753" i="30"/>
  <c r="AK759" i="30" a="1"/>
  <c r="AK759" i="30" s="1"/>
  <c r="R759" i="30" a="1"/>
  <c r="R759" i="30" s="1"/>
  <c r="E759" i="30"/>
  <c r="R756" i="30" a="1"/>
  <c r="R756" i="30" s="1"/>
  <c r="E756" i="30"/>
  <c r="AK742" i="30" a="1"/>
  <c r="AK742" i="30" s="1"/>
  <c r="R742" i="30" a="1"/>
  <c r="R742" i="30" s="1"/>
  <c r="E742" i="30"/>
  <c r="AK758" i="30" a="1"/>
  <c r="AK758" i="30" s="1"/>
  <c r="R758" i="30" a="1"/>
  <c r="R758" i="30" s="1"/>
  <c r="E758" i="30"/>
  <c r="R755" i="30" a="1"/>
  <c r="R755" i="30" s="1"/>
  <c r="E755" i="30"/>
  <c r="AK752" i="30" a="1"/>
  <c r="AK752" i="30" s="1"/>
  <c r="R752" i="30" a="1"/>
  <c r="R752" i="30" s="1"/>
  <c r="E752" i="30"/>
  <c r="AK757" i="30" a="1"/>
  <c r="AK757" i="30" s="1"/>
  <c r="R757" i="30" a="1"/>
  <c r="R757" i="30" s="1"/>
  <c r="E757" i="30"/>
  <c r="AK754" i="30" a="1"/>
  <c r="AK754" i="30" s="1"/>
  <c r="R754" i="30" a="1"/>
  <c r="R754" i="30" s="1"/>
  <c r="E754" i="30"/>
  <c r="AK751" i="30" a="1"/>
  <c r="AK751" i="30" s="1"/>
  <c r="R751" i="30" a="1"/>
  <c r="R751" i="30" s="1"/>
  <c r="E751" i="30"/>
  <c r="AK750" i="30" a="1"/>
  <c r="AK750" i="30" s="1"/>
  <c r="R750" i="30" a="1"/>
  <c r="R750" i="30" s="1"/>
  <c r="E750" i="30"/>
  <c r="AK749" i="30" a="1"/>
  <c r="AK749" i="30" s="1"/>
  <c r="R749" i="30" a="1"/>
  <c r="R749" i="30" s="1"/>
  <c r="E749" i="30"/>
  <c r="AK748" i="30" a="1"/>
  <c r="AK748" i="30" s="1"/>
  <c r="R748" i="30" a="1"/>
  <c r="R748" i="30" s="1"/>
  <c r="E748" i="30"/>
  <c r="AK746" i="30" a="1"/>
  <c r="AK746" i="30" s="1"/>
  <c r="R746" i="30" a="1"/>
  <c r="R746" i="30" s="1"/>
  <c r="E746" i="30"/>
  <c r="AK747" i="30" a="1"/>
  <c r="AK747" i="30" s="1"/>
  <c r="R747" i="30" a="1"/>
  <c r="R747" i="30" s="1"/>
  <c r="E747" i="30"/>
  <c r="AK741" i="30" a="1"/>
  <c r="AK741" i="30" s="1"/>
  <c r="R741" i="30" a="1"/>
  <c r="R741" i="30" s="1"/>
  <c r="E741" i="30"/>
  <c r="AK745" i="30" a="1"/>
  <c r="AK745" i="30" s="1"/>
  <c r="R745" i="30" a="1"/>
  <c r="R745" i="30" s="1"/>
  <c r="E745" i="30"/>
  <c r="AK734" i="30" a="1"/>
  <c r="AK734" i="30" s="1"/>
  <c r="R734" i="30" a="1"/>
  <c r="R734" i="30" s="1"/>
  <c r="E734" i="30"/>
  <c r="AK739" i="30" a="1"/>
  <c r="AK739" i="30" s="1"/>
  <c r="R739" i="30" a="1"/>
  <c r="R739" i="30" s="1"/>
  <c r="E739" i="30"/>
  <c r="AK744" i="30" a="1"/>
  <c r="AK744" i="30" s="1"/>
  <c r="R744" i="30" a="1"/>
  <c r="R744" i="30" s="1"/>
  <c r="E744" i="30"/>
  <c r="AK740" i="30" a="1"/>
  <c r="AK740" i="30" s="1"/>
  <c r="R740" i="30" a="1"/>
  <c r="R740" i="30" s="1"/>
  <c r="E740" i="30"/>
  <c r="AK726" i="30" a="1"/>
  <c r="AK726" i="30" s="1"/>
  <c r="R726" i="30" a="1"/>
  <c r="R726" i="30" s="1"/>
  <c r="E726" i="30"/>
  <c r="AK738" i="30" a="1"/>
  <c r="AK738" i="30" s="1"/>
  <c r="R738" i="30" a="1"/>
  <c r="R738" i="30" s="1"/>
  <c r="E738" i="30"/>
  <c r="AK737" i="30" a="1"/>
  <c r="AK737" i="30" s="1"/>
  <c r="R737" i="30" a="1"/>
  <c r="R737" i="30" s="1"/>
  <c r="E737" i="30"/>
  <c r="AK736" i="30" a="1"/>
  <c r="AK736" i="30" s="1"/>
  <c r="R736" i="30" a="1"/>
  <c r="R736" i="30" s="1"/>
  <c r="E736" i="30"/>
  <c r="AK735" i="30" a="1"/>
  <c r="AK735" i="30" s="1"/>
  <c r="R735" i="30" a="1"/>
  <c r="R735" i="30" s="1"/>
  <c r="E735" i="30"/>
  <c r="R732" i="30" a="1"/>
  <c r="R732" i="30" s="1"/>
  <c r="E732" i="30"/>
  <c r="R731" i="30" a="1"/>
  <c r="R731" i="30" s="1"/>
  <c r="E731" i="30"/>
  <c r="R733" i="30" a="1"/>
  <c r="R733" i="30" s="1"/>
  <c r="E733" i="30"/>
  <c r="R730" i="30" a="1"/>
  <c r="R730" i="30" s="1"/>
  <c r="E730" i="30"/>
  <c r="AK729" i="30" a="1"/>
  <c r="AK729" i="30" s="1"/>
  <c r="R729" i="30" a="1"/>
  <c r="R729" i="30" s="1"/>
  <c r="E729" i="30"/>
  <c r="AK728" i="30" a="1"/>
  <c r="AK728" i="30" s="1"/>
  <c r="R728" i="30" a="1"/>
  <c r="R728" i="30" s="1"/>
  <c r="E728" i="30"/>
  <c r="AK724" i="30" a="1"/>
  <c r="AK724" i="30" s="1"/>
  <c r="R724" i="30" a="1"/>
  <c r="R724" i="30" s="1"/>
  <c r="E724" i="30"/>
  <c r="AK727" i="30" a="1"/>
  <c r="AK727" i="30" s="1"/>
  <c r="R727" i="30" a="1"/>
  <c r="R727" i="30" s="1"/>
  <c r="E727" i="30"/>
  <c r="AK720" i="30" a="1"/>
  <c r="AK720" i="30" s="1"/>
  <c r="R720" i="30" a="1"/>
  <c r="R720" i="30" s="1"/>
  <c r="E720" i="30"/>
  <c r="AK719" i="30" a="1"/>
  <c r="AK719" i="30" s="1"/>
  <c r="R719" i="30" a="1"/>
  <c r="R719" i="30" s="1"/>
  <c r="E719" i="30"/>
  <c r="AK659" i="30" a="1"/>
  <c r="AK659" i="30" s="1"/>
  <c r="R659" i="30" a="1"/>
  <c r="R659" i="30" s="1"/>
  <c r="E659" i="30"/>
  <c r="AK658" i="30" a="1"/>
  <c r="AK658" i="30" s="1"/>
  <c r="R658" i="30" a="1"/>
  <c r="R658" i="30" s="1"/>
  <c r="E658" i="30"/>
  <c r="AK708" i="30" a="1"/>
  <c r="AK708" i="30" s="1"/>
  <c r="R708" i="30" a="1"/>
  <c r="R708" i="30" s="1"/>
  <c r="E708" i="30"/>
  <c r="R725" i="30" a="1"/>
  <c r="R725" i="30" s="1"/>
  <c r="E725" i="30"/>
  <c r="R711" i="30" a="1"/>
  <c r="R711" i="30" s="1"/>
  <c r="E711" i="30"/>
  <c r="AK723" i="30" a="1"/>
  <c r="AK723" i="30" s="1"/>
  <c r="R723" i="30" a="1"/>
  <c r="R723" i="30" s="1"/>
  <c r="E723" i="30"/>
  <c r="AK721" i="30" a="1"/>
  <c r="AK721" i="30" s="1"/>
  <c r="R721" i="30" a="1"/>
  <c r="R721" i="30" s="1"/>
  <c r="E721" i="30"/>
  <c r="AK722" i="30" a="1"/>
  <c r="AK722" i="30" s="1"/>
  <c r="R722" i="30" a="1"/>
  <c r="R722" i="30" s="1"/>
  <c r="E722" i="30"/>
  <c r="R718" i="30" a="1"/>
  <c r="R718" i="30" s="1"/>
  <c r="E718" i="30"/>
  <c r="AK703" i="30" a="1"/>
  <c r="AK703" i="30" s="1"/>
  <c r="R703" i="30" a="1"/>
  <c r="R703" i="30" s="1"/>
  <c r="E703" i="30"/>
  <c r="R717" i="30" a="1"/>
  <c r="R717" i="30" s="1"/>
  <c r="E717" i="30"/>
  <c r="AK716" i="30" a="1"/>
  <c r="AK716" i="30" s="1"/>
  <c r="R716" i="30" a="1"/>
  <c r="R716" i="30" s="1"/>
  <c r="E716" i="30"/>
  <c r="AK710" i="30" a="1"/>
  <c r="AK710" i="30" s="1"/>
  <c r="R710" i="30" a="1"/>
  <c r="R710" i="30" s="1"/>
  <c r="E710" i="30"/>
  <c r="AK715" i="30" a="1"/>
  <c r="AK715" i="30" s="1"/>
  <c r="R715" i="30" a="1"/>
  <c r="R715" i="30" s="1"/>
  <c r="E715" i="30"/>
  <c r="AK714" i="30" a="1"/>
  <c r="AK714" i="30" s="1"/>
  <c r="R714" i="30" a="1"/>
  <c r="R714" i="30" s="1"/>
  <c r="E714" i="30"/>
  <c r="AK709" i="30" a="1"/>
  <c r="AK709" i="30" s="1"/>
  <c r="R709" i="30" a="1"/>
  <c r="R709" i="30" s="1"/>
  <c r="E709" i="30"/>
  <c r="AK713" i="30" a="1"/>
  <c r="AK713" i="30" s="1"/>
  <c r="R713" i="30" a="1"/>
  <c r="R713" i="30" s="1"/>
  <c r="E713" i="30"/>
  <c r="AK712" i="30" a="1"/>
  <c r="AK712" i="30" s="1"/>
  <c r="R712" i="30" a="1"/>
  <c r="R712" i="30" s="1"/>
  <c r="E712" i="30"/>
  <c r="AK707" i="30" a="1"/>
  <c r="AK707" i="30" s="1"/>
  <c r="R707" i="30" a="1"/>
  <c r="R707" i="30" s="1"/>
  <c r="E707" i="30"/>
  <c r="AK691" i="30" a="1"/>
  <c r="AK691" i="30" s="1"/>
  <c r="R691" i="30" a="1"/>
  <c r="R691" i="30" s="1"/>
  <c r="E691" i="30"/>
  <c r="AK706" i="30" a="1"/>
  <c r="AK706" i="30" s="1"/>
  <c r="R706" i="30" a="1"/>
  <c r="R706" i="30" s="1"/>
  <c r="E706" i="30"/>
  <c r="AK705" i="30" a="1"/>
  <c r="AK705" i="30" s="1"/>
  <c r="R705" i="30" a="1"/>
  <c r="R705" i="30" s="1"/>
  <c r="E705" i="30"/>
  <c r="AK704" i="30" a="1"/>
  <c r="AK704" i="30" s="1"/>
  <c r="R704" i="30" a="1"/>
  <c r="R704" i="30" s="1"/>
  <c r="E704" i="30"/>
  <c r="AK699" i="30" a="1"/>
  <c r="AK699" i="30" s="1"/>
  <c r="R699" i="30" a="1"/>
  <c r="R699" i="30" s="1"/>
  <c r="E699" i="30"/>
  <c r="AK702" i="30" a="1"/>
  <c r="AK702" i="30" s="1"/>
  <c r="R702" i="30" a="1"/>
  <c r="R702" i="30" s="1"/>
  <c r="E702" i="30"/>
  <c r="AK701" i="30" a="1"/>
  <c r="AK701" i="30" s="1"/>
  <c r="R701" i="30" a="1"/>
  <c r="R701" i="30" s="1"/>
  <c r="E701" i="30"/>
  <c r="AK700" i="30" a="1"/>
  <c r="AK700" i="30" s="1"/>
  <c r="R700" i="30" a="1"/>
  <c r="R700" i="30" s="1"/>
  <c r="E700" i="30"/>
  <c r="AK698" i="30" a="1"/>
  <c r="AK698" i="30" s="1"/>
  <c r="R698" i="30" a="1"/>
  <c r="R698" i="30" s="1"/>
  <c r="E698" i="30"/>
  <c r="AK499" i="30" a="1"/>
  <c r="AK499" i="30" s="1"/>
  <c r="R499" i="30" a="1"/>
  <c r="R499" i="30" s="1"/>
  <c r="E499" i="30"/>
  <c r="AK498" i="30" a="1"/>
  <c r="AK498" i="30" s="1"/>
  <c r="R498" i="30" a="1"/>
  <c r="R498" i="30" s="1"/>
  <c r="E498" i="30"/>
  <c r="AK497" i="30" a="1"/>
  <c r="AK497" i="30" s="1"/>
  <c r="R497" i="30" a="1"/>
  <c r="R497" i="30" s="1"/>
  <c r="E497" i="30"/>
  <c r="AK697" i="30" a="1"/>
  <c r="AK697" i="30" s="1"/>
  <c r="R697" i="30" a="1"/>
  <c r="R697" i="30" s="1"/>
  <c r="E697" i="30"/>
  <c r="AK696" i="30" a="1"/>
  <c r="AK696" i="30" s="1"/>
  <c r="R696" i="30" a="1"/>
  <c r="R696" i="30" s="1"/>
  <c r="E696" i="30"/>
  <c r="AK695" i="30" a="1"/>
  <c r="AK695" i="30" s="1"/>
  <c r="R695" i="30" a="1"/>
  <c r="R695" i="30" s="1"/>
  <c r="E695" i="30"/>
  <c r="AK692" i="30" a="1"/>
  <c r="AK692" i="30" s="1"/>
  <c r="R692" i="30" a="1"/>
  <c r="R692" i="30" s="1"/>
  <c r="E692" i="30"/>
  <c r="AK694" i="30" a="1"/>
  <c r="AK694" i="30" s="1"/>
  <c r="R694" i="30" a="1"/>
  <c r="R694" i="30" s="1"/>
  <c r="E694" i="30"/>
  <c r="AK693" i="30" a="1"/>
  <c r="AK693" i="30" s="1"/>
  <c r="R693" i="30" a="1"/>
  <c r="R693" i="30" s="1"/>
  <c r="E693" i="30"/>
  <c r="R673" i="30" a="1"/>
  <c r="R673" i="30" s="1"/>
  <c r="E673" i="30"/>
  <c r="AK597" i="30" a="1"/>
  <c r="AK597" i="30" s="1"/>
  <c r="R597" i="30" a="1"/>
  <c r="R597" i="30" s="1"/>
  <c r="E597" i="30"/>
  <c r="AK690" i="30" a="1"/>
  <c r="AK690" i="30" s="1"/>
  <c r="R690" i="30" a="1"/>
  <c r="R690" i="30" s="1"/>
  <c r="E690" i="30"/>
  <c r="R686" i="30" a="1"/>
  <c r="R686" i="30" s="1"/>
  <c r="E686" i="30"/>
  <c r="AK689" i="30" a="1"/>
  <c r="AK689" i="30" s="1"/>
  <c r="R689" i="30" a="1"/>
  <c r="R689" i="30" s="1"/>
  <c r="E689" i="30"/>
  <c r="R677" i="30" a="1"/>
  <c r="R677" i="30" s="1"/>
  <c r="E677" i="30"/>
  <c r="R688" i="30" a="1"/>
  <c r="R688" i="30" s="1"/>
  <c r="E688" i="30"/>
  <c r="R687" i="30" a="1"/>
  <c r="R687" i="30" s="1"/>
  <c r="E687" i="30"/>
  <c r="R685" i="30" a="1"/>
  <c r="R685" i="30" s="1"/>
  <c r="E685" i="30"/>
  <c r="AK669" i="30" a="1"/>
  <c r="AK669" i="30" s="1"/>
  <c r="R669" i="30" a="1"/>
  <c r="R669" i="30" s="1"/>
  <c r="E669" i="30"/>
  <c r="AK683" i="30" a="1"/>
  <c r="AK683" i="30" s="1"/>
  <c r="R683" i="30" a="1"/>
  <c r="R683" i="30" s="1"/>
  <c r="E683" i="30"/>
  <c r="AK684" i="30" a="1"/>
  <c r="AK684" i="30" s="1"/>
  <c r="R684" i="30" a="1"/>
  <c r="R684" i="30" s="1"/>
  <c r="E684" i="30"/>
  <c r="AK657" i="30" a="1"/>
  <c r="AK657" i="30" s="1"/>
  <c r="R657" i="30" a="1"/>
  <c r="R657" i="30" s="1"/>
  <c r="E657" i="30"/>
  <c r="AK285" i="30" a="1"/>
  <c r="AK285" i="30" s="1"/>
  <c r="R285" i="30" a="1"/>
  <c r="R285" i="30" s="1"/>
  <c r="E285" i="30"/>
  <c r="AK682" i="30" a="1"/>
  <c r="AK682" i="30" s="1"/>
  <c r="R682" i="30" a="1"/>
  <c r="R682" i="30" s="1"/>
  <c r="E682" i="30"/>
  <c r="AK681" i="30" a="1"/>
  <c r="AK681" i="30" s="1"/>
  <c r="R681" i="30" a="1"/>
  <c r="R681" i="30" s="1"/>
  <c r="E681" i="30"/>
  <c r="R678" i="30" a="1"/>
  <c r="R678" i="30" s="1"/>
  <c r="E678" i="30"/>
  <c r="R680" i="30" a="1"/>
  <c r="R680" i="30" s="1"/>
  <c r="E680" i="30"/>
  <c r="AK679" i="30" a="1"/>
  <c r="AK679" i="30" s="1"/>
  <c r="R679" i="30" a="1"/>
  <c r="R679" i="30" s="1"/>
  <c r="E679" i="30"/>
  <c r="AK663" i="30" a="1"/>
  <c r="AK663" i="30" s="1"/>
  <c r="R663" i="30" a="1"/>
  <c r="R663" i="30" s="1"/>
  <c r="E663" i="30"/>
  <c r="R668" i="30" a="1"/>
  <c r="R668" i="30" s="1"/>
  <c r="E668" i="30"/>
  <c r="AK667" i="30" a="1"/>
  <c r="AK667" i="30" s="1"/>
  <c r="R667" i="30" a="1"/>
  <c r="R667" i="30" s="1"/>
  <c r="E667" i="30"/>
  <c r="AK644" i="30" a="1"/>
  <c r="AK644" i="30" s="1"/>
  <c r="R644" i="30" a="1"/>
  <c r="R644" i="30" s="1"/>
  <c r="E644" i="30"/>
  <c r="AK643" i="30" a="1"/>
  <c r="AK643" i="30" s="1"/>
  <c r="R643" i="30" a="1"/>
  <c r="R643" i="30" s="1"/>
  <c r="E643" i="30"/>
  <c r="AK642" i="30" a="1"/>
  <c r="AK642" i="30" s="1"/>
  <c r="R642" i="30" a="1"/>
  <c r="R642" i="30" s="1"/>
  <c r="E642" i="30"/>
  <c r="AK641" i="30" a="1"/>
  <c r="AK641" i="30" s="1"/>
  <c r="R641" i="30" a="1"/>
  <c r="R641" i="30" s="1"/>
  <c r="E641" i="30"/>
  <c r="R676" i="30" a="1"/>
  <c r="R676" i="30" s="1"/>
  <c r="E676" i="30"/>
  <c r="AK675" i="30" a="1"/>
  <c r="AK675" i="30" s="1"/>
  <c r="R675" i="30" a="1"/>
  <c r="R675" i="30" s="1"/>
  <c r="E675" i="30"/>
  <c r="R672" i="30" a="1"/>
  <c r="R672" i="30" s="1"/>
  <c r="E672" i="30"/>
  <c r="AK674" i="30" a="1"/>
  <c r="AK674" i="30" s="1"/>
  <c r="R674" i="30" a="1"/>
  <c r="R674" i="30" s="1"/>
  <c r="E674" i="30"/>
  <c r="R671" i="30" a="1"/>
  <c r="R671" i="30" s="1"/>
  <c r="E671" i="30"/>
  <c r="R670" i="30" a="1"/>
  <c r="R670" i="30" s="1"/>
  <c r="E670" i="30"/>
  <c r="AK662" i="30" a="1"/>
  <c r="AK662" i="30" s="1"/>
  <c r="R662" i="30" a="1"/>
  <c r="R662" i="30" s="1"/>
  <c r="E662" i="30"/>
  <c r="AK666" i="30" a="1"/>
  <c r="AK666" i="30" s="1"/>
  <c r="R666" i="30" a="1"/>
  <c r="R666" i="30" s="1"/>
  <c r="E666" i="30"/>
  <c r="AK665" i="30" a="1"/>
  <c r="AK665" i="30" s="1"/>
  <c r="R665" i="30" a="1"/>
  <c r="R665" i="30" s="1"/>
  <c r="E665" i="30"/>
  <c r="AK664" i="30" a="1"/>
  <c r="AK664" i="30" s="1"/>
  <c r="R664" i="30" a="1"/>
  <c r="R664" i="30" s="1"/>
  <c r="E664" i="30"/>
  <c r="AK656" i="30" a="1"/>
  <c r="AK656" i="30" s="1"/>
  <c r="R656" i="30" a="1"/>
  <c r="R656" i="30" s="1"/>
  <c r="E656" i="30"/>
  <c r="R284" i="30" a="1"/>
  <c r="R284" i="30" s="1"/>
  <c r="E284" i="30"/>
  <c r="AK655" i="30" a="1"/>
  <c r="AK655" i="30" s="1"/>
  <c r="R655" i="30" a="1"/>
  <c r="R655" i="30" s="1"/>
  <c r="E655" i="30"/>
  <c r="AK654" i="30" a="1"/>
  <c r="AK654" i="30" s="1"/>
  <c r="R654" i="30" a="1"/>
  <c r="R654" i="30" s="1"/>
  <c r="E654" i="30"/>
  <c r="R661" i="30" a="1"/>
  <c r="R661" i="30" s="1"/>
  <c r="E661" i="30"/>
  <c r="AK653" i="30" a="1"/>
  <c r="AK653" i="30" s="1"/>
  <c r="R653" i="30" a="1"/>
  <c r="R653" i="30" s="1"/>
  <c r="E653" i="30"/>
  <c r="AK652" i="30" a="1"/>
  <c r="AK652" i="30" s="1"/>
  <c r="R652" i="30" a="1"/>
  <c r="R652" i="30" s="1"/>
  <c r="E652" i="30"/>
  <c r="AK651" i="30" a="1"/>
  <c r="AK651" i="30" s="1"/>
  <c r="R651" i="30" a="1"/>
  <c r="R651" i="30" s="1"/>
  <c r="E651" i="30"/>
  <c r="AK646" i="30" a="1"/>
  <c r="AK646" i="30" s="1"/>
  <c r="R646" i="30" a="1"/>
  <c r="R646" i="30" s="1"/>
  <c r="E646" i="30"/>
  <c r="AK650" i="30" a="1"/>
  <c r="AK650" i="30" s="1"/>
  <c r="R650" i="30" a="1"/>
  <c r="R650" i="30" s="1"/>
  <c r="E650" i="30"/>
  <c r="AK645" i="30" a="1"/>
  <c r="AK645" i="30" s="1"/>
  <c r="R645" i="30" a="1"/>
  <c r="R645" i="30" s="1"/>
  <c r="E645" i="30"/>
  <c r="AK649" i="30" a="1"/>
  <c r="AK649" i="30" s="1"/>
  <c r="R649" i="30" a="1"/>
  <c r="R649" i="30" s="1"/>
  <c r="E649" i="30"/>
  <c r="R648" i="30" a="1"/>
  <c r="R648" i="30" s="1"/>
  <c r="E648" i="30"/>
  <c r="AK647" i="30" a="1"/>
  <c r="AK647" i="30" s="1"/>
  <c r="R647" i="30" a="1"/>
  <c r="R647" i="30" s="1"/>
  <c r="E647" i="30"/>
  <c r="R635" i="30" a="1"/>
  <c r="R635" i="30" s="1"/>
  <c r="E635" i="30"/>
  <c r="AK634" i="30" a="1"/>
  <c r="AK634" i="30" s="1"/>
  <c r="R634" i="30" a="1"/>
  <c r="R634" i="30" s="1"/>
  <c r="E634" i="30"/>
  <c r="AK640" i="30" a="1"/>
  <c r="AK640" i="30" s="1"/>
  <c r="R640" i="30" a="1"/>
  <c r="R640" i="30" s="1"/>
  <c r="E640" i="30"/>
  <c r="R639" i="30" a="1"/>
  <c r="R639" i="30" s="1"/>
  <c r="E639" i="30"/>
  <c r="R631" i="30" a="1"/>
  <c r="R631" i="30" s="1"/>
  <c r="E631" i="30"/>
  <c r="R630" i="30" a="1"/>
  <c r="R630" i="30" s="1"/>
  <c r="E630" i="30"/>
  <c r="AK638" i="30" a="1"/>
  <c r="AK638" i="30" s="1"/>
  <c r="R638" i="30" a="1"/>
  <c r="R638" i="30" s="1"/>
  <c r="E638" i="30"/>
  <c r="AK637" i="30" a="1"/>
  <c r="AK637" i="30" s="1"/>
  <c r="R637" i="30" a="1"/>
  <c r="R637" i="30" s="1"/>
  <c r="E637" i="30"/>
  <c r="AK636" i="30" a="1"/>
  <c r="AK636" i="30" s="1"/>
  <c r="R636" i="30" a="1"/>
  <c r="R636" i="30" s="1"/>
  <c r="E636" i="30"/>
  <c r="AK633" i="30" a="1"/>
  <c r="AK633" i="30" s="1"/>
  <c r="R633" i="30" a="1"/>
  <c r="R633" i="30" s="1"/>
  <c r="E633" i="30"/>
  <c r="R632" i="30" a="1"/>
  <c r="R632" i="30" s="1"/>
  <c r="E632" i="30"/>
  <c r="AK627" i="30" a="1"/>
  <c r="AK627" i="30" s="1"/>
  <c r="R627" i="30" a="1"/>
  <c r="R627" i="30" s="1"/>
  <c r="E627" i="30"/>
  <c r="R629" i="30" a="1"/>
  <c r="R629" i="30" s="1"/>
  <c r="E629" i="30"/>
  <c r="AK628" i="30" a="1"/>
  <c r="AK628" i="30" s="1"/>
  <c r="R628" i="30" a="1"/>
  <c r="R628" i="30" s="1"/>
  <c r="E628" i="30"/>
  <c r="R626" i="30" a="1"/>
  <c r="R626" i="30" s="1"/>
  <c r="E626" i="30"/>
  <c r="AK625" i="30" a="1"/>
  <c r="AK625" i="30" s="1"/>
  <c r="R625" i="30" a="1"/>
  <c r="R625" i="30" s="1"/>
  <c r="E625" i="30"/>
  <c r="AK624" i="30" a="1"/>
  <c r="AK624" i="30" s="1"/>
  <c r="R624" i="30" a="1"/>
  <c r="R624" i="30" s="1"/>
  <c r="E624" i="30"/>
  <c r="AK623" i="30" a="1"/>
  <c r="AK623" i="30" s="1"/>
  <c r="R623" i="30" a="1"/>
  <c r="R623" i="30" s="1"/>
  <c r="E623" i="30"/>
  <c r="AK622" i="30" a="1"/>
  <c r="AK622" i="30" s="1"/>
  <c r="R622" i="30" a="1"/>
  <c r="R622" i="30" s="1"/>
  <c r="E622" i="30"/>
  <c r="AK621" i="30" a="1"/>
  <c r="AK621" i="30" s="1"/>
  <c r="R621" i="30" a="1"/>
  <c r="R621" i="30" s="1"/>
  <c r="E621" i="30"/>
  <c r="AK620" i="30" a="1"/>
  <c r="AK620" i="30" s="1"/>
  <c r="R620" i="30" a="1"/>
  <c r="R620" i="30" s="1"/>
  <c r="E620" i="30"/>
  <c r="R619" i="30" a="1"/>
  <c r="R619" i="30" s="1"/>
  <c r="E619" i="30"/>
  <c r="AK618" i="30" a="1"/>
  <c r="AK618" i="30" s="1"/>
  <c r="R618" i="30" a="1"/>
  <c r="R618" i="30" s="1"/>
  <c r="E618" i="30"/>
  <c r="AK616" i="30" a="1"/>
  <c r="AK616" i="30" s="1"/>
  <c r="R616" i="30" a="1"/>
  <c r="R616" i="30" s="1"/>
  <c r="E616" i="30"/>
  <c r="AK615" i="30" a="1"/>
  <c r="AK615" i="30" s="1"/>
  <c r="R615" i="30" a="1"/>
  <c r="R615" i="30" s="1"/>
  <c r="E615" i="30"/>
  <c r="AK614" i="30" a="1"/>
  <c r="AK614" i="30" s="1"/>
  <c r="R614" i="30" a="1"/>
  <c r="R614" i="30" s="1"/>
  <c r="E614" i="30"/>
  <c r="AK617" i="30" a="1"/>
  <c r="AK617" i="30" s="1"/>
  <c r="R617" i="30" a="1"/>
  <c r="R617" i="30" s="1"/>
  <c r="E617" i="30"/>
  <c r="R613" i="30" a="1"/>
  <c r="R613" i="30" s="1"/>
  <c r="E613" i="30"/>
  <c r="R612" i="30" a="1"/>
  <c r="R612" i="30" s="1"/>
  <c r="E612" i="30"/>
  <c r="AK611" i="30" a="1"/>
  <c r="AK611" i="30" s="1"/>
  <c r="R611" i="30" a="1"/>
  <c r="R611" i="30" s="1"/>
  <c r="E611" i="30"/>
  <c r="AK610" i="30" a="1"/>
  <c r="AK610" i="30" s="1"/>
  <c r="R610" i="30" a="1"/>
  <c r="R610" i="30" s="1"/>
  <c r="E610" i="30"/>
  <c r="AK609" i="30" a="1"/>
  <c r="AK609" i="30" s="1"/>
  <c r="R609" i="30" a="1"/>
  <c r="R609" i="30" s="1"/>
  <c r="E609" i="30"/>
  <c r="AK608" i="30" a="1"/>
  <c r="AK608" i="30" s="1"/>
  <c r="R608" i="30" a="1"/>
  <c r="R608" i="30" s="1"/>
  <c r="E608" i="30"/>
  <c r="AK607" i="30" a="1"/>
  <c r="AK607" i="30" s="1"/>
  <c r="R607" i="30" a="1"/>
  <c r="R607" i="30" s="1"/>
  <c r="E607" i="30"/>
  <c r="AK582" i="30" a="1"/>
  <c r="AK582" i="30" s="1"/>
  <c r="R582" i="30" a="1"/>
  <c r="R582" i="30" s="1"/>
  <c r="E582" i="30"/>
  <c r="AK590" i="30" a="1"/>
  <c r="AK590" i="30" s="1"/>
  <c r="R590" i="30" a="1"/>
  <c r="R590" i="30" s="1"/>
  <c r="E590" i="30"/>
  <c r="AK606" i="30" a="1"/>
  <c r="AK606" i="30" s="1"/>
  <c r="R606" i="30" a="1"/>
  <c r="R606" i="30" s="1"/>
  <c r="E606" i="30"/>
  <c r="AK572" i="30" a="1"/>
  <c r="AK572" i="30" s="1"/>
  <c r="R572" i="30" a="1"/>
  <c r="R572" i="30" s="1"/>
  <c r="E572" i="30"/>
  <c r="AK605" i="30" a="1"/>
  <c r="AK605" i="30" s="1"/>
  <c r="R605" i="30" a="1"/>
  <c r="R605" i="30" s="1"/>
  <c r="E605" i="30"/>
  <c r="AK603" i="30" a="1"/>
  <c r="AK603" i="30" s="1"/>
  <c r="R603" i="30" a="1"/>
  <c r="R603" i="30" s="1"/>
  <c r="E603" i="30"/>
  <c r="R602" i="30" a="1"/>
  <c r="R602" i="30" s="1"/>
  <c r="E602" i="30"/>
  <c r="AK599" i="30" a="1"/>
  <c r="AK599" i="30" s="1"/>
  <c r="R599" i="30" a="1"/>
  <c r="R599" i="30" s="1"/>
  <c r="E599" i="30"/>
  <c r="AK598" i="30" a="1"/>
  <c r="AK598" i="30" s="1"/>
  <c r="R598" i="30" a="1"/>
  <c r="R598" i="30" s="1"/>
  <c r="E598" i="30"/>
  <c r="AK596" i="30" a="1"/>
  <c r="AK596" i="30" s="1"/>
  <c r="R596" i="30" a="1"/>
  <c r="R596" i="30" s="1"/>
  <c r="E596" i="30"/>
  <c r="AK595" i="30" a="1"/>
  <c r="AK595" i="30" s="1"/>
  <c r="R595" i="30" a="1"/>
  <c r="R595" i="30" s="1"/>
  <c r="E595" i="30"/>
  <c r="AK601" i="30" a="1"/>
  <c r="AK601" i="30" s="1"/>
  <c r="R601" i="30" a="1"/>
  <c r="R601" i="30" s="1"/>
  <c r="E601" i="30"/>
  <c r="AK604" i="30" a="1"/>
  <c r="AK604" i="30" s="1"/>
  <c r="R604" i="30" a="1"/>
  <c r="R604" i="30" s="1"/>
  <c r="E604" i="30"/>
  <c r="AK594" i="30" a="1"/>
  <c r="AK594" i="30" s="1"/>
  <c r="R594" i="30" a="1"/>
  <c r="R594" i="30" s="1"/>
  <c r="E594" i="30"/>
  <c r="AK600" i="30" a="1"/>
  <c r="AK600" i="30" s="1"/>
  <c r="R600" i="30" a="1"/>
  <c r="R600" i="30" s="1"/>
  <c r="E600" i="30"/>
  <c r="AK593" i="30" a="1"/>
  <c r="AK593" i="30" s="1"/>
  <c r="R593" i="30" a="1"/>
  <c r="R593" i="30" s="1"/>
  <c r="E593" i="30"/>
  <c r="AK591" i="30" a="1"/>
  <c r="AK591" i="30" s="1"/>
  <c r="R591" i="30" a="1"/>
  <c r="R591" i="30" s="1"/>
  <c r="E591" i="30"/>
  <c r="AK592" i="30" a="1"/>
  <c r="AK592" i="30" s="1"/>
  <c r="R592" i="30" a="1"/>
  <c r="R592" i="30" s="1"/>
  <c r="E592" i="30"/>
  <c r="AK589" i="30" a="1"/>
  <c r="AK589" i="30" s="1"/>
  <c r="R589" i="30" a="1"/>
  <c r="R589" i="30" s="1"/>
  <c r="E589" i="30"/>
  <c r="AK588" i="30" a="1"/>
  <c r="AK588" i="30" s="1"/>
  <c r="R588" i="30" a="1"/>
  <c r="R588" i="30" s="1"/>
  <c r="E588" i="30"/>
  <c r="AK587" i="30" a="1"/>
  <c r="AK587" i="30" s="1"/>
  <c r="R587" i="30" a="1"/>
  <c r="R587" i="30" s="1"/>
  <c r="E587" i="30"/>
  <c r="AK585" i="30" a="1"/>
  <c r="AK585" i="30" s="1"/>
  <c r="R585" i="30" a="1"/>
  <c r="R585" i="30" s="1"/>
  <c r="E585" i="30"/>
  <c r="R581" i="30" a="1"/>
  <c r="R581" i="30" s="1"/>
  <c r="E581" i="30"/>
  <c r="AK578" i="30" a="1"/>
  <c r="AK578" i="30" s="1"/>
  <c r="R578" i="30" a="1"/>
  <c r="R578" i="30" s="1"/>
  <c r="E578" i="30"/>
  <c r="AK577" i="30" a="1"/>
  <c r="AK577" i="30" s="1"/>
  <c r="R577" i="30" a="1"/>
  <c r="R577" i="30" s="1"/>
  <c r="E577" i="30"/>
  <c r="AK584" i="30" a="1"/>
  <c r="AK584" i="30" s="1"/>
  <c r="R584" i="30" a="1"/>
  <c r="R584" i="30" s="1"/>
  <c r="E584" i="30"/>
  <c r="R583" i="30" a="1"/>
  <c r="R583" i="30" s="1"/>
  <c r="AK586" i="30" a="1"/>
  <c r="AK586" i="30" s="1"/>
  <c r="R586" i="30" a="1"/>
  <c r="R586" i="30" s="1"/>
  <c r="AK580" i="30" a="1"/>
  <c r="AK580" i="30" s="1"/>
  <c r="R580" i="30" a="1"/>
  <c r="R580" i="30" s="1"/>
  <c r="AK576" i="30" a="1"/>
  <c r="AK576" i="30" s="1"/>
  <c r="R576" i="30" a="1"/>
  <c r="R576" i="30" s="1"/>
  <c r="AK579" i="30" a="1"/>
  <c r="AK579" i="30" s="1"/>
  <c r="R579" i="30" a="1"/>
  <c r="R579" i="30" s="1"/>
  <c r="AK561" i="30" a="1"/>
  <c r="AK561" i="30" s="1"/>
  <c r="R561" i="30" a="1"/>
  <c r="R561" i="30" s="1"/>
  <c r="AK556" i="30" a="1"/>
  <c r="AK556" i="30" s="1"/>
  <c r="R556" i="30" a="1"/>
  <c r="R556" i="30" s="1"/>
  <c r="AK555" i="30" a="1"/>
  <c r="AK555" i="30" s="1"/>
  <c r="R555" i="30" a="1"/>
  <c r="R555" i="30" s="1"/>
  <c r="AK573" i="30" a="1"/>
  <c r="AK573" i="30" s="1"/>
  <c r="R573" i="30" a="1"/>
  <c r="R573" i="30" s="1"/>
  <c r="AK575" i="30" a="1"/>
  <c r="AK575" i="30" s="1"/>
  <c r="R575" i="30" a="1"/>
  <c r="R575" i="30" s="1"/>
  <c r="AK570" i="30" a="1"/>
  <c r="AK570" i="30" s="1"/>
  <c r="R570" i="30" a="1"/>
  <c r="R570" i="30" s="1"/>
  <c r="AK571" i="30" a="1"/>
  <c r="AK571" i="30" s="1"/>
  <c r="R571" i="30" a="1"/>
  <c r="R571" i="30" s="1"/>
  <c r="AK574" i="30" a="1"/>
  <c r="AK574" i="30" s="1"/>
  <c r="R574" i="30" a="1"/>
  <c r="R574" i="30" s="1"/>
  <c r="AK569" i="30" a="1"/>
  <c r="AK569" i="30" s="1"/>
  <c r="R569" i="30" a="1"/>
  <c r="R569" i="30" s="1"/>
  <c r="AK559" i="30" a="1"/>
  <c r="AK559" i="30" s="1"/>
  <c r="R559" i="30" a="1"/>
  <c r="R559" i="30" s="1"/>
  <c r="R568" i="30" a="1"/>
  <c r="R568" i="30" s="1"/>
  <c r="AK558" i="30" a="1"/>
  <c r="AK558" i="30" s="1"/>
  <c r="R558" i="30" a="1"/>
  <c r="R558" i="30" s="1"/>
  <c r="AK557" i="30" a="1"/>
  <c r="AK557" i="30" s="1"/>
  <c r="R557" i="30" a="1"/>
  <c r="R557" i="30" s="1"/>
  <c r="AK547" i="30" a="1"/>
  <c r="AK547" i="30" s="1"/>
  <c r="R547" i="30" a="1"/>
  <c r="R547" i="30" s="1"/>
  <c r="AK551" i="30" a="1"/>
  <c r="AK551" i="30" s="1"/>
  <c r="R551" i="30" a="1"/>
  <c r="R551" i="30" s="1"/>
  <c r="AK532" i="30" a="1"/>
  <c r="AK532" i="30" s="1"/>
  <c r="R532" i="30" a="1"/>
  <c r="R532" i="30" s="1"/>
  <c r="AK565" i="30" a="1"/>
  <c r="AK565" i="30" s="1"/>
  <c r="R565" i="30" a="1"/>
  <c r="R565" i="30" s="1"/>
  <c r="AK550" i="30" a="1"/>
  <c r="AK550" i="30" s="1"/>
  <c r="R550" i="30" a="1"/>
  <c r="R550" i="30" s="1"/>
  <c r="AK567" i="30" a="1"/>
  <c r="AK567" i="30" s="1"/>
  <c r="R567" i="30" a="1"/>
  <c r="R567" i="30" s="1"/>
  <c r="AK566" i="30" a="1"/>
  <c r="AK566" i="30" s="1"/>
  <c r="R566" i="30" a="1"/>
  <c r="R566" i="30" s="1"/>
  <c r="AK564" i="30" a="1"/>
  <c r="AK564" i="30" s="1"/>
  <c r="R564" i="30" a="1"/>
  <c r="R564" i="30" s="1"/>
  <c r="AK549" i="30" a="1"/>
  <c r="AK549" i="30" s="1"/>
  <c r="R549" i="30" a="1"/>
  <c r="R549" i="30" s="1"/>
  <c r="AK533" i="30" a="1"/>
  <c r="AK533" i="30" s="1"/>
  <c r="R533" i="30" a="1"/>
  <c r="R533" i="30" s="1"/>
  <c r="AK563" i="30" a="1"/>
  <c r="AK563" i="30" s="1"/>
  <c r="R563" i="30" a="1"/>
  <c r="R563" i="30" s="1"/>
  <c r="AK562" i="30" a="1"/>
  <c r="AK562" i="30" s="1"/>
  <c r="R562" i="30" a="1"/>
  <c r="R562" i="30" s="1"/>
  <c r="AK560" i="30" a="1"/>
  <c r="AK560" i="30" s="1"/>
  <c r="R560" i="30" a="1"/>
  <c r="R560" i="30" s="1"/>
  <c r="AK552" i="30" a="1"/>
  <c r="AK552" i="30" s="1"/>
  <c r="R552" i="30" a="1"/>
  <c r="R552" i="30" s="1"/>
  <c r="AK546" i="30" a="1"/>
  <c r="AK546" i="30" s="1"/>
  <c r="R546" i="30" a="1"/>
  <c r="R546" i="30" s="1"/>
  <c r="AK545" i="30" a="1"/>
  <c r="AK545" i="30" s="1"/>
  <c r="R545" i="30" a="1"/>
  <c r="R545" i="30" s="1"/>
  <c r="AK544" i="30" a="1"/>
  <c r="AK544" i="30" s="1"/>
  <c r="R544" i="30" a="1"/>
  <c r="R544" i="30" s="1"/>
  <c r="AK543" i="30" a="1"/>
  <c r="AK543" i="30" s="1"/>
  <c r="R543" i="30" a="1"/>
  <c r="R543" i="30" s="1"/>
  <c r="AK539" i="30" a="1"/>
  <c r="AK539" i="30" s="1"/>
  <c r="R539" i="30" a="1"/>
  <c r="R539" i="30" s="1"/>
  <c r="AK542" i="30" a="1"/>
  <c r="AK542" i="30" s="1"/>
  <c r="R542" i="30" a="1"/>
  <c r="R542" i="30" s="1"/>
  <c r="AK541" i="30" a="1"/>
  <c r="AK541" i="30" s="1"/>
  <c r="R541" i="30" a="1"/>
  <c r="R541" i="30" s="1"/>
  <c r="AK515" i="30" a="1"/>
  <c r="AK515" i="30" s="1"/>
  <c r="R515" i="30" a="1"/>
  <c r="R515" i="30" s="1"/>
  <c r="AK554" i="30" a="1"/>
  <c r="AK554" i="30" s="1"/>
  <c r="R554" i="30" a="1"/>
  <c r="R554" i="30" s="1"/>
  <c r="AK553" i="30" a="1"/>
  <c r="AK553" i="30" s="1"/>
  <c r="R553" i="30" a="1"/>
  <c r="R553" i="30" s="1"/>
  <c r="R538" i="30" a="1"/>
  <c r="R538" i="30" s="1"/>
  <c r="AK537" i="30" a="1"/>
  <c r="AK537" i="30" s="1"/>
  <c r="R537" i="30" a="1"/>
  <c r="R537" i="30" s="1"/>
  <c r="AK548" i="30" a="1"/>
  <c r="AK548" i="30" s="1"/>
  <c r="R548" i="30" a="1"/>
  <c r="R548" i="30" s="1"/>
  <c r="AK531" i="30" a="1"/>
  <c r="AK531" i="30" s="1"/>
  <c r="R531" i="30" a="1"/>
  <c r="R531" i="30" s="1"/>
  <c r="AK530" i="30" a="1"/>
  <c r="AK530" i="30" s="1"/>
  <c r="R530" i="30" a="1"/>
  <c r="R530" i="30" s="1"/>
  <c r="AK536" i="30" a="1"/>
  <c r="AK536" i="30" s="1"/>
  <c r="R536" i="30" a="1"/>
  <c r="R536" i="30" s="1"/>
  <c r="AK535" i="30" a="1"/>
  <c r="AK535" i="30" s="1"/>
  <c r="R535" i="30" a="1"/>
  <c r="R535" i="30" s="1"/>
  <c r="AK534" i="30" a="1"/>
  <c r="AK534" i="30" s="1"/>
  <c r="R534" i="30" a="1"/>
  <c r="R534" i="30" s="1"/>
  <c r="AK540" i="30" a="1"/>
  <c r="AK540" i="30" s="1"/>
  <c r="R540" i="30" a="1"/>
  <c r="R540" i="30" s="1"/>
  <c r="AK528" i="30" a="1"/>
  <c r="AK528" i="30" s="1"/>
  <c r="R528" i="30" a="1"/>
  <c r="R528" i="30" s="1"/>
  <c r="AK527" i="30" a="1"/>
  <c r="AK527" i="30" s="1"/>
  <c r="R527" i="30" a="1"/>
  <c r="R527" i="30" s="1"/>
  <c r="AK526" i="30" a="1"/>
  <c r="AK526" i="30" s="1"/>
  <c r="R526" i="30" a="1"/>
  <c r="R526" i="30" s="1"/>
  <c r="AK520" i="30" a="1"/>
  <c r="AK520" i="30" s="1"/>
  <c r="R520" i="30" a="1"/>
  <c r="R520" i="30" s="1"/>
  <c r="AK523" i="30" a="1"/>
  <c r="AK523" i="30" s="1"/>
  <c r="R523" i="30" a="1"/>
  <c r="R523" i="30" s="1"/>
  <c r="AK529" i="30" a="1"/>
  <c r="AK529" i="30" s="1"/>
  <c r="R529" i="30" a="1"/>
  <c r="R529" i="30" s="1"/>
  <c r="AK522" i="30" a="1"/>
  <c r="AK522" i="30" s="1"/>
  <c r="R522" i="30" a="1"/>
  <c r="R522" i="30" s="1"/>
  <c r="AK521" i="30" a="1"/>
  <c r="AK521" i="30" s="1"/>
  <c r="R521" i="30" a="1"/>
  <c r="R521" i="30" s="1"/>
  <c r="AK525" i="30" a="1"/>
  <c r="AK525" i="30" s="1"/>
  <c r="R525" i="30" a="1"/>
  <c r="R525" i="30" s="1"/>
  <c r="AK524" i="30" a="1"/>
  <c r="AK524" i="30" s="1"/>
  <c r="R524" i="30" a="1"/>
  <c r="R524" i="30" s="1"/>
  <c r="AK475" i="30" a="1"/>
  <c r="AK475" i="30" s="1"/>
  <c r="R475" i="30" a="1"/>
  <c r="R475" i="30" s="1"/>
  <c r="AK514" i="30" a="1"/>
  <c r="AK514" i="30" s="1"/>
  <c r="R514" i="30" a="1"/>
  <c r="R514" i="30" s="1"/>
  <c r="AK510" i="30" a="1"/>
  <c r="AK510" i="30" s="1"/>
  <c r="R510" i="30" a="1"/>
  <c r="R510" i="30" s="1"/>
  <c r="AK508" i="30" a="1"/>
  <c r="AK508" i="30" s="1"/>
  <c r="R508" i="30" a="1"/>
  <c r="R508" i="30" s="1"/>
  <c r="AK507" i="30" a="1"/>
  <c r="AK507" i="30" s="1"/>
  <c r="R507" i="30" a="1"/>
  <c r="R507" i="30" s="1"/>
  <c r="AK503" i="30" a="1"/>
  <c r="AK503" i="30" s="1"/>
  <c r="R503" i="30" a="1"/>
  <c r="R503" i="30" s="1"/>
  <c r="AK513" i="30" a="1"/>
  <c r="AK513" i="30" s="1"/>
  <c r="R513" i="30" a="1"/>
  <c r="R513" i="30" s="1"/>
  <c r="AK516" i="30" a="1"/>
  <c r="AK516" i="30" s="1"/>
  <c r="R516" i="30" a="1"/>
  <c r="R516" i="30" s="1"/>
  <c r="AK519" i="30" a="1"/>
  <c r="AK519" i="30" s="1"/>
  <c r="R519" i="30" a="1"/>
  <c r="R519" i="30" s="1"/>
  <c r="AK518" i="30" a="1"/>
  <c r="AK518" i="30" s="1"/>
  <c r="R518" i="30" a="1"/>
  <c r="R518" i="30" s="1"/>
  <c r="AK517" i="30" a="1"/>
  <c r="AK517" i="30" s="1"/>
  <c r="R517" i="30" a="1"/>
  <c r="R517" i="30" s="1"/>
  <c r="AK512" i="30" a="1"/>
  <c r="AK512" i="30" s="1"/>
  <c r="R512" i="30" a="1"/>
  <c r="R512" i="30" s="1"/>
  <c r="AK511" i="30" a="1"/>
  <c r="AK511" i="30" s="1"/>
  <c r="R511" i="30" a="1"/>
  <c r="R511" i="30" s="1"/>
  <c r="AK506" i="30" a="1"/>
  <c r="AK506" i="30" s="1"/>
  <c r="R506" i="30" a="1"/>
  <c r="R506" i="30" s="1"/>
  <c r="AK505" i="30" a="1"/>
  <c r="AK505" i="30" s="1"/>
  <c r="R505" i="30" a="1"/>
  <c r="R505" i="30" s="1"/>
  <c r="AK509" i="30" a="1"/>
  <c r="AK509" i="30" s="1"/>
  <c r="R509" i="30" a="1"/>
  <c r="R509" i="30" s="1"/>
  <c r="AK500" i="30" a="1"/>
  <c r="AK500" i="30" s="1"/>
  <c r="R500" i="30" a="1"/>
  <c r="R500" i="30" s="1"/>
  <c r="AK501" i="30" a="1"/>
  <c r="AK501" i="30" s="1"/>
  <c r="R501" i="30" a="1"/>
  <c r="R501" i="30" s="1"/>
  <c r="AK496" i="30" a="1"/>
  <c r="AK496" i="30" s="1"/>
  <c r="R496" i="30" a="1"/>
  <c r="R496" i="30" s="1"/>
  <c r="AK495" i="30" a="1"/>
  <c r="AK495" i="30" s="1"/>
  <c r="R495" i="30" a="1"/>
  <c r="R495" i="30" s="1"/>
  <c r="R492" i="30" a="1"/>
  <c r="R492" i="30" s="1"/>
  <c r="AK491" i="30" a="1"/>
  <c r="AK491" i="30" s="1"/>
  <c r="R491" i="30" a="1"/>
  <c r="R491" i="30" s="1"/>
  <c r="AK504" i="30" a="1"/>
  <c r="AK504" i="30" s="1"/>
  <c r="R504" i="30" a="1"/>
  <c r="R504" i="30" s="1"/>
  <c r="AK478" i="30" a="1"/>
  <c r="AK478" i="30" s="1"/>
  <c r="R478" i="30" a="1"/>
  <c r="R478" i="30" s="1"/>
  <c r="AK477" i="30" a="1"/>
  <c r="AK477" i="30" s="1"/>
  <c r="R477" i="30" a="1"/>
  <c r="R477" i="30" s="1"/>
  <c r="AK494" i="30" a="1"/>
  <c r="AK494" i="30" s="1"/>
  <c r="R494" i="30" a="1"/>
  <c r="R494" i="30" s="1"/>
  <c r="AK471" i="30" a="1"/>
  <c r="AK471" i="30" s="1"/>
  <c r="R471" i="30" a="1"/>
  <c r="R471" i="30" s="1"/>
  <c r="AK502" i="30" a="1"/>
  <c r="AK502" i="30" s="1"/>
  <c r="R502" i="30" a="1"/>
  <c r="R502" i="30" s="1"/>
  <c r="AK486" i="30" a="1"/>
  <c r="AK486" i="30" s="1"/>
  <c r="R486" i="30" a="1"/>
  <c r="R486" i="30" s="1"/>
  <c r="AK490" i="30" a="1"/>
  <c r="AK490" i="30" s="1"/>
  <c r="R490" i="30" a="1"/>
  <c r="R490" i="30" s="1"/>
  <c r="AK480" i="30" a="1"/>
  <c r="AK480" i="30" s="1"/>
  <c r="R480" i="30" a="1"/>
  <c r="R480" i="30" s="1"/>
  <c r="AK479" i="30" a="1"/>
  <c r="AK479" i="30" s="1"/>
  <c r="R479" i="30" a="1"/>
  <c r="R479" i="30" s="1"/>
  <c r="AK485" i="30" a="1"/>
  <c r="AK485" i="30" s="1"/>
  <c r="R485" i="30" a="1"/>
  <c r="R485" i="30" s="1"/>
  <c r="AK483" i="30" a="1"/>
  <c r="AK483" i="30" s="1"/>
  <c r="R483" i="30" a="1"/>
  <c r="R483" i="30" s="1"/>
  <c r="AK493" i="30" a="1"/>
  <c r="AK493" i="30" s="1"/>
  <c r="R493" i="30" a="1"/>
  <c r="R493" i="30" s="1"/>
  <c r="AK489" i="30" a="1"/>
  <c r="AK489" i="30" s="1"/>
  <c r="R489" i="30" a="1"/>
  <c r="R489" i="30" s="1"/>
  <c r="AK468" i="30" a="1"/>
  <c r="AK468" i="30" s="1"/>
  <c r="R468" i="30" a="1"/>
  <c r="R468" i="30" s="1"/>
  <c r="AK488" i="30" a="1"/>
  <c r="AK488" i="30" s="1"/>
  <c r="R488" i="30" a="1"/>
  <c r="R488" i="30" s="1"/>
  <c r="AK443" i="30" a="1"/>
  <c r="AK443" i="30" s="1"/>
  <c r="R443" i="30" a="1"/>
  <c r="R443" i="30" s="1"/>
  <c r="AK487" i="30" a="1"/>
  <c r="AK487" i="30" s="1"/>
  <c r="R487" i="30" a="1"/>
  <c r="R487" i="30" s="1"/>
  <c r="AK484" i="30" a="1"/>
  <c r="AK484" i="30" s="1"/>
  <c r="R484" i="30" a="1"/>
  <c r="R484" i="30" s="1"/>
  <c r="AK476" i="30" a="1"/>
  <c r="AK476" i="30" s="1"/>
  <c r="R476" i="30" a="1"/>
  <c r="R476" i="30" s="1"/>
  <c r="R474" i="30" a="1"/>
  <c r="R474" i="30" s="1"/>
  <c r="AK470" i="30" a="1"/>
  <c r="AK470" i="30" s="1"/>
  <c r="R470" i="30" a="1"/>
  <c r="R470" i="30" s="1"/>
  <c r="AK460" i="30" a="1"/>
  <c r="AK460" i="30" s="1"/>
  <c r="R460" i="30" a="1"/>
  <c r="R460" i="30" s="1"/>
  <c r="AK482" i="30" a="1"/>
  <c r="AK482" i="30" s="1"/>
  <c r="R482" i="30" a="1"/>
  <c r="R482" i="30" s="1"/>
  <c r="AK481" i="30" a="1"/>
  <c r="AK481" i="30" s="1"/>
  <c r="R481" i="30" a="1"/>
  <c r="R481" i="30" s="1"/>
  <c r="AK458" i="30" a="1"/>
  <c r="AK458" i="30" s="1"/>
  <c r="R458" i="30" a="1"/>
  <c r="R458" i="30" s="1"/>
  <c r="AK469" i="30" a="1"/>
  <c r="AK469" i="30" s="1"/>
  <c r="R469" i="30" a="1"/>
  <c r="R469" i="30" s="1"/>
  <c r="AK467" i="30" a="1"/>
  <c r="AK467" i="30" s="1"/>
  <c r="R467" i="30" a="1"/>
  <c r="R467" i="30" s="1"/>
  <c r="AK466" i="30" a="1"/>
  <c r="AK466" i="30" s="1"/>
  <c r="R466" i="30" a="1"/>
  <c r="R466" i="30" s="1"/>
  <c r="R473" i="30" a="1"/>
  <c r="R473" i="30" s="1"/>
  <c r="AK463" i="30" a="1"/>
  <c r="AK463" i="30" s="1"/>
  <c r="R463" i="30" a="1"/>
  <c r="R463" i="30" s="1"/>
  <c r="AK462" i="30" a="1"/>
  <c r="AK462" i="30" s="1"/>
  <c r="R462" i="30" a="1"/>
  <c r="R462" i="30" s="1"/>
  <c r="AK472" i="30" a="1"/>
  <c r="AK472" i="30" s="1"/>
  <c r="R472" i="30" a="1"/>
  <c r="R472" i="30" s="1"/>
  <c r="AK459" i="30" a="1"/>
  <c r="AK459" i="30" s="1"/>
  <c r="R459" i="30" a="1"/>
  <c r="R459" i="30" s="1"/>
  <c r="AK461" i="30" a="1"/>
  <c r="AK461" i="30" s="1"/>
  <c r="R461" i="30" a="1"/>
  <c r="R461" i="30" s="1"/>
  <c r="AK465" i="30" a="1"/>
  <c r="AK465" i="30" s="1"/>
  <c r="R465" i="30" a="1"/>
  <c r="R465" i="30" s="1"/>
  <c r="AK464" i="30" a="1"/>
  <c r="AK464" i="30" s="1"/>
  <c r="R464" i="30" a="1"/>
  <c r="R464" i="30" s="1"/>
  <c r="AK457" i="30" a="1"/>
  <c r="AK457" i="30" s="1"/>
  <c r="R457" i="30" a="1"/>
  <c r="R457" i="30" s="1"/>
  <c r="AK451" i="30" a="1"/>
  <c r="AK451" i="30" s="1"/>
  <c r="R451" i="30" a="1"/>
  <c r="R451" i="30" s="1"/>
  <c r="AK450" i="30" a="1"/>
  <c r="AK450" i="30" s="1"/>
  <c r="R450" i="30" a="1"/>
  <c r="R450" i="30" s="1"/>
  <c r="R411" i="30" a="1"/>
  <c r="R411" i="30" s="1"/>
  <c r="AK456" i="30" a="1"/>
  <c r="AK456" i="30" s="1"/>
  <c r="R456" i="30" a="1"/>
  <c r="R456" i="30" s="1"/>
  <c r="AK455" i="30" a="1"/>
  <c r="AK455" i="30" s="1"/>
  <c r="R455" i="30" a="1"/>
  <c r="R455" i="30" s="1"/>
  <c r="AK454" i="30" a="1"/>
  <c r="AK454" i="30" s="1"/>
  <c r="R454" i="30" a="1"/>
  <c r="R454" i="30" s="1"/>
  <c r="AK453" i="30" a="1"/>
  <c r="AK453" i="30" s="1"/>
  <c r="R453" i="30" a="1"/>
  <c r="R453" i="30" s="1"/>
  <c r="AK452" i="30" a="1"/>
  <c r="AK452" i="30" s="1"/>
  <c r="R452" i="30" a="1"/>
  <c r="R452" i="30" s="1"/>
  <c r="AK445" i="30" a="1"/>
  <c r="AK445" i="30" s="1"/>
  <c r="R445" i="30" a="1"/>
  <c r="R445" i="30" s="1"/>
  <c r="AK444" i="30" a="1"/>
  <c r="AK444" i="30" s="1"/>
  <c r="R444" i="30" a="1"/>
  <c r="R444" i="30" s="1"/>
  <c r="AK448" i="30" a="1"/>
  <c r="AK448" i="30" s="1"/>
  <c r="R448" i="30" a="1"/>
  <c r="R448" i="30" s="1"/>
  <c r="AK449" i="30" a="1"/>
  <c r="AK449" i="30" s="1"/>
  <c r="R449" i="30" a="1"/>
  <c r="R449" i="30" s="1"/>
  <c r="AK258" i="30" a="1"/>
  <c r="AK258" i="30" s="1"/>
  <c r="R258" i="30" a="1"/>
  <c r="R258" i="30" s="1"/>
  <c r="AK441" i="30" a="1"/>
  <c r="AK441" i="30" s="1"/>
  <c r="R441" i="30" a="1"/>
  <c r="R441" i="30" s="1"/>
  <c r="AK439" i="30" a="1"/>
  <c r="AK439" i="30" s="1"/>
  <c r="R439" i="30" a="1"/>
  <c r="R439" i="30" s="1"/>
  <c r="AK438" i="30" a="1"/>
  <c r="AK438" i="30" s="1"/>
  <c r="R438" i="30" a="1"/>
  <c r="R438" i="30" s="1"/>
  <c r="AK447" i="30" a="1"/>
  <c r="AK447" i="30" s="1"/>
  <c r="R447" i="30" a="1"/>
  <c r="R447" i="30" s="1"/>
  <c r="AK446" i="30" a="1"/>
  <c r="AK446" i="30" s="1"/>
  <c r="R446" i="30" a="1"/>
  <c r="R446" i="30" s="1"/>
  <c r="AK408" i="30" a="1"/>
  <c r="AK408" i="30" s="1"/>
  <c r="R408" i="30" a="1"/>
  <c r="R408" i="30" s="1"/>
  <c r="AK425" i="30" a="1"/>
  <c r="AK425" i="30" s="1"/>
  <c r="R425" i="30" a="1"/>
  <c r="R425" i="30" s="1"/>
  <c r="AK442" i="30" a="1"/>
  <c r="AK442" i="30" s="1"/>
  <c r="R442" i="30" a="1"/>
  <c r="R442" i="30" s="1"/>
  <c r="AK440" i="30" a="1"/>
  <c r="AK440" i="30" s="1"/>
  <c r="R440" i="30" a="1"/>
  <c r="R440" i="30" s="1"/>
  <c r="AK435" i="30" a="1"/>
  <c r="AK435" i="30" s="1"/>
  <c r="R435" i="30" a="1"/>
  <c r="R435" i="30" s="1"/>
  <c r="AK393" i="30" a="1"/>
  <c r="AK393" i="30" s="1"/>
  <c r="R393" i="30" a="1"/>
  <c r="R393" i="30" s="1"/>
  <c r="R437" i="30" a="1"/>
  <c r="R437" i="30" s="1"/>
  <c r="AK434" i="30" a="1"/>
  <c r="AK434" i="30" s="1"/>
  <c r="R434" i="30" a="1"/>
  <c r="R434" i="30" s="1"/>
  <c r="R436" i="30" a="1"/>
  <c r="R436" i="30" s="1"/>
  <c r="AK433" i="30" a="1"/>
  <c r="AK433" i="30" s="1"/>
  <c r="R433" i="30" a="1"/>
  <c r="R433" i="30" s="1"/>
  <c r="AK402" i="30" a="1"/>
  <c r="AK402" i="30" s="1"/>
  <c r="R402" i="30" a="1"/>
  <c r="R402" i="30" s="1"/>
  <c r="AK423" i="30" a="1"/>
  <c r="AK423" i="30" s="1"/>
  <c r="R423" i="30" a="1"/>
  <c r="R423" i="30" s="1"/>
  <c r="AK432" i="30" a="1"/>
  <c r="AK432" i="30" s="1"/>
  <c r="R432" i="30" a="1"/>
  <c r="R432" i="30" s="1"/>
  <c r="AK422" i="30" a="1"/>
  <c r="AK422" i="30" s="1"/>
  <c r="R422" i="30" a="1"/>
  <c r="R422" i="30" s="1"/>
  <c r="AK421" i="30" a="1"/>
  <c r="AK421" i="30" s="1"/>
  <c r="R421" i="30" a="1"/>
  <c r="R421" i="30" s="1"/>
  <c r="AK424" i="30" a="1"/>
  <c r="AK424" i="30" s="1"/>
  <c r="R424" i="30" a="1"/>
  <c r="R424" i="30" s="1"/>
  <c r="R420" i="30" a="1"/>
  <c r="R420" i="30" s="1"/>
  <c r="R416" i="30" a="1"/>
  <c r="R416" i="30" s="1"/>
  <c r="AK415" i="30" a="1"/>
  <c r="AK415" i="30" s="1"/>
  <c r="R415" i="30" a="1"/>
  <c r="R415" i="30" s="1"/>
  <c r="AK419" i="30" a="1"/>
  <c r="AK419" i="30" s="1"/>
  <c r="R419" i="30" a="1"/>
  <c r="R419" i="30" s="1"/>
  <c r="AK418" i="30" a="1"/>
  <c r="AK418" i="30" s="1"/>
  <c r="R418" i="30" a="1"/>
  <c r="R418" i="30" s="1"/>
  <c r="AK414" i="30" a="1"/>
  <c r="AK414" i="30" s="1"/>
  <c r="R414" i="30" a="1"/>
  <c r="R414" i="30" s="1"/>
  <c r="AK417" i="30" a="1"/>
  <c r="AK417" i="30" s="1"/>
  <c r="R417" i="30" a="1"/>
  <c r="R417" i="30" s="1"/>
  <c r="AK413" i="30" a="1"/>
  <c r="AK413" i="30" s="1"/>
  <c r="R413" i="30" a="1"/>
  <c r="R413" i="30" s="1"/>
  <c r="AK412" i="30" a="1"/>
  <c r="AK412" i="30" s="1"/>
  <c r="R412" i="30" a="1"/>
  <c r="R412" i="30" s="1"/>
  <c r="AK407" i="30" a="1"/>
  <c r="AK407" i="30" s="1"/>
  <c r="R407" i="30" a="1"/>
  <c r="R407" i="30" s="1"/>
  <c r="AK398" i="30" a="1"/>
  <c r="AK398" i="30" s="1"/>
  <c r="R398" i="30" a="1"/>
  <c r="R398" i="30" s="1"/>
  <c r="AK397" i="30" a="1"/>
  <c r="AK397" i="30" s="1"/>
  <c r="R397" i="30" a="1"/>
  <c r="R397" i="30" s="1"/>
  <c r="AK410" i="30" a="1"/>
  <c r="AK410" i="30" s="1"/>
  <c r="R410" i="30" a="1"/>
  <c r="R410" i="30" s="1"/>
  <c r="AK406" i="30" a="1"/>
  <c r="AK406" i="30" s="1"/>
  <c r="R406" i="30" a="1"/>
  <c r="R406" i="30" s="1"/>
  <c r="AK405" i="30" a="1"/>
  <c r="AK405" i="30" s="1"/>
  <c r="R405" i="30" a="1"/>
  <c r="R405" i="30" s="1"/>
  <c r="AK403" i="30" a="1"/>
  <c r="AK403" i="30" s="1"/>
  <c r="R403" i="30" a="1"/>
  <c r="R403" i="30" s="1"/>
  <c r="AK404" i="30" a="1"/>
  <c r="AK404" i="30" s="1"/>
  <c r="R404" i="30" a="1"/>
  <c r="R404" i="30" s="1"/>
  <c r="AK394" i="30" a="1"/>
  <c r="AK394" i="30" s="1"/>
  <c r="R394" i="30" a="1"/>
  <c r="R394" i="30" s="1"/>
  <c r="R409" i="30" a="1"/>
  <c r="R409" i="30" s="1"/>
  <c r="AK386" i="30" a="1"/>
  <c r="AK386" i="30" s="1"/>
  <c r="R386" i="30" a="1"/>
  <c r="R386" i="30" s="1"/>
  <c r="AK401" i="30" a="1"/>
  <c r="AK401" i="30" s="1"/>
  <c r="R401" i="30" a="1"/>
  <c r="R401" i="30" s="1"/>
  <c r="AK399" i="30" a="1"/>
  <c r="AK399" i="30" s="1"/>
  <c r="R399" i="30" a="1"/>
  <c r="R399" i="30" s="1"/>
  <c r="AK400" i="30" a="1"/>
  <c r="AK400" i="30" s="1"/>
  <c r="R400" i="30" a="1"/>
  <c r="R400" i="30" s="1"/>
  <c r="R396" i="30" a="1"/>
  <c r="R396" i="30" s="1"/>
  <c r="AK114" i="30" a="1"/>
  <c r="AK114" i="30" s="1"/>
  <c r="R114" i="30" a="1"/>
  <c r="R114" i="30" s="1"/>
  <c r="AK392" i="30" a="1"/>
  <c r="AK392" i="30" s="1"/>
  <c r="R392" i="30" a="1"/>
  <c r="R392" i="30" s="1"/>
  <c r="AK391" i="30" a="1"/>
  <c r="AK391" i="30" s="1"/>
  <c r="R391" i="30" a="1"/>
  <c r="R391" i="30" s="1"/>
  <c r="AK388" i="30" a="1"/>
  <c r="AK388" i="30" s="1"/>
  <c r="R388" i="30" a="1"/>
  <c r="R388" i="30" s="1"/>
  <c r="AK387" i="30" a="1"/>
  <c r="AK387" i="30" s="1"/>
  <c r="R387" i="30" a="1"/>
  <c r="R387" i="30" s="1"/>
  <c r="R395" i="30" a="1"/>
  <c r="R395" i="30" s="1"/>
  <c r="AK382" i="30" a="1"/>
  <c r="AK382" i="30" s="1"/>
  <c r="R382" i="30" a="1"/>
  <c r="R382" i="30" s="1"/>
  <c r="AK390" i="30" a="1"/>
  <c r="AK390" i="30" s="1"/>
  <c r="R390" i="30" a="1"/>
  <c r="R390" i="30" s="1"/>
  <c r="AK384" i="30" a="1"/>
  <c r="AK384" i="30" s="1"/>
  <c r="R384" i="30" a="1"/>
  <c r="R384" i="30" s="1"/>
  <c r="AK376" i="30" a="1"/>
  <c r="AK376" i="30" s="1"/>
  <c r="R376" i="30" a="1"/>
  <c r="R376" i="30" s="1"/>
  <c r="AK389" i="30" a="1"/>
  <c r="AK389" i="30" s="1"/>
  <c r="R389" i="30" a="1"/>
  <c r="R389" i="30" s="1"/>
  <c r="AK385" i="30" a="1"/>
  <c r="AK385" i="30" s="1"/>
  <c r="R385" i="30" a="1"/>
  <c r="R385" i="30" s="1"/>
  <c r="AK378" i="30" a="1"/>
  <c r="AK378" i="30" s="1"/>
  <c r="R378" i="30" a="1"/>
  <c r="R378" i="30" s="1"/>
  <c r="AK383" i="30" a="1"/>
  <c r="AK383" i="30" s="1"/>
  <c r="R383" i="30" a="1"/>
  <c r="R383" i="30" s="1"/>
  <c r="AK380" i="30" a="1"/>
  <c r="AK380" i="30" s="1"/>
  <c r="R380" i="30" a="1"/>
  <c r="R380" i="30" s="1"/>
  <c r="AK379" i="30" a="1"/>
  <c r="AK379" i="30" s="1"/>
  <c r="R379" i="30" a="1"/>
  <c r="R379" i="30" s="1"/>
  <c r="AK381" i="30" a="1"/>
  <c r="AK381" i="30" s="1"/>
  <c r="R381" i="30" a="1"/>
  <c r="R381" i="30" s="1"/>
  <c r="AK370" i="30" a="1"/>
  <c r="AK370" i="30" s="1"/>
  <c r="R370" i="30" a="1"/>
  <c r="R370" i="30" s="1"/>
  <c r="AK377" i="30" a="1"/>
  <c r="AK377" i="30" s="1"/>
  <c r="R377" i="30" a="1"/>
  <c r="R377" i="30" s="1"/>
  <c r="AK351" i="30" a="1"/>
  <c r="AK351" i="30" s="1"/>
  <c r="R351" i="30" a="1"/>
  <c r="R351" i="30" s="1"/>
  <c r="R45" i="30" a="1"/>
  <c r="R45" i="30" s="1"/>
  <c r="AK375" i="30" a="1"/>
  <c r="AK375" i="30" s="1"/>
  <c r="R375" i="30" a="1"/>
  <c r="R375" i="30" s="1"/>
  <c r="AK368" i="30" a="1"/>
  <c r="AK368" i="30" s="1"/>
  <c r="R368" i="30" a="1"/>
  <c r="R368" i="30" s="1"/>
  <c r="AK373" i="30" a="1"/>
  <c r="AK373" i="30" s="1"/>
  <c r="R373" i="30" a="1"/>
  <c r="R373" i="30" s="1"/>
  <c r="AK333" i="30" a="1"/>
  <c r="AK333" i="30" s="1"/>
  <c r="R333" i="30" a="1"/>
  <c r="R333" i="30" s="1"/>
  <c r="AK331" i="30" a="1"/>
  <c r="AK331" i="30" s="1"/>
  <c r="R331" i="30" a="1"/>
  <c r="R331" i="30" s="1"/>
  <c r="AK365" i="30" a="1"/>
  <c r="AK365" i="30" s="1"/>
  <c r="R365" i="30" a="1"/>
  <c r="R365" i="30" s="1"/>
  <c r="AK367" i="30" a="1"/>
  <c r="AK367" i="30" s="1"/>
  <c r="R367" i="30" a="1"/>
  <c r="R367" i="30" s="1"/>
  <c r="AK369" i="30" a="1"/>
  <c r="AK369" i="30" s="1"/>
  <c r="R369" i="30" a="1"/>
  <c r="R369" i="30" s="1"/>
  <c r="AK366" i="30" a="1"/>
  <c r="AK366" i="30" s="1"/>
  <c r="R366" i="30" a="1"/>
  <c r="R366" i="30" s="1"/>
  <c r="R371" i="30" a="1"/>
  <c r="R371" i="30" s="1"/>
  <c r="AK359" i="30" a="1"/>
  <c r="AK359" i="30" s="1"/>
  <c r="R359" i="30" a="1"/>
  <c r="R359" i="30" s="1"/>
  <c r="AK358" i="30" a="1"/>
  <c r="AK358" i="30" s="1"/>
  <c r="R358" i="30" a="1"/>
  <c r="R358" i="30" s="1"/>
  <c r="AK364" i="30" a="1"/>
  <c r="AK364" i="30" s="1"/>
  <c r="R364" i="30" a="1"/>
  <c r="R364" i="30" s="1"/>
  <c r="AK363" i="30" a="1"/>
  <c r="AK363" i="30" s="1"/>
  <c r="R363" i="30" a="1"/>
  <c r="R363" i="30" s="1"/>
  <c r="AK362" i="30" a="1"/>
  <c r="AK362" i="30" s="1"/>
  <c r="R362" i="30" a="1"/>
  <c r="R362" i="30" s="1"/>
  <c r="AK361" i="30" a="1"/>
  <c r="AK361" i="30" s="1"/>
  <c r="R361" i="30" a="1"/>
  <c r="R361" i="30" s="1"/>
  <c r="AK360" i="30" a="1"/>
  <c r="AK360" i="30" s="1"/>
  <c r="R360" i="30" a="1"/>
  <c r="R360" i="30" s="1"/>
  <c r="R231" i="30" a="1"/>
  <c r="R231" i="30" s="1"/>
  <c r="AK340" i="30" a="1"/>
  <c r="AK340" i="30" s="1"/>
  <c r="R340" i="30" a="1"/>
  <c r="R340" i="30" s="1"/>
  <c r="AK372" i="30" a="1"/>
  <c r="AK372" i="30" s="1"/>
  <c r="R372" i="30" a="1"/>
  <c r="R372" i="30" s="1"/>
  <c r="R10" i="30" a="1"/>
  <c r="R10" i="30" s="1"/>
  <c r="R230" i="30" a="1"/>
  <c r="R230" i="30" s="1"/>
  <c r="AK374" i="30" a="1"/>
  <c r="AK374" i="30" s="1"/>
  <c r="R374" i="30" a="1"/>
  <c r="R374" i="30" s="1"/>
  <c r="AK355" i="30" a="1"/>
  <c r="AK355" i="30" s="1"/>
  <c r="R355" i="30" a="1"/>
  <c r="R355" i="30" s="1"/>
  <c r="AK350" i="30" a="1"/>
  <c r="AK350" i="30" s="1"/>
  <c r="R350" i="30" a="1"/>
  <c r="R350" i="30" s="1"/>
  <c r="AK352" i="30" a="1"/>
  <c r="AK352" i="30" s="1"/>
  <c r="R352" i="30" a="1"/>
  <c r="R352" i="30" s="1"/>
  <c r="AK357" i="30" a="1"/>
  <c r="AK357" i="30" s="1"/>
  <c r="R357" i="30" a="1"/>
  <c r="R357" i="30" s="1"/>
  <c r="AK356" i="30" a="1"/>
  <c r="AK356" i="30" s="1"/>
  <c r="R356" i="30" a="1"/>
  <c r="R356" i="30" s="1"/>
  <c r="AK354" i="30" a="1"/>
  <c r="AK354" i="30" s="1"/>
  <c r="R354" i="30" a="1"/>
  <c r="R354" i="30" s="1"/>
  <c r="AK347" i="30" a="1"/>
  <c r="AK347" i="30" s="1"/>
  <c r="R347" i="30" a="1"/>
  <c r="R347" i="30" s="1"/>
  <c r="AK349" i="30" a="1"/>
  <c r="AK349" i="30" s="1"/>
  <c r="R349" i="30" a="1"/>
  <c r="R349" i="30" s="1"/>
  <c r="AK348" i="30" a="1"/>
  <c r="AK348" i="30" s="1"/>
  <c r="R348" i="30" a="1"/>
  <c r="R348" i="30" s="1"/>
  <c r="AK353" i="30" a="1"/>
  <c r="AK353" i="30" s="1"/>
  <c r="R353" i="30" a="1"/>
  <c r="R353" i="30" s="1"/>
  <c r="AK346" i="30" a="1"/>
  <c r="AK346" i="30" s="1"/>
  <c r="R346" i="30" a="1"/>
  <c r="R346" i="30" s="1"/>
  <c r="AK276" i="30" a="1"/>
  <c r="AK276" i="30" s="1"/>
  <c r="R276" i="30" a="1"/>
  <c r="R276" i="30" s="1"/>
  <c r="AK265" i="30" a="1"/>
  <c r="AK265" i="30" s="1"/>
  <c r="R265" i="30" a="1"/>
  <c r="R265" i="30" s="1"/>
  <c r="AK204" i="30" a="1"/>
  <c r="AK204" i="30" s="1"/>
  <c r="R204" i="30" a="1"/>
  <c r="R204" i="30" s="1"/>
  <c r="R345" i="30" a="1"/>
  <c r="R345" i="30" s="1"/>
  <c r="R344" i="30" a="1"/>
  <c r="R344" i="30" s="1"/>
  <c r="AK208" i="30" a="1"/>
  <c r="AK208" i="30" s="1"/>
  <c r="R208" i="30" a="1"/>
  <c r="R208" i="30" s="1"/>
  <c r="AK343" i="30" a="1"/>
  <c r="AK343" i="30" s="1"/>
  <c r="R343" i="30" a="1"/>
  <c r="R343" i="30" s="1"/>
  <c r="AK342" i="30" a="1"/>
  <c r="AK342" i="30" s="1"/>
  <c r="R342" i="30" a="1"/>
  <c r="R342" i="30" s="1"/>
  <c r="AK341" i="30" a="1"/>
  <c r="AK341" i="30" s="1"/>
  <c r="R341" i="30" a="1"/>
  <c r="R341" i="30" s="1"/>
  <c r="AK179" i="30" a="1"/>
  <c r="AK179" i="30" s="1"/>
  <c r="R179" i="30" a="1"/>
  <c r="R179" i="30" s="1"/>
  <c r="AK178" i="30" a="1"/>
  <c r="AK178" i="30" s="1"/>
  <c r="R178" i="30" a="1"/>
  <c r="R178" i="30" s="1"/>
  <c r="AK339" i="30" a="1"/>
  <c r="AK339" i="30" s="1"/>
  <c r="R339" i="30" a="1"/>
  <c r="R339" i="30" s="1"/>
  <c r="AK338" i="30" a="1"/>
  <c r="AK338" i="30" s="1"/>
  <c r="R338" i="30" a="1"/>
  <c r="R338" i="30" s="1"/>
  <c r="AK329" i="30" a="1"/>
  <c r="AK329" i="30" s="1"/>
  <c r="R329" i="30" a="1"/>
  <c r="R329" i="30" s="1"/>
  <c r="AK325" i="30" a="1"/>
  <c r="AK325" i="30" s="1"/>
  <c r="R325" i="30" a="1"/>
  <c r="R325" i="30" s="1"/>
  <c r="AK243" i="30" a="1"/>
  <c r="AK243" i="30" s="1"/>
  <c r="R243" i="30" a="1"/>
  <c r="R243" i="30" s="1"/>
  <c r="AK330" i="30" a="1"/>
  <c r="AK330" i="30" s="1"/>
  <c r="R330" i="30" a="1"/>
  <c r="R330" i="30" s="1"/>
  <c r="R335" i="30" a="1"/>
  <c r="R335" i="30" s="1"/>
  <c r="AK327" i="30" a="1"/>
  <c r="AK327" i="30" s="1"/>
  <c r="R327" i="30" a="1"/>
  <c r="R327" i="30" s="1"/>
  <c r="AK236" i="30" a="1"/>
  <c r="AK236" i="30" s="1"/>
  <c r="R236" i="30" a="1"/>
  <c r="R236" i="30" s="1"/>
  <c r="AK337" i="30" a="1"/>
  <c r="AK337" i="30" s="1"/>
  <c r="R337" i="30" a="1"/>
  <c r="R337" i="30" s="1"/>
  <c r="AK336" i="30" a="1"/>
  <c r="AK336" i="30" s="1"/>
  <c r="R336" i="30" a="1"/>
  <c r="R336" i="30" s="1"/>
  <c r="AK328" i="30" a="1"/>
  <c r="AK328" i="30" s="1"/>
  <c r="R328" i="30" a="1"/>
  <c r="R328" i="30" s="1"/>
  <c r="AK326" i="30" a="1"/>
  <c r="AK326" i="30" s="1"/>
  <c r="R326" i="30" a="1"/>
  <c r="R326" i="30" s="1"/>
  <c r="AK319" i="30" a="1"/>
  <c r="AK319" i="30" s="1"/>
  <c r="R319" i="30" a="1"/>
  <c r="R319" i="30" s="1"/>
  <c r="AK318" i="30" a="1"/>
  <c r="AK318" i="30" s="1"/>
  <c r="R318" i="30" a="1"/>
  <c r="R318" i="30" s="1"/>
  <c r="AK317" i="30" a="1"/>
  <c r="AK317" i="30" s="1"/>
  <c r="R317" i="30" a="1"/>
  <c r="R317" i="30" s="1"/>
  <c r="AK315" i="30" a="1"/>
  <c r="AK315" i="30" s="1"/>
  <c r="R315" i="30" a="1"/>
  <c r="R315" i="30" s="1"/>
  <c r="AK309" i="30" a="1"/>
  <c r="AK309" i="30" s="1"/>
  <c r="R309" i="30" a="1"/>
  <c r="R309" i="30" s="1"/>
  <c r="AK308" i="30" a="1"/>
  <c r="AK308" i="30" s="1"/>
  <c r="R308" i="30" a="1"/>
  <c r="R308" i="30" s="1"/>
  <c r="AK279" i="30" a="1"/>
  <c r="AK279" i="30" s="1"/>
  <c r="R279" i="30" a="1"/>
  <c r="R279" i="30" s="1"/>
  <c r="AK247" i="30" a="1"/>
  <c r="AK247" i="30" s="1"/>
  <c r="R247" i="30" a="1"/>
  <c r="R247" i="30" s="1"/>
  <c r="AK275" i="30" a="1"/>
  <c r="AK275" i="30" s="1"/>
  <c r="R275" i="30" a="1"/>
  <c r="R275" i="30" s="1"/>
  <c r="AK292" i="30" a="1"/>
  <c r="AK292" i="30" s="1"/>
  <c r="R292" i="30" a="1"/>
  <c r="R292" i="30" s="1"/>
  <c r="AK291" i="30" a="1"/>
  <c r="AK291" i="30" s="1"/>
  <c r="R291" i="30" a="1"/>
  <c r="R291" i="30" s="1"/>
  <c r="AK283" i="30" a="1"/>
  <c r="AK283" i="30" s="1"/>
  <c r="R283" i="30" a="1"/>
  <c r="R283" i="30" s="1"/>
  <c r="AK280" i="30" a="1"/>
  <c r="AK280" i="30" s="1"/>
  <c r="R280" i="30" a="1"/>
  <c r="R280" i="30" s="1"/>
  <c r="AK278" i="30" a="1"/>
  <c r="AK278" i="30" s="1"/>
  <c r="R278" i="30" a="1"/>
  <c r="R278" i="30" s="1"/>
  <c r="AK270" i="30" a="1"/>
  <c r="AK270" i="30" s="1"/>
  <c r="R270" i="30" a="1"/>
  <c r="R270" i="30" s="1"/>
  <c r="AK282" i="30" a="1"/>
  <c r="AK282" i="30" s="1"/>
  <c r="R282" i="30" a="1"/>
  <c r="R282" i="30" s="1"/>
  <c r="AK277" i="30" a="1"/>
  <c r="AK277" i="30" s="1"/>
  <c r="R277" i="30" a="1"/>
  <c r="R277" i="30" s="1"/>
  <c r="R274" i="30" a="1"/>
  <c r="R274" i="30" s="1"/>
  <c r="AK273" i="30" a="1"/>
  <c r="AK273" i="30" s="1"/>
  <c r="R273" i="30" a="1"/>
  <c r="R273" i="30" s="1"/>
  <c r="R272" i="30" a="1"/>
  <c r="R272" i="30" s="1"/>
  <c r="R271" i="30" a="1"/>
  <c r="R271" i="30" s="1"/>
  <c r="AK269" i="30" a="1"/>
  <c r="AK269" i="30" s="1"/>
  <c r="R269" i="30" a="1"/>
  <c r="R269" i="30" s="1"/>
  <c r="AK264" i="30" a="1"/>
  <c r="AK264" i="30" s="1"/>
  <c r="R264" i="30" a="1"/>
  <c r="R264" i="30" s="1"/>
  <c r="AK252" i="30" a="1"/>
  <c r="AK252" i="30" s="1"/>
  <c r="R252" i="30" a="1"/>
  <c r="R252" i="30" s="1"/>
  <c r="AK249" i="30" a="1"/>
  <c r="AK249" i="30" s="1"/>
  <c r="R249" i="30" a="1"/>
  <c r="R249" i="30" s="1"/>
  <c r="R251" i="30" a="1"/>
  <c r="R251" i="30" s="1"/>
  <c r="AK250" i="30" a="1"/>
  <c r="AK250" i="30" s="1"/>
  <c r="R250" i="30" a="1"/>
  <c r="R250" i="30" s="1"/>
  <c r="R254" i="30" a="1"/>
  <c r="R254" i="30" s="1"/>
  <c r="AK248" i="30" a="1"/>
  <c r="AK248" i="30" s="1"/>
  <c r="R248" i="30" a="1"/>
  <c r="R248" i="30" s="1"/>
  <c r="AK314" i="30" a="1"/>
  <c r="AK314" i="30" s="1"/>
  <c r="R314" i="30" a="1"/>
  <c r="R314" i="30" s="1"/>
  <c r="R334" i="30" a="1"/>
  <c r="R334" i="30" s="1"/>
  <c r="AK332" i="30" a="1"/>
  <c r="AK332" i="30" s="1"/>
  <c r="R332" i="30" a="1"/>
  <c r="R332" i="30" s="1"/>
  <c r="AK307" i="30" a="1"/>
  <c r="AK307" i="30" s="1"/>
  <c r="R307" i="30" a="1"/>
  <c r="R307" i="30" s="1"/>
  <c r="R44" i="30" a="1"/>
  <c r="R44" i="30" s="1"/>
  <c r="AK320" i="30" a="1"/>
  <c r="AK320" i="30" s="1"/>
  <c r="R320" i="30" a="1"/>
  <c r="R320" i="30" s="1"/>
  <c r="AK306" i="30" a="1"/>
  <c r="AK306" i="30" s="1"/>
  <c r="R306" i="30" a="1"/>
  <c r="R306" i="30" s="1"/>
  <c r="AK316" i="30" a="1"/>
  <c r="AK316" i="30" s="1"/>
  <c r="R316" i="30" a="1"/>
  <c r="R316" i="30" s="1"/>
  <c r="AK305" i="30" a="1"/>
  <c r="AK305" i="30" s="1"/>
  <c r="R305" i="30" a="1"/>
  <c r="R305" i="30" s="1"/>
  <c r="AK304" i="30" a="1"/>
  <c r="AK304" i="30" s="1"/>
  <c r="R304" i="30" a="1"/>
  <c r="R304" i="30" s="1"/>
  <c r="AK324" i="30" a="1"/>
  <c r="AK324" i="30" s="1"/>
  <c r="R324" i="30" a="1"/>
  <c r="R324" i="30" s="1"/>
  <c r="AK323" i="30" a="1"/>
  <c r="AK323" i="30" s="1"/>
  <c r="R323" i="30" a="1"/>
  <c r="R323" i="30" s="1"/>
  <c r="AK322" i="30" a="1"/>
  <c r="AK322" i="30" s="1"/>
  <c r="R322" i="30" a="1"/>
  <c r="R322" i="30" s="1"/>
  <c r="AK321" i="30" a="1"/>
  <c r="AK321" i="30" s="1"/>
  <c r="R321" i="30" a="1"/>
  <c r="R321" i="30" s="1"/>
  <c r="AK313" i="30" a="1"/>
  <c r="AK313" i="30" s="1"/>
  <c r="R313" i="30" a="1"/>
  <c r="R313" i="30" s="1"/>
  <c r="AK312" i="30" a="1"/>
  <c r="AK312" i="30" s="1"/>
  <c r="R312" i="30" a="1"/>
  <c r="R312" i="30" s="1"/>
  <c r="AK311" i="30" a="1"/>
  <c r="AK311" i="30" s="1"/>
  <c r="R311" i="30" a="1"/>
  <c r="R311" i="30" s="1"/>
  <c r="AK310" i="30" a="1"/>
  <c r="AK310" i="30" s="1"/>
  <c r="R310" i="30" a="1"/>
  <c r="R310" i="30" s="1"/>
  <c r="AK295" i="30" a="1"/>
  <c r="AK295" i="30" s="1"/>
  <c r="R295" i="30" a="1"/>
  <c r="R295" i="30" s="1"/>
  <c r="R298" i="30" a="1"/>
  <c r="R298" i="30" s="1"/>
  <c r="R297" i="30" a="1"/>
  <c r="R297" i="30" s="1"/>
  <c r="AK185" i="30" a="1"/>
  <c r="AK185" i="30" s="1"/>
  <c r="R185" i="30" a="1"/>
  <c r="R185" i="30" s="1"/>
  <c r="AK259" i="30" a="1"/>
  <c r="AK259" i="30" s="1"/>
  <c r="R259" i="30" a="1"/>
  <c r="R259" i="30" s="1"/>
  <c r="R43" i="30" a="1"/>
  <c r="R43" i="30" s="1"/>
  <c r="AK267" i="30" a="1"/>
  <c r="AK267" i="30" s="1"/>
  <c r="R267" i="30" a="1"/>
  <c r="R267" i="30" s="1"/>
  <c r="AK299" i="30" a="1"/>
  <c r="AK299" i="30" s="1"/>
  <c r="R299" i="30" a="1"/>
  <c r="R299" i="30" s="1"/>
  <c r="AK183" i="30" a="1"/>
  <c r="AK183" i="30" s="1"/>
  <c r="R183" i="30" a="1"/>
  <c r="R183" i="30" s="1"/>
  <c r="AK287" i="30" a="1"/>
  <c r="AK287" i="30" s="1"/>
  <c r="R287" i="30" a="1"/>
  <c r="R287" i="30" s="1"/>
  <c r="AK281" i="30" a="1"/>
  <c r="AK281" i="30" s="1"/>
  <c r="R281" i="30" a="1"/>
  <c r="R281" i="30" s="1"/>
  <c r="AK296" i="30" a="1"/>
  <c r="AK296" i="30" s="1"/>
  <c r="R296" i="30" a="1"/>
  <c r="R296" i="30" s="1"/>
  <c r="AK303" i="30" a="1"/>
  <c r="AK303" i="30" s="1"/>
  <c r="R303" i="30" a="1"/>
  <c r="R303" i="30" s="1"/>
  <c r="AK302" i="30" a="1"/>
  <c r="AK302" i="30" s="1"/>
  <c r="R302" i="30" a="1"/>
  <c r="R302" i="30" s="1"/>
  <c r="AK301" i="30" a="1"/>
  <c r="AK301" i="30" s="1"/>
  <c r="R301" i="30" a="1"/>
  <c r="R301" i="30" s="1"/>
  <c r="AK300" i="30" a="1"/>
  <c r="AK300" i="30" s="1"/>
  <c r="R300" i="30" a="1"/>
  <c r="R300" i="30" s="1"/>
  <c r="AK290" i="30" a="1"/>
  <c r="AK290" i="30" s="1"/>
  <c r="R290" i="30" a="1"/>
  <c r="R290" i="30" s="1"/>
  <c r="AK289" i="30" a="1"/>
  <c r="AK289" i="30" s="1"/>
  <c r="R289" i="30" a="1"/>
  <c r="R289" i="30" s="1"/>
  <c r="AK294" i="30" a="1"/>
  <c r="AK294" i="30" s="1"/>
  <c r="R294" i="30" a="1"/>
  <c r="R294" i="30" s="1"/>
  <c r="AK293" i="30" a="1"/>
  <c r="AK293" i="30" s="1"/>
  <c r="R293" i="30" a="1"/>
  <c r="R293" i="30" s="1"/>
  <c r="AK288" i="30" a="1"/>
  <c r="AK288" i="30" s="1"/>
  <c r="R288" i="30" a="1"/>
  <c r="R288" i="30" s="1"/>
  <c r="AK286" i="30" a="1"/>
  <c r="AK286" i="30" s="1"/>
  <c r="R286" i="30" a="1"/>
  <c r="R286" i="30" s="1"/>
  <c r="AK263" i="30" a="1"/>
  <c r="AK263" i="30" s="1"/>
  <c r="R263" i="30" a="1"/>
  <c r="R263" i="30" s="1"/>
  <c r="AK266" i="30" a="1"/>
  <c r="AK266" i="30" s="1"/>
  <c r="R266" i="30" a="1"/>
  <c r="R266" i="30" s="1"/>
  <c r="AK262" i="30" a="1"/>
  <c r="AK262" i="30" s="1"/>
  <c r="R262" i="30" a="1"/>
  <c r="R262" i="30" s="1"/>
  <c r="R261" i="30" a="1"/>
  <c r="R261" i="30" s="1"/>
  <c r="AK257" i="30" a="1"/>
  <c r="AK257" i="30" s="1"/>
  <c r="R257" i="30" a="1"/>
  <c r="R257" i="30" s="1"/>
  <c r="AK431" i="30" a="1"/>
  <c r="AK431" i="30" s="1"/>
  <c r="R431" i="30" a="1"/>
  <c r="R431" i="30" s="1"/>
  <c r="AK256" i="30" a="1"/>
  <c r="AK256" i="30" s="1"/>
  <c r="R256" i="30" a="1"/>
  <c r="R256" i="30" s="1"/>
  <c r="AK255" i="30" a="1"/>
  <c r="AK255" i="30" s="1"/>
  <c r="R255" i="30" a="1"/>
  <c r="R255" i="30" s="1"/>
  <c r="AK253" i="30" a="1"/>
  <c r="AK253" i="30" s="1"/>
  <c r="R253" i="30" a="1"/>
  <c r="R253" i="30" s="1"/>
  <c r="R229" i="30" a="1"/>
  <c r="R229" i="30" s="1"/>
  <c r="R235" i="30" a="1"/>
  <c r="R235" i="30" s="1"/>
  <c r="AK238" i="30" a="1"/>
  <c r="AK238" i="30" s="1"/>
  <c r="R238" i="30" a="1"/>
  <c r="R238" i="30" s="1"/>
  <c r="AK237" i="30" a="1"/>
  <c r="AK237" i="30" s="1"/>
  <c r="R237" i="30" a="1"/>
  <c r="R237" i="30" s="1"/>
  <c r="R242" i="30" a="1"/>
  <c r="R242" i="30" s="1"/>
  <c r="AK241" i="30" a="1"/>
  <c r="AK241" i="30" s="1"/>
  <c r="R241" i="30" a="1"/>
  <c r="R241" i="30" s="1"/>
  <c r="AK240" i="30" a="1"/>
  <c r="AK240" i="30" s="1"/>
  <c r="R240" i="30" a="1"/>
  <c r="R240" i="30" s="1"/>
  <c r="R239" i="30" a="1"/>
  <c r="R239" i="30" s="1"/>
  <c r="AK211" i="30" a="1"/>
  <c r="AK211" i="30" s="1"/>
  <c r="R211" i="30" a="1"/>
  <c r="R211" i="30" s="1"/>
  <c r="AK226" i="30" a="1"/>
  <c r="AK226" i="30" s="1"/>
  <c r="R226" i="30" a="1"/>
  <c r="R226" i="30" s="1"/>
  <c r="R96" i="30" a="1"/>
  <c r="R96" i="30" s="1"/>
  <c r="AK234" i="30" a="1"/>
  <c r="AK234" i="30" s="1"/>
  <c r="R234" i="30" a="1"/>
  <c r="R234" i="30" s="1"/>
  <c r="R233" i="30" a="1"/>
  <c r="R233" i="30" s="1"/>
  <c r="AK232" i="30" a="1"/>
  <c r="AK232" i="30" s="1"/>
  <c r="R232" i="30" a="1"/>
  <c r="R232" i="30" s="1"/>
  <c r="AK117" i="30" a="1"/>
  <c r="AK117" i="30" s="1"/>
  <c r="R117" i="30" a="1"/>
  <c r="R117" i="30" s="1"/>
  <c r="AK116" i="30" a="1"/>
  <c r="AK116" i="30" s="1"/>
  <c r="R116" i="30" a="1"/>
  <c r="R116" i="30" s="1"/>
  <c r="AK219" i="30" a="1"/>
  <c r="AK219" i="30" s="1"/>
  <c r="R219" i="30" a="1"/>
  <c r="R219" i="30" s="1"/>
  <c r="AK210" i="30" a="1"/>
  <c r="AK210" i="30" s="1"/>
  <c r="R210" i="30" a="1"/>
  <c r="R210" i="30" s="1"/>
  <c r="R225" i="30" a="1"/>
  <c r="R225" i="30" s="1"/>
  <c r="R224" i="30" a="1"/>
  <c r="R224" i="30" s="1"/>
  <c r="AK223" i="30" a="1"/>
  <c r="AK223" i="30" s="1"/>
  <c r="R223" i="30" a="1"/>
  <c r="R223" i="30" s="1"/>
  <c r="AK222" i="30" a="1"/>
  <c r="AK222" i="30" s="1"/>
  <c r="R222" i="30" a="1"/>
  <c r="R222" i="30" s="1"/>
  <c r="R221" i="30" a="1"/>
  <c r="R221" i="30" s="1"/>
  <c r="AK228" i="30" a="1"/>
  <c r="AK228" i="30" s="1"/>
  <c r="R228" i="30" a="1"/>
  <c r="R228" i="30" s="1"/>
  <c r="AK217" i="30" a="1"/>
  <c r="AK217" i="30" s="1"/>
  <c r="R217" i="30" a="1"/>
  <c r="R217" i="30" s="1"/>
  <c r="AK216" i="30" a="1"/>
  <c r="AK216" i="30" s="1"/>
  <c r="R216" i="30" a="1"/>
  <c r="R216" i="30" s="1"/>
  <c r="AK218" i="30" a="1"/>
  <c r="AK218" i="30" s="1"/>
  <c r="R218" i="30" a="1"/>
  <c r="R218" i="30" s="1"/>
  <c r="AK214" i="30" a="1"/>
  <c r="AK214" i="30" s="1"/>
  <c r="R214" i="30" a="1"/>
  <c r="R214" i="30" s="1"/>
  <c r="AK220" i="30" a="1"/>
  <c r="AK220" i="30" s="1"/>
  <c r="R220" i="30" a="1"/>
  <c r="R220" i="30" s="1"/>
  <c r="AK104" i="30" a="1"/>
  <c r="AK104" i="30" s="1"/>
  <c r="R104" i="30" a="1"/>
  <c r="R104" i="30" s="1"/>
  <c r="AK103" i="30" a="1"/>
  <c r="AK103" i="30" s="1"/>
  <c r="R103" i="30" a="1"/>
  <c r="R103" i="30" s="1"/>
  <c r="R42" i="30" a="1"/>
  <c r="R42" i="30" s="1"/>
  <c r="R41" i="30" a="1"/>
  <c r="R41" i="30" s="1"/>
  <c r="R40" i="30" a="1"/>
  <c r="R40" i="30" s="1"/>
  <c r="R39" i="30" a="1"/>
  <c r="R39" i="30" s="1"/>
  <c r="AK260" i="30" a="1"/>
  <c r="AK260" i="30" s="1"/>
  <c r="R260" i="30" a="1"/>
  <c r="R260" i="30" s="1"/>
  <c r="AK430" i="30" a="1"/>
  <c r="AK430" i="30" s="1"/>
  <c r="R430" i="30" a="1"/>
  <c r="R430" i="30" s="1"/>
  <c r="AK429" i="30" a="1"/>
  <c r="AK429" i="30" s="1"/>
  <c r="R429" i="30" a="1"/>
  <c r="R429" i="30" s="1"/>
  <c r="AK268" i="30" a="1"/>
  <c r="AK268" i="30" s="1"/>
  <c r="R268" i="30" a="1"/>
  <c r="R268" i="30" s="1"/>
  <c r="AK195" i="30" a="1"/>
  <c r="AK195" i="30" s="1"/>
  <c r="R195" i="30" a="1"/>
  <c r="R195" i="30" s="1"/>
  <c r="AK133" i="30" a="1"/>
  <c r="AK133" i="30" s="1"/>
  <c r="R133" i="30" a="1"/>
  <c r="R133" i="30" s="1"/>
  <c r="R209" i="30" a="1"/>
  <c r="R209" i="30" s="1"/>
  <c r="R213" i="30" a="1"/>
  <c r="R213" i="30" s="1"/>
  <c r="AK207" i="30" a="1"/>
  <c r="AK207" i="30" s="1"/>
  <c r="R207" i="30" a="1"/>
  <c r="R207" i="30" s="1"/>
  <c r="AK206" i="30" a="1"/>
  <c r="AK206" i="30" s="1"/>
  <c r="R206" i="30" a="1"/>
  <c r="R206" i="30" s="1"/>
  <c r="AK70" i="30" a="1"/>
  <c r="AK70" i="30" s="1"/>
  <c r="R70" i="30" a="1"/>
  <c r="R70" i="30" s="1"/>
  <c r="AK69" i="30" a="1"/>
  <c r="AK69" i="30" s="1"/>
  <c r="R69" i="30" a="1"/>
  <c r="R69" i="30" s="1"/>
  <c r="AK212" i="30" a="1"/>
  <c r="AK212" i="30" s="1"/>
  <c r="R212" i="30" a="1"/>
  <c r="R212" i="30" s="1"/>
  <c r="AK215" i="30" a="1"/>
  <c r="AK215" i="30" s="1"/>
  <c r="R215" i="30" a="1"/>
  <c r="R215" i="30" s="1"/>
  <c r="AK227" i="30" a="1"/>
  <c r="AK227" i="30" s="1"/>
  <c r="R227" i="30" a="1"/>
  <c r="R227" i="30" s="1"/>
  <c r="AK192" i="30" a="1"/>
  <c r="AK192" i="30" s="1"/>
  <c r="R192" i="30" a="1"/>
  <c r="R192" i="30" s="1"/>
  <c r="AK428" i="30" a="1"/>
  <c r="AK428" i="30" s="1"/>
  <c r="R428" i="30" a="1"/>
  <c r="R428" i="30" s="1"/>
  <c r="AK427" i="30" a="1"/>
  <c r="AK427" i="30" s="1"/>
  <c r="R427" i="30" a="1"/>
  <c r="R427" i="30" s="1"/>
  <c r="AK426" i="30" a="1"/>
  <c r="AK426" i="30" s="1"/>
  <c r="R426" i="30" a="1"/>
  <c r="R426" i="30" s="1"/>
  <c r="R203" i="30" a="1"/>
  <c r="R203" i="30" s="1"/>
  <c r="AK202" i="30" a="1"/>
  <c r="AK202" i="30" s="1"/>
  <c r="R202" i="30" a="1"/>
  <c r="R202" i="30" s="1"/>
  <c r="R201" i="30" a="1"/>
  <c r="R201" i="30" s="1"/>
  <c r="AK200" i="30" a="1"/>
  <c r="AK200" i="30" s="1"/>
  <c r="R200" i="30" a="1"/>
  <c r="R200" i="30" s="1"/>
  <c r="AK199" i="30" a="1"/>
  <c r="AK199" i="30" s="1"/>
  <c r="R199" i="30" a="1"/>
  <c r="R199" i="30" s="1"/>
  <c r="AK198" i="30" a="1"/>
  <c r="AK198" i="30" s="1"/>
  <c r="R198" i="30" a="1"/>
  <c r="R198" i="30" s="1"/>
  <c r="AK197" i="30" a="1"/>
  <c r="AK197" i="30" s="1"/>
  <c r="R197" i="30" a="1"/>
  <c r="R197" i="30" s="1"/>
  <c r="AK196" i="30" a="1"/>
  <c r="AK196" i="30" s="1"/>
  <c r="R196" i="30" a="1"/>
  <c r="R196" i="30" s="1"/>
  <c r="AK194" i="30" a="1"/>
  <c r="AK194" i="30" s="1"/>
  <c r="R194" i="30" a="1"/>
  <c r="R194" i="30" s="1"/>
  <c r="AK193" i="30" a="1"/>
  <c r="AK193" i="30" s="1"/>
  <c r="R193" i="30" a="1"/>
  <c r="R193" i="30" s="1"/>
  <c r="AK191" i="30" a="1"/>
  <c r="AK191" i="30" s="1"/>
  <c r="R191" i="30" a="1"/>
  <c r="R191" i="30" s="1"/>
  <c r="AK190" i="30" a="1"/>
  <c r="AK190" i="30" s="1"/>
  <c r="R190" i="30" a="1"/>
  <c r="R190" i="30" s="1"/>
  <c r="AK187" i="30" a="1"/>
  <c r="AK187" i="30" s="1"/>
  <c r="R187" i="30" a="1"/>
  <c r="R187" i="30" s="1"/>
  <c r="AK186" i="30" a="1"/>
  <c r="AK186" i="30" s="1"/>
  <c r="R186" i="30" a="1"/>
  <c r="R186" i="30" s="1"/>
  <c r="AK189" i="30" a="1"/>
  <c r="AK189" i="30" s="1"/>
  <c r="R189" i="30" a="1"/>
  <c r="R189" i="30" s="1"/>
  <c r="AK188" i="30" a="1"/>
  <c r="AK188" i="30" s="1"/>
  <c r="R188" i="30" a="1"/>
  <c r="R188" i="30" s="1"/>
  <c r="AK177" i="30" a="1"/>
  <c r="AK177" i="30" s="1"/>
  <c r="R177" i="30" a="1"/>
  <c r="R177" i="30" s="1"/>
  <c r="AK184" i="30" a="1"/>
  <c r="AK184" i="30" s="1"/>
  <c r="R184" i="30" a="1"/>
  <c r="R184" i="30" s="1"/>
  <c r="AK182" i="30" a="1"/>
  <c r="AK182" i="30" s="1"/>
  <c r="R182" i="30" a="1"/>
  <c r="R182" i="30" s="1"/>
  <c r="AK176" i="30" a="1"/>
  <c r="AK176" i="30" s="1"/>
  <c r="R176" i="30" a="1"/>
  <c r="R176" i="30" s="1"/>
  <c r="AK175" i="30" a="1"/>
  <c r="AK175" i="30" s="1"/>
  <c r="R175" i="30" a="1"/>
  <c r="R175" i="30" s="1"/>
  <c r="R174" i="30" a="1"/>
  <c r="R174" i="30" s="1"/>
  <c r="AK173" i="30" a="1"/>
  <c r="AK173" i="30" s="1"/>
  <c r="R173" i="30" a="1"/>
  <c r="R173" i="30" s="1"/>
  <c r="AK172" i="30" a="1"/>
  <c r="AK172" i="30" s="1"/>
  <c r="R172" i="30" a="1"/>
  <c r="R172" i="30" s="1"/>
  <c r="AK165" i="30" a="1"/>
  <c r="AK165" i="30" s="1"/>
  <c r="R165" i="30" a="1"/>
  <c r="R165" i="30" s="1"/>
  <c r="AK171" i="30" a="1"/>
  <c r="AK171" i="30" s="1"/>
  <c r="R171" i="30" a="1"/>
  <c r="R171" i="30" s="1"/>
  <c r="R170" i="30" a="1"/>
  <c r="R170" i="30" s="1"/>
  <c r="AK181" i="30" a="1"/>
  <c r="AK181" i="30" s="1"/>
  <c r="R181" i="30" a="1"/>
  <c r="R181" i="30" s="1"/>
  <c r="AK169" i="30" a="1"/>
  <c r="AK169" i="30" s="1"/>
  <c r="R169" i="30" a="1"/>
  <c r="R169" i="30" s="1"/>
  <c r="AK168" i="30" a="1"/>
  <c r="AK168" i="30" s="1"/>
  <c r="R168" i="30" a="1"/>
  <c r="R168" i="30" s="1"/>
  <c r="AK167" i="30" a="1"/>
  <c r="AK167" i="30" s="1"/>
  <c r="R167" i="30" a="1"/>
  <c r="R167" i="30" s="1"/>
  <c r="AK246" i="30" a="1"/>
  <c r="AK246" i="30" s="1"/>
  <c r="R246" i="30" a="1"/>
  <c r="R246" i="30" s="1"/>
  <c r="AK245" i="30" a="1"/>
  <c r="AK245" i="30" s="1"/>
  <c r="R245" i="30" a="1"/>
  <c r="R245" i="30" s="1"/>
  <c r="AK164" i="30" a="1"/>
  <c r="AK164" i="30" s="1"/>
  <c r="R164" i="30" a="1"/>
  <c r="R164" i="30" s="1"/>
  <c r="AK163" i="30" a="1"/>
  <c r="AK163" i="30" s="1"/>
  <c r="R163" i="30" a="1"/>
  <c r="R163" i="30" s="1"/>
  <c r="AK180" i="30" a="1"/>
  <c r="AK180" i="30" s="1"/>
  <c r="R180" i="30" a="1"/>
  <c r="R180" i="30" s="1"/>
  <c r="AK162" i="30" a="1"/>
  <c r="AK162" i="30" s="1"/>
  <c r="R162" i="30" a="1"/>
  <c r="R162" i="30" s="1"/>
  <c r="AK161" i="30" a="1"/>
  <c r="AK161" i="30" s="1"/>
  <c r="R161" i="30" a="1"/>
  <c r="R161" i="30" s="1"/>
  <c r="R166" i="30" a="1"/>
  <c r="R166" i="30" s="1"/>
  <c r="AK244" i="30" a="1"/>
  <c r="AK244" i="30" s="1"/>
  <c r="R244" i="30" a="1"/>
  <c r="R244" i="30" s="1"/>
  <c r="AK158" i="30" a="1"/>
  <c r="AK158" i="30" s="1"/>
  <c r="R158" i="30" a="1"/>
  <c r="R158" i="30" s="1"/>
  <c r="AK160" i="30" a="1"/>
  <c r="AK160" i="30" s="1"/>
  <c r="R160" i="30" a="1"/>
  <c r="R160" i="30" s="1"/>
  <c r="AK156" i="30" a="1"/>
  <c r="AK156" i="30" s="1"/>
  <c r="R156" i="30" a="1"/>
  <c r="R156" i="30" s="1"/>
  <c r="AK155" i="30" a="1"/>
  <c r="AK155" i="30" s="1"/>
  <c r="R155" i="30" a="1"/>
  <c r="R155" i="30" s="1"/>
  <c r="R153" i="30" a="1"/>
  <c r="R153" i="30" s="1"/>
  <c r="R152" i="30" a="1"/>
  <c r="R152" i="30" s="1"/>
  <c r="AK159" i="30" a="1"/>
  <c r="AK159" i="30" s="1"/>
  <c r="R159" i="30" a="1"/>
  <c r="R159" i="30" s="1"/>
  <c r="R154" i="30" a="1"/>
  <c r="R154" i="30" s="1"/>
  <c r="R157" i="30" a="1"/>
  <c r="R157" i="30" s="1"/>
  <c r="AK150" i="30" a="1"/>
  <c r="AK150" i="30" s="1"/>
  <c r="R150" i="30" a="1"/>
  <c r="R150" i="30" s="1"/>
  <c r="AK151" i="30" a="1"/>
  <c r="AK151" i="30" s="1"/>
  <c r="R151" i="30" a="1"/>
  <c r="R151" i="30" s="1"/>
  <c r="R19" i="30" a="1"/>
  <c r="R19" i="30" s="1"/>
  <c r="R18" i="30" a="1"/>
  <c r="R18" i="30" s="1"/>
  <c r="AK149" i="30" a="1"/>
  <c r="AK149" i="30" s="1"/>
  <c r="R149" i="30" a="1"/>
  <c r="R149" i="30" s="1"/>
  <c r="AK148" i="30" a="1"/>
  <c r="AK148" i="30" s="1"/>
  <c r="R148" i="30" a="1"/>
  <c r="R148" i="30" s="1"/>
  <c r="R147" i="30" a="1"/>
  <c r="R147" i="30" s="1"/>
  <c r="R146" i="30" a="1"/>
  <c r="R146" i="30" s="1"/>
  <c r="AK145" i="30" a="1"/>
  <c r="AK145" i="30" s="1"/>
  <c r="R145" i="30" a="1"/>
  <c r="R145" i="30" s="1"/>
  <c r="AK142" i="30" a="1"/>
  <c r="AK142" i="30" s="1"/>
  <c r="R142" i="30" a="1"/>
  <c r="R142" i="30" s="1"/>
  <c r="AK141" i="30" a="1"/>
  <c r="AK141" i="30" s="1"/>
  <c r="R141" i="30" a="1"/>
  <c r="R141" i="30" s="1"/>
  <c r="AK140" i="30" a="1"/>
  <c r="AK140" i="30" s="1"/>
  <c r="R140" i="30" a="1"/>
  <c r="R140" i="30" s="1"/>
  <c r="AK143" i="30" a="1"/>
  <c r="AK143" i="30" s="1"/>
  <c r="R143" i="30" a="1"/>
  <c r="R143" i="30" s="1"/>
  <c r="AK144" i="30" a="1"/>
  <c r="AK144" i="30" s="1"/>
  <c r="R144" i="30" a="1"/>
  <c r="R144" i="30" s="1"/>
  <c r="AK136" i="30" a="1"/>
  <c r="AK136" i="30" s="1"/>
  <c r="R136" i="30" a="1"/>
  <c r="R136" i="30" s="1"/>
  <c r="R21" i="30" a="1"/>
  <c r="R21" i="30" s="1"/>
  <c r="AK135" i="30" a="1"/>
  <c r="AK135" i="30" s="1"/>
  <c r="R135" i="30" a="1"/>
  <c r="R135" i="30" s="1"/>
  <c r="AK134" i="30" a="1"/>
  <c r="AK134" i="30" s="1"/>
  <c r="R134" i="30" a="1"/>
  <c r="R134" i="30" s="1"/>
  <c r="R132" i="30" a="1"/>
  <c r="R132" i="30" s="1"/>
  <c r="R131" i="30" a="1"/>
  <c r="R131" i="30" s="1"/>
  <c r="R130" i="30" a="1"/>
  <c r="R130" i="30" s="1"/>
  <c r="R129" i="30" a="1"/>
  <c r="R129" i="30" s="1"/>
  <c r="AK139" i="30" a="1"/>
  <c r="AK139" i="30" s="1"/>
  <c r="R139" i="30" a="1"/>
  <c r="R139" i="30" s="1"/>
  <c r="AK138" i="30" a="1"/>
  <c r="AK138" i="30" s="1"/>
  <c r="R138" i="30" a="1"/>
  <c r="R138" i="30" s="1"/>
  <c r="AK137" i="30" a="1"/>
  <c r="AK137" i="30" s="1"/>
  <c r="R137" i="30" a="1"/>
  <c r="R137" i="30" s="1"/>
  <c r="AK128" i="30" a="1"/>
  <c r="AK128" i="30" s="1"/>
  <c r="R128" i="30" a="1"/>
  <c r="R128" i="30" s="1"/>
  <c r="R124" i="30" a="1"/>
  <c r="R124" i="30" s="1"/>
  <c r="AK127" i="30" a="1"/>
  <c r="AK127" i="30" s="1"/>
  <c r="R127" i="30" a="1"/>
  <c r="R127" i="30" s="1"/>
  <c r="AK126" i="30" a="1"/>
  <c r="AK126" i="30" s="1"/>
  <c r="R126" i="30" a="1"/>
  <c r="R126" i="30" s="1"/>
  <c r="AK118" i="30" a="1"/>
  <c r="AK118" i="30" s="1"/>
  <c r="R118" i="30" a="1"/>
  <c r="R118" i="30" s="1"/>
  <c r="R125" i="30" a="1"/>
  <c r="R125" i="30" s="1"/>
  <c r="AK113" i="30" a="1"/>
  <c r="AK113" i="30" s="1"/>
  <c r="R113" i="30" a="1"/>
  <c r="R113" i="30" s="1"/>
  <c r="AK123" i="30" a="1"/>
  <c r="AK123" i="30" s="1"/>
  <c r="R123" i="30" a="1"/>
  <c r="R123" i="30" s="1"/>
  <c r="AK122" i="30" a="1"/>
  <c r="AK122" i="30" s="1"/>
  <c r="R122" i="30" a="1"/>
  <c r="R122" i="30" s="1"/>
  <c r="AK115" i="30" a="1"/>
  <c r="AK115" i="30" s="1"/>
  <c r="R115" i="30" a="1"/>
  <c r="R115" i="30" s="1"/>
  <c r="R109" i="30" a="1"/>
  <c r="R109" i="30" s="1"/>
  <c r="AK121" i="30" a="1"/>
  <c r="AK121" i="30" s="1"/>
  <c r="R121" i="30" a="1"/>
  <c r="R121" i="30" s="1"/>
  <c r="AK108" i="30" a="1"/>
  <c r="AK108" i="30" s="1"/>
  <c r="R108" i="30" a="1"/>
  <c r="R108" i="30" s="1"/>
  <c r="AK120" i="30" a="1"/>
  <c r="AK120" i="30" s="1"/>
  <c r="R120" i="30" a="1"/>
  <c r="R120" i="30" s="1"/>
  <c r="AK205" i="30" a="1"/>
  <c r="AK205" i="30" s="1"/>
  <c r="R205" i="30" a="1"/>
  <c r="R205" i="30" s="1"/>
  <c r="AK107" i="30" a="1"/>
  <c r="AK107" i="30" s="1"/>
  <c r="R107" i="30" a="1"/>
  <c r="R107" i="30" s="1"/>
  <c r="AK110" i="30" a="1"/>
  <c r="AK110" i="30" s="1"/>
  <c r="R110" i="30" a="1"/>
  <c r="R110" i="30" s="1"/>
  <c r="R112" i="30" a="1"/>
  <c r="R112" i="30" s="1"/>
  <c r="R119" i="30" a="1"/>
  <c r="R119" i="30" s="1"/>
  <c r="AK106" i="30" a="1"/>
  <c r="AK106" i="30" s="1"/>
  <c r="R106" i="30" a="1"/>
  <c r="R106" i="30" s="1"/>
  <c r="AK105" i="30" a="1"/>
  <c r="AK105" i="30" s="1"/>
  <c r="R105" i="30" a="1"/>
  <c r="R105" i="30" s="1"/>
  <c r="R95" i="30" a="1"/>
  <c r="R95" i="30" s="1"/>
  <c r="AK88" i="30" a="1"/>
  <c r="AK88" i="30" s="1"/>
  <c r="R88" i="30" a="1"/>
  <c r="R88" i="30" s="1"/>
  <c r="R94" i="30" a="1"/>
  <c r="R94" i="30" s="1"/>
  <c r="R93" i="30" a="1"/>
  <c r="R93" i="30" s="1"/>
  <c r="R87" i="30" a="1"/>
  <c r="R87" i="30" s="1"/>
  <c r="AK86" i="30" a="1"/>
  <c r="AK86" i="30" s="1"/>
  <c r="R86" i="30" a="1"/>
  <c r="R86" i="30" s="1"/>
  <c r="AK92" i="30" a="1"/>
  <c r="AK92" i="30" s="1"/>
  <c r="R92" i="30" a="1"/>
  <c r="R92" i="30" s="1"/>
  <c r="R91" i="30" a="1"/>
  <c r="R91" i="30" s="1"/>
  <c r="AK111" i="30" a="1"/>
  <c r="AK111" i="30" s="1"/>
  <c r="R111" i="30" a="1"/>
  <c r="R111" i="30" s="1"/>
  <c r="AK102" i="30" a="1"/>
  <c r="AK102" i="30" s="1"/>
  <c r="R102" i="30" a="1"/>
  <c r="R102" i="30" s="1"/>
  <c r="AK101" i="30" a="1"/>
  <c r="AK101" i="30" s="1"/>
  <c r="R101" i="30" a="1"/>
  <c r="R101" i="30" s="1"/>
  <c r="R100" i="30" a="1"/>
  <c r="R100" i="30" s="1"/>
  <c r="AK85" i="30" a="1"/>
  <c r="AK85" i="30" s="1"/>
  <c r="R85" i="30" a="1"/>
  <c r="R85" i="30" s="1"/>
  <c r="AK84" i="30" a="1"/>
  <c r="AK84" i="30" s="1"/>
  <c r="R84" i="30" a="1"/>
  <c r="R84" i="30" s="1"/>
  <c r="AK83" i="30" a="1"/>
  <c r="AK83" i="30" s="1"/>
  <c r="R83" i="30" a="1"/>
  <c r="R83" i="30" s="1"/>
  <c r="AK82" i="30" a="1"/>
  <c r="AK82" i="30" s="1"/>
  <c r="R82" i="30" a="1"/>
  <c r="R82" i="30" s="1"/>
  <c r="AK99" i="30" a="1"/>
  <c r="AK99" i="30" s="1"/>
  <c r="R99" i="30" a="1"/>
  <c r="R99" i="30" s="1"/>
  <c r="AK98" i="30" a="1"/>
  <c r="AK98" i="30" s="1"/>
  <c r="R98" i="30" a="1"/>
  <c r="R98" i="30" s="1"/>
  <c r="R97" i="30" a="1"/>
  <c r="R97" i="30" s="1"/>
  <c r="AK80" i="30" a="1"/>
  <c r="AK80" i="30" s="1"/>
  <c r="R80" i="30" a="1"/>
  <c r="R80" i="30" s="1"/>
  <c r="AK79" i="30" a="1"/>
  <c r="AK79" i="30" s="1"/>
  <c r="R79" i="30" a="1"/>
  <c r="R79" i="30" s="1"/>
  <c r="R78" i="30" a="1"/>
  <c r="R78" i="30" s="1"/>
  <c r="R77" i="30" a="1"/>
  <c r="R77" i="30" s="1"/>
  <c r="R76" i="30" a="1"/>
  <c r="R76" i="30" s="1"/>
  <c r="AK75" i="30" a="1"/>
  <c r="AK75" i="30" s="1"/>
  <c r="R75" i="30" a="1"/>
  <c r="R75" i="30" s="1"/>
  <c r="R74" i="30" a="1"/>
  <c r="R74" i="30" s="1"/>
  <c r="R73" i="30" a="1"/>
  <c r="R73" i="30" s="1"/>
  <c r="AK72" i="30" a="1"/>
  <c r="AK72" i="30" s="1"/>
  <c r="R72" i="30" a="1"/>
  <c r="R72" i="30" s="1"/>
  <c r="AK71" i="30" a="1"/>
  <c r="AK71" i="30" s="1"/>
  <c r="R71" i="30" a="1"/>
  <c r="R71" i="30" s="1"/>
  <c r="AK68" i="30" a="1"/>
  <c r="AK68" i="30" s="1"/>
  <c r="R68" i="30" a="1"/>
  <c r="R68" i="30" s="1"/>
  <c r="R67" i="30" a="1"/>
  <c r="R67" i="30" s="1"/>
  <c r="R66" i="30" a="1"/>
  <c r="R66" i="30" s="1"/>
  <c r="R65" i="30" a="1"/>
  <c r="R65" i="30" s="1"/>
  <c r="R64" i="30" a="1"/>
  <c r="R64" i="30" s="1"/>
  <c r="R63" i="30" a="1"/>
  <c r="R63" i="30" s="1"/>
  <c r="R90" i="30" a="1"/>
  <c r="R90" i="30" s="1"/>
  <c r="AK89" i="30" a="1"/>
  <c r="AK89" i="30" s="1"/>
  <c r="R89" i="30" a="1"/>
  <c r="R89" i="30" s="1"/>
  <c r="R62" i="30" a="1"/>
  <c r="R62" i="30" s="1"/>
  <c r="R61" i="30" a="1"/>
  <c r="R61" i="30" s="1"/>
  <c r="R60" i="30" a="1"/>
  <c r="R60" i="30" s="1"/>
  <c r="R59" i="30" a="1"/>
  <c r="R59" i="30" s="1"/>
  <c r="R58" i="30" a="1"/>
  <c r="R58" i="30" s="1"/>
  <c r="R56" i="30" a="1"/>
  <c r="R56" i="30" s="1"/>
  <c r="R55" i="30" a="1"/>
  <c r="R55" i="30" s="1"/>
  <c r="R51" i="30" a="1"/>
  <c r="R51" i="30" s="1"/>
  <c r="R50" i="30" a="1"/>
  <c r="R50" i="30" s="1"/>
  <c r="R49" i="30" a="1"/>
  <c r="R49" i="30" s="1"/>
  <c r="R54" i="30" a="1"/>
  <c r="R54" i="30" s="1"/>
  <c r="R53" i="30" a="1"/>
  <c r="R53" i="30" s="1"/>
  <c r="R48" i="30" a="1"/>
  <c r="R48" i="30" s="1"/>
  <c r="R13" i="30" a="1"/>
  <c r="R13" i="30" s="1"/>
  <c r="R12" i="30" a="1"/>
  <c r="R12" i="30" s="1"/>
  <c r="R11" i="30" a="1"/>
  <c r="R11" i="30" s="1"/>
  <c r="R47" i="30" a="1"/>
  <c r="R47" i="30" s="1"/>
  <c r="R38" i="30" a="1"/>
  <c r="R38" i="30" s="1"/>
  <c r="R37" i="30" a="1"/>
  <c r="R37" i="30" s="1"/>
  <c r="R36" i="30" a="1"/>
  <c r="R36" i="30" s="1"/>
  <c r="R35" i="30" a="1"/>
  <c r="R35" i="30" s="1"/>
  <c r="R34" i="30" a="1"/>
  <c r="R34" i="30" s="1"/>
  <c r="R33" i="30" a="1"/>
  <c r="R33" i="30" s="1"/>
  <c r="R32" i="30" a="1"/>
  <c r="R32" i="30" s="1"/>
  <c r="R52" i="30" a="1"/>
  <c r="R52" i="30" s="1"/>
  <c r="R31" i="30" a="1"/>
  <c r="R31" i="30" s="1"/>
  <c r="R30" i="30" a="1"/>
  <c r="R30" i="30" s="1"/>
  <c r="R29" i="30" a="1"/>
  <c r="R29" i="30" s="1"/>
  <c r="R28" i="30" a="1"/>
  <c r="R28" i="30" s="1"/>
  <c r="R46" i="30" a="1"/>
  <c r="R46" i="30" s="1"/>
  <c r="AK27" i="30" a="1"/>
  <c r="AK27" i="30" s="1"/>
  <c r="R27" i="30" a="1"/>
  <c r="R27" i="30" s="1"/>
  <c r="R25" i="30" a="1"/>
  <c r="R25" i="30" s="1"/>
  <c r="R24" i="30" a="1"/>
  <c r="R24" i="30" s="1"/>
  <c r="R23" i="30" a="1"/>
  <c r="R23" i="30" s="1"/>
  <c r="R22" i="30" a="1"/>
  <c r="R22" i="30" s="1"/>
  <c r="AK81" i="30" a="1"/>
  <c r="AK81" i="30" s="1"/>
  <c r="R81" i="30" a="1"/>
  <c r="R81" i="30" s="1"/>
  <c r="AK26" i="30" a="1"/>
  <c r="AK26" i="30" s="1"/>
  <c r="R26" i="30" a="1"/>
  <c r="R26" i="30" s="1"/>
  <c r="R20" i="30" a="1"/>
  <c r="R20" i="30" s="1"/>
  <c r="R15" i="30" a="1"/>
  <c r="R15" i="30" s="1"/>
  <c r="R14" i="30" a="1"/>
  <c r="R14" i="30" s="1"/>
  <c r="R17" i="30" a="1"/>
  <c r="R17" i="30" s="1"/>
  <c r="R16" i="30" a="1"/>
  <c r="R16" i="30" s="1"/>
  <c r="R9" i="30" a="1"/>
  <c r="R9" i="30" s="1"/>
  <c r="R8" i="30" a="1"/>
  <c r="R8" i="30" s="1"/>
  <c r="R7" i="30" a="1"/>
  <c r="R7" i="30" s="1"/>
  <c r="R57" i="30" a="1"/>
  <c r="R57" i="30" s="1"/>
  <c r="R6" i="30" a="1"/>
  <c r="R6" i="30" s="1"/>
  <c r="R5" i="30" a="1"/>
  <c r="R5" i="30" s="1"/>
  <c r="R4" i="30" a="1"/>
  <c r="R4" i="30" s="1"/>
  <c r="R3" i="30" a="1"/>
  <c r="R3" i="30" s="1"/>
  <c r="R2" i="30" a="1"/>
  <c r="R2" i="30" s="1"/>
  <c r="D16" i="28"/>
  <c r="D15" i="28"/>
  <c r="D10" i="28"/>
  <c r="D14" i="28"/>
  <c r="D6" i="28"/>
  <c r="D5" i="28"/>
  <c r="D11" i="28"/>
  <c r="D7" i="28"/>
  <c r="D13" i="28"/>
  <c r="D8" i="28"/>
  <c r="D12" i="28"/>
  <c r="D9" i="28"/>
  <c r="D35" i="17" l="1"/>
  <c r="D33" i="17"/>
  <c r="E3" i="11" l="1"/>
  <c r="E30" i="11" l="1"/>
  <c r="F26" i="11" s="1"/>
  <c r="D2" i="11"/>
  <c r="F23" i="11" l="1"/>
  <c r="F3" i="11"/>
  <c r="F12" i="11"/>
  <c r="E484" i="8" l="1"/>
  <c r="E483" i="8"/>
  <c r="R482" i="8" a="1"/>
  <c r="R482" i="8" s="1"/>
  <c r="E482" i="8"/>
  <c r="E481" i="8"/>
  <c r="E480" i="8"/>
  <c r="E479" i="8"/>
  <c r="E478" i="8"/>
  <c r="E477" i="8"/>
  <c r="E476" i="8"/>
  <c r="E475" i="8"/>
  <c r="R474" i="8" a="1"/>
  <c r="R474" i="8" s="1"/>
  <c r="E474" i="8"/>
  <c r="R473" i="8" a="1"/>
  <c r="R473" i="8" s="1"/>
  <c r="E473" i="8"/>
  <c r="R472" i="8" a="1"/>
  <c r="R472" i="8" s="1"/>
  <c r="E472" i="8"/>
  <c r="R471" i="8" a="1"/>
  <c r="R471" i="8" s="1"/>
  <c r="E471" i="8"/>
  <c r="R470" i="8" a="1"/>
  <c r="R470" i="8" s="1"/>
  <c r="E470" i="8"/>
  <c r="R469" i="8" a="1"/>
  <c r="R469" i="8" s="1"/>
  <c r="E469" i="8"/>
  <c r="E468" i="8"/>
  <c r="R467" i="8" a="1"/>
  <c r="R467" i="8" s="1"/>
  <c r="E467" i="8"/>
  <c r="R466" i="8" a="1"/>
  <c r="R466" i="8" s="1"/>
  <c r="E466" i="8"/>
  <c r="R465" i="8" a="1"/>
  <c r="R465" i="8" s="1"/>
  <c r="E465" i="8"/>
  <c r="R464" i="8" a="1"/>
  <c r="R464" i="8" s="1"/>
  <c r="E464" i="8"/>
  <c r="R463" i="8" a="1"/>
  <c r="R463" i="8" s="1"/>
  <c r="E463" i="8"/>
  <c r="R462" i="8" a="1"/>
  <c r="R462" i="8" s="1"/>
  <c r="E462" i="8"/>
  <c r="R461" i="8" a="1"/>
  <c r="R461" i="8" s="1"/>
  <c r="E461" i="8"/>
  <c r="E460" i="8"/>
  <c r="E459" i="8"/>
  <c r="E458" i="8"/>
  <c r="R457" i="8" a="1"/>
  <c r="R457" i="8" s="1"/>
  <c r="E457" i="8"/>
  <c r="R456" i="8" a="1"/>
  <c r="R456" i="8" s="1"/>
  <c r="E456" i="8"/>
  <c r="R455" i="8" a="1"/>
  <c r="R455" i="8" s="1"/>
  <c r="E455" i="8"/>
  <c r="R454" i="8" a="1"/>
  <c r="R454" i="8" s="1"/>
  <c r="E454" i="8"/>
  <c r="R453" i="8" a="1"/>
  <c r="R453" i="8" s="1"/>
  <c r="E453" i="8"/>
  <c r="R452" i="8" a="1"/>
  <c r="R452" i="8" s="1"/>
  <c r="E452" i="8"/>
  <c r="R451" i="8" a="1"/>
  <c r="R451" i="8" s="1"/>
  <c r="E451" i="8"/>
  <c r="E450" i="8"/>
  <c r="R449" i="8" a="1"/>
  <c r="R449" i="8" s="1"/>
  <c r="E449" i="8"/>
  <c r="R448" i="8" a="1"/>
  <c r="R448" i="8" s="1"/>
  <c r="E448" i="8"/>
  <c r="E447" i="8"/>
  <c r="R446" i="8" a="1"/>
  <c r="R446" i="8" s="1"/>
  <c r="E446" i="8"/>
  <c r="R445" i="8" a="1"/>
  <c r="R445" i="8" s="1"/>
  <c r="E445" i="8"/>
  <c r="E444" i="8"/>
  <c r="E443" i="8"/>
  <c r="E442" i="8"/>
  <c r="E441" i="8"/>
  <c r="E440" i="8"/>
  <c r="R439" i="8" a="1"/>
  <c r="R439" i="8" s="1"/>
  <c r="E439" i="8"/>
  <c r="R438" i="8" a="1"/>
  <c r="R438" i="8" s="1"/>
  <c r="E438" i="8"/>
  <c r="R437" i="8" a="1"/>
  <c r="R437" i="8" s="1"/>
  <c r="E437" i="8"/>
  <c r="R436" i="8" a="1"/>
  <c r="R436" i="8" s="1"/>
  <c r="E436" i="8"/>
  <c r="R435" i="8" a="1"/>
  <c r="R435" i="8" s="1"/>
  <c r="E435" i="8"/>
  <c r="R434" i="8" a="1"/>
  <c r="R434" i="8" s="1"/>
  <c r="E434" i="8"/>
  <c r="R433" i="8" a="1"/>
  <c r="R433" i="8" s="1"/>
  <c r="E433" i="8"/>
  <c r="E432" i="8"/>
  <c r="E431" i="8"/>
  <c r="R430" i="8" a="1"/>
  <c r="R430" i="8" s="1"/>
  <c r="E430" i="8"/>
  <c r="R429" i="8" a="1"/>
  <c r="R429" i="8" s="1"/>
  <c r="E429" i="8"/>
  <c r="E428" i="8"/>
  <c r="R427" i="8" a="1"/>
  <c r="R427" i="8" s="1"/>
  <c r="E427" i="8"/>
  <c r="R426" i="8" a="1"/>
  <c r="R426" i="8" s="1"/>
  <c r="R425" i="8" a="1"/>
  <c r="R425" i="8" s="1"/>
  <c r="R424" i="8" a="1"/>
  <c r="R424" i="8" s="1"/>
  <c r="R422" i="8" a="1"/>
  <c r="R422" i="8" s="1"/>
  <c r="R421" i="8" a="1"/>
  <c r="R421" i="8" s="1"/>
  <c r="R417" i="8" a="1"/>
  <c r="R417" i="8" s="1"/>
  <c r="R416" i="8" a="1"/>
  <c r="R416" i="8" s="1"/>
  <c r="R415" i="8" a="1"/>
  <c r="R415" i="8" s="1"/>
  <c r="R414" i="8" a="1"/>
  <c r="R414" i="8" s="1"/>
  <c r="R413" i="8" a="1"/>
  <c r="R413" i="8" s="1"/>
  <c r="R412" i="8" a="1"/>
  <c r="R412" i="8" s="1"/>
  <c r="R411" i="8" a="1"/>
  <c r="R411" i="8" s="1"/>
  <c r="R410" i="8" a="1"/>
  <c r="R410" i="8" s="1"/>
  <c r="R409" i="8" a="1"/>
  <c r="R409" i="8" s="1"/>
  <c r="R408" i="8" a="1"/>
  <c r="R408" i="8" s="1"/>
  <c r="R407" i="8" a="1"/>
  <c r="R407" i="8" s="1"/>
  <c r="R406" i="8" a="1"/>
  <c r="R406" i="8" s="1"/>
  <c r="R405" i="8" a="1"/>
  <c r="R405" i="8" s="1"/>
  <c r="R404" i="8" a="1"/>
  <c r="R404" i="8" s="1"/>
  <c r="R403" i="8" a="1"/>
  <c r="R403" i="8" s="1"/>
  <c r="R402" i="8" a="1"/>
  <c r="R402" i="8" s="1"/>
  <c r="R401" i="8" a="1"/>
  <c r="R401" i="8" s="1"/>
  <c r="R400" i="8" a="1"/>
  <c r="R400" i="8" s="1"/>
  <c r="R398" i="8" a="1"/>
  <c r="R398" i="8" s="1"/>
  <c r="R396" i="8" a="1"/>
  <c r="R396" i="8" s="1"/>
  <c r="R394" i="8" a="1"/>
  <c r="R394" i="8" s="1"/>
  <c r="R393" i="8" a="1"/>
  <c r="R393" i="8" s="1"/>
  <c r="R392" i="8" a="1"/>
  <c r="R392" i="8" s="1"/>
  <c r="R391" i="8" a="1"/>
  <c r="R391" i="8" s="1"/>
  <c r="R390" i="8" a="1"/>
  <c r="R390" i="8" s="1"/>
  <c r="R389" i="8" a="1"/>
  <c r="R389" i="8" s="1"/>
  <c r="R388" i="8" a="1"/>
  <c r="R388" i="8" s="1"/>
  <c r="R387" i="8" a="1"/>
  <c r="R387" i="8" s="1"/>
  <c r="R386" i="8" a="1"/>
  <c r="R386" i="8" s="1"/>
  <c r="R385" i="8" a="1"/>
  <c r="R385" i="8" s="1"/>
  <c r="R384" i="8" a="1"/>
  <c r="R384" i="8" s="1"/>
  <c r="R383" i="8" a="1"/>
  <c r="R383" i="8" s="1"/>
  <c r="R382" i="8" a="1"/>
  <c r="R382" i="8" s="1"/>
  <c r="R381" i="8" a="1"/>
  <c r="R381" i="8" s="1"/>
  <c r="R380" i="8" a="1"/>
  <c r="R380" i="8" s="1"/>
  <c r="R379" i="8" a="1"/>
  <c r="R379" i="8" s="1"/>
  <c r="R378" i="8" a="1"/>
  <c r="R378" i="8" s="1"/>
  <c r="R377" i="8" a="1"/>
  <c r="R377" i="8" s="1"/>
  <c r="R376" i="8" a="1"/>
  <c r="R376" i="8" s="1"/>
  <c r="R375" i="8" a="1"/>
  <c r="R375" i="8" s="1"/>
  <c r="R374" i="8" a="1"/>
  <c r="R374" i="8" s="1"/>
  <c r="R373" i="8" a="1"/>
  <c r="R373" i="8" s="1"/>
  <c r="R372" i="8" a="1"/>
  <c r="R372" i="8" s="1"/>
  <c r="R371" i="8" a="1"/>
  <c r="R371" i="8" s="1"/>
  <c r="R370" i="8" a="1"/>
  <c r="R370" i="8" s="1"/>
  <c r="R369" i="8" a="1"/>
  <c r="R369" i="8" s="1"/>
  <c r="R368" i="8" a="1"/>
  <c r="R368" i="8" s="1"/>
  <c r="R367" i="8" a="1"/>
  <c r="R367" i="8" s="1"/>
  <c r="R366" i="8" a="1"/>
  <c r="R366" i="8" s="1"/>
  <c r="R365" i="8" a="1"/>
  <c r="R365" i="8" s="1"/>
  <c r="R364" i="8" a="1"/>
  <c r="R364" i="8" s="1"/>
  <c r="R363" i="8" a="1"/>
  <c r="R363" i="8" s="1"/>
  <c r="R362" i="8" a="1"/>
  <c r="R362" i="8" s="1"/>
  <c r="R361" i="8" a="1"/>
  <c r="R361" i="8" s="1"/>
  <c r="R360" i="8" a="1"/>
  <c r="R360" i="8" s="1"/>
  <c r="R359" i="8" a="1"/>
  <c r="R359" i="8" s="1"/>
  <c r="R358" i="8" a="1"/>
  <c r="R358" i="8" s="1"/>
  <c r="R357" i="8" a="1"/>
  <c r="R357" i="8" s="1"/>
  <c r="R356" i="8" a="1"/>
  <c r="R356" i="8" s="1"/>
  <c r="R355" i="8" a="1"/>
  <c r="R355" i="8" s="1"/>
  <c r="R354" i="8" a="1"/>
  <c r="R354" i="8" s="1"/>
  <c r="R353" i="8" a="1"/>
  <c r="R353" i="8" s="1"/>
  <c r="R352" i="8" a="1"/>
  <c r="R352" i="8" s="1"/>
  <c r="R351" i="8" a="1"/>
  <c r="R351" i="8" s="1"/>
  <c r="R350" i="8" a="1"/>
  <c r="R350" i="8" s="1"/>
  <c r="R349" i="8" a="1"/>
  <c r="R349" i="8" s="1"/>
  <c r="R348" i="8" a="1"/>
  <c r="R348" i="8" s="1"/>
  <c r="E348" i="8"/>
  <c r="R347" i="8" a="1"/>
  <c r="R347" i="8" s="1"/>
  <c r="R346" i="8" a="1"/>
  <c r="R346" i="8" s="1"/>
  <c r="R345" i="8" a="1"/>
  <c r="R345" i="8" s="1"/>
  <c r="R344" i="8" a="1"/>
  <c r="R344" i="8" s="1"/>
  <c r="R343" i="8" a="1"/>
  <c r="R343" i="8" s="1"/>
  <c r="R342" i="8" a="1"/>
  <c r="R342" i="8" s="1"/>
  <c r="R341" i="8" a="1"/>
  <c r="R341" i="8" s="1"/>
  <c r="R340" i="8" a="1"/>
  <c r="R340" i="8" s="1"/>
  <c r="R339" i="8" a="1"/>
  <c r="R339" i="8" s="1"/>
  <c r="R338" i="8" a="1"/>
  <c r="R338" i="8" s="1"/>
  <c r="R337" i="8" a="1"/>
  <c r="R337" i="8" s="1"/>
  <c r="R336" i="8" a="1"/>
  <c r="R336" i="8" s="1"/>
  <c r="R335" i="8" a="1"/>
  <c r="R335" i="8" s="1"/>
  <c r="R334" i="8" a="1"/>
  <c r="R334" i="8" s="1"/>
  <c r="R333" i="8" a="1"/>
  <c r="R333" i="8" s="1"/>
  <c r="R332" i="8" a="1"/>
  <c r="R332" i="8" s="1"/>
  <c r="R331" i="8" a="1"/>
  <c r="R331" i="8" s="1"/>
  <c r="R330" i="8" a="1"/>
  <c r="R330" i="8" s="1"/>
  <c r="R329" i="8" a="1"/>
  <c r="R329" i="8" s="1"/>
  <c r="R328" i="8" a="1"/>
  <c r="R328" i="8" s="1"/>
  <c r="R327" i="8" a="1"/>
  <c r="R327" i="8" s="1"/>
  <c r="R326" i="8" a="1"/>
  <c r="R326" i="8" s="1"/>
  <c r="R325" i="8" a="1"/>
  <c r="R325" i="8" s="1"/>
  <c r="R324" i="8" a="1"/>
  <c r="R324" i="8" s="1"/>
  <c r="R323" i="8" a="1"/>
  <c r="R323" i="8" s="1"/>
  <c r="R322" i="8" a="1"/>
  <c r="R322" i="8" s="1"/>
  <c r="R321" i="8" a="1"/>
  <c r="R321" i="8" s="1"/>
  <c r="R320" i="8" a="1"/>
  <c r="R320" i="8" s="1"/>
  <c r="R319" i="8" a="1"/>
  <c r="R319" i="8" s="1"/>
  <c r="R318" i="8" a="1"/>
  <c r="R318" i="8" s="1"/>
  <c r="R317" i="8" a="1"/>
  <c r="R317" i="8" s="1"/>
  <c r="R316" i="8" a="1"/>
  <c r="R316" i="8" s="1"/>
  <c r="R315" i="8" a="1"/>
  <c r="R315" i="8" s="1"/>
  <c r="R314" i="8" a="1"/>
  <c r="R314" i="8" s="1"/>
  <c r="R313" i="8" a="1"/>
  <c r="R313" i="8" s="1"/>
  <c r="R312" i="8" a="1"/>
  <c r="R312" i="8" s="1"/>
  <c r="R311" i="8" a="1"/>
  <c r="R311" i="8" s="1"/>
  <c r="R310" i="8" a="1"/>
  <c r="R310" i="8" s="1"/>
  <c r="R309" i="8" a="1"/>
  <c r="R309" i="8" s="1"/>
  <c r="R308" i="8" a="1"/>
  <c r="R308" i="8" s="1"/>
  <c r="R307" i="8" a="1"/>
  <c r="R307" i="8" s="1"/>
  <c r="R306" i="8" a="1"/>
  <c r="R306" i="8" s="1"/>
  <c r="R305" i="8" a="1"/>
  <c r="R305" i="8" s="1"/>
  <c r="R304" i="8" a="1"/>
  <c r="R304" i="8" s="1"/>
  <c r="R303" i="8" a="1"/>
  <c r="R303" i="8" s="1"/>
  <c r="R302" i="8" a="1"/>
  <c r="R302" i="8" s="1"/>
  <c r="R301" i="8" a="1"/>
  <c r="R301" i="8" s="1"/>
  <c r="R300" i="8" a="1"/>
  <c r="R300" i="8" s="1"/>
  <c r="R299" i="8" a="1"/>
  <c r="R299" i="8" s="1"/>
  <c r="R298" i="8" a="1"/>
  <c r="R298" i="8" s="1"/>
  <c r="R297" i="8" a="1"/>
  <c r="R297" i="8" s="1"/>
  <c r="R296" i="8" a="1"/>
  <c r="R296" i="8" s="1"/>
  <c r="R295" i="8" a="1"/>
  <c r="R295" i="8" s="1"/>
  <c r="R294" i="8" a="1"/>
  <c r="R294" i="8" s="1"/>
  <c r="R293" i="8" a="1"/>
  <c r="R293" i="8" s="1"/>
  <c r="R292" i="8" a="1"/>
  <c r="R292" i="8" s="1"/>
  <c r="R291" i="8" a="1"/>
  <c r="R291" i="8" s="1"/>
  <c r="R290" i="8" a="1"/>
  <c r="R290" i="8" s="1"/>
  <c r="R289" i="8" a="1"/>
  <c r="R289" i="8" s="1"/>
  <c r="R288" i="8" a="1"/>
  <c r="R288" i="8" s="1"/>
  <c r="R287" i="8" a="1"/>
  <c r="R287" i="8" s="1"/>
  <c r="R286" i="8" a="1"/>
  <c r="R286" i="8" s="1"/>
  <c r="R285" i="8" a="1"/>
  <c r="R285" i="8" s="1"/>
  <c r="R284" i="8" a="1"/>
  <c r="R284" i="8" s="1"/>
  <c r="R283" i="8" a="1"/>
  <c r="R283" i="8" s="1"/>
  <c r="R282" i="8" a="1"/>
  <c r="R282" i="8" s="1"/>
  <c r="R281" i="8" a="1"/>
  <c r="R281" i="8" s="1"/>
  <c r="R280" i="8" a="1"/>
  <c r="R280" i="8" s="1"/>
  <c r="R279" i="8" a="1"/>
  <c r="R279" i="8" s="1"/>
  <c r="R278" i="8" a="1"/>
  <c r="R278" i="8" s="1"/>
  <c r="R277" i="8" a="1"/>
  <c r="R277" i="8" s="1"/>
  <c r="R276" i="8" a="1"/>
  <c r="R276" i="8" s="1"/>
  <c r="R275" i="8" a="1"/>
  <c r="R275" i="8" s="1"/>
  <c r="R274" i="8" a="1"/>
  <c r="R274" i="8" s="1"/>
  <c r="R273" i="8" a="1"/>
  <c r="R273" i="8" s="1"/>
  <c r="R272" i="8" a="1"/>
  <c r="R272" i="8" s="1"/>
  <c r="R271" i="8" a="1"/>
  <c r="R271" i="8" s="1"/>
  <c r="R270" i="8" a="1"/>
  <c r="R270" i="8" s="1"/>
  <c r="R269" i="8" a="1"/>
  <c r="R269" i="8" s="1"/>
  <c r="R268" i="8" a="1"/>
  <c r="R268" i="8" s="1"/>
  <c r="R267" i="8" a="1"/>
  <c r="R267" i="8" s="1"/>
  <c r="R266" i="8" a="1"/>
  <c r="R266" i="8" s="1"/>
  <c r="R265" i="8" a="1"/>
  <c r="R265" i="8" s="1"/>
  <c r="R264" i="8" a="1"/>
  <c r="R264" i="8" s="1"/>
  <c r="R263" i="8" a="1"/>
  <c r="R263" i="8" s="1"/>
  <c r="R262" i="8" a="1"/>
  <c r="R262" i="8" s="1"/>
  <c r="R261" i="8" a="1"/>
  <c r="R261" i="8" s="1"/>
  <c r="R260" i="8" a="1"/>
  <c r="R260" i="8" s="1"/>
  <c r="R259" i="8" a="1"/>
  <c r="R259" i="8" s="1"/>
  <c r="R258" i="8" a="1"/>
  <c r="R258" i="8" s="1"/>
  <c r="R256" i="8" a="1"/>
  <c r="R256" i="8" s="1"/>
  <c r="R255" i="8" a="1"/>
  <c r="R255" i="8" s="1"/>
  <c r="R254" i="8" a="1"/>
  <c r="R254" i="8" s="1"/>
  <c r="R253" i="8" a="1"/>
  <c r="R253" i="8" s="1"/>
  <c r="R252" i="8" a="1"/>
  <c r="R252" i="8" s="1"/>
  <c r="R251" i="8" a="1"/>
  <c r="R251" i="8" s="1"/>
  <c r="R250" i="8" a="1"/>
  <c r="R250" i="8" s="1"/>
  <c r="R249" i="8" a="1"/>
  <c r="R249" i="8" s="1"/>
  <c r="R248" i="8" a="1"/>
  <c r="R248" i="8" s="1"/>
  <c r="R247" i="8" a="1"/>
  <c r="R247" i="8" s="1"/>
  <c r="R246" i="8" a="1"/>
  <c r="R246" i="8" s="1"/>
  <c r="R245" i="8" a="1"/>
  <c r="R245" i="8" s="1"/>
  <c r="R244" i="8" a="1"/>
  <c r="R244" i="8" s="1"/>
  <c r="R243" i="8" a="1"/>
  <c r="R243" i="8" s="1"/>
  <c r="R242" i="8" a="1"/>
  <c r="R242" i="8" s="1"/>
  <c r="R241" i="8" a="1"/>
  <c r="R241" i="8" s="1"/>
  <c r="R240" i="8" a="1"/>
  <c r="R240" i="8" s="1"/>
  <c r="R239" i="8" a="1"/>
  <c r="R239" i="8" s="1"/>
  <c r="R238" i="8" a="1"/>
  <c r="R238" i="8" s="1"/>
  <c r="R237" i="8" a="1"/>
  <c r="R237" i="8" s="1"/>
  <c r="R236" i="8" a="1"/>
  <c r="R236" i="8" s="1"/>
  <c r="R235" i="8" a="1"/>
  <c r="R235" i="8" s="1"/>
  <c r="R234" i="8" a="1"/>
  <c r="R234" i="8" s="1"/>
  <c r="R233" i="8" a="1"/>
  <c r="R233" i="8" s="1"/>
  <c r="R232" i="8" a="1"/>
  <c r="R232" i="8" s="1"/>
  <c r="R231" i="8" a="1"/>
  <c r="R231" i="8" s="1"/>
  <c r="R230" i="8" a="1"/>
  <c r="R230" i="8" s="1"/>
  <c r="R229" i="8" a="1"/>
  <c r="R229" i="8" s="1"/>
  <c r="R228" i="8" a="1"/>
  <c r="R228" i="8" s="1"/>
  <c r="R227" i="8" a="1"/>
  <c r="R227" i="8" s="1"/>
  <c r="R225" i="8" a="1"/>
  <c r="R225" i="8" s="1"/>
  <c r="R224" i="8" a="1"/>
  <c r="R224" i="8" s="1"/>
  <c r="R223" i="8" a="1"/>
  <c r="R223" i="8" s="1"/>
  <c r="R222" i="8" a="1"/>
  <c r="R222" i="8" s="1"/>
  <c r="R221" i="8" a="1"/>
  <c r="R221" i="8" s="1"/>
  <c r="R220" i="8" a="1"/>
  <c r="R220" i="8" s="1"/>
  <c r="R219" i="8" a="1"/>
  <c r="R219" i="8" s="1"/>
  <c r="R218" i="8" a="1"/>
  <c r="R218" i="8" s="1"/>
  <c r="R217" i="8" a="1"/>
  <c r="R217" i="8" s="1"/>
  <c r="R216" i="8" a="1"/>
  <c r="R216" i="8" s="1"/>
  <c r="R215" i="8" a="1"/>
  <c r="R215" i="8" s="1"/>
  <c r="R214" i="8" a="1"/>
  <c r="R214" i="8" s="1"/>
  <c r="R213" i="8" a="1"/>
  <c r="R213" i="8" s="1"/>
  <c r="R212" i="8" a="1"/>
  <c r="R212" i="8" s="1"/>
  <c r="R211" i="8" a="1"/>
  <c r="R211" i="8" s="1"/>
  <c r="R210" i="8" a="1"/>
  <c r="R210" i="8" s="1"/>
  <c r="R209" i="8" a="1"/>
  <c r="R209" i="8" s="1"/>
  <c r="R208" i="8" a="1"/>
  <c r="R208" i="8" s="1"/>
  <c r="R206" i="8" a="1"/>
  <c r="R206" i="8" s="1"/>
  <c r="R205" i="8" a="1"/>
  <c r="R205" i="8" s="1"/>
  <c r="R204" i="8" a="1"/>
  <c r="R204" i="8" s="1"/>
  <c r="R203" i="8" a="1"/>
  <c r="R203" i="8" s="1"/>
  <c r="R202" i="8" a="1"/>
  <c r="R202" i="8" s="1"/>
  <c r="R201" i="8" a="1"/>
  <c r="R201" i="8" s="1"/>
  <c r="R200" i="8" a="1"/>
  <c r="R200" i="8" s="1"/>
  <c r="R199" i="8" a="1"/>
  <c r="R199" i="8" s="1"/>
  <c r="R198" i="8" a="1"/>
  <c r="R198" i="8" s="1"/>
  <c r="R197" i="8" a="1"/>
  <c r="R197" i="8" s="1"/>
  <c r="R196" i="8" a="1"/>
  <c r="R196" i="8" s="1"/>
  <c r="R195" i="8" a="1"/>
  <c r="R195" i="8" s="1"/>
  <c r="R194" i="8" a="1"/>
  <c r="R194" i="8" s="1"/>
  <c r="R193" i="8" a="1"/>
  <c r="R193" i="8" s="1"/>
  <c r="R192" i="8" a="1"/>
  <c r="R192" i="8" s="1"/>
  <c r="R191" i="8" a="1"/>
  <c r="R191" i="8" s="1"/>
  <c r="R190" i="8" a="1"/>
  <c r="R190" i="8" s="1"/>
  <c r="R189" i="8" a="1"/>
  <c r="R189" i="8" s="1"/>
  <c r="R188" i="8" a="1"/>
  <c r="R188" i="8" s="1"/>
  <c r="R187" i="8" a="1"/>
  <c r="R187" i="8" s="1"/>
  <c r="R186" i="8" a="1"/>
  <c r="R186" i="8" s="1"/>
  <c r="R185" i="8" a="1"/>
  <c r="R185" i="8" s="1"/>
  <c r="R184" i="8" a="1"/>
  <c r="R184" i="8" s="1"/>
  <c r="R183" i="8" a="1"/>
  <c r="R183" i="8" s="1"/>
  <c r="R182" i="8" a="1"/>
  <c r="R182" i="8" s="1"/>
  <c r="R181" i="8" a="1"/>
  <c r="R181" i="8" s="1"/>
  <c r="R180" i="8" a="1"/>
  <c r="R180" i="8" s="1"/>
  <c r="R179" i="8" a="1"/>
  <c r="R179" i="8" s="1"/>
  <c r="R178" i="8" a="1"/>
  <c r="R178" i="8" s="1"/>
  <c r="R177" i="8" a="1"/>
  <c r="R177" i="8" s="1"/>
  <c r="R176" i="8" a="1"/>
  <c r="R176" i="8" s="1"/>
  <c r="R175" i="8" a="1"/>
  <c r="R175" i="8" s="1"/>
  <c r="R174" i="8" a="1"/>
  <c r="R174" i="8" s="1"/>
  <c r="R173" i="8" a="1"/>
  <c r="R173" i="8" s="1"/>
  <c r="R172" i="8" a="1"/>
  <c r="R172" i="8" s="1"/>
  <c r="R171" i="8" a="1"/>
  <c r="R171" i="8" s="1"/>
  <c r="R170" i="8" a="1"/>
  <c r="R170" i="8" s="1"/>
  <c r="R169" i="8" a="1"/>
  <c r="R169" i="8" s="1"/>
  <c r="R168" i="8" a="1"/>
  <c r="R168" i="8" s="1"/>
  <c r="R167" i="8" a="1"/>
  <c r="R167" i="8" s="1"/>
  <c r="R166" i="8" a="1"/>
  <c r="R166" i="8" s="1"/>
  <c r="R165" i="8" a="1"/>
  <c r="R165" i="8" s="1"/>
  <c r="R164" i="8" a="1"/>
  <c r="R164" i="8" s="1"/>
  <c r="R163" i="8" a="1"/>
  <c r="R163" i="8" s="1"/>
  <c r="R161" i="8" a="1"/>
  <c r="R161" i="8" s="1"/>
  <c r="R160" i="8" a="1"/>
  <c r="R160" i="8" s="1"/>
  <c r="R159" i="8" a="1"/>
  <c r="R159" i="8" s="1"/>
  <c r="R158" i="8" a="1"/>
  <c r="R158" i="8" s="1"/>
  <c r="R157" i="8" a="1"/>
  <c r="R157" i="8" s="1"/>
  <c r="R156" i="8" a="1"/>
  <c r="R156" i="8" s="1"/>
  <c r="R155" i="8" a="1"/>
  <c r="R155" i="8" s="1"/>
  <c r="R154" i="8" a="1"/>
  <c r="R154" i="8" s="1"/>
  <c r="R153" i="8" a="1"/>
  <c r="R153" i="8" s="1"/>
  <c r="R152" i="8" a="1"/>
  <c r="R152" i="8" s="1"/>
  <c r="R151" i="8" a="1"/>
  <c r="R151" i="8" s="1"/>
  <c r="R149" i="8" a="1"/>
  <c r="R149" i="8" s="1"/>
  <c r="R148" i="8" a="1"/>
  <c r="R148" i="8" s="1"/>
  <c r="R147" i="8" a="1"/>
  <c r="R147" i="8" s="1"/>
  <c r="R146" i="8" a="1"/>
  <c r="R146" i="8" s="1"/>
  <c r="R145" i="8" a="1"/>
  <c r="R145" i="8" s="1"/>
  <c r="R144" i="8" a="1"/>
  <c r="R144" i="8" s="1"/>
  <c r="R143" i="8" a="1"/>
  <c r="R143" i="8" s="1"/>
  <c r="R142" i="8" a="1"/>
  <c r="R142" i="8" s="1"/>
  <c r="R141" i="8" a="1"/>
  <c r="R141" i="8" s="1"/>
  <c r="R140" i="8" a="1"/>
  <c r="R140" i="8" s="1"/>
  <c r="R139" i="8" a="1"/>
  <c r="R139" i="8" s="1"/>
  <c r="R138" i="8" a="1"/>
  <c r="R138" i="8" s="1"/>
  <c r="R136" i="8" a="1"/>
  <c r="R136" i="8" s="1"/>
  <c r="R135" i="8" a="1"/>
  <c r="R135" i="8" s="1"/>
  <c r="R134" i="8" a="1"/>
  <c r="R134" i="8" s="1"/>
  <c r="R133" i="8" a="1"/>
  <c r="R133" i="8" s="1"/>
  <c r="R132" i="8" a="1"/>
  <c r="R132" i="8" s="1"/>
  <c r="R131" i="8" a="1"/>
  <c r="R131" i="8" s="1"/>
  <c r="R130" i="8" a="1"/>
  <c r="R130" i="8" s="1"/>
  <c r="R129" i="8" a="1"/>
  <c r="R129" i="8" s="1"/>
  <c r="R128" i="8" a="1"/>
  <c r="R128" i="8" s="1"/>
  <c r="R127" i="8" a="1"/>
  <c r="R127" i="8" s="1"/>
  <c r="R126" i="8" a="1"/>
  <c r="R126" i="8" s="1"/>
  <c r="R125" i="8" a="1"/>
  <c r="R125" i="8" s="1"/>
  <c r="R124" i="8" a="1"/>
  <c r="R124" i="8" s="1"/>
  <c r="R123" i="8" a="1"/>
  <c r="R123" i="8" s="1"/>
  <c r="R122" i="8" a="1"/>
  <c r="R122" i="8" s="1"/>
  <c r="R121" i="8" a="1"/>
  <c r="R121" i="8" s="1"/>
  <c r="R120" i="8" a="1"/>
  <c r="R120" i="8" s="1"/>
  <c r="R119" i="8" a="1"/>
  <c r="R119" i="8" s="1"/>
  <c r="R118" i="8" a="1"/>
  <c r="R118" i="8" s="1"/>
  <c r="R117" i="8" a="1"/>
  <c r="R117" i="8" s="1"/>
  <c r="R116" i="8" a="1"/>
  <c r="R116" i="8" s="1"/>
  <c r="R115" i="8" a="1"/>
  <c r="R115" i="8" s="1"/>
  <c r="R114" i="8" a="1"/>
  <c r="R114" i="8" s="1"/>
  <c r="R113" i="8" a="1"/>
  <c r="R113" i="8" s="1"/>
  <c r="R112" i="8" a="1"/>
  <c r="R112" i="8" s="1"/>
  <c r="R111" i="8" a="1"/>
  <c r="R111" i="8" s="1"/>
  <c r="R110" i="8" a="1"/>
  <c r="R110" i="8" s="1"/>
  <c r="R109" i="8" a="1"/>
  <c r="R109" i="8" s="1"/>
  <c r="R108" i="8" a="1"/>
  <c r="R108" i="8" s="1"/>
  <c r="R107" i="8" a="1"/>
  <c r="R107" i="8" s="1"/>
  <c r="R106" i="8" a="1"/>
  <c r="R106" i="8" s="1"/>
  <c r="R105" i="8" a="1"/>
  <c r="R105" i="8" s="1"/>
  <c r="R104" i="8" a="1"/>
  <c r="R104" i="8" s="1"/>
  <c r="R103" i="8" a="1"/>
  <c r="R103" i="8" s="1"/>
  <c r="R102" i="8" a="1"/>
  <c r="R102" i="8" s="1"/>
  <c r="R101" i="8" a="1"/>
  <c r="R101" i="8" s="1"/>
  <c r="R100" i="8" a="1"/>
  <c r="R100" i="8" s="1"/>
  <c r="R99" i="8" a="1"/>
  <c r="R99" i="8" s="1"/>
  <c r="R98" i="8" a="1"/>
  <c r="R98" i="8" s="1"/>
  <c r="R97" i="8" a="1"/>
  <c r="R97" i="8" s="1"/>
  <c r="R96" i="8" a="1"/>
  <c r="R96" i="8" s="1"/>
  <c r="R95" i="8" a="1"/>
  <c r="R95" i="8" s="1"/>
  <c r="R94" i="8" a="1"/>
  <c r="R94" i="8" s="1"/>
  <c r="R93" i="8" a="1"/>
  <c r="R93" i="8" s="1"/>
  <c r="R92" i="8" a="1"/>
  <c r="R92" i="8" s="1"/>
  <c r="R91" i="8" a="1"/>
  <c r="R91" i="8" s="1"/>
  <c r="R90" i="8" a="1"/>
  <c r="R90" i="8" s="1"/>
  <c r="R89" i="8" a="1"/>
  <c r="R89" i="8" s="1"/>
  <c r="R88" i="8" a="1"/>
  <c r="R88" i="8" s="1"/>
  <c r="R87" i="8" a="1"/>
  <c r="R87" i="8" s="1"/>
  <c r="R86" i="8" a="1"/>
  <c r="R86" i="8" s="1"/>
  <c r="R85" i="8" a="1"/>
  <c r="R85" i="8" s="1"/>
  <c r="R84" i="8" a="1"/>
  <c r="R84" i="8" s="1"/>
  <c r="R83" i="8" a="1"/>
  <c r="R83" i="8" s="1"/>
  <c r="R82" i="8" a="1"/>
  <c r="R82" i="8" s="1"/>
  <c r="R81" i="8" a="1"/>
  <c r="R81" i="8" s="1"/>
  <c r="R80" i="8" a="1"/>
  <c r="R80" i="8" s="1"/>
  <c r="R79" i="8" a="1"/>
  <c r="R79" i="8" s="1"/>
  <c r="R78" i="8" a="1"/>
  <c r="R78" i="8" s="1"/>
  <c r="R77" i="8" a="1"/>
  <c r="R77" i="8" s="1"/>
  <c r="R76" i="8" a="1"/>
  <c r="R76" i="8" s="1"/>
  <c r="R75" i="8" a="1"/>
  <c r="R75" i="8" s="1"/>
  <c r="R74" i="8" a="1"/>
  <c r="R74" i="8" s="1"/>
  <c r="R73" i="8" a="1"/>
  <c r="R73" i="8" s="1"/>
  <c r="R72" i="8" a="1"/>
  <c r="R72" i="8" s="1"/>
  <c r="R71" i="8" a="1"/>
  <c r="R71" i="8" s="1"/>
  <c r="R70" i="8" a="1"/>
  <c r="R70" i="8" s="1"/>
  <c r="R69" i="8" a="1"/>
  <c r="R69" i="8" s="1"/>
  <c r="R68" i="8" a="1"/>
  <c r="R68" i="8" s="1"/>
  <c r="R67" i="8" a="1"/>
  <c r="R67" i="8" s="1"/>
  <c r="R66" i="8" a="1"/>
  <c r="R66" i="8" s="1"/>
  <c r="R65" i="8" a="1"/>
  <c r="R65" i="8" s="1"/>
  <c r="R64" i="8" a="1"/>
  <c r="R64" i="8" s="1"/>
  <c r="R63" i="8" a="1"/>
  <c r="R63" i="8" s="1"/>
  <c r="R62" i="8" a="1"/>
  <c r="R62" i="8" s="1"/>
  <c r="R61" i="8" a="1"/>
  <c r="R61" i="8" s="1"/>
  <c r="R60" i="8" a="1"/>
  <c r="R60" i="8" s="1"/>
  <c r="R59" i="8" a="1"/>
  <c r="R59" i="8" s="1"/>
  <c r="R58" i="8" a="1"/>
  <c r="R58" i="8" s="1"/>
  <c r="R57" i="8" a="1"/>
  <c r="R57" i="8" s="1"/>
  <c r="R56" i="8" a="1"/>
  <c r="R56" i="8" s="1"/>
  <c r="R55" i="8" a="1"/>
  <c r="R55" i="8" s="1"/>
  <c r="R54" i="8" a="1"/>
  <c r="R54" i="8" s="1"/>
  <c r="R53" i="8" a="1"/>
  <c r="R53" i="8" s="1"/>
  <c r="R52" i="8" a="1"/>
  <c r="R52" i="8" s="1"/>
  <c r="R51" i="8" a="1"/>
  <c r="R51" i="8" s="1"/>
  <c r="R50" i="8" a="1"/>
  <c r="R50" i="8" s="1"/>
  <c r="R49" i="8" a="1"/>
  <c r="R49" i="8" s="1"/>
  <c r="R48" i="8" a="1"/>
  <c r="R48" i="8" s="1"/>
  <c r="R47" i="8" a="1"/>
  <c r="R47" i="8" s="1"/>
  <c r="R46" i="8" a="1"/>
  <c r="R46" i="8" s="1"/>
  <c r="R45" i="8" a="1"/>
  <c r="R45" i="8" s="1"/>
  <c r="R44" i="8" a="1"/>
  <c r="R44" i="8" s="1"/>
  <c r="R43" i="8" a="1"/>
  <c r="R43" i="8" s="1"/>
  <c r="R42" i="8" a="1"/>
  <c r="R42" i="8" s="1"/>
  <c r="R41" i="8" a="1"/>
  <c r="R41" i="8" s="1"/>
  <c r="R40" i="8" a="1"/>
  <c r="R40" i="8" s="1"/>
  <c r="R39" i="8" a="1"/>
  <c r="R39" i="8" s="1"/>
  <c r="R38" i="8" a="1"/>
  <c r="R38" i="8" s="1"/>
  <c r="R37" i="8" a="1"/>
  <c r="R37" i="8" s="1"/>
  <c r="R36" i="8" a="1"/>
  <c r="R36" i="8" s="1"/>
  <c r="R35" i="8" a="1"/>
  <c r="R35" i="8" s="1"/>
  <c r="R34" i="8" a="1"/>
  <c r="R34" i="8" s="1"/>
  <c r="R33" i="8" a="1"/>
  <c r="R33" i="8" s="1"/>
  <c r="R32" i="8" a="1"/>
  <c r="R32" i="8" s="1"/>
  <c r="R31" i="8" a="1"/>
  <c r="R31" i="8" s="1"/>
  <c r="R30" i="8" a="1"/>
  <c r="R30" i="8" s="1"/>
  <c r="R29" i="8" a="1"/>
  <c r="R29" i="8" s="1"/>
  <c r="R28" i="8" a="1"/>
  <c r="R28" i="8" s="1"/>
  <c r="R27" i="8" a="1"/>
  <c r="R27" i="8" s="1"/>
  <c r="R26" i="8" a="1"/>
  <c r="R26" i="8" s="1"/>
  <c r="R25" i="8" a="1"/>
  <c r="R25" i="8" s="1"/>
  <c r="R24" i="8" a="1"/>
  <c r="R24" i="8" s="1"/>
  <c r="R23" i="8" a="1"/>
  <c r="R23" i="8" s="1"/>
  <c r="R22" i="8" a="1"/>
  <c r="R22" i="8" s="1"/>
  <c r="R21" i="8" a="1"/>
  <c r="R21" i="8" s="1"/>
  <c r="R20" i="8" a="1"/>
  <c r="R20" i="8" s="1"/>
  <c r="R19" i="8" a="1"/>
  <c r="R19" i="8" s="1"/>
  <c r="R18" i="8" a="1"/>
  <c r="R18" i="8" s="1"/>
  <c r="R17" i="8" a="1"/>
  <c r="R17" i="8" s="1"/>
  <c r="R16" i="8" a="1"/>
  <c r="R16" i="8" s="1"/>
  <c r="R15" i="8" a="1"/>
  <c r="R15" i="8" s="1"/>
  <c r="R14" i="8" a="1"/>
  <c r="R14" i="8" s="1"/>
  <c r="R13" i="8" a="1"/>
  <c r="R13" i="8" s="1"/>
  <c r="R12" i="8" a="1"/>
  <c r="R12" i="8" s="1"/>
  <c r="R11" i="8" a="1"/>
  <c r="R11" i="8" s="1"/>
  <c r="R10" i="8" a="1"/>
  <c r="R10" i="8" s="1"/>
  <c r="R9" i="8" a="1"/>
  <c r="R9" i="8" s="1"/>
  <c r="R8" i="8" a="1"/>
  <c r="R8" i="8" s="1"/>
  <c r="R7" i="8" a="1"/>
  <c r="R7" i="8" s="1"/>
  <c r="R6" i="8" a="1"/>
  <c r="R6" i="8" s="1"/>
  <c r="R5" i="8" a="1"/>
  <c r="R5" i="8" s="1"/>
  <c r="R4" i="8" a="1"/>
  <c r="R4" i="8" s="1"/>
  <c r="R3" i="8" a="1"/>
  <c r="R3" i="8" s="1"/>
  <c r="R2" i="8" a="1"/>
  <c r="R2" i="8" s="1"/>
  <c r="AK818" i="30" l="1" a="1"/>
  <c r="AK818" i="30" s="1"/>
  <c r="AK771" i="30" a="1"/>
  <c r="AK771" i="30" s="1"/>
  <c r="AK78" i="30" a="1"/>
  <c r="AK78" i="30" s="1"/>
  <c r="AK812" i="30" a="1"/>
  <c r="AK812" i="30" s="1"/>
  <c r="AK802" i="30" a="1"/>
  <c r="AK802" i="30" s="1"/>
  <c r="AK816" i="30" a="1"/>
  <c r="AK816" i="30" s="1"/>
  <c r="AK811" i="30" a="1"/>
  <c r="AK811" i="30" s="1"/>
  <c r="AK810" i="30" a="1"/>
  <c r="AK810" i="30" s="1"/>
  <c r="AK820" i="30" a="1"/>
  <c r="AK820" i="30" s="1"/>
  <c r="AK819" i="30" a="1"/>
  <c r="AK819" i="30" s="1"/>
  <c r="AK815" i="30" a="1"/>
  <c r="AK815" i="30" s="1"/>
  <c r="AK803" i="30" a="1"/>
  <c r="AK803" i="30" s="1"/>
  <c r="AK29" i="30" l="1" a="1"/>
  <c r="AK29" i="30" s="1"/>
  <c r="AK41" i="30" a="1"/>
  <c r="AK41" i="30" s="1"/>
  <c r="AK639" i="30" l="1" a="1"/>
  <c r="AK639" i="30" s="1"/>
  <c r="AK677" i="30" a="1"/>
  <c r="AK677" i="30" s="1"/>
  <c r="AK648" i="30" a="1"/>
  <c r="AK648" i="30" s="1"/>
  <c r="AK673" i="30" a="1"/>
  <c r="AK673" i="30" s="1"/>
  <c r="AK671" i="30" a="1"/>
  <c r="AK671" i="30" s="1"/>
  <c r="AK631" i="30" a="1"/>
  <c r="AK631" i="30" s="1"/>
  <c r="AK612" i="30" a="1"/>
  <c r="AK612" i="30" s="1"/>
  <c r="AK680" i="30" a="1"/>
  <c r="AK680" i="30" s="1"/>
  <c r="AK672" i="30" a="1"/>
  <c r="AK672" i="30" s="1"/>
  <c r="AK632" i="30" a="1"/>
  <c r="AK632" i="30" s="1"/>
  <c r="AK619" i="30" a="1"/>
  <c r="AK619" i="30" s="1"/>
  <c r="AK676" i="30" a="1"/>
  <c r="AK676" i="30" s="1"/>
  <c r="AK635" i="30" a="1"/>
  <c r="AK635" i="30" s="1"/>
  <c r="AK602" i="30" a="1"/>
  <c r="AK602" i="30" s="1"/>
  <c r="AK809" i="30" l="1" a="1"/>
  <c r="AK809" i="30" s="1"/>
  <c r="AK717" i="30" a="1"/>
  <c r="AK717" i="30" s="1"/>
  <c r="AK272" i="30" a="1"/>
  <c r="AK272" i="30" s="1"/>
  <c r="AK335" i="30" a="1"/>
  <c r="AK335" i="30" s="1"/>
  <c r="AK807" i="30" a="1"/>
  <c r="AK807" i="30" s="1"/>
  <c r="AK170" i="30" a="1"/>
  <c r="AK170" i="30" s="1"/>
  <c r="AK334" i="30" a="1"/>
  <c r="AK334" i="30" s="1"/>
  <c r="AK806" i="30" a="1"/>
  <c r="AK806" i="30" s="1"/>
  <c r="AK229" i="30" a="1"/>
  <c r="AK229" i="30" s="1"/>
  <c r="AK756" i="30" a="1"/>
  <c r="AK756" i="30" s="1"/>
  <c r="AK725" i="30" a="1"/>
  <c r="AK725" i="30" s="1"/>
  <c r="AK687" i="30" a="1"/>
  <c r="AK687" i="30" s="1"/>
  <c r="AK154" i="30" a="1"/>
  <c r="AK154" i="30" s="1"/>
  <c r="AK437" i="30" a="1"/>
  <c r="AK437" i="30" s="1"/>
  <c r="AK344" i="30" a="1"/>
  <c r="AK344" i="30" s="1"/>
  <c r="AK242" i="30" a="1"/>
  <c r="AK242" i="30" s="1"/>
  <c r="AK233" i="30" a="1"/>
  <c r="AK233" i="30" s="1"/>
  <c r="AK153" i="30" a="1"/>
  <c r="AK153" i="30" s="1"/>
  <c r="AK776" i="30" a="1"/>
  <c r="AK776" i="30" s="1"/>
  <c r="AK711" i="30" a="1"/>
  <c r="AK711" i="30" s="1"/>
  <c r="AK685" i="30" a="1"/>
  <c r="AK685" i="30" s="1"/>
  <c r="AK581" i="30" a="1"/>
  <c r="AK581" i="30" s="1"/>
  <c r="AK538" i="30" a="1"/>
  <c r="AK538" i="30" s="1"/>
  <c r="AK152" i="30" a="1"/>
  <c r="AK152" i="30" s="1"/>
  <c r="AK686" i="30" a="1"/>
  <c r="AK686" i="30" s="1"/>
  <c r="AK688" i="30" a="1"/>
  <c r="AK688" i="30" s="1"/>
  <c r="AK411" i="30" a="1"/>
  <c r="AK411" i="30" s="1"/>
  <c r="AK796" i="30" a="1"/>
  <c r="AK796" i="30" s="1"/>
  <c r="AK613" i="30" a="1"/>
  <c r="AK613" i="30" s="1"/>
  <c r="AK416" i="30" a="1"/>
  <c r="AK416" i="30" s="1"/>
  <c r="AK345" i="30" a="1"/>
  <c r="AK345" i="30" s="1"/>
  <c r="AK271" i="30" a="1"/>
  <c r="AK271" i="30" s="1"/>
  <c r="AK239" i="30" a="1"/>
  <c r="AK239" i="30" s="1"/>
  <c r="AK87" i="30" a="1"/>
  <c r="AK87" i="30" s="1"/>
  <c r="AK755" i="30" l="1" a="1"/>
  <c r="AK755" i="30" s="1"/>
  <c r="AK730" i="30" a="1"/>
  <c r="AK730" i="30" s="1"/>
  <c r="AK626" i="30" a="1"/>
  <c r="AK626" i="30" s="1"/>
  <c r="AK274" i="30" a="1"/>
  <c r="AK274" i="30" s="1"/>
  <c r="AK731" i="30" a="1"/>
  <c r="AK731" i="30" s="1"/>
  <c r="AK231" i="30" a="1"/>
  <c r="AK231" i="30" s="1"/>
  <c r="AK718" i="30" a="1"/>
  <c r="AK718" i="30" s="1"/>
  <c r="AK670" i="30" a="1"/>
  <c r="AK670" i="30" s="1"/>
  <c r="AK733" i="30" a="1"/>
  <c r="AK733" i="30" s="1"/>
  <c r="AK297" i="30" a="1"/>
  <c r="AK297" i="30" s="1"/>
  <c r="AK174" i="30" a="1"/>
  <c r="AK174" i="30" s="1"/>
  <c r="AK298" i="30" a="1"/>
  <c r="AK298" i="30" s="1"/>
  <c r="AK732" i="30" a="1"/>
  <c r="AK732" i="30" s="1"/>
  <c r="AK56" i="30" a="1"/>
  <c r="AK56" i="30" s="1"/>
  <c r="AK797" i="30" a="1"/>
  <c r="AK797" i="30" s="1"/>
  <c r="AK125" i="30" l="1" a="1"/>
  <c r="AK125" i="30" s="1"/>
  <c r="AK38" i="30" a="1"/>
  <c r="AK38" i="30" s="1"/>
  <c r="AK661" i="30" a="1"/>
  <c r="AK661" i="30" s="1"/>
  <c r="AK37" i="30" a="1"/>
  <c r="AK37" i="30" s="1"/>
  <c r="AK39" i="30" a="1"/>
  <c r="AK39" i="30" s="1"/>
  <c r="AK19" i="30" a="1"/>
  <c r="AK19" i="30" s="1"/>
  <c r="AK36" i="30" a="1"/>
  <c r="AK36" i="30" s="1"/>
  <c r="AK20" i="30" a="1"/>
  <c r="AK20" i="30" s="1"/>
  <c r="AK225" i="30" a="1"/>
  <c r="AK225" i="30" s="1"/>
  <c r="AK221" i="30" a="1"/>
  <c r="AK221" i="30" s="1"/>
  <c r="AK201" i="30" a="1"/>
  <c r="AK201" i="30" s="1"/>
  <c r="AK396" i="30" a="1"/>
  <c r="AK396" i="30" s="1"/>
  <c r="AK44" i="30" a="1"/>
  <c r="AK44" i="30" s="1"/>
  <c r="AK235" i="30" a="1"/>
  <c r="AK235" i="30" s="1"/>
  <c r="AK112" i="30" a="1"/>
  <c r="AK112" i="30" s="1"/>
  <c r="AK30" i="30" a="1"/>
  <c r="AK30" i="30" s="1"/>
  <c r="AK130" i="30" a="1"/>
  <c r="AK130" i="30" s="1"/>
  <c r="AK49" i="30" a="1"/>
  <c r="AK49" i="30" s="1"/>
  <c r="AK57" i="30" a="1"/>
  <c r="AK57" i="30" s="1"/>
  <c r="AK251" i="30" a="1"/>
  <c r="AK251" i="30" s="1"/>
  <c r="AK224" i="30" a="1"/>
  <c r="AK224" i="30" s="1"/>
  <c r="AK66" i="30" a="1"/>
  <c r="AK66" i="30" s="1"/>
  <c r="AK90" i="30" a="1"/>
  <c r="AK90" i="30" s="1"/>
  <c r="AK47" i="30" a="1"/>
  <c r="AK47" i="30" s="1"/>
  <c r="AK45" i="30" a="1"/>
  <c r="AK45" i="30" s="1"/>
  <c r="AK132" i="30" a="1"/>
  <c r="AK132" i="30" s="1"/>
  <c r="AK109" i="30" a="1"/>
  <c r="AK109" i="30" s="1"/>
  <c r="AK119" i="30" a="1"/>
  <c r="AK119" i="30" s="1"/>
  <c r="AK40" i="30" a="1"/>
  <c r="AK40" i="30" s="1"/>
  <c r="AK213" i="30" a="1"/>
  <c r="AK213" i="30" s="1"/>
  <c r="AK203" i="30" a="1"/>
  <c r="AK203" i="30" s="1"/>
  <c r="AK65" i="30" a="1"/>
  <c r="AK65" i="30" s="1"/>
  <c r="AK32" i="30" a="1"/>
  <c r="AK32" i="30" s="1"/>
  <c r="AK28" i="30" a="1"/>
  <c r="AK28" i="30" s="1"/>
  <c r="AK131" i="30" a="1"/>
  <c r="AK131" i="30" s="1"/>
  <c r="AK48" i="30" a="1"/>
  <c r="AK48" i="30" s="1"/>
  <c r="AK395" i="30" a="1"/>
  <c r="AK395" i="30" s="1"/>
  <c r="AK43" i="30" a="1"/>
  <c r="AK43" i="30" s="1"/>
  <c r="AK157" i="30" a="1"/>
  <c r="AK157" i="30" s="1"/>
  <c r="AK35" i="30" a="1"/>
  <c r="AK35" i="30" s="1"/>
  <c r="AK254" i="30" a="1"/>
  <c r="AK254" i="30" s="1"/>
  <c r="AK91" i="30" a="1"/>
  <c r="AK91" i="30" s="1"/>
  <c r="AK46" i="30" a="1"/>
  <c r="AK46" i="30" s="1"/>
  <c r="AK25" i="30" a="1"/>
  <c r="AK25" i="30" s="1"/>
  <c r="AK31" i="30" a="1"/>
  <c r="AK31" i="30" s="1"/>
  <c r="AK124" i="30" a="1"/>
  <c r="AK124" i="30" s="1"/>
  <c r="AK67" i="30" a="1"/>
  <c r="AK67" i="30" s="1"/>
  <c r="AK209" i="30" a="1"/>
  <c r="AK209" i="30" s="1"/>
  <c r="AK97" i="30" a="1"/>
  <c r="AK97" i="30" s="1"/>
  <c r="AK261" i="30" a="1"/>
  <c r="AK261" i="30" s="1"/>
  <c r="AK230" i="30" a="1"/>
  <c r="AK230" i="30" s="1"/>
  <c r="AK678" i="30" l="1" a="1"/>
  <c r="AK678" i="30" s="1"/>
  <c r="AK678" i="1" a="1"/>
  <c r="AK678" i="1" s="1"/>
  <c r="AK474" i="30" l="1" a="1"/>
  <c r="AK474" i="30" s="1"/>
  <c r="AK915" i="1" l="1" a="1"/>
  <c r="AK915" i="1" s="1"/>
  <c r="AK1348" i="1" l="1" a="1"/>
  <c r="AK1348" i="1" s="1"/>
  <c r="AK1338" i="1" a="1"/>
  <c r="AK1338" i="1" s="1"/>
  <c r="AK129" i="30" l="1" a="1"/>
  <c r="AK129" i="30" s="1"/>
  <c r="AK284" i="30" a="1"/>
  <c r="AK284" i="30" s="1"/>
  <c r="AK409" i="30" l="1" a="1"/>
  <c r="AK409" i="30" s="1"/>
  <c r="AK473" i="30" a="1"/>
  <c r="AK473" i="30" s="1"/>
  <c r="AK420" i="30" l="1" a="1"/>
  <c r="AK420" i="30" s="1"/>
  <c r="AK583" i="30" a="1"/>
  <c r="AK583" i="30" s="1"/>
  <c r="AK1412" i="1" a="1"/>
  <c r="AK1412" i="1" s="1"/>
  <c r="AK63" i="30" l="1" a="1"/>
  <c r="AK63" i="30" s="1"/>
  <c r="AK60" i="30" a="1"/>
  <c r="AK60" i="30" s="1"/>
  <c r="AK146" i="30" a="1"/>
  <c r="AK146" i="30" s="1"/>
  <c r="AK93" i="30" a="1"/>
  <c r="AK93" i="30" s="1"/>
  <c r="AK73" i="30" a="1"/>
  <c r="AK73" i="30" s="1"/>
  <c r="AK23" i="30" a="1"/>
  <c r="AK23" i="30" s="1"/>
  <c r="AK95" i="30" a="1"/>
  <c r="AK95" i="30" s="1"/>
  <c r="AK76" i="30" a="1"/>
  <c r="AK76" i="30" s="1"/>
  <c r="AK17" i="30" a="1"/>
  <c r="AK17" i="30" s="1"/>
  <c r="AK21" i="30" a="1"/>
  <c r="AK21" i="30" s="1"/>
  <c r="AK7" i="30" a="1"/>
  <c r="AK7" i="30" s="1"/>
  <c r="AK11" i="30" a="1"/>
  <c r="AK11" i="30" s="1"/>
  <c r="AK13" i="30" a="1"/>
  <c r="AK13" i="30" s="1"/>
  <c r="AK50" i="30" a="1"/>
  <c r="AK50" i="30" s="1"/>
  <c r="AK33" i="30" a="1"/>
  <c r="AK33" i="30" s="1"/>
  <c r="AK58" i="30" a="1"/>
  <c r="AK58" i="30" s="1"/>
  <c r="AK52" i="30" a="1"/>
  <c r="AK52" i="30" s="1"/>
  <c r="AK54" i="30" a="1"/>
  <c r="AK54" i="30" s="1"/>
  <c r="AK630" i="30" l="1" a="1"/>
  <c r="AK630" i="30" s="1"/>
  <c r="AK568" i="30" a="1"/>
  <c r="AK568" i="30" s="1"/>
  <c r="AK166" i="30" a="1"/>
  <c r="AK166" i="30" s="1"/>
  <c r="AK629" i="30" a="1"/>
  <c r="AK629" i="30" s="1"/>
  <c r="AK51" i="30" l="1" a="1"/>
  <c r="AK51" i="30" s="1"/>
  <c r="AK64" i="30" a="1"/>
  <c r="AK64" i="30" s="1"/>
  <c r="AK18" i="30" a="1"/>
  <c r="AK18" i="30" s="1"/>
  <c r="AK24" i="30" a="1"/>
  <c r="AK24" i="30" s="1"/>
  <c r="AK5" i="30" a="1"/>
  <c r="AK5" i="30" s="1"/>
  <c r="AK8" i="30" a="1"/>
  <c r="AK8" i="30" s="1"/>
  <c r="AK14" i="30" a="1"/>
  <c r="AK14" i="30" s="1"/>
  <c r="AK96" i="30" a="1"/>
  <c r="AK96" i="30" s="1"/>
  <c r="AK61" i="30" a="1"/>
  <c r="AK61" i="30" s="1"/>
  <c r="AK74" i="30" a="1"/>
  <c r="AK74" i="30" s="1"/>
  <c r="AK59" i="30" a="1"/>
  <c r="AK59" i="30" s="1"/>
  <c r="AK34" i="30" a="1"/>
  <c r="AK34" i="30" s="1"/>
  <c r="AK12" i="30" a="1"/>
  <c r="AK12" i="30" s="1"/>
  <c r="AK22" i="30" a="1"/>
  <c r="AK22" i="30" s="1"/>
  <c r="AK4" i="30" a="1"/>
  <c r="AK4" i="30" s="1"/>
  <c r="AK15" i="30" a="1"/>
  <c r="AK15" i="30" s="1"/>
  <c r="AK9" i="30" a="1"/>
  <c r="AK9" i="30" s="1"/>
  <c r="AK77" i="30" a="1"/>
  <c r="AK77" i="30" s="1"/>
  <c r="AK55" i="30" a="1"/>
  <c r="AK55" i="30" s="1"/>
  <c r="AK147" i="30" a="1"/>
  <c r="AK147" i="30" s="1"/>
  <c r="AK62" i="30" a="1"/>
  <c r="AK62" i="30" s="1"/>
  <c r="AK6" i="30" a="1"/>
  <c r="AK6" i="30" s="1"/>
  <c r="AK10" i="30" a="1"/>
  <c r="AK10" i="30" s="1"/>
  <c r="AK53" i="30" a="1"/>
  <c r="AK53" i="30" s="1"/>
  <c r="AK2" i="30" a="1"/>
  <c r="AK2" i="30" s="1"/>
  <c r="AK94" i="30" a="1"/>
  <c r="AK94" i="30" s="1"/>
  <c r="AK16" i="30" a="1"/>
  <c r="AK16" i="30" s="1"/>
  <c r="AK3" i="30" a="1"/>
  <c r="AK3" i="30" s="1"/>
  <c r="AK436" i="30" l="1" a="1"/>
  <c r="AK436" i="30" s="1"/>
  <c r="AK1432" i="1" a="1"/>
  <c r="AK1432" i="1" s="1"/>
  <c r="AK1401" i="1" a="1"/>
  <c r="AK1401" i="1" s="1"/>
  <c r="AK1433" i="1" a="1"/>
  <c r="AK1433" i="1" s="1"/>
  <c r="AK1408" i="1" a="1"/>
  <c r="AK1408" i="1" s="1"/>
  <c r="AK1336" i="1" a="1"/>
  <c r="AK1336" i="1" s="1"/>
  <c r="AK1419" i="1" a="1"/>
  <c r="AK1419" i="1" s="1"/>
  <c r="AK1347" i="1" a="1"/>
  <c r="AK1347" i="1" s="1"/>
  <c r="AK1382" i="1" a="1"/>
  <c r="AK1382" i="1" s="1"/>
  <c r="AK1407" i="1" a="1"/>
  <c r="AK1407" i="1" s="1"/>
  <c r="AK1431" i="1" a="1"/>
  <c r="AK1431" i="1" s="1"/>
  <c r="AK1427" i="1" a="1"/>
  <c r="AK1427" i="1" s="1"/>
  <c r="AK1361" i="1" a="1"/>
  <c r="AK1361" i="1" s="1"/>
  <c r="AK436" i="1" a="1"/>
  <c r="AK436" i="1" s="1"/>
  <c r="AK1343" i="1" a="1"/>
  <c r="AK1343" i="1" s="1"/>
  <c r="AK492" i="30" a="1"/>
  <c r="AK492" i="30" s="1"/>
  <c r="AK42" i="30" a="1"/>
  <c r="AK42" i="30" s="1"/>
  <c r="AK100" i="30" a="1"/>
  <c r="AK100" i="30" s="1"/>
  <c r="AK1383" i="1" a="1"/>
  <c r="AK1383" i="1" s="1"/>
  <c r="AK1318" i="1" a="1"/>
  <c r="AK1318" i="1" s="1"/>
  <c r="AK1253" i="1" a="1"/>
  <c r="AK1253" i="1" s="1"/>
  <c r="AK1333" i="1" a="1"/>
  <c r="AK1333" i="1" s="1"/>
  <c r="AK1354" i="1" a="1"/>
  <c r="AK1354" i="1" s="1"/>
  <c r="AK1345" i="1" a="1"/>
  <c r="AK1345" i="1" s="1"/>
  <c r="AK1346" i="1" a="1"/>
  <c r="AK1346" i="1" s="1"/>
  <c r="AK1339" i="1" a="1"/>
  <c r="AK1339" i="1" s="1"/>
  <c r="AK1114" i="1" a="1"/>
  <c r="AK1114" i="1"/>
  <c r="AK1195" i="1" a="1"/>
  <c r="AK1195" i="1" s="1"/>
  <c r="AK1326" i="1" a="1"/>
  <c r="AK1326" i="1" s="1"/>
  <c r="AK1250" i="1" a="1"/>
  <c r="AK1250" i="1" s="1"/>
  <c r="AK1089" i="1" a="1"/>
  <c r="AK1089" i="1"/>
  <c r="AK1344" i="1" a="1"/>
  <c r="AK1344" i="1" s="1"/>
  <c r="AK1314" i="1" a="1"/>
  <c r="AK1314" i="1" s="1"/>
  <c r="AK1334" i="1" a="1"/>
  <c r="AK1334" i="1" s="1"/>
  <c r="AK1302" i="1" a="1"/>
  <c r="AK1302" i="1"/>
  <c r="AK1311" i="1" a="1"/>
  <c r="AK1311" i="1" s="1"/>
  <c r="AK1272" i="1" a="1"/>
  <c r="AK1272" i="1" s="1"/>
  <c r="AK960" i="1" a="1"/>
  <c r="AK960" i="1" s="1"/>
  <c r="AK1150" i="1" a="1"/>
  <c r="AK1150" i="1" s="1"/>
  <c r="AK1097" i="1" a="1"/>
  <c r="AK1097" i="1" s="1"/>
  <c r="AK1276" i="1" a="1"/>
  <c r="AK1276" i="1" s="1"/>
  <c r="AK1342" i="1" a="1"/>
  <c r="AK1342" i="1" s="1"/>
  <c r="AK1239" i="1" a="1"/>
  <c r="AK1239" i="1" s="1"/>
  <c r="AK1315" i="1" a="1"/>
  <c r="AK1315" i="1" s="1"/>
  <c r="AK1147" i="1" a="1"/>
  <c r="AK1147" i="1" s="1"/>
  <c r="AK1312" i="1" a="1"/>
  <c r="AK1312" i="1" s="1"/>
  <c r="AK1325" i="1" a="1"/>
  <c r="AK1325" i="1"/>
  <c r="AK1335" i="1" a="1"/>
  <c r="AK1335" i="1" s="1"/>
  <c r="AK1350" i="1" a="1"/>
  <c r="AK1350" i="1" s="1"/>
  <c r="AK1332" i="1" a="1"/>
  <c r="AK1332" i="1" s="1"/>
  <c r="AK1263" i="1" a="1"/>
  <c r="AK1263" i="1" s="1"/>
  <c r="AK1277" i="1" a="1"/>
  <c r="AK1277" i="1" s="1"/>
  <c r="AK492" i="1" a="1"/>
  <c r="AK492" i="1" s="1"/>
  <c r="AK1115" i="1" a="1"/>
  <c r="AK1115" i="1" s="1"/>
  <c r="AK1240" i="1" a="1"/>
  <c r="AK1240" i="1" s="1"/>
  <c r="AK1205" i="1" a="1"/>
  <c r="AK1205" i="1" s="1"/>
  <c r="AK1238" i="1" a="1"/>
  <c r="AK1238" i="1" s="1"/>
  <c r="AK1328" i="1" a="1"/>
  <c r="AK1328" i="1" s="1"/>
  <c r="AK1234" i="1" a="1"/>
  <c r="AK1234" i="1"/>
  <c r="AK1321" i="1" a="1"/>
  <c r="AK1321" i="1" s="1"/>
  <c r="AK1337" i="1" a="1"/>
  <c r="AK1337" i="1" s="1"/>
  <c r="AK1340" i="1" a="1"/>
  <c r="AK1340" i="1" s="1"/>
  <c r="AK1341" i="1" a="1"/>
  <c r="AK1341" i="1"/>
  <c r="AK1310" i="1" a="1"/>
  <c r="AK1310" i="1" s="1"/>
  <c r="AK1316" i="1" a="1"/>
  <c r="AK1316" i="1" s="1"/>
  <c r="AK1104" i="1" a="1"/>
  <c r="AK1104" i="1" s="1"/>
  <c r="AK1156" i="1" a="1"/>
  <c r="AK1156" i="1"/>
  <c r="AK42" i="1" a="1"/>
  <c r="AK42" i="1" s="1"/>
  <c r="AK1351" i="1" a="1"/>
  <c r="AK1351" i="1" s="1"/>
  <c r="AK1319" i="1" a="1"/>
  <c r="AK1319" i="1" s="1"/>
  <c r="AK1322" i="1" a="1"/>
  <c r="AK1322" i="1" s="1"/>
  <c r="AK1323" i="1" a="1"/>
  <c r="AK1323" i="1" s="1"/>
  <c r="AK1161" i="1" a="1"/>
  <c r="AK1161" i="1" s="1"/>
  <c r="AK1305" i="1" a="1"/>
  <c r="AK1305" i="1" s="1"/>
  <c r="AK1358" i="1" a="1"/>
  <c r="AK1358" i="1" s="1"/>
  <c r="AK1360" i="1" a="1"/>
  <c r="AK1360" i="1" s="1"/>
  <c r="AK1327" i="1" a="1"/>
  <c r="AK1327" i="1" s="1"/>
  <c r="AK100" i="1" a="1"/>
  <c r="AK100" i="1" s="1"/>
  <c r="AK1309" i="1" a="1"/>
  <c r="AK1309" i="1" s="1"/>
  <c r="AK1381" i="1" a="1"/>
  <c r="AK1381" i="1" s="1"/>
  <c r="AK1375" i="1" a="1"/>
  <c r="AK1375" i="1" s="1"/>
  <c r="AK371" i="30" a="1"/>
  <c r="AK371" i="30" s="1"/>
  <c r="AK1372" i="1" a="1"/>
  <c r="AK1372" i="1"/>
  <c r="AK1353" i="1" a="1"/>
  <c r="AK1353" i="1" s="1"/>
  <c r="AK1359" i="1" a="1"/>
  <c r="AK1359" i="1" s="1"/>
  <c r="AK1376" i="1" a="1"/>
  <c r="AK1376" i="1" s="1"/>
  <c r="AK1406" i="1" a="1"/>
  <c r="AK1406" i="1"/>
  <c r="AK1400" i="1" a="1"/>
  <c r="AK1400" i="1" s="1"/>
  <c r="AK1220" i="1" a="1"/>
  <c r="AK1220" i="1" s="1"/>
  <c r="AK1251" i="1" a="1"/>
  <c r="AK1251" i="1" s="1"/>
  <c r="AK371" i="1" a="1"/>
  <c r="AK371" i="1"/>
  <c r="AK1357" i="1" a="1"/>
  <c r="AK1357" i="1" s="1"/>
  <c r="AK1356" i="1" a="1"/>
  <c r="AK1356" i="1" s="1"/>
  <c r="AK1377" i="1" a="1"/>
  <c r="AK1377" i="1" s="1"/>
  <c r="AK1424" i="1" a="1"/>
  <c r="AK1424" i="1" s="1"/>
  <c r="AK1422" i="1" a="1"/>
  <c r="AK1422" i="1" s="1"/>
  <c r="AK1378" i="1" a="1"/>
  <c r="AK1378" i="1" s="1"/>
  <c r="AK1355" i="1" a="1"/>
  <c r="AK1355" i="1" s="1"/>
  <c r="AK1379" i="1" a="1"/>
  <c r="AK1379" i="1"/>
  <c r="AK1380" i="1" a="1"/>
  <c r="AK138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tc={68561099-EB9D-425A-9A8D-FE7351740371}</author>
  </authors>
  <commentList>
    <comment ref="R1" authorId="0" shapeId="0" xr:uid="{68561099-EB9D-425A-9A8D-FE7351740371}">
      <text>
        <t>[Comentário encadeado]
Sua versão do Excel permite que você leia este comentário encadeado, no entanto, as edições serão removidas se o arquivo for aberto em uma versão mais recente do Excel. Saiba mais: https://go.microsoft.com/fwlink/?linkid=870924
Comentário:
    # LEAD
- RETENÇÃO: PARA CLIENTES 100% RETENÇÃO;
- CONSULTORIA: PARA CLIENTES QUE SÃO PADRÃO CONSULTORIA E A PESSOA QUE INDICOU TEM CEA
- COMISSÃO: PARA CLIENTES QUE SÃO PADRÃO CONSULTORIA E A PESSOA QUE INDICOU NÃO TEM CEA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tc={E994A6F7-86D1-4D5D-935E-8C3979A83850}</author>
    <author>tc={DBC34E6A-F96C-46B7-A91E-4CFC5CCC373C}</author>
    <author>tc={3ED8E6D4-7990-4882-A728-F49236631EC8}</author>
    <author>Heloísa Madureira Costa</author>
    <author>tc={241EB084-4EF8-4724-8805-1BD161604F77}</author>
    <author>tc={72103ECB-8A2F-4181-AD64-3BAAAFC304A9}</author>
    <author>tc={50D67042-232E-4F38-BC95-6C39F8D27960}</author>
    <author>tc={BEC6935E-5605-451B-8E20-74592199F503}</author>
  </authors>
  <commentList>
    <comment ref="H1" authorId="0" shapeId="0" xr:uid="{E994A6F7-86D1-4D5D-935E-8C3979A83850}">
      <text>
        <t>[Comentário encadeado]
Sua versão do Excel permite que você leia este comentário encadeado, no entanto, as edições serão removidas se o arquivo for aberto em uma versão mais recente do Excel. Saiba mais: https://go.microsoft.com/fwlink/?linkid=870924
Comentário:
    Código Avenue
Código Addepar</t>
      </text>
    </comment>
    <comment ref="R1" authorId="1" shapeId="0" xr:uid="{DBC34E6A-F96C-46B7-A91E-4CFC5CCC373C}">
      <text>
        <t>[Comentário encadeado]
Sua versão do Excel permite que você leia este comentário encadeado, no entanto, as edições serão removidas se o arquivo for aberto em uma versão mais recente do Excel. Saiba mais: https://go.microsoft.com/fwlink/?linkid=870924
Comentário:
    # LEAD
- RETENÇÃO: PARA CLIENTES 100% RETENÇÃO;
- CONSULTORIA: PARA CLIENTES QUE SÃO PADRÃO CONSULTORIA E A PESSOA QUE INDICOU TEM CEA
- COMISSÃO: PARA CLIENTES QUE SÃO PADRÃO CONSULTORIA E A PESSOA QUE INDICOU NÃO TEM CEA</t>
      </text>
    </comment>
    <comment ref="K240" authorId="2" shapeId="0" xr:uid="{3ED8E6D4-7990-4882-A728-F49236631EC8}">
      <text>
        <t>[Comentário encadeado]
Sua versão do Excel permite que você leia este comentário encadeado, no entanto, as edições serão removidas se o arquivo for aberto em uma versão mais recente do Excel. Saiba mais: https://go.microsoft.com/fwlink/?linkid=870924
Comentário:
    sbengard@kenvue.com | email alternativo</t>
      </text>
    </comment>
    <comment ref="AM256" authorId="3" shapeId="0" xr:uid="{1CEF91A2-A2AB-4AA6-BAED-547BF4E1D40F}">
      <text>
        <r>
          <rPr>
            <b/>
            <sz val="9"/>
            <color indexed="81"/>
            <rFont val="Segoe UI"/>
            <family val="2"/>
          </rPr>
          <t>Heloísa Madureira Costa:</t>
        </r>
        <r>
          <rPr>
            <sz val="9"/>
            <color indexed="81"/>
            <rFont val="Segoe UI"/>
            <family val="2"/>
          </rPr>
          <t xml:space="preserve">
A conta não existe</t>
        </r>
      </text>
    </comment>
    <comment ref="AM257" authorId="3" shapeId="0" xr:uid="{6E0ECEE3-BE03-4F2C-BC7E-724D6D083949}">
      <text>
        <r>
          <rPr>
            <b/>
            <sz val="9"/>
            <color indexed="81"/>
            <rFont val="Segoe UI"/>
            <family val="2"/>
          </rPr>
          <t>Heloísa Madureira Costa:</t>
        </r>
        <r>
          <rPr>
            <sz val="9"/>
            <color indexed="81"/>
            <rFont val="Segoe UI"/>
            <family val="2"/>
          </rPr>
          <t xml:space="preserve">
A conta não existe</t>
        </r>
      </text>
    </comment>
    <comment ref="I584" authorId="3" shapeId="0" xr:uid="{28D72694-949D-4ADF-9AC5-9FA408BE51B9}">
      <text>
        <r>
          <rPr>
            <b/>
            <sz val="9"/>
            <color indexed="81"/>
            <rFont val="Segoe UI"/>
            <family val="2"/>
          </rPr>
          <t>Heloísa Madureira Costa:</t>
        </r>
        <r>
          <rPr>
            <sz val="9"/>
            <color indexed="81"/>
            <rFont val="Segoe UI"/>
            <family val="2"/>
          </rPr>
          <t xml:space="preserve">
Não cadastra no ComDinheiro</t>
        </r>
      </text>
    </comment>
    <comment ref="F909" authorId="4" shapeId="0" xr:uid="{241EB084-4EF8-4724-8805-1BD161604F77}">
      <text>
        <t>[Comentário encadeado]
Sua versão do Excel permite que você leia este comentário encadeado, no entanto, as edições serão removidas se o arquivo for aberto em uma versão mais recente do Excel. Saiba mais: https://go.microsoft.com/fwlink/?linkid=870924
Comentário:
     NÃO CONSOLIDAR</t>
      </text>
    </comment>
    <comment ref="K926" authorId="5" shapeId="0" xr:uid="{72103ECB-8A2F-4181-AD64-3BAAAFC304A9}">
      <text>
        <t>[Comentário encadeado]
Sua versão do Excel permite que você leia este comentário encadeado, no entanto, as edições serão removidas se o arquivo for aberto em uma versão mais recente do Excel. Saiba mais: https://go.microsoft.com/fwlink/?linkid=870924
Comentário:
    otavio@goace.vc</t>
      </text>
    </comment>
    <comment ref="K1020" authorId="3" shapeId="0" xr:uid="{EAB50BC6-E3AF-4910-B677-FB2C679305DE}">
      <text>
        <r>
          <rPr>
            <b/>
            <sz val="9"/>
            <color indexed="81"/>
            <rFont val="Segoe UI"/>
            <family val="2"/>
          </rPr>
          <t>Heloísa Madureira Costa:</t>
        </r>
        <r>
          <rPr>
            <sz val="9"/>
            <color indexed="81"/>
            <rFont val="Segoe UI"/>
            <family val="2"/>
          </rPr>
          <t xml:space="preserve">
Enviar também para sebastiao.junior@sankhya.com.br</t>
        </r>
      </text>
    </comment>
    <comment ref="K1021" authorId="3" shapeId="0" xr:uid="{93166527-BDC6-4B56-B38D-97CDF1D42BAF}">
      <text>
        <r>
          <rPr>
            <b/>
            <sz val="9"/>
            <color indexed="81"/>
            <rFont val="Segoe UI"/>
            <family val="2"/>
          </rPr>
          <t>Heloísa Madureira Costa:</t>
        </r>
        <r>
          <rPr>
            <sz val="9"/>
            <color indexed="81"/>
            <rFont val="Segoe UI"/>
            <family val="2"/>
          </rPr>
          <t xml:space="preserve">
Enviar também para sebastiao.junior@sankhya.com.br</t>
        </r>
      </text>
    </comment>
    <comment ref="K1022" authorId="3" shapeId="0" xr:uid="{DDF5DAD0-39CC-4987-A0EC-D622EE5DEBC7}">
      <text>
        <r>
          <rPr>
            <b/>
            <sz val="9"/>
            <color indexed="81"/>
            <rFont val="Segoe UI"/>
            <family val="2"/>
          </rPr>
          <t>Heloísa Madureira Costa:</t>
        </r>
        <r>
          <rPr>
            <sz val="9"/>
            <color indexed="81"/>
            <rFont val="Segoe UI"/>
            <family val="2"/>
          </rPr>
          <t xml:space="preserve">
Enviar também para sebastiao.junior@sankhya.com.br</t>
        </r>
      </text>
    </comment>
    <comment ref="K1023" authorId="3" shapeId="0" xr:uid="{3DDE1D37-EBBD-4B4F-95B8-D5E318BD42ED}">
      <text>
        <r>
          <rPr>
            <b/>
            <sz val="9"/>
            <color indexed="81"/>
            <rFont val="Segoe UI"/>
            <family val="2"/>
          </rPr>
          <t>Heloísa Madureira Costa:</t>
        </r>
        <r>
          <rPr>
            <sz val="9"/>
            <color indexed="81"/>
            <rFont val="Segoe UI"/>
            <family val="2"/>
          </rPr>
          <t xml:space="preserve">
Enviar também para sebastiao.junior@sankhya.com.br</t>
        </r>
      </text>
    </comment>
    <comment ref="K1024" authorId="3" shapeId="0" xr:uid="{0B42D420-F8A0-49A7-9236-E884EE0E0652}">
      <text>
        <r>
          <rPr>
            <b/>
            <sz val="9"/>
            <color indexed="81"/>
            <rFont val="Segoe UI"/>
            <family val="2"/>
          </rPr>
          <t>Heloísa Madureira Costa:</t>
        </r>
        <r>
          <rPr>
            <sz val="9"/>
            <color indexed="81"/>
            <rFont val="Segoe UI"/>
            <family val="2"/>
          </rPr>
          <t xml:space="preserve">
Enviar também para sebastiao.junior@sankhya.com.br</t>
        </r>
      </text>
    </comment>
    <comment ref="G1163" authorId="6" shapeId="0" xr:uid="{50D67042-232E-4F38-BC95-6C39F8D27960}">
      <text>
        <t>[Comentário encadeado]
Sua versão do Excel permite que você leia este comentário encadeado, no entanto, as edições serão removidas se o arquivo for aberto em uma versão mais recente do Excel. Saiba mais: https://go.microsoft.com/fwlink/?linkid=870924
Comentário:
    NÃO CONSOLIDAR</t>
      </text>
    </comment>
    <comment ref="F1168" authorId="7" shapeId="0" xr:uid="{BEC6935E-5605-451B-8E20-74592199F503}">
      <text>
        <t>[Comentário encadeado]
Sua versão do Excel permite que você leia este comentário encadeado, no entanto, as edições serão removidas se o arquivo for aberto em uma versão mais recente do Excel. Saiba mais: https://go.microsoft.com/fwlink/?linkid=870924
Comentário:
    NÃO CONSOLIDAR ESSA CONTA</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tc={CB3584AC-D54A-48EB-9039-464FEE1C9C14}</author>
  </authors>
  <commentList>
    <comment ref="E1" authorId="0" shapeId="0" xr:uid="{CB3584AC-D54A-48EB-9039-464FEE1C9C14}">
      <text>
        <t>[Comentário encadeado]
Sua versão do Excel permite que você leia este comentário encadeado, no entanto, as edições serão removidas se o arquivo for aberto em uma versão mais recente do Excel. Saiba mais: https://go.microsoft.com/fwlink/?linkid=870924
Comentário:
    Código Avenue
Código Addepar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tc={A5C9C470-B41C-4BB9-B326-E07CD188091E}</author>
    <author>tc={9A1123A3-3264-41FA-8D2E-EAC9EB06FE3F}</author>
    <author>tc={9ECBC0E2-4974-4AD3-97CB-D8E800111AA3}</author>
    <author>Heloísa Madureira Costa</author>
    <author>tc={EEDAFA8B-989E-4687-9328-EAC02206DF57}</author>
  </authors>
  <commentList>
    <comment ref="H1" authorId="0" shapeId="0" xr:uid="{A5C9C470-B41C-4BB9-B326-E07CD188091E}">
      <text>
        <t>[Comentário encadeado]
Sua versão do Excel permite que você leia este comentário encadeado, no entanto, as edições serão removidas se o arquivo for aberto em uma versão mais recente do Excel. Saiba mais: https://go.microsoft.com/fwlink/?linkid=870924
Comentário:
    Código Avenue
Código Addepar</t>
      </text>
    </comment>
    <comment ref="R1" authorId="1" shapeId="0" xr:uid="{9A1123A3-3264-41FA-8D2E-EAC9EB06FE3F}">
      <text>
        <t>[Comentário encadeado]
Sua versão do Excel permite que você leia este comentário encadeado, no entanto, as edições serão removidas se o arquivo for aberto em uma versão mais recente do Excel. Saiba mais: https://go.microsoft.com/fwlink/?linkid=870924
Comentário:
    # LEAD
- RETENÇÃO: PARA CLIENTES 100% RETENÇÃO;
- CONSULTORIA: PARA CLIENTES QUE SÃO PADRÃO CONSULTORIA E A PESSOA QUE INDICOU TEM CEA
- COMISSÃO: PARA CLIENTES QUE SÃO PADRÃO CONSULTORIA E A PESSOA QUE INDICOU NÃO TEM CEA</t>
      </text>
    </comment>
    <comment ref="K235" authorId="2" shapeId="0" xr:uid="{9ECBC0E2-4974-4AD3-97CB-D8E800111AA3}">
      <text>
        <t>[Comentário encadeado]
Sua versão do Excel permite que você leia este comentário encadeado, no entanto, as edições serão removidas se o arquivo for aberto em uma versão mais recente do Excel. Saiba mais: https://go.microsoft.com/fwlink/?linkid=870924
Comentário:
    sbengard@kenvue.com | email alternativo</t>
      </text>
    </comment>
    <comment ref="AM289" authorId="3" shapeId="0" xr:uid="{B6FF0EAB-3E25-4DA8-888B-5C4E0D1E8B47}">
      <text>
        <r>
          <rPr>
            <b/>
            <sz val="9"/>
            <color indexed="81"/>
            <rFont val="Segoe UI"/>
            <family val="2"/>
          </rPr>
          <t>Heloísa Madureira Costa:</t>
        </r>
        <r>
          <rPr>
            <sz val="9"/>
            <color indexed="81"/>
            <rFont val="Segoe UI"/>
            <family val="2"/>
          </rPr>
          <t xml:space="preserve">
A conta não existe</t>
        </r>
      </text>
    </comment>
    <comment ref="AM290" authorId="3" shapeId="0" xr:uid="{7504556B-2F47-4E4A-B951-F01BD61A78AF}">
      <text>
        <r>
          <rPr>
            <b/>
            <sz val="9"/>
            <color indexed="81"/>
            <rFont val="Segoe UI"/>
            <family val="2"/>
          </rPr>
          <t>Heloísa Madureira Costa:</t>
        </r>
        <r>
          <rPr>
            <sz val="9"/>
            <color indexed="81"/>
            <rFont val="Segoe UI"/>
            <family val="2"/>
          </rPr>
          <t xml:space="preserve">
A conta não existe</t>
        </r>
      </text>
    </comment>
    <comment ref="F765" authorId="4" shapeId="0" xr:uid="{EEDAFA8B-989E-4687-9328-EAC02206DF57}">
      <text>
        <t>[Comentário encadeado]
Sua versão do Excel permite que você leia este comentário encadeado, no entanto, as edições serão removidas se o arquivo for aberto em uma versão mais recente do Excel. Saiba mais: https://go.microsoft.com/fwlink/?linkid=870924
Comentário:
     NÃO CONSOLIDAR</t>
      </text>
    </comment>
    <comment ref="I875" authorId="3" shapeId="0" xr:uid="{579BCE08-7EF2-4F0F-B716-73F624684A6A}">
      <text>
        <r>
          <rPr>
            <b/>
            <sz val="9"/>
            <color indexed="81"/>
            <rFont val="Segoe UI"/>
            <family val="2"/>
          </rPr>
          <t>Heloísa Madureira Costa:</t>
        </r>
        <r>
          <rPr>
            <sz val="9"/>
            <color indexed="81"/>
            <rFont val="Segoe UI"/>
            <family val="2"/>
          </rPr>
          <t xml:space="preserve">
Não cadastra no ComDinheiro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tc={87638FE4-6E60-4E3F-8010-4E0623DC526B}</author>
    <author>Heloísa Madureira Costa</author>
  </authors>
  <commentList>
    <comment ref="G1" authorId="0" shapeId="0" xr:uid="{87638FE4-6E60-4E3F-8010-4E0623DC526B}">
      <text>
        <t>[Comentário encadeado]
Sua versão do Excel permite que você leia este comentário encadeado, no entanto, as edições serão removidas se o arquivo for aberto em uma versão mais recente do Excel. Saiba mais: https://go.microsoft.com/fwlink/?linkid=870924
Comentário:
    Código Avenue
Código Addepar</t>
      </text>
    </comment>
    <comment ref="H18" authorId="1" shapeId="0" xr:uid="{5F5E2094-EC46-4C3C-A41F-90C0CAA6A9EE}">
      <text>
        <r>
          <rPr>
            <b/>
            <sz val="9"/>
            <color indexed="81"/>
            <rFont val="Segoe UI"/>
            <family val="2"/>
          </rPr>
          <t>Heloísa Madureira Costa:</t>
        </r>
        <r>
          <rPr>
            <sz val="9"/>
            <color indexed="81"/>
            <rFont val="Segoe UI"/>
            <family val="2"/>
          </rPr>
          <t xml:space="preserve">
Não cadastra no ComDinheiro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B86381-B3EA-4AFD-8610-A54FCEEDAF2E}" keepAlive="1" name="ThisWorkbookDataModel" description="Modelo de Dad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BD03D46-2C58-491C-9634-EA2CAFBCF173}" name="WorksheetConnection_BASE-CADASTRAL-CLIENTES.xlsx!BaseClientes" type="102" refreshedVersion="8" minRefreshableVersion="5">
    <extLst>
      <ext xmlns:x15="http://schemas.microsoft.com/office/spreadsheetml/2010/11/main" uri="{DE250136-89BD-433C-8126-D09CA5730AF9}">
        <x15:connection id="BaseClientes" autoDelete="1">
          <x15:rangePr sourceName="_xlcn.WorksheetConnection_BASECADASTRALCLIENTES.xlsxBaseClientes1"/>
        </x15:connection>
      </ext>
    </extLst>
  </connection>
  <connection id="3" xr16:uid="{1DD4AAA4-08DC-4D9A-BF41-1FDF75B70AA4}" name="WorksheetConnection_Planilha2!$H$4:$J$416" type="102" refreshedVersion="8" minRefreshableVersion="5">
    <extLst>
      <ext xmlns:x15="http://schemas.microsoft.com/office/spreadsheetml/2010/11/main" uri="{DE250136-89BD-433C-8126-D09CA5730AF9}">
        <x15:connection id="Intervalo">
          <x15:rangePr sourceName="_xlcn.WorksheetConnection_Planilha2H4J416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BaseClientes].[situacao].&amp;[INATIVO]}"/>
    <s v="{[BaseClientes].[tipoDeCliente].&amp;[RETENCAO]}"/>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<sst xmlns="http://schemas.openxmlformats.org/spreadsheetml/2006/main" count="71739" uniqueCount="8576">
  <si>
    <t>Índice</t>
  </si>
  <si>
    <t>nomeCompleto</t>
  </si>
  <si>
    <t>aniversario</t>
  </si>
  <si>
    <t>genero</t>
  </si>
  <si>
    <t>codApen</t>
  </si>
  <si>
    <t>codXP</t>
  </si>
  <si>
    <t>codBTG</t>
  </si>
  <si>
    <t>codAGORA</t>
  </si>
  <si>
    <t>codComdinheiro</t>
  </si>
  <si>
    <t>cpf</t>
  </si>
  <si>
    <t>email</t>
  </si>
  <si>
    <t>acronimo</t>
  </si>
  <si>
    <t>titular</t>
  </si>
  <si>
    <t>numeroTitular</t>
  </si>
  <si>
    <t>tipoDeInvestidorXP</t>
  </si>
  <si>
    <t>tipoDeInvestidorBTG</t>
  </si>
  <si>
    <t>equity</t>
  </si>
  <si>
    <t>lead</t>
  </si>
  <si>
    <t>cidade</t>
  </si>
  <si>
    <t>estado</t>
  </si>
  <si>
    <t>cep</t>
  </si>
  <si>
    <t>numeroTelefone</t>
  </si>
  <si>
    <t>dataDeEntrada</t>
  </si>
  <si>
    <t>inicioDaCarteira</t>
  </si>
  <si>
    <t>acronimoFamilia</t>
  </si>
  <si>
    <t>acronimoPagador</t>
  </si>
  <si>
    <t>nomePagador</t>
  </si>
  <si>
    <t>profissao</t>
  </si>
  <si>
    <t>declaracaoDeIR</t>
  </si>
  <si>
    <t>INSS</t>
  </si>
  <si>
    <t>tipoDeCliente</t>
  </si>
  <si>
    <t>regraCashback</t>
  </si>
  <si>
    <t>tabelaDeCobranca</t>
  </si>
  <si>
    <t>consolidador</t>
  </si>
  <si>
    <t>carteiraConjunta</t>
  </si>
  <si>
    <t>assetAllocation</t>
  </si>
  <si>
    <t>onboarding</t>
  </si>
  <si>
    <t>situacao</t>
  </si>
  <si>
    <t>dataDeSaida</t>
  </si>
  <si>
    <t>RONALD FONSECA CAVALCANTI</t>
  </si>
  <si>
    <t>M</t>
  </si>
  <si>
    <t>020120171</t>
  </si>
  <si>
    <t/>
  </si>
  <si>
    <t>152.399.504-15</t>
  </si>
  <si>
    <t>BERNARDOCAVALCANTIMD@GMAIL.COM</t>
  </si>
  <si>
    <t>RC</t>
  </si>
  <si>
    <t>BERNARDO MENELAU CAVALCANTI</t>
  </si>
  <si>
    <t>PROFISSIONAL</t>
  </si>
  <si>
    <t>GAD</t>
  </si>
  <si>
    <t>RECIFE</t>
  </si>
  <si>
    <t>PE</t>
  </si>
  <si>
    <t>51011-000</t>
  </si>
  <si>
    <t>MEDICO</t>
  </si>
  <si>
    <t>COMPLETA</t>
  </si>
  <si>
    <t>S</t>
  </si>
  <si>
    <t>FAMILIA</t>
  </si>
  <si>
    <t>N</t>
  </si>
  <si>
    <t xml:space="preserve"> </t>
  </si>
  <si>
    <t>ATIVO</t>
  </si>
  <si>
    <t>ALVARO GONCALVES DA COSTA LIMA</t>
  </si>
  <si>
    <t>11/04/1986</t>
  </si>
  <si>
    <t>260820192</t>
  </si>
  <si>
    <t>048.103.984-80</t>
  </si>
  <si>
    <t>ALVAROGCL@YAHOO.COM.BR</t>
  </si>
  <si>
    <t>AGCL</t>
  </si>
  <si>
    <t>REGULAR</t>
  </si>
  <si>
    <t>SSG</t>
  </si>
  <si>
    <t>52061-070</t>
  </si>
  <si>
    <t>RETENCAO</t>
  </si>
  <si>
    <t>INATIVO</t>
  </si>
  <si>
    <t>LIDIA CARDOSO DE SIQUEIRA</t>
  </si>
  <si>
    <t>27/05/1986</t>
  </si>
  <si>
    <t>F</t>
  </si>
  <si>
    <t>260820193</t>
  </si>
  <si>
    <t>064.398.924-28</t>
  </si>
  <si>
    <t>LIDIA_CS@HOTMAIL.COM</t>
  </si>
  <si>
    <t>LSG</t>
  </si>
  <si>
    <t>ANTONIO DIAS JUNIOR</t>
  </si>
  <si>
    <t>011020194</t>
  </si>
  <si>
    <t>036.403.884-53</t>
  </si>
  <si>
    <t>DIASJR98@HOTMAIL.COM</t>
  </si>
  <si>
    <t>GAD_ADJ</t>
  </si>
  <si>
    <t>52060-290</t>
  </si>
  <si>
    <t>BLG NEGOCIOS</t>
  </si>
  <si>
    <t>E</t>
  </si>
  <si>
    <t>011020195</t>
  </si>
  <si>
    <t>21.888.827/0001-53</t>
  </si>
  <si>
    <t>blg@nada.com</t>
  </si>
  <si>
    <t>GAD_BLG</t>
  </si>
  <si>
    <t>EMPRESA</t>
  </si>
  <si>
    <t>BRUNO DE ARAUJO DIAS</t>
  </si>
  <si>
    <t>011020196</t>
  </si>
  <si>
    <t>733.245.904-34</t>
  </si>
  <si>
    <t>BRUNO.DIAS@BLGNEGOCIOS.COM.BR</t>
  </si>
  <si>
    <t>GAD_BAD</t>
  </si>
  <si>
    <t>51111-000</t>
  </si>
  <si>
    <t>ADMINISTRADOR</t>
  </si>
  <si>
    <t>GUSTAVO DE ARAUJO DIAS</t>
  </si>
  <si>
    <t>011020197</t>
  </si>
  <si>
    <t>039.845.874-06</t>
  </si>
  <si>
    <t>GUSTAVO.DIAS@BLGNEGOCIOS.COM.BR</t>
  </si>
  <si>
    <t>LUCIANA DE ARAUJO DIAS</t>
  </si>
  <si>
    <t>011020198</t>
  </si>
  <si>
    <t>007.391.644-73</t>
  </si>
  <si>
    <t>LUCIANA.DIAS@BLGNEGOCIOS.COM.BR</t>
  </si>
  <si>
    <t>GAD_LAD</t>
  </si>
  <si>
    <t>QUALIFICADO</t>
  </si>
  <si>
    <t>52061-430</t>
  </si>
  <si>
    <t>ADVOGADO</t>
  </si>
  <si>
    <t>LUCIANA OLIVEIRA SOUSA DIAS</t>
  </si>
  <si>
    <t>011020199</t>
  </si>
  <si>
    <t>036.438.094-25</t>
  </si>
  <si>
    <t>LUSOUSA22@HOTMAIL.COM</t>
  </si>
  <si>
    <t>GAD_LOSD</t>
  </si>
  <si>
    <t>MARIA LUIZA DE RANGEL MOREIRA DIAS</t>
  </si>
  <si>
    <t>0110201910</t>
  </si>
  <si>
    <t>058.064.634-35</t>
  </si>
  <si>
    <t>MLUIZARANGEL@HOTMAIL.COM</t>
  </si>
  <si>
    <t>GAD_MLRM</t>
  </si>
  <si>
    <t>SILVIA DE ARAUJO DIAS</t>
  </si>
  <si>
    <t>0110201911</t>
  </si>
  <si>
    <t>666.818.044-20</t>
  </si>
  <si>
    <t>SILVIA.DIAS@BLGNEGOCIOS.COM.BR</t>
  </si>
  <si>
    <t>GAD_SAD</t>
  </si>
  <si>
    <t>EMPRESARIO</t>
  </si>
  <si>
    <t>ANTONIO SIMAO DOS SANTOS FIGUEIRA NETO</t>
  </si>
  <si>
    <t>0110201912</t>
  </si>
  <si>
    <t>022.788.484-10</t>
  </si>
  <si>
    <t>ANTONIOFIGUEIRA@ICLOUD.COM</t>
  </si>
  <si>
    <t>LVF_ASSF</t>
  </si>
  <si>
    <t>LUIS CARLOS CALDAS VALENCA FILHO</t>
  </si>
  <si>
    <t>LVF</t>
  </si>
  <si>
    <t>52050-174</t>
  </si>
  <si>
    <t>CHRISTINA DOS SANTOS FIGUEIRA VALENCA</t>
  </si>
  <si>
    <t>0110201913</t>
  </si>
  <si>
    <t>022.380.584-00</t>
  </si>
  <si>
    <t>CFIGUEIRA15@HOTMAIL.COM</t>
  </si>
  <si>
    <t>LVF_CSFV</t>
  </si>
  <si>
    <t>50710-050</t>
  </si>
  <si>
    <t>PSICOLOGO</t>
  </si>
  <si>
    <t>SIMPLES</t>
  </si>
  <si>
    <t>0110201914</t>
  </si>
  <si>
    <t>880.997.174-49</t>
  </si>
  <si>
    <t>LUISVALENCAFILHO@GMAIL.COM</t>
  </si>
  <si>
    <t>LVF_DOIS</t>
  </si>
  <si>
    <t>0110201915</t>
  </si>
  <si>
    <t>LUIS CARLOS CALDAS VALENCA NETO</t>
  </si>
  <si>
    <t>0110201916</t>
  </si>
  <si>
    <t>702.800.604-24</t>
  </si>
  <si>
    <t>LULINHAVALENCA@HOTMAIL.COM</t>
  </si>
  <si>
    <t>LVF_LVN</t>
  </si>
  <si>
    <t>ESTUDANTE</t>
  </si>
  <si>
    <t>MARIA CLARA FIGUEIRA VALENCA</t>
  </si>
  <si>
    <t>0110201917</t>
  </si>
  <si>
    <t>702.800.514-33</t>
  </si>
  <si>
    <t>CLARAFVALENCA@HOTMAIL.COM</t>
  </si>
  <si>
    <t>LVF_MCFV</t>
  </si>
  <si>
    <t>MARCELLA GUSMAO LINS DE ALBUQUERQUE</t>
  </si>
  <si>
    <t>0110201918</t>
  </si>
  <si>
    <t>SSG_MGLA</t>
  </si>
  <si>
    <t>013.517.774-08</t>
  </si>
  <si>
    <t>MARCELLALINS.A@GMAIL.COM</t>
  </si>
  <si>
    <t>SAULO DE SOUZA GODOY</t>
  </si>
  <si>
    <t>52041-015</t>
  </si>
  <si>
    <t>DENTISTA</t>
  </si>
  <si>
    <t>0110201919</t>
  </si>
  <si>
    <t>SSG_SSG</t>
  </si>
  <si>
    <t>011.255.444-06</t>
  </si>
  <si>
    <t>SAULOGODOY@HOTMAIL.COM</t>
  </si>
  <si>
    <t>JUAN PABLO BORGES RODRIGUES MARICEVICH</t>
  </si>
  <si>
    <t>1111201920</t>
  </si>
  <si>
    <t>JPM_JPM</t>
  </si>
  <si>
    <t>008.752.934-33</t>
  </si>
  <si>
    <t>JPMARICEVICH@GMAIL.COM</t>
  </si>
  <si>
    <t>JPM</t>
  </si>
  <si>
    <t>51020-000</t>
  </si>
  <si>
    <t>NORMAL</t>
  </si>
  <si>
    <t>FABIO VINICIUS GONCALVES CAMPANHA</t>
  </si>
  <si>
    <t>15/05/1986</t>
  </si>
  <si>
    <t>0311202021</t>
  </si>
  <si>
    <t>FGC_FGC</t>
  </si>
  <si>
    <t>340.761.398-95</t>
  </si>
  <si>
    <t>fvgcampanha@yahoo.com.br</t>
  </si>
  <si>
    <t>FGC</t>
  </si>
  <si>
    <t>JALES</t>
  </si>
  <si>
    <t>SP</t>
  </si>
  <si>
    <t>15700-236</t>
  </si>
  <si>
    <t>EXCEÇÃO</t>
  </si>
  <si>
    <t>ANDRE LUIZ CORREIA RAMOS</t>
  </si>
  <si>
    <t>1111201922</t>
  </si>
  <si>
    <t>ACR_ACR</t>
  </si>
  <si>
    <t>030.821.094-89</t>
  </si>
  <si>
    <t>ANDRELCRAMOSCG@GMAIL.COM</t>
  </si>
  <si>
    <t>ACR</t>
  </si>
  <si>
    <t>CENTRO DE ENDOCRINOLOGIA E METABOLOGIA LTDA</t>
  </si>
  <si>
    <t>CAMPINA GRANDE</t>
  </si>
  <si>
    <t>PB</t>
  </si>
  <si>
    <t>58400-515</t>
  </si>
  <si>
    <t>ACR_CEM</t>
  </si>
  <si>
    <t>THACIRA DANTAS ALMEIDA RAMOS</t>
  </si>
  <si>
    <t>1111201923</t>
  </si>
  <si>
    <t>ACR_TCR</t>
  </si>
  <si>
    <t>044.257.484-33</t>
  </si>
  <si>
    <t>THACIRADANTAS@GMAIL.COM</t>
  </si>
  <si>
    <t>1111201924</t>
  </si>
  <si>
    <t>ACR_CEM_ACR_CEM</t>
  </si>
  <si>
    <t>35.439.728/0001-07</t>
  </si>
  <si>
    <t>adm@labprosangue.com.br</t>
  </si>
  <si>
    <t>ALEXANDRE LOBACK BESERRA</t>
  </si>
  <si>
    <t>0112201925</t>
  </si>
  <si>
    <t>895.484.937-72</t>
  </si>
  <si>
    <t>alex.loback@hotmail.com</t>
  </si>
  <si>
    <t>AL</t>
  </si>
  <si>
    <t>BEATRIZ CAVALCANTI DE ALCANTARA</t>
  </si>
  <si>
    <t>0101202026</t>
  </si>
  <si>
    <t>050.980.994-47</t>
  </si>
  <si>
    <t>RC_FILHOS</t>
  </si>
  <si>
    <t>SAO PAULO</t>
  </si>
  <si>
    <t>04552-000</t>
  </si>
  <si>
    <t>0101202027</t>
  </si>
  <si>
    <t>011.943.104-19</t>
  </si>
  <si>
    <t>CECILIA MENELAU CAVALCANTI</t>
  </si>
  <si>
    <t>0101202028</t>
  </si>
  <si>
    <t>014.235.544-50</t>
  </si>
  <si>
    <t>ELANI MARIA MENELAU CAVALCANTI</t>
  </si>
  <si>
    <t>0101202029</t>
  </si>
  <si>
    <t>281.857.574-53</t>
  </si>
  <si>
    <t>RNA</t>
  </si>
  <si>
    <t>0101202030</t>
  </si>
  <si>
    <t>111.111.111-11</t>
  </si>
  <si>
    <t>rna@nada.com</t>
  </si>
  <si>
    <t>HENRIQUE DA FONTE</t>
  </si>
  <si>
    <t>0201202031</t>
  </si>
  <si>
    <t>000.000.000-00</t>
  </si>
  <si>
    <t>hf@nada.com</t>
  </si>
  <si>
    <t>HF</t>
  </si>
  <si>
    <t>BRUNO MONTEIRO ESTEVES</t>
  </si>
  <si>
    <t>1002202032</t>
  </si>
  <si>
    <t>MAP_BME</t>
  </si>
  <si>
    <t>008.263.484-08</t>
  </si>
  <si>
    <t>BRUNOMONTEIRO_ESTEVES@HOTMAIL.COM</t>
  </si>
  <si>
    <t>MAP</t>
  </si>
  <si>
    <t>MARIANA ATAIDE MELO DE PINHO</t>
  </si>
  <si>
    <t>52051-280</t>
  </si>
  <si>
    <t>SERVIDOR PUBLICO</t>
  </si>
  <si>
    <t>1002202033</t>
  </si>
  <si>
    <t>MAP_MAP</t>
  </si>
  <si>
    <t>045.730.764-17</t>
  </si>
  <si>
    <t>MAMP5@YAHOO.COM.BR</t>
  </si>
  <si>
    <t>LARA PINHEIRO DE MACEDO</t>
  </si>
  <si>
    <t>0502202034</t>
  </si>
  <si>
    <t>068.678.424-37</t>
  </si>
  <si>
    <t>LARINHAPINHEIRO@HOTMAIL.COM</t>
  </si>
  <si>
    <t>RMP</t>
  </si>
  <si>
    <t>RAFAEL MONTARROYOS VASCONCELOS BRITO PEREIRA</t>
  </si>
  <si>
    <t>51011-480</t>
  </si>
  <si>
    <t>0502202035</t>
  </si>
  <si>
    <t>048.922.994-80</t>
  </si>
  <si>
    <t>RAFAELMONTARROYOS@HOTMAIL.COM</t>
  </si>
  <si>
    <t>51011-010</t>
  </si>
  <si>
    <t>PEDRO HENRIQUE GALVEZ DE CARVALHO BARGETZI</t>
  </si>
  <si>
    <t>0103202036</t>
  </si>
  <si>
    <t>114.845.334-29</t>
  </si>
  <si>
    <t>PEDROBARGETZI_@HOTMAIL.COM</t>
  </si>
  <si>
    <t>PGB</t>
  </si>
  <si>
    <t>51020-060</t>
  </si>
  <si>
    <t>PEDRO</t>
  </si>
  <si>
    <t>DURVAL SELVA VALENCA</t>
  </si>
  <si>
    <t>2707202037</t>
  </si>
  <si>
    <t>DSV_DSV</t>
  </si>
  <si>
    <t>003.145.954-49</t>
  </si>
  <si>
    <t>DURVALVALENCA@IOR.COM.BR</t>
  </si>
  <si>
    <t>DSV</t>
  </si>
  <si>
    <t>52060-105</t>
  </si>
  <si>
    <t>MARCOS DE OLIVEIRA GUSMAO</t>
  </si>
  <si>
    <t>3012202038</t>
  </si>
  <si>
    <t>DSV_MOG_DSV_MOG</t>
  </si>
  <si>
    <t>618.486.894-20</t>
  </si>
  <si>
    <t>MOGUSMAO68@GMAIL.COM</t>
  </si>
  <si>
    <t>DSV_MOG</t>
  </si>
  <si>
    <t>50800-180</t>
  </si>
  <si>
    <t>IBERBRAS EMPREENDIMENTOS IMOBILIARIOS LTDA</t>
  </si>
  <si>
    <t>1206202039</t>
  </si>
  <si>
    <t>IEIL_IEIL</t>
  </si>
  <si>
    <t>11.432.010/0001-12</t>
  </si>
  <si>
    <t>joseloisjr@hotmail.com</t>
  </si>
  <si>
    <t>IEIL</t>
  </si>
  <si>
    <t>51021-110</t>
  </si>
  <si>
    <t>LUTI DE OLIVEIRA ALVES</t>
  </si>
  <si>
    <t>22/11/1990</t>
  </si>
  <si>
    <t>1206202040</t>
  </si>
  <si>
    <t>LOA_LOA</t>
  </si>
  <si>
    <t>009.339.845-02</t>
  </si>
  <si>
    <t>OLIVEIRALUTI@GMAIL.COM</t>
  </si>
  <si>
    <t>LOA</t>
  </si>
  <si>
    <t>CRUZ DAS ALMAS</t>
  </si>
  <si>
    <t>BA</t>
  </si>
  <si>
    <t>44380-000</t>
  </si>
  <si>
    <t>RODRIGO PESSOA JATOBA CAVALCANTI</t>
  </si>
  <si>
    <t>1407202041</t>
  </si>
  <si>
    <t>449.522.014-49</t>
  </si>
  <si>
    <t>RODRIGO_JATOBA@HOTMAIL.COM</t>
  </si>
  <si>
    <t>RPJC</t>
  </si>
  <si>
    <t>RM TERCEIRIZACAO E GESTAO DE RECURSOS HUMANOS EIRELI</t>
  </si>
  <si>
    <t>GSD</t>
  </si>
  <si>
    <t>52041-160</t>
  </si>
  <si>
    <t>RMTG</t>
  </si>
  <si>
    <t>ROMERO JATOBA CAVALCANTI FILHO</t>
  </si>
  <si>
    <t>1407202042</t>
  </si>
  <si>
    <t>RJCF</t>
  </si>
  <si>
    <t>ALEX LEMOS DE LIMA GOMES</t>
  </si>
  <si>
    <t>15/03/1999</t>
  </si>
  <si>
    <t>0108202043</t>
  </si>
  <si>
    <t>118.786.774-89</t>
  </si>
  <si>
    <t>ALEMOSGOMES@GMAIL.COM</t>
  </si>
  <si>
    <t>ALLG</t>
  </si>
  <si>
    <t>ALG</t>
  </si>
  <si>
    <t>OLINDA</t>
  </si>
  <si>
    <t>53130-110</t>
  </si>
  <si>
    <t>ALEX</t>
  </si>
  <si>
    <t>LEVI RAMOS ALVES JUNIOR</t>
  </si>
  <si>
    <t>2909202044</t>
  </si>
  <si>
    <t>LRA_LRA</t>
  </si>
  <si>
    <t>001.787.445-90</t>
  </si>
  <si>
    <t>LEVIJRSSA@HOTMAIL.COM</t>
  </si>
  <si>
    <t>LRA</t>
  </si>
  <si>
    <t>ITABUNA</t>
  </si>
  <si>
    <t>45605-510</t>
  </si>
  <si>
    <t>FRANCISCO XAVIER MAFRA</t>
  </si>
  <si>
    <t>0308202045</t>
  </si>
  <si>
    <t>SLS_FXM</t>
  </si>
  <si>
    <t>517.652.504-63</t>
  </si>
  <si>
    <t>fxmafracontaxp@gmail.com</t>
  </si>
  <si>
    <t>SLS</t>
  </si>
  <si>
    <t>SANDERSON LIENIO DA SILVA MAFRA</t>
  </si>
  <si>
    <t>SITIO NOVO</t>
  </si>
  <si>
    <t>RN</t>
  </si>
  <si>
    <t>59430-000</t>
  </si>
  <si>
    <t>PROFESSOR</t>
  </si>
  <si>
    <t>ORENDA INVESTIMENTOS E PARTICIPACOES LTDA</t>
  </si>
  <si>
    <t>0308202046</t>
  </si>
  <si>
    <t>SLS_ORD</t>
  </si>
  <si>
    <t>36.636.661/0001-55</t>
  </si>
  <si>
    <t>SANDERSONMAFRA@RNCR.COM.BR</t>
  </si>
  <si>
    <t>21/09/1987</t>
  </si>
  <si>
    <t>0308202047</t>
  </si>
  <si>
    <t>SLS_SLS</t>
  </si>
  <si>
    <t>058.453.174-52</t>
  </si>
  <si>
    <t>SANDERSONMAFRA@HOTMAIL.COM</t>
  </si>
  <si>
    <t>NATAL</t>
  </si>
  <si>
    <t>59012-270</t>
  </si>
  <si>
    <t>SANDERSON MAFRA SOCIEDADE INDIVIDUAL DE ADVOCACIA</t>
  </si>
  <si>
    <t>0308202048</t>
  </si>
  <si>
    <t>SLS_ADV</t>
  </si>
  <si>
    <t>31.454.209/0001-59</t>
  </si>
  <si>
    <t>SANDERSONMAFRA@GMAIL.COM</t>
  </si>
  <si>
    <t>GIOVANI DE SA ALMEIDA</t>
  </si>
  <si>
    <t>0610202049</t>
  </si>
  <si>
    <t>GSA_GSA</t>
  </si>
  <si>
    <t>034.081.846-82</t>
  </si>
  <si>
    <t>GIOALMEIDA@HOTMAIL.COM</t>
  </si>
  <si>
    <t>GSA</t>
  </si>
  <si>
    <t>45604-017</t>
  </si>
  <si>
    <t>BRUNO FREITAS LEAL</t>
  </si>
  <si>
    <t>02/02/1990</t>
  </si>
  <si>
    <t>0409202050</t>
  </si>
  <si>
    <t>BFL_BFL</t>
  </si>
  <si>
    <t>065.208.424-94</t>
  </si>
  <si>
    <t>FREITAS_BRUNO@YAHOO.COM.BR</t>
  </si>
  <si>
    <t>BFL</t>
  </si>
  <si>
    <t>04560-001</t>
  </si>
  <si>
    <t>JOSE ANTONIO DOS SANTOS NETO</t>
  </si>
  <si>
    <t>1409202052</t>
  </si>
  <si>
    <t>284.499.834-87</t>
  </si>
  <si>
    <t>JOSEANTONIO@HIDROPLAST.COM.BR</t>
  </si>
  <si>
    <t>JASN</t>
  </si>
  <si>
    <t>50720-130</t>
  </si>
  <si>
    <t>CARLOS EDUARDO SILVA DE MELO</t>
  </si>
  <si>
    <t>1609202053</t>
  </si>
  <si>
    <t>CESM_CESM</t>
  </si>
  <si>
    <t>666.689.054-04</t>
  </si>
  <si>
    <t>CARLOS@EROSHOTEL.COM.BR</t>
  </si>
  <si>
    <t>CESM</t>
  </si>
  <si>
    <t>HIBRIDO</t>
  </si>
  <si>
    <t>LUIZA SILVA DE MELO</t>
  </si>
  <si>
    <t>1609202054</t>
  </si>
  <si>
    <t>CESM_LZ</t>
  </si>
  <si>
    <t>090.265.094-72</t>
  </si>
  <si>
    <t>MARIA BETANIA TIBURCIO CAVALCANTI</t>
  </si>
  <si>
    <t>1609202055</t>
  </si>
  <si>
    <t>CESM_MB</t>
  </si>
  <si>
    <t>019.467.314-63</t>
  </si>
  <si>
    <t>MELO EMPREENDIMENTOS E PARTICIP. IMOB. E EMPRESARIAIS LTDA</t>
  </si>
  <si>
    <t>1609202056</t>
  </si>
  <si>
    <t>CESM_MLE</t>
  </si>
  <si>
    <t>11.078.251/0001-05</t>
  </si>
  <si>
    <t>PROGRESSO EMPREENIDMENTOS LTDA</t>
  </si>
  <si>
    <t>1609202057</t>
  </si>
  <si>
    <t>CESM_PGR</t>
  </si>
  <si>
    <t>02.739.414/0001-62</t>
  </si>
  <si>
    <t>CELIO VOLPI JUNIOR</t>
  </si>
  <si>
    <t>0210202058</t>
  </si>
  <si>
    <t>CVJ_CVJ</t>
  </si>
  <si>
    <t>318.004.798-40</t>
  </si>
  <si>
    <t>CELIOVOLPI@GMAIL.COM</t>
  </si>
  <si>
    <t>CVJ</t>
  </si>
  <si>
    <t>FORTALEZA</t>
  </si>
  <si>
    <t>CE</t>
  </si>
  <si>
    <t>60165-075</t>
  </si>
  <si>
    <t xml:space="preserve">ENGENHEIRO </t>
  </si>
  <si>
    <t>DOMINGOS FERREIRA DA COSTA AZEVEDO</t>
  </si>
  <si>
    <t>1401202059</t>
  </si>
  <si>
    <t>DFCA_DFCA</t>
  </si>
  <si>
    <t>040.759.864-20</t>
  </si>
  <si>
    <t>RODRIGOPETRIBU@HOTMAIL.COM</t>
  </si>
  <si>
    <t>DFCA</t>
  </si>
  <si>
    <t>RODRIGO PETRIBU DA COSTA AZEVEDO</t>
  </si>
  <si>
    <t>APOSENTADO</t>
  </si>
  <si>
    <t>MARGARIDA INES MACIEL DE OLIVEIRA</t>
  </si>
  <si>
    <t>1401202060</t>
  </si>
  <si>
    <t>DFCA_MIM</t>
  </si>
  <si>
    <t>040.631.054-82</t>
  </si>
  <si>
    <t>GUIDA_OLIVEIRA@HOTMAIL.COM</t>
  </si>
  <si>
    <t>1401202061</t>
  </si>
  <si>
    <t>DFCA_RP_DFCA_RP</t>
  </si>
  <si>
    <t>047.282.234-93</t>
  </si>
  <si>
    <t>DFCA_RP</t>
  </si>
  <si>
    <t>ERICA DE VASCONCELLOS RANGEL RODRIGUES</t>
  </si>
  <si>
    <t>0510202062</t>
  </si>
  <si>
    <t>EVR_EVR</t>
  </si>
  <si>
    <t>092.857.157-29</t>
  </si>
  <si>
    <t>ERICAMED2014@GMAIL.COM</t>
  </si>
  <si>
    <t>EVR</t>
  </si>
  <si>
    <t>NOVA IGUAÇU</t>
  </si>
  <si>
    <t>RJ</t>
  </si>
  <si>
    <t>26260-130</t>
  </si>
  <si>
    <t>CYNTHIA DANIELLE GOMES MARINHO</t>
  </si>
  <si>
    <t>0610202063</t>
  </si>
  <si>
    <t>FMM_CGM_FMM_CGM</t>
  </si>
  <si>
    <t>058.824.704-98</t>
  </si>
  <si>
    <t>FLAVIOMMS@ME.COM</t>
  </si>
  <si>
    <t>FMM_CGM</t>
  </si>
  <si>
    <t>FLAVIO MACIEL MARINHO</t>
  </si>
  <si>
    <t>52041-360</t>
  </si>
  <si>
    <t>FMM</t>
  </si>
  <si>
    <t>24/09/1982</t>
  </si>
  <si>
    <t>0610202064</t>
  </si>
  <si>
    <t>FMM_FMM</t>
  </si>
  <si>
    <t>040.421.704-47</t>
  </si>
  <si>
    <t>EDUARDA GOMES MARINHO</t>
  </si>
  <si>
    <t>22/08/2021</t>
  </si>
  <si>
    <t>0510202065</t>
  </si>
  <si>
    <t>FMM_FLS_FMM_FLS</t>
  </si>
  <si>
    <t>177.951.984-22</t>
  </si>
  <si>
    <t>FMM_FLS</t>
  </si>
  <si>
    <t>LETICIA GOMES MARINHO</t>
  </si>
  <si>
    <t>10/04/2019</t>
  </si>
  <si>
    <t>0510202066</t>
  </si>
  <si>
    <t>163.941.704-45</t>
  </si>
  <si>
    <t>MARIANA MELO MARINHO</t>
  </si>
  <si>
    <t>13/10/2009</t>
  </si>
  <si>
    <t>0510202067</t>
  </si>
  <si>
    <t>151.620.984-26</t>
  </si>
  <si>
    <t>MARCUS VINICIUS MOREIRA CABRAL</t>
  </si>
  <si>
    <t>25/12/1979</t>
  </si>
  <si>
    <t>3010202068</t>
  </si>
  <si>
    <t>MVM_MVM</t>
  </si>
  <si>
    <t>085.894.907-50</t>
  </si>
  <si>
    <t>MVCABRAL@GMAIL.COM</t>
  </si>
  <si>
    <t>MVM</t>
  </si>
  <si>
    <t>RIO DE JANEIRO</t>
  </si>
  <si>
    <t>22790-702</t>
  </si>
  <si>
    <t>GUSTAVO ROCHA GOMES DE MELO</t>
  </si>
  <si>
    <t>3010202069</t>
  </si>
  <si>
    <t>GRM_GRM</t>
  </si>
  <si>
    <t>060.514.874-09</t>
  </si>
  <si>
    <t>gustavociaba@hotmail.com</t>
  </si>
  <si>
    <t>GRM</t>
  </si>
  <si>
    <t>51020-280</t>
  </si>
  <si>
    <t>OFICIAL DAS FORÇAS ARMADAS</t>
  </si>
  <si>
    <t>MARIA CECILIA MARINHO TENORIO</t>
  </si>
  <si>
    <t>1611202070</t>
  </si>
  <si>
    <t>MCT_MCT</t>
  </si>
  <si>
    <t>029.587.724-38</t>
  </si>
  <si>
    <t>cecilia.tenorio@ufrpe.br</t>
  </si>
  <si>
    <t>MCT</t>
  </si>
  <si>
    <t>5201-260</t>
  </si>
  <si>
    <t>RAFAEL MIRANDA TASSITANO</t>
  </si>
  <si>
    <t>1611202071</t>
  </si>
  <si>
    <t>MCT_RMT</t>
  </si>
  <si>
    <t>032.732.114-82</t>
  </si>
  <si>
    <t>RAFAEL.TASSITANO@GMAIL.COM</t>
  </si>
  <si>
    <t>LEONARDO TENORIO TASSITANO</t>
  </si>
  <si>
    <t>1611202072</t>
  </si>
  <si>
    <t>111.503.814-18</t>
  </si>
  <si>
    <t>MARIACECILIATENORIO@GMAIL.COM</t>
  </si>
  <si>
    <t>MCT_LTT</t>
  </si>
  <si>
    <t>MARIANA TENORIO TASSITANO</t>
  </si>
  <si>
    <t>1611202073</t>
  </si>
  <si>
    <t>MCT_MTT_MCT_MTT</t>
  </si>
  <si>
    <t>122.050.844-61</t>
  </si>
  <si>
    <t>MCT_MTT</t>
  </si>
  <si>
    <t>ANA PAULA NEVES VALENCA</t>
  </si>
  <si>
    <t>0112202074</t>
  </si>
  <si>
    <t>783.888.644-91</t>
  </si>
  <si>
    <t>ANA.NV@UOL.COM.BR</t>
  </si>
  <si>
    <t>LVF_APNV</t>
  </si>
  <si>
    <t>59082-170</t>
  </si>
  <si>
    <t>ANDRE NEVES VALENCA</t>
  </si>
  <si>
    <t>0112202075</t>
  </si>
  <si>
    <t>933.021.504-15</t>
  </si>
  <si>
    <t>AVALENCA8@HOTMAIL.COM</t>
  </si>
  <si>
    <t>LVF_ANV</t>
  </si>
  <si>
    <t>50710-030</t>
  </si>
  <si>
    <t>CORRETOR DE IMOVEIS</t>
  </si>
  <si>
    <t>0112202076</t>
  </si>
  <si>
    <t>LVF_ANV_DOIS</t>
  </si>
  <si>
    <t>DIOGO WANDERLEY CORREIA COSTA</t>
  </si>
  <si>
    <t>0112202077</t>
  </si>
  <si>
    <t>DWC_DWC</t>
  </si>
  <si>
    <t>047.885.444-74</t>
  </si>
  <si>
    <t>diogowa@gmail.com</t>
  </si>
  <si>
    <t>DWC</t>
  </si>
  <si>
    <t>51030-000</t>
  </si>
  <si>
    <t>LAUDENOR PEREIRA NETO</t>
  </si>
  <si>
    <t>2701202178</t>
  </si>
  <si>
    <t>LPN_LPN</t>
  </si>
  <si>
    <t>106.783.714-07</t>
  </si>
  <si>
    <t>LAUDENOR_NETO@HOTMAIL.COM</t>
  </si>
  <si>
    <t>LPN</t>
  </si>
  <si>
    <t>52060-330</t>
  </si>
  <si>
    <t>JOAO CARLOS RODRIGUES DE QUEIROZ</t>
  </si>
  <si>
    <t>0312202079</t>
  </si>
  <si>
    <t>379.372.004-72</t>
  </si>
  <si>
    <t>jqueirozcarlos@gmail.com</t>
  </si>
  <si>
    <t>LVF_JCRQ</t>
  </si>
  <si>
    <t>THIAGO CORREA DO AMARAL RIBEIRO</t>
  </si>
  <si>
    <t>07/11/1989</t>
  </si>
  <si>
    <t>0812202080</t>
  </si>
  <si>
    <t>066.508.336-06</t>
  </si>
  <si>
    <t>THIAGOCAMP.RIBEIRO@GMAIL.COM</t>
  </si>
  <si>
    <t>TCAR</t>
  </si>
  <si>
    <t>PORTO VELHO</t>
  </si>
  <si>
    <t>RO</t>
  </si>
  <si>
    <t>76820-662</t>
  </si>
  <si>
    <t>ENGENHEIRO</t>
  </si>
  <si>
    <t>MARIA KARINA MONTEIRO VASCONCELOS</t>
  </si>
  <si>
    <t>06/05/1979</t>
  </si>
  <si>
    <t>2701202181</t>
  </si>
  <si>
    <t>MKM_MKM</t>
  </si>
  <si>
    <t>027.753.734-70</t>
  </si>
  <si>
    <t>MARIAKARINAMONTEIRO@GMAIL.COM</t>
  </si>
  <si>
    <t>MKM</t>
  </si>
  <si>
    <t>51020-210</t>
  </si>
  <si>
    <t>MARGARIDA DO NASCIMENTO MONTEIRO</t>
  </si>
  <si>
    <t>0912202082</t>
  </si>
  <si>
    <t>MKM_MMT_MKM_MMT</t>
  </si>
  <si>
    <t>010.598.404-30</t>
  </si>
  <si>
    <t>MARIKARINAMONTEIRO@GMAIL.COM</t>
  </si>
  <si>
    <t>MKM_MMT</t>
  </si>
  <si>
    <t>55190-370</t>
  </si>
  <si>
    <t>FERNANDO MAFFEI FRASCA</t>
  </si>
  <si>
    <t>1412202083</t>
  </si>
  <si>
    <t>FF_FMF_FF_FMF</t>
  </si>
  <si>
    <t>026.102.490-63</t>
  </si>
  <si>
    <t>FERNANDOMFRASCA@GMAIL.COM</t>
  </si>
  <si>
    <t>FF_FMF</t>
  </si>
  <si>
    <t>04532-000</t>
  </si>
  <si>
    <t>ISABEL MIRANDA MACHADO</t>
  </si>
  <si>
    <t>1412202084</t>
  </si>
  <si>
    <t>FF_IMM_FF_IMM</t>
  </si>
  <si>
    <t>082.654.076-70</t>
  </si>
  <si>
    <t>ISABELMIRANDAMACHADO@GMAIL.COM</t>
  </si>
  <si>
    <t>FF_IMM</t>
  </si>
  <si>
    <t>JORNALISTA</t>
  </si>
  <si>
    <t>JULIANA MAFFEI FRASCA</t>
  </si>
  <si>
    <t>1412202085</t>
  </si>
  <si>
    <t>FF_JMF_FF_JMF</t>
  </si>
  <si>
    <t>002.719.870-73</t>
  </si>
  <si>
    <t>JUFRASCA@GMAIL.COM</t>
  </si>
  <si>
    <t>FF_JMF</t>
  </si>
  <si>
    <t>PORTO ALEGRE</t>
  </si>
  <si>
    <t>RS</t>
  </si>
  <si>
    <t>91330-630</t>
  </si>
  <si>
    <t>GERENTE</t>
  </si>
  <si>
    <t>LUIS CARLOS DA FONTOURA FRASCA</t>
  </si>
  <si>
    <t>1412202086</t>
  </si>
  <si>
    <t>FF_LCF_FF_LCF</t>
  </si>
  <si>
    <t>395.416.730-15</t>
  </si>
  <si>
    <t>LCFRASCA@TERRA.COM.BR</t>
  </si>
  <si>
    <t>FF_LCF</t>
  </si>
  <si>
    <t>90510-003</t>
  </si>
  <si>
    <t>SILVIA HELENA MAFFEI FRASCA</t>
  </si>
  <si>
    <t>1412202087</t>
  </si>
  <si>
    <t>FF_SMF_FF_SMF</t>
  </si>
  <si>
    <t>057.694.068-28</t>
  </si>
  <si>
    <t>silvia@odontomaffei.com.br</t>
  </si>
  <si>
    <t>FF_SMF</t>
  </si>
  <si>
    <t>AIDA HELENA DE MORAIS</t>
  </si>
  <si>
    <t>2112202088</t>
  </si>
  <si>
    <t>056.885.401-25</t>
  </si>
  <si>
    <t>AIDAHELENA49@GMAIL.COM</t>
  </si>
  <si>
    <t>DRLC</t>
  </si>
  <si>
    <t>LUIZ CARLOS VASCONCELLOS DE MORAES JUNIOR</t>
  </si>
  <si>
    <t>GOIANA</t>
  </si>
  <si>
    <t>GO</t>
  </si>
  <si>
    <t>74140-120</t>
  </si>
  <si>
    <t>DRLC_AHM</t>
  </si>
  <si>
    <t>ALEXANDRE GARBELINI VASCONCELLOS DE MORAES</t>
  </si>
  <si>
    <t>2112202089</t>
  </si>
  <si>
    <t>DRLC_AXVM</t>
  </si>
  <si>
    <t>054.389.761-39</t>
  </si>
  <si>
    <t>LUCAVASCO@GMAIL.COM</t>
  </si>
  <si>
    <t>74110-140</t>
  </si>
  <si>
    <t>DRLC_AGVM</t>
  </si>
  <si>
    <t>ANDREA DE OLIVEIRA GUILARDE ANCELMO</t>
  </si>
  <si>
    <t>2112202090</t>
  </si>
  <si>
    <t>424.845.291-04</t>
  </si>
  <si>
    <t>DEAGUILARDE@GMAIL.COM</t>
  </si>
  <si>
    <t>74333-270</t>
  </si>
  <si>
    <t>DRLC_AOG</t>
  </si>
  <si>
    <t>OFICIAL DE JUSTIÇA</t>
  </si>
  <si>
    <t>ARIEL GARBELINI VASCONCELLOS DE MORAES</t>
  </si>
  <si>
    <t>2112202091</t>
  </si>
  <si>
    <t>079.757.221-03</t>
  </si>
  <si>
    <t>DRLC_AGVMM</t>
  </si>
  <si>
    <t>EDE RODRIGUES ANCELMO</t>
  </si>
  <si>
    <t>2112202092</t>
  </si>
  <si>
    <t>383.127.511-49</t>
  </si>
  <si>
    <t>EDEANCELMO@GMAIL.COM</t>
  </si>
  <si>
    <t>DRLC_ERA</t>
  </si>
  <si>
    <t>CONTADOR</t>
  </si>
  <si>
    <t>GUSTAVO MAURILIO DO NASCIMENTO GARCIA PEREIRA</t>
  </si>
  <si>
    <t>2112202093</t>
  </si>
  <si>
    <t>851.701.511-87</t>
  </si>
  <si>
    <t>GUSGARCIA@UOL.COM.BR</t>
  </si>
  <si>
    <t>74210-050</t>
  </si>
  <si>
    <t>DRLC_GMNGP</t>
  </si>
  <si>
    <t>JOAO PAULO VASCONCELOS DE MORAES</t>
  </si>
  <si>
    <t>2112202094</t>
  </si>
  <si>
    <t>DRLC_JPVM</t>
  </si>
  <si>
    <t>224.539.458-58</t>
  </si>
  <si>
    <t>LUPPARO@HOTMAIL.COM</t>
  </si>
  <si>
    <t>JPVM</t>
  </si>
  <si>
    <t>04149-120</t>
  </si>
  <si>
    <t>2112202095</t>
  </si>
  <si>
    <t>DRLC_DRLC</t>
  </si>
  <si>
    <t>873.822.531-04</t>
  </si>
  <si>
    <t>MARIA CAROLINA AYRES LIOI</t>
  </si>
  <si>
    <t>2112202096</t>
  </si>
  <si>
    <t>311.764.688-47</t>
  </si>
  <si>
    <t>CAROL_LIOI@HOTMAIL.COM</t>
  </si>
  <si>
    <t>DRLC_MCAL</t>
  </si>
  <si>
    <t>SANDRA MARA GARBELINI</t>
  </si>
  <si>
    <t>2112202097</t>
  </si>
  <si>
    <t>DRLC_SMG</t>
  </si>
  <si>
    <t>773.971.421-68</t>
  </si>
  <si>
    <t>SMGARBEL@GMAIL.COM</t>
  </si>
  <si>
    <t>ANTONIO JOSE MAIA REIS</t>
  </si>
  <si>
    <t>2901202198</t>
  </si>
  <si>
    <t>FR_AMR_FR_AMR</t>
  </si>
  <si>
    <t>126.934.484-68</t>
  </si>
  <si>
    <t>TONECO.AR@HOTMAIL.COM</t>
  </si>
  <si>
    <t>FR_AMR</t>
  </si>
  <si>
    <t>LUCIANA DE CAMPOS REIS</t>
  </si>
  <si>
    <t>FR_LCR</t>
  </si>
  <si>
    <t>2901202199</t>
  </si>
  <si>
    <t>FR_LCR_FR_LCR</t>
  </si>
  <si>
    <t>008.804.104-26</t>
  </si>
  <si>
    <t>LUCIANACR81@HOTMAIL.COM</t>
  </si>
  <si>
    <t>50710-100</t>
  </si>
  <si>
    <t>LUIZA DE CAMPOS REIS</t>
  </si>
  <si>
    <t>29012021100</t>
  </si>
  <si>
    <t>FR_LZCR_FR_LZCR</t>
  </si>
  <si>
    <t>040.063.704-90</t>
  </si>
  <si>
    <t>LUIZACREIS@GMAIL.COM</t>
  </si>
  <si>
    <t>FR_LZCR</t>
  </si>
  <si>
    <t>03077-000</t>
  </si>
  <si>
    <t>BIOMEDICO</t>
  </si>
  <si>
    <t>GUSTAVO BARBOSA LOPES</t>
  </si>
  <si>
    <t>01012021101</t>
  </si>
  <si>
    <t>089.820.204-38</t>
  </si>
  <si>
    <t>GUSTAVOBARBOSA909@GMAIL.COM</t>
  </si>
  <si>
    <t>GBL</t>
  </si>
  <si>
    <t>GARANHUNS</t>
  </si>
  <si>
    <t>JOELMO DE SA VERAS</t>
  </si>
  <si>
    <t>04012021102</t>
  </si>
  <si>
    <t>376.737.184-72</t>
  </si>
  <si>
    <t>JOELMOVERAS1@GMAIL.COM</t>
  </si>
  <si>
    <t>JSV</t>
  </si>
  <si>
    <t>53130-540</t>
  </si>
  <si>
    <t>BANCARIO</t>
  </si>
  <si>
    <t>ELDSAMIRA DA SILVA MASCARENHAS SCHETTINI SOBRINHO</t>
  </si>
  <si>
    <t>07012021103</t>
  </si>
  <si>
    <t>EMSF_EMSF</t>
  </si>
  <si>
    <t>797.755.005-91</t>
  </si>
  <si>
    <t>ELDSAMIRA@GMAIL.COM</t>
  </si>
  <si>
    <t>EMSF</t>
  </si>
  <si>
    <t>SALVADOR</t>
  </si>
  <si>
    <t>41815-190</t>
  </si>
  <si>
    <t>JOSE SCHETTINI SOBRINHO</t>
  </si>
  <si>
    <t>07012021104</t>
  </si>
  <si>
    <t>EMSF_JS</t>
  </si>
  <si>
    <t>914.068.545-49</t>
  </si>
  <si>
    <t>COMERCIAL@FAMILIASOBRINHO.COM.BR</t>
  </si>
  <si>
    <t>ANALISTA DE SISTEMAS</t>
  </si>
  <si>
    <t>JOSE DE BRITO MAGALHAES NETO</t>
  </si>
  <si>
    <t>09/05/1991</t>
  </si>
  <si>
    <t>29012021105</t>
  </si>
  <si>
    <t>JBMN_JBMN</t>
  </si>
  <si>
    <t>040.911.143-00</t>
  </si>
  <si>
    <t>ZENETO_BMN@HOTMAIL.COM</t>
  </si>
  <si>
    <t>JBMN</t>
  </si>
  <si>
    <t>TERESINA</t>
  </si>
  <si>
    <t>PI</t>
  </si>
  <si>
    <t>64051-030</t>
  </si>
  <si>
    <t>MARINA SANTOS BESERRA</t>
  </si>
  <si>
    <t>29012021106</t>
  </si>
  <si>
    <t>011.013.433-89</t>
  </si>
  <si>
    <t>MARINA_SANTOS04@HOTMAIL.COM</t>
  </si>
  <si>
    <t>EDGAR CARNEIRO MACHADO FILHO</t>
  </si>
  <si>
    <t>23/05/1982</t>
  </si>
  <si>
    <t>29012021107</t>
  </si>
  <si>
    <t>JBMN_EC_JBMN_EC</t>
  </si>
  <si>
    <t>648.145.303-82</t>
  </si>
  <si>
    <t>EDCMFILHO@HOTMAIL.COM</t>
  </si>
  <si>
    <t>JBMN_EC</t>
  </si>
  <si>
    <t>64049-270</t>
  </si>
  <si>
    <t>NIVIA DE CARVALHO MAGALHAES ALVES</t>
  </si>
  <si>
    <t>26022021108</t>
  </si>
  <si>
    <t>JBMN_NC_JBMN_NC</t>
  </si>
  <si>
    <t>239.378.583-34</t>
  </si>
  <si>
    <t>RDO.NVA01@GMAIL.COM</t>
  </si>
  <si>
    <t>JBMN_NC</t>
  </si>
  <si>
    <t>64240-000</t>
  </si>
  <si>
    <t>PEDRO VITOR MACEDO VIEIRA</t>
  </si>
  <si>
    <t>28/03/1989</t>
  </si>
  <si>
    <t>27012021109</t>
  </si>
  <si>
    <t>PVV_PVV</t>
  </si>
  <si>
    <t>082.660.484-60</t>
  </si>
  <si>
    <t>PEDROVITOR.VIEIRA@GMAIL.COM</t>
  </si>
  <si>
    <t>PVV</t>
  </si>
  <si>
    <t>04567-002</t>
  </si>
  <si>
    <t>MILENA SIQUEIRA VASCONCELOS</t>
  </si>
  <si>
    <t>27012021110</t>
  </si>
  <si>
    <t>PVV_MSV</t>
  </si>
  <si>
    <t>082.290.864-60</t>
  </si>
  <si>
    <t>MILENA.VASCONSELOS@GMAIL.COM</t>
  </si>
  <si>
    <t>04568-010</t>
  </si>
  <si>
    <t>MARIA LUIZA DE ESPINDOLA MOTA</t>
  </si>
  <si>
    <t>11012021111</t>
  </si>
  <si>
    <t>120.244.164-54</t>
  </si>
  <si>
    <t>MLUIZAMOTA@OUTLOOK.COM</t>
  </si>
  <si>
    <t>52251-175</t>
  </si>
  <si>
    <t>EMMANUEL BENEDITO NEVES ANDRADE FILHO</t>
  </si>
  <si>
    <t>13012021112</t>
  </si>
  <si>
    <t>593.301.634-91</t>
  </si>
  <si>
    <t>AEFILHOBIG@GMAIL.COM</t>
  </si>
  <si>
    <t>EAF</t>
  </si>
  <si>
    <t>51020-190</t>
  </si>
  <si>
    <t>ALEX CASTILHO ARAUJO</t>
  </si>
  <si>
    <t>25/02/1990</t>
  </si>
  <si>
    <t>27012021113</t>
  </si>
  <si>
    <t>ACA_ACA</t>
  </si>
  <si>
    <t>357.890.228-47</t>
  </si>
  <si>
    <t>alexcastilhoo@gmail.com</t>
  </si>
  <si>
    <t>ACA</t>
  </si>
  <si>
    <t>SANTOS</t>
  </si>
  <si>
    <t>11015-185</t>
  </si>
  <si>
    <t>CONSULTOR</t>
  </si>
  <si>
    <t>27012021114</t>
  </si>
  <si>
    <t>RMTG_RMTG</t>
  </si>
  <si>
    <t>05.465.222/0001-01</t>
  </si>
  <si>
    <t>RAFAEL.JATOBA@RMTERCEIRIZACAO.COM.BR</t>
  </si>
  <si>
    <t>RAFAEL PESSOA JATOBA CAVALCANTI</t>
  </si>
  <si>
    <t>14012021115</t>
  </si>
  <si>
    <t>RPJCA_RPJCA</t>
  </si>
  <si>
    <t>118.618.444-25</t>
  </si>
  <si>
    <t>RAFAELPJATOBAC@GMAIL.COM</t>
  </si>
  <si>
    <t>RPJCA</t>
  </si>
  <si>
    <t>JOSE ANTONIO CRIPPA</t>
  </si>
  <si>
    <t>04/03/1981</t>
  </si>
  <si>
    <t>27012021116</t>
  </si>
  <si>
    <t>JAC_JAC</t>
  </si>
  <si>
    <t>284.625.708-67</t>
  </si>
  <si>
    <t>josecrippa@hotmail.com</t>
  </si>
  <si>
    <t>JAC</t>
  </si>
  <si>
    <t>SANTO ANDRE</t>
  </si>
  <si>
    <t>09090-710</t>
  </si>
  <si>
    <t>ALINE LEMGRUBER PRADO COSTA</t>
  </si>
  <si>
    <t>01022021117</t>
  </si>
  <si>
    <t>ALPC_ALPC</t>
  </si>
  <si>
    <t>054.606.717-44</t>
  </si>
  <si>
    <t>ALINELEMGRUBER@YAHOO.COM.BR</t>
  </si>
  <si>
    <t>ALPC</t>
  </si>
  <si>
    <t>05652-900</t>
  </si>
  <si>
    <t>FELIPPE JOSE CORRA DE FREITAS</t>
  </si>
  <si>
    <t>09/01/1974</t>
  </si>
  <si>
    <t>01022021118</t>
  </si>
  <si>
    <t>ALPC_FCF_ALPC_FCF</t>
  </si>
  <si>
    <t>171.037.488-88</t>
  </si>
  <si>
    <t>FELIPPEFREITAS@ME.COM</t>
  </si>
  <si>
    <t>ALPC_FCF</t>
  </si>
  <si>
    <t>05652-901</t>
  </si>
  <si>
    <t>GABRIEL SOUZA CURY</t>
  </si>
  <si>
    <t>09/01/1994</t>
  </si>
  <si>
    <t>08032021119</t>
  </si>
  <si>
    <t>GSC_GSC</t>
  </si>
  <si>
    <t>315.166.208-01</t>
  </si>
  <si>
    <t>GABRIELSOUZACURY@HOTMAIL.COM</t>
  </si>
  <si>
    <t>GSC</t>
  </si>
  <si>
    <t>04088-004</t>
  </si>
  <si>
    <t>CINTYA OLIVEIRA PEREIRA</t>
  </si>
  <si>
    <t>26022021120</t>
  </si>
  <si>
    <t>LPN_COP_LPN_COP</t>
  </si>
  <si>
    <t>278.527.764-34</t>
  </si>
  <si>
    <t>CINTYAOLIVEIRA@GMAIL.COM</t>
  </si>
  <si>
    <t>LPN_COP</t>
  </si>
  <si>
    <t>IRACEMA MARGARIDA MONTEIRO DA COSTA</t>
  </si>
  <si>
    <t>25022021121</t>
  </si>
  <si>
    <t>IMC_IMC</t>
  </si>
  <si>
    <t>515.453.734-34</t>
  </si>
  <si>
    <t>JULLIANACOSTA.DENTISTA@GMAIL.COM</t>
  </si>
  <si>
    <t>IMC</t>
  </si>
  <si>
    <t>52060-110</t>
  </si>
  <si>
    <t>JULLIANA VIEIRA DA COSTA</t>
  </si>
  <si>
    <t>11022021122</t>
  </si>
  <si>
    <t>092.881.834-93</t>
  </si>
  <si>
    <t>jullianacosta.dentista@hotmail.com</t>
  </si>
  <si>
    <t>IMC_JVC</t>
  </si>
  <si>
    <t>52051-105</t>
  </si>
  <si>
    <t>RENATA VIEIRA DA COSTA</t>
  </si>
  <si>
    <t>02122021123</t>
  </si>
  <si>
    <t>IMC_RVC_IMC_RVC</t>
  </si>
  <si>
    <t>073.626.324-10</t>
  </si>
  <si>
    <t>RENATAVIEIRADACOSTA@GMAIL.COM</t>
  </si>
  <si>
    <t>IMC_RVC</t>
  </si>
  <si>
    <t>52060-100</t>
  </si>
  <si>
    <t>FISIOTERAPEUTA</t>
  </si>
  <si>
    <t>LEONARDO DE CARVALHO GRANJA</t>
  </si>
  <si>
    <t>21/08/1990</t>
  </si>
  <si>
    <t>08032021124</t>
  </si>
  <si>
    <t>LCG_LCG</t>
  </si>
  <si>
    <t>090.026.294-00</t>
  </si>
  <si>
    <t>LEONARDOCGRANJA@GMAIL.COM</t>
  </si>
  <si>
    <t>LCG</t>
  </si>
  <si>
    <t>05687-002</t>
  </si>
  <si>
    <t>ECONOMISTA</t>
  </si>
  <si>
    <t>LUCIANA GALVEZ DE ANDRADE LIMA</t>
  </si>
  <si>
    <t>12022021125</t>
  </si>
  <si>
    <t>096.707.434-78</t>
  </si>
  <si>
    <t>LUCIANA_GALVEZ@HOTMAIL.COM</t>
  </si>
  <si>
    <t>LGA</t>
  </si>
  <si>
    <t>52061-320</t>
  </si>
  <si>
    <t>RODRIGO CARVALHO ASFORA</t>
  </si>
  <si>
    <t>08032021126</t>
  </si>
  <si>
    <t>RCA_RCA</t>
  </si>
  <si>
    <t>094.370.444-81</t>
  </si>
  <si>
    <t>rodrigocasfora@gmail.com</t>
  </si>
  <si>
    <t>RCA</t>
  </si>
  <si>
    <t>BELEM</t>
  </si>
  <si>
    <t>PA</t>
  </si>
  <si>
    <t>66093-047</t>
  </si>
  <si>
    <t>RENAN CABRAL MOTA</t>
  </si>
  <si>
    <t>15022021127</t>
  </si>
  <si>
    <t>066.109.964-40</t>
  </si>
  <si>
    <t>RCABRAL.MED@GMAIL.COM</t>
  </si>
  <si>
    <t>RCM</t>
  </si>
  <si>
    <t>51350-070</t>
  </si>
  <si>
    <t>RAFAEL SCHINCARIOL LEIFELD</t>
  </si>
  <si>
    <t>18/04/1981</t>
  </si>
  <si>
    <t>01032021128</t>
  </si>
  <si>
    <t>RSL_RSL</t>
  </si>
  <si>
    <t>021.811.707-89</t>
  </si>
  <si>
    <t>RSCHINCARIOL@GMAIL.COM</t>
  </si>
  <si>
    <t>RSL</t>
  </si>
  <si>
    <t>ABELARDO GONCALVES ESCARIAO</t>
  </si>
  <si>
    <t>08032021129</t>
  </si>
  <si>
    <t>ANE_ABR</t>
  </si>
  <si>
    <t>822.031.994-15</t>
  </si>
  <si>
    <t>ESCARIAO@HOTMAIL.COM</t>
  </si>
  <si>
    <t>ANE</t>
  </si>
  <si>
    <t>ANDREIA NONATO ALBUQUERQUE ESCARIAO</t>
  </si>
  <si>
    <t>52050-115</t>
  </si>
  <si>
    <t>08032021130</t>
  </si>
  <si>
    <t>ANE_ANE</t>
  </si>
  <si>
    <t>023.794.614-90</t>
  </si>
  <si>
    <t>andreianca@hotmail.com</t>
  </si>
  <si>
    <t>FABIO DEIVSON LOPES MACIEL</t>
  </si>
  <si>
    <t>30/09/1980</t>
  </si>
  <si>
    <t>26022021131</t>
  </si>
  <si>
    <t>FDLM_FDLM</t>
  </si>
  <si>
    <t>851.304.191-20</t>
  </si>
  <si>
    <t>fagoleiro@hotmail.com</t>
  </si>
  <si>
    <t>FDLM</t>
  </si>
  <si>
    <t>BELO HORIZONTE</t>
  </si>
  <si>
    <t>MG</t>
  </si>
  <si>
    <t>33206-240</t>
  </si>
  <si>
    <t>ATLETA PROFISSIONAL</t>
  </si>
  <si>
    <t>RODRIGO MEDEIROS DE CARVALHO</t>
  </si>
  <si>
    <t>04/05/1983</t>
  </si>
  <si>
    <t>09032021132</t>
  </si>
  <si>
    <t>RMC_RMC</t>
  </si>
  <si>
    <t>011.022.084-69</t>
  </si>
  <si>
    <t>RM_CARVALHO@HOTMAIL.COM</t>
  </si>
  <si>
    <t>RMC</t>
  </si>
  <si>
    <t>JUNDIAI</t>
  </si>
  <si>
    <t>13206-320</t>
  </si>
  <si>
    <t>ALEXANDRA CAVALCANTI DE FREITAS</t>
  </si>
  <si>
    <t>03032021133</t>
  </si>
  <si>
    <t>ACF_ACF</t>
  </si>
  <si>
    <t>471.202.074-15</t>
  </si>
  <si>
    <t>ALEXANDRAFREITAS@LIVE.COM</t>
  </si>
  <si>
    <t>ACF</t>
  </si>
  <si>
    <t>KAEL JOSE LOURENCO</t>
  </si>
  <si>
    <t>05/07/1985</t>
  </si>
  <si>
    <t>09032021134</t>
  </si>
  <si>
    <t>KJL_KJL</t>
  </si>
  <si>
    <t>358.730.918-38</t>
  </si>
  <si>
    <t>KAEL.LOURENCO@GMAIL.COM</t>
  </si>
  <si>
    <t>KJL</t>
  </si>
  <si>
    <t>05502-060</t>
  </si>
  <si>
    <t>DIRETOR</t>
  </si>
  <si>
    <t>EMANUELLY ALESSANDRA SOARES DE MOURA</t>
  </si>
  <si>
    <t>25/05/1982</t>
  </si>
  <si>
    <t>09032021135</t>
  </si>
  <si>
    <t>EASM_EASM</t>
  </si>
  <si>
    <t>040.760.894-05</t>
  </si>
  <si>
    <t>EMANUELLYASM@GMAIL.COM</t>
  </si>
  <si>
    <t>EASM</t>
  </si>
  <si>
    <t>FELIPE DE ARAUJO PINHO MENDONCA</t>
  </si>
  <si>
    <t>08032021136</t>
  </si>
  <si>
    <t>FAPM_FAPM</t>
  </si>
  <si>
    <t>015.704.265-03</t>
  </si>
  <si>
    <t>FELIPEAPMENDONCA@GMAIL.COM</t>
  </si>
  <si>
    <t>FAPM</t>
  </si>
  <si>
    <t>SANTO ANTONIO DE JESUS</t>
  </si>
  <si>
    <t>44434-532</t>
  </si>
  <si>
    <t>HENRIQUE ROMEIRO DE A MARANHAO NEVES</t>
  </si>
  <si>
    <t>22/09/1982</t>
  </si>
  <si>
    <t>08042021137</t>
  </si>
  <si>
    <t>HRMN_HRMN</t>
  </si>
  <si>
    <t>045.454.394-89</t>
  </si>
  <si>
    <t>NEVESHENRIQUE@HOTMAIL.COM</t>
  </si>
  <si>
    <t>HRMN</t>
  </si>
  <si>
    <t>CONSULTORIA</t>
  </si>
  <si>
    <t>51020-011</t>
  </si>
  <si>
    <t>JOSE RICARDO DO NASCIMENTO NETO</t>
  </si>
  <si>
    <t>12052021138</t>
  </si>
  <si>
    <t>KFB_JR</t>
  </si>
  <si>
    <t>047.489.004-07</t>
  </si>
  <si>
    <t>JRICONETO@GMAIL.COM</t>
  </si>
  <si>
    <t>KFB</t>
  </si>
  <si>
    <t>KATE MILLENA FERREIRA BARBOSA</t>
  </si>
  <si>
    <t>52041-055</t>
  </si>
  <si>
    <t>12052021139</t>
  </si>
  <si>
    <t>KFB_KFB</t>
  </si>
  <si>
    <t>062.719.144-46</t>
  </si>
  <si>
    <t>KATEMILLENA@HOTMAIL.COM</t>
  </si>
  <si>
    <t>KATE MILLENA FERREIRA BARBOSA - PAI</t>
  </si>
  <si>
    <t>12052021140</t>
  </si>
  <si>
    <t>KFB_P_KFB_P</t>
  </si>
  <si>
    <t>KFB_P</t>
  </si>
  <si>
    <t>LAURA CARRAZZONNI GOES</t>
  </si>
  <si>
    <t>22042021141</t>
  </si>
  <si>
    <t>LCZR_LCZR</t>
  </si>
  <si>
    <t>025.015.434-08</t>
  </si>
  <si>
    <t>LAURACARRAZZONNI@GMAIL.COM</t>
  </si>
  <si>
    <t>LCZR</t>
  </si>
  <si>
    <t>50050-390</t>
  </si>
  <si>
    <t>KATIA INOJOSA GONCALVES DE BARROS</t>
  </si>
  <si>
    <t>23042021142</t>
  </si>
  <si>
    <t>733.255.974-91</t>
  </si>
  <si>
    <t>guilhermepontes1701@gmail.com</t>
  </si>
  <si>
    <t>EGB_KGB</t>
  </si>
  <si>
    <t>EDUARDO INOJOSA GONCALVES DE BARROS</t>
  </si>
  <si>
    <t>50610-070</t>
  </si>
  <si>
    <t>EGB</t>
  </si>
  <si>
    <t>LUIS GONCALVES DE BARROS NETTO</t>
  </si>
  <si>
    <t>23042021143</t>
  </si>
  <si>
    <t>496.548.374-04</t>
  </si>
  <si>
    <t>LUISGBNETTO@MSN.COM</t>
  </si>
  <si>
    <t>EGB_LGB</t>
  </si>
  <si>
    <t>LINA MARIA DIAS GONCALVES DE BARROS</t>
  </si>
  <si>
    <t>23042021144</t>
  </si>
  <si>
    <t>496.543.494-34</t>
  </si>
  <si>
    <t>LINAGBARROS@GMAIL.COM</t>
  </si>
  <si>
    <t>EGB_LMG</t>
  </si>
  <si>
    <t>ELKEN GOMES RIVALDO</t>
  </si>
  <si>
    <t>26042021145</t>
  </si>
  <si>
    <t>EGR_EGR</t>
  </si>
  <si>
    <t>479.913.560-00</t>
  </si>
  <si>
    <t>ELKENRIVALDO@GMAIL.COM</t>
  </si>
  <si>
    <t>EGR</t>
  </si>
  <si>
    <t>91900-230</t>
  </si>
  <si>
    <t>TR EMPREENDIMENTOS IMOBILIARIOS EIRELLI</t>
  </si>
  <si>
    <t>03052021146</t>
  </si>
  <si>
    <t>TRE_TRE</t>
  </si>
  <si>
    <t>38.820.871/0001-24</t>
  </si>
  <si>
    <t>clovisrobertoramos@gmail.com</t>
  </si>
  <si>
    <t>TRE</t>
  </si>
  <si>
    <t>JABOATAO DOS GUARARAPES</t>
  </si>
  <si>
    <t>54420-010</t>
  </si>
  <si>
    <t>ANDRESSA DE MATOS PEIXOTO</t>
  </si>
  <si>
    <t>05052020147</t>
  </si>
  <si>
    <t>AMP_AMP</t>
  </si>
  <si>
    <t>034.576.824-88</t>
  </si>
  <si>
    <t>ANDRESSAPEIXOTO@YAHOO.COM.BR</t>
  </si>
  <si>
    <t>AMP</t>
  </si>
  <si>
    <t>CAMARAGIBE</t>
  </si>
  <si>
    <t>54789-530</t>
  </si>
  <si>
    <t>VINICIUS TEODORO BARRETA MELO</t>
  </si>
  <si>
    <t>07052021148</t>
  </si>
  <si>
    <t>113.194.189-61</t>
  </si>
  <si>
    <t>Vinicius.melo16@outlook.com</t>
  </si>
  <si>
    <t>VBM</t>
  </si>
  <si>
    <t>31330-472</t>
  </si>
  <si>
    <t>JOSE FRANCISCO MARTINS</t>
  </si>
  <si>
    <t>27052021149</t>
  </si>
  <si>
    <t>JFM_JFM</t>
  </si>
  <si>
    <t>193.013.754-00</t>
  </si>
  <si>
    <t>jmcm.obras@gmail.com</t>
  </si>
  <si>
    <t>JFM</t>
  </si>
  <si>
    <t>51030-010</t>
  </si>
  <si>
    <t>FELIPE PEREIRA DE MEDEIROS</t>
  </si>
  <si>
    <t>25052021150</t>
  </si>
  <si>
    <t>FPM_FPM</t>
  </si>
  <si>
    <t>013.858.324-28</t>
  </si>
  <si>
    <t>felipepmedeiros@gmail.com</t>
  </si>
  <si>
    <t>FPM</t>
  </si>
  <si>
    <t>04558-005</t>
  </si>
  <si>
    <t>GABRIEL SOARES RIBEIRO LOPES</t>
  </si>
  <si>
    <t>22052021151</t>
  </si>
  <si>
    <t>099.482.624-92</t>
  </si>
  <si>
    <t>GABRIELSRL@OUTLOOK.COM</t>
  </si>
  <si>
    <t>GSRL</t>
  </si>
  <si>
    <t>52020-213</t>
  </si>
  <si>
    <t>CARLINDO BARROS LOPES JUNIOR</t>
  </si>
  <si>
    <t>20/07/1964</t>
  </si>
  <si>
    <t>22052021152</t>
  </si>
  <si>
    <t>458.135.744-68</t>
  </si>
  <si>
    <t>CARLINDO.LOPES@HOTMAIL.COM</t>
  </si>
  <si>
    <t>GBL_CBL</t>
  </si>
  <si>
    <t>52020-025</t>
  </si>
  <si>
    <t>GBL_CBL_XP</t>
  </si>
  <si>
    <t>RODOLFO SOARES RIBEIRO LOPES</t>
  </si>
  <si>
    <t>22052021153</t>
  </si>
  <si>
    <t>074.334.124-41</t>
  </si>
  <si>
    <t>RODOLFOSRLOPES@HOTMAIL.COM</t>
  </si>
  <si>
    <t>GBL_RSRL</t>
  </si>
  <si>
    <t>MARCELO MARCAL VIEIRA JUNIOR</t>
  </si>
  <si>
    <t>01062021154</t>
  </si>
  <si>
    <t>MMVJ_MMVJ</t>
  </si>
  <si>
    <t>829.511.281-34</t>
  </si>
  <si>
    <t>marcelomvjr@gmail.com</t>
  </si>
  <si>
    <t>MMVJ</t>
  </si>
  <si>
    <t>74150-170</t>
  </si>
  <si>
    <t>PATRICIA TEIXEIRA DA SILVA MARCAL</t>
  </si>
  <si>
    <t>01062021155</t>
  </si>
  <si>
    <t>876.993.621-87</t>
  </si>
  <si>
    <t>MMVJ_PTSM</t>
  </si>
  <si>
    <t>CAMILA RIBEIRO WANDERLEY</t>
  </si>
  <si>
    <t>12062021157</t>
  </si>
  <si>
    <t>046.124.914-67</t>
  </si>
  <si>
    <t>CAMILA@PERNAMBUCOCONSTRUTORA.COM.BR</t>
  </si>
  <si>
    <t>CRW</t>
  </si>
  <si>
    <t>51021-000</t>
  </si>
  <si>
    <t>ARQUITETO</t>
  </si>
  <si>
    <t>JULIANA MONTENEGRO CALADO</t>
  </si>
  <si>
    <t>22062021158</t>
  </si>
  <si>
    <t>034.086.264-56</t>
  </si>
  <si>
    <t>JULIANACALADO@HOTMAIL.COM</t>
  </si>
  <si>
    <t>JMC</t>
  </si>
  <si>
    <t>PMM</t>
  </si>
  <si>
    <t>01420-002</t>
  </si>
  <si>
    <t>GUSTAVO CAVALCANTI ARRUDA</t>
  </si>
  <si>
    <t>25062021160</t>
  </si>
  <si>
    <t>RMCA_GA</t>
  </si>
  <si>
    <t>009.386.184-23</t>
  </si>
  <si>
    <t>GUGA_ARRUDA@HOTMAIL.COM</t>
  </si>
  <si>
    <t>RMCA</t>
  </si>
  <si>
    <t>RENATA MARTINS CAVALCANTI ARRUDA</t>
  </si>
  <si>
    <t>52010-290</t>
  </si>
  <si>
    <t>25062021161</t>
  </si>
  <si>
    <t>RMCA_RMCA</t>
  </si>
  <si>
    <t>046.564.834-78</t>
  </si>
  <si>
    <t>RENATA_TEX_@HOTMAIL.COM</t>
  </si>
  <si>
    <t>JOAO ANTONIO RIBEIRO DOS SANTOS SILVA</t>
  </si>
  <si>
    <t>12022020162</t>
  </si>
  <si>
    <t>JRS_JRS</t>
  </si>
  <si>
    <t>039.439.344-97</t>
  </si>
  <si>
    <t>DR.JOAORIBEIRO@HOTMAIL.COM</t>
  </si>
  <si>
    <t>JRS</t>
  </si>
  <si>
    <t>52050-050</t>
  </si>
  <si>
    <t>MARIETA CARVALHO TORRES GALINDO</t>
  </si>
  <si>
    <t>12022020163</t>
  </si>
  <si>
    <t>JRS_MC</t>
  </si>
  <si>
    <t>041.313.144-01</t>
  </si>
  <si>
    <t>MARIETAGALINDO@GMAIL.COM</t>
  </si>
  <si>
    <t>NYDIANA LAGES CALADO</t>
  </si>
  <si>
    <t>07072021164</t>
  </si>
  <si>
    <t>177.796.184-04</t>
  </si>
  <si>
    <t>LAGESLUCAS171@GMAIL.COM</t>
  </si>
  <si>
    <t>NLC</t>
  </si>
  <si>
    <t>55256-700</t>
  </si>
  <si>
    <t>MADEPORT LTDA</t>
  </si>
  <si>
    <t>05072021165</t>
  </si>
  <si>
    <t>MDT_MDT</t>
  </si>
  <si>
    <t>00.810.146/0001-00</t>
  </si>
  <si>
    <t>JORGEMADEPORT@GMAIL.COM</t>
  </si>
  <si>
    <t>MDT</t>
  </si>
  <si>
    <t>DJALMA LUCIANO PEIXOTO ANDRADE</t>
  </si>
  <si>
    <t>22072021166</t>
  </si>
  <si>
    <t>DLP_DLP</t>
  </si>
  <si>
    <t>416.096.115-00</t>
  </si>
  <si>
    <t>joaogspa@gmail.com</t>
  </si>
  <si>
    <t>DLP</t>
  </si>
  <si>
    <t>22072021167</t>
  </si>
  <si>
    <t>DLP_JT_DLP_JT</t>
  </si>
  <si>
    <t>joao.terra01@hotmail.com</t>
  </si>
  <si>
    <t>DLP_JT</t>
  </si>
  <si>
    <t>ANTONIO CARLOS CARDOSO</t>
  </si>
  <si>
    <t>19072021168</t>
  </si>
  <si>
    <t>180.440.181-15</t>
  </si>
  <si>
    <t>thiago.miranda@morcs.com.br</t>
  </si>
  <si>
    <t>ACC</t>
  </si>
  <si>
    <t>74230-022</t>
  </si>
  <si>
    <t>AURIMAR JOSE DA SILVA JUNIOR</t>
  </si>
  <si>
    <t>17082021169</t>
  </si>
  <si>
    <t>AJS_AJS</t>
  </si>
  <si>
    <t>060.853.434-00</t>
  </si>
  <si>
    <t>AURIMAR_JR@HOTMAIL.COM</t>
  </si>
  <si>
    <t>AJS</t>
  </si>
  <si>
    <t>THIAGO VINICIUS VIEIRA MIRANDA</t>
  </si>
  <si>
    <t>12072021170</t>
  </si>
  <si>
    <t>921.778.321-87</t>
  </si>
  <si>
    <t>THIAGO@MIRANDALAW.COM.BR</t>
  </si>
  <si>
    <t>TVVM</t>
  </si>
  <si>
    <t>74230-140</t>
  </si>
  <si>
    <t>VERYNE GARBELINI CARDOSO MIRANDA</t>
  </si>
  <si>
    <t>12072021171</t>
  </si>
  <si>
    <t>TVVM_VGCM</t>
  </si>
  <si>
    <t>023.390.021-76</t>
  </si>
  <si>
    <t>thiago@mirandalaw.com.br</t>
  </si>
  <si>
    <t>LUIS FELIPE DE SOUSA REBELO</t>
  </si>
  <si>
    <t>14072021172</t>
  </si>
  <si>
    <t>831.381.704-63</t>
  </si>
  <si>
    <t>FELIPE@GALDINOEREBELO.COM.BR</t>
  </si>
  <si>
    <t>LVF_LFSR</t>
  </si>
  <si>
    <t>MARIA CLARA GARBELINI DE MACEDO</t>
  </si>
  <si>
    <t>19072021173</t>
  </si>
  <si>
    <t>040.847.071-20</t>
  </si>
  <si>
    <t>VERA.GARBELINI@HOTMAIL.COM</t>
  </si>
  <si>
    <t>VLG</t>
  </si>
  <si>
    <t>VERA LUCIA GARBELINI</t>
  </si>
  <si>
    <t>74885-553</t>
  </si>
  <si>
    <t>19072021174</t>
  </si>
  <si>
    <t>VLG_VLG</t>
  </si>
  <si>
    <t>605.143.101-20</t>
  </si>
  <si>
    <t>JULIANE DE FREITAS SANTOS PARANHOS</t>
  </si>
  <si>
    <t>18082021175</t>
  </si>
  <si>
    <t>JFS_JFS</t>
  </si>
  <si>
    <t>574.149.041-72</t>
  </si>
  <si>
    <t>julianesantosdra@gmail.com</t>
  </si>
  <si>
    <t>JFS</t>
  </si>
  <si>
    <t>74810-080</t>
  </si>
  <si>
    <t>HENRIQUE VALENCA DA MOTA NETO</t>
  </si>
  <si>
    <t>15082021176</t>
  </si>
  <si>
    <t>373.768.884-20</t>
  </si>
  <si>
    <t>HENRIQUEMOTAA@OUTLOOK.COM</t>
  </si>
  <si>
    <t>HVMN</t>
  </si>
  <si>
    <t>52051-175</t>
  </si>
  <si>
    <t>LUCIA MARIA VIEIRA</t>
  </si>
  <si>
    <t>15032022177</t>
  </si>
  <si>
    <t>LMV_LMV</t>
  </si>
  <si>
    <t>043.333.368-56</t>
  </si>
  <si>
    <t>financeiro@brotassupermercado.com.br</t>
  </si>
  <si>
    <t>LMV</t>
  </si>
  <si>
    <t>ARUJA</t>
  </si>
  <si>
    <t>07402-000</t>
  </si>
  <si>
    <t>BRUNO FERNANDO DE CARVALHO NOGUEIRA</t>
  </si>
  <si>
    <t>20092021178</t>
  </si>
  <si>
    <t>BFCN_BFCN</t>
  </si>
  <si>
    <t>054.356.644-70</t>
  </si>
  <si>
    <t>BRUNOFCN@YAHOO.COM.BR</t>
  </si>
  <si>
    <t>BFCN</t>
  </si>
  <si>
    <t>50610-030</t>
  </si>
  <si>
    <t>LUCIANA ROMEIRO</t>
  </si>
  <si>
    <t>23082021179</t>
  </si>
  <si>
    <t>LR_LR</t>
  </si>
  <si>
    <t>099.191.984-04</t>
  </si>
  <si>
    <t>arqlromeiro@yahoo.com.br</t>
  </si>
  <si>
    <t>LRR</t>
  </si>
  <si>
    <t>52050-120</t>
  </si>
  <si>
    <t>RODRIGO ROBERTO FEITOSA CALDAS</t>
  </si>
  <si>
    <t>23082021180</t>
  </si>
  <si>
    <t>RRFC_RRFC</t>
  </si>
  <si>
    <t>058.742.154-17</t>
  </si>
  <si>
    <t>RR_CALDAS@HOTMAIL.COM</t>
  </si>
  <si>
    <t>RRFC</t>
  </si>
  <si>
    <t>04538-110</t>
  </si>
  <si>
    <t>PUBLICITARIO</t>
  </si>
  <si>
    <t>STRUTTURALE INDUSTRIA DE FABRICACAO DE ESTRUTURA METALICA</t>
  </si>
  <si>
    <t>24082021181</t>
  </si>
  <si>
    <t>36.698.599/0001-26</t>
  </si>
  <si>
    <t>FIORENZANO.FABIO@HOTMAIL.COM</t>
  </si>
  <si>
    <t>LVF_SFEM</t>
  </si>
  <si>
    <t>54120-740</t>
  </si>
  <si>
    <t>MARCELO NONATO CAVALCANTI DE ALBUQUERQUE</t>
  </si>
  <si>
    <t>06102021182</t>
  </si>
  <si>
    <t>MNCA_MNCA</t>
  </si>
  <si>
    <t>053.647.094-42</t>
  </si>
  <si>
    <t>marcelononato@gmail.com</t>
  </si>
  <si>
    <t>MNCA</t>
  </si>
  <si>
    <t>52050-005</t>
  </si>
  <si>
    <t>GABRIELA FERREIRA LIMA</t>
  </si>
  <si>
    <t>17/11/1988</t>
  </si>
  <si>
    <t>27082021183</t>
  </si>
  <si>
    <t>LFL_GFL</t>
  </si>
  <si>
    <t>082.363.334-93</t>
  </si>
  <si>
    <t>GABRIELA_F_L@HOTMAIL.COM</t>
  </si>
  <si>
    <t>LFL</t>
  </si>
  <si>
    <t>LEONARDO FERREIRA LEVANTINO</t>
  </si>
  <si>
    <t>50610-360</t>
  </si>
  <si>
    <t>27/12/1984</t>
  </si>
  <si>
    <t>27082021184</t>
  </si>
  <si>
    <t>LFL_LFL</t>
  </si>
  <si>
    <t>061.143.514-44</t>
  </si>
  <si>
    <t>LEOFL@ICLOUD.COM</t>
  </si>
  <si>
    <t>JPL COMERCIO DE ALIMENTOS LTDA</t>
  </si>
  <si>
    <t>15032022185</t>
  </si>
  <si>
    <t>LMV_JPL</t>
  </si>
  <si>
    <t>37.031.848/0001-98</t>
  </si>
  <si>
    <t>JOAOVICTOR_VF@YAHOO.COM.BR</t>
  </si>
  <si>
    <t>JPL</t>
  </si>
  <si>
    <t>SANTA ISABEL</t>
  </si>
  <si>
    <t>07500-000</t>
  </si>
  <si>
    <t>SUPERMERCADO BROTAS LTDA</t>
  </si>
  <si>
    <t>15032022186</t>
  </si>
  <si>
    <t>LMV_SBL</t>
  </si>
  <si>
    <t>02.296.529/0001-20</t>
  </si>
  <si>
    <t>JOSE FABIANO DE FREITAS TELES DE MENEZES</t>
  </si>
  <si>
    <t>20092021187</t>
  </si>
  <si>
    <t>JFFT_JFFT</t>
  </si>
  <si>
    <t>891.983.365-68</t>
  </si>
  <si>
    <t>JOSEFABIANO@GMAIL.COM</t>
  </si>
  <si>
    <t>JFFT</t>
  </si>
  <si>
    <t>45600-730</t>
  </si>
  <si>
    <t>RENATO LIMA DE SOUZA GOMES</t>
  </si>
  <si>
    <t>20092021188</t>
  </si>
  <si>
    <t>RLSG_RLSG</t>
  </si>
  <si>
    <t>076.895.874-10</t>
  </si>
  <si>
    <t>renatolimags@gmail.com</t>
  </si>
  <si>
    <t>RLSG</t>
  </si>
  <si>
    <t>50740-450</t>
  </si>
  <si>
    <t>LEONARDO ROCHA DE AVELAR</t>
  </si>
  <si>
    <t>20092021189</t>
  </si>
  <si>
    <t>LRDA_LRDA</t>
  </si>
  <si>
    <t>071.666.584-01</t>
  </si>
  <si>
    <t>AVELARLEO@HOTMAIL.COM</t>
  </si>
  <si>
    <t>LRDA</t>
  </si>
  <si>
    <t>51020-110</t>
  </si>
  <si>
    <t>GISELLE LAURITZEN DUARTE</t>
  </si>
  <si>
    <t>06102021190</t>
  </si>
  <si>
    <t>GLD_GLD</t>
  </si>
  <si>
    <t>823.972.365-91</t>
  </si>
  <si>
    <t>GISELLELAURITZEN@HOTMAIL.COM</t>
  </si>
  <si>
    <t>GLD</t>
  </si>
  <si>
    <t>52020-140</t>
  </si>
  <si>
    <t>SALUA SOARES MAFRA</t>
  </si>
  <si>
    <t>20092021191</t>
  </si>
  <si>
    <t>SSM_SSM</t>
  </si>
  <si>
    <t>129.074.644-34</t>
  </si>
  <si>
    <t>saluamafra@hotmail.com</t>
  </si>
  <si>
    <t>SSM</t>
  </si>
  <si>
    <t>52050-100</t>
  </si>
  <si>
    <t>PEDRO RORIZ TINOCO</t>
  </si>
  <si>
    <t>01/08/1968</t>
  </si>
  <si>
    <t>20092021192</t>
  </si>
  <si>
    <t>PRT_PRT</t>
  </si>
  <si>
    <t>630.768.374-00</t>
  </si>
  <si>
    <t>PEDROTINOCO@CONSTRUTORASANTOANTONIO.COM.BR</t>
  </si>
  <si>
    <t>PRT</t>
  </si>
  <si>
    <t>RODRIGO JATOBA LOBO SUZUKI</t>
  </si>
  <si>
    <t>15092021193</t>
  </si>
  <si>
    <t>068.474.924-65</t>
  </si>
  <si>
    <t>RODRIGOJLSUZUKI@HOTMAIL.COM</t>
  </si>
  <si>
    <t>RJLS</t>
  </si>
  <si>
    <t>ROSSANA PADILHA DE SOUZA TINOCO</t>
  </si>
  <si>
    <t>20092021194</t>
  </si>
  <si>
    <t>PRT_RDS</t>
  </si>
  <si>
    <t>666.872.684-49</t>
  </si>
  <si>
    <t>ROSSANATINOCO@GMAIL.COM</t>
  </si>
  <si>
    <t>JOSELITO SOBREIRA FILHO</t>
  </si>
  <si>
    <t>20/07/1986</t>
  </si>
  <si>
    <t>20092021195</t>
  </si>
  <si>
    <t>LAMS_JSF</t>
  </si>
  <si>
    <t>048.847.174-57</t>
  </si>
  <si>
    <t>SOBREIRA.JOSELITO@GMAIL.COM</t>
  </si>
  <si>
    <t>LAMS</t>
  </si>
  <si>
    <t>04105-062</t>
  </si>
  <si>
    <t>LARISSA SOARES DE AVELAR MONTEIRO</t>
  </si>
  <si>
    <t>20092021196</t>
  </si>
  <si>
    <t>LAMS_LAMS</t>
  </si>
  <si>
    <t>051.619.454-27</t>
  </si>
  <si>
    <t>LARA_AVELAR@HOTMAIL.COM</t>
  </si>
  <si>
    <t>MARIA CRISTINA FERREIRA LIMA</t>
  </si>
  <si>
    <t>24/06/1958</t>
  </si>
  <si>
    <t>21092021197</t>
  </si>
  <si>
    <t>MAFL_MCFL</t>
  </si>
  <si>
    <t>266.202.944-72</t>
  </si>
  <si>
    <t>CRISTINAFERREIRALIMA@HOTMAIL.COM</t>
  </si>
  <si>
    <t>MAFL</t>
  </si>
  <si>
    <t>MAURICIO ANDRADE FERREIRA LIMA FILHO</t>
  </si>
  <si>
    <t>05/05/1958</t>
  </si>
  <si>
    <t>21092021198</t>
  </si>
  <si>
    <t>MAFL_MAFL</t>
  </si>
  <si>
    <t>284.064.864-49</t>
  </si>
  <si>
    <t>mgrengenharia@uol.com.br</t>
  </si>
  <si>
    <t>ANTONIO JOAO DOURADO FILHO</t>
  </si>
  <si>
    <t>09/09/1983</t>
  </si>
  <si>
    <t>06102021199</t>
  </si>
  <si>
    <t>AJD_AJD</t>
  </si>
  <si>
    <t>049.441.574-60</t>
  </si>
  <si>
    <t>joaodourado@gmail.com</t>
  </si>
  <si>
    <t>AJD</t>
  </si>
  <si>
    <t>52041-030</t>
  </si>
  <si>
    <t>FELICIANO LYRA MOURA</t>
  </si>
  <si>
    <t>07102021200</t>
  </si>
  <si>
    <t>026.383.794-76</t>
  </si>
  <si>
    <t>FELICIANO_MOURA@HOTMAIL.COM</t>
  </si>
  <si>
    <t>FLM</t>
  </si>
  <si>
    <t>LIRA OLIMPIA ALVES FARIA TAVES</t>
  </si>
  <si>
    <t>05102021201</t>
  </si>
  <si>
    <t>LFT_LFT</t>
  </si>
  <si>
    <t>040.121.036-79</t>
  </si>
  <si>
    <t>LIRATAVES@ICLOUD.COM</t>
  </si>
  <si>
    <t>LFT</t>
  </si>
  <si>
    <t>UBERLANDIA</t>
  </si>
  <si>
    <t>38412-246</t>
  </si>
  <si>
    <t>EDUARDO VALENCA GUSMAO</t>
  </si>
  <si>
    <t>29102021202</t>
  </si>
  <si>
    <t>DSV_EVG_DSV_EVG</t>
  </si>
  <si>
    <t>107.991.364-50</t>
  </si>
  <si>
    <t>E.VGUSMAO@GMAIL.COM</t>
  </si>
  <si>
    <t>DSV_EVG</t>
  </si>
  <si>
    <t>LEONARDO VALENÇA PATRIOTA</t>
  </si>
  <si>
    <t>11102021203</t>
  </si>
  <si>
    <t>700.280.704-88</t>
  </si>
  <si>
    <t>LVPATRIOTA0@GMAIL.COM</t>
  </si>
  <si>
    <t>LVP</t>
  </si>
  <si>
    <t>LEONARDO YUKIO JORGE ASANO</t>
  </si>
  <si>
    <t>29102021204</t>
  </si>
  <si>
    <t>LYJA_LYJA</t>
  </si>
  <si>
    <t>057.229.834-03</t>
  </si>
  <si>
    <t>YUKIOJA@HOTMAIL.COM</t>
  </si>
  <si>
    <t>LYJA</t>
  </si>
  <si>
    <t>04104-080</t>
  </si>
  <si>
    <t>DIEGO DE BRITO SANTOS BARROS</t>
  </si>
  <si>
    <t>20102021205</t>
  </si>
  <si>
    <t>DBSB_DBSB</t>
  </si>
  <si>
    <t>071.796.724-75</t>
  </si>
  <si>
    <t>DIEGOSANTOS1@HOTMAIL.COM</t>
  </si>
  <si>
    <t>DBSB</t>
  </si>
  <si>
    <t>50070-160</t>
  </si>
  <si>
    <t>PRISCILA BATISTA DE ALMEIDA</t>
  </si>
  <si>
    <t>21/02/1986</t>
  </si>
  <si>
    <t>25102021206</t>
  </si>
  <si>
    <t>PBA_PBA</t>
  </si>
  <si>
    <t>061.874.524-61</t>
  </si>
  <si>
    <t>PRISCALMEIDA@HOTMAIL.COM</t>
  </si>
  <si>
    <t>PBA</t>
  </si>
  <si>
    <t>52011-055</t>
  </si>
  <si>
    <t>OTAVIO SCARDELATO JUNIOR</t>
  </si>
  <si>
    <t>13/06/1969</t>
  </si>
  <si>
    <t>29102021207</t>
  </si>
  <si>
    <t>856.603.296-91</t>
  </si>
  <si>
    <t>OTAVIOSCARDELATOJR@GMAIL.COM</t>
  </si>
  <si>
    <t>OSJ</t>
  </si>
  <si>
    <t>PEDRALVA</t>
  </si>
  <si>
    <t>37520-000</t>
  </si>
  <si>
    <t>PAMELA DE ALMEIDA TERNI</t>
  </si>
  <si>
    <t>04112021208</t>
  </si>
  <si>
    <t>PAT_PAT</t>
  </si>
  <si>
    <t>348.922.268-74</t>
  </si>
  <si>
    <t>PAMELATERNI@GMAIL.COM</t>
  </si>
  <si>
    <t>PAT</t>
  </si>
  <si>
    <t>05404-013</t>
  </si>
  <si>
    <t>RODRIGO ELIA ASSAD</t>
  </si>
  <si>
    <t>05112021209</t>
  </si>
  <si>
    <t>REA_REA</t>
  </si>
  <si>
    <t>024.562.294-28</t>
  </si>
  <si>
    <t>ASSAD@USTO.RE</t>
  </si>
  <si>
    <t>REA</t>
  </si>
  <si>
    <t>52020-220</t>
  </si>
  <si>
    <t>LUCAS SERRA DA CUNHA ASSAD</t>
  </si>
  <si>
    <t>05112021210</t>
  </si>
  <si>
    <t>REA_LS</t>
  </si>
  <si>
    <t>094.475.234-98</t>
  </si>
  <si>
    <t>LUCASSCASSAD@GMAIL.COM</t>
  </si>
  <si>
    <t>LCS</t>
  </si>
  <si>
    <t>ESTACIO VICENTE JUNIOR</t>
  </si>
  <si>
    <t>26112021211</t>
  </si>
  <si>
    <t>EVJ_EVJ</t>
  </si>
  <si>
    <t>398.408.674-15</t>
  </si>
  <si>
    <t>ESTACIO.JUNIOR@HOTMAIL.COM</t>
  </si>
  <si>
    <t>EVJ</t>
  </si>
  <si>
    <t>05025-010</t>
  </si>
  <si>
    <t>26112021212</t>
  </si>
  <si>
    <t>EMANUEL GONCALVES VALERIO</t>
  </si>
  <si>
    <t>03/05/1993</t>
  </si>
  <si>
    <t>01122021213</t>
  </si>
  <si>
    <t>EGV_EGV</t>
  </si>
  <si>
    <t>062.325.684-35</t>
  </si>
  <si>
    <t>EGNUTRICAO@GMAIL.COM</t>
  </si>
  <si>
    <t>EGV</t>
  </si>
  <si>
    <t>NUTRICIONISTA</t>
  </si>
  <si>
    <t>RENATA LANDIM PRUTCHANSKY</t>
  </si>
  <si>
    <t>07/05/1990</t>
  </si>
  <si>
    <t>01122021214</t>
  </si>
  <si>
    <t>EGV_RLP</t>
  </si>
  <si>
    <t>029.457.453-05</t>
  </si>
  <si>
    <t>RLANDIMRADIO@GMAIL.COM</t>
  </si>
  <si>
    <t>RENATO D OLIVEIRA VIEIRA</t>
  </si>
  <si>
    <t>26/09/1981</t>
  </si>
  <si>
    <t>01122021215</t>
  </si>
  <si>
    <t>RDV_RDV</t>
  </si>
  <si>
    <t>997.551.575-49</t>
  </si>
  <si>
    <t>RENATODOLIVEIRAVIEIRA@GMAIL.COM</t>
  </si>
  <si>
    <t>RDV</t>
  </si>
  <si>
    <t>IPIAU</t>
  </si>
  <si>
    <t>45570-000</t>
  </si>
  <si>
    <t>CRISTINA MAGALHAES DA SILVEIRA</t>
  </si>
  <si>
    <t>01122021216</t>
  </si>
  <si>
    <t>CMS_CMS</t>
  </si>
  <si>
    <t>998.486.514-20</t>
  </si>
  <si>
    <t>cristina8magalhaes@gmail.com</t>
  </si>
  <si>
    <t>CMS</t>
  </si>
  <si>
    <t>51021-010</t>
  </si>
  <si>
    <t>DIOGO MAGALHAES VILLELA</t>
  </si>
  <si>
    <t>01122021217</t>
  </si>
  <si>
    <t>CMS_DMV_CMS_DMV</t>
  </si>
  <si>
    <t>103.128.104-58</t>
  </si>
  <si>
    <t>DIOGOMVILLELA@HOTMAIL.COM</t>
  </si>
  <si>
    <t>CMS_DMV</t>
  </si>
  <si>
    <t>RAPHAEL HARLE DE CASTRO BALTAR</t>
  </si>
  <si>
    <t>15/08/1996</t>
  </si>
  <si>
    <t>01122021218</t>
  </si>
  <si>
    <t>093.000.204-04</t>
  </si>
  <si>
    <t>RAPHAELBALTAR@GMAIL.COM</t>
  </si>
  <si>
    <t>RHCB</t>
  </si>
  <si>
    <t>52061-410</t>
  </si>
  <si>
    <t>PEDRO LEO BARGETZI FILHO</t>
  </si>
  <si>
    <t>01122021219</t>
  </si>
  <si>
    <t>772.093.464-49</t>
  </si>
  <si>
    <t>pedroleobf@yahoo.com.br</t>
  </si>
  <si>
    <t>PLBF</t>
  </si>
  <si>
    <t>MARIA DE FATIMA OLIVEIRA FONSECA</t>
  </si>
  <si>
    <t>31012022220</t>
  </si>
  <si>
    <t>034.840.824-29</t>
  </si>
  <si>
    <t>MARIAOLIVEIRAFONSECA05@GMAIL.COM</t>
  </si>
  <si>
    <t>SFF</t>
  </si>
  <si>
    <t>SERGIO DE AQUINO FONSECA FILHO</t>
  </si>
  <si>
    <t>SFF_MOF</t>
  </si>
  <si>
    <t>31012022221</t>
  </si>
  <si>
    <t>002.301.244-70</t>
  </si>
  <si>
    <t>sergiofonseca27@gmail.com</t>
  </si>
  <si>
    <t>SERGIO OLIVEIRA DE AQUINO FONSECA</t>
  </si>
  <si>
    <t>31012022222</t>
  </si>
  <si>
    <t>107.545.304-69</t>
  </si>
  <si>
    <t>SERGIOFONSECA27@GMAIL.COM</t>
  </si>
  <si>
    <t>SFF_SAF</t>
  </si>
  <si>
    <t>GUILHERME BALAN BELANGA</t>
  </si>
  <si>
    <t>04112021223</t>
  </si>
  <si>
    <t>GBB_GBB</t>
  </si>
  <si>
    <t>356.382.638-29</t>
  </si>
  <si>
    <t>GUILHERME.BELANGA@GMAIL.COM</t>
  </si>
  <si>
    <t>GBB</t>
  </si>
  <si>
    <t>13218-682</t>
  </si>
  <si>
    <t>SACI</t>
  </si>
  <si>
    <t>SACI TINTAS</t>
  </si>
  <si>
    <t>ANDREIA BALAN BELANGA</t>
  </si>
  <si>
    <t>22/05/1970</t>
  </si>
  <si>
    <t>01022022224</t>
  </si>
  <si>
    <t>GBB_BB_ABB</t>
  </si>
  <si>
    <t>079.712.088-20</t>
  </si>
  <si>
    <t>GBB_BB</t>
  </si>
  <si>
    <t>13208-056</t>
  </si>
  <si>
    <t>GISELE CHINELATO BELANGA</t>
  </si>
  <si>
    <t>24/01/1982</t>
  </si>
  <si>
    <t>01022022225</t>
  </si>
  <si>
    <t>GBB_BB_GICB</t>
  </si>
  <si>
    <t>217.747.168-01</t>
  </si>
  <si>
    <t>ANA MARIA FIUZA SIMOES DA MOTA</t>
  </si>
  <si>
    <t>11012022226</t>
  </si>
  <si>
    <t>AMFS_AMFS</t>
  </si>
  <si>
    <t>140.770.514-87</t>
  </si>
  <si>
    <t>orlando.s.guedes@gmail.com</t>
  </si>
  <si>
    <t>AMFS</t>
  </si>
  <si>
    <t>52060-450</t>
  </si>
  <si>
    <t>CAMILA CERQUEIRA WANDERLEY</t>
  </si>
  <si>
    <t>10012022227</t>
  </si>
  <si>
    <t>CCW_CCW</t>
  </si>
  <si>
    <t>085.375.624-40</t>
  </si>
  <si>
    <t>CAMILACW@GMAIL.COM</t>
  </si>
  <si>
    <t>CCW</t>
  </si>
  <si>
    <t>50721-235</t>
  </si>
  <si>
    <t>MARCOS ANDRE SOBRAL LINS</t>
  </si>
  <si>
    <t>16122021228</t>
  </si>
  <si>
    <t>MASL_MASL</t>
  </si>
  <si>
    <t>354.720.064-49</t>
  </si>
  <si>
    <t>SOBRAL118@GMAIL.COM</t>
  </si>
  <si>
    <t>MASL</t>
  </si>
  <si>
    <t>NBL</t>
  </si>
  <si>
    <t>COMISSÃO</t>
  </si>
  <si>
    <t>51130-010</t>
  </si>
  <si>
    <t>SANDRA MARIA SOARES VILA NOVA</t>
  </si>
  <si>
    <t>16122021229</t>
  </si>
  <si>
    <t>MASL_SMS</t>
  </si>
  <si>
    <t>426.750.144-00</t>
  </si>
  <si>
    <t>SANDRA@MV.COM.BR</t>
  </si>
  <si>
    <t>SECRETARIO EXECUTIVO</t>
  </si>
  <si>
    <t>FATRES INVESTIMENTOS LTDA</t>
  </si>
  <si>
    <t>23122021230</t>
  </si>
  <si>
    <t>FIL_FIL</t>
  </si>
  <si>
    <t>44.357.638/0001-50</t>
  </si>
  <si>
    <t>arturagpinheiro@gmail.com</t>
  </si>
  <si>
    <t>FIL</t>
  </si>
  <si>
    <t>59025-906</t>
  </si>
  <si>
    <t>RICARDO LUIZ MATIAS PINHEIRO</t>
  </si>
  <si>
    <t>23122021231</t>
  </si>
  <si>
    <t>FIL_RLM</t>
  </si>
  <si>
    <t>027.043.764-92</t>
  </si>
  <si>
    <t>RICARDOLMP@YAHOO.COM.BR</t>
  </si>
  <si>
    <t>59075-760</t>
  </si>
  <si>
    <t>FELIPE AVELLAR PARAHYBA</t>
  </si>
  <si>
    <t>10012022232</t>
  </si>
  <si>
    <t>FAP_FAP</t>
  </si>
  <si>
    <t>089.479.314-46</t>
  </si>
  <si>
    <t>FPARAHYBA@HOTMAIL.COM</t>
  </si>
  <si>
    <t>FAP</t>
  </si>
  <si>
    <t>SILVIA MIRANDA TASSITANO</t>
  </si>
  <si>
    <t>28122021233</t>
  </si>
  <si>
    <t>SMT_SMT</t>
  </si>
  <si>
    <t>032.735.894-77</t>
  </si>
  <si>
    <t>silviatassitano@hotmail.com</t>
  </si>
  <si>
    <t>SMT</t>
  </si>
  <si>
    <t>52050-375</t>
  </si>
  <si>
    <t>EDUARDO INOJOSA GONÇALVES DE BARROS</t>
  </si>
  <si>
    <t>23042021234</t>
  </si>
  <si>
    <t>111.972.734-09</t>
  </si>
  <si>
    <t>EDUARDOINOJOSAADV@OUTLOOK.COM</t>
  </si>
  <si>
    <t>TIAGO PACHECO DE MOURA</t>
  </si>
  <si>
    <t>16112021235</t>
  </si>
  <si>
    <t>PBA_TPM</t>
  </si>
  <si>
    <t>009.676.254-32</t>
  </si>
  <si>
    <t>fttiago@gmail.com</t>
  </si>
  <si>
    <t>VERA AZEVEDO BERGAMO BARRETO</t>
  </si>
  <si>
    <t>04052022236</t>
  </si>
  <si>
    <t>118.030.854-95</t>
  </si>
  <si>
    <t>verabergamo5@gmail.com</t>
  </si>
  <si>
    <t>VABB</t>
  </si>
  <si>
    <t>51021-330</t>
  </si>
  <si>
    <t>MARIA JULITA OLIVEIRA DE AQUINO FONSECA</t>
  </si>
  <si>
    <t>31012022237</t>
  </si>
  <si>
    <t>144.288.674-92</t>
  </si>
  <si>
    <t>SFF_MOAF</t>
  </si>
  <si>
    <t>RILDO OLIVEIRA DE AQUINO FONSECA</t>
  </si>
  <si>
    <t>31012022238</t>
  </si>
  <si>
    <t>107.545.294-52</t>
  </si>
  <si>
    <t>SFF_ROAF</t>
  </si>
  <si>
    <t>ASTEL SERVICE TELECOMUNICACOES</t>
  </si>
  <si>
    <t>20042022239</t>
  </si>
  <si>
    <t>ASTEL_ASTEL</t>
  </si>
  <si>
    <t>22.379.326/0001-04</t>
  </si>
  <si>
    <t>ASTELLINE@UOL.COM.BR</t>
  </si>
  <si>
    <t>ASTEL</t>
  </si>
  <si>
    <t>02914-110</t>
  </si>
  <si>
    <t>POUSADA</t>
  </si>
  <si>
    <t>16092020243</t>
  </si>
  <si>
    <t>CESM_PSD</t>
  </si>
  <si>
    <t>VRM</t>
  </si>
  <si>
    <t>16092020244</t>
  </si>
  <si>
    <t>CESM_VRM</t>
  </si>
  <si>
    <t>IPUTINGA</t>
  </si>
  <si>
    <t>16092020245</t>
  </si>
  <si>
    <t>CESM_IPT</t>
  </si>
  <si>
    <t>LUIS EDUARDO TIBURCIO DE MELO</t>
  </si>
  <si>
    <t>16092020246</t>
  </si>
  <si>
    <t>CESM_LE</t>
  </si>
  <si>
    <t>LARA DE CARVALHO MAGALHÃES ALVES CARNEIRO</t>
  </si>
  <si>
    <t>29012021247</t>
  </si>
  <si>
    <t>JBMN_EC_LC</t>
  </si>
  <si>
    <t>OLÍVIA MAGALHÃES ALVES CARNEIRO</t>
  </si>
  <si>
    <t>29012021248</t>
  </si>
  <si>
    <t>JBMN_EC_OM</t>
  </si>
  <si>
    <t>FLAVIO ADOLFO ARANHA JAPYASSU</t>
  </si>
  <si>
    <t>25012022249</t>
  </si>
  <si>
    <t>FAJ_FAJ</t>
  </si>
  <si>
    <t>022.562.514-89</t>
  </si>
  <si>
    <t>FLAVIOARANHA@HOTMAIL.COM</t>
  </si>
  <si>
    <t>FAJ</t>
  </si>
  <si>
    <t>54410-010</t>
  </si>
  <si>
    <t>ADRIANA GUEDES CORDEIRO</t>
  </si>
  <si>
    <t>10012022250</t>
  </si>
  <si>
    <t>AGC_AGC</t>
  </si>
  <si>
    <t>039.424.984-48</t>
  </si>
  <si>
    <t>DIDAGUEDES@HOTMAIL.COM</t>
  </si>
  <si>
    <t>AGC</t>
  </si>
  <si>
    <t>52041-045</t>
  </si>
  <si>
    <t>MARIA HELENA SALES LEITE</t>
  </si>
  <si>
    <t>20012022251</t>
  </si>
  <si>
    <t>MHSL_MHSL</t>
  </si>
  <si>
    <t>163.504.643-20</t>
  </si>
  <si>
    <t>ANTONIO.PAULO@CRVINDUSTRIAL.COM.BR</t>
  </si>
  <si>
    <t>MHSL</t>
  </si>
  <si>
    <t>CABEDELO</t>
  </si>
  <si>
    <t>58102-222</t>
  </si>
  <si>
    <t>DANIELLE LAURITZEN DUARTE MARANHAO</t>
  </si>
  <si>
    <t>19012022252</t>
  </si>
  <si>
    <t>GLD_DLM_GLD_DLM</t>
  </si>
  <si>
    <t>057.543.704-90</t>
  </si>
  <si>
    <t>DANIELLELAURITZEN@HOTMAIL.COM</t>
  </si>
  <si>
    <t>GLD_DLM</t>
  </si>
  <si>
    <t>FELIPE MARANHAO BARRETO PEREIRA</t>
  </si>
  <si>
    <t>19012022253</t>
  </si>
  <si>
    <t>GLD_DLM_FMB_GLD_DLM_FMB</t>
  </si>
  <si>
    <t>033.679.774-54</t>
  </si>
  <si>
    <t>FMBP1981@GMAIL.COM</t>
  </si>
  <si>
    <t>GUSTAVO CHINELATO BELANGA</t>
  </si>
  <si>
    <t>09/01/1983</t>
  </si>
  <si>
    <t>01022022254</t>
  </si>
  <si>
    <t>GBB_BB_GCB</t>
  </si>
  <si>
    <t>296.125.088-95</t>
  </si>
  <si>
    <t>ORLANDO MAGALHÃES MAIA NETO</t>
  </si>
  <si>
    <t>26012022255</t>
  </si>
  <si>
    <t>OMN_OMN</t>
  </si>
  <si>
    <t>018.330.095-50</t>
  </si>
  <si>
    <t>orlandomaia@ayresbritto.com.br</t>
  </si>
  <si>
    <t>OMN</t>
  </si>
  <si>
    <t>BRASILIA</t>
  </si>
  <si>
    <t>DF</t>
  </si>
  <si>
    <t>70863-050</t>
  </si>
  <si>
    <t>JOSE GUILHERME DUBEUX PONTES</t>
  </si>
  <si>
    <t>26012022256</t>
  </si>
  <si>
    <t>JGP_JGP</t>
  </si>
  <si>
    <t>685.966.774-53</t>
  </si>
  <si>
    <t>JGP</t>
  </si>
  <si>
    <t>JOAQUIM GUILHERME DE MORAES PONTES NETO</t>
  </si>
  <si>
    <t>26012022257</t>
  </si>
  <si>
    <t>JGP_JGM</t>
  </si>
  <si>
    <t>066.465.004-01</t>
  </si>
  <si>
    <t>GUILHERMEPONTES1701@HOTMAIL.COM</t>
  </si>
  <si>
    <t>JGM</t>
  </si>
  <si>
    <t>PAULO GUILHERME DUBEUX PONTES FILHO</t>
  </si>
  <si>
    <t>26012022258</t>
  </si>
  <si>
    <t>JGP_PGP</t>
  </si>
  <si>
    <t>064.640.794-50</t>
  </si>
  <si>
    <t>PAULOGUILHERMEPONTES@GMAIL.COM</t>
  </si>
  <si>
    <t>PGP</t>
  </si>
  <si>
    <t>52060-590</t>
  </si>
  <si>
    <t>TRAINEE</t>
  </si>
  <si>
    <t>KATHIA VIEIRA BELTRÃO DE SOUZA PONTES</t>
  </si>
  <si>
    <t>26012022259</t>
  </si>
  <si>
    <t>JGP_KVP</t>
  </si>
  <si>
    <t>765.180.944-00</t>
  </si>
  <si>
    <t>kathia.pontes@pontestur.com.br</t>
  </si>
  <si>
    <t>KVP</t>
  </si>
  <si>
    <t>544100-010</t>
  </si>
  <si>
    <t>PAULO MEIRA MAROSTICA</t>
  </si>
  <si>
    <t>03012022260</t>
  </si>
  <si>
    <t>009.241.604-70</t>
  </si>
  <si>
    <t>PMMAROSTICA@HOTMAIL.COM</t>
  </si>
  <si>
    <t>BEATRIZ ARRAES DE ASEVEDO</t>
  </si>
  <si>
    <t>24012022261</t>
  </si>
  <si>
    <t>108.778.304-60</t>
  </si>
  <si>
    <t>BEATRIZARRAESA1@GMAIL.COM</t>
  </si>
  <si>
    <t>BAA</t>
  </si>
  <si>
    <t>51021-370</t>
  </si>
  <si>
    <t>ALEXIA DE FREITAS STAMFORD</t>
  </si>
  <si>
    <t>01032021262</t>
  </si>
  <si>
    <t>ACF_AFS</t>
  </si>
  <si>
    <t>077.387.084-92</t>
  </si>
  <si>
    <t>ALEXIA_STAMFORD@HOTMAIL.COM</t>
  </si>
  <si>
    <t>AFS</t>
  </si>
  <si>
    <t>SABRINA DE FREITAS STAMFORD</t>
  </si>
  <si>
    <t>01032021263</t>
  </si>
  <si>
    <t>ACF_SFS_ACF_SFS</t>
  </si>
  <si>
    <t>052.594.244-09</t>
  </si>
  <si>
    <t>SABRINASTAMFORD2013@GMAIL.COM</t>
  </si>
  <si>
    <t>ACF_SFS</t>
  </si>
  <si>
    <t>ISABEL MENDES DIAS</t>
  </si>
  <si>
    <t>03022022264</t>
  </si>
  <si>
    <t>IMD_IMD</t>
  </si>
  <si>
    <t>109.372.594-03</t>
  </si>
  <si>
    <t>BELDIAAS@GMAIL.COM</t>
  </si>
  <si>
    <t>IMD</t>
  </si>
  <si>
    <t>LETICIA MENDES DIAS</t>
  </si>
  <si>
    <t>03022022265</t>
  </si>
  <si>
    <t>IMD_LMD</t>
  </si>
  <si>
    <t>099.172.604-98</t>
  </si>
  <si>
    <t>LETICIAADIAS@GMAIL.COM</t>
  </si>
  <si>
    <t>AMADEU DE SOUZA DIAS</t>
  </si>
  <si>
    <t>03022022266</t>
  </si>
  <si>
    <t>IMD_AD</t>
  </si>
  <si>
    <t>CECILIA FRANCA DE BRITTO LEITE</t>
  </si>
  <si>
    <t>27012021269</t>
  </si>
  <si>
    <t>LPN_CFB</t>
  </si>
  <si>
    <t>103.194.544-01</t>
  </si>
  <si>
    <t>CECILIAFBLEITE@GMAIL.COM</t>
  </si>
  <si>
    <t>25050-174</t>
  </si>
  <si>
    <t>LUCAS BURKART</t>
  </si>
  <si>
    <t>31012022270</t>
  </si>
  <si>
    <t>LBK_LBK</t>
  </si>
  <si>
    <t>410.451.188-93</t>
  </si>
  <si>
    <t>LUCASBUR@LIVE.COM</t>
  </si>
  <si>
    <t>PAT_BRK</t>
  </si>
  <si>
    <t>SÃO BERNARDO DO CAMPO</t>
  </si>
  <si>
    <t>09625-070</t>
  </si>
  <si>
    <t>FERNANDO RIBEIRO NEVES NETO</t>
  </si>
  <si>
    <t>04012022271</t>
  </si>
  <si>
    <t>705.643.974-82</t>
  </si>
  <si>
    <t>NANDO.NEVES10@HOTMAIL.COM</t>
  </si>
  <si>
    <t>FRNN</t>
  </si>
  <si>
    <t>MARIA PAULA COSTA BANDEIRA E FARIAS</t>
  </si>
  <si>
    <t>10032022272</t>
  </si>
  <si>
    <t>MPB_MPB</t>
  </si>
  <si>
    <t>055.964.854-54</t>
  </si>
  <si>
    <t>MARIAPAULABANDEIRA@GMAIL.COM</t>
  </si>
  <si>
    <t>MPB</t>
  </si>
  <si>
    <t>52061-080</t>
  </si>
  <si>
    <t>EDUARDO CARVALHO VILLARIM</t>
  </si>
  <si>
    <t>10032022273</t>
  </si>
  <si>
    <t>GCV_ECV_GCV_ECV</t>
  </si>
  <si>
    <t>031.405.174-08</t>
  </si>
  <si>
    <t>EDUARDO@REDIESEL.COM.BR</t>
  </si>
  <si>
    <t>GCV_ECV</t>
  </si>
  <si>
    <t>GERALDO CARVALHO VILLARIM NETO</t>
  </si>
  <si>
    <t>GCV</t>
  </si>
  <si>
    <t>10032022274</t>
  </si>
  <si>
    <t>GCV_GCV</t>
  </si>
  <si>
    <t>022.010.874-90</t>
  </si>
  <si>
    <t>GERALDONETO@REDIESEL.COM.BR</t>
  </si>
  <si>
    <t>ROSANE KAUFMANN</t>
  </si>
  <si>
    <t>10032022275</t>
  </si>
  <si>
    <t>RKM_RKM</t>
  </si>
  <si>
    <t>136.447.718-12</t>
  </si>
  <si>
    <t>ROSANENATAL@UOL.COM.BR</t>
  </si>
  <si>
    <t>RKM</t>
  </si>
  <si>
    <t>TAC</t>
  </si>
  <si>
    <t>59082-200</t>
  </si>
  <si>
    <t>INALDA MARIA AVILA ANJOS DE MORAES</t>
  </si>
  <si>
    <t>08032022276</t>
  </si>
  <si>
    <t>RSM_RSM</t>
  </si>
  <si>
    <t>167.399.734-15</t>
  </si>
  <si>
    <t>inalda.moraes@gmail.com</t>
  </si>
  <si>
    <t>RSM</t>
  </si>
  <si>
    <t>50610-100</t>
  </si>
  <si>
    <t>PRISCILLA AVILA ANJOS DE MORAES</t>
  </si>
  <si>
    <t>08032022278</t>
  </si>
  <si>
    <t>RSM_PAM_RSM_PAM</t>
  </si>
  <si>
    <t>059.209.744-78</t>
  </si>
  <si>
    <t>PRISCILLAAAM@GMAIL.COM</t>
  </si>
  <si>
    <t>RSM_PAM</t>
  </si>
  <si>
    <t>50610-340</t>
  </si>
  <si>
    <t>SERGIO BENGARD</t>
  </si>
  <si>
    <t>14022022279</t>
  </si>
  <si>
    <t>SBG_SBG</t>
  </si>
  <si>
    <t>951.898.745-91</t>
  </si>
  <si>
    <t>BENGARDSERGIO@GMAIL.COM</t>
  </si>
  <si>
    <t>SBG</t>
  </si>
  <si>
    <t>60190-560</t>
  </si>
  <si>
    <t>CAROLINA FONSECA PINTO</t>
  </si>
  <si>
    <t>01022022280</t>
  </si>
  <si>
    <t>CFP_CFP</t>
  </si>
  <si>
    <t>022.557.574-43</t>
  </si>
  <si>
    <t>carolina@tron-ce.com.br</t>
  </si>
  <si>
    <t>CFP</t>
  </si>
  <si>
    <t>JOSE SALIM RAFFOUL SAHADE</t>
  </si>
  <si>
    <t>31032022281</t>
  </si>
  <si>
    <t>JSR_JSR</t>
  </si>
  <si>
    <t>268.638.477-87</t>
  </si>
  <si>
    <t>sahade@gmail.com</t>
  </si>
  <si>
    <t>JSR</t>
  </si>
  <si>
    <t>41815-50</t>
  </si>
  <si>
    <t>22062021282</t>
  </si>
  <si>
    <t>TULIO ALVES BARROS CAVALCANTI</t>
  </si>
  <si>
    <t>05042022283</t>
  </si>
  <si>
    <t>057.243.774-97</t>
  </si>
  <si>
    <t>TULIOABC@GMAIL.COM</t>
  </si>
  <si>
    <t>52061-540</t>
  </si>
  <si>
    <t>VINICIUS NIGRO COUTELO</t>
  </si>
  <si>
    <t>05042022284</t>
  </si>
  <si>
    <t>102.828.244-30</t>
  </si>
  <si>
    <t>VINICIUS.COUTELO@GMAIL.COM</t>
  </si>
  <si>
    <t>VNC</t>
  </si>
  <si>
    <t>52031-090</t>
  </si>
  <si>
    <t>SERGIO FONSECA/MARIA DE FÁTIMA</t>
  </si>
  <si>
    <t>31012022287</t>
  </si>
  <si>
    <t>SFF_SFMF</t>
  </si>
  <si>
    <t>MARILIA GABRIELA RIBEIRO DE ARRUDA</t>
  </si>
  <si>
    <t>07042022288</t>
  </si>
  <si>
    <t>MGRA_MGRA</t>
  </si>
  <si>
    <t>062.788.134-32</t>
  </si>
  <si>
    <t>arruda.gabriela@gmail.com</t>
  </si>
  <si>
    <t>MGRA</t>
  </si>
  <si>
    <t>52040-150</t>
  </si>
  <si>
    <t>OSMARIO ALIFAIT LACET NETO</t>
  </si>
  <si>
    <t>20042022289</t>
  </si>
  <si>
    <t>OALN_OALN</t>
  </si>
  <si>
    <t>032.047.274-40</t>
  </si>
  <si>
    <t>osmario_lacet@hotmail.com</t>
  </si>
  <si>
    <t>OALN</t>
  </si>
  <si>
    <t>52050-380</t>
  </si>
  <si>
    <t>HUGO RIBEIRO CASTELLANO</t>
  </si>
  <si>
    <t xml:space="preserve">M </t>
  </si>
  <si>
    <t>20042022290</t>
  </si>
  <si>
    <t>HRC_HRC</t>
  </si>
  <si>
    <t>301.521.318-09</t>
  </si>
  <si>
    <t>hugocastell2014@gmail.com</t>
  </si>
  <si>
    <t>HRC</t>
  </si>
  <si>
    <t>05577-000</t>
  </si>
  <si>
    <t xml:space="preserve">ADMINISTRADOR </t>
  </si>
  <si>
    <t>MARIANA CORDEIRO RESENDE</t>
  </si>
  <si>
    <t>02052022292</t>
  </si>
  <si>
    <t>113.794.194-41</t>
  </si>
  <si>
    <t>marianacresende2@gmail.com</t>
  </si>
  <si>
    <t>MCR</t>
  </si>
  <si>
    <t xml:space="preserve">PE </t>
  </si>
  <si>
    <t xml:space="preserve">MCR </t>
  </si>
  <si>
    <t xml:space="preserve">N </t>
  </si>
  <si>
    <t>04112021295</t>
  </si>
  <si>
    <t>GBB_BB_GBB</t>
  </si>
  <si>
    <t>LORENA PESSOA BRAVO MAROSTICA</t>
  </si>
  <si>
    <t>20042022296</t>
  </si>
  <si>
    <t>035.494.144-55</t>
  </si>
  <si>
    <t>LORENAPESSOABRAVO@GMAIL.COM</t>
  </si>
  <si>
    <t>LPBM</t>
  </si>
  <si>
    <t>MATHEUS DE MOURA FRANKLIN</t>
  </si>
  <si>
    <t>13052022297</t>
  </si>
  <si>
    <t>036.272.294-36</t>
  </si>
  <si>
    <t>MATHEUS.ANESTESIA@GMAIL.COM</t>
  </si>
  <si>
    <t>MMF</t>
  </si>
  <si>
    <t>ANDREA WALMSLEY SOARES CARNEIRO</t>
  </si>
  <si>
    <t>16052022298</t>
  </si>
  <si>
    <t>009.748.244-70</t>
  </si>
  <si>
    <t>ANDREAWALMSLEY@HOTMAIL.COM</t>
  </si>
  <si>
    <t>AWS</t>
  </si>
  <si>
    <t>52011-040</t>
  </si>
  <si>
    <t>RAPHAEL VIEIRA DA CUNHA DA FONTE</t>
  </si>
  <si>
    <t>19042022299</t>
  </si>
  <si>
    <t>032.832.064-14</t>
  </si>
  <si>
    <t>RAPHAEL.FONTE@MOBS2.COM</t>
  </si>
  <si>
    <t>RVCF</t>
  </si>
  <si>
    <t>CARLA MARIA VIEIRA DA CUNHA DA FONTE</t>
  </si>
  <si>
    <t>03052022300</t>
  </si>
  <si>
    <t>709.088.504-68</t>
  </si>
  <si>
    <t>CARLA@DA-DPA.COM.BR</t>
  </si>
  <si>
    <t>CVFV</t>
  </si>
  <si>
    <t>51020-001</t>
  </si>
  <si>
    <t>BRUNO FERREIRA DE ALMEIDA</t>
  </si>
  <si>
    <t>18052022301</t>
  </si>
  <si>
    <t>BFA_BFA</t>
  </si>
  <si>
    <t>974.995.604-49</t>
  </si>
  <si>
    <t>BRUNO.ALMEIDA@DIFERENTI.COM.BR</t>
  </si>
  <si>
    <t>BFA</t>
  </si>
  <si>
    <t>MARISA ALEIXO TORRES</t>
  </si>
  <si>
    <t>18052022302</t>
  </si>
  <si>
    <t>BFA_MAT</t>
  </si>
  <si>
    <t>036.271.774-52</t>
  </si>
  <si>
    <t>MARISINHATORRES@HOTMAIL.COM</t>
  </si>
  <si>
    <t>FERNANDO PONTUAL CASTELAO</t>
  </si>
  <si>
    <t>16052022303</t>
  </si>
  <si>
    <t>FPC_FPC</t>
  </si>
  <si>
    <t>020.900.944-60</t>
  </si>
  <si>
    <t>FCASTELAO001@YAHOO.COM.BR</t>
  </si>
  <si>
    <t>FPC</t>
  </si>
  <si>
    <t>AB</t>
  </si>
  <si>
    <t>KARINA PINHEIRO CASTELAO</t>
  </si>
  <si>
    <t>16052022304</t>
  </si>
  <si>
    <t>FPC_KPC</t>
  </si>
  <si>
    <t>023.532.264-42</t>
  </si>
  <si>
    <t>THULIO COELHO MORAES GUERRA</t>
  </si>
  <si>
    <t>27052022305</t>
  </si>
  <si>
    <t>TCMG_TCMG</t>
  </si>
  <si>
    <t>053.286.864-11</t>
  </si>
  <si>
    <t>THULIO@GUERRAHOLDING.COM</t>
  </si>
  <si>
    <t>TCMG</t>
  </si>
  <si>
    <t>PRISCILA MAIA GUERRA</t>
  </si>
  <si>
    <t>27052022306</t>
  </si>
  <si>
    <t>TCMG_PMG</t>
  </si>
  <si>
    <t>075.049.604-54</t>
  </si>
  <si>
    <t>PRISCILA.MAIA@HOTMAIL.COM</t>
  </si>
  <si>
    <t>MARIA MAIA GUERRA</t>
  </si>
  <si>
    <t>27052022307</t>
  </si>
  <si>
    <t>TCMG_MMGM</t>
  </si>
  <si>
    <t>170.378.354-98</t>
  </si>
  <si>
    <t>MIGUEL MAIA GUERRA</t>
  </si>
  <si>
    <t>27052022308</t>
  </si>
  <si>
    <t>TCMG_MMGH</t>
  </si>
  <si>
    <t>144.945.054-71</t>
  </si>
  <si>
    <t>52061-095</t>
  </si>
  <si>
    <t>GUILLERMO ANDRES PARRA BERNAL</t>
  </si>
  <si>
    <t>23052022309</t>
  </si>
  <si>
    <t>GAP_GAP</t>
  </si>
  <si>
    <t>732.310.611-72</t>
  </si>
  <si>
    <t>PARRABERNAL@GMAIL.COM</t>
  </si>
  <si>
    <t>GAP</t>
  </si>
  <si>
    <t>04533-050</t>
  </si>
  <si>
    <t>LUCAS BONGIOVANNI CORREA</t>
  </si>
  <si>
    <t>12052022310</t>
  </si>
  <si>
    <t>LBC_LBC</t>
  </si>
  <si>
    <t>308.633.028-74</t>
  </si>
  <si>
    <t>LUCAS@MANACAITAPEVA.COM.BR</t>
  </si>
  <si>
    <t>LBC</t>
  </si>
  <si>
    <t>18405-010</t>
  </si>
  <si>
    <t>ROBERTA PONTES CAULA REIS</t>
  </si>
  <si>
    <t>13052022311</t>
  </si>
  <si>
    <t>024.084.004-65</t>
  </si>
  <si>
    <t>ROBERTA.PONTES.CAULA@GMAIL.COM</t>
  </si>
  <si>
    <t>RPCR</t>
  </si>
  <si>
    <t>52061-105</t>
  </si>
  <si>
    <t>SILVIA LEMOS ALVES DA SILVA</t>
  </si>
  <si>
    <t>06102021312</t>
  </si>
  <si>
    <t>021.259.874-06</t>
  </si>
  <si>
    <t>SILVIALEMOS.PRISCOLOGA@GMAIL.COM</t>
  </si>
  <si>
    <t>SLAS</t>
  </si>
  <si>
    <t>MARIA CECILIA QUEIROZ ARRAES DE ALENCAR</t>
  </si>
  <si>
    <t>26052022315</t>
  </si>
  <si>
    <t>054.040.724-07</t>
  </si>
  <si>
    <t>MCECILIAQ@HOTMAIL.COM</t>
  </si>
  <si>
    <t>PMM_MCQ</t>
  </si>
  <si>
    <t>AGUA PRETA</t>
  </si>
  <si>
    <t>00000-000</t>
  </si>
  <si>
    <t>.</t>
  </si>
  <si>
    <t>ILANNA HAIMENIS</t>
  </si>
  <si>
    <t>02052022316</t>
  </si>
  <si>
    <t>087.384.294-46</t>
  </si>
  <si>
    <t>ILANNAHAIMENIS@GMAIL.COM</t>
  </si>
  <si>
    <t>IHH</t>
  </si>
  <si>
    <t>0000-000</t>
  </si>
  <si>
    <t>DESGINER</t>
  </si>
  <si>
    <t>EPITACIO PESSOA DE MELO FILHO</t>
  </si>
  <si>
    <t>18022022319</t>
  </si>
  <si>
    <t>EPMF_EPMF</t>
  </si>
  <si>
    <t>097.827.404-03</t>
  </si>
  <si>
    <t>TACOPMF@GMAIL.COM</t>
  </si>
  <si>
    <t>EPMF</t>
  </si>
  <si>
    <t>51011-560</t>
  </si>
  <si>
    <t>GAMER</t>
  </si>
  <si>
    <t>ANTONIO PAULO LEITE CAVALCANTI DE MORAIS</t>
  </si>
  <si>
    <t>18042022321</t>
  </si>
  <si>
    <t>MHSL_APL_MHSL_APL</t>
  </si>
  <si>
    <t>010.941.601-56</t>
  </si>
  <si>
    <t>antonio.paulo@crvindustrial.com</t>
  </si>
  <si>
    <t>MHSL_APL</t>
  </si>
  <si>
    <t>MARIA IZABEL ESPINDOLA SALGUEIRO MOTA</t>
  </si>
  <si>
    <t>10102021325</t>
  </si>
  <si>
    <t>669.340.524-04</t>
  </si>
  <si>
    <t>BEBELESPINDOLAMOTA@GMAIL.COM</t>
  </si>
  <si>
    <t>MEM</t>
  </si>
  <si>
    <t>MARINA ALVES FARIA</t>
  </si>
  <si>
    <t>25052022328</t>
  </si>
  <si>
    <t>MAF_MAF</t>
  </si>
  <si>
    <t>062.202.846-40</t>
  </si>
  <si>
    <t>MARIFARIAA@HOTMAIL.COM</t>
  </si>
  <si>
    <t>MAF</t>
  </si>
  <si>
    <t>38411-201</t>
  </si>
  <si>
    <t>THIAGO VINICIUS MARTIN</t>
  </si>
  <si>
    <t>25052022329</t>
  </si>
  <si>
    <t>TVM_TVM</t>
  </si>
  <si>
    <t>296.066.998-38</t>
  </si>
  <si>
    <t>thiago.martin@redbull.com</t>
  </si>
  <si>
    <t>TVM</t>
  </si>
  <si>
    <t>SÃO CAETANO DO SUL</t>
  </si>
  <si>
    <t>09540-830</t>
  </si>
  <si>
    <t>MURILO WAGNER MACHADO DE NOVAES</t>
  </si>
  <si>
    <t>18052022330</t>
  </si>
  <si>
    <t>MMN_MMN</t>
  </si>
  <si>
    <t>449.520.234-00</t>
  </si>
  <si>
    <t>murilo@dprosmed.com.br</t>
  </si>
  <si>
    <t>MMN</t>
  </si>
  <si>
    <t>52060-165</t>
  </si>
  <si>
    <t>ALBERTO FERREIRA DA COSTA</t>
  </si>
  <si>
    <t>07062022331</t>
  </si>
  <si>
    <t>AFC_AFC</t>
  </si>
  <si>
    <t>818.874.504-91</t>
  </si>
  <si>
    <t>beto@rioave.com.br</t>
  </si>
  <si>
    <t>AFC</t>
  </si>
  <si>
    <t>CLAUDIA DALLE FERREIRA DA COSTA</t>
  </si>
  <si>
    <t>07062022332</t>
  </si>
  <si>
    <t>CDFC_CDFC</t>
  </si>
  <si>
    <t>879.861.834-20</t>
  </si>
  <si>
    <t>cacaudfcosta@gmail.com</t>
  </si>
  <si>
    <t>CDFC</t>
  </si>
  <si>
    <t>CLAUDIA FERREIRA DA COSTA</t>
  </si>
  <si>
    <t>07062022333</t>
  </si>
  <si>
    <t>CFC_CFC</t>
  </si>
  <si>
    <t>587.819.004-49</t>
  </si>
  <si>
    <t>claudia@rioave.com.br</t>
  </si>
  <si>
    <t>CFC</t>
  </si>
  <si>
    <t>ALVARO JOSE FERREIRA DA COSTA</t>
  </si>
  <si>
    <t>07062022335</t>
  </si>
  <si>
    <t>AJFC_AJFC</t>
  </si>
  <si>
    <t>448.061.324-20</t>
  </si>
  <si>
    <t>alvarito@rioave.com.br</t>
  </si>
  <si>
    <t>AJFC</t>
  </si>
  <si>
    <t>RODRIGO MORAES FARIAS</t>
  </si>
  <si>
    <t>01072022336</t>
  </si>
  <si>
    <t>RMF_RMF</t>
  </si>
  <si>
    <t>007.707.264-29</t>
  </si>
  <si>
    <t>rodmf30@gmail.com</t>
  </si>
  <si>
    <t>RMF</t>
  </si>
  <si>
    <t>LAGOA SECA</t>
  </si>
  <si>
    <t>58117-000</t>
  </si>
  <si>
    <t xml:space="preserve">COMPLETA </t>
  </si>
  <si>
    <t>LUCAS LUSTOSA MORAES</t>
  </si>
  <si>
    <t>01072022337</t>
  </si>
  <si>
    <t>RMF_LLM</t>
  </si>
  <si>
    <t>133.386.464-70</t>
  </si>
  <si>
    <t>ANA VALERIA LUSTOSA BENICIO MORAES</t>
  </si>
  <si>
    <t>01072022338</t>
  </si>
  <si>
    <t>RMF_AVL</t>
  </si>
  <si>
    <t>790.835.523-49</t>
  </si>
  <si>
    <t>anavlb30@gmail.com</t>
  </si>
  <si>
    <t>MARIANA LUSTOSA MORAES</t>
  </si>
  <si>
    <t>01072022339</t>
  </si>
  <si>
    <t>RMF_MLM</t>
  </si>
  <si>
    <t>114.425.214-81</t>
  </si>
  <si>
    <t>MARILDA DE ANDRADE LIMA RENDA</t>
  </si>
  <si>
    <t>28052022344</t>
  </si>
  <si>
    <t>MALR_MALR</t>
  </si>
  <si>
    <t>308.347.244-72</t>
  </si>
  <si>
    <t>MARILDASPR@HOTMAIL.COM</t>
  </si>
  <si>
    <t>MALR</t>
  </si>
  <si>
    <t>LEONARDO RENDA NETO</t>
  </si>
  <si>
    <t>28052022345</t>
  </si>
  <si>
    <t>LRN_LRN</t>
  </si>
  <si>
    <t>086.959.634-97</t>
  </si>
  <si>
    <t>LEONARDORENDANET@GMAIL.COM</t>
  </si>
  <si>
    <t>LRN</t>
  </si>
  <si>
    <t>LUCAS MENDONCA MELO MIRANDA DE SOUZA</t>
  </si>
  <si>
    <t>08072022346</t>
  </si>
  <si>
    <t>069.152.934-50</t>
  </si>
  <si>
    <t>lucasmendoncamiranda@gmail.com</t>
  </si>
  <si>
    <t>LMM</t>
  </si>
  <si>
    <t>VICTOR MOREIRA DOLIVEIRA</t>
  </si>
  <si>
    <t>10062022349</t>
  </si>
  <si>
    <t>VMD_VMD</t>
  </si>
  <si>
    <t>015.012.504-69</t>
  </si>
  <si>
    <t>VIC_DOLIVEIRA@HOTMAIL.COM</t>
  </si>
  <si>
    <t>VMD</t>
  </si>
  <si>
    <t>CLAUDIA DE ANDRADE LIMA RENDA</t>
  </si>
  <si>
    <t>28052022350</t>
  </si>
  <si>
    <t>MALR_CALR</t>
  </si>
  <si>
    <t>082.685.274-20</t>
  </si>
  <si>
    <t>ELIENE.CRISTIANE@HOTMAIL.COM</t>
  </si>
  <si>
    <t>04530-050</t>
  </si>
  <si>
    <t>CLARICE FOITSIK FRANCO</t>
  </si>
  <si>
    <t>30062022351</t>
  </si>
  <si>
    <t>CFF_CFF</t>
  </si>
  <si>
    <t>478.578.119-04</t>
  </si>
  <si>
    <t>CLARICEFFRANCO@HOTMAIL.COM</t>
  </si>
  <si>
    <t>CFF</t>
  </si>
  <si>
    <t>CURITIBA</t>
  </si>
  <si>
    <t>PR</t>
  </si>
  <si>
    <t>82030-642</t>
  </si>
  <si>
    <t>BRUNO CESAR BRASILEIRO CLEMENTE</t>
  </si>
  <si>
    <t>09062022352</t>
  </si>
  <si>
    <t>042.514.344-98</t>
  </si>
  <si>
    <t>BCBC</t>
  </si>
  <si>
    <t>51111-110</t>
  </si>
  <si>
    <t>CAULE RENDA EMPREENDIMENTOS S/A</t>
  </si>
  <si>
    <t>28052022353</t>
  </si>
  <si>
    <t>MALR_CRE</t>
  </si>
  <si>
    <t>01.402.579/0001-81</t>
  </si>
  <si>
    <t>DANIEL DE ARAÚJO SENA</t>
  </si>
  <si>
    <t>21072022354</t>
  </si>
  <si>
    <t>DAS_DAS</t>
  </si>
  <si>
    <t>071.318.744-18</t>
  </si>
  <si>
    <t>DANIELSENAPESSOAL@GMAIL.COM</t>
  </si>
  <si>
    <t>DAS</t>
  </si>
  <si>
    <t>04548-000</t>
  </si>
  <si>
    <t>MARCOS AUGUSTO LACERDA MICHALSKI</t>
  </si>
  <si>
    <t>25052022355</t>
  </si>
  <si>
    <t>MALM_MALM</t>
  </si>
  <si>
    <t>016.638.372-44</t>
  </si>
  <si>
    <t>marcos-michalski@hotmail.com.br</t>
  </si>
  <si>
    <t>MALM</t>
  </si>
  <si>
    <t>05752-001</t>
  </si>
  <si>
    <t>ADRIANA RODRIGUES CAMBOIM DA COSTA</t>
  </si>
  <si>
    <t>07062022356</t>
  </si>
  <si>
    <t>ARCC_AJFC</t>
  </si>
  <si>
    <t>686.288.704-15</t>
  </si>
  <si>
    <t>anacefardamentos@gmail.com</t>
  </si>
  <si>
    <t>JUAN PABLO BORGES RODRIGUES MARICEVICH - APT</t>
  </si>
  <si>
    <t>11112019358</t>
  </si>
  <si>
    <t>JPM_APT_JPM_APT</t>
  </si>
  <si>
    <t>JPM_APT</t>
  </si>
  <si>
    <t>VICTOR LINS SCHWAMBACH</t>
  </si>
  <si>
    <t>04/25/1989</t>
  </si>
  <si>
    <t>17032022359</t>
  </si>
  <si>
    <t>VICLINS@GMAIL.COM</t>
  </si>
  <si>
    <t>VLS</t>
  </si>
  <si>
    <t>ADVISOR</t>
  </si>
  <si>
    <t>VLADIMIR MONTEIRO SOARES DE MEIRELES FILHO</t>
  </si>
  <si>
    <t>31032022360</t>
  </si>
  <si>
    <t>039.982.844-35</t>
  </si>
  <si>
    <t>DRVMEIRELES@YAHOO.COM</t>
  </si>
  <si>
    <t>VM</t>
  </si>
  <si>
    <t>VLADIMIR MEIRELES</t>
  </si>
  <si>
    <t>JUAZEIRO</t>
  </si>
  <si>
    <t>48902-081</t>
  </si>
  <si>
    <t>GUSTAVO VASCONCELLOS PEREIRA</t>
  </si>
  <si>
    <t>28032022361</t>
  </si>
  <si>
    <t>GUSTAVOCASTOR@HOTMAIL.COM</t>
  </si>
  <si>
    <t>GVPR</t>
  </si>
  <si>
    <t>30310-420</t>
  </si>
  <si>
    <t xml:space="preserve">JANAÍNA GONÇALVES SANTOS </t>
  </si>
  <si>
    <t>06/14/1984</t>
  </si>
  <si>
    <t>28032022362</t>
  </si>
  <si>
    <t>JANAINAGONCALVESS@YAHOO.COM.BR</t>
  </si>
  <si>
    <t>JGST</t>
  </si>
  <si>
    <t>30575-275</t>
  </si>
  <si>
    <t>JANAÍNA GONÇALVES SANTOS</t>
  </si>
  <si>
    <t>ALEXANDRE FONTES PEREIRA</t>
  </si>
  <si>
    <t>11/22/1981</t>
  </si>
  <si>
    <t>23032022363</t>
  </si>
  <si>
    <t>ALEXANDRE.FONTES.PEREIRA@GMAIL.COM</t>
  </si>
  <si>
    <t>AFPF</t>
  </si>
  <si>
    <t>80050-470</t>
  </si>
  <si>
    <t>LUCAS MALTA COELHO</t>
  </si>
  <si>
    <t>09/18/1996</t>
  </si>
  <si>
    <t>28032022364</t>
  </si>
  <si>
    <t>LUCAS_MALTA@MSN.COM</t>
  </si>
  <si>
    <t>LMCH</t>
  </si>
  <si>
    <t xml:space="preserve">WYNICIUS CARVALHO </t>
  </si>
  <si>
    <t>25042022365</t>
  </si>
  <si>
    <t>WYNICIUSCARVALHO@GMAIL.COM</t>
  </si>
  <si>
    <t>WYC</t>
  </si>
  <si>
    <t>VOLTA REDONDA</t>
  </si>
  <si>
    <t>27275-040</t>
  </si>
  <si>
    <t>WYNICIUS CARVALHO</t>
  </si>
  <si>
    <t>GLAUCIA TORACI GOIS</t>
  </si>
  <si>
    <t>04052022366</t>
  </si>
  <si>
    <t>GLAUCIA.TORACI@GMAIL.COM</t>
  </si>
  <si>
    <t>GTG</t>
  </si>
  <si>
    <t>52010-070</t>
  </si>
  <si>
    <t>ÍTALO RONY FERREIRA CAVALCANTI</t>
  </si>
  <si>
    <t>05052022367</t>
  </si>
  <si>
    <t>ITALO.CAVALCANTI@OUTLOOK.COM</t>
  </si>
  <si>
    <t>IRFC</t>
  </si>
  <si>
    <t>51130-030</t>
  </si>
  <si>
    <t>DORALINA DO NASCIMENTO MONTEIRO</t>
  </si>
  <si>
    <t>05052022368</t>
  </si>
  <si>
    <t>LARISSA.MOTA.ARQ@GMAIL.COM</t>
  </si>
  <si>
    <t>DNMT</t>
  </si>
  <si>
    <t>51160-900</t>
  </si>
  <si>
    <t>LUCILO ÁVILA PESSOA NETO</t>
  </si>
  <si>
    <t>07/16/1997</t>
  </si>
  <si>
    <t>05052022369</t>
  </si>
  <si>
    <t>LUCILOAVILANETO@GMAIL.COM</t>
  </si>
  <si>
    <t>LAPNT</t>
  </si>
  <si>
    <t>50740-525</t>
  </si>
  <si>
    <t>RICARDO DA COSTA DALLABRIDA</t>
  </si>
  <si>
    <t>05052022370</t>
  </si>
  <si>
    <t>RICARDODALLABRIDA@GMAIL.COM</t>
  </si>
  <si>
    <t>RCDA</t>
  </si>
  <si>
    <t>MATELÂNDIA</t>
  </si>
  <si>
    <t>85887-000</t>
  </si>
  <si>
    <t>ANDRÉ SOARES MAZZA</t>
  </si>
  <si>
    <t>06/14/1988</t>
  </si>
  <si>
    <t>07052022371</t>
  </si>
  <si>
    <t>ANDREMAZZA2@HOTMAIL.COM</t>
  </si>
  <si>
    <t>ASM</t>
  </si>
  <si>
    <t>ITABORAÍ</t>
  </si>
  <si>
    <t>24800-065</t>
  </si>
  <si>
    <t>WILSON ROBERTO ANSUINO JUNIOR</t>
  </si>
  <si>
    <t>01/21/1983</t>
  </si>
  <si>
    <t>04052022372</t>
  </si>
  <si>
    <t>WRJUNIORX@GMAIL.COM</t>
  </si>
  <si>
    <t>WRAJ</t>
  </si>
  <si>
    <t>SANTA LUZIA</t>
  </si>
  <si>
    <t>33040-000</t>
  </si>
  <si>
    <t xml:space="preserve">LINNEY NASCIMENTO </t>
  </si>
  <si>
    <t>11/16/1975</t>
  </si>
  <si>
    <t>04052022373</t>
  </si>
  <si>
    <t>NASCIMENTOLINNEY@GMAIL.COM</t>
  </si>
  <si>
    <t>LYN</t>
  </si>
  <si>
    <t>52070-010</t>
  </si>
  <si>
    <t>LINNEY NASCIMENTO</t>
  </si>
  <si>
    <t>LEONARDO MIRANDA</t>
  </si>
  <si>
    <t>11/29/1985</t>
  </si>
  <si>
    <t>09052022374</t>
  </si>
  <si>
    <t>LEONARDO@LMENGENHARIA.REC.BR</t>
  </si>
  <si>
    <t>LMRA</t>
  </si>
  <si>
    <t>50611-010</t>
  </si>
  <si>
    <t>MATEUS SENA</t>
  </si>
  <si>
    <t>11052022375</t>
  </si>
  <si>
    <t>MSNA_MSNA</t>
  </si>
  <si>
    <t>MATEUSSPF@GMAIL.COM</t>
  </si>
  <si>
    <t>MSNA</t>
  </si>
  <si>
    <t>IPATINGA</t>
  </si>
  <si>
    <t>35160-160</t>
  </si>
  <si>
    <t>PAULO DE VASCONCELLOS NETTO</t>
  </si>
  <si>
    <t>12052022376</t>
  </si>
  <si>
    <t>321.039.148-30</t>
  </si>
  <si>
    <t>PAULONETTO08@GMAIL.COM</t>
  </si>
  <si>
    <t>PVNT</t>
  </si>
  <si>
    <t>23720-909</t>
  </si>
  <si>
    <t>REPRESENTANTE COMERCIAL</t>
  </si>
  <si>
    <t xml:space="preserve">KLEBER HATSUMURA </t>
  </si>
  <si>
    <t>07/26/1983</t>
  </si>
  <si>
    <t>17052022377</t>
  </si>
  <si>
    <t>KHATSUMURA@YAHOO.COM.BR</t>
  </si>
  <si>
    <t>KHMR</t>
  </si>
  <si>
    <t>42060-001</t>
  </si>
  <si>
    <t>KLEBER HATSUMURA</t>
  </si>
  <si>
    <t>LUIZ FERNANDO DA CRUZ</t>
  </si>
  <si>
    <t>12/24/1983</t>
  </si>
  <si>
    <t>17052022378</t>
  </si>
  <si>
    <t>LFERNANDODACRUZ@HOTMAIL.COM</t>
  </si>
  <si>
    <t>LFCZ</t>
  </si>
  <si>
    <t>SOROCABA</t>
  </si>
  <si>
    <t>18087-013</t>
  </si>
  <si>
    <t>ZAIRA FELIX GARRETT DE MELO</t>
  </si>
  <si>
    <t>07/15/1948</t>
  </si>
  <si>
    <t>GARREZINHA@GMAIL.COM</t>
  </si>
  <si>
    <t>ZFGM</t>
  </si>
  <si>
    <t>LUIZ FELIPE MEROTTO DO CARMO VALLE</t>
  </si>
  <si>
    <t>05/23/1988</t>
  </si>
  <si>
    <t>16032022380</t>
  </si>
  <si>
    <t>FELIPE@MEROTTO.COM.BR</t>
  </si>
  <si>
    <t>LFMCV</t>
  </si>
  <si>
    <t>VITÓRIA</t>
  </si>
  <si>
    <t>ES</t>
  </si>
  <si>
    <t>29090-020</t>
  </si>
  <si>
    <t>MARILIA MAYANA FERNANDES GUIMARAES</t>
  </si>
  <si>
    <t>11/21/1981</t>
  </si>
  <si>
    <t>09052022381</t>
  </si>
  <si>
    <t>MMFG</t>
  </si>
  <si>
    <t>50610-110</t>
  </si>
  <si>
    <t>JOSE REMIGIO FILHO</t>
  </si>
  <si>
    <t>09/22/1980</t>
  </si>
  <si>
    <t>31052022382</t>
  </si>
  <si>
    <t>030.514.224-01</t>
  </si>
  <si>
    <t>ZE_REMIGIO@HOTMAIL.COM</t>
  </si>
  <si>
    <t>JRFO</t>
  </si>
  <si>
    <t>JOSÉ LUÍS RIZZARDO PEREIRA</t>
  </si>
  <si>
    <t>03/28/1991</t>
  </si>
  <si>
    <t>02062022383</t>
  </si>
  <si>
    <t>383.802.648-94</t>
  </si>
  <si>
    <t>JL.RIZZARDO@GMAIL.COM</t>
  </si>
  <si>
    <t>JLRP</t>
  </si>
  <si>
    <t>45381-010</t>
  </si>
  <si>
    <t>SANDRA MARIA E SILVA</t>
  </si>
  <si>
    <t>06/13/1963</t>
  </si>
  <si>
    <t>08062022384</t>
  </si>
  <si>
    <t>SANDRASLV40@GMAIL.COM</t>
  </si>
  <si>
    <t>SMSA</t>
  </si>
  <si>
    <t>64028-550</t>
  </si>
  <si>
    <t>LEANDRO FERREIRA ANDRADE</t>
  </si>
  <si>
    <t>06/26/1988</t>
  </si>
  <si>
    <t>20062022385</t>
  </si>
  <si>
    <t>LEANDDROF@HOTMAIL.COM</t>
  </si>
  <si>
    <t>LFAR</t>
  </si>
  <si>
    <t>64052-160</t>
  </si>
  <si>
    <t>WILLIAM WANDERLEY PEDRONI COLODETTI</t>
  </si>
  <si>
    <t>22062022386</t>
  </si>
  <si>
    <t>WILLIAMCOLODETTI@HOTMAIL.COM</t>
  </si>
  <si>
    <t>WWPC</t>
  </si>
  <si>
    <t>SÃO MATEUS</t>
  </si>
  <si>
    <t>29933-475</t>
  </si>
  <si>
    <t>TATIANA MENEZES TAVARES</t>
  </si>
  <si>
    <t>28062022387</t>
  </si>
  <si>
    <t>009.981.211-85</t>
  </si>
  <si>
    <t>TATIANA.ARQUITETURA@GMAIL.COM</t>
  </si>
  <si>
    <t>TMT</t>
  </si>
  <si>
    <t>GOIANIA</t>
  </si>
  <si>
    <t>74115-060</t>
  </si>
  <si>
    <t>LUIS CLAUDIO MACHADO MACEDO DE OLIVEIRA</t>
  </si>
  <si>
    <t>05072022388</t>
  </si>
  <si>
    <t>LUBA78@YAHOO.COM.BR</t>
  </si>
  <si>
    <t>LCMMO</t>
  </si>
  <si>
    <t>43620-030</t>
  </si>
  <si>
    <t>ADAUTO CAMPAGNOLO JUNIOR</t>
  </si>
  <si>
    <t>12072022389</t>
  </si>
  <si>
    <t>221.808.458-98</t>
  </si>
  <si>
    <t>GLOBEJUNIOR@GMAIL.COM</t>
  </si>
  <si>
    <t>ACJR</t>
  </si>
  <si>
    <t>CAMPINAS</t>
  </si>
  <si>
    <t>13087-460</t>
  </si>
  <si>
    <t>AAI</t>
  </si>
  <si>
    <t xml:space="preserve">PEDRO HENRIQUE LOPES FERREIRA </t>
  </si>
  <si>
    <t>03082022390</t>
  </si>
  <si>
    <t>058.291.469-83</t>
  </si>
  <si>
    <t>pedrohlf@hotmail.com</t>
  </si>
  <si>
    <t>PHL</t>
  </si>
  <si>
    <t>12246-870</t>
  </si>
  <si>
    <t>PEDRO HENRIQUE LOPES FERREIRA</t>
  </si>
  <si>
    <t>BRUNO MARTINS PEIXOTO</t>
  </si>
  <si>
    <t>05082022391</t>
  </si>
  <si>
    <t>130.000.787-70</t>
  </si>
  <si>
    <t xml:space="preserve">brunopeixoto@id.uff.br </t>
  </si>
  <si>
    <t>BMP</t>
  </si>
  <si>
    <t>NITERÓI</t>
  </si>
  <si>
    <t>24030-082</t>
  </si>
  <si>
    <t>PEDRO RIZZARDO PEREIRA</t>
  </si>
  <si>
    <t>15022022393</t>
  </si>
  <si>
    <t>419.912.128-52</t>
  </si>
  <si>
    <t>RIZZARDO.PEDRO@GMAIL.COM</t>
  </si>
  <si>
    <t>PRP</t>
  </si>
  <si>
    <t>28062022394</t>
  </si>
  <si>
    <t>FABIO CAMPANHA PAI</t>
  </si>
  <si>
    <t>08072022395</t>
  </si>
  <si>
    <t>002.586.58-55</t>
  </si>
  <si>
    <t>FABIO.CAMPANHA@HOTMAIL.COM</t>
  </si>
  <si>
    <t>FCP</t>
  </si>
  <si>
    <t>FABIO CAMPANHA</t>
  </si>
  <si>
    <t>DOLCINOPOLIS</t>
  </si>
  <si>
    <t>15740-000</t>
  </si>
  <si>
    <t>FELIPE DE HOLANDA SEIXAS REIS</t>
  </si>
  <si>
    <t>28072022396</t>
  </si>
  <si>
    <t>FHSR_FHSR</t>
  </si>
  <si>
    <t>039.640.084-19</t>
  </si>
  <si>
    <t>felipehsr@gmail.com</t>
  </si>
  <si>
    <t>FHSR</t>
  </si>
  <si>
    <t>00051-020</t>
  </si>
  <si>
    <t>MAIRA MAGALHAES RIBEIRO</t>
  </si>
  <si>
    <t>19072022397</t>
  </si>
  <si>
    <t>CMS_MMR_CMS_MMR</t>
  </si>
  <si>
    <t>133.842.334-76</t>
  </si>
  <si>
    <t>MAIRAMMELOS@GMAIL.COM</t>
  </si>
  <si>
    <t>CMS_MMR</t>
  </si>
  <si>
    <t>RICARDO BRITO CORDEIRO FILHO</t>
  </si>
  <si>
    <t>17032022398</t>
  </si>
  <si>
    <t>107.311.454-61</t>
  </si>
  <si>
    <t>ricardobcf9@gmail.com</t>
  </si>
  <si>
    <t>RBCF</t>
  </si>
  <si>
    <t>00052-060</t>
  </si>
  <si>
    <t>ROBERTA DE OLIVEIRA GUIMARAES</t>
  </si>
  <si>
    <t>04072022399</t>
  </si>
  <si>
    <t>013.078.666-70</t>
  </si>
  <si>
    <t>ROBERTA.OG@GMAIL.COM</t>
  </si>
  <si>
    <t>ROG</t>
  </si>
  <si>
    <t> 22231-090</t>
  </si>
  <si>
    <t>RICARDO MENDONCA CARDOSO</t>
  </si>
  <si>
    <t>15072022400</t>
  </si>
  <si>
    <t>597.129.611-68</t>
  </si>
  <si>
    <t>LKRICARDOMC@GMAIL.COM</t>
  </si>
  <si>
    <t>RDMC</t>
  </si>
  <si>
    <t> 01308-020</t>
  </si>
  <si>
    <t>RAFAEL FARIAS LOUREIRO AMORIM</t>
  </si>
  <si>
    <t>05082022401</t>
  </si>
  <si>
    <t>RFLA_RFLA</t>
  </si>
  <si>
    <t>045.585.574-93</t>
  </si>
  <si>
    <t>RAFAELAMORIM.ADV@GMAIL.COM</t>
  </si>
  <si>
    <t>RFLA</t>
  </si>
  <si>
    <t>52050-217</t>
  </si>
  <si>
    <t xml:space="preserve">HELGA RAQUEL VASCONCELLOS LOUREIRO AMORIM </t>
  </si>
  <si>
    <t>05082022402</t>
  </si>
  <si>
    <t>RFLA_HRV</t>
  </si>
  <si>
    <t>053.877.034-16</t>
  </si>
  <si>
    <t>HELGAVASCONCELLOS@YAHOO.COM.BR</t>
  </si>
  <si>
    <t>RAFAEL FARIA TAVES</t>
  </si>
  <si>
    <t>26052022403</t>
  </si>
  <si>
    <t>129.612.936-50</t>
  </si>
  <si>
    <t>38411-145</t>
  </si>
  <si>
    <t>MANUELLA FARIA TAVES</t>
  </si>
  <si>
    <t>26052022404</t>
  </si>
  <si>
    <t>123.245.386-28</t>
  </si>
  <si>
    <t>TIAGO CARDOSO DE CASTRO</t>
  </si>
  <si>
    <t>08082022405</t>
  </si>
  <si>
    <t>TCC_TCC</t>
  </si>
  <si>
    <t>025.589.665-45</t>
  </si>
  <si>
    <t>TIAGOCARDOSOC@GMAIL.COM</t>
  </si>
  <si>
    <t>TCC</t>
  </si>
  <si>
    <t>489023-50</t>
  </si>
  <si>
    <t>LECIA MARGARETH CARDOSO DE CASTRO</t>
  </si>
  <si>
    <t>08082022406</t>
  </si>
  <si>
    <t>TCC_LCC_TCC_LCC</t>
  </si>
  <si>
    <t>219.433.385-15</t>
  </si>
  <si>
    <t>TCC_LCC</t>
  </si>
  <si>
    <t>SARAH CARDOSO DE CASTRO</t>
  </si>
  <si>
    <t>08082022407</t>
  </si>
  <si>
    <t>TCC_SCC_TCC_SCC</t>
  </si>
  <si>
    <t>049.279.975-02</t>
  </si>
  <si>
    <t>TCC_SCC</t>
  </si>
  <si>
    <t>CYD PRESTES GOULART FILHO</t>
  </si>
  <si>
    <t>08082022408</t>
  </si>
  <si>
    <t>CPG_CPG</t>
  </si>
  <si>
    <t>743.399.407-63</t>
  </si>
  <si>
    <t>ARTUR@ABTUAL.COM.BR</t>
  </si>
  <si>
    <t>CPG</t>
  </si>
  <si>
    <t>50750-265</t>
  </si>
  <si>
    <t>ARTUR ASSIS GONCALVES PINHEIRO</t>
  </si>
  <si>
    <t>23122021409</t>
  </si>
  <si>
    <t>FIL_AAGP</t>
  </si>
  <si>
    <t>017.352.344-78</t>
  </si>
  <si>
    <t>ARTURAGPINHEIRO@GMAIL.COM</t>
  </si>
  <si>
    <t>IGOR GALDINO SCHWAMBACH</t>
  </si>
  <si>
    <t>15082022410</t>
  </si>
  <si>
    <t>076.362.514-00</t>
  </si>
  <si>
    <t>IGOR.SC9@GMAIL.COM</t>
  </si>
  <si>
    <t>IGS</t>
  </si>
  <si>
    <t>IGOR G S</t>
  </si>
  <si>
    <t>5581996651208</t>
  </si>
  <si>
    <t xml:space="preserve">RECIFE </t>
  </si>
  <si>
    <t>51021-360</t>
  </si>
  <si>
    <t xml:space="preserve">MARCOS VINÍCIUS NUNES DE SOUZA </t>
  </si>
  <si>
    <t>15082022411</t>
  </si>
  <si>
    <t>014.135.474-78</t>
  </si>
  <si>
    <t>MARQUINHOS_MVN@HOTMAIL.COM</t>
  </si>
  <si>
    <t>MVN</t>
  </si>
  <si>
    <t>MARCOS VINÍCIUS NUNES DE SOUZA</t>
  </si>
  <si>
    <t>5581996001221</t>
  </si>
  <si>
    <t>50750-320</t>
  </si>
  <si>
    <t xml:space="preserve">MVN </t>
  </si>
  <si>
    <t>MURB PARTICIPACAO &amp; EMPREENDIMENTOS EIRELI</t>
  </si>
  <si>
    <t>01122021412</t>
  </si>
  <si>
    <t>MURB_MURB</t>
  </si>
  <si>
    <t>24.198.000/0001-06</t>
  </si>
  <si>
    <t>LUIS.BRUM@RHDIGITALEXE.COM.BR</t>
  </si>
  <si>
    <t>MURB</t>
  </si>
  <si>
    <t>APARECIDA DE GOIANIA</t>
  </si>
  <si>
    <t>74934-605</t>
  </si>
  <si>
    <t>YANNO RENE SEIXO DE BRITTO BEZERRA</t>
  </si>
  <si>
    <t>29042022413</t>
  </si>
  <si>
    <t>YRB_YRB</t>
  </si>
  <si>
    <t>585.549.551-53</t>
  </si>
  <si>
    <t>yannobezerra@hotmail.com</t>
  </si>
  <si>
    <t>YRB</t>
  </si>
  <si>
    <t>74175-060</t>
  </si>
  <si>
    <t>CRISTINA MOREIRA SALERA BEZERRA</t>
  </si>
  <si>
    <t>06052022414</t>
  </si>
  <si>
    <t>YRB_CMB</t>
  </si>
  <si>
    <t>924.687.996-15</t>
  </si>
  <si>
    <t>CRISTINASALERA@UOL.COM.BR</t>
  </si>
  <si>
    <t>BERNARDO MARINO CARVALHO</t>
  </si>
  <si>
    <t>15082022415</t>
  </si>
  <si>
    <t>495.079.243-10</t>
  </si>
  <si>
    <t>bernardomcarvalho@gmail.com</t>
  </si>
  <si>
    <t>BMC</t>
  </si>
  <si>
    <t>CASCAVEL</t>
  </si>
  <si>
    <t>8581-3060</t>
  </si>
  <si>
    <t xml:space="preserve">PROMOTOR DE JUSTIÇA </t>
  </si>
  <si>
    <t>BRUNO DE CONTI DIAS MOREIRA</t>
  </si>
  <si>
    <t>23082022416</t>
  </si>
  <si>
    <t>509.813.895-70</t>
  </si>
  <si>
    <t>bcdeeconomia@gmail.com</t>
  </si>
  <si>
    <t>BCM</t>
  </si>
  <si>
    <t xml:space="preserve">BRUNO DE CONTI DIAS MOREIRA </t>
  </si>
  <si>
    <t>85810-200</t>
  </si>
  <si>
    <t>FLAVIO IVO BEZERRA JUNIOR</t>
  </si>
  <si>
    <t>18082022417</t>
  </si>
  <si>
    <t>FBJ_FBJ</t>
  </si>
  <si>
    <t>561.032.471-87</t>
  </si>
  <si>
    <t>flavio-bezerra@uol.com.br</t>
  </si>
  <si>
    <t>FBJ</t>
  </si>
  <si>
    <t>GOIÂNIA</t>
  </si>
  <si>
    <t>DENISE QUIEREGATI BEZERRA</t>
  </si>
  <si>
    <t>18082022418</t>
  </si>
  <si>
    <t>FBJ_DGB</t>
  </si>
  <si>
    <t>247.547.258-83</t>
  </si>
  <si>
    <t>dq.bezerra@uol.com.br</t>
  </si>
  <si>
    <t>ARTHUR HARROP FERREIRA DA COSTA FONSECA</t>
  </si>
  <si>
    <t>17082022419</t>
  </si>
  <si>
    <t>CFC_AHFC_CFC_AHFC</t>
  </si>
  <si>
    <t>110.621.104-98</t>
  </si>
  <si>
    <t>arthurharrop@gmail.com</t>
  </si>
  <si>
    <t>CFC_AHFC</t>
  </si>
  <si>
    <t>CAIO MANGUEIRA DE MORAES</t>
  </si>
  <si>
    <t>24082022420</t>
  </si>
  <si>
    <t>CMM_CMM</t>
  </si>
  <si>
    <t>076.425.014-04</t>
  </si>
  <si>
    <t>Caiomangueiram@gmail.com</t>
  </si>
  <si>
    <t>CMM</t>
  </si>
  <si>
    <t>5583987902404</t>
  </si>
  <si>
    <t>JOÃO PESSOA</t>
  </si>
  <si>
    <t>58045-010</t>
  </si>
  <si>
    <t>DIEGO DOS SANTOS SOUZA</t>
  </si>
  <si>
    <t>26082022421</t>
  </si>
  <si>
    <t>088.526.576-90</t>
  </si>
  <si>
    <t>diego.santsouza@gmail.com</t>
  </si>
  <si>
    <t>DSS</t>
  </si>
  <si>
    <t xml:space="preserve">DIEGO DOS SANTOS SOUZA </t>
  </si>
  <si>
    <t>5519971519340</t>
  </si>
  <si>
    <t>ITAJUBÁ</t>
  </si>
  <si>
    <t>37500-512</t>
  </si>
  <si>
    <t>JADFER CARLOS HONORATO E SILVA</t>
  </si>
  <si>
    <t>29082022422</t>
  </si>
  <si>
    <t>703.134.094-20</t>
  </si>
  <si>
    <t>jadfercarlos@gmail.com</t>
  </si>
  <si>
    <t>JCH</t>
  </si>
  <si>
    <t xml:space="preserve">JADFER CARLOS HONORATO E SILVA </t>
  </si>
  <si>
    <t>51020-240</t>
  </si>
  <si>
    <t>NATHALIA SAMANTHA VIEIRA ROMAO DE SANTANA</t>
  </si>
  <si>
    <t>22082022423</t>
  </si>
  <si>
    <t>096.994.664-30</t>
  </si>
  <si>
    <t>NATHALIASANTANASVR@GMAIL.COM</t>
  </si>
  <si>
    <t>NSVR</t>
  </si>
  <si>
    <t>VITÓRIA DE SANTO ANTAO</t>
  </si>
  <si>
    <t>55602-030</t>
  </si>
  <si>
    <t>FLAVIO QUIEREGATI SEIXO DE BRITTO BEZERRA</t>
  </si>
  <si>
    <t>18082022424</t>
  </si>
  <si>
    <t>FBJ_FQS_FBJ_FQS</t>
  </si>
  <si>
    <t>042.908.771-33</t>
  </si>
  <si>
    <t>FLAVIOB581@GMAIL.COM</t>
  </si>
  <si>
    <t>FBJ_FQS</t>
  </si>
  <si>
    <t>MARIA CAROLINA LIMA SANTORO</t>
  </si>
  <si>
    <t>18082022425</t>
  </si>
  <si>
    <t>102.683.704-94</t>
  </si>
  <si>
    <t>CAROL_LIMA_SANTORO@MSN.COM</t>
  </si>
  <si>
    <t>MCLS</t>
  </si>
  <si>
    <t>MAURA LUCIA RIZZARDO</t>
  </si>
  <si>
    <t>24082022426</t>
  </si>
  <si>
    <t>066.050.888-59</t>
  </si>
  <si>
    <t>CONTAXPPRIMOS@GMAIL.COM</t>
  </si>
  <si>
    <t>MLR</t>
  </si>
  <si>
    <t>14620-000</t>
  </si>
  <si>
    <t>ARTHUR HENRIQUE GOMES LIRA</t>
  </si>
  <si>
    <t>19102022427</t>
  </si>
  <si>
    <t>062.895.084-58</t>
  </si>
  <si>
    <t>arthurlira_@hotmail.com</t>
  </si>
  <si>
    <t>AHGL</t>
  </si>
  <si>
    <t>5102-1070</t>
  </si>
  <si>
    <t>GISELE CHINELATO BELANGA - XP</t>
  </si>
  <si>
    <t>01022022428</t>
  </si>
  <si>
    <t>GBB_GICB</t>
  </si>
  <si>
    <t>GICB</t>
  </si>
  <si>
    <t>MARIA LUCIA ALVES DE PONTES</t>
  </si>
  <si>
    <t>14102022429</t>
  </si>
  <si>
    <t>MLAP_MLAP</t>
  </si>
  <si>
    <t>142.373.004-63</t>
  </si>
  <si>
    <t>LUCIAMPONTES@GMAIL.COM</t>
  </si>
  <si>
    <t>MLAP</t>
  </si>
  <si>
    <t xml:space="preserve">ASSISTENTE SOCIAL </t>
  </si>
  <si>
    <t>GABRIEL SOUZA DIDIER</t>
  </si>
  <si>
    <t>01012020430</t>
  </si>
  <si>
    <t>074.217.634-73</t>
  </si>
  <si>
    <t>gabrielsdidier@gmail.com</t>
  </si>
  <si>
    <t>THOMAZ LOBO MACHADO GUIMARAES</t>
  </si>
  <si>
    <t>14102022431</t>
  </si>
  <si>
    <t>TLMG_TLMG</t>
  </si>
  <si>
    <t>193.014.304-44</t>
  </si>
  <si>
    <t>THOMAZ.LMG@HOTMAIL.COM</t>
  </si>
  <si>
    <t>TLMG</t>
  </si>
  <si>
    <t>51130-000</t>
  </si>
  <si>
    <t xml:space="preserve">EMPRESÁRIO </t>
  </si>
  <si>
    <t>RAFAEL FARIAS LOUREIRO AMORIM E/OU HELGA RAQUEL</t>
  </si>
  <si>
    <t>05082022432</t>
  </si>
  <si>
    <t>RFLA_APT_RFLA_APT</t>
  </si>
  <si>
    <t>RFLA_APT</t>
  </si>
  <si>
    <t>22052021433</t>
  </si>
  <si>
    <t>GBL_CBL_BTG</t>
  </si>
  <si>
    <t>01022022434</t>
  </si>
  <si>
    <t>71.961.049/0001-59</t>
  </si>
  <si>
    <t>escritorio1@sacitintas.com.br</t>
  </si>
  <si>
    <t>HELIO MEIRA TOLENTINO DE CARVALHO</t>
  </si>
  <si>
    <t>09092022436</t>
  </si>
  <si>
    <t>HMT_HMT</t>
  </si>
  <si>
    <t>001.623.294-15</t>
  </si>
  <si>
    <t>HELIO@TOLENTINO.COM.BR</t>
  </si>
  <si>
    <t>HMT</t>
  </si>
  <si>
    <t>5581991333114</t>
  </si>
  <si>
    <t>510200-00</t>
  </si>
  <si>
    <t>COMPLETO</t>
  </si>
  <si>
    <t>100%</t>
  </si>
  <si>
    <t>MARCIO BLANC MENDES</t>
  </si>
  <si>
    <t>16092022441</t>
  </si>
  <si>
    <t>MBM_MBM</t>
  </si>
  <si>
    <t>007.524.204-45</t>
  </si>
  <si>
    <t>marciomendes@gmail.com</t>
  </si>
  <si>
    <t>MBM</t>
  </si>
  <si>
    <t>MARCILIO DIAS ALVES</t>
  </si>
  <si>
    <t>12092022437</t>
  </si>
  <si>
    <t>MDA_MDA</t>
  </si>
  <si>
    <t>104.012.964-15</t>
  </si>
  <si>
    <t>MARCILIO2507@HOTMAIL.COM</t>
  </si>
  <si>
    <t>MDA</t>
  </si>
  <si>
    <t>5581997323370</t>
  </si>
  <si>
    <t>520201-50</t>
  </si>
  <si>
    <t>MARCELO MOTA DE BITENCOURT</t>
  </si>
  <si>
    <t>12092022438</t>
  </si>
  <si>
    <t>MMB_MMB</t>
  </si>
  <si>
    <t>028.049.474-24</t>
  </si>
  <si>
    <t>MARCELO@TOLENTINO.COM.BR</t>
  </si>
  <si>
    <t>MMB</t>
  </si>
  <si>
    <t>5581999900004</t>
  </si>
  <si>
    <t>510200-11</t>
  </si>
  <si>
    <t>EDUARDO SANTANA LOBO</t>
  </si>
  <si>
    <t>16092022439</t>
  </si>
  <si>
    <t>271.863.148-13</t>
  </si>
  <si>
    <t>EDULOBO@GMAIL.COM</t>
  </si>
  <si>
    <t>ESL</t>
  </si>
  <si>
    <t>5521981814663</t>
  </si>
  <si>
    <t>227953-15</t>
  </si>
  <si>
    <t>MARIANA GOMES DE MORAIS</t>
  </si>
  <si>
    <t>31082022440</t>
  </si>
  <si>
    <t>MGM_MGM</t>
  </si>
  <si>
    <t>057.341.674-52</t>
  </si>
  <si>
    <t>MARI_MORAIS@HOTMAIL.COM</t>
  </si>
  <si>
    <t>MGM</t>
  </si>
  <si>
    <t>RICARDO TOLENTINO WANDERLEY DA NOBREGA</t>
  </si>
  <si>
    <t>09092022435</t>
  </si>
  <si>
    <t>RTN_RTN</t>
  </si>
  <si>
    <t>442.690.214-20</t>
  </si>
  <si>
    <t>RICARDO_TOLENTIN@UOL.COM.BR</t>
  </si>
  <si>
    <t>RTN</t>
  </si>
  <si>
    <t>5581988448194</t>
  </si>
  <si>
    <t>520501-45</t>
  </si>
  <si>
    <t>MRN GESTAO EMPRESARIAL EIRELI</t>
  </si>
  <si>
    <t>31082022442</t>
  </si>
  <si>
    <t>MGM_MRN</t>
  </si>
  <si>
    <t>31.965.011/0001-30</t>
  </si>
  <si>
    <t>52061-055</t>
  </si>
  <si>
    <t>08032021443</t>
  </si>
  <si>
    <t>GSC_CAS</t>
  </si>
  <si>
    <t>GSC_CASMT</t>
  </si>
  <si>
    <t>JAYME MARQUES DOS SANTOS NETO</t>
  </si>
  <si>
    <t>09102022444</t>
  </si>
  <si>
    <t>043.092.024-54</t>
  </si>
  <si>
    <t>jaymemed@yahoo.com.br</t>
  </si>
  <si>
    <t>JMSN</t>
  </si>
  <si>
    <t>EDUARDO JOSÉ CABRAL DE MELO FILHO</t>
  </si>
  <si>
    <t>30092022445</t>
  </si>
  <si>
    <t>009.090.104-55</t>
  </si>
  <si>
    <t>eduardo.cabral.melo@gmail.com</t>
  </si>
  <si>
    <t>ECM</t>
  </si>
  <si>
    <t>ARACAJU</t>
  </si>
  <si>
    <t>SE</t>
  </si>
  <si>
    <t>49037-460</t>
  </si>
  <si>
    <t>FERNANDO ECKERMANN</t>
  </si>
  <si>
    <t>06102022446</t>
  </si>
  <si>
    <t>368.489.668-35</t>
  </si>
  <si>
    <t>fernandoeckermann@gmail.com</t>
  </si>
  <si>
    <t>FEK</t>
  </si>
  <si>
    <t xml:space="preserve">VISTA ALEGRE </t>
  </si>
  <si>
    <t>13285-328</t>
  </si>
  <si>
    <t>GUSTAVO MENDONÇA DUARTE</t>
  </si>
  <si>
    <t>05102022447</t>
  </si>
  <si>
    <t>014.183.315-70</t>
  </si>
  <si>
    <t>gustavoduarte2008@gmail.com</t>
  </si>
  <si>
    <t>GMD</t>
  </si>
  <si>
    <t>45605-472</t>
  </si>
  <si>
    <t xml:space="preserve">MEDICO </t>
  </si>
  <si>
    <t>PAULO ANSELMO DA MOTA SILVEIRA NETO</t>
  </si>
  <si>
    <t>27092022448</t>
  </si>
  <si>
    <t>049.743.294-30</t>
  </si>
  <si>
    <t>pauloadmsn@gmail.com</t>
  </si>
  <si>
    <t>PAS</t>
  </si>
  <si>
    <t>52171-131</t>
  </si>
  <si>
    <t>28052022449</t>
  </si>
  <si>
    <t>CALR_CALR</t>
  </si>
  <si>
    <t>CALR</t>
  </si>
  <si>
    <t xml:space="preserve">RAFAELA LUCIO CAVALLINI </t>
  </si>
  <si>
    <t>19072022450</t>
  </si>
  <si>
    <t>236.176.528-40</t>
  </si>
  <si>
    <t xml:space="preserve">Rafaluciocavallini@gmail.com </t>
  </si>
  <si>
    <t>RLC</t>
  </si>
  <si>
    <t>RAFAELA LUCIO CAVALLINI</t>
  </si>
  <si>
    <t xml:space="preserve">ARTHUR VALENÇA DOS SANTOS </t>
  </si>
  <si>
    <t>20072022451</t>
  </si>
  <si>
    <t>061.864.564-04</t>
  </si>
  <si>
    <t>arthur.santos@sael.com.br</t>
  </si>
  <si>
    <t>AVS</t>
  </si>
  <si>
    <t>52061-170</t>
  </si>
  <si>
    <t>ARTHUR VALENÇA DOS SANTOS</t>
  </si>
  <si>
    <t xml:space="preserve">ESTUDANTE </t>
  </si>
  <si>
    <t>ROSANA WU CEI YEE</t>
  </si>
  <si>
    <t>14102022452</t>
  </si>
  <si>
    <t>WCY_WCY</t>
  </si>
  <si>
    <t>928.236.705-30</t>
  </si>
  <si>
    <t>CEIYEE@YAHOO.COM</t>
  </si>
  <si>
    <t>WCY</t>
  </si>
  <si>
    <t xml:space="preserve">SALVADOR </t>
  </si>
  <si>
    <t>40295-050</t>
  </si>
  <si>
    <t xml:space="preserve">EMPRESARIO </t>
  </si>
  <si>
    <t xml:space="preserve">SIMPLES </t>
  </si>
  <si>
    <t xml:space="preserve">NORMAL </t>
  </si>
  <si>
    <t>10012022453</t>
  </si>
  <si>
    <t>FAP_APT_FAP_APT</t>
  </si>
  <si>
    <t>FAP_APT</t>
  </si>
  <si>
    <t>ANA MARIA DE SOUZA</t>
  </si>
  <si>
    <t>05102022454</t>
  </si>
  <si>
    <t>AMS_AMS</t>
  </si>
  <si>
    <t>220.726.404-15</t>
  </si>
  <si>
    <t>ams.11@hotmail.com</t>
  </si>
  <si>
    <t>AMS</t>
  </si>
  <si>
    <t>52050-180</t>
  </si>
  <si>
    <t xml:space="preserve">RAIMUNDO NONATO LOPES NETO </t>
  </si>
  <si>
    <t>01112022455</t>
  </si>
  <si>
    <t>049.975.744-06</t>
  </si>
  <si>
    <t>raimundonlneto@gmail.com</t>
  </si>
  <si>
    <t>RNLN</t>
  </si>
  <si>
    <t>52010-210</t>
  </si>
  <si>
    <t>RAIMUNDO NONATO LOPES NETO</t>
  </si>
  <si>
    <t>MARIA EDUARDA RAMOS PESSOA DE MELO</t>
  </si>
  <si>
    <t>18022022456</t>
  </si>
  <si>
    <t>MERP_MERP</t>
  </si>
  <si>
    <t>097.113.284-45</t>
  </si>
  <si>
    <t>MARIA.EDUARDA@HIMAPARTICIPACOES.COM.BR</t>
  </si>
  <si>
    <t>MERP</t>
  </si>
  <si>
    <t>ADMINSTRADOR</t>
  </si>
  <si>
    <t>STEPHANIE QUIEREGATI SEIXO DE BRITTO BEZERRA</t>
  </si>
  <si>
    <t>18082022457</t>
  </si>
  <si>
    <t>FBJ_SQS_FBJ_SQS</t>
  </si>
  <si>
    <t>042.908.431-58</t>
  </si>
  <si>
    <t>STEPHANIEQUIEREGATI@GMAIL.COM</t>
  </si>
  <si>
    <t>FBJ_SQS</t>
  </si>
  <si>
    <t>RICARDO DE ALBUQUERQUE MARANHAO NEVES</t>
  </si>
  <si>
    <t>08112022458</t>
  </si>
  <si>
    <t>103.849.604-72</t>
  </si>
  <si>
    <t>CONSTRUMAR.LTDA@HOTMAIL.COM</t>
  </si>
  <si>
    <t>RAMN</t>
  </si>
  <si>
    <t>MARIA GARIBALDI PINTO</t>
  </si>
  <si>
    <t>009.155.614-76</t>
  </si>
  <si>
    <t>maria@garibaldipinto.com.br</t>
  </si>
  <si>
    <t>MGP</t>
  </si>
  <si>
    <t>FGC_APTO</t>
  </si>
  <si>
    <t>FGC_APT</t>
  </si>
  <si>
    <t>PRISCILA ROCHA DE LIMA MARQUES</t>
  </si>
  <si>
    <t>041.033.974-11</t>
  </si>
  <si>
    <t>priurocha@yahoo.com.br</t>
  </si>
  <si>
    <t>PRLM</t>
  </si>
  <si>
    <t>BRUNO FRANCA DE BRITTO LEITE</t>
  </si>
  <si>
    <t>BFB_BFB</t>
  </si>
  <si>
    <t>097.627.424-86</t>
  </si>
  <si>
    <t>BRUNO_LEITE19@HOTMAIL.COM</t>
  </si>
  <si>
    <t>BFB</t>
  </si>
  <si>
    <t xml:space="preserve">DIEGO DUARTE GUIMARÃES </t>
  </si>
  <si>
    <t>076.902.414-92</t>
  </si>
  <si>
    <t>DIEGODGUIMARAES@LIVE.COM</t>
  </si>
  <si>
    <t>DDG</t>
  </si>
  <si>
    <t>52020-160</t>
  </si>
  <si>
    <t>DIEGO DUARTE GUIMARÃES</t>
  </si>
  <si>
    <t>FERNANDO FRANCISCO CARLOS BONDIN TELES</t>
  </si>
  <si>
    <t>343.399.499-49</t>
  </si>
  <si>
    <t>FEBTELLES@GMAIL.COM</t>
  </si>
  <si>
    <t>FCT</t>
  </si>
  <si>
    <t>5511948186556</t>
  </si>
  <si>
    <t>88380-000</t>
  </si>
  <si>
    <t>DIEGO JOSÉ LYRA TRUTA</t>
  </si>
  <si>
    <t>DLT_DLT</t>
  </si>
  <si>
    <t>048.325.814-81</t>
  </si>
  <si>
    <t>truta.diego@hotmail.com</t>
  </si>
  <si>
    <t>DLT</t>
  </si>
  <si>
    <t>52041-130</t>
  </si>
  <si>
    <t>EDILSON SILVA ARAUJO</t>
  </si>
  <si>
    <t>ACA_ESA_ACA_ESA</t>
  </si>
  <si>
    <t>777.801.167-00</t>
  </si>
  <si>
    <t>edilson.araujo73@gmail.com</t>
  </si>
  <si>
    <t>ACA_ESA</t>
  </si>
  <si>
    <t>11015-180</t>
  </si>
  <si>
    <t>PHELIPE CUNHA BEZERRA</t>
  </si>
  <si>
    <t>045.981.334-06</t>
  </si>
  <si>
    <t>drphelipecunha@gmail.com</t>
  </si>
  <si>
    <t>PCB</t>
  </si>
  <si>
    <t>MARIA LUISA DE MEDEIROS LIRA</t>
  </si>
  <si>
    <t>704.448.494-83</t>
  </si>
  <si>
    <t>mluisamlira@gmail.com</t>
  </si>
  <si>
    <t>MLML</t>
  </si>
  <si>
    <t>ADMINISTRAÇÃO</t>
  </si>
  <si>
    <t>ADRIANA DE OLIVEIRA NOBREGA</t>
  </si>
  <si>
    <t>AON_AON</t>
  </si>
  <si>
    <t>667.673.424-91</t>
  </si>
  <si>
    <t>adriananobrega@yahoo.com.br</t>
  </si>
  <si>
    <t>AON</t>
  </si>
  <si>
    <t>52050-145</t>
  </si>
  <si>
    <t>BRENO FALCAO DE FREITAS LINS</t>
  </si>
  <si>
    <t>112.820.014-77</t>
  </si>
  <si>
    <t>BRENOFLINS@GMAIL.COM</t>
  </si>
  <si>
    <t>BFFL</t>
  </si>
  <si>
    <t>52050-370</t>
  </si>
  <si>
    <t>DESENVOLVEDOR</t>
  </si>
  <si>
    <t>JOAO AUGUSTO DE CARVALHO NETO</t>
  </si>
  <si>
    <t>JACN_JACN</t>
  </si>
  <si>
    <t>038.915.014-20</t>
  </si>
  <si>
    <t>joaocarvalhobr@yahoo.com.br</t>
  </si>
  <si>
    <t>JACN</t>
  </si>
  <si>
    <t>ANA PAULA ANDRADE BARRETO</t>
  </si>
  <si>
    <t>APA_APA</t>
  </si>
  <si>
    <t>776.193.405-30</t>
  </si>
  <si>
    <t>apandradebarreto@hotmail.com</t>
  </si>
  <si>
    <t>APA</t>
  </si>
  <si>
    <t>557199186029</t>
  </si>
  <si>
    <t>41810-820</t>
  </si>
  <si>
    <t>CELINA MIRANDA TASSITANO</t>
  </si>
  <si>
    <t>CMT_CMT</t>
  </si>
  <si>
    <t>051.286.014-98</t>
  </si>
  <si>
    <t>celina_tassitano@hotmail.com</t>
  </si>
  <si>
    <t>CMT</t>
  </si>
  <si>
    <t>6473-073</t>
  </si>
  <si>
    <t xml:space="preserve">PUBLICITARIA </t>
  </si>
  <si>
    <t>DIEGO SOUZA AUGUSTO</t>
  </si>
  <si>
    <t>DSA_DSA</t>
  </si>
  <si>
    <t>059.450.227-64</t>
  </si>
  <si>
    <t>diego.augusto@santander.com.br</t>
  </si>
  <si>
    <t>DSA</t>
  </si>
  <si>
    <t>SÃO PAULO</t>
  </si>
  <si>
    <t>LUIZ FELIPE LIMA LINS</t>
  </si>
  <si>
    <t>057.885.784-77</t>
  </si>
  <si>
    <t>Luizfelipelins.adv@gmail.com</t>
  </si>
  <si>
    <t>LFLL</t>
  </si>
  <si>
    <t>58039-151</t>
  </si>
  <si>
    <t>BRUNO PEREZ BARBOSA</t>
  </si>
  <si>
    <t>067.136.876-10</t>
  </si>
  <si>
    <t>brunoperezbarbosa@gmail.com</t>
  </si>
  <si>
    <t>BPB</t>
  </si>
  <si>
    <t>30320-410</t>
  </si>
  <si>
    <t>PABLO NICOLAS MACIEL</t>
  </si>
  <si>
    <t>FDLM_PNM_FDLM_PNM</t>
  </si>
  <si>
    <t>LUIZ GUSTAVO TAVARES FERREIRA DE SOUZA</t>
  </si>
  <si>
    <t>LGTF_LGTF</t>
  </si>
  <si>
    <t>030.519.064-41</t>
  </si>
  <si>
    <t>luizgustavotavares@hotmail.com</t>
  </si>
  <si>
    <t>LGTF</t>
  </si>
  <si>
    <t>PEDRO JOSÉ CORREIA COSTA</t>
  </si>
  <si>
    <t>117.439.284-32</t>
  </si>
  <si>
    <t>pedrojccosta@outlook.com</t>
  </si>
  <si>
    <t>PJC</t>
  </si>
  <si>
    <t>52011-050</t>
  </si>
  <si>
    <t>MARCUS VINICIUS OLIVEIRA PEIXINHO GUIMARÃES</t>
  </si>
  <si>
    <t>026.482.245-56</t>
  </si>
  <si>
    <t>marcuspeixinho@dedallg.com.br</t>
  </si>
  <si>
    <t>MVO</t>
  </si>
  <si>
    <t>5571992222022</t>
  </si>
  <si>
    <t>41720-060</t>
  </si>
  <si>
    <t xml:space="preserve">ZILEIDA DE VASCONCELOS BARROS </t>
  </si>
  <si>
    <t>569.561.264-00</t>
  </si>
  <si>
    <t>zileidabarros@gmail.com</t>
  </si>
  <si>
    <t>ZVB</t>
  </si>
  <si>
    <t>5583999964961</t>
  </si>
  <si>
    <t>58030-230</t>
  </si>
  <si>
    <t>ZILEIDA DE VASCONCELOS BARROS</t>
  </si>
  <si>
    <t>JOÃO BOSCO ARAÚJO PINTO FILHO</t>
  </si>
  <si>
    <t>JBA_JBA</t>
  </si>
  <si>
    <t>029.809.024-46</t>
  </si>
  <si>
    <t>joao.bosco@gmail.com</t>
  </si>
  <si>
    <t>JBA</t>
  </si>
  <si>
    <t>22441-030</t>
  </si>
  <si>
    <t>RAFAEL OLIVEIRA PEDROZA</t>
  </si>
  <si>
    <t>070.849.694-62</t>
  </si>
  <si>
    <t>RAFAELOPEDROZA@GMAIL.COM</t>
  </si>
  <si>
    <t>ROP</t>
  </si>
  <si>
    <t>52050-430</t>
  </si>
  <si>
    <t>JOAO EMMANUEL MENDES DO NASCIMENTO</t>
  </si>
  <si>
    <t>JEMN_JEMN</t>
  </si>
  <si>
    <t>047.734.444-52</t>
  </si>
  <si>
    <t>joaomendes85@yahoo.com.br</t>
  </si>
  <si>
    <t>JEMN</t>
  </si>
  <si>
    <t xml:space="preserve">CAMILA SA SUNAHARA </t>
  </si>
  <si>
    <t>GSC_CSS_GSC_CSS</t>
  </si>
  <si>
    <t>402.108.698-60</t>
  </si>
  <si>
    <t>ca.sunahara@gmail.com</t>
  </si>
  <si>
    <t>GSC_CSS</t>
  </si>
  <si>
    <t>04015-040</t>
  </si>
  <si>
    <t>MEDICA</t>
  </si>
  <si>
    <t xml:space="preserve">FERNANDO AUGUSTO FERREIRA DUTRA </t>
  </si>
  <si>
    <t>042.935.196-88</t>
  </si>
  <si>
    <t>fernandodutra80@outlook.com</t>
  </si>
  <si>
    <t>FAF</t>
  </si>
  <si>
    <t>51160-035</t>
  </si>
  <si>
    <t>FERNANDO AUGUSTO FERREIRA DUTRA</t>
  </si>
  <si>
    <t xml:space="preserve">CONSULTOR </t>
  </si>
  <si>
    <t xml:space="preserve">LEONARDO HENRIQUE DE CARVALHO BARBOSA </t>
  </si>
  <si>
    <t>LHCB_LHCB</t>
  </si>
  <si>
    <t>039.887.506-54</t>
  </si>
  <si>
    <t>lcarvalhobarbosa@yahoo.com.br</t>
  </si>
  <si>
    <t>LHCB</t>
  </si>
  <si>
    <t>JUIZ DE FORA</t>
  </si>
  <si>
    <t>36033-225</t>
  </si>
  <si>
    <t>LEONARDO HENRIQUE DE CARVALHO BARBOSA</t>
  </si>
  <si>
    <t xml:space="preserve">TATIANA LARISSA MEDEIROS ARCANJO MARQUES </t>
  </si>
  <si>
    <t>049.212.124-90</t>
  </si>
  <si>
    <t>tatylarissa@hotmail.com</t>
  </si>
  <si>
    <t>TLMA</t>
  </si>
  <si>
    <t>04710-090</t>
  </si>
  <si>
    <t>TATIANA LARISSA MEDEIROS ARCANJO MARQUES</t>
  </si>
  <si>
    <t>ANTONIO CARLOS SANTOS FERREIRA</t>
  </si>
  <si>
    <t>ACSF_ACSF</t>
  </si>
  <si>
    <t>836.547.204-04</t>
  </si>
  <si>
    <t>fantonio7@gmail.com</t>
  </si>
  <si>
    <t>ACSF</t>
  </si>
  <si>
    <t>58043-320</t>
  </si>
  <si>
    <t>GIOVANE LUIZ AUGUSTO</t>
  </si>
  <si>
    <t>GLA_GLA</t>
  </si>
  <si>
    <t>406.898.488-38</t>
  </si>
  <si>
    <t>GIOVANELAUGUSTO@GMAIL.COM</t>
  </si>
  <si>
    <t>GLA</t>
  </si>
  <si>
    <t xml:space="preserve">SÃO PAULO </t>
  </si>
  <si>
    <t>09371-420</t>
  </si>
  <si>
    <t>ALINE PELUSO FEZER</t>
  </si>
  <si>
    <t>GLA_APF_GLA_APF</t>
  </si>
  <si>
    <t>075.278.249-56</t>
  </si>
  <si>
    <t>ALINEFEZER@HOTMAIL.COM</t>
  </si>
  <si>
    <t>GLA_APF</t>
  </si>
  <si>
    <t xml:space="preserve">JOINVLLE </t>
  </si>
  <si>
    <t>SC</t>
  </si>
  <si>
    <t>89204-430</t>
  </si>
  <si>
    <t xml:space="preserve">ELIANE APARECIDA DE PAULA </t>
  </si>
  <si>
    <t>LHCB_EAP_LHCB_EAP</t>
  </si>
  <si>
    <t>046.001.026-30</t>
  </si>
  <si>
    <t>elianepaulamed@yahoo.com.br</t>
  </si>
  <si>
    <t>LHCB_EAP</t>
  </si>
  <si>
    <t xml:space="preserve">MEDICA </t>
  </si>
  <si>
    <t>IGOR HENRIQUE DE ALMEIDA LINS</t>
  </si>
  <si>
    <t>IAL_IAL</t>
  </si>
  <si>
    <t>089.671.884-04</t>
  </si>
  <si>
    <t>I.LINS@HOTMAIL.COM</t>
  </si>
  <si>
    <t>IAL</t>
  </si>
  <si>
    <t>05435-040</t>
  </si>
  <si>
    <t>BRUNA AGUIAR DE SOUZA LEÃO</t>
  </si>
  <si>
    <t>IAL_BSL_IAL_BSL</t>
  </si>
  <si>
    <t>089.649.644-97</t>
  </si>
  <si>
    <t>BRUNAASLEAO@YAHOO.COM.BR</t>
  </si>
  <si>
    <t>IAL_BSL</t>
  </si>
  <si>
    <t>GUILHERME SILVA AMANCIO</t>
  </si>
  <si>
    <t>GSLA_GSLA</t>
  </si>
  <si>
    <t>058.353.854-12</t>
  </si>
  <si>
    <t>guilhermeamancio31@hotmail.com</t>
  </si>
  <si>
    <t>GSLA</t>
  </si>
  <si>
    <t xml:space="preserve">ADVOGADO </t>
  </si>
  <si>
    <t>FLAVIO FERNANDES DE LIMA</t>
  </si>
  <si>
    <t>FFL_FFL</t>
  </si>
  <si>
    <t>427.518.374-68</t>
  </si>
  <si>
    <t>fflima2@hotmail.com</t>
  </si>
  <si>
    <t>FFL</t>
  </si>
  <si>
    <t>59094-010</t>
  </si>
  <si>
    <t>ECLERISTON DE VASCONCELOS PESSOA RAMOS</t>
  </si>
  <si>
    <t>EVP_EVP</t>
  </si>
  <si>
    <t>496.462.304-15</t>
  </si>
  <si>
    <t>Ecleristonramos@yahoo.com.br</t>
  </si>
  <si>
    <t>EVP</t>
  </si>
  <si>
    <t>56071-640</t>
  </si>
  <si>
    <t>HUMBERTO BARBOSA CARRILHO</t>
  </si>
  <si>
    <t>HBC_HBC</t>
  </si>
  <si>
    <t>076.118.424-47</t>
  </si>
  <si>
    <t>humbertocarrilho@outlook.com</t>
  </si>
  <si>
    <t>HBC</t>
  </si>
  <si>
    <t>51011-190</t>
  </si>
  <si>
    <t>JULIA AZEVEDO MIRANDA</t>
  </si>
  <si>
    <t>JAM_JAM</t>
  </si>
  <si>
    <t>029.801.813-66</t>
  </si>
  <si>
    <t>Juazevedomiranda@gmail.com</t>
  </si>
  <si>
    <t>JAM</t>
  </si>
  <si>
    <t>01409-000</t>
  </si>
  <si>
    <t>MARCO AURELIO DE SOUZA BARROS</t>
  </si>
  <si>
    <t>077.146.254-90</t>
  </si>
  <si>
    <t>marcobarros1988@gmail.com</t>
  </si>
  <si>
    <t>MAB</t>
  </si>
  <si>
    <t>52051-395</t>
  </si>
  <si>
    <t xml:space="preserve">CONTADOR </t>
  </si>
  <si>
    <t>KAYO PINHEIRO ESPOSITO</t>
  </si>
  <si>
    <t>KPE_KPE</t>
  </si>
  <si>
    <t>074.061.734-66</t>
  </si>
  <si>
    <t>kayoesposito@gmail.com</t>
  </si>
  <si>
    <t>KPE</t>
  </si>
  <si>
    <t>ELIANA SANGREMAN LIMA</t>
  </si>
  <si>
    <t>ESLA_ESLA</t>
  </si>
  <si>
    <t>189.730.784-53</t>
  </si>
  <si>
    <t>lanalima@gmail.com</t>
  </si>
  <si>
    <t>ESLA</t>
  </si>
  <si>
    <t>51030-390</t>
  </si>
  <si>
    <t>JSMS PARTICIPACOES LTDA</t>
  </si>
  <si>
    <t>09.074.982/0001-30</t>
  </si>
  <si>
    <t>sergio@sergiomiranda.com.br</t>
  </si>
  <si>
    <t>JSMS</t>
  </si>
  <si>
    <t>JORGE FERREIRA MENDES</t>
  </si>
  <si>
    <t>399.617.531-00</t>
  </si>
  <si>
    <t>jorgemendes@jmodontologia.com</t>
  </si>
  <si>
    <t>CLM</t>
  </si>
  <si>
    <t>CLAUDIA LINS DE ALBUQUERQUE MENDES</t>
  </si>
  <si>
    <t>CLM_JFM</t>
  </si>
  <si>
    <t>616.670.484-49</t>
  </si>
  <si>
    <t>ANDRÉ GONÇALVES ANDRADE</t>
  </si>
  <si>
    <t>AGA_AGA</t>
  </si>
  <si>
    <t>295.306.438-96</t>
  </si>
  <si>
    <t>andreandrade1802@hotmail.com</t>
  </si>
  <si>
    <t>AGA</t>
  </si>
  <si>
    <t>GUARULHOS</t>
  </si>
  <si>
    <t>07095-005</t>
  </si>
  <si>
    <t>VENDEDOR</t>
  </si>
  <si>
    <t xml:space="preserve">MARCELA VERENA ERRECALDE DE OLIVEIRA </t>
  </si>
  <si>
    <t>702.377.031-30</t>
  </si>
  <si>
    <t>ERRECALDEMARCELA@GMAIL.COM</t>
  </si>
  <si>
    <t>MVE</t>
  </si>
  <si>
    <t xml:space="preserve">MARCELA VERENA ERRECALD DE OLIVEIRA </t>
  </si>
  <si>
    <t>25900-070</t>
  </si>
  <si>
    <t xml:space="preserve">PROFESSOR </t>
  </si>
  <si>
    <t>NILTON PEREIRA DE ANDRADE</t>
  </si>
  <si>
    <t>323.176.384-34</t>
  </si>
  <si>
    <t>niltonpereira.da@gmail.com</t>
  </si>
  <si>
    <t>NPA</t>
  </si>
  <si>
    <t xml:space="preserve">BRUNO LOPES FREIRE </t>
  </si>
  <si>
    <t>068.776.734-25</t>
  </si>
  <si>
    <t>blopesfreire@gmail.com</t>
  </si>
  <si>
    <t>BLF</t>
  </si>
  <si>
    <t>04545-001</t>
  </si>
  <si>
    <t xml:space="preserve">RAFAEL GIORDANO GONÇALVES BRITO </t>
  </si>
  <si>
    <t>003.364.381-41</t>
  </si>
  <si>
    <t>advrafaelbrito@gmail.com</t>
  </si>
  <si>
    <t>RGGB</t>
  </si>
  <si>
    <t xml:space="preserve">PALMAS </t>
  </si>
  <si>
    <t>TO</t>
  </si>
  <si>
    <t>77015-430</t>
  </si>
  <si>
    <t>13/20/2023</t>
  </si>
  <si>
    <t xml:space="preserve">SERVIDOR PUBLICO </t>
  </si>
  <si>
    <t>BERNARDO ANATOLE ALVES DE ASSIS</t>
  </si>
  <si>
    <t>073.092.576-50</t>
  </si>
  <si>
    <t>anatole.assis@gmail.com</t>
  </si>
  <si>
    <t>DAS_BAA</t>
  </si>
  <si>
    <t>04548-900</t>
  </si>
  <si>
    <t xml:space="preserve">ITALO RONY FERREIRA CAVALCANTI </t>
  </si>
  <si>
    <t>050.738.864-02</t>
  </si>
  <si>
    <t>italo.cavalcanti@outlook.com</t>
  </si>
  <si>
    <t>IRF</t>
  </si>
  <si>
    <t>LUIZA FERNANDES GUALBERTO</t>
  </si>
  <si>
    <t>068.814.534-50</t>
  </si>
  <si>
    <t>LUIZAGUALBERTO@HOTMAIL.COM</t>
  </si>
  <si>
    <t>LFLL_LFG</t>
  </si>
  <si>
    <t>FERNANDO PALHANO DE BORTOLI</t>
  </si>
  <si>
    <t>089.676.397-83</t>
  </si>
  <si>
    <t>fernandobortoli@gmail.com</t>
  </si>
  <si>
    <t>FPB</t>
  </si>
  <si>
    <t>04512-001</t>
  </si>
  <si>
    <t>DAS_PREV</t>
  </si>
  <si>
    <t xml:space="preserve">IVANCI MAGNO DE OLIVEIRA JUNIOR </t>
  </si>
  <si>
    <t>008.135.012-02</t>
  </si>
  <si>
    <t>ivancijr@gmail.com</t>
  </si>
  <si>
    <t>IMOJ</t>
  </si>
  <si>
    <t xml:space="preserve">MACAPÁ </t>
  </si>
  <si>
    <t>AP</t>
  </si>
  <si>
    <t>68908-320</t>
  </si>
  <si>
    <t>CLIENTE</t>
  </si>
  <si>
    <t>TABELA</t>
  </si>
  <si>
    <t>FAIXA</t>
  </si>
  <si>
    <t>TIPO</t>
  </si>
  <si>
    <t>DATA</t>
  </si>
  <si>
    <t>VALOR</t>
  </si>
  <si>
    <t>VALOR RETENÇÃO</t>
  </si>
  <si>
    <t>Soma de VALOR</t>
  </si>
  <si>
    <t>Rótulos de Coluna</t>
  </si>
  <si>
    <t>DOWNGRADE</t>
  </si>
  <si>
    <t>fev</t>
  </si>
  <si>
    <t>abr</t>
  </si>
  <si>
    <t>mai</t>
  </si>
  <si>
    <t>Total Geral</t>
  </si>
  <si>
    <t>GUILHERME RODRIGUES ALVES DA MOTA</t>
  </si>
  <si>
    <t>Rótulos de Linha</t>
  </si>
  <si>
    <t>VALOR WEALTH</t>
  </si>
  <si>
    <t xml:space="preserve"> VALOR RETENÇÃO </t>
  </si>
  <si>
    <t>FRANCISCO CARLOS TELES</t>
  </si>
  <si>
    <t>CHURN</t>
  </si>
  <si>
    <t>HELENA AGUIAR RIBEIRO DO NASCIMENTO</t>
  </si>
  <si>
    <t>RAFAEL DIAS PEDROSA</t>
  </si>
  <si>
    <t>BETÂNIA DE LOURDES LEIMIG RODRIGUES</t>
  </si>
  <si>
    <t>NATHALIA ALMEIDA DA CUNHA ALECRIM</t>
  </si>
  <si>
    <t>BRENO JOSÉ BURGOS PAREDES</t>
  </si>
  <si>
    <t>1A</t>
  </si>
  <si>
    <t>-</t>
  </si>
  <si>
    <t>2A</t>
  </si>
  <si>
    <t>Tipo de Entrada</t>
  </si>
  <si>
    <t>Tipo de Saída</t>
  </si>
  <si>
    <t>Contagem de nomePagador</t>
  </si>
  <si>
    <t>2020</t>
  </si>
  <si>
    <t>2021</t>
  </si>
  <si>
    <t>2022</t>
  </si>
  <si>
    <t>OUTROS</t>
  </si>
  <si>
    <t>2023</t>
  </si>
  <si>
    <t>(vazio)</t>
  </si>
  <si>
    <t>2024</t>
  </si>
  <si>
    <t>2025</t>
  </si>
  <si>
    <t>INDICAÇÃO INTERNA</t>
  </si>
  <si>
    <t>jan</t>
  </si>
  <si>
    <t>mar</t>
  </si>
  <si>
    <t>INSTAGRAM</t>
  </si>
  <si>
    <t>PROSPECÇÃO</t>
  </si>
  <si>
    <t>SITE</t>
  </si>
  <si>
    <t>JULIANE DE FREITAS SANTOS</t>
  </si>
  <si>
    <t>INDICAÇÃO</t>
  </si>
  <si>
    <t>THIAGO DE ALMEIDA SANTANA</t>
  </si>
  <si>
    <t>WAGNER FERREIRA DOS SANTOS</t>
  </si>
  <si>
    <t>THAIS SANCHES BORDINHON</t>
  </si>
  <si>
    <t>VASCO TORRES FERNANDES BRAVO FILHO</t>
  </si>
  <si>
    <t>BRUNO FERNANDO ROMEIRO</t>
  </si>
  <si>
    <t>JOAO VICTOR BARBOSA DE ARRUDA VIEIRA</t>
  </si>
  <si>
    <t>PLANUS TOPOGRAFIA E GEODESIA LTDA</t>
  </si>
  <si>
    <t>JOSEMARYSON LEITE DE SÁ</t>
  </si>
  <si>
    <t>AUGUSTO ANTONIO FURINE</t>
  </si>
  <si>
    <t>DIEGO TAVARES DE SOUZA</t>
  </si>
  <si>
    <t>DANIEL SANTIAGO VERÇOSA</t>
  </si>
  <si>
    <t>HENRIQUE FERREIRA LIMA BATISTA GOMES</t>
  </si>
  <si>
    <t>MARCO ANTONIO CAVALCANTI DE SÁ E BENEVIDES FILHO</t>
  </si>
  <si>
    <t>SILVIO RICARDO CALDAS NASCIMENTO</t>
  </si>
  <si>
    <t>MARIANA HATSUMURA COSTA</t>
  </si>
  <si>
    <t>JORGE GOMES RIBEIRO</t>
  </si>
  <si>
    <t>AUGUSTO PINHEIRO DIAS FERNANDES</t>
  </si>
  <si>
    <t>HELENA MARIS PINTO PERAÇA</t>
  </si>
  <si>
    <t>DANILO PEIXOTO COSTA</t>
  </si>
  <si>
    <t>VIVIANE SILVESTRE DOS SANTOS</t>
  </si>
  <si>
    <t>ENIO GOMES DE ARAUJO</t>
  </si>
  <si>
    <t>EDUARDO POTENZA RAMOS</t>
  </si>
  <si>
    <t>MARIA APARECIDA PROCOPIO FLORENCIO</t>
  </si>
  <si>
    <t>GABRIELA FLORIO VASCONCELLOS</t>
  </si>
  <si>
    <t>ANDRE PEREIRA DE MEDEIROS</t>
  </si>
  <si>
    <t>LUCIANO NEVES SOUZA</t>
  </si>
  <si>
    <t>MARCOS DE LIMA BREGANTIM</t>
  </si>
  <si>
    <t>JULIANA SIQUEIRA PORTELA GOMES GOES</t>
  </si>
  <si>
    <t>MATHEUS ROCHA LEITE</t>
  </si>
  <si>
    <t>UPGRADE</t>
  </si>
  <si>
    <t>CARLOS EDUARDO LINS</t>
  </si>
  <si>
    <t>JAIRO DE CASTRO E SILVA</t>
  </si>
  <si>
    <t>ROBERTO D OLIVEIRA VIEIRA</t>
  </si>
  <si>
    <t>THIAGO SAMPAIO LUSTOSA NEVES</t>
  </si>
  <si>
    <t>THIAGO BRILHANTE PIRES</t>
  </si>
  <si>
    <t>FILIPE MACIEL BELFORT CAMPOS</t>
  </si>
  <si>
    <t>NATHALIA V.</t>
  </si>
  <si>
    <t>ROGÉRIO BARTOLOMEU CAMPELO</t>
  </si>
  <si>
    <t>HOSPITAL E CLINICA SAO ROQUE LTDA</t>
  </si>
  <si>
    <t>NILTON DOS SANTOS TETI</t>
  </si>
  <si>
    <t>CATHARINE LINS OMENA</t>
  </si>
  <si>
    <t>VINICIUS SILVA COUTO</t>
  </si>
  <si>
    <t>RODRIGO MEDEIROS BARBOSA ARRUDA</t>
  </si>
  <si>
    <t>BRUNO LOPES FREIRE</t>
  </si>
  <si>
    <t>VITOR NORONHA ANDRADE</t>
  </si>
  <si>
    <t>CARLOS GUSTAVO RODRIGUES DE MATOS</t>
  </si>
  <si>
    <t>MATHEUS LINS LOPES</t>
  </si>
  <si>
    <t>HENRIQUE PACHECO DE LIMA</t>
  </si>
  <si>
    <t>ANTONIO GABRIEL MOUSINHO MARTINS FILHO</t>
  </si>
  <si>
    <t>TELMA DE AZEVEDO CORREA</t>
  </si>
  <si>
    <t>PAULO FERNANDO DE MOURA FILGUEIRAS SOTTO MAYOR</t>
  </si>
  <si>
    <t>MARCUS VINICIUS PEREIRA GRANJA</t>
  </si>
  <si>
    <t>EDUARDO LINCOLIN SOUZA DE MELO</t>
  </si>
  <si>
    <t>IAN VITOR PAIVA DE LIMA</t>
  </si>
  <si>
    <t>RAFAEL CAVALCANTI DE FIGUEIREDO LIMA</t>
  </si>
  <si>
    <t>AUGUSTO IGNOTI GONÇALES</t>
  </si>
  <si>
    <t>LEANDRO WEBER DE SOUZA</t>
  </si>
  <si>
    <t>EDUARDO ALMEIDA PELLERIN DA SILVA</t>
  </si>
  <si>
    <t>BRUNO GUISOLPHE FERREIRA</t>
  </si>
  <si>
    <t>LINNEY FRANCIVANI FREITAS DO NASCIMENTO GUERRA BARRETO</t>
  </si>
  <si>
    <t>REBECA LAIS DE ALBUQUERQUE CARVALHO</t>
  </si>
  <si>
    <t>ADOLPHO DE BARROS E SILVA DE OLIVEIRA</t>
  </si>
  <si>
    <t>MARCOS VINICIUS TINOCO BEZERRA BRANDAO</t>
  </si>
  <si>
    <t>ANA RACHEL LIMA DE OLIVEIRA</t>
  </si>
  <si>
    <t>MARIANA GOMES FEITOSA</t>
  </si>
  <si>
    <t>HAMILTON DE ARAÚJO LIMA JÚNOR</t>
  </si>
  <si>
    <t>MARIA DAS DORES CALOU</t>
  </si>
  <si>
    <t>MARCELA GUIMARAES ABELENDA</t>
  </si>
  <si>
    <t>MARCELO LAPOLLA SERRA JUNIOR</t>
  </si>
  <si>
    <t>ANABEL CRISTINA PEREIRA MEDEIROS</t>
  </si>
  <si>
    <t>WILLIAM CARVALHO RODRIGUES</t>
  </si>
  <si>
    <t>ALEJANDRO MONTES DE OCA DE CUBAS</t>
  </si>
  <si>
    <t>ELISA LANDUCCI POLITANI</t>
  </si>
  <si>
    <t>WAGNER CASSAL CORREA</t>
  </si>
  <si>
    <t>GOTARDO JOSE BENEVIDES SALES</t>
  </si>
  <si>
    <t>EDUARDO BARREIRA ROSO</t>
  </si>
  <si>
    <t>DANIELLE SANTANA DA SILVA FIGLIOULO VIANA</t>
  </si>
  <si>
    <t>PAULO HENRIQUE DE BARROS ALBUQUERQUE MELO</t>
  </si>
  <si>
    <t>DANIELA PIMENTEL LOPES DANTAS</t>
  </si>
  <si>
    <t>FÁBIO LEMOS AGUIAR</t>
  </si>
  <si>
    <t>INDICAÇÃO EXTERNA</t>
  </si>
  <si>
    <t xml:space="preserve"> VITORIA REGIA DE LIMA ANDRADE</t>
  </si>
  <si>
    <t>NATALIA SERRA ALVARENGA WOLLENWEBER ONCKEN</t>
  </si>
  <si>
    <t>GUARACY LYRA DA FONSECA JÚNIOR</t>
  </si>
  <si>
    <t>LEONEL WAGNER CHAVES DE MORAIS DE LIMA</t>
  </si>
  <si>
    <t>BRUNO SANCHES BORDINHON</t>
  </si>
  <si>
    <t>VINICIUS FERREIRA DA SILVA</t>
  </si>
  <si>
    <t>MARIANA CAVALCANTI FIGUEIREDO LIMA LOBO</t>
  </si>
  <si>
    <t>ANA CAROLINA BARREIRA ROSO</t>
  </si>
  <si>
    <t>MATEUS FELIPE DE SENA</t>
  </si>
  <si>
    <t>DINA MARIA MELO DO AMARAL LUCAS</t>
  </si>
  <si>
    <t>FELIPE DE SOUZA FALCÃO</t>
  </si>
  <si>
    <t>PEDRO JOSÉ DUARTE FILHO</t>
  </si>
  <si>
    <t>JULIANA SANDES DANTAS</t>
  </si>
  <si>
    <t>GUILHERME MIRANDA MORESCO</t>
  </si>
  <si>
    <t>DEÉBORA MARIA PORTO</t>
  </si>
  <si>
    <t>AYRON PERICLES LIMA LEAL NETO</t>
  </si>
  <si>
    <t>HENRIQUE FRASCA GRILLO</t>
  </si>
  <si>
    <t>LUCIANO GUERRERO FERNANDES</t>
  </si>
  <si>
    <t>NELSON NOVELI CELERINO MENEZES DA FONSECA</t>
  </si>
  <si>
    <t>JOÁS PESSOA DA CRUZ</t>
  </si>
  <si>
    <t>ORTOCLÍNICA FISIO LTDA</t>
  </si>
  <si>
    <t>JONAS VAZQUEZ COUTINHO</t>
  </si>
  <si>
    <t>MARIA DE FATIMA FREITAS EVANGELISTA GONDIM</t>
  </si>
  <si>
    <t>EFRÉM CASTRO BITTENCOURT</t>
  </si>
  <si>
    <t>FELIPE ASSUNCAO CERCHIARI</t>
  </si>
  <si>
    <t>DANNILO CARNEIRO LIMA</t>
  </si>
  <si>
    <t>VICTOR DE ARRUDA BEZERRA MOTTA</t>
  </si>
  <si>
    <t>CARLOS VICTOR NUNES FERREIRA</t>
  </si>
  <si>
    <t>PEDRO PONTES</t>
  </si>
  <si>
    <t>FRANCISCO ROGÉRIO</t>
  </si>
  <si>
    <t>CARLA FRANCO MENDONÇA DE ARAUJO</t>
  </si>
  <si>
    <t>PAULA DO AMARAL SANTOS</t>
  </si>
  <si>
    <t>ANDRÉ RICARDO DE OLIVEIRA E SILVA</t>
  </si>
  <si>
    <t>VANESSA DEVECHI GINEZ</t>
  </si>
  <si>
    <t>SELMA CALLEGARI DA SILVA</t>
  </si>
  <si>
    <t>ALANA FERRAZ DINIZ</t>
  </si>
  <si>
    <t>LUCIANA MARLETTI CIRNE DE AZEVEDO</t>
  </si>
  <si>
    <t>CAMILA ALVES DE ANDRADE</t>
  </si>
  <si>
    <t>LUIZ ABEL AMORIM DE ANDRADE</t>
  </si>
  <si>
    <t>JEFERSON SILVA DOS SANTOS</t>
  </si>
  <si>
    <t>CAMILA CECATO NICOLAU</t>
  </si>
  <si>
    <t>JOÃO DE LUCENA CARNEIRO NETO</t>
  </si>
  <si>
    <t>RODRIGO AUGUSTO GOMES</t>
  </si>
  <si>
    <t>HUGO BARZONI LUCAS</t>
  </si>
  <si>
    <t>ERICK BRUNNO AUGUSTO</t>
  </si>
  <si>
    <t>GABRIEL MARIANO DOS SANTOS</t>
  </si>
  <si>
    <t>RENATA KRUG DE CARVALHO COSTA</t>
  </si>
  <si>
    <t>DANIELA GOUVEIA CAMPELLO</t>
  </si>
  <si>
    <t>MODESTO TADEU OLIVEIRA DE AGUIAR</t>
  </si>
  <si>
    <t>ISAAC MELO ESMERALDO</t>
  </si>
  <si>
    <t>PATRICIA ÁVILA ANJOS DE MORAES</t>
  </si>
  <si>
    <t>SHAYNE MARIA GUEDES MELO</t>
  </si>
  <si>
    <t>RAPHAEL LETA</t>
  </si>
  <si>
    <t>THAUANE NUNES FERREIRA</t>
  </si>
  <si>
    <t>03/01/2025</t>
  </si>
  <si>
    <t>LEILI ELIZA IRENE GUERANFAR</t>
  </si>
  <si>
    <t>EDUARDO CORRÊA DE ARAÚJO AGUIAR</t>
  </si>
  <si>
    <t>THAIS RIBEIRO LOURENÇO DA SILVA</t>
  </si>
  <si>
    <t>THIAGO GALVÃO COSTA</t>
  </si>
  <si>
    <t>EVILLY RODRIGUES DE OLIVEIRA</t>
  </si>
  <si>
    <t>GABRIEL TORRES DE OLIVEIRA</t>
  </si>
  <si>
    <t>ANA CAROLINA LEMOS ALVES</t>
  </si>
  <si>
    <t>RODOLFO PAGANO</t>
  </si>
  <si>
    <t>HUMBERTO DO AMARAL CARRILHO</t>
  </si>
  <si>
    <t>VICTOR TEIXEIRA DE FREITAS</t>
  </si>
  <si>
    <t>17/02/2025</t>
  </si>
  <si>
    <t>DANILO ALMEIDA NASCIMENTO</t>
  </si>
  <si>
    <t>MARCELLA FABYANA SANTANA BRASIL</t>
  </si>
  <si>
    <t>LUIZ FELIPE ALENCAR CÂMARA SIMÕES</t>
  </si>
  <si>
    <t>LUIZ PAULO DA SILVA FERREIRA</t>
  </si>
  <si>
    <t>DANIELE SAPORITO</t>
  </si>
  <si>
    <t>MARCELO BARBOSA CARRILHO</t>
  </si>
  <si>
    <t>TARCISIO SOUTO BACELAR</t>
  </si>
  <si>
    <t>TATIANA ASFORA FREJ</t>
  </si>
  <si>
    <t>MARINA BATISTA DA SILVA TEIXEIRA ERHARDT</t>
  </si>
  <si>
    <t>JAYME MENEZES SIQUEIRA</t>
  </si>
  <si>
    <t>JESSIKA MEDEIROS DE FARIAS MARQUES</t>
  </si>
  <si>
    <t>BÁRBARA FREIRE VASCONCELOS KRAUSE</t>
  </si>
  <si>
    <t>NILSON NESTOR WOLFGRAMM</t>
  </si>
  <si>
    <t>FELIPE NOVAIS DE RESENDE</t>
  </si>
  <si>
    <t>MARIANA MEIRELES QUADROS</t>
  </si>
  <si>
    <t>BRUNA GEORGINA BUNZEN DE ALBUQUERQUE ROMEIRO</t>
  </si>
  <si>
    <t>PRISCILA DE ARAUJO CAVALCANTI DE ALBUQUERQUE</t>
  </si>
  <si>
    <t>FRANCISCO FLAVIO MODESTO DE ANDRADE</t>
  </si>
  <si>
    <t>MARIA EDUARDA LEDEBOUR</t>
  </si>
  <si>
    <t>MARISA APARECIDA TORRE RITTES</t>
  </si>
  <si>
    <t>RAFAEL DINIZ CARDOSO</t>
  </si>
  <si>
    <t>JOÃO VICTOR FRAGA</t>
  </si>
  <si>
    <t>GABRIEL RATTACASO CARVALHO</t>
  </si>
  <si>
    <t>RENATO CAMERINO CARNEIRO LEAL PAES BARRETO</t>
  </si>
  <si>
    <t>ISABELLE LAURITZEN DUARTE</t>
  </si>
  <si>
    <t>NORMA DE GÓES MIRANDA</t>
  </si>
  <si>
    <t>PEDRO IGOR DE ALBUQUERQUE ARAÚJO</t>
  </si>
  <si>
    <t>PEDRO MEIRELES QUADROS</t>
  </si>
  <si>
    <t>MARIA VIRGINIA GALVÃO FERREIRA</t>
  </si>
  <si>
    <t>ANTONIO NOVAES GOMINHO</t>
  </si>
  <si>
    <t>MARILIA SILVA CAVALCANTE</t>
  </si>
  <si>
    <t>RODRIGO CASTRO DE MEDEIROS</t>
  </si>
  <si>
    <t>ROBSON PAULO DE ANDRADE</t>
  </si>
  <si>
    <t>RAFAEL DE CARVALHO MACHADO COELHO</t>
  </si>
  <si>
    <t>ALEXANDRE BRITO BASTOS</t>
  </si>
  <si>
    <t>JALMIR FREIRE BRELAZ DE CASTRO</t>
  </si>
  <si>
    <t>FILIPE JOSÉ ARCOVERDE DE BRITTO LEITE</t>
  </si>
  <si>
    <t>GUSTAVO FONTES QUEIROGA</t>
  </si>
  <si>
    <t>JOÃO RICARDO MEDEIROS PIMENTEL</t>
  </si>
  <si>
    <t>EMANUELA ALVES DA SILVEIRA</t>
  </si>
  <si>
    <t>MARINA GIMENEZ BUTKERAITIS</t>
  </si>
  <si>
    <t>DANIEL FRASSON</t>
  </si>
  <si>
    <t>WAGNER QUEIROZ DA SILVA</t>
  </si>
  <si>
    <t>OTÁVIO PIMENTEL DE SOUZA ROCHA</t>
  </si>
  <si>
    <t>JULIO MASSAJI HATSUMURA</t>
  </si>
  <si>
    <t>MAURO ALBERTO ROMANO</t>
  </si>
  <si>
    <t>TOMÁS MACHADO LACERDA</t>
  </si>
  <si>
    <t>MARIA EMILIA FARIAS SILVA DOS SANTOS</t>
  </si>
  <si>
    <t>JOSÉ RENATO E MELO FIGUEIROA</t>
  </si>
  <si>
    <t>WILLIAM ONOE HATAKEYAMA</t>
  </si>
  <si>
    <t>GIOVANA MARIA AQUINO ANGELIERI</t>
  </si>
  <si>
    <t>YLLEN ALVES DE MEDEIROS</t>
  </si>
  <si>
    <t>EDUARDO MAGALHÃES DA SILVEIRA MOTA</t>
  </si>
  <si>
    <t>LUDMILA COUTINHO DA SILVEIRA DE OLIVEIRA</t>
  </si>
  <si>
    <t>EVYO DE MELLO COSTA OLIVEIRA</t>
  </si>
  <si>
    <t>JAIR DE SOUZA LEÃO MEDEIROS</t>
  </si>
  <si>
    <t>MARIA CLARA ALVES CAMPOS TAVARES</t>
  </si>
  <si>
    <t>PAULA PADILHA CABRAL FALBO</t>
  </si>
  <si>
    <t>IAN LACERDA FALBO</t>
  </si>
  <si>
    <t>DEMIAN JUNGKLAUS TRAVESSO</t>
  </si>
  <si>
    <t>JULIO BALDISSEROTTO</t>
  </si>
  <si>
    <t>LORENA BRENDA DE OLIVEIRA</t>
  </si>
  <si>
    <t>LEONARDO LAURENTINO LIRA DA SILVA</t>
  </si>
  <si>
    <t>20/01/2025</t>
  </si>
  <si>
    <t>ALEXANDRE FINK ALVES</t>
  </si>
  <si>
    <t>CIBELE ALMEIDA DA SILVA</t>
  </si>
  <si>
    <t>SIMONE ALICE DE OLIVEIRA SANTANA</t>
  </si>
  <si>
    <t>VICTOR CÉSAR MÜLLER DE ALBUQUERQUE</t>
  </si>
  <si>
    <t>POLYANNE MAXIMO RIBEIRO MÜLLER</t>
  </si>
  <si>
    <t>JOMAR MIRANDA</t>
  </si>
  <si>
    <t>RAYSSA ARARUNA BEZERRA DE MELO</t>
  </si>
  <si>
    <t>DIEGO PONTES DE CARVALHO PIRES</t>
  </si>
  <si>
    <t>GUSTAVO VASCONCELOS GALINDO</t>
  </si>
  <si>
    <t>BRYAN MAR PEREIRA</t>
  </si>
  <si>
    <t>CÉLIA VILAS BOAS LEAL BOTELHO</t>
  </si>
  <si>
    <t>DANIELLE VIEIRA DE LIMA GALINDO</t>
  </si>
  <si>
    <t>REGINA LUCIA COELHO GALVÃO DA COSTA</t>
  </si>
  <si>
    <t>BRUNO PROCOPIO DA SILVA</t>
  </si>
  <si>
    <t>FILLIPE FERRAZ DE SOUZA BARBOSA</t>
  </si>
  <si>
    <t>GILBERTO HENRIQUE MOURA CASTRO</t>
  </si>
  <si>
    <t>OSCAR LIBERATO MARTINS FILHO</t>
  </si>
  <si>
    <t>CONCEITO EMPRESARIAL TREINAMENTO E SERVICOS DE APOIO ADMINISTRATIVO LTDA ME</t>
  </si>
  <si>
    <t>CONCEPT EMPRESARIAL TREINAMENTO SERVICO DE APOIO ADMINISTRATIVO LTDA</t>
  </si>
  <si>
    <t>FT PARTICIPACOES LTDA</t>
  </si>
  <si>
    <t>VIDYA CODE LTDA</t>
  </si>
  <si>
    <t>VIDYA CODE MOBILE LTDA</t>
  </si>
  <si>
    <t>BRUNO DE FARIAS TEIXEIRA</t>
  </si>
  <si>
    <t>KLEBER RENATO AGUAIR ARAÚJO</t>
  </si>
  <si>
    <t>RAMON GONÇALVES DE MELO VALENTE</t>
  </si>
  <si>
    <t>CARLOS HENRIQUE WANDERLEY FERREIRA</t>
  </si>
  <si>
    <t>CORIVAL LISBOA ALVES DE CASTRO</t>
  </si>
  <si>
    <t>PRISCILLA BORBA SANTOS ALVES</t>
  </si>
  <si>
    <t>FLÁVIA SILVEIRA DE FREITAS</t>
  </si>
  <si>
    <t>JR ADMINISTRACAO DE IMOVEIS LTDA</t>
  </si>
  <si>
    <t>CAMILA TEODORO BARRA</t>
  </si>
  <si>
    <t>MURILO ROBSON FABRÍCIO DO NASCIMENTO</t>
  </si>
  <si>
    <t>TAMERA PARTICIPACOES E INVESTIMENTOS LTDA</t>
  </si>
  <si>
    <t>PEDRO PONTUAL DUBEUX</t>
  </si>
  <si>
    <t>JOELMA LOCH</t>
  </si>
  <si>
    <t>MONALISA FONTES SILVA</t>
  </si>
  <si>
    <t>JULIANA TRIGUEIRO DE ALMEIDA</t>
  </si>
  <si>
    <t>MATHEUS FERNANDES TAVARES DE MIRANDA</t>
  </si>
  <si>
    <t>CLARISSA DORNELAS CORRÊA DE OLIVEIRA</t>
  </si>
  <si>
    <t>ARMÉLE DE FÁTIMA DORNELAS DE ANDRADE</t>
  </si>
  <si>
    <t>MARIA BEATRIZ RIBEIRO GONÇALVES</t>
  </si>
  <si>
    <t>GUILHERME DAMASCENO DA CRUZ GOUVEIA DE CARVALHO</t>
  </si>
  <si>
    <t>JOÃO VICTOR PEREIRA DE CRASTO</t>
  </si>
  <si>
    <t>FREDERICO SERGIO VIEIRA CEZAR DE ALBUQUERQUE</t>
  </si>
  <si>
    <t>GUSTAVO HENRIQUE DE SÁ MIRANDA CAVALCANTE FILHO</t>
  </si>
  <si>
    <t>BRUNO CÉSAR LINHARES DA COSTA SILVA</t>
  </si>
  <si>
    <t>MARCIO CLEMENTE LIMA DE BARROS E SILVA FILHO</t>
  </si>
  <si>
    <t>ROMARIO RODRIGUES ALVES</t>
  </si>
  <si>
    <t>CAROLINE KALLIDIS</t>
  </si>
  <si>
    <t>ECIO DE FARIAS COSTA</t>
  </si>
  <si>
    <t>CLORISMAR SILVA LEMOS</t>
  </si>
  <si>
    <t>RODRIGO DE AZEVEDO CAVALCANTI</t>
  </si>
  <si>
    <t>IURI VILAS BOAS LEAL BOTELHO</t>
  </si>
  <si>
    <t>CECÍLIA CASSAL</t>
  </si>
  <si>
    <t>NAIRA MARIA PEIXOTO ALMEIDA BELO DA SILVA</t>
  </si>
  <si>
    <t>RENATO GARCIA PEDIGONI</t>
  </si>
  <si>
    <t>THUANY MACIEL BALEEIRO</t>
  </si>
  <si>
    <t>LUIZ FERNANDO CLAUDINO VALOSKI</t>
  </si>
  <si>
    <t>SARAH ROBERTA ALVAREZ SAMPAIO</t>
  </si>
  <si>
    <t>BRUNO VIEIRA CAMPOS GOUVEIRA</t>
  </si>
  <si>
    <t>RAFAEL GOMES DA SILVA</t>
  </si>
  <si>
    <t>RODRIGO KAZUO ANIYA</t>
  </si>
  <si>
    <t>RODRIGO MENDES LOPES</t>
  </si>
  <si>
    <t>FRANCISCO JUNIOR CASTELO BRANCO NUNES SILVA</t>
  </si>
  <si>
    <t>KARINA FERREIRA PINTO</t>
  </si>
  <si>
    <t>MARCELO DORES MOREIRA</t>
  </si>
  <si>
    <t>MARIANA SOTERO BACELAR</t>
  </si>
  <si>
    <t>LETÍCIA XAVIER BAPTISTINI</t>
  </si>
  <si>
    <t>CYBELLE SOUSA NOVAES GOMINHO</t>
  </si>
  <si>
    <t>PEDRO HENRIQUE ROCHA DE PAIVA</t>
  </si>
  <si>
    <t>DIANA MARIA MEDEIROS RAMOS PIRES</t>
  </si>
  <si>
    <t>ANA CECÍLIA DE ARAÚJO LIMA</t>
  </si>
  <si>
    <t>LEAL SOCIEDADE LTDA</t>
  </si>
  <si>
    <t>ALICE BALTAR D'AMBROSIO</t>
  </si>
  <si>
    <t>MARINA PRADA MACHADO</t>
  </si>
  <si>
    <t>MARIA EDUARDA VASCONCELOS DE SÁ CAVALCANTI</t>
  </si>
  <si>
    <t>ARTHUR DE AZEVEDO COELHO</t>
  </si>
  <si>
    <t>CAMILA MARQUES PIRES NUNES</t>
  </si>
  <si>
    <t>RAFAEL PERRONE KAUER</t>
  </si>
  <si>
    <t>IVSON SANTOS BARBOSA</t>
  </si>
  <si>
    <t>JOÃO REGINALDO ALVES MELO DA SILVA</t>
  </si>
  <si>
    <t>RAFAEL DE ALBUQUERQUE FERREIRA</t>
  </si>
  <si>
    <t>ANA MARCIA DE ALBUQUERQUE</t>
  </si>
  <si>
    <t>ALINE CALLEGARI CANATO</t>
  </si>
  <si>
    <t>GUILHERME BRAIDOTTI FILGUEIRAS</t>
  </si>
  <si>
    <t>ALFREDO JOSÉ CARNEIRO DE ARAÚJO JÚNIOR</t>
  </si>
  <si>
    <t>CELSO HENRIQUE DE ALBUQUERQUE MARANHÃO</t>
  </si>
  <si>
    <t>BRUNO ASFORA RABELO</t>
  </si>
  <si>
    <t>ROBERTA ARAÚJO GUERRA FONTES</t>
  </si>
  <si>
    <t>ANNA DE ALMEIDA PEREIRA NETA</t>
  </si>
  <si>
    <t>CÉLIA PORTILHO PETTENÁ VELLOSO</t>
  </si>
  <si>
    <t>ILZA FARIA DA SILVA</t>
  </si>
  <si>
    <t>ELISA ABREU DINIZ</t>
  </si>
  <si>
    <t>MARIANA ROMEIRO DE ALBUQUERQUE MARANHÃO NEVES</t>
  </si>
  <si>
    <t>LARISSA BRAYNER FERNANDES</t>
  </si>
  <si>
    <t>PATRICIA PERINAZZO COSTA MEDEIROS</t>
  </si>
  <si>
    <t>MARIA DE FATIMA MESQUITA DE MORAIS</t>
  </si>
  <si>
    <t>MURILLO MOREIRA MARTINS</t>
  </si>
  <si>
    <t>JULIO SANTOS NETO</t>
  </si>
  <si>
    <t>JULIANA DA MOTTA GOMES</t>
  </si>
  <si>
    <t>MARIANA NEVES NICOLOPOULOS</t>
  </si>
  <si>
    <t>MARCOS AURÉLIO CORREA DE OLIVEIRA</t>
  </si>
  <si>
    <t>JAIRO DE CASTRO SILVA FILHO</t>
  </si>
  <si>
    <t>MARCELA DE BARROS ALMEIDA</t>
  </si>
  <si>
    <t>Detalhes do Contagem de nomePagador - Tipo de Saída: (blank)</t>
  </si>
  <si>
    <t>PEDRO HENRIQUE MAIA E SILVA</t>
  </si>
  <si>
    <t>MARCELA VERENA ERRECALDE DE OLIVEIRA</t>
  </si>
  <si>
    <t>CECILIA MARIA VALENÇA DE FREITAS</t>
  </si>
  <si>
    <t>ITALO RONY FERREIRA CAVALCANTI</t>
  </si>
  <si>
    <t>MICHELE MENEZES DA CUNHA</t>
  </si>
  <si>
    <t>MARIANA PATRIOTA DE ALBUQUERQUE</t>
  </si>
  <si>
    <t>LETICIA BITENCOURT PEDROSA</t>
  </si>
  <si>
    <t>VANESSA CAVALCANTI VIEIRA DE MELO</t>
  </si>
  <si>
    <t>LARISSA PORPINO MAGALHÃES</t>
  </si>
  <si>
    <t>RODRIGO FREITAS GAIÃO</t>
  </si>
  <si>
    <t>THOMAS AUGUSTO LINS DE ALBUQUERQUE LIMA</t>
  </si>
  <si>
    <t>DANIELA LIMA VALENÇA PAES BARRETO</t>
  </si>
  <si>
    <t>ERICA MEIRA MAROSTICA</t>
  </si>
  <si>
    <t>MARDEN AZEVEDO RIBEIRO</t>
  </si>
  <si>
    <t>BARBARA ALEKSANDRA BARRIENTOS</t>
  </si>
  <si>
    <t>POLIANA DE ALENCAR MEDEIROS</t>
  </si>
  <si>
    <t>MARIA ISABEL MARINHO DE LIMA</t>
  </si>
  <si>
    <t>VIRGÍNIA MADUREIRA COSTA</t>
  </si>
  <si>
    <t>GABRIELLA SILVA SOUSA</t>
  </si>
  <si>
    <t>LARISSA GABRIELA DA FONSECA MARQUES ACIOLY</t>
  </si>
  <si>
    <t>DAVID IAN PEREIRA PAULA</t>
  </si>
  <si>
    <t>FRANCISCO DOS SANTOS CARIBÉ NETO</t>
  </si>
  <si>
    <t>LAYSA ARRAES DE ASEVEDO BARROS</t>
  </si>
  <si>
    <t>PABLO GUIMARAES AZEVEDO</t>
  </si>
  <si>
    <t>SAWANA ARRAES DE ASEVEDO</t>
  </si>
  <si>
    <t>MARIA LUISA ARAUJO BOURBON VILAÇA</t>
  </si>
  <si>
    <t>TACIANA CAROLINA ALIPIO NILO</t>
  </si>
  <si>
    <t>THIAGO MAYER DE CASTRO PEREIRA DA COSTA</t>
  </si>
  <si>
    <t>POLLYANA CATERINE LOBO CAVALCANTI</t>
  </si>
  <si>
    <t>ANA LOURDES DO MONTE AMORIM</t>
  </si>
  <si>
    <t>RAFAEL PRAGANA DE BARROS CORREIA</t>
  </si>
  <si>
    <t>GUILHERME HENRIQUE DE ATAIDE MELO</t>
  </si>
  <si>
    <t>MICHEL WESLEY DA SILVA LIMA</t>
  </si>
  <si>
    <t>JOÃO PAULO ORSINI MARTINELLI</t>
  </si>
  <si>
    <t>LEONARDO CANTARELLI FEITOSA BRECKENFELD</t>
  </si>
  <si>
    <t>MARIA ANTONIA MAROSTICA VANSET</t>
  </si>
  <si>
    <t>PEDRO FELIPE NEVES CAMPELO</t>
  </si>
  <si>
    <t>THALES BALDUINO GOMES DA NOBREGA</t>
  </si>
  <si>
    <t>VANESSA MOREIRA BELCHIOR</t>
  </si>
  <si>
    <t>MARIA DE LOURDES DA SILVA MARINHO</t>
  </si>
  <si>
    <t>VALDICEIA HONORIO MARINHO</t>
  </si>
  <si>
    <t>ALICE PIMENTEL VENICIUS SILVA</t>
  </si>
  <si>
    <t>Direcionamento da saída</t>
  </si>
  <si>
    <t>RAFAEL GIORDANO GONÇALVES BRITO</t>
  </si>
  <si>
    <t>AYURI MAYRA JUCA MEGURO</t>
  </si>
  <si>
    <t>RODRIGO MAURÍCIO DE LIMA</t>
  </si>
  <si>
    <t>IRLYS MONIQUE SOARES DE MELO</t>
  </si>
  <si>
    <t>TAMIRES ALBUQUERQUE CAVALCANTI BLOISE</t>
  </si>
  <si>
    <t>QTD</t>
  </si>
  <si>
    <t>%</t>
  </si>
  <si>
    <t>1</t>
  </si>
  <si>
    <t>2</t>
  </si>
  <si>
    <t>3</t>
  </si>
  <si>
    <t>4</t>
  </si>
  <si>
    <t>Total Qtd</t>
  </si>
  <si>
    <t>Total %</t>
  </si>
  <si>
    <t>FAIXA 1</t>
  </si>
  <si>
    <t>x</t>
  </si>
  <si>
    <t>Qtd</t>
  </si>
  <si>
    <t>FAIXA 1+</t>
  </si>
  <si>
    <t>jun</t>
  </si>
  <si>
    <t>JULIANO RIBEIRO DIAS</t>
  </si>
  <si>
    <t>KAYUÁ FREITAS WASZAK</t>
  </si>
  <si>
    <t>FERNANDO DE SANTA CRUZ OLIVEIRA</t>
  </si>
  <si>
    <t>MARCIA FERREIRA PEDROSA</t>
  </si>
  <si>
    <t>GENECI TENORIO</t>
  </si>
  <si>
    <t>SILVIA HELENA MAFFEI</t>
  </si>
  <si>
    <t>FELIPE AVELLAR PARAHYBA - APT</t>
  </si>
  <si>
    <t>RAIMUNDO NONATO LOPES NETO (ADVISOR)</t>
  </si>
  <si>
    <t>LUIZ FELIPE LIMA LINS (ADVISOR)</t>
  </si>
  <si>
    <t>BRUNO PEREZ BARBOSA ADVISOR</t>
  </si>
  <si>
    <t>BRUNO LOPES FREIRE (ADVISOR)</t>
  </si>
  <si>
    <t>KACILDA DA LUZ SILVA DE ASSIS</t>
  </si>
  <si>
    <t>LUIZA FERNANDES GUALBERTO (ADVISOR)</t>
  </si>
  <si>
    <t xml:space="preserve">VASCO TORRES FERNANDES BRAVO FILHO </t>
  </si>
  <si>
    <t>JOAO VICTOR VIEIRA FERNANDES</t>
  </si>
  <si>
    <t xml:space="preserve">ROBERTO ROBERTI MONTEIRO DE ARRUDA </t>
  </si>
  <si>
    <t>LUIZA BENEDINI STRINI PORTNARI BEJA</t>
  </si>
  <si>
    <t>LIA MOREIRA DOS SANTOS</t>
  </si>
  <si>
    <t>ALVARO EDUARDO MACHADO REGO FILHO</t>
  </si>
  <si>
    <t>ALVARO MACHADO REGO</t>
  </si>
  <si>
    <t>ANA CAROLINA CORDEIRO LUNA MARTINS SILVA</t>
  </si>
  <si>
    <t>TANIA MARIA DE MELO</t>
  </si>
  <si>
    <t>LYLIAN KELLY DE SIQUEIRA GOMES VIEIRA</t>
  </si>
  <si>
    <t xml:space="preserve">CATHARINE LINS OMENA </t>
  </si>
  <si>
    <t xml:space="preserve">TAMIRES ALBUQUERQUE CAVALCANTI BLOISE </t>
  </si>
  <si>
    <t>ROBERTA FELIX GARRETT DE MELO BORELLA</t>
  </si>
  <si>
    <t>ARTHUR LIRA BORELLA</t>
  </si>
  <si>
    <t>MARTA TOCIMI SASSAKI FURINE</t>
  </si>
  <si>
    <t>EDNA MARIA SANTOS FERREIRA</t>
  </si>
  <si>
    <t xml:space="preserve">IRLYS MONIQUE SOARES DE MELO </t>
  </si>
  <si>
    <t>VIVIAN LORENA CARVALHO SAMPAIO DE MAGALHÃES SANTANA</t>
  </si>
  <si>
    <t>MERCIA CRISTINA MACIEL GONÇALVES</t>
  </si>
  <si>
    <t>JULIA MARIA VIEIRA DOURADO</t>
  </si>
  <si>
    <t>ALICE FERREIRA MONTEIRO</t>
  </si>
  <si>
    <t>GABRIELA PADILHA TINOCO</t>
  </si>
  <si>
    <t>CATARINA PADILHA TINOCO</t>
  </si>
  <si>
    <t>MIGUEL COSTA FREITAS ARAUJO</t>
  </si>
  <si>
    <t>LAURA SASSAKI FURINE</t>
  </si>
  <si>
    <t>RUBENITA CASTILHO DE ARAUJO</t>
  </si>
  <si>
    <t>DIEGO GÓES MIRANDA DE SOUZA</t>
  </si>
  <si>
    <t>NATALIA OLIVEIRA VIEIRA</t>
  </si>
  <si>
    <t>JAIRO DE CASTRO SILVA</t>
  </si>
  <si>
    <t>BEATRIZ DIAS CASAIS</t>
  </si>
  <si>
    <t>PAULO DE VASCONCELLOS JUNIOR</t>
  </si>
  <si>
    <t>VERA MARIA PIRES DE VASCONCELLOS</t>
  </si>
  <si>
    <t>SA E BENEVIDES ADVOGADOS ASSOCIADOS</t>
  </si>
  <si>
    <t>SIMONE CHAGAS GOMES DE MORAIS</t>
  </si>
  <si>
    <t>GUILHERME SILVESTRE DELGADO</t>
  </si>
  <si>
    <t>MILENNA AZEVEDO MINHAQUI FERREIRA</t>
  </si>
  <si>
    <t>DIEGO DE MATOS PEIXOTO GUERRA</t>
  </si>
  <si>
    <t>MARIA VANESSA TAVARES GRANJEIRO BELFORT</t>
  </si>
  <si>
    <t>ROGERIO BARTOLOMEU CAMPELO</t>
  </si>
  <si>
    <t>MURILO MARQUES ALMEIDA SILVA</t>
  </si>
  <si>
    <t>ROBERTO NASCIMENTO VIEIRA</t>
  </si>
  <si>
    <t>CECILIA SANTOS MAGALHAES</t>
  </si>
  <si>
    <t>CAROLINA ALBANEZ DE ALBUQUERQUE DA CUNHA ANDRADE</t>
  </si>
  <si>
    <t>EDIMILSON FERREIRA DO NASCIMENTO FILHO</t>
  </si>
  <si>
    <t>ABB EMPREENDIMENTOS PARTICIPACOES E SERVICOS LTDA</t>
  </si>
  <si>
    <t>CARLOS EDUARDO LINS E SILVA</t>
  </si>
  <si>
    <t>JOÃO VITOR ANDRADE</t>
  </si>
  <si>
    <t>MARIA JULIA NACCARATO LOPES ANDRADE</t>
  </si>
  <si>
    <t>GUILHERME BALAN BELANGA E/OU ALESSANDRA CAMISOTTI</t>
  </si>
  <si>
    <t>DAYANA SCHOLZ MENDES</t>
  </si>
  <si>
    <t>LUCIA APARECIDA DA COSTA MOURA</t>
  </si>
  <si>
    <t>CRISTIANE LUIZA DA ROCHA GUEDES</t>
  </si>
  <si>
    <t>MARINA OLIVEIRA RANGEL</t>
  </si>
  <si>
    <t>BIANCA MARIA DE SÁ BARRETO CALOU</t>
  </si>
  <si>
    <t>JOAO LUIZ DE SA BARRETO CALOU</t>
  </si>
  <si>
    <t>TAYNA AYUMI OZAWA</t>
  </si>
  <si>
    <t>VALENTINA ANTONELLA SOPHIE MACIEL</t>
  </si>
  <si>
    <t>LUCIA MARIA VIEIRA E/ JOAO VICTOR VIEIRA FERNANDES</t>
  </si>
  <si>
    <t>CAMILLA SCHULTZ BERTRAND</t>
  </si>
  <si>
    <t>JOANNE RODRIGUES ELOY FIUZA</t>
  </si>
  <si>
    <t>JESSICA MAFRA DE PAIVA</t>
  </si>
  <si>
    <t>FLAVIA REGINA CAVOLINA DA CUNHA SOTTO MAYOR</t>
  </si>
  <si>
    <t>AUGUSTO IGNOTI GONÇALES CASAMENTO</t>
  </si>
  <si>
    <t>DANIELA SILVA LEAL</t>
  </si>
  <si>
    <t>MURILO DANTAS CORREIA DE ARAÚJO</t>
  </si>
  <si>
    <t>CARLA ROSANE GRIVICICH</t>
  </si>
  <si>
    <t>VITORIA REGIA DE LIMA ANDRADE</t>
  </si>
  <si>
    <t>ANDRÉ HENRIQUE WOLLENWEBER ONCKEN</t>
  </si>
  <si>
    <t>HELOÍSA MADUREIRA COSTA</t>
  </si>
  <si>
    <t>KAROLINE BELÉM SEIXAS</t>
  </si>
  <si>
    <t>MARCOS ALCINO SOARES SIQEUIRA MARQUES JUNIOR</t>
  </si>
  <si>
    <t>WSC ADMINISTRADORA DE IMOVEIS LTDA</t>
  </si>
  <si>
    <t>FRANCISCO SOTTO MAYOR NETO</t>
  </si>
  <si>
    <t>CARLA SOARES MEIRELES</t>
  </si>
  <si>
    <t>DÉBORA MARIA PORTO</t>
  </si>
  <si>
    <t>MARINA MELO DO AMARAL LUCAS</t>
  </si>
  <si>
    <t>GRAZIELA PHILIPPI SARTORI</t>
  </si>
  <si>
    <t>MARIA LUCIA SALIM MIRANDA MACHADO</t>
  </si>
  <si>
    <t>JOAO GABRIEL SILVA PEIXOTO ANDRADE</t>
  </si>
  <si>
    <t>JOAO VITOR SOUZA CAMPOS</t>
  </si>
  <si>
    <t>BRUNO NOBREGA MENEZES DE MATOS</t>
  </si>
  <si>
    <t>IDIC QUEIROZ SILVA</t>
  </si>
  <si>
    <t>LUCAS MEIRA MAROSTICA</t>
  </si>
  <si>
    <t>EVENTOS SP COOPERATIVA</t>
  </si>
  <si>
    <t>LÍVIA QUINTANILHA SANTOS</t>
  </si>
  <si>
    <t>VR CUIABÁ SERVIÇOS LTDA</t>
  </si>
  <si>
    <t>VR JOÃO PESSOA SERVIÇOS LTDA</t>
  </si>
  <si>
    <t>VR RECIFE SERVIÇOS LTDA</t>
  </si>
  <si>
    <t>VR SALVADOR SERVIÇOS LTDA</t>
  </si>
  <si>
    <t>PEDRO JOSÉ DE ALBUQUERQUE PONTES</t>
  </si>
  <si>
    <t>ALBUQUERQUE PONTES SOCIEDADE DE ADVOGADOS</t>
  </si>
  <si>
    <t>SARAH EVANGELISTA DE MELO</t>
  </si>
  <si>
    <t>GUSTAVO RAMOS RIBEIRO</t>
  </si>
  <si>
    <t>FRANCISCO ROGERIO CARVALHO DE SOUZA</t>
  </si>
  <si>
    <t>TACIANA FREIRE BEZERRA CARVALHO DE SOUZA</t>
  </si>
  <si>
    <t>AB EVENTOS E SERVICOS LTDA</t>
  </si>
  <si>
    <t>KATYANNA J S SANTOS CERCHIARI</t>
  </si>
  <si>
    <t>GEORGE MAURICIO ANCELMO</t>
  </si>
  <si>
    <t>MARIA EDUARDA RAMOS DE MAGALHÃES</t>
  </si>
  <si>
    <t>SABRINA BERTUCCI</t>
  </si>
  <si>
    <t>ERIK BRUNNO AUGUSTO</t>
  </si>
  <si>
    <t>CAROLINA HARROP FERREIRA DA COSTA FONSECA</t>
  </si>
  <si>
    <t>ANDRESSA JANTZEN DA SILVA LUCAS</t>
  </si>
  <si>
    <t>MIRELA BUNZEN GIANELLI DE CUBAS</t>
  </si>
  <si>
    <t>HEITOR DO NASCIMENTO MOTA</t>
  </si>
  <si>
    <t>JOÃO PEDRO MONTEIRO MOTA MENDES</t>
  </si>
  <si>
    <t>MARIA LETÍCIA MONTEIRO MOTA MENDES</t>
  </si>
  <si>
    <t>CLAUDIA BARBOSA CARRILHO</t>
  </si>
  <si>
    <t>THAYANNA PRISCILLA ABREU DE ALMEIDA</t>
  </si>
  <si>
    <t>LAURA MAIA GUERRA</t>
  </si>
  <si>
    <t>RAPHAEL LETA DE SOUSA</t>
  </si>
  <si>
    <t>MARCELLA FABYANA SANTANA BRASIL LTDA</t>
  </si>
  <si>
    <t>NELSON NOVELI CELERINO MENEZES DA FONSECA E/OU THAYANNA PRISCILLA ABREU DE ALMEIDA</t>
  </si>
  <si>
    <t>FLAVIO GUEDES CORREA GONDIM FILHO E/OU MARIA DE FATIMA FREITAS EVANGELISTA GONDIM </t>
  </si>
  <si>
    <t>MARIA DE FATIMA FREITAS EVANGELISTA GONDIM E/OU FLAVIO GUEDES CORREA GONDIM FILHO</t>
  </si>
  <si>
    <t>ELTON RODOLFO ASSUNÇÃO DA SILVA</t>
  </si>
  <si>
    <t>TACIANO FLORENTINO DA SILVA</t>
  </si>
  <si>
    <t>CAMILA CECATO NICOLAU E/OU GUSTAVO RAMOS RIBEIRO</t>
  </si>
  <si>
    <t>HANNAH CASAIS MACHADO GUIMARÃES</t>
  </si>
  <si>
    <t>LUCAS CASAIS MACHADO GUIMARÃES</t>
  </si>
  <si>
    <t>SAMUEL MEIRELES DE SENA</t>
  </si>
  <si>
    <t>GUILHERME NOBREGA MENEZES DE MATOS</t>
  </si>
  <si>
    <t>MARIA THEREZA LIGIEIRO ARMOND FRAGA</t>
  </si>
  <si>
    <t>AMANDA MARÇAL DE ARAUJO MAFRA</t>
  </si>
  <si>
    <t>RINGO RAPOSO DE MELO</t>
  </si>
  <si>
    <t>JOÃO MAGALHÃES VOLPI</t>
  </si>
  <si>
    <t>VICTOR LIMA DE SOUZA GOMES</t>
  </si>
  <si>
    <t>FERNANDO ANTONIO FINK NETO</t>
  </si>
  <si>
    <t>Coluna1</t>
  </si>
  <si>
    <t>IMM</t>
  </si>
  <si>
    <t>HAC</t>
  </si>
  <si>
    <t>TAS</t>
  </si>
  <si>
    <t>TSB</t>
  </si>
  <si>
    <t>VTBF</t>
  </si>
  <si>
    <t>BFR</t>
  </si>
  <si>
    <t>LMS</t>
  </si>
  <si>
    <t>AEMR</t>
  </si>
  <si>
    <t>JVV</t>
  </si>
  <si>
    <t>DTS</t>
  </si>
  <si>
    <t>AAF</t>
  </si>
  <si>
    <t>HLG</t>
  </si>
  <si>
    <t>HMP</t>
  </si>
  <si>
    <t>DSVA</t>
  </si>
  <si>
    <t xml:space="preserve">MASB </t>
  </si>
  <si>
    <t>MHC</t>
  </si>
  <si>
    <t>EGV_MCG</t>
  </si>
  <si>
    <t>JGR</t>
  </si>
  <si>
    <t>ADF</t>
  </si>
  <si>
    <t>VSS</t>
  </si>
  <si>
    <t>DNM</t>
  </si>
  <si>
    <t>CLA</t>
  </si>
  <si>
    <t>PVN</t>
  </si>
  <si>
    <t>EGA</t>
  </si>
  <si>
    <t>EPR</t>
  </si>
  <si>
    <t>MAPF</t>
  </si>
  <si>
    <t>LNS</t>
  </si>
  <si>
    <t>APM</t>
  </si>
  <si>
    <t>CMVF</t>
  </si>
  <si>
    <t>DGM_JSP</t>
  </si>
  <si>
    <t>PHMS</t>
  </si>
  <si>
    <t>JCS</t>
  </si>
  <si>
    <t>MLB</t>
  </si>
  <si>
    <t>MMZC</t>
  </si>
  <si>
    <t>TBP</t>
  </si>
  <si>
    <t>LFM</t>
  </si>
  <si>
    <t>KBH</t>
  </si>
  <si>
    <t>TSN</t>
  </si>
  <si>
    <t>RBC</t>
  </si>
  <si>
    <t>AFP</t>
  </si>
  <si>
    <t>CLO</t>
  </si>
  <si>
    <t>TAM</t>
  </si>
  <si>
    <t>VSC</t>
  </si>
  <si>
    <t>RNV</t>
  </si>
  <si>
    <t>GMDT</t>
  </si>
  <si>
    <t>RMB</t>
  </si>
  <si>
    <t>CELS</t>
  </si>
  <si>
    <t>WRJ</t>
  </si>
  <si>
    <t>LZF</t>
  </si>
  <si>
    <t>RFG</t>
  </si>
  <si>
    <t>RNL</t>
  </si>
  <si>
    <t>MPA</t>
  </si>
  <si>
    <t>VNA</t>
  </si>
  <si>
    <t>MLL</t>
  </si>
  <si>
    <t>PFM</t>
  </si>
  <si>
    <t>RCD</t>
  </si>
  <si>
    <t>CGM</t>
  </si>
  <si>
    <t>LBP</t>
  </si>
  <si>
    <t>NST</t>
  </si>
  <si>
    <t>JGS</t>
  </si>
  <si>
    <t>AGM</t>
  </si>
  <si>
    <t>IVP</t>
  </si>
  <si>
    <t>AIG</t>
  </si>
  <si>
    <t>BGF</t>
  </si>
  <si>
    <t>LWS</t>
  </si>
  <si>
    <t>RFL</t>
  </si>
  <si>
    <t>EMM</t>
  </si>
  <si>
    <t>LNGB</t>
  </si>
  <si>
    <t>EAPS</t>
  </si>
  <si>
    <t>HPL</t>
  </si>
  <si>
    <t>ABO</t>
  </si>
  <si>
    <t>ARL</t>
  </si>
  <si>
    <t>MVB</t>
  </si>
  <si>
    <t>BBC</t>
  </si>
  <si>
    <t>MLJ</t>
  </si>
  <si>
    <t>ACPM</t>
  </si>
  <si>
    <t>ELP</t>
  </si>
  <si>
    <t>WCR</t>
  </si>
  <si>
    <t>AMC</t>
  </si>
  <si>
    <t>WCC</t>
  </si>
  <si>
    <t>FMB</t>
  </si>
  <si>
    <t>DSL</t>
  </si>
  <si>
    <t>MGA</t>
  </si>
  <si>
    <t>EBR</t>
  </si>
  <si>
    <t>DFV</t>
  </si>
  <si>
    <t>PHM</t>
  </si>
  <si>
    <t>MGU</t>
  </si>
  <si>
    <t>FBL</t>
  </si>
  <si>
    <t>VRLA</t>
  </si>
  <si>
    <t>MLBV</t>
  </si>
  <si>
    <t>LWL</t>
  </si>
  <si>
    <t>SAA</t>
  </si>
  <si>
    <t>BSB</t>
  </si>
  <si>
    <t>MFL</t>
  </si>
  <si>
    <t>TCAN</t>
  </si>
  <si>
    <t>VFS</t>
  </si>
  <si>
    <t>ACBR</t>
  </si>
  <si>
    <t>MFS</t>
  </si>
  <si>
    <t>JSD</t>
  </si>
  <si>
    <t>DMP</t>
  </si>
  <si>
    <t>APLN</t>
  </si>
  <si>
    <t>DMAL</t>
  </si>
  <si>
    <t>PGA</t>
  </si>
  <si>
    <t>HFG</t>
  </si>
  <si>
    <t>LGF</t>
  </si>
  <si>
    <t>GMM</t>
  </si>
  <si>
    <t>JPC</t>
  </si>
  <si>
    <t>JVC</t>
  </si>
  <si>
    <t>OCFL</t>
  </si>
  <si>
    <t>MFE</t>
  </si>
  <si>
    <t>ECB</t>
  </si>
  <si>
    <t>FAC</t>
  </si>
  <si>
    <t>ALM</t>
  </si>
  <si>
    <t>CVF</t>
  </si>
  <si>
    <t>ARS</t>
  </si>
  <si>
    <t>AFD</t>
  </si>
  <si>
    <t>LMCA</t>
  </si>
  <si>
    <t>CMAA</t>
  </si>
  <si>
    <t>RLAC</t>
  </si>
  <si>
    <t>PJAP</t>
  </si>
  <si>
    <t>JLCN</t>
  </si>
  <si>
    <t>JSS</t>
  </si>
  <si>
    <t>LZA</t>
  </si>
  <si>
    <t>CCN</t>
  </si>
  <si>
    <t>RAG</t>
  </si>
  <si>
    <t>HBL</t>
  </si>
  <si>
    <t>EBA</t>
  </si>
  <si>
    <t>GMS</t>
  </si>
  <si>
    <t>RKCC</t>
  </si>
  <si>
    <t>VDG</t>
  </si>
  <si>
    <t>IME</t>
  </si>
  <si>
    <t>LEIG</t>
  </si>
  <si>
    <t>TRLS</t>
  </si>
  <si>
    <t>TGC</t>
  </si>
  <si>
    <t>EDCA</t>
  </si>
  <si>
    <t>NCMF</t>
  </si>
  <si>
    <t>RPO</t>
  </si>
  <si>
    <t>DGC</t>
  </si>
  <si>
    <t>LFS</t>
  </si>
  <si>
    <t>LPF</t>
  </si>
  <si>
    <t>DAN</t>
  </si>
  <si>
    <t>TCSB</t>
  </si>
  <si>
    <t>MFB</t>
  </si>
  <si>
    <t>WSC</t>
  </si>
  <si>
    <t>DSP</t>
  </si>
  <si>
    <t>FSMN</t>
  </si>
  <si>
    <t>GTO</t>
  </si>
  <si>
    <t>TAF</t>
  </si>
  <si>
    <t>JMS</t>
  </si>
  <si>
    <t>JMFM</t>
  </si>
  <si>
    <t>BFK</t>
  </si>
  <si>
    <t>MMQ</t>
  </si>
  <si>
    <t>PCA</t>
  </si>
  <si>
    <t>BBR</t>
  </si>
  <si>
    <t>MEL</t>
  </si>
  <si>
    <t>RDC</t>
  </si>
  <si>
    <t>MATR</t>
  </si>
  <si>
    <t>JVF</t>
  </si>
  <si>
    <t>GRC</t>
  </si>
  <si>
    <t>RLPB</t>
  </si>
  <si>
    <t>PDAQ</t>
  </si>
  <si>
    <t>MSC</t>
  </si>
  <si>
    <t>FAFN</t>
  </si>
  <si>
    <t>RCDM</t>
  </si>
  <si>
    <t>RPA</t>
  </si>
  <si>
    <t>RCMC</t>
  </si>
  <si>
    <t>ABB</t>
  </si>
  <si>
    <t>JFBC</t>
  </si>
  <si>
    <t>FABL</t>
  </si>
  <si>
    <t>GFQ</t>
  </si>
  <si>
    <t>MGB</t>
  </si>
  <si>
    <t>JRMP</t>
  </si>
  <si>
    <t>DFS</t>
  </si>
  <si>
    <t>WQS</t>
  </si>
  <si>
    <t>OPS</t>
  </si>
  <si>
    <t>TML</t>
  </si>
  <si>
    <t>MAR</t>
  </si>
  <si>
    <t>MEFS</t>
  </si>
  <si>
    <t>JRMF</t>
  </si>
  <si>
    <t>TPI</t>
  </si>
  <si>
    <t>CJS</t>
  </si>
  <si>
    <t>WOH</t>
  </si>
  <si>
    <t>YAM</t>
  </si>
  <si>
    <t>LCSO</t>
  </si>
  <si>
    <t>EMSM</t>
  </si>
  <si>
    <t>EMCO</t>
  </si>
  <si>
    <t>BBP</t>
  </si>
  <si>
    <t>JSLM</t>
  </si>
  <si>
    <t>MCAT</t>
  </si>
  <si>
    <t>DJT</t>
  </si>
  <si>
    <t>PPC</t>
  </si>
  <si>
    <t>DJT_MLV</t>
  </si>
  <si>
    <t>GRA</t>
  </si>
  <si>
    <t>JBT</t>
  </si>
  <si>
    <t>LBO</t>
  </si>
  <si>
    <t>VCMA</t>
  </si>
  <si>
    <t>AFA</t>
  </si>
  <si>
    <t>CAS</t>
  </si>
  <si>
    <t>JRMA</t>
  </si>
  <si>
    <t>ECMF</t>
  </si>
  <si>
    <t>RABM</t>
  </si>
  <si>
    <t>DPCP</t>
  </si>
  <si>
    <t>ZFG</t>
  </si>
  <si>
    <t>DVLG</t>
  </si>
  <si>
    <t>VCM</t>
  </si>
  <si>
    <t>CVBL</t>
  </si>
  <si>
    <t>NACA</t>
  </si>
  <si>
    <t>RODV</t>
  </si>
  <si>
    <t>FFSB</t>
  </si>
  <si>
    <t>GHMC</t>
  </si>
  <si>
    <t>TLAL</t>
  </si>
  <si>
    <t>OLMF</t>
  </si>
  <si>
    <t>GVG</t>
  </si>
  <si>
    <t>BFT</t>
  </si>
  <si>
    <t>RGMV</t>
  </si>
  <si>
    <t>BPS</t>
  </si>
  <si>
    <t>CWF</t>
  </si>
  <si>
    <t>CLAC</t>
  </si>
  <si>
    <t>MIML</t>
  </si>
  <si>
    <t>GPCT</t>
  </si>
  <si>
    <t>NSV</t>
  </si>
  <si>
    <t>KRA</t>
  </si>
  <si>
    <t>FSDF</t>
  </si>
  <si>
    <t>PBSA</t>
  </si>
  <si>
    <t>CTB</t>
  </si>
  <si>
    <t>PAM</t>
  </si>
  <si>
    <t>SPPJ</t>
  </si>
  <si>
    <t>MRFN</t>
  </si>
  <si>
    <t>ELS</t>
  </si>
  <si>
    <t>RAP</t>
  </si>
  <si>
    <t>PPD</t>
  </si>
  <si>
    <t>MSFS</t>
  </si>
  <si>
    <t>JTA</t>
  </si>
  <si>
    <t>GSS</t>
  </si>
  <si>
    <t>MBRG</t>
  </si>
  <si>
    <t>BAB</t>
  </si>
  <si>
    <t>CDCO</t>
  </si>
  <si>
    <t>MFTM</t>
  </si>
  <si>
    <t>GDGC</t>
  </si>
  <si>
    <t>FVCA</t>
  </si>
  <si>
    <t>MCSF</t>
  </si>
  <si>
    <t>HMC</t>
  </si>
  <si>
    <t>CKS</t>
  </si>
  <si>
    <t>BLCS</t>
  </si>
  <si>
    <t>HRN</t>
  </si>
  <si>
    <t>GMCF</t>
  </si>
  <si>
    <t>EFC</t>
  </si>
  <si>
    <t>RRA</t>
  </si>
  <si>
    <t>AFCO</t>
  </si>
  <si>
    <t>PAC</t>
  </si>
  <si>
    <t>FSM</t>
  </si>
  <si>
    <t>JSF</t>
  </si>
  <si>
    <t>PLUM</t>
  </si>
  <si>
    <t>LAA</t>
  </si>
  <si>
    <t>RAC</t>
  </si>
  <si>
    <t>CSL</t>
  </si>
  <si>
    <t>CCS</t>
  </si>
  <si>
    <t>RGP</t>
  </si>
  <si>
    <t>NPAS</t>
  </si>
  <si>
    <t>LFCV</t>
  </si>
  <si>
    <t>RKA</t>
  </si>
  <si>
    <t>RGS</t>
  </si>
  <si>
    <t>SRAS</t>
  </si>
  <si>
    <t>RML</t>
  </si>
  <si>
    <t>FJCB</t>
  </si>
  <si>
    <t>PHRP</t>
  </si>
  <si>
    <t>MDM</t>
  </si>
  <si>
    <t>CNG</t>
  </si>
  <si>
    <t>FSCN</t>
  </si>
  <si>
    <t>BVCG</t>
  </si>
  <si>
    <t>ABA</t>
  </si>
  <si>
    <t>DPP</t>
  </si>
  <si>
    <t>MPM</t>
  </si>
  <si>
    <t>PCL</t>
  </si>
  <si>
    <t>KFP</t>
  </si>
  <si>
    <t>RPK</t>
  </si>
  <si>
    <t>RAF</t>
  </si>
  <si>
    <t>RAF_AMA</t>
  </si>
  <si>
    <t>JRAS</t>
  </si>
  <si>
    <t>AAC</t>
  </si>
  <si>
    <t>GBF</t>
  </si>
  <si>
    <t>MEC</t>
  </si>
  <si>
    <t>AJCJ</t>
  </si>
  <si>
    <t>CHAM</t>
  </si>
  <si>
    <t>TMCP</t>
  </si>
  <si>
    <t>ISB</t>
  </si>
  <si>
    <t>RPBC</t>
  </si>
  <si>
    <t>GHAM</t>
  </si>
  <si>
    <t>JPOM</t>
  </si>
  <si>
    <t>LCFB</t>
  </si>
  <si>
    <t>JVPC</t>
  </si>
  <si>
    <t>TBGN</t>
  </si>
  <si>
    <t>VMBC</t>
  </si>
  <si>
    <t>MÉDICO(A)</t>
  </si>
  <si>
    <t>EMPRESÁRIO(A)</t>
  </si>
  <si>
    <t>JPM_JPM_JPM</t>
  </si>
  <si>
    <t>FFA_DFCA_DFCA</t>
  </si>
  <si>
    <t>FFA_DFCA</t>
  </si>
  <si>
    <t>FFA</t>
  </si>
  <si>
    <t>APOSENTADO(A)</t>
  </si>
  <si>
    <t>FFA_MIM_MIM</t>
  </si>
  <si>
    <t>FFA_MIM</t>
  </si>
  <si>
    <t>ADMINISTRADOR(A)</t>
  </si>
  <si>
    <t>FFA_RPCA_RPCA</t>
  </si>
  <si>
    <t>FFA_RPCA</t>
  </si>
  <si>
    <t>SERVIDOR(A) PÚBLICO(A)</t>
  </si>
  <si>
    <t>6AS49561</t>
  </si>
  <si>
    <t>MAP_BME_BME</t>
  </si>
  <si>
    <t>MAP_MAP_MAP</t>
  </si>
  <si>
    <t>JRS_JRS_JRS</t>
  </si>
  <si>
    <t>JRS_MCT_MCT</t>
  </si>
  <si>
    <t>JRS_MCT</t>
  </si>
  <si>
    <t>ADVOGADO(A)</t>
  </si>
  <si>
    <t>AMP_AMP_AMP</t>
  </si>
  <si>
    <t>IEIL_IEIL_PJ_PJ</t>
  </si>
  <si>
    <t>IEIL_IEIL_PJ</t>
  </si>
  <si>
    <t>LOA_LOA_LOA</t>
  </si>
  <si>
    <t>LOA_LOA_LIQ_LIQ</t>
  </si>
  <si>
    <t>LOA_LOA_LIQ</t>
  </si>
  <si>
    <t>SLS_FXM_FXM</t>
  </si>
  <si>
    <t>PROFESSOR(A)</t>
  </si>
  <si>
    <t>SLS_ORD_PJ_PJ</t>
  </si>
  <si>
    <t>SLS_ORD_PJ</t>
  </si>
  <si>
    <t>SLS_SADV_PJ_PJ</t>
  </si>
  <si>
    <t>SLS_SADV_PJ</t>
  </si>
  <si>
    <t>6AS05052</t>
  </si>
  <si>
    <t>SLS_SLS_SLS</t>
  </si>
  <si>
    <t>CESM_CESM_CESM</t>
  </si>
  <si>
    <t>CESM_IPT_PJ_PJ</t>
  </si>
  <si>
    <t>CESM_IPT_PJ</t>
  </si>
  <si>
    <t>CESM_LET_LET</t>
  </si>
  <si>
    <t>CESM_LET</t>
  </si>
  <si>
    <t>CESM_LSM_LSM</t>
  </si>
  <si>
    <t>CESM_LSM</t>
  </si>
  <si>
    <t>CESM_MBT_MBT</t>
  </si>
  <si>
    <t>CESM_MBT</t>
  </si>
  <si>
    <t>CESM_MLE_PJ_PJ</t>
  </si>
  <si>
    <t>CESM_MLE_PJ</t>
  </si>
  <si>
    <t>PROGRESSO EMPREENDIMENTOS LTDA</t>
  </si>
  <si>
    <t>CESM_PGR_PJ_PJ</t>
  </si>
  <si>
    <t>CESM_PGR_PJ</t>
  </si>
  <si>
    <t>CESM_PSD_PJ_PJ</t>
  </si>
  <si>
    <t>CESM_PSD_PJ</t>
  </si>
  <si>
    <t>CESM_VRM_PJ_PJ</t>
  </si>
  <si>
    <t>CESM_VRM_PJ</t>
  </si>
  <si>
    <t>BCBC_BCBC</t>
  </si>
  <si>
    <t>EPMF_EPMF_EPMF</t>
  </si>
  <si>
    <t>ATLETA</t>
  </si>
  <si>
    <t>EPMF_MERP</t>
  </si>
  <si>
    <t>LRA_LRA_LRA</t>
  </si>
  <si>
    <t>ENGENHEIRO(A)</t>
  </si>
  <si>
    <t>GSA_GSA_GSA</t>
  </si>
  <si>
    <t>6AV96201</t>
  </si>
  <si>
    <t>GRM_GRM_GRM</t>
  </si>
  <si>
    <t>6AU52999</t>
  </si>
  <si>
    <t>MVM_MVM_MVM</t>
  </si>
  <si>
    <t>FGC_FGC_FGC</t>
  </si>
  <si>
    <t>FGC_FGC_KSA_KSA</t>
  </si>
  <si>
    <t>FGC_FGC_KSA</t>
  </si>
  <si>
    <t>FMT_LTT_LTT</t>
  </si>
  <si>
    <t>mariaceciliatenorio@gmail.com</t>
  </si>
  <si>
    <t>FMT_LTT</t>
  </si>
  <si>
    <t>FMT</t>
  </si>
  <si>
    <t>FMT_MCT</t>
  </si>
  <si>
    <t>6AH33909</t>
  </si>
  <si>
    <t>FMT_MCT_MCT</t>
  </si>
  <si>
    <t>FMT_MTT_MTT</t>
  </si>
  <si>
    <t>FMT_MTT</t>
  </si>
  <si>
    <t>FMT_RMT_RMT</t>
  </si>
  <si>
    <t>FMT_RMT</t>
  </si>
  <si>
    <t>DWC_DWC_DWC</t>
  </si>
  <si>
    <t>6AV51565</t>
  </si>
  <si>
    <t>FMF_FMF_FMF</t>
  </si>
  <si>
    <t>FMF_FMF</t>
  </si>
  <si>
    <t>FMF</t>
  </si>
  <si>
    <t>FMF_JMF_JMF</t>
  </si>
  <si>
    <t>FMF_JMF</t>
  </si>
  <si>
    <t>FF_JMF_RV_RV</t>
  </si>
  <si>
    <t>FMF_JMF_RSC</t>
  </si>
  <si>
    <t>FMF_LCF_LCF</t>
  </si>
  <si>
    <t>FMF_LCF</t>
  </si>
  <si>
    <t>FMF_SHM_SHM</t>
  </si>
  <si>
    <t>FMF_SHM</t>
  </si>
  <si>
    <t>IMM_IMM_IMM</t>
  </si>
  <si>
    <t>IMM_IMM</t>
  </si>
  <si>
    <t>MASL_MASL_MASL</t>
  </si>
  <si>
    <t>MASL_SMS_SMS</t>
  </si>
  <si>
    <t>DRLC_AGV_AGV</t>
  </si>
  <si>
    <t>DRLC_AGV</t>
  </si>
  <si>
    <t>DRLC_LCV</t>
  </si>
  <si>
    <t>DRLC_AHM_AHM</t>
  </si>
  <si>
    <t>DRLC_AOG_AOG</t>
  </si>
  <si>
    <t>DRLC_AVM_AVM</t>
  </si>
  <si>
    <t>DRLC_AVM</t>
  </si>
  <si>
    <t>DRLC_ERA_ERA</t>
  </si>
  <si>
    <t>CONTADOR(A)</t>
  </si>
  <si>
    <t>6FO09554</t>
  </si>
  <si>
    <t>DRLC_GMN_GMN</t>
  </si>
  <si>
    <t>DRLC_GMN</t>
  </si>
  <si>
    <t>JPVM_JPVM</t>
  </si>
  <si>
    <t>6FM16980</t>
  </si>
  <si>
    <t>DRLC_LCV_LCV</t>
  </si>
  <si>
    <t>DRLC_MCA_MCA</t>
  </si>
  <si>
    <t>DRLC_MCA</t>
  </si>
  <si>
    <t>DRLC_SMG_SMG</t>
  </si>
  <si>
    <t>GBL_GBL</t>
  </si>
  <si>
    <t>BANCÁRIO(A)</t>
  </si>
  <si>
    <t>EMSF_JSS</t>
  </si>
  <si>
    <t>FCA_ACA_ACA</t>
  </si>
  <si>
    <t>FCA_ACA</t>
  </si>
  <si>
    <t>FCA</t>
  </si>
  <si>
    <t>FMV_MKM_MKM</t>
  </si>
  <si>
    <t>FMV_MKM</t>
  </si>
  <si>
    <t>FMV</t>
  </si>
  <si>
    <t>JAC_JAC_JAC</t>
  </si>
  <si>
    <t>SANTO ANDRÉ</t>
  </si>
  <si>
    <t>LPN_CBL_CBL</t>
  </si>
  <si>
    <t>LPN_CBL</t>
  </si>
  <si>
    <t>6AJ07102</t>
  </si>
  <si>
    <t>LPN_LPN_LPN</t>
  </si>
  <si>
    <t>6FQ76446</t>
  </si>
  <si>
    <t>PVV_MSV_MSV</t>
  </si>
  <si>
    <t>PVV_PVV_PVV</t>
  </si>
  <si>
    <t>PVV_PVV_CONS_CONS</t>
  </si>
  <si>
    <t>PVV_PVV_CONS</t>
  </si>
  <si>
    <t>JBMN_JBMN_JBMN</t>
  </si>
  <si>
    <t>JBMN_MSB_MSB</t>
  </si>
  <si>
    <t>JBMN_MSB</t>
  </si>
  <si>
    <t>LCR_AMR_AMR</t>
  </si>
  <si>
    <t>LCR_AMR</t>
  </si>
  <si>
    <t>LCR</t>
  </si>
  <si>
    <t>LCR_LCR</t>
  </si>
  <si>
    <t>LCR_LCR_LCR</t>
  </si>
  <si>
    <t>LCR_LZCR_LZCR</t>
  </si>
  <si>
    <t>LCR_LZCR</t>
  </si>
  <si>
    <t>ALPC_ALPC_ALPC</t>
  </si>
  <si>
    <t>ALPC_FCF_FCF</t>
  </si>
  <si>
    <t>FMV_JVC</t>
  </si>
  <si>
    <t>FMV_IMC</t>
  </si>
  <si>
    <t>FMV_IMC_IMC</t>
  </si>
  <si>
    <t>FDLM_FDLM_FDLM</t>
  </si>
  <si>
    <t>FDLM_PNM_PNM</t>
  </si>
  <si>
    <t>108.666.746-83</t>
  </si>
  <si>
    <t>FDLM_PNM</t>
  </si>
  <si>
    <t>JBMN_NCM_NCM</t>
  </si>
  <si>
    <t>JBMN_NCM</t>
  </si>
  <si>
    <t>LPN_COP_COP</t>
  </si>
  <si>
    <t>LPN_COP_COP2</t>
  </si>
  <si>
    <t>ACF_AFS_AFS</t>
  </si>
  <si>
    <t>ACF_SFS_SFS</t>
  </si>
  <si>
    <t>RSL_RSL_RSL</t>
  </si>
  <si>
    <t>22630-011</t>
  </si>
  <si>
    <t>ACF_ACF_ACF</t>
  </si>
  <si>
    <t>ANE_ABR_ABR</t>
  </si>
  <si>
    <t>ANE_ANE_ANE</t>
  </si>
  <si>
    <t>FAPM_FAPM_FAPM</t>
  </si>
  <si>
    <t>GSC_GSC_GSC</t>
  </si>
  <si>
    <t>6AU31694</t>
  </si>
  <si>
    <t>LCG_LCG_LCG</t>
  </si>
  <si>
    <t>KJL_KJL_KJL</t>
  </si>
  <si>
    <t>DIRETOR(A)</t>
  </si>
  <si>
    <t>FMN_HRMN_HRMN</t>
  </si>
  <si>
    <t>FMN_HRMN</t>
  </si>
  <si>
    <t>FMN</t>
  </si>
  <si>
    <t>PSICÓLOGO(A)</t>
  </si>
  <si>
    <t>FMF_EGR_EGR</t>
  </si>
  <si>
    <t>FMF_EGR</t>
  </si>
  <si>
    <t>JABOATÃO DOS GUARARAPES</t>
  </si>
  <si>
    <t>VTBM</t>
  </si>
  <si>
    <t>GSRL_GSRL</t>
  </si>
  <si>
    <t>JFM_JFM_JFM</t>
  </si>
  <si>
    <t>JMC_JMC</t>
  </si>
  <si>
    <t>JMC_JMC_JMC</t>
  </si>
  <si>
    <t>RMCA_GCA_GCA</t>
  </si>
  <si>
    <t>RMCA_GCA</t>
  </si>
  <si>
    <t>RMCA_RMCA_RMCA</t>
  </si>
  <si>
    <t>SSG_MDT_MDT</t>
  </si>
  <si>
    <t>SSG_MDT</t>
  </si>
  <si>
    <t>TVVM_TVVM</t>
  </si>
  <si>
    <t>DRLC_TVVM</t>
  </si>
  <si>
    <t>DRLC_VGCM</t>
  </si>
  <si>
    <t>ACCD</t>
  </si>
  <si>
    <t>DRLC_MGM_MGM</t>
  </si>
  <si>
    <t>DRLC_MGM</t>
  </si>
  <si>
    <t>DRLC_VLG</t>
  </si>
  <si>
    <t>DRLC_VLG_VLG</t>
  </si>
  <si>
    <t>DLP_DLP_DLP</t>
  </si>
  <si>
    <t>DLP_DLP_TOT_TOT</t>
  </si>
  <si>
    <t>DLP_DLP_TOT</t>
  </si>
  <si>
    <t>JFS_JFS_JFS</t>
  </si>
  <si>
    <t>FMN_LRR_LRR</t>
  </si>
  <si>
    <t>FMN_LRR</t>
  </si>
  <si>
    <t>ARQUITETO(A)</t>
  </si>
  <si>
    <t>RRFC_RRFC_RRFC</t>
  </si>
  <si>
    <t>PUBLICITÁRIO(A)</t>
  </si>
  <si>
    <t>LFL_GFL_GFL</t>
  </si>
  <si>
    <t>6AK06953</t>
  </si>
  <si>
    <t>LFL_LFL_LFL</t>
  </si>
  <si>
    <t>6AH17774</t>
  </si>
  <si>
    <t>BFCN_BFCN_BFCN</t>
  </si>
  <si>
    <t>6AU34750</t>
  </si>
  <si>
    <t>JFFT_JFFT_JFFT</t>
  </si>
  <si>
    <t>6AU36046</t>
  </si>
  <si>
    <t>LAMS_JSF_JSF</t>
  </si>
  <si>
    <t>LAMS_LAMS_LAMS</t>
  </si>
  <si>
    <t>LRDA_LRDA_LRDA</t>
  </si>
  <si>
    <t>LRDA_APT_APT</t>
  </si>
  <si>
    <t>LRDA_LRDA_APT</t>
  </si>
  <si>
    <t>6AU63103</t>
  </si>
  <si>
    <t>RLSG_RLSG_RLSG</t>
  </si>
  <si>
    <t>RLSG_RLSG_APT_APT</t>
  </si>
  <si>
    <t>RLSG_RLSG_APT</t>
  </si>
  <si>
    <t>SSM_SSM_SSM</t>
  </si>
  <si>
    <t>MAFL_MAFL_MAFL</t>
  </si>
  <si>
    <t>MAFL_MCFL_MCFL</t>
  </si>
  <si>
    <t>LFT_LFT_LFT</t>
  </si>
  <si>
    <t>LFT_MFT_MFT</t>
  </si>
  <si>
    <t>LFT_MFT</t>
  </si>
  <si>
    <t>LFT_RFT_RFT</t>
  </si>
  <si>
    <t>LFT_RFT</t>
  </si>
  <si>
    <t>AJD_AJD_AJD</t>
  </si>
  <si>
    <t>ANE_MNCA_MNCA</t>
  </si>
  <si>
    <t>ANE_MNCA</t>
  </si>
  <si>
    <t>ALG_ALG</t>
  </si>
  <si>
    <t>FLD_GLD_GLD</t>
  </si>
  <si>
    <t>FLD_GLD</t>
  </si>
  <si>
    <t>FLD</t>
  </si>
  <si>
    <t>DBSB_DBSB_DBSB</t>
  </si>
  <si>
    <t>DIEGOSANTOS1@HOTMAIL.COM.BR</t>
  </si>
  <si>
    <t>PBA_PBA_PBA</t>
  </si>
  <si>
    <t>6AT46192</t>
  </si>
  <si>
    <t>FBB_GBB_GBB</t>
  </si>
  <si>
    <t>FBB_GBB</t>
  </si>
  <si>
    <t>FBB</t>
  </si>
  <si>
    <t>FBB_SACI_PJ</t>
  </si>
  <si>
    <t>PAT_PAT_PAT</t>
  </si>
  <si>
    <t>PBA_TPM_TPM</t>
  </si>
  <si>
    <t>EGV_EGV_EGV</t>
  </si>
  <si>
    <t>EGV_RLP_RLP</t>
  </si>
  <si>
    <t>FMS_CMS_CMS</t>
  </si>
  <si>
    <t>FMS_CMS</t>
  </si>
  <si>
    <t>FMS</t>
  </si>
  <si>
    <t>6AS73172</t>
  </si>
  <si>
    <t>FMS_DMV_DMV</t>
  </si>
  <si>
    <t>FMS_DMV</t>
  </si>
  <si>
    <t>FOV_RDV_RDV</t>
  </si>
  <si>
    <t>FOV_RDV</t>
  </si>
  <si>
    <t>FOV</t>
  </si>
  <si>
    <t>FMV_RVC_RVC</t>
  </si>
  <si>
    <t>FMV_RVC</t>
  </si>
  <si>
    <t>FIL_AAGP_AAGP</t>
  </si>
  <si>
    <t>FIL_FIL_PJ</t>
  </si>
  <si>
    <t>FIL_FIL_PJ_PJ</t>
  </si>
  <si>
    <t>FIL_RLM_RLM</t>
  </si>
  <si>
    <t>FMT_SMT_SMT</t>
  </si>
  <si>
    <t>FMT_SMT</t>
  </si>
  <si>
    <t>RCM_RCM</t>
  </si>
  <si>
    <t>RMP_LPM_LPM</t>
  </si>
  <si>
    <t>RMP_LPM</t>
  </si>
  <si>
    <t>RMP_RMP</t>
  </si>
  <si>
    <t>6AV74233</t>
  </si>
  <si>
    <t>PMM_PMM</t>
  </si>
  <si>
    <t>FRNN_FRNN</t>
  </si>
  <si>
    <t>AGC_AGC_AGC</t>
  </si>
  <si>
    <t>CCW_CCW_CCW</t>
  </si>
  <si>
    <t>6AR09264</t>
  </si>
  <si>
    <t>AMFS_AMFS_AMFS</t>
  </si>
  <si>
    <t>FLD_DLD_DLD</t>
  </si>
  <si>
    <t>FLD_DLD</t>
  </si>
  <si>
    <t>FLD_FMB_FMB</t>
  </si>
  <si>
    <t>FLD_FMB</t>
  </si>
  <si>
    <t>MHSL_MHSL_MHSL</t>
  </si>
  <si>
    <t>BAA_BAA</t>
  </si>
  <si>
    <t>6AV05368</t>
  </si>
  <si>
    <t>FAJ_FAJ_FAJ</t>
  </si>
  <si>
    <t>jgmpneto@gmail.com</t>
  </si>
  <si>
    <t>OMN_OMN_OMN</t>
  </si>
  <si>
    <t>6AJ22651</t>
  </si>
  <si>
    <t>PAT_LBRK_LBRK</t>
  </si>
  <si>
    <t>PAT_LBRK</t>
  </si>
  <si>
    <t>FBB_ABB_ABB</t>
  </si>
  <si>
    <t>FBB_ABB</t>
  </si>
  <si>
    <t>FBB_GCB_GCB</t>
  </si>
  <si>
    <t>FBB_GCB</t>
  </si>
  <si>
    <t>FBB_GICB_GICB</t>
  </si>
  <si>
    <t>FBB_GICB</t>
  </si>
  <si>
    <t>FBB_SACI_PJ_PJ</t>
  </si>
  <si>
    <t>IMD_ASD_ASD</t>
  </si>
  <si>
    <t>IMD_ASD</t>
  </si>
  <si>
    <t>IMD_IMD_IMD</t>
  </si>
  <si>
    <t>IMD_LMD_LMD</t>
  </si>
  <si>
    <t>6AS70101</t>
  </si>
  <si>
    <t>SBG_SBG_SBG</t>
  </si>
  <si>
    <t>sergiobengard2701@gmail.com</t>
  </si>
  <si>
    <t>6AV70711</t>
  </si>
  <si>
    <t>IMAM_IMAM_IMAM</t>
  </si>
  <si>
    <t>104.136.184-04</t>
  </si>
  <si>
    <t>IMAM_IMAM</t>
  </si>
  <si>
    <t>IMAM</t>
  </si>
  <si>
    <t>IMAM_PAM_PAM</t>
  </si>
  <si>
    <t>IMAM_PAM</t>
  </si>
  <si>
    <t>6AR91868</t>
  </si>
  <si>
    <t>GCV_ECV_ECV</t>
  </si>
  <si>
    <t>6AI06289</t>
  </si>
  <si>
    <t>GCV_GCV_GCV</t>
  </si>
  <si>
    <t>6AS39727</t>
  </si>
  <si>
    <t>MPB_MPB_MPB</t>
  </si>
  <si>
    <t>6AV74349</t>
  </si>
  <si>
    <t>LMV_JPL_PJ</t>
  </si>
  <si>
    <t>LMV_SBL_PJ</t>
  </si>
  <si>
    <t>LMV_JPL_PJ_PJ</t>
  </si>
  <si>
    <t>LMV_LMV_LMV</t>
  </si>
  <si>
    <t>LULIMVIEIRA@HOTMAIL.COM</t>
  </si>
  <si>
    <t>LMV_SBL_PJ_PJ</t>
  </si>
  <si>
    <t>088.644.864-61</t>
  </si>
  <si>
    <t>059.827.326-30</t>
  </si>
  <si>
    <t>JSR_JSR_JSR</t>
  </si>
  <si>
    <t>TAC_TAC</t>
  </si>
  <si>
    <t>MGRA_MGRA_MGRA</t>
  </si>
  <si>
    <t>MGRA_RRM_RRM</t>
  </si>
  <si>
    <t>174.603.284-72</t>
  </si>
  <si>
    <t>MGRA_RRM</t>
  </si>
  <si>
    <t>MHSL_APL_APL</t>
  </si>
  <si>
    <t>ASL_ASL_PJ_PJ</t>
  </si>
  <si>
    <t>ASL_ASL_PJ</t>
  </si>
  <si>
    <t>ASL</t>
  </si>
  <si>
    <t>HRC_HRC_HRC</t>
  </si>
  <si>
    <t>LPBM_LPBM</t>
  </si>
  <si>
    <t>OALN_OALN_OALN</t>
  </si>
  <si>
    <t>YRB_YRB_YRB</t>
  </si>
  <si>
    <t>IHH_IHH</t>
  </si>
  <si>
    <t>051.069.889-18</t>
  </si>
  <si>
    <t>YRB_CSM_CSM</t>
  </si>
  <si>
    <t>YRB_CSM</t>
  </si>
  <si>
    <t>039.258.574-00</t>
  </si>
  <si>
    <t>310.681.738-07</t>
  </si>
  <si>
    <t>280.118.55/0001-37</t>
  </si>
  <si>
    <t>lucas@manacaitapeva.com.br</t>
  </si>
  <si>
    <t>LBC_ABS_PJ</t>
  </si>
  <si>
    <t>01046-010</t>
  </si>
  <si>
    <t>LBC_ESP_PJ</t>
  </si>
  <si>
    <t>LBC_ESP_PJ_PJ</t>
  </si>
  <si>
    <t>19.560.939/0001-39</t>
  </si>
  <si>
    <t>DIRETORIA@EVENTOSSP.COM.BR</t>
  </si>
  <si>
    <t>1046-010</t>
  </si>
  <si>
    <t>6AU13409</t>
  </si>
  <si>
    <t>LBC_LBC_LBC</t>
  </si>
  <si>
    <t>LBC_LBC_RSC</t>
  </si>
  <si>
    <t>MMF_MMF</t>
  </si>
  <si>
    <t>RPCR_RPCR</t>
  </si>
  <si>
    <t>AWS_AWS</t>
  </si>
  <si>
    <t>FPC_FPC_FPC</t>
  </si>
  <si>
    <t>FPC_KPC_KPC</t>
  </si>
  <si>
    <t>325.319.858-83</t>
  </si>
  <si>
    <t>GAP_GAP_GAP</t>
  </si>
  <si>
    <t>6AJ65400</t>
  </si>
  <si>
    <t>MAF_MAF_MAF</t>
  </si>
  <si>
    <t>TVM_TVM_TVM</t>
  </si>
  <si>
    <t>TCMG_MMGH_MMGH</t>
  </si>
  <si>
    <t>TCMG_MMGM_MMGM</t>
  </si>
  <si>
    <t>TCMG_PMG_PMG</t>
  </si>
  <si>
    <t>6AU80426</t>
  </si>
  <si>
    <t>TCMG_TCMG_TCMG</t>
  </si>
  <si>
    <t xml:space="preserve">   </t>
  </si>
  <si>
    <t>FAL_CALR_CALR</t>
  </si>
  <si>
    <t>FAL_CALR</t>
  </si>
  <si>
    <t>FAL</t>
  </si>
  <si>
    <t>FAL_MALR</t>
  </si>
  <si>
    <t>FAL_CRE_PJ_PJ</t>
  </si>
  <si>
    <t>FAL_CRE_PJ</t>
  </si>
  <si>
    <t>FAL_LRN_LRN</t>
  </si>
  <si>
    <t>FAL_LRN</t>
  </si>
  <si>
    <t>FAL_MALR_MALR</t>
  </si>
  <si>
    <t>FAL_MALR_FLH_FLH</t>
  </si>
  <si>
    <t>FAL_MALR_FLH</t>
  </si>
  <si>
    <t>NLC_NLC</t>
  </si>
  <si>
    <t>FFC_AFC_AFC</t>
  </si>
  <si>
    <t>FFC_AFC</t>
  </si>
  <si>
    <t>FFC</t>
  </si>
  <si>
    <t>FFC_AJFC_AJFC</t>
  </si>
  <si>
    <t>FFC_AJFC</t>
  </si>
  <si>
    <t>FFC_ARCC_ARCC</t>
  </si>
  <si>
    <t>FFC_ARCC</t>
  </si>
  <si>
    <t>FFC_CDFC_CDFC</t>
  </si>
  <si>
    <t>FFC_CDFC</t>
  </si>
  <si>
    <t>FFC_CFC_CFC</t>
  </si>
  <si>
    <t>FFC_CFC</t>
  </si>
  <si>
    <t>VMD_VMD_VMD</t>
  </si>
  <si>
    <t>51020-080</t>
  </si>
  <si>
    <t>030.021.633-50</t>
  </si>
  <si>
    <t>CFF_CFF_CFF</t>
  </si>
  <si>
    <t>RMF_ALM_ALM</t>
  </si>
  <si>
    <t>RMF_ALM</t>
  </si>
  <si>
    <t>RMF_LLM_LLM</t>
  </si>
  <si>
    <t>RMF_MLM_MLM</t>
  </si>
  <si>
    <t>RMF_RMF_RMF</t>
  </si>
  <si>
    <t>6AJ93477</t>
  </si>
  <si>
    <t>FCP_FCP</t>
  </si>
  <si>
    <t>FGC_FGC_PAI</t>
  </si>
  <si>
    <t>RDMC_RDMC</t>
  </si>
  <si>
    <t>DAS_DAS_DAS</t>
  </si>
  <si>
    <t>MALM_MALM_MALM</t>
  </si>
  <si>
    <t>FHSR_FHSR_FHSR</t>
  </si>
  <si>
    <t>FHSR_FHSR_LIQ_LIQ</t>
  </si>
  <si>
    <t>FHSR_FHSR_LIQ</t>
  </si>
  <si>
    <t>6AS61055</t>
  </si>
  <si>
    <t>brpeixoto10@gmail.com</t>
  </si>
  <si>
    <t>BRMP</t>
  </si>
  <si>
    <t>RFLA_APT_APT</t>
  </si>
  <si>
    <t>RFLA_HRV_HRV</t>
  </si>
  <si>
    <t>RFLA_RFLA_RFLA</t>
  </si>
  <si>
    <t>TCC_LCC_LCC</t>
  </si>
  <si>
    <t>TCC_SCC_SCC</t>
  </si>
  <si>
    <t>TCC_TCC_TCC</t>
  </si>
  <si>
    <t>71908-180</t>
  </si>
  <si>
    <t>MVNS</t>
  </si>
  <si>
    <t>50.720-124</t>
  </si>
  <si>
    <t>BMCO</t>
  </si>
  <si>
    <t xml:space="preserve">PROMOTOR(A) DE JUSTIÇA </t>
  </si>
  <si>
    <t>FFC_AHFC_AHFC</t>
  </si>
  <si>
    <t>FFC_AHFC</t>
  </si>
  <si>
    <t>FFC_AHFC_LIQ_LIQ</t>
  </si>
  <si>
    <t>FFC_AHFC_LIQ</t>
  </si>
  <si>
    <t>FBJ_DQB_DQB</t>
  </si>
  <si>
    <t>FBJ_DQB</t>
  </si>
  <si>
    <t>FBJ_FBJ_FBJ</t>
  </si>
  <si>
    <t>FBJ_FQS_FQS</t>
  </si>
  <si>
    <t>FBJ_SQS_SQS</t>
  </si>
  <si>
    <t>CMM_CMM_CMM</t>
  </si>
  <si>
    <t>MLR_MLR</t>
  </si>
  <si>
    <t>MGM_MGE_PJ_PJ</t>
  </si>
  <si>
    <t>MGM_MGE_PJ</t>
  </si>
  <si>
    <t>MGM_MGM_MGM</t>
  </si>
  <si>
    <t>PJTE_HMT_HMT</t>
  </si>
  <si>
    <t>helio.tolentino@outlook.com</t>
  </si>
  <si>
    <t>PJTE_HMT</t>
  </si>
  <si>
    <t>PJTE</t>
  </si>
  <si>
    <t>PJTE_RTN_RTN</t>
  </si>
  <si>
    <t>PJTE_RTN</t>
  </si>
  <si>
    <t>PJTE_MDA_MDA</t>
  </si>
  <si>
    <t>PJTE_MDA</t>
  </si>
  <si>
    <t>PJTE_MMB_MMB</t>
  </si>
  <si>
    <t>PJTE_MMB</t>
  </si>
  <si>
    <t>ESLO</t>
  </si>
  <si>
    <t>SSG_AMS</t>
  </si>
  <si>
    <t>MGP_MGP</t>
  </si>
  <si>
    <t>JMSN_JMSN</t>
  </si>
  <si>
    <t>WCY_WCY_WCY</t>
  </si>
  <si>
    <t>MLM_MLM</t>
  </si>
  <si>
    <t>MLM</t>
  </si>
  <si>
    <t>DLT_DLT_DLT</t>
  </si>
  <si>
    <t>BFB_BFB_BFB</t>
  </si>
  <si>
    <t>PRLM_PRLM_PRLM</t>
  </si>
  <si>
    <t>PRLM_PRLM</t>
  </si>
  <si>
    <t>JACN_JACN_JACN</t>
  </si>
  <si>
    <t>PJTE_AON_AON</t>
  </si>
  <si>
    <t>PJTE_AON</t>
  </si>
  <si>
    <t>FCA_ESA_ESA</t>
  </si>
  <si>
    <t>FCA_ESA</t>
  </si>
  <si>
    <t>6AS36893</t>
  </si>
  <si>
    <t>DSA_DSA_DSA</t>
  </si>
  <si>
    <t>DIEGOFSJ@GMAIL.COM</t>
  </si>
  <si>
    <t>FMT_CMT_CMT</t>
  </si>
  <si>
    <t>FMT_CMT</t>
  </si>
  <si>
    <t>BFFL_BFFL</t>
  </si>
  <si>
    <t>DESENVOLVEDOR(A)</t>
  </si>
  <si>
    <t>PCB_PCB</t>
  </si>
  <si>
    <t>BPBA</t>
  </si>
  <si>
    <t>6FR36635</t>
  </si>
  <si>
    <t>FMV_JEMN_JEMN</t>
  </si>
  <si>
    <t>FMV_JEMN</t>
  </si>
  <si>
    <t>APA_APA_APA</t>
  </si>
  <si>
    <t>GLA_APF_APF</t>
  </si>
  <si>
    <t>GLA_GLA_GLA</t>
  </si>
  <si>
    <t>ZVBS</t>
  </si>
  <si>
    <t>GSC_CSS_CSS</t>
  </si>
  <si>
    <t>052.912.294-46</t>
  </si>
  <si>
    <t>pedro@engemaia.eng.br</t>
  </si>
  <si>
    <t>PHMS_PHMS</t>
  </si>
  <si>
    <t>ACSF_ACSF_ACSF</t>
  </si>
  <si>
    <t>044.620.214-28</t>
  </si>
  <si>
    <t>LARISSABRAYNER@GMAIL.COM</t>
  </si>
  <si>
    <t>LBF</t>
  </si>
  <si>
    <t>04747-140</t>
  </si>
  <si>
    <t>IAL_BSL_BSL</t>
  </si>
  <si>
    <t>IAL_IAL_IAL</t>
  </si>
  <si>
    <t>6AH68903</t>
  </si>
  <si>
    <t>JAM_JAM_JAM</t>
  </si>
  <si>
    <t>EVP_EVP_EVP</t>
  </si>
  <si>
    <t>FBC_HBC_HBC</t>
  </si>
  <si>
    <t>FBC_HBC</t>
  </si>
  <si>
    <t>FBC</t>
  </si>
  <si>
    <t>QXR143397</t>
  </si>
  <si>
    <t>HBC_OFF_OFF</t>
  </si>
  <si>
    <t>FBC_HBC_OFF</t>
  </si>
  <si>
    <t>CLA_CLA_CLA</t>
  </si>
  <si>
    <t>CLA_CLA</t>
  </si>
  <si>
    <t>CLA_JFM_JFM</t>
  </si>
  <si>
    <t>CLA_JFM</t>
  </si>
  <si>
    <t>KPE_KPE_KPE</t>
  </si>
  <si>
    <t>MVE_MVE_MVE</t>
  </si>
  <si>
    <t>MVE_MVE</t>
  </si>
  <si>
    <t>028.888.821-91</t>
  </si>
  <si>
    <t>cfreitas47@gmail.com</t>
  </si>
  <si>
    <t>CMVF_CMVF</t>
  </si>
  <si>
    <t>ESLA_ESLA_ESLA</t>
  </si>
  <si>
    <t>AGA_AGA_AGA</t>
  </si>
  <si>
    <t>VENDEDOR(A)</t>
  </si>
  <si>
    <t>DAS_KLS_KLS</t>
  </si>
  <si>
    <t>389.125.116-53</t>
  </si>
  <si>
    <t>DAS_KLSA</t>
  </si>
  <si>
    <t xml:space="preserve">BERNARDO ANATOLE ALVES DE ASSIS </t>
  </si>
  <si>
    <t>BLFE</t>
  </si>
  <si>
    <t>FPB_FPB_FPB</t>
  </si>
  <si>
    <t>FPB_FPB</t>
  </si>
  <si>
    <t>6AV61098</t>
  </si>
  <si>
    <t>IRF_IRF_IRF</t>
  </si>
  <si>
    <t>IRF_IRF</t>
  </si>
  <si>
    <t>51030-065</t>
  </si>
  <si>
    <t>IRF_IRF_APT</t>
  </si>
  <si>
    <t>053.715.177-07</t>
  </si>
  <si>
    <t>michelemenezescunha@gmail.com</t>
  </si>
  <si>
    <t>MMC_MMC</t>
  </si>
  <si>
    <t>22280-100</t>
  </si>
  <si>
    <t>MMC</t>
  </si>
  <si>
    <t>LMV_JVLF_JVLF</t>
  </si>
  <si>
    <t>356.681.398-24</t>
  </si>
  <si>
    <t>joaovictor_vf@yahoo.com.br</t>
  </si>
  <si>
    <t>LMV_JVLF</t>
  </si>
  <si>
    <t>779.387.552-49</t>
  </si>
  <si>
    <t>ayuri_mayra@hotmail.com</t>
  </si>
  <si>
    <t>AMJM</t>
  </si>
  <si>
    <t xml:space="preserve">AYURI MAYRA JUCA MEGURO </t>
  </si>
  <si>
    <t>042.879.064-03</t>
  </si>
  <si>
    <t>juliano@meetz.com.br</t>
  </si>
  <si>
    <t>JRD</t>
  </si>
  <si>
    <t>02870-404</t>
  </si>
  <si>
    <t>TAS_TAS_TAS</t>
  </si>
  <si>
    <t>004.880.495-98</t>
  </si>
  <si>
    <t>tigo_sant@yahoo.com.br</t>
  </si>
  <si>
    <t>TAS_TAS</t>
  </si>
  <si>
    <t>IBATUBA</t>
  </si>
  <si>
    <t>4560-4811</t>
  </si>
  <si>
    <t>TAS_VMS_VMS</t>
  </si>
  <si>
    <t>028.956.625-84</t>
  </si>
  <si>
    <t>TAS_VMS</t>
  </si>
  <si>
    <t>LMS_LMS_LMS</t>
  </si>
  <si>
    <t>050.127.926-10</t>
  </si>
  <si>
    <t>liamoreiraa@icloud.com</t>
  </si>
  <si>
    <t>LMS_LMS</t>
  </si>
  <si>
    <t>74680-510</t>
  </si>
  <si>
    <t>LMS_WFS</t>
  </si>
  <si>
    <t>LMS_WFS_WFS</t>
  </si>
  <si>
    <t>061.352.276-10</t>
  </si>
  <si>
    <t>wagnerfs1@icloud.com</t>
  </si>
  <si>
    <t>TSB_TSB_TSB</t>
  </si>
  <si>
    <t>219.649.678-21</t>
  </si>
  <si>
    <t>thaissb32@gmail.com</t>
  </si>
  <si>
    <t>TSB_TSB</t>
  </si>
  <si>
    <t>04130-080</t>
  </si>
  <si>
    <t>VTBF_VTBF_VTBF</t>
  </si>
  <si>
    <t>041.536.014-54</t>
  </si>
  <si>
    <t>vascobravofilho@yahoo.com.br</t>
  </si>
  <si>
    <t>VTBF_VTBF</t>
  </si>
  <si>
    <t>50040-090</t>
  </si>
  <si>
    <t>FMN_BFR_BFR</t>
  </si>
  <si>
    <t>018.777.044-15</t>
  </si>
  <si>
    <t>BRUNOFERNANDO.ROM@GMAIL.COM</t>
  </si>
  <si>
    <t>FMN_BFR</t>
  </si>
  <si>
    <t>54440-480</t>
  </si>
  <si>
    <t>MALM_LBJ_LBJ</t>
  </si>
  <si>
    <t>368.286.998-07</t>
  </si>
  <si>
    <t>gugabeja@hotmail.com</t>
  </si>
  <si>
    <t>MALM_LBJ</t>
  </si>
  <si>
    <t>RIBEIRÃO PRETO</t>
  </si>
  <si>
    <t>14015-130</t>
  </si>
  <si>
    <t>BFL_BFL_BFL</t>
  </si>
  <si>
    <t>BFL_LIQ_LIQ</t>
  </si>
  <si>
    <t>BFL_BFL_LIQ</t>
  </si>
  <si>
    <t>DBSB_DBSB_LIQ_LIQ</t>
  </si>
  <si>
    <t>DBSB_DBSB_LIQ</t>
  </si>
  <si>
    <t>JVV_JVV_JVV</t>
  </si>
  <si>
    <t>058.040.324-61</t>
  </si>
  <si>
    <t>joaov_vieira@outlook.com.br</t>
  </si>
  <si>
    <t>JVV_JVV</t>
  </si>
  <si>
    <t>52041-310</t>
  </si>
  <si>
    <t>JVV_LKS_LKS</t>
  </si>
  <si>
    <t>058.823.994-16</t>
  </si>
  <si>
    <t>lylian_gomes@hotmail.com</t>
  </si>
  <si>
    <t>JVV_LKS</t>
  </si>
  <si>
    <t>AEMF_AEMF_AEMF</t>
  </si>
  <si>
    <t>014.271.614-61</t>
  </si>
  <si>
    <t>ALVAROREGOFILHO@GMAIL.COM</t>
  </si>
  <si>
    <t>AEMF_AEMF</t>
  </si>
  <si>
    <t>50610-190</t>
  </si>
  <si>
    <t>AEMF</t>
  </si>
  <si>
    <t>AEMF_PTG_PJ</t>
  </si>
  <si>
    <t>AEMF_AEMF_LIQ_LIQ</t>
  </si>
  <si>
    <t>AEMF_AEMF_LIQ</t>
  </si>
  <si>
    <t>AEMF_AMR_AMR</t>
  </si>
  <si>
    <t>084.147.854-68</t>
  </si>
  <si>
    <t>ALVAROE.MREGO@GMAIL.COM</t>
  </si>
  <si>
    <t>AEMF_AMR</t>
  </si>
  <si>
    <t>52071-441</t>
  </si>
  <si>
    <t>AGRONOMO</t>
  </si>
  <si>
    <t>AEMF_PTG_PJ_PJ</t>
  </si>
  <si>
    <t>09.209.232/0001-29</t>
  </si>
  <si>
    <t>alvaroregofilho@planus.eng.br</t>
  </si>
  <si>
    <t>50711-450</t>
  </si>
  <si>
    <t>AEMF_TMM_TMM</t>
  </si>
  <si>
    <t>456.281.904-97</t>
  </si>
  <si>
    <t>TANIA.MELO50@GMAIL.COM</t>
  </si>
  <si>
    <t>AEMF_TMM</t>
  </si>
  <si>
    <t>030.496.364-08</t>
  </si>
  <si>
    <t>ANACAROLINALUNA@HOTMAIL.COM</t>
  </si>
  <si>
    <t>AEMF_ACC</t>
  </si>
  <si>
    <t>047.811.344-75</t>
  </si>
  <si>
    <t>mercinholeite@gmail.com</t>
  </si>
  <si>
    <t>JLS</t>
  </si>
  <si>
    <t>59065-130</t>
  </si>
  <si>
    <t>ENFERMEIRO(A)</t>
  </si>
  <si>
    <t>035.499.774-25</t>
  </si>
  <si>
    <t>rodrigolima2104@gmail.com</t>
  </si>
  <si>
    <t>RMDL</t>
  </si>
  <si>
    <t>ANALISTA INTERNACIONAL</t>
  </si>
  <si>
    <t>096.815.464-66</t>
  </si>
  <si>
    <t>tamires.bloise@hotmail.com</t>
  </si>
  <si>
    <t>TACB</t>
  </si>
  <si>
    <t>58052-410</t>
  </si>
  <si>
    <t>014.611.464-70</t>
  </si>
  <si>
    <t>moniquesoaresdemelo@gmail.com</t>
  </si>
  <si>
    <t>IMNN</t>
  </si>
  <si>
    <t>51020-050</t>
  </si>
  <si>
    <t xml:space="preserve">S </t>
  </si>
  <si>
    <t>GSC_GSC_APT_APT</t>
  </si>
  <si>
    <t>GSC_GSC_APT</t>
  </si>
  <si>
    <t>065.510.004-01</t>
  </si>
  <si>
    <t>catharine.lins@gmail.com</t>
  </si>
  <si>
    <t>ZFG_ALB_ALB</t>
  </si>
  <si>
    <t>100.152.194-37</t>
  </si>
  <si>
    <t>ARTHUR_BORELLA@HOTMAIL.COM</t>
  </si>
  <si>
    <t>ZFG_ALB</t>
  </si>
  <si>
    <t>ZFG_ZFG</t>
  </si>
  <si>
    <t>ZFG_RFG_RFG</t>
  </si>
  <si>
    <t>013.752.014-09</t>
  </si>
  <si>
    <t>ZFG_RFG</t>
  </si>
  <si>
    <t>AAF_AAF_AAF</t>
  </si>
  <si>
    <t>526.152.948-49</t>
  </si>
  <si>
    <t>furine@uol.com.br</t>
  </si>
  <si>
    <t>AAF_AAF</t>
  </si>
  <si>
    <t>ITUPEVA</t>
  </si>
  <si>
    <t>13296-510</t>
  </si>
  <si>
    <t>AAF_MSF_MSF</t>
  </si>
  <si>
    <t>993.002.228-72</t>
  </si>
  <si>
    <t>AAF_MSF</t>
  </si>
  <si>
    <t>DTS_DTS_DTS</t>
  </si>
  <si>
    <t>053.510.344-17</t>
  </si>
  <si>
    <t>diegotsouza83@gmail.com</t>
  </si>
  <si>
    <t>DTS_DTS</t>
  </si>
  <si>
    <t>50610-160</t>
  </si>
  <si>
    <t xml:space="preserve">GERENTE </t>
  </si>
  <si>
    <t>000.816.890-39</t>
  </si>
  <si>
    <t>Kayua@redmug.com.br</t>
  </si>
  <si>
    <t>KFW</t>
  </si>
  <si>
    <t xml:space="preserve">FLORIANÓPOLIS </t>
  </si>
  <si>
    <t>88075-005</t>
  </si>
  <si>
    <t>013.762.964-89</t>
  </si>
  <si>
    <t>maripatriota@gmail.com</t>
  </si>
  <si>
    <t>MPA_MPA</t>
  </si>
  <si>
    <t>22080-010</t>
  </si>
  <si>
    <t>DSVA_DSVA_DSVA</t>
  </si>
  <si>
    <t>055.345.744-61</t>
  </si>
  <si>
    <t>danielsantiagov@gmail.com</t>
  </si>
  <si>
    <t>DSVA_DSVA</t>
  </si>
  <si>
    <t>52060-150</t>
  </si>
  <si>
    <t>HLG_HLG_HLG</t>
  </si>
  <si>
    <t>072.529.294-69</t>
  </si>
  <si>
    <t>gomes.henrique@live.com</t>
  </si>
  <si>
    <t>HLG_HLG</t>
  </si>
  <si>
    <t>52050-175</t>
  </si>
  <si>
    <t>LBP_LBP_LBP</t>
  </si>
  <si>
    <t>117.660.794-40</t>
  </si>
  <si>
    <t>lelepedrosa@hotmail.com</t>
  </si>
  <si>
    <t>LBP_LBP</t>
  </si>
  <si>
    <t>51021-170</t>
  </si>
  <si>
    <t>278.522.104-49</t>
  </si>
  <si>
    <t>silviorcn@yahoo.com.br</t>
  </si>
  <si>
    <t>SRC</t>
  </si>
  <si>
    <t>52011-080</t>
  </si>
  <si>
    <t>MASB_MASB_MASB</t>
  </si>
  <si>
    <t>013.124.354-37</t>
  </si>
  <si>
    <t>MARCO@MSBADVOGADOS.COM</t>
  </si>
  <si>
    <t>MASB_MASB</t>
  </si>
  <si>
    <t>MASB</t>
  </si>
  <si>
    <t>MASB_MASB_RSC_RSC</t>
  </si>
  <si>
    <t>MASB_MASB_RSC</t>
  </si>
  <si>
    <t>MASB_SBA</t>
  </si>
  <si>
    <t>19.187.270/0001-81</t>
  </si>
  <si>
    <t>MASB_SBAA_PJ</t>
  </si>
  <si>
    <t>50750-230</t>
  </si>
  <si>
    <t>122.261.274-70</t>
  </si>
  <si>
    <t>gabrielaptinoco@outlook.com</t>
  </si>
  <si>
    <t>122.261.434-08</t>
  </si>
  <si>
    <t>Catarinaptinoco@hotmail.com</t>
  </si>
  <si>
    <t>FHC_MHC_MHC</t>
  </si>
  <si>
    <t>219.720.178-61</t>
  </si>
  <si>
    <t>marianahatsumura@hotmail.com</t>
  </si>
  <si>
    <t>FHC_MHC</t>
  </si>
  <si>
    <t>04516-010</t>
  </si>
  <si>
    <t>FHC</t>
  </si>
  <si>
    <t>JGR_JGR_JGR</t>
  </si>
  <si>
    <t>052.456.144-30</t>
  </si>
  <si>
    <t>jorgegomesr1@hotmail.com</t>
  </si>
  <si>
    <t>JGR_JGR</t>
  </si>
  <si>
    <t>SANTA CRUZ DO CAPIBARIBE</t>
  </si>
  <si>
    <t>55194-055</t>
  </si>
  <si>
    <t>ADF_ADF_ADF</t>
  </si>
  <si>
    <t>686.752.084-72</t>
  </si>
  <si>
    <t>augusto@hotlink.com.br</t>
  </si>
  <si>
    <t>ADF_ADF</t>
  </si>
  <si>
    <t>52171-130</t>
  </si>
  <si>
    <t>ACSF_EDSF_EDSF</t>
  </si>
  <si>
    <t>743.040.204-63</t>
  </si>
  <si>
    <t>ednavitoria13@yahoo.com.br</t>
  </si>
  <si>
    <t>ACSF_EDSF</t>
  </si>
  <si>
    <t>52041-065</t>
  </si>
  <si>
    <t>496.659.364-68</t>
  </si>
  <si>
    <t>betaniarodrigues3@gmail.com</t>
  </si>
  <si>
    <t>BLL</t>
  </si>
  <si>
    <t>2790-760</t>
  </si>
  <si>
    <t>HMP_HMP_HMP</t>
  </si>
  <si>
    <t>461.958.580-72</t>
  </si>
  <si>
    <t>helenaperaca9@gmail.com</t>
  </si>
  <si>
    <t>HMP_HMP</t>
  </si>
  <si>
    <t>049.338.041-84</t>
  </si>
  <si>
    <t>augusto_ignoti@hotmail.com</t>
  </si>
  <si>
    <t>4304-000</t>
  </si>
  <si>
    <t>FHC_DPC_DPC</t>
  </si>
  <si>
    <t>336.710.638-07</t>
  </si>
  <si>
    <t>DANILO.COSTA28@GMAIL.COM</t>
  </si>
  <si>
    <t>FHC_DPC</t>
  </si>
  <si>
    <t>095.312.884-96</t>
  </si>
  <si>
    <t>f.santacruzoliveira@gmail.com</t>
  </si>
  <si>
    <t>FSC</t>
  </si>
  <si>
    <t>52061-015</t>
  </si>
  <si>
    <t>095.019.694-01</t>
  </si>
  <si>
    <t>larissapmagalhaes@gmail.com</t>
  </si>
  <si>
    <t>LPRM</t>
  </si>
  <si>
    <t>52050-230</t>
  </si>
  <si>
    <t>RFG_RFG_RFG</t>
  </si>
  <si>
    <t>069.662.794-98</t>
  </si>
  <si>
    <t>RODRIGO.GAIAO@GMAIL.COM</t>
  </si>
  <si>
    <t>RFG_RFG</t>
  </si>
  <si>
    <t>52020-015</t>
  </si>
  <si>
    <t>EGV_MCG_MCG</t>
  </si>
  <si>
    <t>138.133.824-00</t>
  </si>
  <si>
    <t>VSS_VSS_VSS</t>
  </si>
  <si>
    <t>771.833.714-68</t>
  </si>
  <si>
    <t>vivianesilvestres@hotmail.com</t>
  </si>
  <si>
    <t>VSS_VSS</t>
  </si>
  <si>
    <t>51021-130</t>
  </si>
  <si>
    <t>038.609.664-30</t>
  </si>
  <si>
    <t>eniogaraujo@yahoo.com.br</t>
  </si>
  <si>
    <t>132.368.954-03</t>
  </si>
  <si>
    <t>EGA_MCF</t>
  </si>
  <si>
    <t>AAF_EPR_EPR</t>
  </si>
  <si>
    <t>358.582.938-40</t>
  </si>
  <si>
    <t>edu.potenza@gmail.com</t>
  </si>
  <si>
    <t>AAF_EPR</t>
  </si>
  <si>
    <t>EXECUTIVO</t>
  </si>
  <si>
    <t>AAF_LSF_LSF</t>
  </si>
  <si>
    <t>228.018.288-23</t>
  </si>
  <si>
    <t>laura.furine@gmail.com</t>
  </si>
  <si>
    <t>AAF_LSF</t>
  </si>
  <si>
    <t>668.054.654-00</t>
  </si>
  <si>
    <t>marcia.ferreirapedrosa@gmail.com</t>
  </si>
  <si>
    <t>MFP</t>
  </si>
  <si>
    <t>52061-460</t>
  </si>
  <si>
    <t>FMV_AFM_AFM</t>
  </si>
  <si>
    <t>159.106134-21</t>
  </si>
  <si>
    <t>FMV_AFM</t>
  </si>
  <si>
    <t>FMV_DNM_DNM</t>
  </si>
  <si>
    <t>129.138.124-49</t>
  </si>
  <si>
    <t>FMV_DNM</t>
  </si>
  <si>
    <t>FMV_HNM_HNM</t>
  </si>
  <si>
    <t>707.579.784-01</t>
  </si>
  <si>
    <t>FMV_HNM</t>
  </si>
  <si>
    <t>FMV_JPM_JPM</t>
  </si>
  <si>
    <t>164.876.104-61</t>
  </si>
  <si>
    <t>FMV_JPM</t>
  </si>
  <si>
    <t>FMV_MLM_MLM</t>
  </si>
  <si>
    <t>137.720.964-41</t>
  </si>
  <si>
    <t>FMV_MLM</t>
  </si>
  <si>
    <t>FCA_RCA_RCA</t>
  </si>
  <si>
    <t>018.001.368-89</t>
  </si>
  <si>
    <t>rubiancastilho@gmail.com</t>
  </si>
  <si>
    <t>FCA_RCA</t>
  </si>
  <si>
    <t>135.905.614-91</t>
  </si>
  <si>
    <t>mapflorencio@hotmail.com</t>
  </si>
  <si>
    <t>MAPF_MAPF_MAPF</t>
  </si>
  <si>
    <t>MAPF_MAPF</t>
  </si>
  <si>
    <t>099.714.724-57</t>
  </si>
  <si>
    <t>JULIAVDOURADO993@GMAIL.COM</t>
  </si>
  <si>
    <t>JVD_JVD</t>
  </si>
  <si>
    <t>JVD</t>
  </si>
  <si>
    <t>53140-150</t>
  </si>
  <si>
    <t>010.169.824-02</t>
  </si>
  <si>
    <t>erica.marostica@gmail.com</t>
  </si>
  <si>
    <t>PMM_EMM</t>
  </si>
  <si>
    <t>TSB_TSB_FLH_FLH</t>
  </si>
  <si>
    <t>TSB_TSB_FLH</t>
  </si>
  <si>
    <t>520.186.878-91</t>
  </si>
  <si>
    <t>PAULOVASC7005@GMAIL.COM</t>
  </si>
  <si>
    <t>02372-090</t>
  </si>
  <si>
    <t>FPM_ACPM_FLH_FLH</t>
  </si>
  <si>
    <t>313.331.761-04</t>
  </si>
  <si>
    <t>anabel@acpmconsultoria.com.br</t>
  </si>
  <si>
    <t>FPM_ACPM_FLH</t>
  </si>
  <si>
    <t>FPM_APM</t>
  </si>
  <si>
    <t>ANDRÉ PEREIRA DE MEDEIROS</t>
  </si>
  <si>
    <t>6FQ78278</t>
  </si>
  <si>
    <t>FPM_APM_APM</t>
  </si>
  <si>
    <t>049.235.504-57</t>
  </si>
  <si>
    <t>andrepmedeiros@gmail.com</t>
  </si>
  <si>
    <t>52071-640</t>
  </si>
  <si>
    <t>PVN_GFV_GFV</t>
  </si>
  <si>
    <t>369.275.798-00</t>
  </si>
  <si>
    <t>gabriela.spflorio@gmail.com</t>
  </si>
  <si>
    <t>PVN_GFV</t>
  </si>
  <si>
    <t>PVN_PVN_PVN</t>
  </si>
  <si>
    <t>PVN_PVN</t>
  </si>
  <si>
    <t>PVN_PVN_RSC_RSC</t>
  </si>
  <si>
    <t>PVN_PVN_RSC</t>
  </si>
  <si>
    <t>PVN_VPV_VPV</t>
  </si>
  <si>
    <t>640.637.808-30</t>
  </si>
  <si>
    <t>PVN_VPV</t>
  </si>
  <si>
    <t>LNS_LNS_LNS</t>
  </si>
  <si>
    <t>052.414.724-87</t>
  </si>
  <si>
    <t>silvialinssouza@gmail.com</t>
  </si>
  <si>
    <t>LNS_LNS</t>
  </si>
  <si>
    <t>52050-290</t>
  </si>
  <si>
    <t>MLB_MLB_MLB</t>
  </si>
  <si>
    <t>048.076.708-40</t>
  </si>
  <si>
    <t>mbregantim@hotmail.com</t>
  </si>
  <si>
    <t>MLB_MLB</t>
  </si>
  <si>
    <t>04675-085</t>
  </si>
  <si>
    <t>DGM_DGM_DGM</t>
  </si>
  <si>
    <t>026.716.554-44</t>
  </si>
  <si>
    <t>dgoessouza@gmail.com</t>
  </si>
  <si>
    <t>DGM_DGM</t>
  </si>
  <si>
    <t>51021-120</t>
  </si>
  <si>
    <t>DGM</t>
  </si>
  <si>
    <t>DGM_JSP_JSP</t>
  </si>
  <si>
    <t>055.375.394-03</t>
  </si>
  <si>
    <t>julianasiqueirapg@gmail.com</t>
  </si>
  <si>
    <t>794.126.884-15</t>
  </si>
  <si>
    <t>beatriz_dias27@hotmail.com</t>
  </si>
  <si>
    <t>TLMG_BDC</t>
  </si>
  <si>
    <t>012.944.916-44</t>
  </si>
  <si>
    <t>MATHEUSROCHALEITE@GMAIL.COM</t>
  </si>
  <si>
    <t>MRL</t>
  </si>
  <si>
    <t>ALMEIRIM</t>
  </si>
  <si>
    <t>68240-000</t>
  </si>
  <si>
    <t>DELEGADO DE POLICIA</t>
  </si>
  <si>
    <t>CELS_CELS_CELS</t>
  </si>
  <si>
    <t>073.961.754-02</t>
  </si>
  <si>
    <t>contato@kadulins.com.br</t>
  </si>
  <si>
    <t>CELS_CELS</t>
  </si>
  <si>
    <t>50610-130</t>
  </si>
  <si>
    <t>JCS_JCS_JCS</t>
  </si>
  <si>
    <t>125.883.424-34</t>
  </si>
  <si>
    <t>jairocastrosilva77@gmail.com</t>
  </si>
  <si>
    <t>JCS_JCS</t>
  </si>
  <si>
    <t>019.167.213-03</t>
  </si>
  <si>
    <t>scvinicius@hotmail.com</t>
  </si>
  <si>
    <t>50710-265</t>
  </si>
  <si>
    <t>010.789.515-35</t>
  </si>
  <si>
    <t>roberto.ovieira@hotmail.com</t>
  </si>
  <si>
    <t>VITORIA DA CONQUISTA</t>
  </si>
  <si>
    <t>45027-901</t>
  </si>
  <si>
    <t>PROCURADOR DA REPUBLICA</t>
  </si>
  <si>
    <t>017.795.975-41</t>
  </si>
  <si>
    <t>nataliaoliveira.ped@gmail.com</t>
  </si>
  <si>
    <t>TSN_TSN_TSN</t>
  </si>
  <si>
    <t>065.399.194-09</t>
  </si>
  <si>
    <t>thiagoslneves@gmail.com</t>
  </si>
  <si>
    <t>TSN_TSN</t>
  </si>
  <si>
    <t>50710-310</t>
  </si>
  <si>
    <t>6FP62567</t>
  </si>
  <si>
    <t>012.822.374-03</t>
  </si>
  <si>
    <t>delgadoguilherme@gmail.com</t>
  </si>
  <si>
    <t>VSS_GSD</t>
  </si>
  <si>
    <t>51020-480</t>
  </si>
  <si>
    <t>VSS_MMF_MMF</t>
  </si>
  <si>
    <t>036.415.864-61</t>
  </si>
  <si>
    <t>MILENNA_MINHAQUI@HOTMAIL.COM</t>
  </si>
  <si>
    <t>VSS_MMF</t>
  </si>
  <si>
    <t>AMP_DMP_DMP</t>
  </si>
  <si>
    <t>106.486.794-46</t>
  </si>
  <si>
    <t>diegomatospg@gmail.com</t>
  </si>
  <si>
    <t>AMP_DMP</t>
  </si>
  <si>
    <t>MGM_SGM_SGM</t>
  </si>
  <si>
    <t>331.559.684-00</t>
  </si>
  <si>
    <t>MGM_SGM</t>
  </si>
  <si>
    <t>6AU33777</t>
  </si>
  <si>
    <t>TBP_TBP_TBP</t>
  </si>
  <si>
    <t>054.106.103-85</t>
  </si>
  <si>
    <t>THIAGOBRILHANTE1@GMAIL.COM</t>
  </si>
  <si>
    <t>TBP_TBP</t>
  </si>
  <si>
    <t>PACAJUS</t>
  </si>
  <si>
    <t>62870-000</t>
  </si>
  <si>
    <t>TBP_TBP_MOD_MOD</t>
  </si>
  <si>
    <t>TBP_TBP_RSC</t>
  </si>
  <si>
    <t>047.678.164-75</t>
  </si>
  <si>
    <t>FILIPEBELFORT@GMAIL.COM</t>
  </si>
  <si>
    <t>54783-010</t>
  </si>
  <si>
    <t>958.976.823-72</t>
  </si>
  <si>
    <t>vanessabelfort31@gmail.com</t>
  </si>
  <si>
    <t>FMB_MVB</t>
  </si>
  <si>
    <t>RBC_RBC_RBC</t>
  </si>
  <si>
    <t>038.855.234-42</t>
  </si>
  <si>
    <t>ROGERIO.CAMPELOBARTOLOMEU@GMAIL.COM</t>
  </si>
  <si>
    <t>RBC_RBC</t>
  </si>
  <si>
    <t>54410-272</t>
  </si>
  <si>
    <t>RBC_RBC_RSC_RSC</t>
  </si>
  <si>
    <t>RBC_RBC_RSC</t>
  </si>
  <si>
    <t>FHC_KBH_KBH</t>
  </si>
  <si>
    <t>318.047.538-23</t>
  </si>
  <si>
    <t>FHC_KBH</t>
  </si>
  <si>
    <t>FOV_HCSR_PJ_PJ</t>
  </si>
  <si>
    <t>13.237.656/0001-74</t>
  </si>
  <si>
    <t>FOV_HCSR_PJ</t>
  </si>
  <si>
    <t>FOV_RNV_RNV</t>
  </si>
  <si>
    <t>020.729.635-91</t>
  </si>
  <si>
    <t>FOV_RNV</t>
  </si>
  <si>
    <t>6AU09131</t>
  </si>
  <si>
    <t>AFP_AFP_AFP</t>
  </si>
  <si>
    <t>044.340.576-00</t>
  </si>
  <si>
    <t>AFP_AFP</t>
  </si>
  <si>
    <t>CLO_CLO_CLO</t>
  </si>
  <si>
    <t>CLO_CLO</t>
  </si>
  <si>
    <t>NST_NST_NST</t>
  </si>
  <si>
    <t>145.276.264-34</t>
  </si>
  <si>
    <t>feteti@gmail.com</t>
  </si>
  <si>
    <t>NST_NST</t>
  </si>
  <si>
    <t>54450-010</t>
  </si>
  <si>
    <t>FBB_GBB_COJ_COJ</t>
  </si>
  <si>
    <t>FBB_GBB_COJ</t>
  </si>
  <si>
    <t>VLS_VLS_VLS</t>
  </si>
  <si>
    <t>VLS_VLS</t>
  </si>
  <si>
    <t>GMDT_GMDT_GMDT</t>
  </si>
  <si>
    <t>GMDT_GMDT</t>
  </si>
  <si>
    <t>BPB_BPB_BPB</t>
  </si>
  <si>
    <t>BPB_BPB</t>
  </si>
  <si>
    <t>GCV_ECV_PJ_PJ</t>
  </si>
  <si>
    <t>GCV_ECV_PJ</t>
  </si>
  <si>
    <t>GCV_GCV_PJ_PJ</t>
  </si>
  <si>
    <t>GCV_GCV_PJ</t>
  </si>
  <si>
    <t>LGTF_LGTF_LGTF</t>
  </si>
  <si>
    <t>RMB_CAA_CAA</t>
  </si>
  <si>
    <t>076.473.244-70</t>
  </si>
  <si>
    <t>albanezandrade@gmail.com</t>
  </si>
  <si>
    <t>RMB_CAA</t>
  </si>
  <si>
    <t>RMB_RMB_RMB</t>
  </si>
  <si>
    <t>084.627.084-60</t>
  </si>
  <si>
    <t>docrodrigoarruda@gmail.com</t>
  </si>
  <si>
    <t>RMB_RMB</t>
  </si>
  <si>
    <t>TAM_MUM_MUM</t>
  </si>
  <si>
    <t>110.837.957-59</t>
  </si>
  <si>
    <t>MURILOMAS86@GMAIL.COM</t>
  </si>
  <si>
    <t>TAM_MUM</t>
  </si>
  <si>
    <t>TAM_TAM</t>
  </si>
  <si>
    <t>TAM_TAM_TAM</t>
  </si>
  <si>
    <t>ARCANJO.TATIANA@GMAIL.COM</t>
  </si>
  <si>
    <t>6FQ82026</t>
  </si>
  <si>
    <t>VSC_VSC_VSC</t>
  </si>
  <si>
    <t>VSC_VSC</t>
  </si>
  <si>
    <t>RNL_APO</t>
  </si>
  <si>
    <t>RNL_RNL_RNL</t>
  </si>
  <si>
    <t>RNL_RNL</t>
  </si>
  <si>
    <t>LZF_LFG_LFG</t>
  </si>
  <si>
    <t>LZF_LFG</t>
  </si>
  <si>
    <t>LZF_LZF</t>
  </si>
  <si>
    <t>LZF_LZF_LZF</t>
  </si>
  <si>
    <t>LZF_LZF_MOD_MOD</t>
  </si>
  <si>
    <t>BLF_BLF_BLF</t>
  </si>
  <si>
    <t>BLF_BLF</t>
  </si>
  <si>
    <t>6AU90766</t>
  </si>
  <si>
    <t>ESL_ESL_ESL</t>
  </si>
  <si>
    <t>ESL_ESL</t>
  </si>
  <si>
    <t>6AV97537</t>
  </si>
  <si>
    <t>JGS_JGS_JGS</t>
  </si>
  <si>
    <t>JGS_JGS</t>
  </si>
  <si>
    <t>VNA_JVA_JVA</t>
  </si>
  <si>
    <t>095.915.817-00</t>
  </si>
  <si>
    <t>Vitornoronha@hotmail.com</t>
  </si>
  <si>
    <t>VNA_JVA</t>
  </si>
  <si>
    <t>45605-370</t>
  </si>
  <si>
    <t>VNA_VNA</t>
  </si>
  <si>
    <t>VNA_MJA_MJA</t>
  </si>
  <si>
    <t>216.429.087-97</t>
  </si>
  <si>
    <t>VNA_MJA</t>
  </si>
  <si>
    <t>VNA_VNA_VNA</t>
  </si>
  <si>
    <t>JBMN_CSM_CSM</t>
  </si>
  <si>
    <t>125.486.393-12</t>
  </si>
  <si>
    <t>JBMN_CSM</t>
  </si>
  <si>
    <t>xikocel2@gmail.com</t>
  </si>
  <si>
    <t>BALNEÁRIO PIÇARRAS</t>
  </si>
  <si>
    <t xml:space="preserve">88380-000 </t>
  </si>
  <si>
    <t>FRM_CGM_CGM</t>
  </si>
  <si>
    <t>818.983.204-20</t>
  </si>
  <si>
    <t>GUSTAVO.MATOS@MATOSADV.COM</t>
  </si>
  <si>
    <t>FRM_CGM</t>
  </si>
  <si>
    <t>52050-150</t>
  </si>
  <si>
    <t>FRM</t>
  </si>
  <si>
    <t>MVN_MVN_MVN</t>
  </si>
  <si>
    <t>MVN_MVN</t>
  </si>
  <si>
    <t>s</t>
  </si>
  <si>
    <t>WCY_WCY_OLD</t>
  </si>
  <si>
    <t>MLL_MLL_MLL</t>
  </si>
  <si>
    <t>083.195.414-09</t>
  </si>
  <si>
    <t>matheus.linslopes@hotmail.com</t>
  </si>
  <si>
    <t>MLL_MLL</t>
  </si>
  <si>
    <t>6AT96861</t>
  </si>
  <si>
    <t>WRJ_WRJ_WRJ</t>
  </si>
  <si>
    <t>WRJ_WRJ</t>
  </si>
  <si>
    <t>PCCA_PCCA_PCCA</t>
  </si>
  <si>
    <t>PCCA_PCCA</t>
  </si>
  <si>
    <t>PCCA</t>
  </si>
  <si>
    <t>6AU74419</t>
  </si>
  <si>
    <t>DSS_DSS_DSS</t>
  </si>
  <si>
    <t>DSS_DSS</t>
  </si>
  <si>
    <t>FBB_ABB_PJ_PJ</t>
  </si>
  <si>
    <t>38.412.673/0001-21</t>
  </si>
  <si>
    <t>ANDREIAB@SACITINTAS.COM.BR</t>
  </si>
  <si>
    <t>FBB_ABB_PJ</t>
  </si>
  <si>
    <t>13202-460</t>
  </si>
  <si>
    <t xml:space="preserve">014.981.446-16 </t>
  </si>
  <si>
    <t>CRISTIANECLROCHA@GMAIL.COM</t>
  </si>
  <si>
    <t>HPL_CTG</t>
  </si>
  <si>
    <t>31340-500</t>
  </si>
  <si>
    <t>HPL_HPL</t>
  </si>
  <si>
    <t>FMV_EFN_EFN</t>
  </si>
  <si>
    <t>057.591.754-75</t>
  </si>
  <si>
    <t>filhoedimilson@gmail.com</t>
  </si>
  <si>
    <t>FMV_EFN</t>
  </si>
  <si>
    <t>HPL_HPL_HPL</t>
  </si>
  <si>
    <t>054.964.519-57</t>
  </si>
  <si>
    <t>HENRY.DELIMA@HOTMAIL.COM</t>
  </si>
  <si>
    <t>AGM_AGM_AGM</t>
  </si>
  <si>
    <t>611.724.644-72</t>
  </si>
  <si>
    <t>gabrielmousinho@kgmrep.com.br</t>
  </si>
  <si>
    <t>AGM_AGM</t>
  </si>
  <si>
    <t>192.946.704-49</t>
  </si>
  <si>
    <t>telmadeacorrea@gmail.com</t>
  </si>
  <si>
    <t>TCR</t>
  </si>
  <si>
    <t>047.624.924-42</t>
  </si>
  <si>
    <t>pabloazevedo27@gmail.com</t>
  </si>
  <si>
    <t>PGA_PGA</t>
  </si>
  <si>
    <t>59094-480</t>
  </si>
  <si>
    <t>PGA_PGA_PGA</t>
  </si>
  <si>
    <t>LCG_MVG_MVG</t>
  </si>
  <si>
    <t>375.759.374-04</t>
  </si>
  <si>
    <t>MARCUSGRANJA@GMAIL.COM</t>
  </si>
  <si>
    <t>LCG_MVG</t>
  </si>
  <si>
    <t xml:space="preserve">52060-590 </t>
  </si>
  <si>
    <t>PFM_PFM_PFM</t>
  </si>
  <si>
    <t>428.471.254-34</t>
  </si>
  <si>
    <t>PBRENO@GMAIL.COM</t>
  </si>
  <si>
    <t>PFM_PFM</t>
  </si>
  <si>
    <t>100.182.374-52</t>
  </si>
  <si>
    <t> LUISAVILACA12@HOTMAIL.COM</t>
  </si>
  <si>
    <t>52051-380</t>
  </si>
  <si>
    <t>097.908.104-15</t>
  </si>
  <si>
    <t>eduardolincolin@uol.com.br</t>
  </si>
  <si>
    <t>ELM</t>
  </si>
  <si>
    <t>RCD_DSM_DSM</t>
  </si>
  <si>
    <t>053.768.399-23</t>
  </si>
  <si>
    <t>DAYSMENDES@GMAIL.COM</t>
  </si>
  <si>
    <t>RCD_DSM</t>
  </si>
  <si>
    <t>RCD_RCD</t>
  </si>
  <si>
    <t>AUTONOMO(A)</t>
  </si>
  <si>
    <t>RCD_RCD_RCD</t>
  </si>
  <si>
    <t>SAA_SAA_SAA</t>
  </si>
  <si>
    <t>026.252.674-37</t>
  </si>
  <si>
    <t>SAWANAARRAES@HOTMAIL.COM</t>
  </si>
  <si>
    <t>SAA_SAA</t>
  </si>
  <si>
    <t>ELM_ELM</t>
  </si>
  <si>
    <t>ELS_ELS</t>
  </si>
  <si>
    <t>022.890.235-58</t>
  </si>
  <si>
    <t>MARIANAMQUADROS@GMAIL.COM</t>
  </si>
  <si>
    <t>MMQS</t>
  </si>
  <si>
    <t>04705-010</t>
  </si>
  <si>
    <t>054.035.034-63</t>
  </si>
  <si>
    <t>TNILO1@HOTMAIL.COM</t>
  </si>
  <si>
    <t>TCAN_TCAN</t>
  </si>
  <si>
    <t>52050-138</t>
  </si>
  <si>
    <t>965.098.301-59</t>
  </si>
  <si>
    <t>luciamouraster@gmail.com</t>
  </si>
  <si>
    <t>LCM</t>
  </si>
  <si>
    <t>SANTO ANTONIO DE GOIAS</t>
  </si>
  <si>
    <t>75375-000</t>
  </si>
  <si>
    <t>IVP_IVP_IVP</t>
  </si>
  <si>
    <t>099.356.254-00</t>
  </si>
  <si>
    <t>Ianvpaiva@gmail.com</t>
  </si>
  <si>
    <t>IVP_IVP</t>
  </si>
  <si>
    <t>50040-180</t>
  </si>
  <si>
    <t>RFL_RFL_RFL</t>
  </si>
  <si>
    <t>726.852.801-97</t>
  </si>
  <si>
    <t>rafaelclima@gmail.com</t>
  </si>
  <si>
    <t>RFL_RFL</t>
  </si>
  <si>
    <t>64073-650</t>
  </si>
  <si>
    <t>AIG_AIG_AIG</t>
  </si>
  <si>
    <t>AIG_AIG</t>
  </si>
  <si>
    <t>AIG_AIG_GBI</t>
  </si>
  <si>
    <t>LWS_LWS_LWS</t>
  </si>
  <si>
    <t>380.207.238-38</t>
  </si>
  <si>
    <t>leandrowsouza@gmail.com</t>
  </si>
  <si>
    <t>LWS_LWS</t>
  </si>
  <si>
    <t>05024-030</t>
  </si>
  <si>
    <t>EAPS_EAPS_EAPS</t>
  </si>
  <si>
    <t>092.917.794-07</t>
  </si>
  <si>
    <t>eduardopellerin@hotmail.com</t>
  </si>
  <si>
    <t>EAPS_EAPS</t>
  </si>
  <si>
    <t>BGF_BGF_BGF</t>
  </si>
  <si>
    <t>390.143.108-03</t>
  </si>
  <si>
    <t>bgfferreira@gmail.com</t>
  </si>
  <si>
    <t>BGF_BGF</t>
  </si>
  <si>
    <t>13031-500</t>
  </si>
  <si>
    <t>COORDENADOR(A)</t>
  </si>
  <si>
    <t>LNGB_LNGB_LNGB</t>
  </si>
  <si>
    <t>887.427.334-72</t>
  </si>
  <si>
    <t>LNGB_LNGB</t>
  </si>
  <si>
    <t>ZVB_NPA_NPA</t>
  </si>
  <si>
    <t>ZVB_NPA</t>
  </si>
  <si>
    <t>ZVB_ZVB</t>
  </si>
  <si>
    <t>ZVB_ZVB_ZVB</t>
  </si>
  <si>
    <t>073.513.364-66</t>
  </si>
  <si>
    <t>ARNHELENA@GMAIL.COM</t>
  </si>
  <si>
    <t>51020-120</t>
  </si>
  <si>
    <t>MILITAR</t>
  </si>
  <si>
    <t>RLAC_RLAC</t>
  </si>
  <si>
    <t>103.211.004-09</t>
  </si>
  <si>
    <t>GUSTAVOFERRAZCARVALHO@GMAIL.COM</t>
  </si>
  <si>
    <t>52110-070</t>
  </si>
  <si>
    <t xml:space="preserve">124.552.794-05 </t>
  </si>
  <si>
    <t>AL.AMORIMANA@GMAIL.COM</t>
  </si>
  <si>
    <t>ALM_ALM</t>
  </si>
  <si>
    <t>PAULISTA</t>
  </si>
  <si>
    <t xml:space="preserve">53417-470 </t>
  </si>
  <si>
    <t>ABO_ABO_ABO</t>
  </si>
  <si>
    <t>096.663.024-62</t>
  </si>
  <si>
    <t>adolpho.barrosct@gmail.com</t>
  </si>
  <si>
    <t>ABO_ABO</t>
  </si>
  <si>
    <t>52060-000</t>
  </si>
  <si>
    <t>MVB_MVB_MVB</t>
  </si>
  <si>
    <t>198.287.484-87</t>
  </si>
  <si>
    <t>BRANDAOMARCOS31@GMAIL.COM</t>
  </si>
  <si>
    <t>MVB_MVB</t>
  </si>
  <si>
    <t>53030-040</t>
  </si>
  <si>
    <t>6FR35077</t>
  </si>
  <si>
    <t>MGA_MGA_MGA</t>
  </si>
  <si>
    <t>014.060.554-17</t>
  </si>
  <si>
    <t>marcelaabelenda@gmail.com</t>
  </si>
  <si>
    <t>MGA_MGA</t>
  </si>
  <si>
    <t>53140-110</t>
  </si>
  <si>
    <t>ARL_ARL_ARL</t>
  </si>
  <si>
    <t>007.599.495-17</t>
  </si>
  <si>
    <t>anarachel.br@gmail.com</t>
  </si>
  <si>
    <t>ARL_ARL</t>
  </si>
  <si>
    <t>506101-20</t>
  </si>
  <si>
    <t>ARL_ARL_CAR_CAR</t>
  </si>
  <si>
    <t>ARL_ARL_CAR</t>
  </si>
  <si>
    <t>ARL_MOR_MOR</t>
  </si>
  <si>
    <t>714.258.914-03</t>
  </si>
  <si>
    <t>ARL_MOR</t>
  </si>
  <si>
    <t>ROG_ROG</t>
  </si>
  <si>
    <t>041.891.904-62</t>
  </si>
  <si>
    <t>MARIANA.FEITOSA@TJPE.JUS.BR</t>
  </si>
  <si>
    <t>MGF</t>
  </si>
  <si>
    <t>52050-200</t>
  </si>
  <si>
    <t>000.030.663-04</t>
  </si>
  <si>
    <t>Hamilton.junior@me.com</t>
  </si>
  <si>
    <t>HALJ</t>
  </si>
  <si>
    <t>EUSÉBIO</t>
  </si>
  <si>
    <t>61771-908</t>
  </si>
  <si>
    <t>BBC_BBC_BBC</t>
  </si>
  <si>
    <t>418.655.628-82</t>
  </si>
  <si>
    <t>Bianca.calou@gmail.com</t>
  </si>
  <si>
    <t>BBC_BBC</t>
  </si>
  <si>
    <t>09608-060</t>
  </si>
  <si>
    <t>BBC_MDC</t>
  </si>
  <si>
    <t>BBC_JBC_JBC</t>
  </si>
  <si>
    <t>389.953.858-71</t>
  </si>
  <si>
    <t>jlcalou1988@gmail.com</t>
  </si>
  <si>
    <t>BBC_JBC</t>
  </si>
  <si>
    <t>09770-595</t>
  </si>
  <si>
    <t>MOTOBOY</t>
  </si>
  <si>
    <t>BBC_MDC_MDC</t>
  </si>
  <si>
    <t>060.514.458-38</t>
  </si>
  <si>
    <t>DSL_DSL_DSL</t>
  </si>
  <si>
    <t>030.242.774-04</t>
  </si>
  <si>
    <t>danielasilvaleal@hotmail.com</t>
  </si>
  <si>
    <t>DSL_DSL</t>
  </si>
  <si>
    <t>51020-041</t>
  </si>
  <si>
    <t>FIANCISTA</t>
  </si>
  <si>
    <t>MLJ_MLJ_MLJ</t>
  </si>
  <si>
    <t>381.758.028-20</t>
  </si>
  <si>
    <t>marcelo.lapolla@gmail.com</t>
  </si>
  <si>
    <t>MLJ_MLJ</t>
  </si>
  <si>
    <t>13073-035</t>
  </si>
  <si>
    <t>074.010.634-17</t>
  </si>
  <si>
    <t>brenojbparedes@gmail.com</t>
  </si>
  <si>
    <t>BBP_LIQ</t>
  </si>
  <si>
    <t>6AT46527</t>
  </si>
  <si>
    <t>FPM_ACPM_ACPM</t>
  </si>
  <si>
    <t>FPM_ACPM</t>
  </si>
  <si>
    <t>DSS_TAO_TAO</t>
  </si>
  <si>
    <t>441.257.798-80</t>
  </si>
  <si>
    <t>TAYNA_OZAWA@HOTMAIL.COM</t>
  </si>
  <si>
    <t>DSS_TAO</t>
  </si>
  <si>
    <t>SAO JOSE DO RIO PARDO</t>
  </si>
  <si>
    <t>13720-000</t>
  </si>
  <si>
    <t>LMV_DIS_DIS</t>
  </si>
  <si>
    <t>LMV_DIS</t>
  </si>
  <si>
    <t>WCR_WCR_WCR</t>
  </si>
  <si>
    <t>058.218.587-47</t>
  </si>
  <si>
    <t>WCR001@GMAIL.COM</t>
  </si>
  <si>
    <t>WCR_WCR</t>
  </si>
  <si>
    <t>22775-024</t>
  </si>
  <si>
    <t>WCR_WCR_LIQ_LIQ</t>
  </si>
  <si>
    <t>WCR_WCR_LIQ</t>
  </si>
  <si>
    <t>AGC_AGC_VGM_VGM</t>
  </si>
  <si>
    <t>AGC_AGC_VGM</t>
  </si>
  <si>
    <t>6FO64179</t>
  </si>
  <si>
    <t>AMC_AMC_AMC</t>
  </si>
  <si>
    <t>237.826.908-00</t>
  </si>
  <si>
    <t>ALEJANDROCUBASWORK@GMAIL.COM</t>
  </si>
  <si>
    <t>AMC_AMC</t>
  </si>
  <si>
    <t>05001-200</t>
  </si>
  <si>
    <t>AMC_AMC_CAR_CAR</t>
  </si>
  <si>
    <t>AMC_AMC_CAR</t>
  </si>
  <si>
    <t>AMC_AMC_FLH_FLH</t>
  </si>
  <si>
    <t>AMC_AMC_FLH</t>
  </si>
  <si>
    <t>AMC_AMC_KSA_KSA</t>
  </si>
  <si>
    <t>AMC_AMC_KSA</t>
  </si>
  <si>
    <t>036.385.954-39</t>
  </si>
  <si>
    <t>mirellagianelli@yahoo.com.br</t>
  </si>
  <si>
    <t>AMC_MBC</t>
  </si>
  <si>
    <t>AMC_APOS</t>
  </si>
  <si>
    <t>082.579.314-97</t>
  </si>
  <si>
    <t>GUIRODALVES@GMAIL.COM</t>
  </si>
  <si>
    <t>4516-001</t>
  </si>
  <si>
    <t>069.433.464-23</t>
  </si>
  <si>
    <t>JOANNEFIUZAA@GMAIL.COM</t>
  </si>
  <si>
    <t>FDLM_VAM_VAM</t>
  </si>
  <si>
    <t>145.295.296-57</t>
  </si>
  <si>
    <t>SMSMACIEL01@GMAIL.COM</t>
  </si>
  <si>
    <t>FDLM_VAM</t>
  </si>
  <si>
    <t>22630-012</t>
  </si>
  <si>
    <t>ELP_ELP_ELP</t>
  </si>
  <si>
    <t>361.623.358-52</t>
  </si>
  <si>
    <t>elisapolitani@gmail.com</t>
  </si>
  <si>
    <t>ELP_ELP</t>
  </si>
  <si>
    <t>05008-020</t>
  </si>
  <si>
    <t>FMB_FMB</t>
  </si>
  <si>
    <t>FMB_MVB_MVB</t>
  </si>
  <si>
    <t>FCC_JMP_JMP</t>
  </si>
  <si>
    <t>026.565.040-23</t>
  </si>
  <si>
    <t>JESSICA-PAIVA@HOTMAIL.COM</t>
  </si>
  <si>
    <t>FCC_JMP</t>
  </si>
  <si>
    <t>05717-270</t>
  </si>
  <si>
    <t>FCC</t>
  </si>
  <si>
    <t>FCC_WCC</t>
  </si>
  <si>
    <t>FCC_WCC_WCC</t>
  </si>
  <si>
    <t>004.486.010-28</t>
  </si>
  <si>
    <t>WAGNERCASSAL@HOTMAIL.COM</t>
  </si>
  <si>
    <t>073.955.274-02</t>
  </si>
  <si>
    <t>camilla-schultz@hotmail.com</t>
  </si>
  <si>
    <t>TAC_CSB</t>
  </si>
  <si>
    <t>50710-110</t>
  </si>
  <si>
    <t>TÚLIO ALVES BARROS CAVALCANTI</t>
  </si>
  <si>
    <t>600.137.263-23</t>
  </si>
  <si>
    <t>GOTARDOJBS@GMAIL.COM</t>
  </si>
  <si>
    <t>GJS</t>
  </si>
  <si>
    <t>60055-171</t>
  </si>
  <si>
    <t>KPE_KPE_LIQ_LIQ</t>
  </si>
  <si>
    <t>KPE_KPE_LIQ</t>
  </si>
  <si>
    <t>MVN_MVN_PJ_PJ</t>
  </si>
  <si>
    <t>MVN_MVN_PJ</t>
  </si>
  <si>
    <t>PFM_FSM_FSM</t>
  </si>
  <si>
    <t>781.181.404-82</t>
  </si>
  <si>
    <t>FLA.MAYOR@GMAIL.COM</t>
  </si>
  <si>
    <t>PFM_FSM</t>
  </si>
  <si>
    <t>EBR_EBR_EBR</t>
  </si>
  <si>
    <t>056.047.587-01</t>
  </si>
  <si>
    <t>eduardobroso@gmail.com</t>
  </si>
  <si>
    <t>EBR_EBR</t>
  </si>
  <si>
    <t> CAMPINA GRANDE</t>
  </si>
  <si>
    <t>58410-180</t>
  </si>
  <si>
    <t>PJOF_DFV_DFV</t>
  </si>
  <si>
    <t>048.069.734-59</t>
  </si>
  <si>
    <t>danielle.figlioulo@gmail.com</t>
  </si>
  <si>
    <t>PJOF_DFV</t>
  </si>
  <si>
    <t>51130-020</t>
  </si>
  <si>
    <t>PJOF</t>
  </si>
  <si>
    <t>PHM_PHM_PHM</t>
  </si>
  <si>
    <t>800.904.274-91</t>
  </si>
  <si>
    <t>PAULOHBAM@HOTMAIL.COM</t>
  </si>
  <si>
    <t>PHM_PHM</t>
  </si>
  <si>
    <t>51020-231</t>
  </si>
  <si>
    <t>MGU_DPL_DPL</t>
  </si>
  <si>
    <t>073.815.034-76</t>
  </si>
  <si>
    <t>DANIELAPIMENTEL.LOPES@GMAIL.COM</t>
  </si>
  <si>
    <t>MGU_DPL</t>
  </si>
  <si>
    <t>06705-500</t>
  </si>
  <si>
    <t>MGU_MGU_MGU</t>
  </si>
  <si>
    <t>011.926.574-54</t>
  </si>
  <si>
    <t>murilogun@gmail.com</t>
  </si>
  <si>
    <t>MGU_MGU</t>
  </si>
  <si>
    <t>MGU_MGU_LIQ_LIQ</t>
  </si>
  <si>
    <t>MGU_MGU_LIQ</t>
  </si>
  <si>
    <t>FBL_CRG_CRG</t>
  </si>
  <si>
    <t>018.318.757-13</t>
  </si>
  <si>
    <t>CROSANEGRIVICICH@OUTLOOK.COM</t>
  </si>
  <si>
    <t>FBL_CRG</t>
  </si>
  <si>
    <t>41720-000</t>
  </si>
  <si>
    <t>FBL_FBL</t>
  </si>
  <si>
    <t>FBL_CRG_VGM_VGM</t>
  </si>
  <si>
    <t>FBL_CRG_VGM</t>
  </si>
  <si>
    <t>FBL_FBL_FBL</t>
  </si>
  <si>
    <t>072.748.637-38</t>
  </si>
  <si>
    <t>fabiocnph@gmail.com</t>
  </si>
  <si>
    <t>SUPERINTENDENTE COMERCIAL</t>
  </si>
  <si>
    <t>VRLA_VRLA_VRLA</t>
  </si>
  <si>
    <t xml:space="preserve"> 368.222.644-34</t>
  </si>
  <si>
    <t>VITORIAARQUITETURA@GMAIL.COM</t>
  </si>
  <si>
    <t>VRLA_VRLA</t>
  </si>
  <si>
    <t xml:space="preserve"> 52071-370</t>
  </si>
  <si>
    <t>056.173.026-12</t>
  </si>
  <si>
    <t>andre.oncken@gmail.com</t>
  </si>
  <si>
    <t>AWO</t>
  </si>
  <si>
    <t>04635-021</t>
  </si>
  <si>
    <t>AWO_NWO</t>
  </si>
  <si>
    <t>090.050.816-78</t>
  </si>
  <si>
    <t>nataliaserraalvarenga@hotmail.com</t>
  </si>
  <si>
    <t>FFC_GFJ_GFJ</t>
  </si>
  <si>
    <t>351.995.634-91</t>
  </si>
  <si>
    <t>guaracyorto@gmail.com</t>
  </si>
  <si>
    <t>FFC_GFJ</t>
  </si>
  <si>
    <t>CIRURGIÃO DENTISTA</t>
  </si>
  <si>
    <t>064.433.684-60</t>
  </si>
  <si>
    <t>heloisa.madureirac@gmail.com</t>
  </si>
  <si>
    <t>HMC_HMC</t>
  </si>
  <si>
    <t>50070-345</t>
  </si>
  <si>
    <t>LWL_LWL_LWL</t>
  </si>
  <si>
    <t>547.200.024-27</t>
  </si>
  <si>
    <t>leomorais.adv@hotmail.com</t>
  </si>
  <si>
    <t>LWL_LWL</t>
  </si>
  <si>
    <t>58106-402</t>
  </si>
  <si>
    <t>6AU75285</t>
  </si>
  <si>
    <t>TSB_BSB_BSB</t>
  </si>
  <si>
    <t>346.249.628-00</t>
  </si>
  <si>
    <t>Bruno.bordinhon@gmail.com</t>
  </si>
  <si>
    <t>TSB_BSB</t>
  </si>
  <si>
    <t xml:space="preserve">BRUNO SANCHES BORDINHON </t>
  </si>
  <si>
    <t>04149-130</t>
  </si>
  <si>
    <t>TSB_BSB_APT_APT</t>
  </si>
  <si>
    <t>TSB_BSB_APT</t>
  </si>
  <si>
    <t>MFL_MFL_MFL</t>
  </si>
  <si>
    <t>025.119.484-19</t>
  </si>
  <si>
    <t>marianalima2003@gmail.com</t>
  </si>
  <si>
    <t>MFL_MFL</t>
  </si>
  <si>
    <t>52061-275</t>
  </si>
  <si>
    <t>VFS_VFS_VFS</t>
  </si>
  <si>
    <t>086.388.086-07</t>
  </si>
  <si>
    <t>vinicius.ferreira16@gmail.com</t>
  </si>
  <si>
    <t>VFS_VFS</t>
  </si>
  <si>
    <t>31330-020</t>
  </si>
  <si>
    <t>095.261.494-40</t>
  </si>
  <si>
    <t>rafadpedrosa@gmail.com</t>
  </si>
  <si>
    <t>RDP</t>
  </si>
  <si>
    <t>52050-500</t>
  </si>
  <si>
    <t>095.126.004-98</t>
  </si>
  <si>
    <t>KAROLINEBELEM@GMAIL.COM</t>
  </si>
  <si>
    <t>RDP_KBS</t>
  </si>
  <si>
    <t>FARMACÊUTICA</t>
  </si>
  <si>
    <t>EBR_ACBR_ACBR</t>
  </si>
  <si>
    <t>056.823.407-36</t>
  </si>
  <si>
    <t>carol_roso@hotmail.com</t>
  </si>
  <si>
    <t>EBR_ACBR</t>
  </si>
  <si>
    <t xml:space="preserve">CAMPINA GRANDE </t>
  </si>
  <si>
    <t>58410-003</t>
  </si>
  <si>
    <t>EBR_MAJ_MAJ</t>
  </si>
  <si>
    <t>038.563.883-38</t>
  </si>
  <si>
    <t>Marcosalcinojr@gmail.com</t>
  </si>
  <si>
    <t>EBR_MAJ</t>
  </si>
  <si>
    <t>51110-160</t>
  </si>
  <si>
    <t>EBR_ACBR_APT</t>
  </si>
  <si>
    <t>MFS_CSM_CSM</t>
  </si>
  <si>
    <t>073.302.826-85</t>
  </si>
  <si>
    <t>carlameireles18@gmail.com</t>
  </si>
  <si>
    <t>MFS_CSM</t>
  </si>
  <si>
    <t>MFS_MFS</t>
  </si>
  <si>
    <t>MFS_MFS_MFS</t>
  </si>
  <si>
    <t>092.131.056-06</t>
  </si>
  <si>
    <t>mateusspf@gmail.com</t>
  </si>
  <si>
    <t>GERENTE DE COMPRAS</t>
  </si>
  <si>
    <t>52.949.422/0001-01</t>
  </si>
  <si>
    <t>wscadmimoveis@gmail.com</t>
  </si>
  <si>
    <t>WSC_WSC_PJ</t>
  </si>
  <si>
    <t>52060-280</t>
  </si>
  <si>
    <t>FSMN_FSMN_FSMN</t>
  </si>
  <si>
    <t>430.255.107-06</t>
  </si>
  <si>
    <t>FRSMAYOR@GMAIL.COM</t>
  </si>
  <si>
    <t>FSMN_FSMN</t>
  </si>
  <si>
    <t>74330-320</t>
  </si>
  <si>
    <t>DMAL_DMAL_DMAL</t>
  </si>
  <si>
    <t>266.376.934-72</t>
  </si>
  <si>
    <t>dinamaralucas@hotmail.com</t>
  </si>
  <si>
    <t>DMAL_DMAL</t>
  </si>
  <si>
    <t>52050-555</t>
  </si>
  <si>
    <t>DMAL_MMAL_MMAL</t>
  </si>
  <si>
    <t>060.987.094-75</t>
  </si>
  <si>
    <t>marinamelo@live.com</t>
  </si>
  <si>
    <t>DMAL_MMAL</t>
  </si>
  <si>
    <t>51011-031</t>
  </si>
  <si>
    <t>FLD_PJDF_PJDF</t>
  </si>
  <si>
    <t>078.444.254-15</t>
  </si>
  <si>
    <t>peduarte_50@hotmail.com</t>
  </si>
  <si>
    <t>FLD_PJDF</t>
  </si>
  <si>
    <t>KFB_JRN_JRN</t>
  </si>
  <si>
    <t>KFB_JRN</t>
  </si>
  <si>
    <t>KFB_KFB_KFB</t>
  </si>
  <si>
    <t>KFB_KFB_PAI_PAI</t>
  </si>
  <si>
    <t>KFB_KFB_PAI</t>
  </si>
  <si>
    <t>GMM_GMM_GMM</t>
  </si>
  <si>
    <t>072.473.699-90</t>
  </si>
  <si>
    <t>guimoresco@gmail.com</t>
  </si>
  <si>
    <t>GMM_GMM</t>
  </si>
  <si>
    <t>88037-620</t>
  </si>
  <si>
    <t>GMM_GPS_GPS</t>
  </si>
  <si>
    <t>081.518.979-61</t>
  </si>
  <si>
    <t>graziela.sartori@gmail.com</t>
  </si>
  <si>
    <t>GMM_GPS</t>
  </si>
  <si>
    <t>JSD_JSD_JSD</t>
  </si>
  <si>
    <t>052.012.604-11</t>
  </si>
  <si>
    <t>jusandes@gmail.com</t>
  </si>
  <si>
    <t>JSD_JSD</t>
  </si>
  <si>
    <t>MACEIÓ</t>
  </si>
  <si>
    <t>57035-553</t>
  </si>
  <si>
    <t>6FM16657</t>
  </si>
  <si>
    <t>DMP_DMP_DMP</t>
  </si>
  <si>
    <t>057.523.044-40</t>
  </si>
  <si>
    <t>debora.porto@yahoo.com</t>
  </si>
  <si>
    <t>DMP_DMP</t>
  </si>
  <si>
    <t>51020-100</t>
  </si>
  <si>
    <t>107.880.224-66</t>
  </si>
  <si>
    <t>Nathaliaalecrim9@gmail.com</t>
  </si>
  <si>
    <t>04542-050</t>
  </si>
  <si>
    <t>APLN_APLN_APLN</t>
  </si>
  <si>
    <t>068.233.174-00</t>
  </si>
  <si>
    <t>ayronleal@hotmail.com</t>
  </si>
  <si>
    <t>APLN_APLN</t>
  </si>
  <si>
    <t>FMF_HFG_HFG</t>
  </si>
  <si>
    <t>036.423.540-33</t>
  </si>
  <si>
    <t>henriquefrasca@hotmail.com</t>
  </si>
  <si>
    <t>FMF_HFG</t>
  </si>
  <si>
    <t>SÃO GABRIEL</t>
  </si>
  <si>
    <t>97310-710</t>
  </si>
  <si>
    <t>DEFENSOR(A) PÚBLICO(A)</t>
  </si>
  <si>
    <t>FMF_HFG_APT_APT</t>
  </si>
  <si>
    <t>FMF_HFG_APT</t>
  </si>
  <si>
    <t>VRS_CBA_CBA</t>
  </si>
  <si>
    <t>447.144.22/0001-02</t>
  </si>
  <si>
    <t>pamela.olimpio@vrrecife.com.br</t>
  </si>
  <si>
    <t>VRS_CBA</t>
  </si>
  <si>
    <t>CUIABÁ</t>
  </si>
  <si>
    <t>MT</t>
  </si>
  <si>
    <t>78043-900</t>
  </si>
  <si>
    <t>VRS</t>
  </si>
  <si>
    <t>VRS_REC</t>
  </si>
  <si>
    <t>VRS_JPB_JPB</t>
  </si>
  <si>
    <t>325.387.96/0001-27</t>
  </si>
  <si>
    <t>Luciano.guerrero@vrrecife.com.br</t>
  </si>
  <si>
    <t>VRS_JPB</t>
  </si>
  <si>
    <t>VRS_LGF_LGF</t>
  </si>
  <si>
    <t>380.525.058-44</t>
  </si>
  <si>
    <t>luciano.guerrero@vrrecife.com.br</t>
  </si>
  <si>
    <t>VRS_LGF</t>
  </si>
  <si>
    <t>54522-170</t>
  </si>
  <si>
    <t>VRS_LGF_LIQ</t>
  </si>
  <si>
    <t>VRS_REC_REC</t>
  </si>
  <si>
    <t>249.624.00/0001-46</t>
  </si>
  <si>
    <t>VRS_SSA_SSA</t>
  </si>
  <si>
    <t>342.433.43/0001-07</t>
  </si>
  <si>
    <t>VRS_SSA</t>
  </si>
  <si>
    <t>40010-000</t>
  </si>
  <si>
    <t>332.640.068-39</t>
  </si>
  <si>
    <t>thauane_nf@yahoo.com.br</t>
  </si>
  <si>
    <t>TNF</t>
  </si>
  <si>
    <t>09060-500</t>
  </si>
  <si>
    <t>JPC_JPC_JPC</t>
  </si>
  <si>
    <t>086.074.524-44</t>
  </si>
  <si>
    <t>joas_pessoa@hotmail.com</t>
  </si>
  <si>
    <t>JPC_JPC</t>
  </si>
  <si>
    <t>30140-092</t>
  </si>
  <si>
    <t>PROCURADOR</t>
  </si>
  <si>
    <t>TNF_APT</t>
  </si>
  <si>
    <t>TNF_BTG</t>
  </si>
  <si>
    <t>DLP_JGS_JGS</t>
  </si>
  <si>
    <t>043.910.785-70</t>
  </si>
  <si>
    <t>DLP_JGS</t>
  </si>
  <si>
    <t xml:space="preserve">40080-005 </t>
  </si>
  <si>
    <t>MARIALSMM@GMAIL.COM</t>
  </si>
  <si>
    <t>FMF_MLS</t>
  </si>
  <si>
    <t xml:space="preserve">36033-340 </t>
  </si>
  <si>
    <t>ASSISTENTE SOCIAL</t>
  </si>
  <si>
    <t>FRM_BNM_BNM</t>
  </si>
  <si>
    <t>708.326.714-60</t>
  </si>
  <si>
    <t>Matos@rpcpar.com</t>
  </si>
  <si>
    <t>FRM_BNM</t>
  </si>
  <si>
    <t>04546-042</t>
  </si>
  <si>
    <t>711.879.834-70</t>
  </si>
  <si>
    <t>jvitor.scampos@outlook.com</t>
  </si>
  <si>
    <t>JVSC_JVSC</t>
  </si>
  <si>
    <t>JVSC</t>
  </si>
  <si>
    <t>040.220.984-22</t>
  </si>
  <si>
    <t>Idisqueirozsta@hotmail.com</t>
  </si>
  <si>
    <t>IQS</t>
  </si>
  <si>
    <t>55195-605</t>
  </si>
  <si>
    <t>JVC_JVC_JVC</t>
  </si>
  <si>
    <t>081.371.867-86</t>
  </si>
  <si>
    <t>drj_vazquez@hotmail.com</t>
  </si>
  <si>
    <t>JVC_JVC</t>
  </si>
  <si>
    <t>JVC_JVC_GBI_GBI</t>
  </si>
  <si>
    <t>JVC_JVC_GBI</t>
  </si>
  <si>
    <t>11030-220</t>
  </si>
  <si>
    <t>PJOF_OCFL_PJ_PJ</t>
  </si>
  <si>
    <t>19.097.206/0001-00</t>
  </si>
  <si>
    <t>PJOF_OCFL_PJ</t>
  </si>
  <si>
    <t>ECB_ECB_ECB</t>
  </si>
  <si>
    <t>275.484.528-37</t>
  </si>
  <si>
    <t>efremcbit@gmail.com</t>
  </si>
  <si>
    <t>ECB_ECB</t>
  </si>
  <si>
    <t>13080-210</t>
  </si>
  <si>
    <t>ENGENHEIRO ELÉTRICO</t>
  </si>
  <si>
    <t>6FQ72310</t>
  </si>
  <si>
    <t>FAC_FAC_FAC</t>
  </si>
  <si>
    <t>339.547.868-85</t>
  </si>
  <si>
    <t>FELIPE.CERCHIARI@GMAIL.COM</t>
  </si>
  <si>
    <t>FAC_FAC</t>
  </si>
  <si>
    <t>05435-060</t>
  </si>
  <si>
    <t>FAC_KSC_KSC</t>
  </si>
  <si>
    <t>059.367.034-52</t>
  </si>
  <si>
    <t>katy_sng@hotmail.com</t>
  </si>
  <si>
    <t>FAC_KSC</t>
  </si>
  <si>
    <t>5435-060</t>
  </si>
  <si>
    <t>FELIPE ASSUNCAO CERCHIARI E/OU KATYANNA DE JESUS SALVADOR SANTOS CERCHIARI</t>
  </si>
  <si>
    <t>FAC_KSC_COJ_COJ</t>
  </si>
  <si>
    <t>FAC_KSC_COJ</t>
  </si>
  <si>
    <t>FAC_BTG</t>
  </si>
  <si>
    <t>040.406.428-05</t>
  </si>
  <si>
    <t>gondim.fatima@hotmail.com</t>
  </si>
  <si>
    <t>MFE_OFF</t>
  </si>
  <si>
    <t>58038-510</t>
  </si>
  <si>
    <t>6AV08234</t>
  </si>
  <si>
    <t>MFE_FGC_FGC</t>
  </si>
  <si>
    <t>MFE_FGC</t>
  </si>
  <si>
    <t>MFE_MFE</t>
  </si>
  <si>
    <t>6FP47280</t>
  </si>
  <si>
    <t>MFE_MFE_MFE</t>
  </si>
  <si>
    <t>010.169.804-69</t>
  </si>
  <si>
    <t>lucas.marostica@gmail.com</t>
  </si>
  <si>
    <t>PMM_LMM</t>
  </si>
  <si>
    <t>52051-305</t>
  </si>
  <si>
    <t>083.016.724-20</t>
  </si>
  <si>
    <t>dannilo.clima@hotmail.com</t>
  </si>
  <si>
    <t>DCL</t>
  </si>
  <si>
    <t>54789-355</t>
  </si>
  <si>
    <t>AERONAUTA</t>
  </si>
  <si>
    <t>009.204.393-30</t>
  </si>
  <si>
    <t>sarahemelo@gmail.com</t>
  </si>
  <si>
    <t>GJS_SEM</t>
  </si>
  <si>
    <t>BPB_LQS_LQS</t>
  </si>
  <si>
    <t>96.865.796-64</t>
  </si>
  <si>
    <t>liquintanilhas@hotmail.com</t>
  </si>
  <si>
    <t>BPB_LQS</t>
  </si>
  <si>
    <t>30310-680</t>
  </si>
  <si>
    <t>VBM_VBM_VBM</t>
  </si>
  <si>
    <t>617.665.423-87</t>
  </si>
  <si>
    <t>vitoharruda@hotmail.com</t>
  </si>
  <si>
    <t>VBM_VBM</t>
  </si>
  <si>
    <t>60175-020</t>
  </si>
  <si>
    <t>CVF_CVF_CVF</t>
  </si>
  <si>
    <t>073.672.694-29</t>
  </si>
  <si>
    <t>carlosvictorferreira@icloud.com</t>
  </si>
  <si>
    <t>CVF_CVF</t>
  </si>
  <si>
    <t>52050-270</t>
  </si>
  <si>
    <t>CVF_CVF_PJ_PJ</t>
  </si>
  <si>
    <t>CVF_CVF_PJ</t>
  </si>
  <si>
    <t>CVF_CVF_RSC_RSC</t>
  </si>
  <si>
    <t>CVF_CVF_RSC</t>
  </si>
  <si>
    <t>PAP_ADV_PJ_PJ</t>
  </si>
  <si>
    <t>284.175.19/0001-99</t>
  </si>
  <si>
    <t>pedro.pontes@live.com</t>
  </si>
  <si>
    <t>PAP_ADV_PJ</t>
  </si>
  <si>
    <t>52061-340</t>
  </si>
  <si>
    <t>PAP</t>
  </si>
  <si>
    <t>PAP_PAP</t>
  </si>
  <si>
    <t>PEDRO JOSÉ DE ALBUQUERQUE  PONTES</t>
  </si>
  <si>
    <t>PAP_MERM_MERM</t>
  </si>
  <si>
    <t>087.460.294-78</t>
  </si>
  <si>
    <t>MAGALHAES.MEDUARDA@GMAIL.COM</t>
  </si>
  <si>
    <t>PAP_MERM</t>
  </si>
  <si>
    <t>52061-160</t>
  </si>
  <si>
    <t>PAP_PAP_PAP</t>
  </si>
  <si>
    <t>075.665.004-65</t>
  </si>
  <si>
    <t>ARS_ARS_ARS</t>
  </si>
  <si>
    <t>886.442.864-04</t>
  </si>
  <si>
    <t>andrerosilva2009@gmail.com</t>
  </si>
  <si>
    <t>ARS_ARS</t>
  </si>
  <si>
    <t>50781-670</t>
  </si>
  <si>
    <t>GERENTE DE VENDAS</t>
  </si>
  <si>
    <t>700.424.661-21</t>
  </si>
  <si>
    <t>carlamendoncaf@hotmail.com</t>
  </si>
  <si>
    <t>CFMA</t>
  </si>
  <si>
    <t>74140-035</t>
  </si>
  <si>
    <t>PAS_PAS_PAS</t>
  </si>
  <si>
    <t>dddd</t>
  </si>
  <si>
    <t>pauladoamaralsantos@yahoo.com.br</t>
  </si>
  <si>
    <t>PAS_PAS</t>
  </si>
  <si>
    <t>30770-370</t>
  </si>
  <si>
    <t>VDG_VDG_VDG</t>
  </si>
  <si>
    <t>223.897.558-60</t>
  </si>
  <si>
    <t>vanessa.devechi.ginez@gmail.com</t>
  </si>
  <si>
    <t>VDG_VDG</t>
  </si>
  <si>
    <t>04635-040</t>
  </si>
  <si>
    <t>AFD_AFD_AFD</t>
  </si>
  <si>
    <t>096.387.314-86</t>
  </si>
  <si>
    <t>alanafdiniz@gmail.com</t>
  </si>
  <si>
    <t>AFD_AFD</t>
  </si>
  <si>
    <t>50731-250</t>
  </si>
  <si>
    <t>simples</t>
  </si>
  <si>
    <t>LMCA_LMCA_LMCA</t>
  </si>
  <si>
    <t>890.474.194-72</t>
  </si>
  <si>
    <t>luazevedo475@gmail.com</t>
  </si>
  <si>
    <t>LMCA_LMCA</t>
  </si>
  <si>
    <t>CMAA_CMAA_CMAA</t>
  </si>
  <si>
    <t>010.057.174-35</t>
  </si>
  <si>
    <t>alvesandrade.camila@gmail.com</t>
  </si>
  <si>
    <t>CMAA_CMAA</t>
  </si>
  <si>
    <t>50750-290</t>
  </si>
  <si>
    <t>CMAA_CMAA_OLD_OLD</t>
  </si>
  <si>
    <t>CMAA_CMAA_OLD</t>
  </si>
  <si>
    <t>FFC_CHFC_CHFC</t>
  </si>
  <si>
    <t>110.621.284-35</t>
  </si>
  <si>
    <t>harropcarolina@gmail.com</t>
  </si>
  <si>
    <t>FFC_CHFC</t>
  </si>
  <si>
    <t>LZA_LZA_LZA</t>
  </si>
  <si>
    <t>051.735.004-17</t>
  </si>
  <si>
    <t>luizabel6@hotmail.com</t>
  </si>
  <si>
    <t>LZA_LZA</t>
  </si>
  <si>
    <t>61766-110</t>
  </si>
  <si>
    <t>LZA_LZA_PAI_PAI</t>
  </si>
  <si>
    <t>LZA_LZA_PAI</t>
  </si>
  <si>
    <t>LUIZ ABEL AMORIM DE ANDRADE PAI</t>
  </si>
  <si>
    <t>CCN_CCN_CCN</t>
  </si>
  <si>
    <t>346.128.518-89</t>
  </si>
  <si>
    <t>camila.cecato@hotmail.com</t>
  </si>
  <si>
    <t>CCN_CCN</t>
  </si>
  <si>
    <t>01239-010</t>
  </si>
  <si>
    <t>CCN_GRR_GRR</t>
  </si>
  <si>
    <t>369.266.348-07</t>
  </si>
  <si>
    <t>GRRIBEIRO.OFTALMO@UOL.COM.BR</t>
  </si>
  <si>
    <t>CCN_GRR</t>
  </si>
  <si>
    <t>JLCN_JLCN_JLCN</t>
  </si>
  <si>
    <t>058.742.584-93</t>
  </si>
  <si>
    <t>joao_lucenacn@hotmail.com</t>
  </si>
  <si>
    <t>JLCN_JLCN</t>
  </si>
  <si>
    <t>54410-280</t>
  </si>
  <si>
    <t>JSS_JSS_JSS</t>
  </si>
  <si>
    <t>605.844.087-49</t>
  </si>
  <si>
    <t>jefersonsds2@gmail.com</t>
  </si>
  <si>
    <t>JSS_JSS</t>
  </si>
  <si>
    <t>52030-010</t>
  </si>
  <si>
    <t>RAG_RAG_RAG</t>
  </si>
  <si>
    <t>286.873.608-43</t>
  </si>
  <si>
    <t>rodrigoagoo@hotmail.com</t>
  </si>
  <si>
    <t>RAG_RAG</t>
  </si>
  <si>
    <t>04520-013</t>
  </si>
  <si>
    <t>FMV_GMA_GMA</t>
  </si>
  <si>
    <t>105.856.944-94</t>
  </si>
  <si>
    <t>georgealcelmo@gmail.com</t>
  </si>
  <si>
    <t>FMV_GMA</t>
  </si>
  <si>
    <t>55190-401</t>
  </si>
  <si>
    <t>COMERCIANTE</t>
  </si>
  <si>
    <t>008.052.720-54</t>
  </si>
  <si>
    <t>hugobarzonilucas@hotmail.com</t>
  </si>
  <si>
    <t>66087-710</t>
  </si>
  <si>
    <t>MARÍTIMO</t>
  </si>
  <si>
    <t>016.607.220-63</t>
  </si>
  <si>
    <t>andressajslucas@ufpa.br</t>
  </si>
  <si>
    <t>HBL_AJS</t>
  </si>
  <si>
    <t>EBA_EBA_EBA</t>
  </si>
  <si>
    <t>031.334.914-23</t>
  </si>
  <si>
    <t>erikbrunnoaugusto@gmail.com</t>
  </si>
  <si>
    <t>EBA_EBA</t>
  </si>
  <si>
    <t>13211-535</t>
  </si>
  <si>
    <t>SABRINA MAIRA BERTUCCI</t>
  </si>
  <si>
    <t>EBA_SBC_SBC</t>
  </si>
  <si>
    <t>368.547.188-05</t>
  </si>
  <si>
    <t>Sabrina.bertucci@hotmail.com</t>
  </si>
  <si>
    <t>EBA_SBC</t>
  </si>
  <si>
    <t>GMS_GMS_GMS</t>
  </si>
  <si>
    <t>701.987.361-85</t>
  </si>
  <si>
    <t>gabrielmariano7@hotmail.com</t>
  </si>
  <si>
    <t>GMS_GMS</t>
  </si>
  <si>
    <t>74885-670</t>
  </si>
  <si>
    <t>DGC_DGC_DGC</t>
  </si>
  <si>
    <t xml:space="preserve">071.658.474-30 </t>
  </si>
  <si>
    <t>danielacampello@hotmail.com</t>
  </si>
  <si>
    <t>DGC_DGC</t>
  </si>
  <si>
    <t>04634-020</t>
  </si>
  <si>
    <t>PJOF_RKCC_RKCC</t>
  </si>
  <si>
    <t>033.351.084-42</t>
  </si>
  <si>
    <t>renata.krug@gmail.com</t>
  </si>
  <si>
    <t>PJOF_RKCC</t>
  </si>
  <si>
    <t>355.350.594-04</t>
  </si>
  <si>
    <t>tadeu-aguiar@hotmail.com</t>
  </si>
  <si>
    <t>MTA</t>
  </si>
  <si>
    <t>51011-610</t>
  </si>
  <si>
    <t>IMAM_PTM_PTM</t>
  </si>
  <si>
    <t>069.468.934-33</t>
  </si>
  <si>
    <t>patmoraes@gmail.com</t>
  </si>
  <si>
    <t>IMAM_PTM</t>
  </si>
  <si>
    <t>60175-130</t>
  </si>
  <si>
    <t>IME_IME_IME</t>
  </si>
  <si>
    <t>017.067.733-82</t>
  </si>
  <si>
    <t>isaac_esmeraldo@hotmail.com</t>
  </si>
  <si>
    <t>IME_IME</t>
  </si>
  <si>
    <t>745.140.914-72</t>
  </si>
  <si>
    <t>carollemosa@gmail.com</t>
  </si>
  <si>
    <t>ACLA</t>
  </si>
  <si>
    <t>LEIG_LEIG_LEIG</t>
  </si>
  <si>
    <t>848.209.184-00</t>
  </si>
  <si>
    <t>LEILIG@GMAIL.COM</t>
  </si>
  <si>
    <t>LEIG_LEIG</t>
  </si>
  <si>
    <t>5110-110</t>
  </si>
  <si>
    <t>ARTISTA</t>
  </si>
  <si>
    <t>EDCA_EDCA_EDCA</t>
  </si>
  <si>
    <t>062.220.254-55</t>
  </si>
  <si>
    <t>eduardo.ca.aguiar@gmail.com</t>
  </si>
  <si>
    <t>EDCA_EDCA</t>
  </si>
  <si>
    <t>00010-012</t>
  </si>
  <si>
    <t>EDCA_EDCA_LIQ</t>
  </si>
  <si>
    <t>EDCA_MTA_MTA</t>
  </si>
  <si>
    <t>TADEU-AGUIAR@HOTMAIL.COM</t>
  </si>
  <si>
    <t>EDCA_MTA</t>
  </si>
  <si>
    <t>TGC_TGC_TGC</t>
  </si>
  <si>
    <t>036.147.384-26</t>
  </si>
  <si>
    <t>tgalvaocosta@gmail.com</t>
  </si>
  <si>
    <t>TGC_TGC</t>
  </si>
  <si>
    <t>50710-020</t>
  </si>
  <si>
    <t>TRLS_TRLS_TRLS</t>
  </si>
  <si>
    <t>024.692.044-02</t>
  </si>
  <si>
    <t>thaisrilou@gmail.com</t>
  </si>
  <si>
    <t>TRLS_TRLS</t>
  </si>
  <si>
    <t>51160-220</t>
  </si>
  <si>
    <t>FMS_ERO_ERO</t>
  </si>
  <si>
    <t>082.379.514-41</t>
  </si>
  <si>
    <t>evirdoliveira@gmail.com</t>
  </si>
  <si>
    <t>FMS_ERO</t>
  </si>
  <si>
    <t>6AV23693</t>
  </si>
  <si>
    <t>GTO_GTO_XP</t>
  </si>
  <si>
    <t>132.087.124-05</t>
  </si>
  <si>
    <t>Gabrieltorresoliveira@hotmail.com</t>
  </si>
  <si>
    <t>GTO_GTO</t>
  </si>
  <si>
    <t>GTO_GTO_BTG</t>
  </si>
  <si>
    <t>SOFISTICADO</t>
  </si>
  <si>
    <t>GTO_GTO_KSA</t>
  </si>
  <si>
    <t>6AK43550</t>
  </si>
  <si>
    <t>038.173.484-60</t>
  </si>
  <si>
    <t>leonardo@solivetti.com.br</t>
  </si>
  <si>
    <t>LLS</t>
  </si>
  <si>
    <t>52030-172</t>
  </si>
  <si>
    <t>011.895.564-05</t>
  </si>
  <si>
    <t>rpagano@gmail.com</t>
  </si>
  <si>
    <t>52061-360</t>
  </si>
  <si>
    <t>RPO_RPO_RPO</t>
  </si>
  <si>
    <t>RPO_RPO</t>
  </si>
  <si>
    <t>FBC_CBC_CBC</t>
  </si>
  <si>
    <t>419.986.004-59</t>
  </si>
  <si>
    <t>claudia.carrilho@gde-br.com</t>
  </si>
  <si>
    <t>FBC_CBC</t>
  </si>
  <si>
    <t>FBC_HAC</t>
  </si>
  <si>
    <t>QXR141250</t>
  </si>
  <si>
    <t>HAC_CBC_OFF2</t>
  </si>
  <si>
    <t>FBC_CBC_OFF</t>
  </si>
  <si>
    <t>FBC_HAC_HAC</t>
  </si>
  <si>
    <t>341.099.514-53</t>
  </si>
  <si>
    <t>humberto1carrilho@gmail.com</t>
  </si>
  <si>
    <t>HAC_CBC</t>
  </si>
  <si>
    <t>013.444.924-01</t>
  </si>
  <si>
    <t>nelson.noveli@hotmail.com</t>
  </si>
  <si>
    <t>APEN</t>
  </si>
  <si>
    <t>PAISAGISTA</t>
  </si>
  <si>
    <t>081.235.714-02</t>
  </si>
  <si>
    <t>thayanna.almeida@outlook.com</t>
  </si>
  <si>
    <t>NCMF_TPA</t>
  </si>
  <si>
    <t>NCMF_COJ</t>
  </si>
  <si>
    <t>BBP_BBP</t>
  </si>
  <si>
    <t>BBP_LIQ_BBP_LIQ</t>
  </si>
  <si>
    <t>BBP_BBP_LIQ</t>
  </si>
  <si>
    <t>DAN_DAN_DAN</t>
  </si>
  <si>
    <t>052.581.654-26</t>
  </si>
  <si>
    <t>danilo_fdr@yahoo.com.br</t>
  </si>
  <si>
    <t>DAN_DAN</t>
  </si>
  <si>
    <t>MFB_MFB_MFB</t>
  </si>
  <si>
    <t>881.642.411-72</t>
  </si>
  <si>
    <t>marcellafabyanabrasil@hotmail.com</t>
  </si>
  <si>
    <t>MFB_MFB</t>
  </si>
  <si>
    <t>74885-512</t>
  </si>
  <si>
    <t>MFB_MFB_PJ1_PJ1</t>
  </si>
  <si>
    <t>16.844.470/0002-52</t>
  </si>
  <si>
    <t>MFB_MFB_PJ1</t>
  </si>
  <si>
    <t>LFS_LFS_LFS</t>
  </si>
  <si>
    <t>009.222.884-45</t>
  </si>
  <si>
    <t>luizfelipesimoes17@gmail.com</t>
  </si>
  <si>
    <t>LFS_LFS</t>
  </si>
  <si>
    <t>LFS_LFS_LIQ_LIQ</t>
  </si>
  <si>
    <t>LFS_LFS_LIQ</t>
  </si>
  <si>
    <t>6AR86603</t>
  </si>
  <si>
    <t>LPF_LPF_LPF</t>
  </si>
  <si>
    <t>035.454.794-12</t>
  </si>
  <si>
    <t>luiz_psf@hotmail.com</t>
  </si>
  <si>
    <t>LPF_LPF</t>
  </si>
  <si>
    <t>59092-500</t>
  </si>
  <si>
    <t>LPF_LPF_KSA_KSA</t>
  </si>
  <si>
    <t>LPF_LPF_KSA</t>
  </si>
  <si>
    <t>LPF_LPF_VGM_VGM</t>
  </si>
  <si>
    <t>LPF_LPF_VGM</t>
  </si>
  <si>
    <t>6AJ08250</t>
  </si>
  <si>
    <t>DSP_DSP_DSP</t>
  </si>
  <si>
    <t>223.646.058-90</t>
  </si>
  <si>
    <t>danisaporito23@gmail.com</t>
  </si>
  <si>
    <t>DSP_DSP</t>
  </si>
  <si>
    <t>05784-020</t>
  </si>
  <si>
    <t>QXR144908</t>
  </si>
  <si>
    <t>FBC_MBC_MBC</t>
  </si>
  <si>
    <t>091.304.024-09</t>
  </si>
  <si>
    <t>marcelo_carrilho@hotmail.com</t>
  </si>
  <si>
    <t>FBC_MBC</t>
  </si>
  <si>
    <t>MBC_OFF_OFF</t>
  </si>
  <si>
    <t>FBC_MBC_OFF</t>
  </si>
  <si>
    <t>TCMG_LMG_LMG</t>
  </si>
  <si>
    <t>183.129.754-03</t>
  </si>
  <si>
    <t>TCMG_LMG</t>
  </si>
  <si>
    <t>TCSB_TCSB_TCSB</t>
  </si>
  <si>
    <t>085.497.534-91</t>
  </si>
  <si>
    <t>tarcisio.bacelar@gmail.com</t>
  </si>
  <si>
    <t>TCSB_TCSB</t>
  </si>
  <si>
    <t>TAF_TAF_TAF</t>
  </si>
  <si>
    <t>073.724.384-89</t>
  </si>
  <si>
    <t>tatyfrej@gmail.com</t>
  </si>
  <si>
    <t>TAF_TAF</t>
  </si>
  <si>
    <t>04562-000</t>
  </si>
  <si>
    <t>ENGENHEIRO DE PRODUÇÃO</t>
  </si>
  <si>
    <t>085.401.334-23</t>
  </si>
  <si>
    <t>eltonsilva@apencapital.com.br</t>
  </si>
  <si>
    <t>ERS_ERS</t>
  </si>
  <si>
    <t>ERS</t>
  </si>
  <si>
    <t>50070-080</t>
  </si>
  <si>
    <t>CONSULTOR DE INVESTIMENTO</t>
  </si>
  <si>
    <t>TFS_TFS_TFS</t>
  </si>
  <si>
    <t>073.646.644-40</t>
  </si>
  <si>
    <t>tacianot3@gmail.com</t>
  </si>
  <si>
    <t>TFS_TFS</t>
  </si>
  <si>
    <t>54140-370</t>
  </si>
  <si>
    <t>TFS</t>
  </si>
  <si>
    <t>056.152.844-63</t>
  </si>
  <si>
    <t>marinabte@gmail.com</t>
  </si>
  <si>
    <t>MBSE</t>
  </si>
  <si>
    <t>JMS_JMS_JMS</t>
  </si>
  <si>
    <t>482.052.734-72</t>
  </si>
  <si>
    <t>Jayme.siqueira@avelloz.com.br</t>
  </si>
  <si>
    <t>JMS_JMS</t>
  </si>
  <si>
    <t>52041-090</t>
  </si>
  <si>
    <t>04516-001</t>
  </si>
  <si>
    <t>GRA_PREV</t>
  </si>
  <si>
    <t>JMFM_JMFM_JMFM</t>
  </si>
  <si>
    <t>083.769.924-06</t>
  </si>
  <si>
    <t>jessika.marques@hotmail.com</t>
  </si>
  <si>
    <t>JMFM_JMFM</t>
  </si>
  <si>
    <t>ILHÉUS</t>
  </si>
  <si>
    <t>45652-065</t>
  </si>
  <si>
    <t>VCM_VCM_VCM</t>
  </si>
  <si>
    <t>060.808.294-52</t>
  </si>
  <si>
    <t>vanessacvm@hotmail.com</t>
  </si>
  <si>
    <t>VCM_VCM</t>
  </si>
  <si>
    <t>JVV_JVV_PJ_PJ</t>
  </si>
  <si>
    <t>JVV_JVV_PJ</t>
  </si>
  <si>
    <t>BFK_BFK_BFK</t>
  </si>
  <si>
    <t>089.276.844-43</t>
  </si>
  <si>
    <t>barbarafvkrause@gmail.com</t>
  </si>
  <si>
    <t>BFK_BFK</t>
  </si>
  <si>
    <t>MFS_SMS_SMS</t>
  </si>
  <si>
    <t>189.121.106-40</t>
  </si>
  <si>
    <t>MFS_SMS</t>
  </si>
  <si>
    <t>MMQ_FNR_FNR</t>
  </si>
  <si>
    <t>229.462.738-57</t>
  </si>
  <si>
    <t>feliperesende10@gmail.com</t>
  </si>
  <si>
    <t>MMQ_FNR</t>
  </si>
  <si>
    <t>MMQ_MMQ</t>
  </si>
  <si>
    <t>ANALISTA DE PLANEJAMENTO</t>
  </si>
  <si>
    <t>MMQ_MMQ_MMQ</t>
  </si>
  <si>
    <t>marianamquadros@gmail.com</t>
  </si>
  <si>
    <t>CCN_GRR_APT_APT</t>
  </si>
  <si>
    <t>CCN_GRR_APT</t>
  </si>
  <si>
    <t xml:space="preserve"> nobr</t>
  </si>
  <si>
    <t>BBR_BBR_BBR</t>
  </si>
  <si>
    <t>047.065.254-38</t>
  </si>
  <si>
    <t>bruna.romeiro@gmail.com</t>
  </si>
  <si>
    <t>BBR_BBR</t>
  </si>
  <si>
    <t>51020-150</t>
  </si>
  <si>
    <t>121.688.464-13</t>
  </si>
  <si>
    <t>HANNAH_CASAIS@HOTMAIL.COM</t>
  </si>
  <si>
    <t>TLMG_HCMG</t>
  </si>
  <si>
    <t>22420-040</t>
  </si>
  <si>
    <t>122.578.044-65</t>
  </si>
  <si>
    <t>LUCAS_CASAIS_@HOTMAIL.COM</t>
  </si>
  <si>
    <t>TLMG_LCMG</t>
  </si>
  <si>
    <t>TLAL_TLAL_TLAL</t>
  </si>
  <si>
    <t>110.235.794-48</t>
  </si>
  <si>
    <t>thomaslimalins@gmail.com</t>
  </si>
  <si>
    <t>TLAL_TLAL</t>
  </si>
  <si>
    <t>NACA_NACA_NACA</t>
  </si>
  <si>
    <t>NACA_NACA</t>
  </si>
  <si>
    <t>PCA_PCA_PCA</t>
  </si>
  <si>
    <t>025.120.884-21</t>
  </si>
  <si>
    <t>priscilaaca@terra.com.br</t>
  </si>
  <si>
    <t>PCA_PCA</t>
  </si>
  <si>
    <t>52041-020</t>
  </si>
  <si>
    <t>CMAA_FFMA_FFMA</t>
  </si>
  <si>
    <t>033.939.844-20</t>
  </si>
  <si>
    <t>ANDRADESHARP@GMAIL.COM</t>
  </si>
  <si>
    <t>CMAA_FFMA</t>
  </si>
  <si>
    <t>52011-030</t>
  </si>
  <si>
    <t>MEL_MEL_MEL</t>
  </si>
  <si>
    <t>022.669.234-55</t>
  </si>
  <si>
    <t>EDUARDALEDEBOUR@GMAIL.COM</t>
  </si>
  <si>
    <t>MEL_MEL</t>
  </si>
  <si>
    <t>52060-160</t>
  </si>
  <si>
    <t>DSS_DSS_RSC_RSC</t>
  </si>
  <si>
    <t>DSS_DSS_RSC</t>
  </si>
  <si>
    <t>MATR_MATR_MATR</t>
  </si>
  <si>
    <t>116.465.768-29</t>
  </si>
  <si>
    <t>torrerittes@hotmail.com</t>
  </si>
  <si>
    <t>MATR_MATR</t>
  </si>
  <si>
    <t>04546-080</t>
  </si>
  <si>
    <t>ARTISTA PLÁSTICA</t>
  </si>
  <si>
    <t>RDC_RDC_RDC</t>
  </si>
  <si>
    <t>083.972.374-10</t>
  </si>
  <si>
    <t>rafaeldiniz31@hotmail.com</t>
  </si>
  <si>
    <t>RDC_RDC</t>
  </si>
  <si>
    <t>AUDITOR(A)</t>
  </si>
  <si>
    <t>6AI06159</t>
  </si>
  <si>
    <t>JVF_JVF_JVF</t>
  </si>
  <si>
    <t>090.812.737-52</t>
  </si>
  <si>
    <t>jvfraga@yahoo.com.br</t>
  </si>
  <si>
    <t>JVF_JVF</t>
  </si>
  <si>
    <t>NITEROI</t>
  </si>
  <si>
    <t>24230-000</t>
  </si>
  <si>
    <t>JVF_MTF_MTF</t>
  </si>
  <si>
    <t>096.157.757-62</t>
  </si>
  <si>
    <t>jotavfraga@gmail.com</t>
  </si>
  <si>
    <t>JVF_MTF</t>
  </si>
  <si>
    <t>FAFN_FAFN_FAFN</t>
  </si>
  <si>
    <t>070.024.574-03</t>
  </si>
  <si>
    <t>FERNANDOFINKNETO@GMAIL.COM</t>
  </si>
  <si>
    <t>FAFN_FAFN</t>
  </si>
  <si>
    <t>52060-410</t>
  </si>
  <si>
    <t>NSV_NSV</t>
  </si>
  <si>
    <t>RLPB_DLPB_DLPB</t>
  </si>
  <si>
    <t>073.900.444-11</t>
  </si>
  <si>
    <t>Daniela.valenca@hotmail.com</t>
  </si>
  <si>
    <t>RLPB_DLPB</t>
  </si>
  <si>
    <t>RENATO CAMERINO CARNEIRO LEAL PAES BARRETO E/OU DANIELA LIMA VALENCA PAES BARRETO</t>
  </si>
  <si>
    <t>RLPB_DLPB_COJ_COJ</t>
  </si>
  <si>
    <t>047.645.274-05</t>
  </si>
  <si>
    <t>renatopaesbarreto@hotmail.com</t>
  </si>
  <si>
    <t>RLPB_DLPB_COJ</t>
  </si>
  <si>
    <t>RLPB_RLPB</t>
  </si>
  <si>
    <t>RLPB_RLPB_RLPB</t>
  </si>
  <si>
    <t>RLPB_LIQ_LIQ</t>
  </si>
  <si>
    <t>RLPB_RLPB_LIQ</t>
  </si>
  <si>
    <t>FRM_GNM_GNM</t>
  </si>
  <si>
    <t>079.262.314-28</t>
  </si>
  <si>
    <t>guilhermenmmatos@gmail.com</t>
  </si>
  <si>
    <t>FRM_GNM</t>
  </si>
  <si>
    <t>GRC_GRC_GRC</t>
  </si>
  <si>
    <t>073.887.894-48</t>
  </si>
  <si>
    <t>gabrielrattacaso@gmail.com</t>
  </si>
  <si>
    <t>GRC_GRC</t>
  </si>
  <si>
    <t>05586-060</t>
  </si>
  <si>
    <t>FMS_RRM_RRM</t>
  </si>
  <si>
    <t>080.837.534-24</t>
  </si>
  <si>
    <t>RINGORAPOSORR@GMAIL.COM</t>
  </si>
  <si>
    <t>FMS_RRM</t>
  </si>
  <si>
    <t>51020-040</t>
  </si>
  <si>
    <t>SLS_AMM_AMM</t>
  </si>
  <si>
    <t>008.751.584-98</t>
  </si>
  <si>
    <t>amandamarcal@yahoo.com.br</t>
  </si>
  <si>
    <t>SLS_AMM</t>
  </si>
  <si>
    <t>PETROPOLIS</t>
  </si>
  <si>
    <t>59012-310</t>
  </si>
  <si>
    <t>FLD_ILD_ILD</t>
  </si>
  <si>
    <t>034.358.114-04</t>
  </si>
  <si>
    <t>belalauritzen@gmail.com</t>
  </si>
  <si>
    <t>FLD_ILD</t>
  </si>
  <si>
    <t>084.958.464-70</t>
  </si>
  <si>
    <t>isabelmarinhof@hotmail.com</t>
  </si>
  <si>
    <t>BODOCO</t>
  </si>
  <si>
    <t>56220-000</t>
  </si>
  <si>
    <t>DGM_NGM_NGM</t>
  </si>
  <si>
    <t>244.877.914-72</t>
  </si>
  <si>
    <t>normagoesm@gmail.com</t>
  </si>
  <si>
    <t>DGM_NGM</t>
  </si>
  <si>
    <t>52020-214</t>
  </si>
  <si>
    <t>MMQ_PMQ_PMQ</t>
  </si>
  <si>
    <t>025.995.455-10</t>
  </si>
  <si>
    <t>pedromequadros@gmail.com</t>
  </si>
  <si>
    <t>MMQ_PMQ</t>
  </si>
  <si>
    <t>04547-000</t>
  </si>
  <si>
    <t>046.030.964-10</t>
  </si>
  <si>
    <t>mariavirginiagalvao@gmail.com</t>
  </si>
  <si>
    <t>PDAQ_MVG</t>
  </si>
  <si>
    <t>52070-030</t>
  </si>
  <si>
    <t>PDAQ_PDAQ</t>
  </si>
  <si>
    <t>PDAQ_PDAQ_PDAQ</t>
  </si>
  <si>
    <t>064.341.014-73</t>
  </si>
  <si>
    <t>pedroigor.ec@gmail.com</t>
  </si>
  <si>
    <t>004.097.664-53</t>
  </si>
  <si>
    <t>cybellenovaess@gmail.com</t>
  </si>
  <si>
    <t>ANG</t>
  </si>
  <si>
    <t>52070-040</t>
  </si>
  <si>
    <t>FPM_RCDM_RCDM</t>
  </si>
  <si>
    <t>032.343.154-26</t>
  </si>
  <si>
    <t>rodrigocastrodemedeiros@yahoo.com</t>
  </si>
  <si>
    <t>FPM_RCDM</t>
  </si>
  <si>
    <t>JSS_JSS_USO_USO</t>
  </si>
  <si>
    <t>JSS_JSS_USO</t>
  </si>
  <si>
    <t>6AU25240</t>
  </si>
  <si>
    <t>MSC_MSC_MSC</t>
  </si>
  <si>
    <t>051.585.734-33</t>
  </si>
  <si>
    <t>mariliascavalcante@gmail.com</t>
  </si>
  <si>
    <t>MSC_MSC</t>
  </si>
  <si>
    <t>SÃO JOSÉ DOS CAMPOS</t>
  </si>
  <si>
    <t>12246-150</t>
  </si>
  <si>
    <t>003.011.144-71</t>
  </si>
  <si>
    <t>celiovolpi@gmail.com</t>
  </si>
  <si>
    <t>RLSG_VLSG_VLSG</t>
  </si>
  <si>
    <t>076.942.284-58</t>
  </si>
  <si>
    <t>victorlima.web@gmail.com</t>
  </si>
  <si>
    <t>RLSG_VLSG</t>
  </si>
  <si>
    <t>50740-440</t>
  </si>
  <si>
    <t>ANALISTA DE CUSTOMER SUCCESS</t>
  </si>
  <si>
    <t>PAM_PAM_PAM</t>
  </si>
  <si>
    <t>078.905.744-57</t>
  </si>
  <si>
    <t>poliana_alencar@hotmail.com</t>
  </si>
  <si>
    <t>PAM_PAM</t>
  </si>
  <si>
    <t>BCA</t>
  </si>
  <si>
    <t>ORICURI</t>
  </si>
  <si>
    <t>56200-000</t>
  </si>
  <si>
    <t>RPA_RPA_RPA</t>
  </si>
  <si>
    <t>124.226.654-20</t>
  </si>
  <si>
    <t>rpandrade2002@gmail.com</t>
  </si>
  <si>
    <t>RPA_RPA</t>
  </si>
  <si>
    <t>59082-090</t>
  </si>
  <si>
    <t>BAB_BAB_BAB</t>
  </si>
  <si>
    <t>858.310.035-74</t>
  </si>
  <si>
    <t>barbara.a.barrientos@gmail.com</t>
  </si>
  <si>
    <t>BAB_BAB</t>
  </si>
  <si>
    <t>41650-472</t>
  </si>
  <si>
    <t>BAB_MAR_MAR</t>
  </si>
  <si>
    <t>032.834.475-35</t>
  </si>
  <si>
    <t>marden.a.ribeiro@gmail.com</t>
  </si>
  <si>
    <t>BAB_MAR</t>
  </si>
  <si>
    <t>ENGENHEIRO DE AUTOMAÇÃO</t>
  </si>
  <si>
    <t>DAS_BAA_BAA</t>
  </si>
  <si>
    <t>6FP40133</t>
  </si>
  <si>
    <t>080.195.534-36</t>
  </si>
  <si>
    <t>rafaelcmcoelho@gmail.com</t>
  </si>
  <si>
    <t>ABB_ABB_ABB</t>
  </si>
  <si>
    <t>052.242.935-10</t>
  </si>
  <si>
    <t>albastos91@gmail.com</t>
  </si>
  <si>
    <t>ABB_ABB</t>
  </si>
  <si>
    <t>04563-062</t>
  </si>
  <si>
    <t>JFBC_JFBC_JFBC</t>
  </si>
  <si>
    <t>248.137.964-00</t>
  </si>
  <si>
    <t>jbrelaz1@gmail.com</t>
  </si>
  <si>
    <t>JFBC_JFBC</t>
  </si>
  <si>
    <t>FABL_FABL_FABL</t>
  </si>
  <si>
    <t>043.291.664-45</t>
  </si>
  <si>
    <t>filipe@leiteloboadvogados.com.br</t>
  </si>
  <si>
    <t>FABL_FABL</t>
  </si>
  <si>
    <t>52070-000</t>
  </si>
  <si>
    <t>GFQ_GFQ_GFQ</t>
  </si>
  <si>
    <t>070.205.244-27</t>
  </si>
  <si>
    <t>gustavoqueiroga@hotmail.com</t>
  </si>
  <si>
    <t>GFQ_GFQ</t>
  </si>
  <si>
    <t>58046-095</t>
  </si>
  <si>
    <t>ENGENHEIRO(A) CIVIL</t>
  </si>
  <si>
    <t>HELISSA CARMINHA FARIAS QUEIROGA</t>
  </si>
  <si>
    <t>GFQ_HFQ_HFQ</t>
  </si>
  <si>
    <t>027.244.083-30</t>
  </si>
  <si>
    <t>Helissafarias@gmail.com</t>
  </si>
  <si>
    <t>GFQ_HFQ</t>
  </si>
  <si>
    <t>112.475.044-41</t>
  </si>
  <si>
    <t>GABRIELLA.SOUSA@HOTMAIL.COM</t>
  </si>
  <si>
    <t>41830-498</t>
  </si>
  <si>
    <t>FPM_EAS_EAS</t>
  </si>
  <si>
    <t>038.056.244-84</t>
  </si>
  <si>
    <t>emanuelaalves.silveira@gmail.com</t>
  </si>
  <si>
    <t>FPM_EAS</t>
  </si>
  <si>
    <t>50781-730</t>
  </si>
  <si>
    <t>FPM_JRMP</t>
  </si>
  <si>
    <t>FPM_JRMP_JRMP</t>
  </si>
  <si>
    <t>891.562.854-34</t>
  </si>
  <si>
    <t>joaoricardo@gmail.com</t>
  </si>
  <si>
    <t>6AR19369</t>
  </si>
  <si>
    <t>MGB_MGB_MGB</t>
  </si>
  <si>
    <t>333.369.648-73</t>
  </si>
  <si>
    <t>marinabut@yahoo.com.br</t>
  </si>
  <si>
    <t>MGB_MGB</t>
  </si>
  <si>
    <t>01231-011</t>
  </si>
  <si>
    <t>JUIZ(A)</t>
  </si>
  <si>
    <t>PEDRO HENRIQUE GRIVICICH AGUIAR</t>
  </si>
  <si>
    <t>FBL_PHGA_PHGA</t>
  </si>
  <si>
    <t>863.420.905-99</t>
  </si>
  <si>
    <t>fabiocnph@icloud.com</t>
  </si>
  <si>
    <t>FBL_PHGA</t>
  </si>
  <si>
    <t>BENJAMIN MEDEIROS ROCHA FRASSON</t>
  </si>
  <si>
    <t>DFS_BMRF_BMRF</t>
  </si>
  <si>
    <t>550.031.278-20</t>
  </si>
  <si>
    <t>danielfrasson@gmail.com</t>
  </si>
  <si>
    <t>DFS_BMRF</t>
  </si>
  <si>
    <t>05441-040</t>
  </si>
  <si>
    <t>DFS_DFS</t>
  </si>
  <si>
    <t>DFS_DFS_DFS</t>
  </si>
  <si>
    <t>328.999.758-89</t>
  </si>
  <si>
    <t>GUILHERME MEDEIROS ROCHA FRASSON</t>
  </si>
  <si>
    <t>DFS_GMRF_GMRF</t>
  </si>
  <si>
    <t>536.719.088-07</t>
  </si>
  <si>
    <t>DFS_GMRF</t>
  </si>
  <si>
    <t>WQS_WQS_WQS</t>
  </si>
  <si>
    <t>073.842.254-18</t>
  </si>
  <si>
    <t>wagner.queiroz@rioave.com.br</t>
  </si>
  <si>
    <t>WQS_WQS</t>
  </si>
  <si>
    <t>52030-252</t>
  </si>
  <si>
    <t>JULIA LAUIRITZEN DUARTE MARANHÃO</t>
  </si>
  <si>
    <t>GLD_JLDM_JLDM</t>
  </si>
  <si>
    <t>180.707.374-25</t>
  </si>
  <si>
    <t>fmbp1981@gmail.com</t>
  </si>
  <si>
    <t>FLD_JLD</t>
  </si>
  <si>
    <t>04571-936</t>
  </si>
  <si>
    <t>064.433.594-70</t>
  </si>
  <si>
    <t>virginiamadureira18@gmail.com</t>
  </si>
  <si>
    <t>HMC_VMC</t>
  </si>
  <si>
    <t>OPS_OPS_OPS</t>
  </si>
  <si>
    <t>057.316.704-47</t>
  </si>
  <si>
    <t>otaviopimentelsr@hotmail.com</t>
  </si>
  <si>
    <t>OPS_OPS</t>
  </si>
  <si>
    <t>60165-180</t>
  </si>
  <si>
    <t>ASSESSOR DE INVESTIMENTOS</t>
  </si>
  <si>
    <t>TPI_TPI_PJ_PJ</t>
  </si>
  <si>
    <t>08.839.863/0001-69</t>
  </si>
  <si>
    <t>mariaeugeniaarruda@gmail.com</t>
  </si>
  <si>
    <t>TPI_TPI_PJ</t>
  </si>
  <si>
    <t>51021-970</t>
  </si>
  <si>
    <t>FHC_JMH_JMH</t>
  </si>
  <si>
    <t>642.828.308-59</t>
  </si>
  <si>
    <t>julioh77@hotmail.com</t>
  </si>
  <si>
    <t>FHC_JMH</t>
  </si>
  <si>
    <t>04136-030</t>
  </si>
  <si>
    <t>MAR_MAR_MAR</t>
  </si>
  <si>
    <t>153.548.078-59</t>
  </si>
  <si>
    <t>maromano0412@gmail.com</t>
  </si>
  <si>
    <t>MAR_MAR</t>
  </si>
  <si>
    <t>04618-034</t>
  </si>
  <si>
    <t>6FO50039</t>
  </si>
  <si>
    <t>TML_TML_TML</t>
  </si>
  <si>
    <t>102.214.696-30</t>
  </si>
  <si>
    <t>tomaslacerda@gmail.com</t>
  </si>
  <si>
    <t>TML_TML</t>
  </si>
  <si>
    <t>05409-011</t>
  </si>
  <si>
    <t>MEFS_MEFS_MEFS</t>
  </si>
  <si>
    <t>880.504.244-72</t>
  </si>
  <si>
    <t>mariaemilia.farias@icloud.com</t>
  </si>
  <si>
    <t>MEFS_MEFS</t>
  </si>
  <si>
    <t>60192-035</t>
  </si>
  <si>
    <t>JRMF_JRMF_JRMF</t>
  </si>
  <si>
    <t>039.811.664-42</t>
  </si>
  <si>
    <t>renatomfigueiroa@hotmail.com</t>
  </si>
  <si>
    <t>JRMF_JRMF</t>
  </si>
  <si>
    <t>WOH_GMA_GMA</t>
  </si>
  <si>
    <t>395.593.998-70</t>
  </si>
  <si>
    <t>giangelieri@hotmail.com</t>
  </si>
  <si>
    <t>WOH_GMA</t>
  </si>
  <si>
    <t>04126-010</t>
  </si>
  <si>
    <t>WOH_WOH</t>
  </si>
  <si>
    <t>WOH_WOH_WOH</t>
  </si>
  <si>
    <t>337.367.098-54</t>
  </si>
  <si>
    <t>Wohoftalmo@yahoo.com</t>
  </si>
  <si>
    <t>CARLOS JOSÉ DE SANTANA</t>
  </si>
  <si>
    <t>CJS_CJS</t>
  </si>
  <si>
    <t>145.573.044-00</t>
  </si>
  <si>
    <t>carsanta03@gmail</t>
  </si>
  <si>
    <t>52060-060</t>
  </si>
  <si>
    <t>CJS_SAO</t>
  </si>
  <si>
    <t>CJS_SAO_SAO</t>
  </si>
  <si>
    <t>336.866.374-72</t>
  </si>
  <si>
    <t>simsanta2@gmail.com</t>
  </si>
  <si>
    <t>PEDRO LUCAS FAGGIONI PEREIRA </t>
  </si>
  <si>
    <t>AFP_PLP_PLP</t>
  </si>
  <si>
    <t>700.437.886-10</t>
  </si>
  <si>
    <t>pedro.lucas.faggioni@icloud.com</t>
  </si>
  <si>
    <t>AFP_PLP</t>
  </si>
  <si>
    <t>MARIA CLARA PADILHA DE FREITAS PIMENTEL</t>
  </si>
  <si>
    <t>FPM_MCP_MCP</t>
  </si>
  <si>
    <t>128.860.474-22</t>
  </si>
  <si>
    <t>mariaclarapfp@gmail.com</t>
  </si>
  <si>
    <t>FPM_MCP</t>
  </si>
  <si>
    <t>MARIA BEATRIZ COSME DE MELO</t>
  </si>
  <si>
    <t>GRM_MACM_MACM</t>
  </si>
  <si>
    <t>181.288.104-56</t>
  </si>
  <si>
    <t>gustavociaba@gmail.com</t>
  </si>
  <si>
    <t>GRM_MACM</t>
  </si>
  <si>
    <t>070.842.034-60</t>
  </si>
  <si>
    <t>laysaarraes@hotmail.com</t>
  </si>
  <si>
    <t>CATARINA EVANGELISTA GONDIM NEVES CAMELO</t>
  </si>
  <si>
    <t>MFE_CEGN_CEGN</t>
  </si>
  <si>
    <t>143.744.214-59</t>
  </si>
  <si>
    <t>quelgondimuk@hotmail.com</t>
  </si>
  <si>
    <t>MFE_CEGN</t>
  </si>
  <si>
    <t>58101-380</t>
  </si>
  <si>
    <t>HELOISA EVANGELISTA GONDIM NEVES CAMELO</t>
  </si>
  <si>
    <t>MFE_HEGN_HEGN</t>
  </si>
  <si>
    <t>164.557.654-00</t>
  </si>
  <si>
    <t>MFE_HEGN</t>
  </si>
  <si>
    <t>FELIPE NOVAIS DE RESENDE E/OU MARIANA MEIRELES QUADROS </t>
  </si>
  <si>
    <t>MMQ_MMQ_COJ_COJ</t>
  </si>
  <si>
    <t>MMQ_MMQ_COJ</t>
  </si>
  <si>
    <t>MIGUEL FIGLIOULO VIANA</t>
  </si>
  <si>
    <t>PJOF_MFV_MFV</t>
  </si>
  <si>
    <t>122.519.894-12</t>
  </si>
  <si>
    <t>PJOF_MFV</t>
  </si>
  <si>
    <t>YAM_YAM_YAM</t>
  </si>
  <si>
    <t>060.944.794-75</t>
  </si>
  <si>
    <t>yllenmedeiros@gmail.com</t>
  </si>
  <si>
    <t>YAM_YAM</t>
  </si>
  <si>
    <t>DESIGNER</t>
  </si>
  <si>
    <t>FMS_EMSM_EMSM</t>
  </si>
  <si>
    <t>705.539.194-66</t>
  </si>
  <si>
    <t>eduardommagalhaes06@gmail.com</t>
  </si>
  <si>
    <t>FMS_EMSM</t>
  </si>
  <si>
    <t>704.997.234-73</t>
  </si>
  <si>
    <t>michelwsl@outlook.com</t>
  </si>
  <si>
    <t>MWSL</t>
  </si>
  <si>
    <t>53230-190</t>
  </si>
  <si>
    <t>LCSO_LCSO_LCSO</t>
  </si>
  <si>
    <t>073.795.134-60</t>
  </si>
  <si>
    <t>ludmilacso@gmail.com</t>
  </si>
  <si>
    <t>LCSO_LCSO</t>
  </si>
  <si>
    <t>05102-110</t>
  </si>
  <si>
    <t>ERIKA BRANDT DE MELLO COSTA OLIVEIRA</t>
  </si>
  <si>
    <t>EMCO_EBMC_EBMC</t>
  </si>
  <si>
    <t>583.152.764-68</t>
  </si>
  <si>
    <t>erika.brmello@gmail.com</t>
  </si>
  <si>
    <t>EMCO_EBMC</t>
  </si>
  <si>
    <t>EMCO_EMCO</t>
  </si>
  <si>
    <t>EMCO_EMCO_EMCO</t>
  </si>
  <si>
    <t>449.621.694-91</t>
  </si>
  <si>
    <t>evyo.mello@gmail.com</t>
  </si>
  <si>
    <t>JSLM_JSLM_JSLM</t>
  </si>
  <si>
    <t>276.064.304-20</t>
  </si>
  <si>
    <t>jairmedeiros@terra.com.br</t>
  </si>
  <si>
    <t>JSLM_JSLM</t>
  </si>
  <si>
    <t>52061-512</t>
  </si>
  <si>
    <t>MCAT_MCAT_MCAT</t>
  </si>
  <si>
    <t>097.702.186-69</t>
  </si>
  <si>
    <t>mariaclara.act22@gmail.com</t>
  </si>
  <si>
    <t>MCAT_MCAT</t>
  </si>
  <si>
    <t>30170-122</t>
  </si>
  <si>
    <t>045.916.624-70</t>
  </si>
  <si>
    <t>paula_padilha@hotmail.com</t>
  </si>
  <si>
    <t>01422-001</t>
  </si>
  <si>
    <t>290.256.448-13</t>
  </si>
  <si>
    <t>ian_lacerda@yahoo.com.br</t>
  </si>
  <si>
    <t>PPC_ILF</t>
  </si>
  <si>
    <t>DJT_DJT_DJT</t>
  </si>
  <si>
    <t>053.245.349-27</t>
  </si>
  <si>
    <t>demiantravesso@gmail.com; marinalinovieira@gmail.com</t>
  </si>
  <si>
    <t>DJT_DJT</t>
  </si>
  <si>
    <t>01244-000</t>
  </si>
  <si>
    <t>MARINA LINO VIEIRA</t>
  </si>
  <si>
    <t>054.407.959-01</t>
  </si>
  <si>
    <t>marinalinovieira@gmail.com</t>
  </si>
  <si>
    <t>JBT_JBT_JBT</t>
  </si>
  <si>
    <t>412.575.100-53</t>
  </si>
  <si>
    <t>jbaldisserotto@gmail.com</t>
  </si>
  <si>
    <t>JBT_JBT</t>
  </si>
  <si>
    <t>90420-180</t>
  </si>
  <si>
    <t>LBO_LBO_LBO</t>
  </si>
  <si>
    <t>053.046.164-13</t>
  </si>
  <si>
    <t>lorenabrendaoliveira@gmail.com</t>
  </si>
  <si>
    <t>LBO_LBO</t>
  </si>
  <si>
    <t>51021-190</t>
  </si>
  <si>
    <t>062.534.873-70</t>
  </si>
  <si>
    <t>victor_freitas_9@hotmail.com</t>
  </si>
  <si>
    <t>VTDF</t>
  </si>
  <si>
    <t>60110-261</t>
  </si>
  <si>
    <t>GRA_GRA_GRA</t>
  </si>
  <si>
    <t>GRA_GRA</t>
  </si>
  <si>
    <t>GRA_GRA_PREV_PREV</t>
  </si>
  <si>
    <t>GRA_GRA_PREV</t>
  </si>
  <si>
    <t>GRA_JRF_JRF</t>
  </si>
  <si>
    <t>GRA_JRF</t>
  </si>
  <si>
    <t>FAFN_AFA_AFA</t>
  </si>
  <si>
    <t>073.850.454-80</t>
  </si>
  <si>
    <t>alexandrefink@gmail.com</t>
  </si>
  <si>
    <t>FAFN_AFA</t>
  </si>
  <si>
    <t>54150-080</t>
  </si>
  <si>
    <t>LWL_LWL_RSC</t>
  </si>
  <si>
    <t>LARA DE OLIVEIRA SANTANA</t>
  </si>
  <si>
    <t>CJS_LOS_LOS</t>
  </si>
  <si>
    <t>050.105.524-00</t>
  </si>
  <si>
    <t>lara.osantana@gmail.com</t>
  </si>
  <si>
    <t>CJS_LOS</t>
  </si>
  <si>
    <t>LAVRAS</t>
  </si>
  <si>
    <t>37203-706</t>
  </si>
  <si>
    <t>018.869.655-52</t>
  </si>
  <si>
    <t>cibele2almeida@gmail.com</t>
  </si>
  <si>
    <t>CAS_CAS</t>
  </si>
  <si>
    <t>41760-030</t>
  </si>
  <si>
    <t>CAS_CAS_LIQ</t>
  </si>
  <si>
    <t>VCMA_PMRM_PMRM</t>
  </si>
  <si>
    <t>067.338.284-21</t>
  </si>
  <si>
    <t>polyanne_max@hotmail.com</t>
  </si>
  <si>
    <t>VCMA_PMRM</t>
  </si>
  <si>
    <t>54450-015</t>
  </si>
  <si>
    <t>VCMA_VMCA_VMCA</t>
  </si>
  <si>
    <t>048.745.744-75</t>
  </si>
  <si>
    <t>victorltda@hotmail.com</t>
  </si>
  <si>
    <t>VCMA_VCMA</t>
  </si>
  <si>
    <t>PROPAGANDISTA</t>
  </si>
  <si>
    <t>044.611.684-09</t>
  </si>
  <si>
    <t>chiquinho.neto02@hotmail.com</t>
  </si>
  <si>
    <t>FSCN_FSCN</t>
  </si>
  <si>
    <t>PSC</t>
  </si>
  <si>
    <t>52030-140</t>
  </si>
  <si>
    <t>FOV_NOV_NOV</t>
  </si>
  <si>
    <t>FOV_NOV</t>
  </si>
  <si>
    <t>FOV_RODV</t>
  </si>
  <si>
    <t>FOV_RODV_RODV</t>
  </si>
  <si>
    <t>FCC_WCC_APT_APT</t>
  </si>
  <si>
    <t>FCC_WCC_APT</t>
  </si>
  <si>
    <t>710.977.744-81</t>
  </si>
  <si>
    <t>Contatodavidian@gmail.com</t>
  </si>
  <si>
    <t>50720-493</t>
  </si>
  <si>
    <t>ENGENHEIRO DE SOFTWARE</t>
  </si>
  <si>
    <t>LARISSA GABRIELLA DA FONSECA MARQUES ACIOLY</t>
  </si>
  <si>
    <t>071.316.224-43</t>
  </si>
  <si>
    <t>Larissafmacioly@gmail.com</t>
  </si>
  <si>
    <t>DPP_LFA</t>
  </si>
  <si>
    <t>52040-050</t>
  </si>
  <si>
    <t>PCL_PCL_PCL</t>
  </si>
  <si>
    <t>051.131.934-70</t>
  </si>
  <si>
    <t>polly.catarine@gmail.com</t>
  </si>
  <si>
    <t>PCL_PCL</t>
  </si>
  <si>
    <t>52041-550</t>
  </si>
  <si>
    <t>JRMA_JRMA</t>
  </si>
  <si>
    <t>056.089.371-04</t>
  </si>
  <si>
    <t>sussuapara@hotmail.com</t>
  </si>
  <si>
    <t>DRLC_JRMA</t>
  </si>
  <si>
    <t>74180-020</t>
  </si>
  <si>
    <t>6AV74889</t>
  </si>
  <si>
    <t>ECMF_ECMF_ECMF</t>
  </si>
  <si>
    <t>ECMF_ECMF</t>
  </si>
  <si>
    <t>6AV49773</t>
  </si>
  <si>
    <t>RABM_RABM_RABM</t>
  </si>
  <si>
    <t>056.886.994-00</t>
  </si>
  <si>
    <t>RABM_RABM</t>
  </si>
  <si>
    <t>04021-020</t>
  </si>
  <si>
    <t>DPCP_DPCP_DPCP</t>
  </si>
  <si>
    <t>051.027.514-17</t>
  </si>
  <si>
    <t>diegopires10@hotmail.com</t>
  </si>
  <si>
    <t>DPCP_DPCP</t>
  </si>
  <si>
    <t>51011-220</t>
  </si>
  <si>
    <t>ZFG_ZFG_ZFG</t>
  </si>
  <si>
    <t>062.303.004-78</t>
  </si>
  <si>
    <t>GVG_GVG_GVG</t>
  </si>
  <si>
    <t>058.221.214-62</t>
  </si>
  <si>
    <t>Gustavovgalindo@hotmail.com</t>
  </si>
  <si>
    <t>GVG_GVG</t>
  </si>
  <si>
    <t>6FP93700</t>
  </si>
  <si>
    <t>BMP_BMP_BMP</t>
  </si>
  <si>
    <t>819.566.222-68</t>
  </si>
  <si>
    <t>bryanmar169@gmail.com</t>
  </si>
  <si>
    <t>BMP_BMP</t>
  </si>
  <si>
    <t>MANAUS</t>
  </si>
  <si>
    <t>AM</t>
  </si>
  <si>
    <t>69086-161</t>
  </si>
  <si>
    <t>TURISMÓLOGO(A)</t>
  </si>
  <si>
    <t>BMP_BMP_ESP_ESP</t>
  </si>
  <si>
    <t>BMP_BMP_ESP</t>
  </si>
  <si>
    <t>BMP_BMP_FLH_FLH</t>
  </si>
  <si>
    <t>BMP_BMP_FLH</t>
  </si>
  <si>
    <t>CVBL_CVBL_CVBL</t>
  </si>
  <si>
    <t>756.286.005-04</t>
  </si>
  <si>
    <t>iuribotelho@hotmail.com</t>
  </si>
  <si>
    <t>CVBL_CVBL</t>
  </si>
  <si>
    <t>JACOBINA</t>
  </si>
  <si>
    <t>44700-000</t>
  </si>
  <si>
    <t>6AU63126</t>
  </si>
  <si>
    <t>DVLG_DVLG_DVLG</t>
  </si>
  <si>
    <t>023.580.984-50</t>
  </si>
  <si>
    <t>danivlg@hotmail.com</t>
  </si>
  <si>
    <t>DVLG_DVLG</t>
  </si>
  <si>
    <t>ANA CAROLINA REZENDE CAMPOLINA MARICEVIC</t>
  </si>
  <si>
    <t>JPM_ACM_ACM</t>
  </si>
  <si>
    <t>062.564.156-63</t>
  </si>
  <si>
    <t>carolcampolinadesa@gmail.com</t>
  </si>
  <si>
    <t>JPM_ACM</t>
  </si>
  <si>
    <t>TGC_RGC_RGC</t>
  </si>
  <si>
    <t>235.492.384-87</t>
  </si>
  <si>
    <t>reginagalvao2004@hotmail.com</t>
  </si>
  <si>
    <t>TGC_RGC</t>
  </si>
  <si>
    <t>FMS_MMR_MMR</t>
  </si>
  <si>
    <t>FMS_MMR</t>
  </si>
  <si>
    <t>BPS_BPS_BPS</t>
  </si>
  <si>
    <t>964.548.491-04</t>
  </si>
  <si>
    <t>drbrunoprocopio@gmail.com</t>
  </si>
  <si>
    <t>BPS_BPS</t>
  </si>
  <si>
    <t>78005-690</t>
  </si>
  <si>
    <t>ABO_ABO_GBI_GBI</t>
  </si>
  <si>
    <t>ABO_ABO_GBI</t>
  </si>
  <si>
    <t>FFSB_FFSB_FFSB</t>
  </si>
  <si>
    <t>084.002.484-30</t>
  </si>
  <si>
    <t>ferraz.fillipe@gmail.com</t>
  </si>
  <si>
    <t>FFSB_FFSB</t>
  </si>
  <si>
    <t>50610-180</t>
  </si>
  <si>
    <t>TMCP_TMCP_TMCP</t>
  </si>
  <si>
    <t>035.840.214-05</t>
  </si>
  <si>
    <t>thiagomayercali@gmail.com</t>
  </si>
  <si>
    <t>TMCP_TMCP</t>
  </si>
  <si>
    <t>PORTO BELO</t>
  </si>
  <si>
    <t>88210-000</t>
  </si>
  <si>
    <t>GHMC_GHMC_GHMC</t>
  </si>
  <si>
    <t>023.590.078-82</t>
  </si>
  <si>
    <t>GILBERTO.HENRIQUE@TATYCOSMETICOS.COM.BR</t>
  </si>
  <si>
    <t>GHMC_GHMC</t>
  </si>
  <si>
    <t>ANDRADINA</t>
  </si>
  <si>
    <t>16901-470</t>
  </si>
  <si>
    <t>GHCM_USF_USF</t>
  </si>
  <si>
    <t>GHMC_GHMC_USO</t>
  </si>
  <si>
    <t>IMAM_IMAM_USO_USO</t>
  </si>
  <si>
    <t>IMAM_IMAM_USO</t>
  </si>
  <si>
    <t>OLMF_OLMF_OLMF</t>
  </si>
  <si>
    <t>632.813.769-91</t>
  </si>
  <si>
    <t>oscar.ma007@gmail.com</t>
  </si>
  <si>
    <t>OLMF_OLMF</t>
  </si>
  <si>
    <t>BLUMENAU</t>
  </si>
  <si>
    <t>89041-200</t>
  </si>
  <si>
    <t>27.548.137/0001-31</t>
  </si>
  <si>
    <t>sebastiao.junior@sankhya.com.br</t>
  </si>
  <si>
    <t>GPCT_CPT_PJ</t>
  </si>
  <si>
    <t>53417-350</t>
  </si>
  <si>
    <t>GPCT_FT_PJ_PJ</t>
  </si>
  <si>
    <t>18.663.364/0001-17</t>
  </si>
  <si>
    <t>GPCT_FT_PJ</t>
  </si>
  <si>
    <t>GPCT_GPCT_PJ_PJ</t>
  </si>
  <si>
    <t>11.491.445/0001-38</t>
  </si>
  <si>
    <t>GPCT_GPCT_PJ</t>
  </si>
  <si>
    <t>53417-360</t>
  </si>
  <si>
    <t>20.060.683/0001-80</t>
  </si>
  <si>
    <t>GPCT_VDY_PJ</t>
  </si>
  <si>
    <t>GPCT_VDYM_PJ_PJ</t>
  </si>
  <si>
    <t>49.947.448/0001-06</t>
  </si>
  <si>
    <t>GPCT_VDYM_PJ</t>
  </si>
  <si>
    <t>BFT_BFT_BFT</t>
  </si>
  <si>
    <t>455.768.904-34</t>
  </si>
  <si>
    <t>bruno@brunoteixeiraadv.com</t>
  </si>
  <si>
    <t>BFT_BFT</t>
  </si>
  <si>
    <t>50720-525</t>
  </si>
  <si>
    <t>GABRIEL ALVES GARRIDO</t>
  </si>
  <si>
    <t>075.619.414-80</t>
  </si>
  <si>
    <t>gabrielgarrido021@gmail.com</t>
  </si>
  <si>
    <t>GAG_GAG</t>
  </si>
  <si>
    <t>GAG</t>
  </si>
  <si>
    <t>125.713.894-40</t>
  </si>
  <si>
    <t>GUILHERMEHMMELO@GMAIL.COM</t>
  </si>
  <si>
    <t>GHAM_GHAM</t>
  </si>
  <si>
    <t>52021-220</t>
  </si>
  <si>
    <t>137.438.314-73</t>
  </si>
  <si>
    <t>PRAGANARAFAEL@GMAIL.COM</t>
  </si>
  <si>
    <t>RPBC_RPBC</t>
  </si>
  <si>
    <t>FELIPE MEIRA ARAUJO</t>
  </si>
  <si>
    <t>KRA_FMA_FMA</t>
  </si>
  <si>
    <t>081.312.174-42</t>
  </si>
  <si>
    <t>kleber@kfp.com.br</t>
  </si>
  <si>
    <t>KRA_FMA</t>
  </si>
  <si>
    <t>KRA_KRA</t>
  </si>
  <si>
    <t>GABRIEL MEIRA ARAUJO</t>
  </si>
  <si>
    <t>KRA_GMA_GMA</t>
  </si>
  <si>
    <t>080.790.784-75</t>
  </si>
  <si>
    <t>KRA_GMA</t>
  </si>
  <si>
    <t>KLEBER RENATO AGUIAR ARAÚJO</t>
  </si>
  <si>
    <t>6AJ55159</t>
  </si>
  <si>
    <t>KRA_KRA_KRA</t>
  </si>
  <si>
    <t>027.594.554-59</t>
  </si>
  <si>
    <t>MARIA PAULA DO AMARAL MEIRA ARAUJO</t>
  </si>
  <si>
    <t>KRA_MPAM_MPAM</t>
  </si>
  <si>
    <t>025.584.304-67</t>
  </si>
  <si>
    <t>MPDUCAN@HOTMAIL.COM</t>
  </si>
  <si>
    <t>KRA_MPAM</t>
  </si>
  <si>
    <t>RGMV_RGMV_RGMV</t>
  </si>
  <si>
    <t>081.814.104-24</t>
  </si>
  <si>
    <t>ramonvalentee@gmail.com</t>
  </si>
  <si>
    <t>RGMV_RGMV</t>
  </si>
  <si>
    <t>50711-112</t>
  </si>
  <si>
    <t>CWF_CWF_CWF</t>
  </si>
  <si>
    <t>038.501.684-09</t>
  </si>
  <si>
    <t>carloshwferreira@gmail.com</t>
  </si>
  <si>
    <t>CWF_CWF</t>
  </si>
  <si>
    <t>GERENTE DE PROJETOS</t>
  </si>
  <si>
    <t>LOA_LOA_RSC</t>
  </si>
  <si>
    <t>LOA_LOA_VGM</t>
  </si>
  <si>
    <t>DENISE FERREIRA DA SILVA SILVEIRA</t>
  </si>
  <si>
    <t>VFS_DFS_DFS</t>
  </si>
  <si>
    <t>049.960.186-66</t>
  </si>
  <si>
    <t>denisefsilva.th@gmail.com</t>
  </si>
  <si>
    <t>VFS_DFS</t>
  </si>
  <si>
    <t>CONTAGEM</t>
  </si>
  <si>
    <t>32113-220</t>
  </si>
  <si>
    <t>RELAÇÕES PÚBLICAS</t>
  </si>
  <si>
    <t>6AK80792</t>
  </si>
  <si>
    <t>CLAC_CLAC_CLAC</t>
  </si>
  <si>
    <t>251.170.411-00</t>
  </si>
  <si>
    <t>drcorival@gmail.com</t>
  </si>
  <si>
    <t>CLAC_CLAC</t>
  </si>
  <si>
    <t>74680-415</t>
  </si>
  <si>
    <t>6AT64904</t>
  </si>
  <si>
    <t>PBSA_PBSA_PBSA</t>
  </si>
  <si>
    <t>060.881.014-23</t>
  </si>
  <si>
    <t>Priscillabsa@gmail.com</t>
  </si>
  <si>
    <t>PBSA_PBSA</t>
  </si>
  <si>
    <t>04524-030</t>
  </si>
  <si>
    <t>FSDF_FSDF_FSDF</t>
  </si>
  <si>
    <t>649.517.231-15</t>
  </si>
  <si>
    <t>flaviafreitass@hotmail.com</t>
  </si>
  <si>
    <t>FSDF_FSDF</t>
  </si>
  <si>
    <t>74180-081</t>
  </si>
  <si>
    <t>JULIA FREITAS SOUSA</t>
  </si>
  <si>
    <t>FSDF_JFS_JFS</t>
  </si>
  <si>
    <t>043.758.421-64</t>
  </si>
  <si>
    <t>FLAVIAFREITASS@HOTMAIL.COM</t>
  </si>
  <si>
    <t>FSDF_JFS</t>
  </si>
  <si>
    <t>LUIZA FREITAS SOUSA</t>
  </si>
  <si>
    <t>FSDF_LFS_LFS</t>
  </si>
  <si>
    <t>050.643.661-67</t>
  </si>
  <si>
    <t>FSDF_LFS</t>
  </si>
  <si>
    <t>CVJ_CVJ_CVJ</t>
  </si>
  <si>
    <t>CVJ_CVJ_LIQ_LIQ</t>
  </si>
  <si>
    <t>CVJ_CVJ_LIQ</t>
  </si>
  <si>
    <t>CVJ_JMV_JMV</t>
  </si>
  <si>
    <t>CVJ_JMV</t>
  </si>
  <si>
    <t>CVJ_LPRM_LPRM</t>
  </si>
  <si>
    <t>CVJ_LPRM</t>
  </si>
  <si>
    <t>RJ PRESTADORA DE SERVIÇOS LTDA - EPP</t>
  </si>
  <si>
    <t>ASSET_SPPJ_RPSL</t>
  </si>
  <si>
    <t>14.858.362/0001-22</t>
  </si>
  <si>
    <t>ronaldopereira_ronaldopereira@hotmail.com</t>
  </si>
  <si>
    <t>ASSET_SPPJ</t>
  </si>
  <si>
    <t>52091-000</t>
  </si>
  <si>
    <t>PJSP_JAI_PJ</t>
  </si>
  <si>
    <t>R2 PRESTADORA DE SERVIÇOS LTDA - EPP</t>
  </si>
  <si>
    <t>ASSET_SPPJ_RPS</t>
  </si>
  <si>
    <t>14.851.143/0001-11</t>
  </si>
  <si>
    <t>53320-170</t>
  </si>
  <si>
    <t>CONT1000 DISTRIBUIDORA DE PRODUTOS AUTOMOTIVOS LTDA - ME</t>
  </si>
  <si>
    <t>ASSET_SPPJ_CDPA</t>
  </si>
  <si>
    <t>05.992.923/0001-90</t>
  </si>
  <si>
    <t>52120-000</t>
  </si>
  <si>
    <t>RAFAFA PEÇAS LTDA - EPP</t>
  </si>
  <si>
    <t>ASSET_SPPJ_RPL</t>
  </si>
  <si>
    <t>08.118.879/0001-82</t>
  </si>
  <si>
    <t>52081-000</t>
  </si>
  <si>
    <t>RAFAELA DE ARAÚJO PEREIRA</t>
  </si>
  <si>
    <t>ASSET_SPPJ_RAP</t>
  </si>
  <si>
    <t>039.353.864-86</t>
  </si>
  <si>
    <t>lelapereira0705@gmail.com</t>
  </si>
  <si>
    <t>52020-070</t>
  </si>
  <si>
    <t>JR ADMINISTRAÇÃO DE IMÓVEIS LTDA</t>
  </si>
  <si>
    <t>ASSET_SPPJ_JAI</t>
  </si>
  <si>
    <t>42.669.761/0001-80</t>
  </si>
  <si>
    <t>52041-080</t>
  </si>
  <si>
    <t>RONALDO DE ARAÚJO PEREIRA</t>
  </si>
  <si>
    <t>ASSET_SPPJ_RAPJ</t>
  </si>
  <si>
    <t>024.229.354-94</t>
  </si>
  <si>
    <t>53320-105</t>
  </si>
  <si>
    <t>FÁBIO JOSÉ DE ARAÚJO PEREIRA</t>
  </si>
  <si>
    <t>ASSET_SPPJ_FJAP</t>
  </si>
  <si>
    <t>018.594.174-50</t>
  </si>
  <si>
    <t>fabiojapereira@hotmail.com</t>
  </si>
  <si>
    <t>52051-350</t>
  </si>
  <si>
    <t>RAFAEL PEREIRA DE MELO</t>
  </si>
  <si>
    <t>ASSET_SPPJ_RPM</t>
  </si>
  <si>
    <t>069.497.114-68</t>
  </si>
  <si>
    <t>supermercadodooleo@hotmail.com</t>
  </si>
  <si>
    <t>JÚLIA ARAÚJO PEREIRA</t>
  </si>
  <si>
    <t>ASSET_SPPJ_JAP</t>
  </si>
  <si>
    <t>821.914.924-87</t>
  </si>
  <si>
    <t>PJSP_CDPA_PJ_PJ</t>
  </si>
  <si>
    <t>PJSP_CDPA_PJ</t>
  </si>
  <si>
    <t>PJSP</t>
  </si>
  <si>
    <t>PJSP_FJAP_FJAP</t>
  </si>
  <si>
    <t>PJSP_FJAP</t>
  </si>
  <si>
    <t>PJSP_JAI_PJ_PJ</t>
  </si>
  <si>
    <t>PJSP_JAP_JAP</t>
  </si>
  <si>
    <t>PJSP_JAP</t>
  </si>
  <si>
    <t>PJSP_RADF_RADF</t>
  </si>
  <si>
    <t>PJSP_RADF</t>
  </si>
  <si>
    <t>PJSP_RAP_RAP</t>
  </si>
  <si>
    <t>PJSP_RAP</t>
  </si>
  <si>
    <t>PJSP_RAP_PJ_PJ</t>
  </si>
  <si>
    <t>PJSP_RAP_PJ</t>
  </si>
  <si>
    <t>PJSP_RPL_PJ_PJ</t>
  </si>
  <si>
    <t>PJSP_RPL_PJ</t>
  </si>
  <si>
    <t>PJSP_RPM_RPM</t>
  </si>
  <si>
    <t>PJSP_RPM</t>
  </si>
  <si>
    <t>PJSP_RPS_PJ_PJ</t>
  </si>
  <si>
    <t>PJSP_RPS_PJ</t>
  </si>
  <si>
    <t>PJSP_RPSL_PJ_PJ</t>
  </si>
  <si>
    <t>PJSP_RPSL_PJ</t>
  </si>
  <si>
    <t>CTB_CTB_CTB</t>
  </si>
  <si>
    <t>225.588.258-28</t>
  </si>
  <si>
    <t>camila_teodoro@hotmail.com</t>
  </si>
  <si>
    <t>CTB_CTB</t>
  </si>
  <si>
    <t>05577-902</t>
  </si>
  <si>
    <t>GERENTE COMERCIAL</t>
  </si>
  <si>
    <t>LUCAS TEODORO BARRA</t>
  </si>
  <si>
    <t>CTB_LTB_LTB</t>
  </si>
  <si>
    <t>593.525.198-17</t>
  </si>
  <si>
    <t>CTB_LTB</t>
  </si>
  <si>
    <t>PEDRO TEODORO BARRA</t>
  </si>
  <si>
    <t>CTB_PTB_PTB</t>
  </si>
  <si>
    <t>593.525.348-83</t>
  </si>
  <si>
    <t>CTB_PTB</t>
  </si>
  <si>
    <t>MRFN_MRFN_MRFN</t>
  </si>
  <si>
    <t>080.047.044-33</t>
  </si>
  <si>
    <t>murilo2015.1@gmail.com</t>
  </si>
  <si>
    <t>MRFN_MRFN</t>
  </si>
  <si>
    <t>52071-411</t>
  </si>
  <si>
    <t>MARIA EUGENIA ARRUDA LIMA</t>
  </si>
  <si>
    <t>TPI_MEAL_MEAL</t>
  </si>
  <si>
    <t>060.987.884-05</t>
  </si>
  <si>
    <t>TPI_MEAL</t>
  </si>
  <si>
    <t>PPD_PPD_PPD</t>
  </si>
  <si>
    <t>010.159.394-57</t>
  </si>
  <si>
    <t>ppdubeux@gmail.com</t>
  </si>
  <si>
    <t>PPD_PPD</t>
  </si>
  <si>
    <t>6AK42937</t>
  </si>
  <si>
    <t>JCH_JCH_JCH</t>
  </si>
  <si>
    <t>753.490.359-91</t>
  </si>
  <si>
    <t>joelmaloch@hotmail.com</t>
  </si>
  <si>
    <t>JCH_JCH</t>
  </si>
  <si>
    <t>SÃO JOSÉ</t>
  </si>
  <si>
    <t>88110-624</t>
  </si>
  <si>
    <t>MSFS_MSFS_MSFS</t>
  </si>
  <si>
    <t>063.285.114-77</t>
  </si>
  <si>
    <t xml:space="preserve">fontes_monalisa123@hotmail.com </t>
  </si>
  <si>
    <t>MSFS_MSFS</t>
  </si>
  <si>
    <t>MOSSORÓ</t>
  </si>
  <si>
    <t>59607-420</t>
  </si>
  <si>
    <t>BRENDA CAMINHA ARRUDA</t>
  </si>
  <si>
    <t>6FQ77338</t>
  </si>
  <si>
    <t>072.473.274-80</t>
  </si>
  <si>
    <t>brendacarruda@gmail.com</t>
  </si>
  <si>
    <t>BCA_BCA</t>
  </si>
  <si>
    <t>FELIPE DA SILVA MELLO</t>
  </si>
  <si>
    <t>FSM_FSM_FSM</t>
  </si>
  <si>
    <t>112.646.057-57</t>
  </si>
  <si>
    <t>FVM2811@GMAIL.COM</t>
  </si>
  <si>
    <t>FSM_FSM</t>
  </si>
  <si>
    <t>VINHEDO</t>
  </si>
  <si>
    <t>13283-636</t>
  </si>
  <si>
    <t>JTA_JTA_JTA</t>
  </si>
  <si>
    <t>048.575.364-20</t>
  </si>
  <si>
    <t>Juliana.trigueiro@grupolos.com.br</t>
  </si>
  <si>
    <t>JTA_JTA</t>
  </si>
  <si>
    <t>51130-330</t>
  </si>
  <si>
    <t>ENGENHEIRA PRODUÇÃO</t>
  </si>
  <si>
    <t>MFTM_MFTM_MFTM</t>
  </si>
  <si>
    <t>047.658.904-57</t>
  </si>
  <si>
    <t>matheusftmiranda@gmail.com</t>
  </si>
  <si>
    <t>MFTM_MFTM</t>
  </si>
  <si>
    <t>PARNAMIRIM</t>
  </si>
  <si>
    <t>59152-490</t>
  </si>
  <si>
    <t>RKM_RKM_RKM</t>
  </si>
  <si>
    <t>ANDRE FAGUNDES CARVALHO</t>
  </si>
  <si>
    <t>AFCO_AFCO_AFCO</t>
  </si>
  <si>
    <t>086.620.996-45</t>
  </si>
  <si>
    <t>Andrefagundescarvalho@gmail.com</t>
  </si>
  <si>
    <t>AFCO_AFCO</t>
  </si>
  <si>
    <t>POUSO ALEGRE</t>
  </si>
  <si>
    <t>37553-502</t>
  </si>
  <si>
    <t>DESENVOLVEDOR(A) DE SOFTWARE</t>
  </si>
  <si>
    <t>AFCO_AFCO_RSC_RSC</t>
  </si>
  <si>
    <t>AFCO_AFCO_RSC</t>
  </si>
  <si>
    <t>ANA LUIZA DORNELAS CORRÊA DE OLIVEIRA</t>
  </si>
  <si>
    <t>CDCO_ADCO_ADCO</t>
  </si>
  <si>
    <t>061.417.054-05</t>
  </si>
  <si>
    <t>anadornelas@gmail.com</t>
  </si>
  <si>
    <t>CDCO_ADCO</t>
  </si>
  <si>
    <t>50710-440</t>
  </si>
  <si>
    <t>CDCO_AFDA</t>
  </si>
  <si>
    <t>CDCO_AFDA_AFDA</t>
  </si>
  <si>
    <t>275.782.084-20</t>
  </si>
  <si>
    <t>armele.andrade@ufpe.br</t>
  </si>
  <si>
    <t>CLARISSA DORNELAS CORREA DE OLIVEIRA</t>
  </si>
  <si>
    <t>CDCO_CDCO_CDCO</t>
  </si>
  <si>
    <t>079.001.444-04</t>
  </si>
  <si>
    <t xml:space="preserve">clarissadornelas@gmail.com </t>
  </si>
  <si>
    <t>CDCO_CDCO</t>
  </si>
  <si>
    <t>01403-000</t>
  </si>
  <si>
    <t>MURILO GOMES CORRÊA DE OLIVEIRA</t>
  </si>
  <si>
    <t>CDCO_MGCO_MGCO</t>
  </si>
  <si>
    <t>235.977.044-68</t>
  </si>
  <si>
    <t>murilogcoliveira@hotmail.com</t>
  </si>
  <si>
    <t>CDCO_MGCO</t>
  </si>
  <si>
    <t>MBRG_MBRG_MBRG</t>
  </si>
  <si>
    <t>008.554.224-59</t>
  </si>
  <si>
    <t>mbeatriz@gmail.com</t>
  </si>
  <si>
    <t>MBRG_MBRG</t>
  </si>
  <si>
    <t>FUNCIONÁRIA PÚBLICA</t>
  </si>
  <si>
    <t>GDGC_GDGC_GDGC</t>
  </si>
  <si>
    <t>068.240.004-18</t>
  </si>
  <si>
    <t>dc.guilherme@outlook.com</t>
  </si>
  <si>
    <t>GDGC_GDGC</t>
  </si>
  <si>
    <t>BOA VIAGEM</t>
  </si>
  <si>
    <t>51021-510</t>
  </si>
  <si>
    <t>J. V. C. ATACADO E DISTRIBUICAO DE ALIMENTOS LTDA</t>
  </si>
  <si>
    <t>JVPC_PJ_PJ</t>
  </si>
  <si>
    <t>51.212.717/0001-38</t>
  </si>
  <si>
    <t>joaovictorcrasto@hotmail.com</t>
  </si>
  <si>
    <t>JVPC_JVC_PJ</t>
  </si>
  <si>
    <t>50910-250</t>
  </si>
  <si>
    <t>JVPC_JVPC</t>
  </si>
  <si>
    <t>JVPC_JVPC_JVPC</t>
  </si>
  <si>
    <t>110.225.984-57</t>
  </si>
  <si>
    <t>51020-250</t>
  </si>
  <si>
    <t>JVPC_PJ</t>
  </si>
  <si>
    <t>ANA MARIA MARTINS CEZAR DE ALBUQUERQUE</t>
  </si>
  <si>
    <t>FVCA_AMCA_AMCA</t>
  </si>
  <si>
    <t>473.916.346-20</t>
  </si>
  <si>
    <t>fredalb@hotmail.com</t>
  </si>
  <si>
    <t>FVCA_AMCA</t>
  </si>
  <si>
    <t>FVCA_FVCA</t>
  </si>
  <si>
    <t>BRUNO MARTINS CEZAR DE ALBUQUERQUE</t>
  </si>
  <si>
    <t>FVCA_BMCA_BMCA</t>
  </si>
  <si>
    <t>054.888.974-02</t>
  </si>
  <si>
    <t>albuquerqueb@hotmail.com</t>
  </si>
  <si>
    <t>FVCA_BMCA</t>
  </si>
  <si>
    <t>FVCA_FVCA_FVCA</t>
  </si>
  <si>
    <t>103.837.274-72</t>
  </si>
  <si>
    <t>GMCF_GMCF_GMCF</t>
  </si>
  <si>
    <t>093.440.314-79</t>
  </si>
  <si>
    <t>gmirandafilhomed@gmail.com</t>
  </si>
  <si>
    <t>GMCF_GMCF</t>
  </si>
  <si>
    <t>BLCS_BLCS_BLCS</t>
  </si>
  <si>
    <t>064.204.174-14</t>
  </si>
  <si>
    <t>brunolinhares.pj@gmail.com</t>
  </si>
  <si>
    <t>BLCS_BLCS</t>
  </si>
  <si>
    <t>20270-005</t>
  </si>
  <si>
    <t>MCSF_MCSF_MCSF</t>
  </si>
  <si>
    <t>075.467.014-73</t>
  </si>
  <si>
    <t>marcioclementeadv@gmail.com</t>
  </si>
  <si>
    <t>MCSF_MCSF</t>
  </si>
  <si>
    <t>PAULA DE ANDRADE COSTA</t>
  </si>
  <si>
    <t>PAC_PAC_PAC</t>
  </si>
  <si>
    <t>049.731.934-96</t>
  </si>
  <si>
    <t>paulaacosta20@hotmail.com</t>
  </si>
  <si>
    <t>PAC_PAC</t>
  </si>
  <si>
    <t>CARUARU</t>
  </si>
  <si>
    <t>55016-420</t>
  </si>
  <si>
    <t>6AS48663</t>
  </si>
  <si>
    <t>095.410.054-97</t>
  </si>
  <si>
    <t>rramedicis@gmail.com</t>
  </si>
  <si>
    <t>50721-440</t>
  </si>
  <si>
    <t>CKS_CKS_CKS</t>
  </si>
  <si>
    <t>342.766.138-50</t>
  </si>
  <si>
    <t>carolkx@hotmail.com</t>
  </si>
  <si>
    <t>CKS_CKS</t>
  </si>
  <si>
    <t>OSASCO</t>
  </si>
  <si>
    <t>06030-302</t>
  </si>
  <si>
    <t>CONSULTORA DE IMAGEM</t>
  </si>
  <si>
    <t>LUCAS MOURA CASTRO HERNANDES</t>
  </si>
  <si>
    <t>GHMC_LCSH_LCSH</t>
  </si>
  <si>
    <t>495.456.768-84</t>
  </si>
  <si>
    <t>nathaliasmcastro@hotmail.com</t>
  </si>
  <si>
    <t>GHMC_LCSH</t>
  </si>
  <si>
    <t>LUISA MOURA CASTRO HERNANDES</t>
  </si>
  <si>
    <t>GHMC_LMCH_LMCH</t>
  </si>
  <si>
    <t>578.745.438-31</t>
  </si>
  <si>
    <t>GHMC_LMCH</t>
  </si>
  <si>
    <t>881.044.274-15</t>
  </si>
  <si>
    <t>ecio@yahoo.com</t>
  </si>
  <si>
    <t>FFC_CHFC_LIQ_LIQ</t>
  </si>
  <si>
    <t>FFC_CHFC_LIQ</t>
  </si>
  <si>
    <t>LEONARDO RODRIGUES FIGUEIROA</t>
  </si>
  <si>
    <t>JRMF_LRF_LRF</t>
  </si>
  <si>
    <t>135.393.714-35</t>
  </si>
  <si>
    <t>JRMF_LRF</t>
  </si>
  <si>
    <t>RENATO RODRIGUES FIGUEIROA</t>
  </si>
  <si>
    <t>JRMF_RRF_RRF</t>
  </si>
  <si>
    <t>134.666.354-89</t>
  </si>
  <si>
    <t>JRMF_RRF</t>
  </si>
  <si>
    <t>CLARICE VILELA VASCONCELOS URPIA</t>
  </si>
  <si>
    <t>PLUM_CVU_CVU</t>
  </si>
  <si>
    <t>073.819.954-09</t>
  </si>
  <si>
    <t>PLUM_CVU</t>
  </si>
  <si>
    <t>PLUM_PLUM</t>
  </si>
  <si>
    <t>ANALISTA JUDICIÁRIA</t>
  </si>
  <si>
    <t>PABLO LUIZ URPIA DE MOURA</t>
  </si>
  <si>
    <t>PLUM_PLUM_PLUM</t>
  </si>
  <si>
    <t>819.870.706-71</t>
  </si>
  <si>
    <t>Pablourpia@gmail.com</t>
  </si>
  <si>
    <t>MARINA PERACA DE BARROS CORREIA</t>
  </si>
  <si>
    <t>HMP_MPB_MPB</t>
  </si>
  <si>
    <t>117.705.254-75</t>
  </si>
  <si>
    <t>marinaperaca@gmail.com</t>
  </si>
  <si>
    <t>HMP_MPB</t>
  </si>
  <si>
    <t>04545-050</t>
  </si>
  <si>
    <t>JUSSARA DA SILVA PEREIRA</t>
  </si>
  <si>
    <t>JSF_JSF_JSF</t>
  </si>
  <si>
    <t>074.807.114-84</t>
  </si>
  <si>
    <t>jsf733@gmail.com</t>
  </si>
  <si>
    <t>JSF_JSF</t>
  </si>
  <si>
    <t>58102-820</t>
  </si>
  <si>
    <t>ABO_ABO_MAE_MAE</t>
  </si>
  <si>
    <t>ABO_ABO_MAE</t>
  </si>
  <si>
    <t>RCD_RCD_LIQ_LIQ</t>
  </si>
  <si>
    <t>RCD_RCD_LQ</t>
  </si>
  <si>
    <t>CSL_CSL_CSL</t>
  </si>
  <si>
    <t>193.052.224-04</t>
  </si>
  <si>
    <t>lemoss21@yahoo.com.br</t>
  </si>
  <si>
    <t>CSL_CSL</t>
  </si>
  <si>
    <t>BRUNA PINHEIRO NEVES</t>
  </si>
  <si>
    <t>RAC_BPN_BPN</t>
  </si>
  <si>
    <t>079.769.284-30</t>
  </si>
  <si>
    <t>brunaneves@gmail.com</t>
  </si>
  <si>
    <t>RAC_BPN</t>
  </si>
  <si>
    <t>RAC_BPN_COJ</t>
  </si>
  <si>
    <t>RODRIGO DE AZEVEDO CAVALCANTI E/OU BRUNA PINHEIRO NEVES</t>
  </si>
  <si>
    <t>COJ</t>
  </si>
  <si>
    <t>RAC_BPN_COJ_COJ</t>
  </si>
  <si>
    <t>089.432.764-00</t>
  </si>
  <si>
    <t>RODRIGO.AZCA@GMAIL.COM</t>
  </si>
  <si>
    <t>CVBL_IVB_IVB</t>
  </si>
  <si>
    <t>012.793.215-12</t>
  </si>
  <si>
    <t>CVBL_IVB</t>
  </si>
  <si>
    <t>BLCS_BLCS_RSC</t>
  </si>
  <si>
    <t>FCC_CCS_CCS</t>
  </si>
  <si>
    <t>359.590.100-20</t>
  </si>
  <si>
    <t>cecilia@cassal.com.br</t>
  </si>
  <si>
    <t>FCC_CCS</t>
  </si>
  <si>
    <t>90510-002</t>
  </si>
  <si>
    <t>SAUL MILTON VARELA DE MELO</t>
  </si>
  <si>
    <t>FCC_SMV_SMV</t>
  </si>
  <si>
    <t>066.013.830-15</t>
  </si>
  <si>
    <t>saulvmelo@gmail.com</t>
  </si>
  <si>
    <t>FCC_SMV</t>
  </si>
  <si>
    <t>SANDRA MARA SILVA MACIEL</t>
  </si>
  <si>
    <t>FDLM_SMM_SMM</t>
  </si>
  <si>
    <t>004.326.219-89</t>
  </si>
  <si>
    <t>FDLM_SMM</t>
  </si>
  <si>
    <t>22631-310</t>
  </si>
  <si>
    <t>JPOM_JPOM_JPOM</t>
  </si>
  <si>
    <t>308.219.588-10</t>
  </si>
  <si>
    <t>jpmart@terra.com.br</t>
  </si>
  <si>
    <t>JPOM_JPOM</t>
  </si>
  <si>
    <t>1420-002</t>
  </si>
  <si>
    <t>NPAS_NPAS_NPAS</t>
  </si>
  <si>
    <t>289.156.075-20</t>
  </si>
  <si>
    <t>nairabello@hotmail.com</t>
  </si>
  <si>
    <t>NPAS_NPAS</t>
  </si>
  <si>
    <t>40270-580</t>
  </si>
  <si>
    <t>BIBLIOTECÁRIO(A)</t>
  </si>
  <si>
    <t>6FO40477</t>
  </si>
  <si>
    <t>RGP_RGP_RGP</t>
  </si>
  <si>
    <t>229.697.038-90</t>
  </si>
  <si>
    <t>renatopedigoni@gmail.com</t>
  </si>
  <si>
    <t>RGP_RGP</t>
  </si>
  <si>
    <t>05425-001</t>
  </si>
  <si>
    <t>TECNOLOGIA</t>
  </si>
  <si>
    <t>AFP_AFP_GBI_GBI</t>
  </si>
  <si>
    <t>AFP_AFP_GBI</t>
  </si>
  <si>
    <t>6FQ53541</t>
  </si>
  <si>
    <t>110.233.744-71</t>
  </si>
  <si>
    <t>LEONARDOBRECK@GMAIL.COM</t>
  </si>
  <si>
    <t>LCFB_LCFB</t>
  </si>
  <si>
    <t>327.418.120-04</t>
  </si>
  <si>
    <t>MARIAAMVANSET@HOTMAIL.COM.BR</t>
  </si>
  <si>
    <t>PMM_MMV</t>
  </si>
  <si>
    <t>TAUBATE</t>
  </si>
  <si>
    <t>12041-078</t>
  </si>
  <si>
    <t>DANIELA BARBOSA TAVARES DE MELO</t>
  </si>
  <si>
    <t>ACSF_DBTM_DBTM</t>
  </si>
  <si>
    <t>007.377.384-05</t>
  </si>
  <si>
    <t>DANIELATAVARESDEMELO@HOTMAIL.COM</t>
  </si>
  <si>
    <t>ACSF_DBTM</t>
  </si>
  <si>
    <t>FCA_TMB_TMB</t>
  </si>
  <si>
    <t>098.302.126-02</t>
  </si>
  <si>
    <t>Thuanymacielb@gmail.com</t>
  </si>
  <si>
    <t>FCA_TMB</t>
  </si>
  <si>
    <t>04550-003</t>
  </si>
  <si>
    <t>INFLUENCER</t>
  </si>
  <si>
    <t>FFL_FFL_FFL</t>
  </si>
  <si>
    <t>ffdelima2@gmail.com</t>
  </si>
  <si>
    <t>LFCV_LFCV_LFCV</t>
  </si>
  <si>
    <t>098.138.259-28</t>
  </si>
  <si>
    <t>luizfernando@valoski.com.br</t>
  </si>
  <si>
    <t>LFCV_LFCV</t>
  </si>
  <si>
    <t>80620-150</t>
  </si>
  <si>
    <t>SRAS_SRAS_SRAS</t>
  </si>
  <si>
    <t>227.699.748-66</t>
  </si>
  <si>
    <t>sarah.sampaio@gmail.com</t>
  </si>
  <si>
    <t>SRAS_SRAS</t>
  </si>
  <si>
    <t>04601-041</t>
  </si>
  <si>
    <t>RBC_PFC_PFC</t>
  </si>
  <si>
    <t>703.551.684-05</t>
  </si>
  <si>
    <t>pedro.campelo10@gmail.com</t>
  </si>
  <si>
    <t>RBC_PFC</t>
  </si>
  <si>
    <t>ASPIRANTE À OFICIAL</t>
  </si>
  <si>
    <t>BVCG_BVCG_BVCG</t>
  </si>
  <si>
    <t>068.920.164-80</t>
  </si>
  <si>
    <t>brunovcg@gmail.com</t>
  </si>
  <si>
    <t>BVCG_BVCG</t>
  </si>
  <si>
    <t>50090-040</t>
  </si>
  <si>
    <t>PROGRAMADOR(A)</t>
  </si>
  <si>
    <t>326.691.498-80</t>
  </si>
  <si>
    <t>shoporiente@yahoo.com.br</t>
  </si>
  <si>
    <t>03610-010</t>
  </si>
  <si>
    <t>RGS_RGS_RGS</t>
  </si>
  <si>
    <t>107.609.854-13</t>
  </si>
  <si>
    <t>rafaellmedupe2012@gmail.com</t>
  </si>
  <si>
    <t>RGS_RGS</t>
  </si>
  <si>
    <t>50731-140</t>
  </si>
  <si>
    <t>RML_RML_RML</t>
  </si>
  <si>
    <t>660.227.463-53</t>
  </si>
  <si>
    <t>mendeslrodrigo@gmail.com</t>
  </si>
  <si>
    <t>RML_RML</t>
  </si>
  <si>
    <t>GERENTE DE PRODUTOS</t>
  </si>
  <si>
    <t>RML_RML_PAI</t>
  </si>
  <si>
    <t>FJCB_FJCB_FJCB</t>
  </si>
  <si>
    <t>004.655.813-66</t>
  </si>
  <si>
    <t>junior-castelobranco@hotmail.com</t>
  </si>
  <si>
    <t>FJCB_FJCB</t>
  </si>
  <si>
    <t>FLORIANO</t>
  </si>
  <si>
    <t>64808-485</t>
  </si>
  <si>
    <t>279.551.638-18</t>
  </si>
  <si>
    <t>ferreiraka@gmail.com</t>
  </si>
  <si>
    <t>KFP_KFP</t>
  </si>
  <si>
    <t>NEW YORK</t>
  </si>
  <si>
    <t>NY</t>
  </si>
  <si>
    <t>MDM_MDM_MDM</t>
  </si>
  <si>
    <t>330.951.458-70</t>
  </si>
  <si>
    <t>marcelodm@gmail.com</t>
  </si>
  <si>
    <t>MDM_MDM</t>
  </si>
  <si>
    <t>VALINHOS</t>
  </si>
  <si>
    <t>13271-794</t>
  </si>
  <si>
    <t>TCSB_MSB_MSB</t>
  </si>
  <si>
    <t>032.019.834-03</t>
  </si>
  <si>
    <t>mari_sotero@hotmail.com</t>
  </si>
  <si>
    <t>TCSB_MSB</t>
  </si>
  <si>
    <t>22231-080</t>
  </si>
  <si>
    <t>397.723.798-56</t>
  </si>
  <si>
    <t>lxbaptistini@gmail.com</t>
  </si>
  <si>
    <t>BGF_LXB</t>
  </si>
  <si>
    <t>CNG_CNG_CNG</t>
  </si>
  <si>
    <t>112.025.014-51</t>
  </si>
  <si>
    <t>Cybellenovaess@gmail.com</t>
  </si>
  <si>
    <t>CNG_CNG</t>
  </si>
  <si>
    <t>6AS11037</t>
  </si>
  <si>
    <t>FSP_PHRP_PHRP</t>
  </si>
  <si>
    <t>089.138.584-36</t>
  </si>
  <si>
    <t>pedroh_rpaiva@hotmail.com</t>
  </si>
  <si>
    <t>FSP_PHRP</t>
  </si>
  <si>
    <t>52011-200</t>
  </si>
  <si>
    <t>FSP</t>
  </si>
  <si>
    <t>DPCP_DMRP_DMRP</t>
  </si>
  <si>
    <t>009.387.954-73</t>
  </si>
  <si>
    <t>dianamedeirosramos@hotmail.com</t>
  </si>
  <si>
    <t>DPCP_DMRP</t>
  </si>
  <si>
    <t>FSP_ACAL_ACAL</t>
  </si>
  <si>
    <t>073.909.724-59</t>
  </si>
  <si>
    <t>ana.ceciaraujo@gmail.com</t>
  </si>
  <si>
    <t>FSP_ACAL</t>
  </si>
  <si>
    <t>CVBL_LSL_PJ_PJ</t>
  </si>
  <si>
    <t>55.528.332/0001-35</t>
  </si>
  <si>
    <t>CVBL_LSL_PJ</t>
  </si>
  <si>
    <t>6AK48256</t>
  </si>
  <si>
    <t>ABA_ABA_ABA</t>
  </si>
  <si>
    <t>013.212.511-06</t>
  </si>
  <si>
    <t>Alice.r.baltar@gmail.com</t>
  </si>
  <si>
    <t>ABA_ABA</t>
  </si>
  <si>
    <t>MPM_MPM_MPM</t>
  </si>
  <si>
    <t>321.992.928-19</t>
  </si>
  <si>
    <t>marinapradamachado@gmail.com</t>
  </si>
  <si>
    <t>MPM_MPM</t>
  </si>
  <si>
    <t>01453-030</t>
  </si>
  <si>
    <t>6FQ94285</t>
  </si>
  <si>
    <t>MEC_MEC_MEC</t>
  </si>
  <si>
    <t>064.098.804-05</t>
  </si>
  <si>
    <t>mariaeduarda.sc@gmail.com</t>
  </si>
  <si>
    <t>MEC_MEC</t>
  </si>
  <si>
    <t>05418-020</t>
  </si>
  <si>
    <t>AAC_AAC_AAC</t>
  </si>
  <si>
    <t>068.266.704-88</t>
  </si>
  <si>
    <t>arthurazcoelho@gmail.com</t>
  </si>
  <si>
    <t>AAC_AAC</t>
  </si>
  <si>
    <t>PETROLINA</t>
  </si>
  <si>
    <t>56328-020</t>
  </si>
  <si>
    <t>MARIA LUIZA TIBURCIO DE MELO</t>
  </si>
  <si>
    <t>705.421.674-17</t>
  </si>
  <si>
    <t>mluiza@meloempreendimentos.com.br</t>
  </si>
  <si>
    <t>CESM_MLT</t>
  </si>
  <si>
    <t>FPM_FPM_FPM</t>
  </si>
  <si>
    <t>114.218.834-57</t>
  </si>
  <si>
    <t>Vanessa.mbelchior@gmail.com</t>
  </si>
  <si>
    <t>CABO DE SANTO AGOSTINHO</t>
  </si>
  <si>
    <t>54580-645</t>
  </si>
  <si>
    <t>083.048.144-39</t>
  </si>
  <si>
    <t>THALESBGNOBREGA@GMAIL.COM</t>
  </si>
  <si>
    <t>TBGN_TBGN</t>
  </si>
  <si>
    <t>MVP</t>
  </si>
  <si>
    <t>50750-400</t>
  </si>
  <si>
    <t>RGP_CMPN_CMPN</t>
  </si>
  <si>
    <t>317.868.678-93</t>
  </si>
  <si>
    <t>nunescamila@gmail.com</t>
  </si>
  <si>
    <t>RGP_CMPN</t>
  </si>
  <si>
    <t>RPK_RPK_RPK</t>
  </si>
  <si>
    <t>008.247.750-74</t>
  </si>
  <si>
    <t>kauergaucho@gmail.com</t>
  </si>
  <si>
    <t>RPK_RPK</t>
  </si>
  <si>
    <t>13044-163</t>
  </si>
  <si>
    <t>CONSULTOR DE SOLUÇÕES</t>
  </si>
  <si>
    <t>CAFÉ DO MERCADO RESTAURANTE E LANCHONETE LTDA</t>
  </si>
  <si>
    <t>ISB_CMRL_PJ_PJ</t>
  </si>
  <si>
    <t>26.757.274/0001-13</t>
  </si>
  <si>
    <t>ivsonbarbosa@gmail.com</t>
  </si>
  <si>
    <t>ISB_CMRL_PJ</t>
  </si>
  <si>
    <t>50020-290</t>
  </si>
  <si>
    <t>ISB_ISB</t>
  </si>
  <si>
    <t>ISB_ISB_ISB</t>
  </si>
  <si>
    <t>028.833.214-85</t>
  </si>
  <si>
    <t>ALVES &amp; MELO ADVOGADOS</t>
  </si>
  <si>
    <t>JRAS_AMA_PJ_PJ</t>
  </si>
  <si>
    <t>26.550.146/0001-02</t>
  </si>
  <si>
    <t>joaoalvesm_adv@icloud.com</t>
  </si>
  <si>
    <t>JRAS_AMA_PJ</t>
  </si>
  <si>
    <t>50710-390</t>
  </si>
  <si>
    <t>JRAS_JRAS</t>
  </si>
  <si>
    <t>JRAS_JRAS_JRAS</t>
  </si>
  <si>
    <t>067.828.104-17</t>
  </si>
  <si>
    <t>RAF_AMA_AMA</t>
  </si>
  <si>
    <t>293.757.204-97</t>
  </si>
  <si>
    <t>rafa.albuquerque.ferreira@gmail.com</t>
  </si>
  <si>
    <t>CARPINA</t>
  </si>
  <si>
    <t>55812-150</t>
  </si>
  <si>
    <t>RAF_RAF_RAF</t>
  </si>
  <si>
    <t>070.446.734-81</t>
  </si>
  <si>
    <t>RAF_RAF</t>
  </si>
  <si>
    <t>50741-530</t>
  </si>
  <si>
    <t>ACC_ACC_ACC</t>
  </si>
  <si>
    <t>374.588.068-42</t>
  </si>
  <si>
    <t>licallegari@icloud.com</t>
  </si>
  <si>
    <t>ACC_ACC</t>
  </si>
  <si>
    <t>05093-000</t>
  </si>
  <si>
    <t>ENGENHEIRA AMBIENTAL</t>
  </si>
  <si>
    <t>ACC_ACC_PJ_PJ</t>
  </si>
  <si>
    <t>ACC_ACC_PJ</t>
  </si>
  <si>
    <t>ACC_SCS_SCS</t>
  </si>
  <si>
    <t>ACC_SCS</t>
  </si>
  <si>
    <t>RCA_RCA_RCA</t>
  </si>
  <si>
    <t>66617-642</t>
  </si>
  <si>
    <t>GBF_GBF_GBF</t>
  </si>
  <si>
    <t>438.097.308-58</t>
  </si>
  <si>
    <t>guilherme.filgueiras@laclaw.com.br</t>
  </si>
  <si>
    <t>GBF_GBF</t>
  </si>
  <si>
    <t>06708-715</t>
  </si>
  <si>
    <t>ISABELA MAIA SIMÕES</t>
  </si>
  <si>
    <t>LFS_IMS_IMS</t>
  </si>
  <si>
    <t>120.147.874-09</t>
  </si>
  <si>
    <t>LFS_IMS</t>
  </si>
  <si>
    <t>MANUELA MAIA SIMÕES</t>
  </si>
  <si>
    <t>LFS_MMS_MMS</t>
  </si>
  <si>
    <t>131.951.724-29</t>
  </si>
  <si>
    <t>LFS_MMS</t>
  </si>
  <si>
    <t>6AU12076</t>
  </si>
  <si>
    <t>FMM_FMM_FMM</t>
  </si>
  <si>
    <t>ALFREDO JOSE CARNEIRO DE ARAUJO JUNIOR E/OU MARCELA COSTA DE MELO CARNEIRO</t>
  </si>
  <si>
    <t>AJCJ_AJCJ_AJCJ</t>
  </si>
  <si>
    <t>057.299.304-88</t>
  </si>
  <si>
    <t>alfredo@hubplural.com</t>
  </si>
  <si>
    <t>AJCJ_AJCJ</t>
  </si>
  <si>
    <t>MARCELA COSTA DE MELO CARNEIRO</t>
  </si>
  <si>
    <t>089.782.734-16</t>
  </si>
  <si>
    <t>AJCJ_MCMC</t>
  </si>
  <si>
    <t>52050-202</t>
  </si>
  <si>
    <t>DFS_DFS_APT_APT</t>
  </si>
  <si>
    <t>DFS_DFS_APT</t>
  </si>
  <si>
    <t>FMM_EGM_EGM</t>
  </si>
  <si>
    <t>FMM_EGM</t>
  </si>
  <si>
    <t>FMM_LGM_LGM</t>
  </si>
  <si>
    <t>FMM_LGM</t>
  </si>
  <si>
    <t>FMM_MAM_MAM</t>
  </si>
  <si>
    <t>FMM_MAM</t>
  </si>
  <si>
    <t>616.462.704-44</t>
  </si>
  <si>
    <t>celso@porticoesquadrias.com.br</t>
  </si>
  <si>
    <t>CHAM_CHAM</t>
  </si>
  <si>
    <t>CHAM_CHAM_CHAM</t>
  </si>
  <si>
    <t>ANA JÚLIA DE ARAÚJO RIBEIRO</t>
  </si>
  <si>
    <t>PJSP_AJA_AJA</t>
  </si>
  <si>
    <t>135.155.044-60</t>
  </si>
  <si>
    <t>anajuliaribeiroo699@gmail.com</t>
  </si>
  <si>
    <t>PJSP_AJA</t>
  </si>
  <si>
    <t>53300-040</t>
  </si>
  <si>
    <t>RONALDO DE ARAÚJO RIBEIRO FILHO</t>
  </si>
  <si>
    <t>PJSP_RAF_RAF</t>
  </si>
  <si>
    <t>109.100.294-07</t>
  </si>
  <si>
    <t>filhoronaldo.ribeiro@gmail.com</t>
  </si>
  <si>
    <t>PJSP_RAF</t>
  </si>
  <si>
    <t>6FR06047</t>
  </si>
  <si>
    <t>BAR_BAR_BAR</t>
  </si>
  <si>
    <t>037.747.374-01</t>
  </si>
  <si>
    <t>basfora@hotmail.com</t>
  </si>
  <si>
    <t>BAR_BAR</t>
  </si>
  <si>
    <t>BAR</t>
  </si>
  <si>
    <t>RAGF_RAGF_RAGF</t>
  </si>
  <si>
    <t>472.204.304-34</t>
  </si>
  <si>
    <t>robertaadvrecife@gmail.com</t>
  </si>
  <si>
    <t>RAGF_RAGF</t>
  </si>
  <si>
    <t>RAGF</t>
  </si>
  <si>
    <t>APN_APN_APN</t>
  </si>
  <si>
    <t>016.219.286-08</t>
  </si>
  <si>
    <t>anna.pereira.neta@outlook.com</t>
  </si>
  <si>
    <t>APN_APN</t>
  </si>
  <si>
    <t>82820-270</t>
  </si>
  <si>
    <t>APN</t>
  </si>
  <si>
    <t>APN_APN_RSC</t>
  </si>
  <si>
    <t>CPV_CPV_CPV</t>
  </si>
  <si>
    <t>018.513.127-14</t>
  </si>
  <si>
    <t>pettenavelloso@gmail.com</t>
  </si>
  <si>
    <t>CPV_CPV</t>
  </si>
  <si>
    <t>22795-077</t>
  </si>
  <si>
    <t>CPV</t>
  </si>
  <si>
    <t>CPV_CPV_USO_USO</t>
  </si>
  <si>
    <t>CPV_CPV_USO</t>
  </si>
  <si>
    <t>IFS_IFS_IFS</t>
  </si>
  <si>
    <t>390.744.476-00</t>
  </si>
  <si>
    <t>ilzafs59@hotmail.com</t>
  </si>
  <si>
    <t>IFS_IFS</t>
  </si>
  <si>
    <t>30380-600</t>
  </si>
  <si>
    <t>IFS</t>
  </si>
  <si>
    <t>EAD_EAD_EAD</t>
  </si>
  <si>
    <t>074.474.946-82</t>
  </si>
  <si>
    <t>elisa.adiniz@gmail.com</t>
  </si>
  <si>
    <t>EAD_EAD</t>
  </si>
  <si>
    <t>05510-050</t>
  </si>
  <si>
    <t>EAD</t>
  </si>
  <si>
    <t>EAD_EAD_APT</t>
  </si>
  <si>
    <t>ELISA ABREU DINIZ ODONTOLOGIA LTDA</t>
  </si>
  <si>
    <t>EAD_EDOL_PJ_PJ</t>
  </si>
  <si>
    <t xml:space="preserve"> 49.578.141/0001-85</t>
  </si>
  <si>
    <t>EAD_EDOL_PJ</t>
  </si>
  <si>
    <t xml:space="preserve"> 04550-004</t>
  </si>
  <si>
    <t>FMN_MRAM_MRAM</t>
  </si>
  <si>
    <t>035.761.304-03</t>
  </si>
  <si>
    <t>mari_romeiro@yahoo.com.br</t>
  </si>
  <si>
    <t>FMN_MRAM</t>
  </si>
  <si>
    <t>OMN_OMN_APT_APT</t>
  </si>
  <si>
    <t>OMN_OMN_APT</t>
  </si>
  <si>
    <t>LBFS_LBFS_LBFS</t>
  </si>
  <si>
    <t>larissabrayner@gmail.com</t>
  </si>
  <si>
    <t>LBFS_LBFS</t>
  </si>
  <si>
    <t>04604-003</t>
  </si>
  <si>
    <t>LBFS</t>
  </si>
  <si>
    <t>MLSM_MLSM_MLSM</t>
  </si>
  <si>
    <t>244.391.344-91</t>
  </si>
  <si>
    <t>VIVIANE.MARINHO@LIVE.COM</t>
  </si>
  <si>
    <t>MLSM_MLSM</t>
  </si>
  <si>
    <t>54240-040</t>
  </si>
  <si>
    <t>MLSM</t>
  </si>
  <si>
    <t>PENSIONISTA</t>
  </si>
  <si>
    <t>VANIA MARIA MEIRA MAROSTICA</t>
  </si>
  <si>
    <t>470.806.807-78</t>
  </si>
  <si>
    <t>VANIAMAROSTICA4@YAHOO.COM.BR</t>
  </si>
  <si>
    <t>PMM_VMM</t>
  </si>
  <si>
    <t>TAMARINEIRA</t>
  </si>
  <si>
    <t>RA_VHM_VHM</t>
  </si>
  <si>
    <t>800.191.294-91</t>
  </si>
  <si>
    <t>VALDICEIAMARINHO@HOTMAIL.COM</t>
  </si>
  <si>
    <t>VHM_VHM</t>
  </si>
  <si>
    <t>VHM</t>
  </si>
  <si>
    <t>CONEXAO COMERCIO E REPRESENTACOES FARMACEUTICA LTDA</t>
  </si>
  <si>
    <t>DLT_CCRF_PJ_PJ</t>
  </si>
  <si>
    <t>10.782.661/0001-70</t>
  </si>
  <si>
    <t>DLT_CCRF_PJ</t>
  </si>
  <si>
    <t>53130-410</t>
  </si>
  <si>
    <t>FPM_PMC_PMC</t>
  </si>
  <si>
    <t>289.171.868-23</t>
  </si>
  <si>
    <t>patriciapcmedeiros@gmail.com</t>
  </si>
  <si>
    <t>FPM_PMC</t>
  </si>
  <si>
    <t>04566-000</t>
  </si>
  <si>
    <t>MFM_MFM_MFM</t>
  </si>
  <si>
    <t>126.586.184-68</t>
  </si>
  <si>
    <t>fmorais10@hotmail.com</t>
  </si>
  <si>
    <t>MFM_MFM</t>
  </si>
  <si>
    <t>MFM</t>
  </si>
  <si>
    <t>MFM_MFM_MMS_MMS</t>
  </si>
  <si>
    <t>000.266.464-04</t>
  </si>
  <si>
    <t>murillom40@hotmail.com</t>
  </si>
  <si>
    <t>MFM_MMS</t>
  </si>
  <si>
    <t>51111-000 </t>
  </si>
  <si>
    <t>DAS_DAS_USO_USO</t>
  </si>
  <si>
    <t>DAS_DAS_USO</t>
  </si>
  <si>
    <t>FBC_HBC_RSC_RSC</t>
  </si>
  <si>
    <t>FBC_HBC_RSC</t>
  </si>
  <si>
    <t>FBC_MBC_RSC_RSC</t>
  </si>
  <si>
    <t>FBC_MBC_RSC</t>
  </si>
  <si>
    <t>JULIO DOS SANTOS NETO</t>
  </si>
  <si>
    <t>JSN_JSN_JSN</t>
  </si>
  <si>
    <t>284.740.528-31</t>
  </si>
  <si>
    <t>n3to00@gmail.com</t>
  </si>
  <si>
    <t>JSN_JSN</t>
  </si>
  <si>
    <t>05435-030</t>
  </si>
  <si>
    <t>JSN</t>
  </si>
  <si>
    <t>JMG_JMG_JMG</t>
  </si>
  <si>
    <t>001.405.126-59</t>
  </si>
  <si>
    <t>mottajulianaa3@gmail.com</t>
  </si>
  <si>
    <t>JMG_JMG</t>
  </si>
  <si>
    <t>36010-560</t>
  </si>
  <si>
    <t>JMG</t>
  </si>
  <si>
    <t>APVS_LIQ_LIQ</t>
  </si>
  <si>
    <t>704.351.084-84</t>
  </si>
  <si>
    <t>ALICEPVS@HOTMAIL.COM</t>
  </si>
  <si>
    <t>APVS_APVS</t>
  </si>
  <si>
    <t>APVS</t>
  </si>
  <si>
    <t>AMANDA ARRUDA LIMA</t>
  </si>
  <si>
    <t>TPI_AAL_AAL</t>
  </si>
  <si>
    <t>060.987.774-70</t>
  </si>
  <si>
    <t>aamandaarruda@gmail.com</t>
  </si>
  <si>
    <t>TPI_AAL</t>
  </si>
  <si>
    <t>05410-000</t>
  </si>
  <si>
    <t>MNN_MNN_MNN</t>
  </si>
  <si>
    <t>414.643.568-40</t>
  </si>
  <si>
    <t>marinicolopoulos@gmail.com</t>
  </si>
  <si>
    <t>MNN_MNN</t>
  </si>
  <si>
    <t>04716-003</t>
  </si>
  <si>
    <t>MNN</t>
  </si>
  <si>
    <t>MACO_MACO_MACO</t>
  </si>
  <si>
    <t>384.307.838-65</t>
  </si>
  <si>
    <t>marcosepm79@gmail.com</t>
  </si>
  <si>
    <t>MACO_MACO</t>
  </si>
  <si>
    <t>04041-052</t>
  </si>
  <si>
    <t>MACO</t>
  </si>
  <si>
    <t>LMELO PARTICIPACOES LTDA</t>
  </si>
  <si>
    <t>53.391.088/0001-86</t>
  </si>
  <si>
    <t>CESM_LMP_PJ</t>
  </si>
  <si>
    <t>50820-580</t>
  </si>
  <si>
    <t>MIGUEL SIMÕES DE PAIVA FILHO</t>
  </si>
  <si>
    <t>FSP_MSPF_MSPF</t>
  </si>
  <si>
    <t>320.860.914-00</t>
  </si>
  <si>
    <t>miguelsp555@gmail.com</t>
  </si>
  <si>
    <t>FSP_MSPF</t>
  </si>
  <si>
    <t>H.F.L. BATISTA GOMES PARTICIPACOES LTDA</t>
  </si>
  <si>
    <t>55.753.000/0001-54</t>
  </si>
  <si>
    <t>HLG_HLG_PJ</t>
  </si>
  <si>
    <t>50030-070</t>
  </si>
  <si>
    <t>JAIRO DE CASTRO SILVA FILHO E/OU GABRIELA MENDONCA RANGEL</t>
  </si>
  <si>
    <t>JCS_JCSF_JCSF</t>
  </si>
  <si>
    <t>039.549.264-58</t>
  </si>
  <si>
    <t>jairocinvest@gmail.com</t>
  </si>
  <si>
    <t>JCS_JCSF</t>
  </si>
  <si>
    <t>JCS_JCSF_PJ</t>
  </si>
  <si>
    <t>GUILHERME DE MORAES RODRIGUES MANGUEIRA</t>
  </si>
  <si>
    <t>004.270.084-17</t>
  </si>
  <si>
    <t>caiomangueiram@gmail.com</t>
  </si>
  <si>
    <t>CMM_GMRM</t>
  </si>
  <si>
    <t>FMN_RAMN_RAMN</t>
  </si>
  <si>
    <t>FMN_RAMN</t>
  </si>
  <si>
    <t>MARIA ALICE TASSITANO VASCONCELOS</t>
  </si>
  <si>
    <t>535.959.948-09</t>
  </si>
  <si>
    <t>FMT_MATV</t>
  </si>
  <si>
    <t>06542-035</t>
  </si>
  <si>
    <t>MARIA LAURA TASSITANO VASCONCELOS</t>
  </si>
  <si>
    <t>604.282.218-74</t>
  </si>
  <si>
    <t>FMT_MLTV</t>
  </si>
  <si>
    <t>MARCELA DE BAIRROS ALMEIDA</t>
  </si>
  <si>
    <t>PJSD_MBA_MBA</t>
  </si>
  <si>
    <t>708.654.500-72</t>
  </si>
  <si>
    <t>marcelabalmeida@hotmail.com</t>
  </si>
  <si>
    <t>PJSD_MBA</t>
  </si>
  <si>
    <t>51030-020</t>
  </si>
  <si>
    <t>PJSD</t>
  </si>
  <si>
    <t>BRUNO PEREIRA DE FARIAS</t>
  </si>
  <si>
    <t>888.044.964-87</t>
  </si>
  <si>
    <t>brunop0208@gmail.com</t>
  </si>
  <si>
    <t>BPF_BPF</t>
  </si>
  <si>
    <t>52060-260</t>
  </si>
  <si>
    <t>BPF</t>
  </si>
  <si>
    <t>FLAVIO VIEIRA DE ALBUQUERQUE FILHO</t>
  </si>
  <si>
    <t>715.397.554-36</t>
  </si>
  <si>
    <t>FLAVIOTEFILHO@GMAIL.COM</t>
  </si>
  <si>
    <t>FVAF_FVAF</t>
  </si>
  <si>
    <t>52050-091</t>
  </si>
  <si>
    <t>FVAF</t>
  </si>
  <si>
    <t>AGENTE ADMINISTRATIVO</t>
  </si>
  <si>
    <t>MAYRA LUNA NOBRE GONÇALVES FERREIRA</t>
  </si>
  <si>
    <t>079.957.894-08</t>
  </si>
  <si>
    <t>mayralunanobre@gmail.com</t>
  </si>
  <si>
    <t>MLF_MLF</t>
  </si>
  <si>
    <t>MLF</t>
  </si>
  <si>
    <t>SERVIDOR PUBLICO FEDERAL</t>
  </si>
  <si>
    <t>RODRIGO DE ANDRADE RATIS</t>
  </si>
  <si>
    <t>074.942.824-40</t>
  </si>
  <si>
    <t>RODRIGO_ANDRADE2010@HOTMAIL.COM</t>
  </si>
  <si>
    <t>RAR_RAR</t>
  </si>
  <si>
    <t>50610-120</t>
  </si>
  <si>
    <t>RAR</t>
  </si>
  <si>
    <t>JOSÉ RICARDO CARNEIRO LEÃO DE BIASE</t>
  </si>
  <si>
    <t>JRCB_JRCB_JRCB</t>
  </si>
  <si>
    <t>022.825.564-37</t>
  </si>
  <si>
    <t>biasebmf@gmail.com</t>
  </si>
  <si>
    <t>JRCB_JRCB</t>
  </si>
  <si>
    <t>GBT</t>
  </si>
  <si>
    <t>52050-025</t>
  </si>
  <si>
    <t>JRCB</t>
  </si>
  <si>
    <t>RAVI DE MEDEIROS PEIXOTO</t>
  </si>
  <si>
    <t>RDMP_RDMP_RDMP</t>
  </si>
  <si>
    <t>069.289.804-27</t>
  </si>
  <si>
    <t>ravipeixoto@gmail.com</t>
  </si>
  <si>
    <t>RDMP_RDMP</t>
  </si>
  <si>
    <t>52061-312</t>
  </si>
  <si>
    <t>RDMP</t>
  </si>
  <si>
    <t>PROCURADOR(A)</t>
  </si>
  <si>
    <t>CVBL_IVB_RSC_RSC</t>
  </si>
  <si>
    <t>IURIBOTELHO@HOTMAIL.COM</t>
  </si>
  <si>
    <t>CVBL_IVB_RSC</t>
  </si>
  <si>
    <t>TALISSON FELIPE SCARDELATO MOURA CASTRO</t>
  </si>
  <si>
    <t>GHMC_TSMC_TSMC</t>
  </si>
  <si>
    <t>015.311.406-10</t>
  </si>
  <si>
    <t>guilherme.gsmc@gmail.com</t>
  </si>
  <si>
    <t>GHMC_TSMC</t>
  </si>
  <si>
    <t>FRANKLIN ARRUDA DIAS NOVO</t>
  </si>
  <si>
    <t>697.951.344-34</t>
  </si>
  <si>
    <t>diasnovo@gmail.com</t>
  </si>
  <si>
    <t>BCA_FADN</t>
  </si>
  <si>
    <t>50740-540</t>
  </si>
  <si>
    <t>MATRIZ CONTABILIDADE LTDA</t>
  </si>
  <si>
    <t>21.261.445/0001-03</t>
  </si>
  <si>
    <t>pmarostica@matrizcontabil.com.br</t>
  </si>
  <si>
    <t>PMM_MCL</t>
  </si>
  <si>
    <t>FELIPE PONTES CAULA REIS</t>
  </si>
  <si>
    <t>129.154.144-67</t>
  </si>
  <si>
    <t>RPCR_FPCR</t>
  </si>
  <si>
    <t>ANA PAULA LIMA DA COSTA SANTOS</t>
  </si>
  <si>
    <t>ALCS_ALCS_ALCS</t>
  </si>
  <si>
    <t>045.517.684-13</t>
  </si>
  <si>
    <t>anapaulalima04@hotmail.com</t>
  </si>
  <si>
    <t>ALCS_ALCS</t>
  </si>
  <si>
    <t>56332-710</t>
  </si>
  <si>
    <t>ALCS</t>
  </si>
  <si>
    <t>PROCURADORA</t>
  </si>
  <si>
    <t>GUSTAVO CAVALCANTI DE ALBUQUERQUE</t>
  </si>
  <si>
    <t>ALCS_GCA_GCA</t>
  </si>
  <si>
    <t>039.372.864-11</t>
  </si>
  <si>
    <t>gugasimm@gmail.com</t>
  </si>
  <si>
    <t>ALCS_GCA</t>
  </si>
  <si>
    <t>PATRICIA MARIA VIEIRA PÉREZ BARBOSA</t>
  </si>
  <si>
    <t>BPB_PMPB_PMPB</t>
  </si>
  <si>
    <t>250.581.776-68</t>
  </si>
  <si>
    <t>patriciavperezb@gmail.com</t>
  </si>
  <si>
    <t>BPB_PMPB</t>
  </si>
  <si>
    <t>RICARDO PALADINI BARBOSA</t>
  </si>
  <si>
    <t>227.443.636-34</t>
  </si>
  <si>
    <t>BPB_RPB</t>
  </si>
  <si>
    <t>RICARDO RIQUE</t>
  </si>
  <si>
    <t>RRQ_RRQ_RRQ</t>
  </si>
  <si>
    <t>772.781.434-20</t>
  </si>
  <si>
    <t>rique@taemcasa.com.br</t>
  </si>
  <si>
    <t>RRQ_RRQ</t>
  </si>
  <si>
    <t>RRQ</t>
  </si>
  <si>
    <t>EDUARDO CARDOSO GONÇALVES</t>
  </si>
  <si>
    <t>ECG_ECG_ECG</t>
  </si>
  <si>
    <t>272.810.274-00</t>
  </si>
  <si>
    <t>educardoso.g@gmail.com</t>
  </si>
  <si>
    <t>ECG_ECG</t>
  </si>
  <si>
    <t>51020-260</t>
  </si>
  <si>
    <t>ECG</t>
  </si>
  <si>
    <t>ASTEL LINE TELECOMUNICACOES LTDA EPP</t>
  </si>
  <si>
    <t>01.220.643/0001-03</t>
  </si>
  <si>
    <t>ASL_ALTE_PJ</t>
  </si>
  <si>
    <t>JOÃO ANTUNES VASCONCELOS</t>
  </si>
  <si>
    <t>027.707.364-26</t>
  </si>
  <si>
    <t>jotavasconcelos@hotmail.com</t>
  </si>
  <si>
    <t>JAV_JAV</t>
  </si>
  <si>
    <t>JAV</t>
  </si>
  <si>
    <t>GABRIELA MENDONÇA RANGEL</t>
  </si>
  <si>
    <t>053.708.104-60</t>
  </si>
  <si>
    <t>gabrielamendoncarangel@gmail.com</t>
  </si>
  <si>
    <t>JCS_GMR</t>
  </si>
  <si>
    <t>MONICA DE FATIMA ALMEIDA DA CUNHA ALECRIM</t>
  </si>
  <si>
    <t>913.899.687-15</t>
  </si>
  <si>
    <t>harmonicaestetica@hotmail.com</t>
  </si>
  <si>
    <t>NACA_MAC</t>
  </si>
  <si>
    <t>51021-200</t>
  </si>
  <si>
    <t>NACA_RLA</t>
  </si>
  <si>
    <t>RICARDO LACERDA ALECRIM</t>
  </si>
  <si>
    <t>NACA_RLA_RLA</t>
  </si>
  <si>
    <t>390.160.564-91</t>
  </si>
  <si>
    <t>Alecrimr@icloud.com</t>
  </si>
  <si>
    <t>JOSÉ DIEGO DA SILVA XAVIER</t>
  </si>
  <si>
    <t>DSX_DSX_DSX</t>
  </si>
  <si>
    <t>050.425.104-00</t>
  </si>
  <si>
    <t>diego.xavier@outlook.com</t>
  </si>
  <si>
    <t>DSX_DSX</t>
  </si>
  <si>
    <t>DSX</t>
  </si>
  <si>
    <t>ACLA_ACLA_ACLA</t>
  </si>
  <si>
    <t>ACLA_ACLA</t>
  </si>
  <si>
    <t>LÍGIA ARRUDA ALENCAR VIEIRA</t>
  </si>
  <si>
    <t>LAV_LAV_LAV</t>
  </si>
  <si>
    <t>356.742.104-20</t>
  </si>
  <si>
    <t>ligiavieira2010@hotmail.com</t>
  </si>
  <si>
    <t>LAV_LAV</t>
  </si>
  <si>
    <t>52030-225</t>
  </si>
  <si>
    <t>LAV</t>
  </si>
  <si>
    <t>AUDITOR(A) FISCAL</t>
  </si>
  <si>
    <t>MELISSA CARNEIRO LEÃO DE AMORIM</t>
  </si>
  <si>
    <t>097.594.854-78</t>
  </si>
  <si>
    <t>melissaclamorim@gmail.com</t>
  </si>
  <si>
    <t>MCLA_MCLA</t>
  </si>
  <si>
    <t>04507-080</t>
  </si>
  <si>
    <t>MCLA</t>
  </si>
  <si>
    <t>CONSULTOR(A)</t>
  </si>
  <si>
    <t>PEDRO LEAL RODRIGO DE MOURA</t>
  </si>
  <si>
    <t>084.847.574-71</t>
  </si>
  <si>
    <t>Pedro@mcgroup.tech</t>
  </si>
  <si>
    <t>MCLA_PLRM</t>
  </si>
  <si>
    <t>INTERNACIONALISTA</t>
  </si>
  <si>
    <t>FERNANDA MARIA MEDEIROS BARBOSA ARRUDA</t>
  </si>
  <si>
    <t>RMB_FMBA_FMBA</t>
  </si>
  <si>
    <t>412.335.224-34</t>
  </si>
  <si>
    <t>fernandabarbosaarruda@hotmail.com</t>
  </si>
  <si>
    <t>RMB_FMBA</t>
  </si>
  <si>
    <t>LCG_LCG_FLH1_FLH1</t>
  </si>
  <si>
    <t>LCG_LCG_FLH1</t>
  </si>
  <si>
    <t>05687-010</t>
  </si>
  <si>
    <t>LCG_LCG_FLH2_FLH2</t>
  </si>
  <si>
    <t>LCG_LCG_FLH2</t>
  </si>
  <si>
    <t>ROBERTO CHAVES FIUZA</t>
  </si>
  <si>
    <t>594.499.854-72</t>
  </si>
  <si>
    <t>rcf.1@hotmail.com</t>
  </si>
  <si>
    <t>SME_RCF</t>
  </si>
  <si>
    <t>SANTA MARIA EMPREENDIMENTOS S/A</t>
  </si>
  <si>
    <t>SME</t>
  </si>
  <si>
    <t>SME_SME_PJ_PJ</t>
  </si>
  <si>
    <t>09.016.361/0001-09</t>
  </si>
  <si>
    <t>SME_SME_PJ</t>
  </si>
  <si>
    <t>ANDREA ARCOVERDE DE BRITTO LEITE</t>
  </si>
  <si>
    <t>FABL_ABL_ABL</t>
  </si>
  <si>
    <t>398.642.514-49</t>
  </si>
  <si>
    <t>Arcoverde.andrea@gmail.com</t>
  </si>
  <si>
    <t>FABL_ABL</t>
  </si>
  <si>
    <t>PAMELA GUEDES ALCOFORADO ASSUNÇÃO DE ROOY</t>
  </si>
  <si>
    <t>PGAR_PGAR_PGAR</t>
  </si>
  <si>
    <t>059.057.544-97</t>
  </si>
  <si>
    <t>rooypam@gmail.com</t>
  </si>
  <si>
    <t>PGAR_PGAR</t>
  </si>
  <si>
    <t>PGAR</t>
  </si>
  <si>
    <t>ADRIANA DE BAIRROS ALMEIDA</t>
  </si>
  <si>
    <t>PJSD_ABA_ABA</t>
  </si>
  <si>
    <t>687.479.690-91</t>
  </si>
  <si>
    <t>administrativo@sixhospitalar.com.br</t>
  </si>
  <si>
    <t>PJSD_ABA</t>
  </si>
  <si>
    <t>PJSD_SDH_PJ</t>
  </si>
  <si>
    <t>SIX DISTRIBUIDORA HOSPITALAR LTDA</t>
  </si>
  <si>
    <t>PJSD_SDH_PJ_PJ</t>
  </si>
  <si>
    <t>21.381.761/0001-00</t>
  </si>
  <si>
    <t>54400-440</t>
  </si>
  <si>
    <t>SANFA ADMINISTRACAO LTDA</t>
  </si>
  <si>
    <t>FDLM_SAL_PJ_PJ</t>
  </si>
  <si>
    <t>26.661.646/0001-03</t>
  </si>
  <si>
    <t>smsmaciel01@gmail.com</t>
  </si>
  <si>
    <t>FDLM_SAL_PJ</t>
  </si>
  <si>
    <t>ALPHAVILLE VESPASIANO</t>
  </si>
  <si>
    <t>33202-110</t>
  </si>
  <si>
    <t>FILLIPE FERRAZ DE SOUZA BARBOSA E/OU FERNANDA LUCENA DE ARAUJO </t>
  </si>
  <si>
    <t>FFSB_CONJ_CONJ</t>
  </si>
  <si>
    <t>FFSB_FLA_COJ</t>
  </si>
  <si>
    <t>BENICIO LOBO CAVALCANTI PRIOLI  </t>
  </si>
  <si>
    <t>065.220.921-15</t>
  </si>
  <si>
    <t>PCL_BLCP</t>
  </si>
  <si>
    <t>16.844.470/0001-71</t>
  </si>
  <si>
    <t>MFB_MFB_PJ2</t>
  </si>
  <si>
    <t>TÂNIA SAMILA CARVALHO RODRIGUES NEPONUCENO</t>
  </si>
  <si>
    <t>053.532.295-09</t>
  </si>
  <si>
    <t>taniasamilacrn@gmail.com</t>
  </si>
  <si>
    <t>TSCN_TSCN</t>
  </si>
  <si>
    <t>08225-220</t>
  </si>
  <si>
    <t>TCSN</t>
  </si>
  <si>
    <t>DOMÉSTICO(A)</t>
  </si>
  <si>
    <t>AGUINALDO ANTÔNIO CAVALCANTI DE MENEZES JUNIOR</t>
  </si>
  <si>
    <t>035.710.004-20</t>
  </si>
  <si>
    <t>ajcmenezes@gmail.com</t>
  </si>
  <si>
    <t>ARBM_ACMJ</t>
  </si>
  <si>
    <t>ARBM</t>
  </si>
  <si>
    <t>ARBM_ARBM</t>
  </si>
  <si>
    <t>ANNE FRANCY RODRIGUES BRASIL DE MENEZES</t>
  </si>
  <si>
    <t>ANNE FRANCY RODRIGUES BRASIL DE MENEZES E/OU AGUINALDO ANTONIO CAVALCANTI DE MENEZES JUNIOR</t>
  </si>
  <si>
    <t>ARBM_ARBM_ARBM</t>
  </si>
  <si>
    <t>009.161.114-82</t>
  </si>
  <si>
    <t>Annebmenezes@iCloud.com</t>
  </si>
  <si>
    <t>DANILO MORAES DO NASCIMENTO JUNIOR</t>
  </si>
  <si>
    <t>858.821.215-31</t>
  </si>
  <si>
    <t>danilonascimento.jr14@gmail.com</t>
  </si>
  <si>
    <t>DMNJ_DMNJ</t>
  </si>
  <si>
    <t>LAURO DE FREITAS</t>
  </si>
  <si>
    <t>42700-000</t>
  </si>
  <si>
    <t>DMNJ</t>
  </si>
  <si>
    <t>GESTOR COMERCIAL</t>
  </si>
  <si>
    <t>FRIENDS</t>
  </si>
  <si>
    <t>DAVID PLÁCIDO LOPES JÚNIOR</t>
  </si>
  <si>
    <t>DPLJ_DPLJ_DPLJ</t>
  </si>
  <si>
    <t>075.078.114-92</t>
  </si>
  <si>
    <t>davidplacido200@hotmail.com</t>
  </si>
  <si>
    <t>DPLJ_DPLJ</t>
  </si>
  <si>
    <t>50710-450</t>
  </si>
  <si>
    <t>DPLJ</t>
  </si>
  <si>
    <t>CARLOS HENRIQUE SÁ DE MELO CAVALCANTI</t>
  </si>
  <si>
    <t>HSMC_HSMC_HSMC</t>
  </si>
  <si>
    <t>051.944.474-42</t>
  </si>
  <si>
    <t>Henriquefutsal05@gmail.com</t>
  </si>
  <si>
    <t>HSMC_HSMC</t>
  </si>
  <si>
    <t>HSMC</t>
  </si>
  <si>
    <t>PPC_PPC_PPC</t>
  </si>
  <si>
    <t>PPC_PPC</t>
  </si>
  <si>
    <t>MARIA DO CARMO DE FIGUEIREDO SEREJO</t>
  </si>
  <si>
    <t>MCS_MCS_MCS</t>
  </si>
  <si>
    <t>529.255.604-15</t>
  </si>
  <si>
    <t>mcfserejo@gmail.com</t>
  </si>
  <si>
    <t>MCS_MCS</t>
  </si>
  <si>
    <t>52050-085</t>
  </si>
  <si>
    <t>MCS</t>
  </si>
  <si>
    <t>ENGENHEIRA</t>
  </si>
  <si>
    <t>PATRÍCIA MATOS</t>
  </si>
  <si>
    <t>FRM_PNM</t>
  </si>
  <si>
    <t>RDC_RDC_APT_APT</t>
  </si>
  <si>
    <t>RDC_RDC_APT</t>
  </si>
  <si>
    <t>AMANDA LINS BRITO FANECO AMORIM</t>
  </si>
  <si>
    <t>CDLJ_ALBA_ALBA</t>
  </si>
  <si>
    <t>059.617.744-57</t>
  </si>
  <si>
    <t>carlosdelgadoljr@gmail.com</t>
  </si>
  <si>
    <t>CDLJ_ALBA</t>
  </si>
  <si>
    <t>70687-125</t>
  </si>
  <si>
    <t>CDLJ</t>
  </si>
  <si>
    <t>JOSÉ CARLOS DELGADO LIMA JÚNIOR</t>
  </si>
  <si>
    <t>CDLJ_CDLJ_CDLJ</t>
  </si>
  <si>
    <t>085.536.464-59</t>
  </si>
  <si>
    <t>CDLJ_CDLJ</t>
  </si>
  <si>
    <t>JOSÉ CARLOS DELGADO LIMA</t>
  </si>
  <si>
    <t>CDLJ_JCDL_JCDL</t>
  </si>
  <si>
    <t>234.043.024-00</t>
  </si>
  <si>
    <t>CDLJ_JCDL</t>
  </si>
  <si>
    <t>53050-430</t>
  </si>
  <si>
    <t>MIGUEL SIMOES DE PAIVA NETO E/OU MIRELLA VICTORIA OMENA MONTEIRO </t>
  </si>
  <si>
    <t>MSPN_MVOM_COJ</t>
  </si>
  <si>
    <t>111.676.034-78</t>
  </si>
  <si>
    <t>miguel_paiva9@hotmail.com</t>
  </si>
  <si>
    <t>FSP_MSPN</t>
  </si>
  <si>
    <t>MIGUEL SIMÕES DE PAIVA NETO</t>
  </si>
  <si>
    <t>50710-150</t>
  </si>
  <si>
    <t>ENGENHEIRO CIVIL</t>
  </si>
  <si>
    <t>MIRELLA VICTORIA OMENA MONTEIRO DE PAIVA</t>
  </si>
  <si>
    <t>115.618.126-76</t>
  </si>
  <si>
    <t>mirella.omena@outlook.com</t>
  </si>
  <si>
    <t>FSP_MVOM</t>
  </si>
  <si>
    <t>OSVALDO LEITE SIMÕES DE PAIVA</t>
  </si>
  <si>
    <t>FSP_OLSP_OLSP</t>
  </si>
  <si>
    <t>094.065.304-49</t>
  </si>
  <si>
    <t>opaiva54@gmail.com</t>
  </si>
  <si>
    <t>FSP_OLSP</t>
  </si>
  <si>
    <t>ENGENHEIRO(A) ELÉTRICO(A)</t>
  </si>
  <si>
    <t>GUSTAVO HENRIQUE RAMALHO DE MATTOS</t>
  </si>
  <si>
    <t>GHRM_GHRM_GHRM</t>
  </si>
  <si>
    <t>056.498.429-90</t>
  </si>
  <si>
    <t>gustavohrm@icloud.com</t>
  </si>
  <si>
    <t>GHRM_GHRM</t>
  </si>
  <si>
    <t>04103-030</t>
  </si>
  <si>
    <t>GHRM</t>
  </si>
  <si>
    <t>ANNE ELIZABETH SIQUEIRA DE SOUZA SANTOS</t>
  </si>
  <si>
    <t>703.680.864-02</t>
  </si>
  <si>
    <t>anneelizabeth38@gmail.com</t>
  </si>
  <si>
    <t>AES_AES</t>
  </si>
  <si>
    <t>52041-735</t>
  </si>
  <si>
    <t>AES</t>
  </si>
  <si>
    <t>EDILENE MARIA COELHO DE ASSUNCAO</t>
  </si>
  <si>
    <t>289.536.064-20</t>
  </si>
  <si>
    <t>EDILENEASSUNCAO77@GMAIL.COM</t>
  </si>
  <si>
    <t>ERS_EMCA</t>
  </si>
  <si>
    <t>50740-170</t>
  </si>
  <si>
    <t>FLAVIO GUEDES CORREA GONDIM FILHO</t>
  </si>
  <si>
    <t>075.126.864-04</t>
  </si>
  <si>
    <t>GONDIM.FLAVIO@HOTMAIL.COM</t>
  </si>
  <si>
    <t>GSS_GSS_GSS</t>
  </si>
  <si>
    <t>GSS_GSS</t>
  </si>
  <si>
    <t>LAA_LAA_LAA</t>
  </si>
  <si>
    <t>LAA_LAA</t>
  </si>
  <si>
    <t>MCR_MCR_MCR</t>
  </si>
  <si>
    <t>MCR_MCR</t>
  </si>
  <si>
    <t>MIML_MIML_MIML</t>
  </si>
  <si>
    <t>MIML_MIML</t>
  </si>
  <si>
    <t>MLBV_MLBV</t>
  </si>
  <si>
    <t>VABB_VABB_VABB</t>
  </si>
  <si>
    <t>VABB_VABB</t>
  </si>
  <si>
    <t>VMBC_VMBC_VMBC</t>
  </si>
  <si>
    <t>VMBC_VMBC</t>
  </si>
  <si>
    <t>D AMBROSIO REESTRUTURACAO EMPRESARIAL S/S LTDA</t>
  </si>
  <si>
    <t>26.878.737/0001-03</t>
  </si>
  <si>
    <t>alice.r.baltar@gmail.com</t>
  </si>
  <si>
    <t>ABA_DARE_PJ</t>
  </si>
  <si>
    <t>50070-525</t>
  </si>
  <si>
    <t>RAFAEL SAPORITO E/OU DANIELE SAPORITO</t>
  </si>
  <si>
    <t>DSP_RSP_RSP</t>
  </si>
  <si>
    <t>265.468.088-62</t>
  </si>
  <si>
    <t>saporitoraphael19@gmail.com</t>
  </si>
  <si>
    <t>DSP_RSP_COJ</t>
  </si>
  <si>
    <t>RAFAEL SAPORITO</t>
  </si>
  <si>
    <t>CONSULTOR FINANCEIRO</t>
  </si>
  <si>
    <t>LUIZA MOREIRA DIAS</t>
  </si>
  <si>
    <t>FAL_LMD_LMD</t>
  </si>
  <si>
    <t>097.473.584-17</t>
  </si>
  <si>
    <t>luizadddias@gmail.com</t>
  </si>
  <si>
    <t>FAL_LMD</t>
  </si>
  <si>
    <t>MARIA FERNANDA GALVÃO DE ANDRADE LIMA</t>
  </si>
  <si>
    <t>FAL_MFGL_MFGL</t>
  </si>
  <si>
    <t>308.347.594-20</t>
  </si>
  <si>
    <t>fernanda.horizonte@gmail.com</t>
  </si>
  <si>
    <t>FAL_MFGL</t>
  </si>
  <si>
    <t>MARIA EFERNANDA GALVÃO DE ANDRADE LIMA</t>
  </si>
  <si>
    <t>TATIANE FIALHO ARAÚJO RODRIGUES FIGUEIRÔA</t>
  </si>
  <si>
    <t>JRMF_TARF_TARF</t>
  </si>
  <si>
    <t>039.981.784-06</t>
  </si>
  <si>
    <t>tatianefr@hotmail.com</t>
  </si>
  <si>
    <t>JRMF_TARF</t>
  </si>
  <si>
    <t>ANA PAOLA MORAIS ARRUDA</t>
  </si>
  <si>
    <t>MFM_APMA_APMA</t>
  </si>
  <si>
    <t>402.138.974-15</t>
  </si>
  <si>
    <t>anamoraisarruda@hotmail.com</t>
  </si>
  <si>
    <t>MFM_APMA</t>
  </si>
  <si>
    <t>52060-050</t>
  </si>
  <si>
    <t>MAURO BARBOSA ARRUDA FILHO</t>
  </si>
  <si>
    <t>MFM_MBAF_MBAF</t>
  </si>
  <si>
    <t>402.139.004-91</t>
  </si>
  <si>
    <t>mauroarrudafilho@hotmail.com</t>
  </si>
  <si>
    <t>MFM_MBAF</t>
  </si>
  <si>
    <t>MFM_MBAF_OLD</t>
  </si>
  <si>
    <t>MARLY APARECIDA MILAN</t>
  </si>
  <si>
    <t>BGF_MAM_MAM</t>
  </si>
  <si>
    <t>932.020.598-15</t>
  </si>
  <si>
    <t>marlymil@gmail.com</t>
  </si>
  <si>
    <t>BGF_MAM</t>
  </si>
  <si>
    <t>13050-544</t>
  </si>
  <si>
    <t>SECRETARIO(A) EXECUTIVO(A)</t>
  </si>
  <si>
    <t>RODRIGO PETRIBU DA COSTA AZEVEDO E/OU CESAR PETRIBU DA COSTA AZEVEDO</t>
  </si>
  <si>
    <t>FFA_CPCA_COJ_COJ</t>
  </si>
  <si>
    <t>rodrigopetribu@hotmail.com</t>
  </si>
  <si>
    <t>FFA_CPCA_COJ</t>
  </si>
  <si>
    <t>JOAO DOMINGOS PETRIBU DA COSTA AZEVEDO E/OU EDUARDO PETRIBU DA COSTA AZEVEDO</t>
  </si>
  <si>
    <t>FFA_JDCA_COJ_COJ</t>
  </si>
  <si>
    <t>890.219.164-87</t>
  </si>
  <si>
    <t>jdpazevedo@gmail.com</t>
  </si>
  <si>
    <t>FFA_JDCA_COJ</t>
  </si>
  <si>
    <t>CLARA LINS OMENA ARAUJO NOBREGA</t>
  </si>
  <si>
    <t>006.221.334-20</t>
  </si>
  <si>
    <t>CLO_CLAN</t>
  </si>
  <si>
    <t>MARIANA PAROLIN LOZANO</t>
  </si>
  <si>
    <t>MPL_MPL_MPL2</t>
  </si>
  <si>
    <t>300.671.018-52</t>
  </si>
  <si>
    <t>marianaparolin@gmail.com</t>
  </si>
  <si>
    <t>MPL_MPL</t>
  </si>
  <si>
    <t>05415-001</t>
  </si>
  <si>
    <t>MPL</t>
  </si>
  <si>
    <t>MPL_MPL_MPL</t>
  </si>
  <si>
    <t>LUCIANE DE BAIRROS ALMEIDA</t>
  </si>
  <si>
    <t>PJSD_LBA_LBA</t>
  </si>
  <si>
    <t>468.344.190-04</t>
  </si>
  <si>
    <t>nanealmeida2017@gmail.com</t>
  </si>
  <si>
    <t>PJSD_LBA</t>
  </si>
  <si>
    <t>51030-340</t>
  </si>
  <si>
    <t>CLARA MONTEIRO DE MELO</t>
  </si>
  <si>
    <t>DBSB_CMM_CMM</t>
  </si>
  <si>
    <t>107.787.614-95</t>
  </si>
  <si>
    <t>CLARA.M.MELO@OUTLOOK.COM</t>
  </si>
  <si>
    <t>DBSB_CMM</t>
  </si>
  <si>
    <t>ERIC GOTTSCHALK BASTOS</t>
  </si>
  <si>
    <t>EGB_EGB_EGB</t>
  </si>
  <si>
    <t>008.318.985-85</t>
  </si>
  <si>
    <t>ericgbastos@hotmail.com</t>
  </si>
  <si>
    <t>EGB_EGB</t>
  </si>
  <si>
    <t>60175-005</t>
  </si>
  <si>
    <t>MERCADÓLOGO(A)</t>
  </si>
  <si>
    <t>EGB_EGB_PREV</t>
  </si>
  <si>
    <t>RAPHAELA MIAMOTO</t>
  </si>
  <si>
    <t>RYM_RYM_RYM</t>
  </si>
  <si>
    <t>073.900.834-09</t>
  </si>
  <si>
    <t>Rapha.miamoto@hotmail.com</t>
  </si>
  <si>
    <t>RYM_RYM</t>
  </si>
  <si>
    <t>52021-030</t>
  </si>
  <si>
    <t>RYM</t>
  </si>
  <si>
    <t>HUGO AMÉRICO PITA LISMAN</t>
  </si>
  <si>
    <t>HAPL_HAPL_HAPL</t>
  </si>
  <si>
    <t>093.789.678-09</t>
  </si>
  <si>
    <t>hableconhugo@gmail.com</t>
  </si>
  <si>
    <t>HAPL_HAPL</t>
  </si>
  <si>
    <t>02242-001</t>
  </si>
  <si>
    <t>HAPL</t>
  </si>
  <si>
    <t>ADRIANA REGINA STRABELLI</t>
  </si>
  <si>
    <t>ARSL_ARSL_ARSL</t>
  </si>
  <si>
    <t>359.832.398-05</t>
  </si>
  <si>
    <t>adriana.strabelli@gmail.com</t>
  </si>
  <si>
    <t>ARSL_ARSL</t>
  </si>
  <si>
    <t>05468-150</t>
  </si>
  <si>
    <t>ARSL</t>
  </si>
  <si>
    <t>CRISTINA TEIXEIRA VIEIRA DE MELO</t>
  </si>
  <si>
    <t>CTVM_CTVM_CTVM</t>
  </si>
  <si>
    <t>668.740.504-78</t>
  </si>
  <si>
    <t>cristinateixeiravm@gmail.com</t>
  </si>
  <si>
    <t>CTVM_CTVM</t>
  </si>
  <si>
    <t>CTVM</t>
  </si>
  <si>
    <t>LEONARDO MANSO RODRIGUES SARAIVA DE MELO</t>
  </si>
  <si>
    <t>PJDC_LMRS_LMRS</t>
  </si>
  <si>
    <t>713.686.674-06</t>
  </si>
  <si>
    <t>gilson@fipelind.com.br</t>
  </si>
  <si>
    <t>PJDC_LMRS</t>
  </si>
  <si>
    <t>PJDC</t>
  </si>
  <si>
    <t>MARCELO MANSO RODRIGUES SARAIVA DE MELO</t>
  </si>
  <si>
    <t>PJDC_MMRS_MMRS</t>
  </si>
  <si>
    <t>713.686.684-70</t>
  </si>
  <si>
    <t>PJDC_MMRS</t>
  </si>
  <si>
    <t>BRUNO BISPO DE MELO</t>
  </si>
  <si>
    <t>BBM_BBM_BBM</t>
  </si>
  <si>
    <t>069.436.334-06</t>
  </si>
  <si>
    <t>brunobispo@hotmail.com.br</t>
  </si>
  <si>
    <t>BBM_BBM</t>
  </si>
  <si>
    <t>BBM</t>
  </si>
  <si>
    <t>JOÃO PAULO DE LEMOS ALVES</t>
  </si>
  <si>
    <t>JPLA_JPLA_JPLA</t>
  </si>
  <si>
    <t>029.735.674-75</t>
  </si>
  <si>
    <t>Lemosjp16@gmail.com</t>
  </si>
  <si>
    <t>JPLA_JPLA</t>
  </si>
  <si>
    <t>51110-130</t>
  </si>
  <si>
    <t>JPLA</t>
  </si>
  <si>
    <t>ELISA ARRAES DE ALENCAR KHAN</t>
  </si>
  <si>
    <t>RYM_EAK_EAK</t>
  </si>
  <si>
    <t>097.283.214-90</t>
  </si>
  <si>
    <t>elisarraes@hotmail.com</t>
  </si>
  <si>
    <t>RYM_EAK</t>
  </si>
  <si>
    <t>GERALDO CARVALHO VILARIM JÚNIOR</t>
  </si>
  <si>
    <t>6FR05752</t>
  </si>
  <si>
    <t>101.833.614-15</t>
  </si>
  <si>
    <t>villarimjr@icloud.com</t>
  </si>
  <si>
    <t>GCV_GCVJ</t>
  </si>
  <si>
    <t>FSCN_FSCN_FSCN</t>
  </si>
  <si>
    <t>RODRIGO DA SILVA OLIVEIRA</t>
  </si>
  <si>
    <t>RSO_RSO_RSO</t>
  </si>
  <si>
    <t>227.464.378-48</t>
  </si>
  <si>
    <t>rodrigos_oliveira25@hotmail.com</t>
  </si>
  <si>
    <t>RSO_RSO</t>
  </si>
  <si>
    <t>03222-000</t>
  </si>
  <si>
    <t>RSO</t>
  </si>
  <si>
    <t>CONNECT AGÊNCIA DE ESPORTES, MARKETING E COMUNICAÇÃO</t>
  </si>
  <si>
    <t>48.023.692/0001-10</t>
  </si>
  <si>
    <t>sampaiogustavo@hotmail.com</t>
  </si>
  <si>
    <t>GSOS_CEMC_PJ</t>
  </si>
  <si>
    <t>54762-303</t>
  </si>
  <si>
    <t>GSOS</t>
  </si>
  <si>
    <t>GSOS_GSOS</t>
  </si>
  <si>
    <t>GUSTAVO SAMPAIO OCTAVIANO DE SOUZA</t>
  </si>
  <si>
    <t>EMPREENDEDOR(A)</t>
  </si>
  <si>
    <t>045.923.064-65</t>
  </si>
  <si>
    <t>JOSÉ MAURO SAMPAIO OCTAVIANO DE SOUZA</t>
  </si>
  <si>
    <t>066.719.504-15</t>
  </si>
  <si>
    <t>z.mauro@hotmail.com</t>
  </si>
  <si>
    <t>GSOS_JMS</t>
  </si>
  <si>
    <t>SPORT PLUS INTERMEDIAÇÃO E AGENCIAMENTO DE SERVIÇOS</t>
  </si>
  <si>
    <t>40.768.114/0001-09</t>
  </si>
  <si>
    <t>GSOS_SPIA_PJ</t>
  </si>
  <si>
    <t>HADASSA ALVES DE FARIAS QUIRINO</t>
  </si>
  <si>
    <t>HAFQ_HAFQ_HAFQ</t>
  </si>
  <si>
    <t>102.833.244-06</t>
  </si>
  <si>
    <t>dassinhaquirino@gmail.com</t>
  </si>
  <si>
    <t>HAFQ_HAFQ</t>
  </si>
  <si>
    <t>HAFQ</t>
  </si>
  <si>
    <t>ILAN CUBITS KYRILLOS OLIVEIRA CAPELA</t>
  </si>
  <si>
    <t>IKOC_IKOC_IKOC</t>
  </si>
  <si>
    <t>112.412.834-43</t>
  </si>
  <si>
    <t>JCUBITS@HOTMAIL.COM</t>
  </si>
  <si>
    <t>IKOC_IKOC</t>
  </si>
  <si>
    <t>52051-100</t>
  </si>
  <si>
    <t>IKOC</t>
  </si>
  <si>
    <t>RUANA CARLA BARBOSA BASTOS</t>
  </si>
  <si>
    <t>EGB_RCB_RCB</t>
  </si>
  <si>
    <t>844.400.315-87</t>
  </si>
  <si>
    <t>RUANACARLA@MSN.COM</t>
  </si>
  <si>
    <t>EGB_RCB</t>
  </si>
  <si>
    <t>41680-111</t>
  </si>
  <si>
    <t>DESCARTEX CONFECÇÕES E COMÉRCIO LTDA</t>
  </si>
  <si>
    <t>JVMG_DCC_PJ_PJ</t>
  </si>
  <si>
    <t>00.165.933/0001-39</t>
  </si>
  <si>
    <t>joaovictorm.garcia@gmail.com</t>
  </si>
  <si>
    <t>JVMG_DCC_PJ</t>
  </si>
  <si>
    <t>52280-572</t>
  </si>
  <si>
    <t>JVMG</t>
  </si>
  <si>
    <t>JOÃO VICTOR DE MENDONÇA GARCIA</t>
  </si>
  <si>
    <t>JVMG_JVMG_JVMG</t>
  </si>
  <si>
    <t>038.771.414-63</t>
  </si>
  <si>
    <t>JVMG_JVMG</t>
  </si>
  <si>
    <t>52041-017</t>
  </si>
  <si>
    <t>LUCIANA DE MENDONÇA GARCIA</t>
  </si>
  <si>
    <t>JVMG_LMG_LMG</t>
  </si>
  <si>
    <t>045.099.594-19</t>
  </si>
  <si>
    <t>lucianamgarcia32@gmail.com</t>
  </si>
  <si>
    <t>JVMG_LMG</t>
  </si>
  <si>
    <t>52070-100</t>
  </si>
  <si>
    <t>NEIDE MARIA MENDONÇA GARCIA</t>
  </si>
  <si>
    <t>JVMG_NMMG_NMMG</t>
  </si>
  <si>
    <t>399.014.914-87</t>
  </si>
  <si>
    <t>hiquegarcia@gmail.com</t>
  </si>
  <si>
    <t>JVMG_NMMG</t>
  </si>
  <si>
    <t>GAP_GAP_RSC_RSC</t>
  </si>
  <si>
    <t>GAP_GAP_RSC</t>
  </si>
  <si>
    <t>LUIZ TEIXEIRA DE OLIVEIRA NETO</t>
  </si>
  <si>
    <t>LTON_LTON_LTON</t>
  </si>
  <si>
    <t>069.723.794-07</t>
  </si>
  <si>
    <t>Teixeiraln@gmail.com</t>
  </si>
  <si>
    <t>LTON_LTON</t>
  </si>
  <si>
    <t>LTON</t>
  </si>
  <si>
    <t>JOAO RODRIGUES NEPONUCENO</t>
  </si>
  <si>
    <t>081.476.048-15</t>
  </si>
  <si>
    <t>moyseisneponuceno@gmail.com</t>
  </si>
  <si>
    <t>TSCN_JRN</t>
  </si>
  <si>
    <t>TSCN</t>
  </si>
  <si>
    <t>CARLOS BARRETO CAMPELLO ROICHMAN</t>
  </si>
  <si>
    <t>CBCR_CBCR_CBCR</t>
  </si>
  <si>
    <t>031.280.934-40</t>
  </si>
  <si>
    <t>carlosroichman@gmail.com</t>
  </si>
  <si>
    <t>CBCR_CBCR</t>
  </si>
  <si>
    <t>CBCR</t>
  </si>
  <si>
    <t>LORENA LEAL DE FARIAS</t>
  </si>
  <si>
    <t>LLF_LLF_LLF</t>
  </si>
  <si>
    <t>010.157.394-40</t>
  </si>
  <si>
    <t>lorenaleal81@gmail.com</t>
  </si>
  <si>
    <t>LLF_LLF</t>
  </si>
  <si>
    <t>LLF</t>
  </si>
  <si>
    <t>CAIO CÉSAR MARQUES SILVA</t>
  </si>
  <si>
    <t>CCMS_CCMS_CCMS</t>
  </si>
  <si>
    <t>076.480.284-41</t>
  </si>
  <si>
    <t>caio_cms@hotmail.com</t>
  </si>
  <si>
    <t>CCMS_CCMS</t>
  </si>
  <si>
    <t>CCMS</t>
  </si>
  <si>
    <t>CCMS_CCMS_PJ</t>
  </si>
  <si>
    <t>RENATO ANDRADE DE PAIVA</t>
  </si>
  <si>
    <t>FSP_RAP_RAP</t>
  </si>
  <si>
    <t>057.298.094-92</t>
  </si>
  <si>
    <t>renatodepaiva@gmail.com</t>
  </si>
  <si>
    <t>FSP_RAP</t>
  </si>
  <si>
    <t>50670-350</t>
  </si>
  <si>
    <t>LUIZA ALMEIDA JUCA</t>
  </si>
  <si>
    <t>PJSD_LAJ_LAJ</t>
  </si>
  <si>
    <t>097.675.794-00</t>
  </si>
  <si>
    <t>luiza_2107@hotmail.com</t>
  </si>
  <si>
    <t>PJSD_LAJ</t>
  </si>
  <si>
    <t>51030-330</t>
  </si>
  <si>
    <t>JOSE RICARDO CAMPELLO DE BIASE</t>
  </si>
  <si>
    <t>JRCB_JRBP_JRBP</t>
  </si>
  <si>
    <t>018.782.804-06</t>
  </si>
  <si>
    <t>FRANCISCOMBN@GMAIL.COM</t>
  </si>
  <si>
    <t>JRCB_JRBP</t>
  </si>
  <si>
    <t>INGRID DE OLIVEIRA BUONAFINA COUTO</t>
  </si>
  <si>
    <t>PJSD_IOBC_IOBC</t>
  </si>
  <si>
    <t>114.402.984-83</t>
  </si>
  <si>
    <t>ingridcouto_11@hotmail.com</t>
  </si>
  <si>
    <t>PJSD_IOBC</t>
  </si>
  <si>
    <t>PEDRO LUIZ MAIA E SILVA</t>
  </si>
  <si>
    <t>173.033.034-72</t>
  </si>
  <si>
    <t>pedromaia@engemaia.eng.br</t>
  </si>
  <si>
    <t>PLMS_PLMS</t>
  </si>
  <si>
    <t>PLMS</t>
  </si>
  <si>
    <t>VICTOR CORDEIRO DE MELO</t>
  </si>
  <si>
    <t>VCDM_VCDM_VCDM</t>
  </si>
  <si>
    <t>097.273.274-86</t>
  </si>
  <si>
    <t>cordeiro.melo@gmail.com</t>
  </si>
  <si>
    <t>VCDM_VCDM</t>
  </si>
  <si>
    <t>51170-445</t>
  </si>
  <si>
    <t>VCDM</t>
  </si>
  <si>
    <t>CLESIO HOLANDA COSTA</t>
  </si>
  <si>
    <t>839.353.123-34</t>
  </si>
  <si>
    <t>clesiohcosta@hotmail.com</t>
  </si>
  <si>
    <t>CHC_CHC</t>
  </si>
  <si>
    <t>PICOS</t>
  </si>
  <si>
    <t>64600-174</t>
  </si>
  <si>
    <t>CHC</t>
  </si>
  <si>
    <t>NATALIA CAROLINA SANTOS E SILVA</t>
  </si>
  <si>
    <t>NCS_NCS_NCS</t>
  </si>
  <si>
    <t>083.453.116-01</t>
  </si>
  <si>
    <t>nataliacssilva@outlook.com.br</t>
  </si>
  <si>
    <t>NCS_NCS</t>
  </si>
  <si>
    <t>NATALIA CAROLINA CANTOS E SILVA</t>
  </si>
  <si>
    <t>01545-030</t>
  </si>
  <si>
    <t>NCS</t>
  </si>
  <si>
    <t>ANA PAULA PEREIRA MOURATO VILAR</t>
  </si>
  <si>
    <t>GPCT_APMV_APMV</t>
  </si>
  <si>
    <t>apmourato@hotmail.com</t>
  </si>
  <si>
    <t>GPCT_APMV</t>
  </si>
  <si>
    <t>ROBERTO DANTAS VILAR FILHO</t>
  </si>
  <si>
    <t>746.230.364-72</t>
  </si>
  <si>
    <t>robertodvf@hotmail.com</t>
  </si>
  <si>
    <t>GPCT_RDVF</t>
  </si>
  <si>
    <t>ANDREA SILVIA OLIVEIRA BELTRAO DE CASTRO BARRETO NEN</t>
  </si>
  <si>
    <t>RBSN_ASBN_ASBN</t>
  </si>
  <si>
    <t>416.750.024-87</t>
  </si>
  <si>
    <t>asb_nen@yahoo.com.br</t>
  </si>
  <si>
    <t>RBSN_ASBN</t>
  </si>
  <si>
    <t>52011-270</t>
  </si>
  <si>
    <t>RBSN</t>
  </si>
  <si>
    <t>ROMILDO BARRETO DA SILVA NEN</t>
  </si>
  <si>
    <t>RBSN_RBSN_RBSN</t>
  </si>
  <si>
    <t>305.082.154-04</t>
  </si>
  <si>
    <t>romildonen@hotmail.com</t>
  </si>
  <si>
    <t>RBSN_RBSN</t>
  </si>
  <si>
    <t>REINALDO MOREIRA DE MELO</t>
  </si>
  <si>
    <t>RMM_RMM_RMM</t>
  </si>
  <si>
    <t>004.890.004-44</t>
  </si>
  <si>
    <t>reinaldommelo@yahoo.com.br</t>
  </si>
  <si>
    <t>RMM_RMM</t>
  </si>
  <si>
    <t>RMM</t>
  </si>
  <si>
    <t>FAMILY</t>
  </si>
  <si>
    <t>ELDER JASCOLKA DOS SANTOS</t>
  </si>
  <si>
    <t>EJS_EJS_EJS</t>
  </si>
  <si>
    <t>225.969.998-70</t>
  </si>
  <si>
    <t>e.jascolka@gmail.com</t>
  </si>
  <si>
    <t>EJS_EJS</t>
  </si>
  <si>
    <t>04113-080</t>
  </si>
  <si>
    <t>EJS</t>
  </si>
  <si>
    <t>JULIO CÉSAR FALBO</t>
  </si>
  <si>
    <t>099.178.024-87</t>
  </si>
  <si>
    <t>juliofalbo27@hotmail.com</t>
  </si>
  <si>
    <t>GPCT_JCF</t>
  </si>
  <si>
    <t>52060-180</t>
  </si>
  <si>
    <t>ESTATÍSTICO(A)</t>
  </si>
  <si>
    <t>kacildasilva@gmail.com</t>
  </si>
  <si>
    <t>30535-630</t>
  </si>
  <si>
    <t>BERNARDO ANATOLE ALVES DE ASSIS E/OU KACILDA DA LUZ SILVA DE ASSIS</t>
  </si>
  <si>
    <t>VICTOR CABRAL CAVALCANTI DE MELO</t>
  </si>
  <si>
    <t>074.574.964-08</t>
  </si>
  <si>
    <t>VCAMELO89@GMAIL.COM</t>
  </si>
  <si>
    <t>VCCM_VCCM</t>
  </si>
  <si>
    <t>52011-150</t>
  </si>
  <si>
    <t>VCCM</t>
  </si>
  <si>
    <t>DANIELLE JAIME DE BARROS PORTILHO</t>
  </si>
  <si>
    <t>498.176.981-49</t>
  </si>
  <si>
    <t>daniportilho@uol.com.br</t>
  </si>
  <si>
    <t>DJBP_DJBP</t>
  </si>
  <si>
    <t>RIO VERDE</t>
  </si>
  <si>
    <t>75901-325</t>
  </si>
  <si>
    <t>DJBP</t>
  </si>
  <si>
    <t>GLAICON GUIMARÃES PORTILHO</t>
  </si>
  <si>
    <t>478.418.001-00</t>
  </si>
  <si>
    <t>ggportilho@uol.com.br</t>
  </si>
  <si>
    <t>DJBP_GGP</t>
  </si>
  <si>
    <t>FELIPE CÉSAR DE LUCENA E MELO</t>
  </si>
  <si>
    <t>088.932.134-51</t>
  </si>
  <si>
    <t>felipelucenaadv@gmail.com</t>
  </si>
  <si>
    <t>51020-010</t>
  </si>
  <si>
    <t>FCLM</t>
  </si>
  <si>
    <t>MATHEUS JOSÉ DO NASCIMENTO JANSEN DA SILVA</t>
  </si>
  <si>
    <t>102.960.814-85</t>
  </si>
  <si>
    <t>matheusj_jansen@hotmail.com</t>
  </si>
  <si>
    <t>53130-290</t>
  </si>
  <si>
    <t>MARCUS TÚLIO SOUZA DE LIRA</t>
  </si>
  <si>
    <t>068.888.574-84</t>
  </si>
  <si>
    <t>marcuslira@gmail.com</t>
  </si>
  <si>
    <t>MTSL_MTSL</t>
  </si>
  <si>
    <t>50670-010</t>
  </si>
  <si>
    <t>MTSL</t>
  </si>
  <si>
    <t>JOÃO PEDRO ANTUNES LIMA DA FONSECA CARVALHO</t>
  </si>
  <si>
    <t>057.471.694-75</t>
  </si>
  <si>
    <t>jpalfcarvalho@gmail.com</t>
  </si>
  <si>
    <t>JPFC_JPFC</t>
  </si>
  <si>
    <t>70774-090</t>
  </si>
  <si>
    <t>JPFC</t>
  </si>
  <si>
    <t>THOMAS ALMEIDA PACHECO DE MOURA</t>
  </si>
  <si>
    <t>160.463.334-40</t>
  </si>
  <si>
    <t>PBA_TAPM</t>
  </si>
  <si>
    <t>RÔMULO CARDOSO LAGES</t>
  </si>
  <si>
    <t>615.372.253-91</t>
  </si>
  <si>
    <t>lagesrc@yahoo.com</t>
  </si>
  <si>
    <t>RCL_RCL</t>
  </si>
  <si>
    <t>64049-250</t>
  </si>
  <si>
    <t>RCL</t>
  </si>
  <si>
    <t>ADALBERTO BRAGA ARAÚJO FILHO</t>
  </si>
  <si>
    <t>023.884.103-04</t>
  </si>
  <si>
    <t>adalbertobaf@hotmail.com</t>
  </si>
  <si>
    <t>ABAF_ABAF</t>
  </si>
  <si>
    <t>04090-001</t>
  </si>
  <si>
    <t>ABAF</t>
  </si>
  <si>
    <t>EDUARDA MEDINA CORREA</t>
  </si>
  <si>
    <t>038.979.690-50</t>
  </si>
  <si>
    <t>EDUARDAMEDINA@APENCAPITAL.COM.BR</t>
  </si>
  <si>
    <t>EMC_EMC</t>
  </si>
  <si>
    <t>EMC</t>
  </si>
  <si>
    <t>MARCIA MARIA ACCIOLY BRELAZ DE CASTRO</t>
  </si>
  <si>
    <t>JFBC_MABC_MABC</t>
  </si>
  <si>
    <t>097.917.954-87</t>
  </si>
  <si>
    <t>MACCIOLY@GMAIL.COM</t>
  </si>
  <si>
    <t>JFBC_MABC</t>
  </si>
  <si>
    <t>MAYRA LUNA NOBRE GONCALVES FERREIRA</t>
  </si>
  <si>
    <t> 01/11/1989</t>
  </si>
  <si>
    <t>MAYRALUNANOBRE@GMAIL.COM</t>
  </si>
  <si>
    <t>MATHEUS LOPES HACHENBURG</t>
  </si>
  <si>
    <t xml:space="preserve"> 11/05/2004</t>
  </si>
  <si>
    <t>712.027.584-44</t>
  </si>
  <si>
    <t>MATHEUSHACHENBURG@GMAIL.COM</t>
  </si>
  <si>
    <t>MLH_MLH</t>
  </si>
  <si>
    <t>MLH</t>
  </si>
  <si>
    <t>52020-212</t>
  </si>
  <si>
    <t>MARCOS VINICIUS PINTO DA MOTTA</t>
  </si>
  <si>
    <t>139.940.904-23</t>
  </si>
  <si>
    <t>SOUZAPINTO2002@GMAIL.COM</t>
  </si>
  <si>
    <t>MVP_MVP</t>
  </si>
  <si>
    <t>50721-050</t>
  </si>
  <si>
    <t>NATALIA BUNZEN LEAL</t>
  </si>
  <si>
    <t>118.285.234-37</t>
  </si>
  <si>
    <t>nataliabunzen@gmail.com</t>
  </si>
  <si>
    <t>NBL_NBL</t>
  </si>
  <si>
    <t>50670-140</t>
  </si>
  <si>
    <t>THYAGO ALLYSON DA SILVA BORBA</t>
  </si>
  <si>
    <t>118.304.024-55</t>
  </si>
  <si>
    <t>TBORBA96@GMAIL.COM</t>
  </si>
  <si>
    <t>TASB_TASB</t>
  </si>
  <si>
    <t>53401-670</t>
  </si>
  <si>
    <t>TASB</t>
  </si>
  <si>
    <t>MARIA IZABEL HARROP DUARTE RIBEIRO SCHWAMBACH</t>
  </si>
  <si>
    <t> 04/06/2024</t>
  </si>
  <si>
    <t>003.152.364-18</t>
  </si>
  <si>
    <t>VLS_MHRS</t>
  </si>
  <si>
    <t>DEPENDENTE</t>
  </si>
  <si>
    <t>LARA SANTA CRUZ VALADARES</t>
  </si>
  <si>
    <t>050.928.284-98</t>
  </si>
  <si>
    <t>LARASCVALADARES@HOTMAIL.COM</t>
  </si>
  <si>
    <t>EVP_LSCV</t>
  </si>
  <si>
    <t>VETERINÁRIO(A)</t>
  </si>
  <si>
    <t>BARBARA SIMONE ARCOVERDE SANTANA</t>
  </si>
  <si>
    <t>111.649.164-83</t>
  </si>
  <si>
    <t>BARBARASANTANA96@HOTMAIL.COM</t>
  </si>
  <si>
    <t>VCCM_BSAS</t>
  </si>
  <si>
    <t>RHEBEKA FIGUEIREDO PAZ DO NASCIMENTO</t>
  </si>
  <si>
    <t>090.956.664-09</t>
  </si>
  <si>
    <t>RHEBEKAFIGUEIREDO@HOTMAIL.COM</t>
  </si>
  <si>
    <t>54522-085</t>
  </si>
  <si>
    <t>LAIS DIANE SILVA PINTO</t>
  </si>
  <si>
    <t>985.154.034-04</t>
  </si>
  <si>
    <t>laisdiane@gmail.com</t>
  </si>
  <si>
    <t>55016-400</t>
  </si>
  <si>
    <t>JOSE HENRIQUE DINIZ PINHEIRO NOGUEIRA</t>
  </si>
  <si>
    <t> 27/04/2000</t>
  </si>
  <si>
    <t>112.357.124-43</t>
  </si>
  <si>
    <t>JOSEHENRIQUEN27@GMAIL.COM</t>
  </si>
  <si>
    <t>50721-290</t>
  </si>
  <si>
    <t>MARIA OLGA LEITE ROMEIRO</t>
  </si>
  <si>
    <t>018.568.934-56</t>
  </si>
  <si>
    <t>OLGAROMEIRO16@YAHOO.COM.BR</t>
  </si>
  <si>
    <t>ANA JULIA VASCONCELOS MOREIRA</t>
  </si>
  <si>
    <t>136.161.254-13</t>
  </si>
  <si>
    <t>anajuliavasconcelos2001@gmail.com</t>
  </si>
  <si>
    <t>51170-160</t>
  </si>
  <si>
    <t>REBECA VASCONCELOS DE MORAES LIOI</t>
  </si>
  <si>
    <t>584.006.448-32</t>
  </si>
  <si>
    <t>carol_lioi@hotmail.com</t>
  </si>
  <si>
    <t>JARDIM DA SAUDE</t>
  </si>
  <si>
    <t>ALICE BATISTA SOARES PEQUENO E/OU MARILIA BATISTA DE LIMA PEQUENO</t>
  </si>
  <si>
    <t>135.339.224-48</t>
  </si>
  <si>
    <t>mariliapequeno84@gmail.com</t>
  </si>
  <si>
    <t>VARZEA</t>
  </si>
  <si>
    <t>50740-180</t>
  </si>
  <si>
    <t>FUNCIONÁRIO PÚBLICO (a)</t>
  </si>
  <si>
    <t>MARIA AMELIA LOBO ARRUDA GRANJA</t>
  </si>
  <si>
    <t>561.422.448-35</t>
  </si>
  <si>
    <t>granja.mariaamelia@gmail.com</t>
  </si>
  <si>
    <t>REAL PARQUE</t>
  </si>
  <si>
    <t>MARIA EDUARDA GASPARINI DA FONSECA</t>
  </si>
  <si>
    <t>017.718.535-06</t>
  </si>
  <si>
    <t>duda.gasparini.fonseca@gmail.com</t>
  </si>
  <si>
    <t>51030-030</t>
  </si>
  <si>
    <t>JOAQUIM KRUSE ARRUDA DE MAGALHAES</t>
  </si>
  <si>
    <t>705.306.984-20</t>
  </si>
  <si>
    <t>krusejoaquim@gmail.com</t>
  </si>
  <si>
    <t>JKAM_JKAM</t>
  </si>
  <si>
    <t>53030-030</t>
  </si>
  <si>
    <t>JKAM</t>
  </si>
  <si>
    <t>EDUARDO BATISTA DOLIVEIRA</t>
  </si>
  <si>
    <t>160.975.284-85</t>
  </si>
  <si>
    <t>VMD_EBD</t>
  </si>
  <si>
    <t>JULIA BATISTA DOLIVEIRA</t>
  </si>
  <si>
    <t>160.975.444-13</t>
  </si>
  <si>
    <t>VMD_JBD</t>
  </si>
  <si>
    <t>MARIANA FERREIRA DO BU</t>
  </si>
  <si>
    <t>135.850.584-50</t>
  </si>
  <si>
    <t>LPF_MFDB</t>
  </si>
  <si>
    <t>(Vários itens)</t>
  </si>
  <si>
    <t>consultor</t>
  </si>
  <si>
    <t>cobrar: sim/não?</t>
  </si>
  <si>
    <t>AEMF_LIQ_LIQ</t>
  </si>
  <si>
    <t>AFCO_RSC_RSC</t>
  </si>
  <si>
    <t>AFP_OBJ_OBJ</t>
  </si>
  <si>
    <t>AFP_OBJ</t>
  </si>
  <si>
    <t>CMAA_OLD_OLD</t>
  </si>
  <si>
    <t>CMAA_OLD</t>
  </si>
  <si>
    <t>FFSB_CONJ</t>
  </si>
  <si>
    <t xml:space="preserve"> 13/09/1956</t>
  </si>
  <si>
    <t>GLD_JLDM</t>
  </si>
  <si>
    <t>HMP_MPBC_MPBC</t>
  </si>
  <si>
    <t>HMP_MPBC</t>
  </si>
  <si>
    <t>JSS_RESG_RESG</t>
  </si>
  <si>
    <t>JSS_RESG</t>
  </si>
  <si>
    <t>LMV_LIQ_LIQ</t>
  </si>
  <si>
    <t>LPF_VGM_VGM</t>
  </si>
  <si>
    <t>LPF_VGM</t>
  </si>
  <si>
    <t>MFE_CJ_CJ</t>
  </si>
  <si>
    <t>MFE_CJ2_CJ2</t>
  </si>
  <si>
    <t>RA_MLSM_MLSM</t>
  </si>
  <si>
    <t>RA_MLSM</t>
  </si>
  <si>
    <t>RA_VHM</t>
  </si>
  <si>
    <t>RCD_LIQ_LIQ</t>
  </si>
  <si>
    <t>RCD_LIQ</t>
  </si>
  <si>
    <t>ZFGM_ALB_ALB</t>
  </si>
  <si>
    <t>ZFGM_ALB</t>
  </si>
  <si>
    <t>ZFGM_RFG_RFG</t>
  </si>
  <si>
    <t>ZFGM_RFG</t>
  </si>
  <si>
    <t>DFCA_MIM_MIM</t>
  </si>
  <si>
    <t>6AV54917</t>
  </si>
  <si>
    <t>MCT_LTT_MCT_LTTT</t>
  </si>
  <si>
    <t>SHM_SHM</t>
  </si>
  <si>
    <t>SHM</t>
  </si>
  <si>
    <t>EM ANDAMENTO</t>
  </si>
  <si>
    <t>ABR_ANE</t>
  </si>
  <si>
    <t>VLG_MGM_MGM</t>
  </si>
  <si>
    <t>VLG_MGM</t>
  </si>
  <si>
    <t>DLP_TOTAL</t>
  </si>
  <si>
    <t>MCFL</t>
  </si>
  <si>
    <t>DBSB_TL</t>
  </si>
  <si>
    <t>AAGP</t>
  </si>
  <si>
    <t>GBB_ABB_ABB</t>
  </si>
  <si>
    <t>GBB_ABB</t>
  </si>
  <si>
    <t>GBB_GCB_GCB</t>
  </si>
  <si>
    <t>GBB_GCB</t>
  </si>
  <si>
    <t>GBB_GICB_GICB</t>
  </si>
  <si>
    <t>SACI_SACI</t>
  </si>
  <si>
    <t>6AR91937</t>
  </si>
  <si>
    <t>VNC_VNC</t>
  </si>
  <si>
    <t>ASL_ASL</t>
  </si>
  <si>
    <t>LBC_ESP_ESP</t>
  </si>
  <si>
    <t>LBC_ESP</t>
  </si>
  <si>
    <t>LBC_ABS</t>
  </si>
  <si>
    <t>RAMN_RAMN</t>
  </si>
  <si>
    <t>DAS_KSA_KSA</t>
  </si>
  <si>
    <t>DAS_KSA</t>
  </si>
  <si>
    <t>JVLF_JVLF</t>
  </si>
  <si>
    <t>JVLF</t>
  </si>
  <si>
    <t>LMS_W</t>
  </si>
  <si>
    <t>VTF_VTF</t>
  </si>
  <si>
    <t>BFR_BFR</t>
  </si>
  <si>
    <t>AEMF_AMR_AEMF_AMR</t>
  </si>
  <si>
    <t>AEMR_ACC_AEMR_ACC</t>
  </si>
  <si>
    <t>AEMF_TMM_AEMF_TMM</t>
  </si>
  <si>
    <t>AEMF_PTG_AEMF_PTG</t>
  </si>
  <si>
    <t>JLS_JLS</t>
  </si>
  <si>
    <t>KFW_KFW</t>
  </si>
  <si>
    <t>SRC_SRC</t>
  </si>
  <si>
    <t>MHC_MHC</t>
  </si>
  <si>
    <t>EDSF_EDSF</t>
  </si>
  <si>
    <t>BLL_BLL</t>
  </si>
  <si>
    <t>MHC_DPC_DPC</t>
  </si>
  <si>
    <t>MHC_DPC</t>
  </si>
  <si>
    <t>FSC_FSC</t>
  </si>
  <si>
    <t>LPRM_LPRM</t>
  </si>
  <si>
    <t>EGA_EGA</t>
  </si>
  <si>
    <t>EGA_MCF_MCF</t>
  </si>
  <si>
    <t>MFP_MFP</t>
  </si>
  <si>
    <t>MKM_AFM_AFM</t>
  </si>
  <si>
    <t>MKM_AFM</t>
  </si>
  <si>
    <t>EPR_EPR</t>
  </si>
  <si>
    <t>EPR_LSF_LSF</t>
  </si>
  <si>
    <t>DNM_HNM_HNM</t>
  </si>
  <si>
    <t>DNM_HNM</t>
  </si>
  <si>
    <t>DNM_JPM_JPM</t>
  </si>
  <si>
    <t>DNM_JPM</t>
  </si>
  <si>
    <t>DNM_MLM_MLM</t>
  </si>
  <si>
    <t>DNM_MLM</t>
  </si>
  <si>
    <t>ACA_ESA_RCA_RCA</t>
  </si>
  <si>
    <t>ACA_ESA_RCA</t>
  </si>
  <si>
    <t>APM_APM</t>
  </si>
  <si>
    <t>APM_ACPM</t>
  </si>
  <si>
    <t>APM_ACPM_ACPM</t>
  </si>
  <si>
    <t>PVN_PVJ</t>
  </si>
  <si>
    <t>TLMG_BDC_BDC</t>
  </si>
  <si>
    <t>MRL_MRL</t>
  </si>
  <si>
    <t>VSS_GSD_GSD</t>
  </si>
  <si>
    <t>KBH_KBH</t>
  </si>
  <si>
    <t>RNV_RNV</t>
  </si>
  <si>
    <t>RNV_HCSR</t>
  </si>
  <si>
    <t>RNV_HCSR_HCSR</t>
  </si>
  <si>
    <t>GBB_ACB_ACB</t>
  </si>
  <si>
    <t>GBB_ACB</t>
  </si>
  <si>
    <t>CGM_CGM</t>
  </si>
  <si>
    <t>MKM_EFN_EFN</t>
  </si>
  <si>
    <t>MKM_EFN</t>
  </si>
  <si>
    <t>GBB_ABB_PJ_PJ</t>
  </si>
  <si>
    <t>GBB_ABB_PJ</t>
  </si>
  <si>
    <t>HPL_APEN</t>
  </si>
  <si>
    <t>MVG_MVG</t>
  </si>
  <si>
    <t>MVG</t>
  </si>
  <si>
    <t>AIG_CAS_CAS</t>
  </si>
  <si>
    <t>AIG_CAS</t>
  </si>
  <si>
    <t>HRN_HRN</t>
  </si>
  <si>
    <t>MGF_MGF</t>
  </si>
  <si>
    <t>HALJ_HALJ</t>
  </si>
  <si>
    <t>BBC_DC</t>
  </si>
  <si>
    <t>BBC_DC_DC</t>
  </si>
  <si>
    <t>BBC_JC_JC</t>
  </si>
  <si>
    <t>BBC_JC</t>
  </si>
  <si>
    <t>WCC_WCC</t>
  </si>
  <si>
    <t>WCC_JMP_WCC_JMP</t>
  </si>
  <si>
    <t>WCC_JMP</t>
  </si>
  <si>
    <t>GJS_GJS</t>
  </si>
  <si>
    <t>DFV_DFV</t>
  </si>
  <si>
    <t>AWO_AWO</t>
  </si>
  <si>
    <t>CFC_GFJ_GFJ</t>
  </si>
  <si>
    <t>CFC_GFJ</t>
  </si>
  <si>
    <t>BSB_BSB</t>
  </si>
  <si>
    <t>RDP_RDP</t>
  </si>
  <si>
    <t>RDP_KBS_KBS</t>
  </si>
  <si>
    <t>ACBR_MAJ_MAJ</t>
  </si>
  <si>
    <t>ACBR_MAJ</t>
  </si>
  <si>
    <t>ACBR_ACBR</t>
  </si>
  <si>
    <t>GLD_PJDF_PJDF</t>
  </si>
  <si>
    <t>GLD_PJDF</t>
  </si>
  <si>
    <t>HFG_HFG</t>
  </si>
  <si>
    <t>LGF_LGF</t>
  </si>
  <si>
    <t>VRS_CUI_CUI</t>
  </si>
  <si>
    <t>VRS_CUI</t>
  </si>
  <si>
    <t>VRS_JP_JP</t>
  </si>
  <si>
    <t>VRS_JP</t>
  </si>
  <si>
    <t>VRS_SA_SA</t>
  </si>
  <si>
    <t>VRS_SA</t>
  </si>
  <si>
    <t>TNF_TNF</t>
  </si>
  <si>
    <t>FF_MLS</t>
  </si>
  <si>
    <t xml:space="preserve">DLP_JGS_JGS </t>
  </si>
  <si>
    <t>CGM_BNM_CGM_BNM</t>
  </si>
  <si>
    <t>CGM_BNM</t>
  </si>
  <si>
    <t>OCFL_OCFL</t>
  </si>
  <si>
    <t>FAC_XP_XP</t>
  </si>
  <si>
    <t>FAC_BTG_BTG</t>
  </si>
  <si>
    <t>DCL_DCL</t>
  </si>
  <si>
    <t>GJS_SEM_SEM</t>
  </si>
  <si>
    <t>PJAP_PJAP</t>
  </si>
  <si>
    <t>PJAP_ADV_ADV</t>
  </si>
  <si>
    <t>PJAP_ADV</t>
  </si>
  <si>
    <t>PJAP_MERM_MERM</t>
  </si>
  <si>
    <t>PJAP_MERM</t>
  </si>
  <si>
    <t>090.231.906-02</t>
  </si>
  <si>
    <t>CFMA_CFMA</t>
  </si>
  <si>
    <t>CFC_CHFC_CHFC</t>
  </si>
  <si>
    <t>CFC_CHFC</t>
  </si>
  <si>
    <t>MKM_GMA_GMA</t>
  </si>
  <si>
    <t>MKM_GMA</t>
  </si>
  <si>
    <t>HBL_HBL</t>
  </si>
  <si>
    <t>HBL_AJS_AJS</t>
  </si>
  <si>
    <t xml:space="preserve">EBA </t>
  </si>
  <si>
    <t>RKCC_RKCC</t>
  </si>
  <si>
    <t>MTA_MTA</t>
  </si>
  <si>
    <t>CMS_ERO_ERO</t>
  </si>
  <si>
    <t>CMS_ERO</t>
  </si>
  <si>
    <t>LLS_LLS</t>
  </si>
  <si>
    <t>GTO_XP_XP</t>
  </si>
  <si>
    <t>HAC_HAC</t>
  </si>
  <si>
    <t>HAC_CBC_CBC</t>
  </si>
  <si>
    <t>NCMF_NCMF</t>
  </si>
  <si>
    <t>NCMF_TPA_TPA</t>
  </si>
  <si>
    <t>NCMF_COJ_COJ</t>
  </si>
  <si>
    <t>MFB_PJ_PJ</t>
  </si>
  <si>
    <t>MFB_PJ</t>
  </si>
  <si>
    <t>LFS_LIQ_LIQ</t>
  </si>
  <si>
    <t>LFS_LIQ</t>
  </si>
  <si>
    <t>LPF_CASA_CASA</t>
  </si>
  <si>
    <t>LPF_CASA</t>
  </si>
  <si>
    <t>MBC_MBC</t>
  </si>
  <si>
    <t>MBC</t>
  </si>
  <si>
    <t>MBSE_MBSE</t>
  </si>
  <si>
    <t>CCN_CONJ_CONJ</t>
  </si>
  <si>
    <t>CCN_GRR_COJ</t>
  </si>
  <si>
    <t>TLMG_HCMG_HCMG</t>
  </si>
  <si>
    <t>TLMG_LCMG_LCMG</t>
  </si>
  <si>
    <t>RLPB_COJ_COJ</t>
  </si>
  <si>
    <t>RLPB_COJ</t>
  </si>
  <si>
    <t>CGM_GNM_GNM</t>
  </si>
  <si>
    <t>CGM_GNM</t>
  </si>
  <si>
    <t>CMS_RRM_RRM</t>
  </si>
  <si>
    <t>CMS_RRM</t>
  </si>
  <si>
    <t>GLD_ILD_ILD</t>
  </si>
  <si>
    <t>GLD_ILD</t>
  </si>
  <si>
    <t>ANG_ANG</t>
  </si>
  <si>
    <t>RCDM_RCDM</t>
  </si>
  <si>
    <t>RCMC_RCMC</t>
  </si>
  <si>
    <t>JRMP_EAS_EAS</t>
  </si>
  <si>
    <t>JRMP_EAS</t>
  </si>
  <si>
    <t>JRMP_JRMP</t>
  </si>
  <si>
    <t>TPI_TPI</t>
  </si>
  <si>
    <t>MHC_JMH_JMH</t>
  </si>
  <si>
    <t>MHC_JMH</t>
  </si>
  <si>
    <t>DFV_MFV_MFV</t>
  </si>
  <si>
    <t>DFV_MFV</t>
  </si>
  <si>
    <t>MMQ_COJ_COJ</t>
  </si>
  <si>
    <t>MMQ_COJ</t>
  </si>
  <si>
    <t>JRMP_MCP_MCP</t>
  </si>
  <si>
    <t>JRMP_MCP</t>
  </si>
  <si>
    <t>EMSM_EMSM</t>
  </si>
  <si>
    <t>VTDF_VTDF</t>
  </si>
  <si>
    <t>AFA_AFA</t>
  </si>
  <si>
    <t xml:space="preserve">                </t>
  </si>
  <si>
    <t>Contagem de acronimo</t>
  </si>
  <si>
    <t>Respostas</t>
  </si>
  <si>
    <t>jul</t>
  </si>
  <si>
    <t>ago</t>
  </si>
  <si>
    <t>set</t>
  </si>
  <si>
    <t>out</t>
  </si>
  <si>
    <t>nov</t>
  </si>
  <si>
    <t>dez</t>
  </si>
  <si>
    <t>ANO</t>
  </si>
  <si>
    <t>TOTAL</t>
  </si>
  <si>
    <t xml:space="preserve">% </t>
  </si>
  <si>
    <t>MOTIVO</t>
  </si>
  <si>
    <t>FALHA PROCESSO</t>
  </si>
  <si>
    <t>PERFORMANCE</t>
  </si>
  <si>
    <t>SHARE DE BOLSO</t>
  </si>
  <si>
    <t>TROCA DE ASSESSOR</t>
  </si>
  <si>
    <t>RM TERCEIRIZAÇÃO</t>
  </si>
  <si>
    <t>ANTÔNIO CARLOS CARDOSO</t>
  </si>
  <si>
    <t>EMMANUEL BENEDITO NEVES</t>
  </si>
  <si>
    <t>JOSÉ ANTONIO DOS SANTOS NETO</t>
  </si>
  <si>
    <t>FELICIANOA MOURA</t>
  </si>
  <si>
    <t>DIOGO CASTRO PAIVA</t>
  </si>
  <si>
    <t>GUSTAVO SANTANA BAHIA DA SILVA</t>
  </si>
  <si>
    <t>RODRIGO FERREIRA CAVALCANTI AYRES</t>
  </si>
  <si>
    <t>HUDSON ARAUJO</t>
  </si>
  <si>
    <t>PEDRO VENCESLAU</t>
  </si>
  <si>
    <t>REGINALDO GUEDES</t>
  </si>
  <si>
    <t>observações</t>
  </si>
  <si>
    <t>falar com BCA</t>
  </si>
  <si>
    <t>falar com EMC</t>
  </si>
  <si>
    <t>WCY_RWCY</t>
  </si>
  <si>
    <t>consultor JVD (?)</t>
  </si>
  <si>
    <t>25102023728</t>
  </si>
  <si>
    <t>18122023815</t>
  </si>
  <si>
    <t>26022024880</t>
  </si>
  <si>
    <t>23022024997</t>
  </si>
  <si>
    <t>23022024998</t>
  </si>
  <si>
    <t>070520241022</t>
  </si>
  <si>
    <t>060820241090</t>
  </si>
  <si>
    <t>220820241116</t>
  </si>
  <si>
    <t>LWL_RSC</t>
  </si>
  <si>
    <t>130920241136</t>
  </si>
  <si>
    <t>251120241221</t>
  </si>
  <si>
    <t>131120241240</t>
  </si>
  <si>
    <t>200320251348</t>
  </si>
  <si>
    <t>INGRID</t>
  </si>
  <si>
    <t>HBC_RSC</t>
  </si>
  <si>
    <t>200320251349</t>
  </si>
  <si>
    <t>MBC_RSC</t>
  </si>
  <si>
    <t>CONSULTOR GBL</t>
  </si>
  <si>
    <t>CONSULTOR FRNN</t>
  </si>
  <si>
    <t>CONSULTOR ALG</t>
  </si>
  <si>
    <t>15022024867</t>
  </si>
  <si>
    <t>CONSULTOR JVSC</t>
  </si>
  <si>
    <t>CONTA ZERADA</t>
  </si>
  <si>
    <t>CARTEIRA ZERADA | XP</t>
  </si>
  <si>
    <t>CARTEIRA ZERADA | BTG</t>
  </si>
  <si>
    <t>25012024843</t>
  </si>
  <si>
    <t>15022024864</t>
  </si>
  <si>
    <t>13022023876</t>
  </si>
  <si>
    <t>IRF_APT</t>
  </si>
  <si>
    <t>08022024884</t>
  </si>
  <si>
    <t>LGF_LIQ</t>
  </si>
  <si>
    <t>12052022923</t>
  </si>
  <si>
    <t>20112023938</t>
  </si>
  <si>
    <t>19042024984</t>
  </si>
  <si>
    <t>DSP_2</t>
  </si>
  <si>
    <t>01042024990</t>
  </si>
  <si>
    <t>EDCA_LIQ</t>
  </si>
  <si>
    <t>03042024992</t>
  </si>
  <si>
    <t>GTO_CMA</t>
  </si>
  <si>
    <t>290520241094</t>
  </si>
  <si>
    <t>150820241109</t>
  </si>
  <si>
    <t>260820241122</t>
  </si>
  <si>
    <t>290820241125</t>
  </si>
  <si>
    <t>260820241145</t>
  </si>
  <si>
    <t>CAS_LIQ</t>
  </si>
  <si>
    <t>011020241169</t>
  </si>
  <si>
    <t>GPCT_CPT</t>
  </si>
  <si>
    <t>011020241170</t>
  </si>
  <si>
    <t>GPCT_VDY</t>
  </si>
  <si>
    <t>091220241227</t>
  </si>
  <si>
    <t>070220251294</t>
  </si>
  <si>
    <t>110320251337</t>
  </si>
  <si>
    <t>CFBL_MRAM</t>
  </si>
  <si>
    <t>CONTA DESATIVADA</t>
  </si>
  <si>
    <t>ATIVOS QUE NÃO CONSOLIDAMOS</t>
  </si>
  <si>
    <t>ATIVOS NÃO CONSOLIDADOS</t>
  </si>
  <si>
    <t>NÃO CONSOLIDAMOS OS ATIVOS</t>
  </si>
  <si>
    <t>290820241124</t>
  </si>
  <si>
    <t>060120251248</t>
  </si>
  <si>
    <t>BLCS_RV</t>
  </si>
  <si>
    <t>100320251351</t>
  </si>
  <si>
    <t>SEM CONTA</t>
  </si>
  <si>
    <t>110620241048</t>
  </si>
  <si>
    <t>160820241108</t>
  </si>
  <si>
    <t>240120251275</t>
  </si>
  <si>
    <t>210120251293</t>
  </si>
  <si>
    <t>120220251303</t>
  </si>
  <si>
    <t>JRAS_PJ</t>
  </si>
  <si>
    <t>060320251328</t>
  </si>
  <si>
    <t>16082023959</t>
  </si>
  <si>
    <t>021020241157</t>
  </si>
  <si>
    <t>NÚMERO DA CONTA NÃO EXISTE</t>
  </si>
  <si>
    <t>021020241158</t>
  </si>
  <si>
    <t>031220241222</t>
  </si>
  <si>
    <t>130120251258</t>
  </si>
  <si>
    <t>070220251295</t>
  </si>
  <si>
    <t>071020241296</t>
  </si>
  <si>
    <t>LOA_RISCO</t>
  </si>
  <si>
    <t>071020241162</t>
  </si>
  <si>
    <t>SALDO EM CONTA</t>
  </si>
  <si>
    <t>LOA_VGM</t>
  </si>
  <si>
    <t>ACRÔNIMO</t>
  </si>
  <si>
    <t>NOME COMPLETO</t>
  </si>
  <si>
    <t>OBS</t>
  </si>
  <si>
    <t>OK</t>
  </si>
  <si>
    <t>ZERADA</t>
  </si>
  <si>
    <t>NÃO EXISTE</t>
  </si>
  <si>
    <t>CMT_MATV</t>
  </si>
  <si>
    <t>CMT_MLTV</t>
  </si>
  <si>
    <t>DLT_CCRF</t>
  </si>
  <si>
    <t>DLT_CCRF_CCRF</t>
  </si>
  <si>
    <t>HLG_PJ</t>
  </si>
  <si>
    <t>FÓRUMLA DE CÓD. APEN</t>
  </si>
  <si>
    <t>CONCAT((TEXTO(V2;"ddmmaaaa"));A2)</t>
  </si>
  <si>
    <t>GPCT_JCF_JCF</t>
  </si>
  <si>
    <t>DJBP_GGP_GGP</t>
  </si>
  <si>
    <t>VCCM_VCCM_VCCM</t>
  </si>
  <si>
    <t>VCCM_BSAS_BSAS</t>
  </si>
  <si>
    <t>DJBP_DJBP_DJBP</t>
  </si>
  <si>
    <t>PLMS_PLMS_PLMS</t>
  </si>
  <si>
    <t>FCLM_FCLM</t>
  </si>
  <si>
    <t>MJNS_MJNS</t>
  </si>
  <si>
    <t>MJNS</t>
  </si>
  <si>
    <t>MJNS_MJNS_MJNS</t>
  </si>
  <si>
    <t>CARLOS HENRIQUE ROSIM GUARANA</t>
  </si>
  <si>
    <t>326.742.038-54</t>
  </si>
  <si>
    <t>CHRG_CHRG</t>
  </si>
  <si>
    <t>carlos.guarana@rual.com.br</t>
  </si>
  <si>
    <t>CHRG</t>
  </si>
  <si>
    <t>BRUNO PEREIRA FARIAS</t>
  </si>
  <si>
    <t>VICTOR GUIMARAES FICHEL</t>
  </si>
  <si>
    <t>MARIA CLARA BRAND</t>
  </si>
  <si>
    <t>JULIA SILVA PINTO COELHO</t>
  </si>
  <si>
    <t>JESSICA VICTORIA MONTEIRO MUNIZ</t>
  </si>
  <si>
    <t>EDUARDO HENRIQUE FRADE DE CARVALHO</t>
  </si>
  <si>
    <t xml:space="preserve"> IVAN CARLOS APOLONIO RIBEIRO</t>
  </si>
  <si>
    <t>BETÂNIA</t>
  </si>
  <si>
    <t xml:space="preserve"> FELIPE MARCEL LAU</t>
  </si>
  <si>
    <t xml:space="preserve"> SUMI ANDREA LEE</t>
  </si>
  <si>
    <t>MARCOS ZAMORA KATTAH</t>
  </si>
  <si>
    <t>MCB_MCB</t>
  </si>
  <si>
    <t>FML_FML</t>
  </si>
  <si>
    <t>SAL_SAL</t>
  </si>
  <si>
    <t>MZK_MZK</t>
  </si>
  <si>
    <t>CLARABRAND@ME.COM</t>
  </si>
  <si>
    <t>MCB</t>
  </si>
  <si>
    <t>ESTILISTA</t>
  </si>
  <si>
    <t>juliaspcoelho@gmail.com</t>
  </si>
  <si>
    <t>JSPC</t>
  </si>
  <si>
    <t>JSPC_JSPC</t>
  </si>
  <si>
    <t>sudea@hotmail.com</t>
  </si>
  <si>
    <t>272.376.948-80</t>
  </si>
  <si>
    <t>124.816.306-02</t>
  </si>
  <si>
    <t>SAL</t>
  </si>
  <si>
    <t>FML</t>
  </si>
  <si>
    <t>ICAR_ICAR</t>
  </si>
  <si>
    <t>marcos.valororg@gmail.com</t>
  </si>
  <si>
    <t>387.982.804-06</t>
  </si>
  <si>
    <t>MZK</t>
  </si>
  <si>
    <t>felipemarcel@gmail.com</t>
  </si>
  <si>
    <t>831.558.210-00</t>
  </si>
  <si>
    <t>PEDRO FILIPE DE VASCONCELOS PESSANHA</t>
  </si>
  <si>
    <t>peu_pessanha@hotmail.com</t>
  </si>
  <si>
    <t>PFVP_PFVP</t>
  </si>
  <si>
    <t>PFVP</t>
  </si>
  <si>
    <t>LUCAS BRANDT DE MELLO COSTA OLIVEIRA</t>
  </si>
  <si>
    <t>MARIA FERNANDA VELOSO CHAVES ANDRADE</t>
  </si>
  <si>
    <t>lnandal@hotmail.com</t>
  </si>
  <si>
    <t>069.409.404-80</t>
  </si>
  <si>
    <t>MFVC_MFVC</t>
  </si>
  <si>
    <t>MFVC</t>
  </si>
  <si>
    <t>nome</t>
  </si>
  <si>
    <t>situação cadastral</t>
  </si>
  <si>
    <t xml:space="preserve">tipo </t>
  </si>
  <si>
    <t>Verificação</t>
  </si>
  <si>
    <t>JMSN_JMSN_JMSN</t>
  </si>
  <si>
    <t>FCLM_FCLM_FCLM</t>
  </si>
  <si>
    <t>RCL_RCL_RCL</t>
  </si>
  <si>
    <t>EBA_EBA_AFL</t>
  </si>
  <si>
    <t>EGB_EGB_PREV_PREV</t>
  </si>
  <si>
    <t>CATARINA TENORIO DE CERQUEIRA CARVALHO</t>
  </si>
  <si>
    <t>catarinatcq@hotmail.com</t>
  </si>
  <si>
    <t>JPFC_CTCC</t>
  </si>
  <si>
    <t>AUDITORA DE CONTROLE INTERNO</t>
  </si>
  <si>
    <t>JAV_JAV_JAV</t>
  </si>
  <si>
    <t>FPM_ACPM_APM</t>
  </si>
  <si>
    <t>073.922.584-78</t>
  </si>
  <si>
    <t>PFVP_PFVP_OLD</t>
  </si>
  <si>
    <t>012.646.976-86</t>
  </si>
  <si>
    <t>THUANY MACIEL BALEEIRO ARAUJO</t>
  </si>
  <si>
    <t>%CDI MÊS</t>
  </si>
  <si>
    <t>LEONARDO PINHO</t>
  </si>
  <si>
    <t>BRUNA MENELAU BEZERRA DA CUNHA</t>
  </si>
  <si>
    <t>CLARICE CUNHA LOUREIRO FINK</t>
  </si>
  <si>
    <t>%CDI ANO</t>
  </si>
  <si>
    <t>FBC_HAC_ON</t>
  </si>
  <si>
    <t>JPFC_JPFC_JPFC</t>
  </si>
  <si>
    <t>MTSL_MTSL_MTSL</t>
  </si>
  <si>
    <t>GSOS_JMS_JMS</t>
  </si>
  <si>
    <t>031.911.711-18</t>
  </si>
  <si>
    <t>MFB_MFB_PJ</t>
  </si>
  <si>
    <t>GUILHERME BELFORT TEIXEIRA</t>
  </si>
  <si>
    <t>709.870.144-04</t>
  </si>
  <si>
    <t>GBT_GBT</t>
  </si>
  <si>
    <t>guilhermebelfort54@gmail.com</t>
  </si>
  <si>
    <t>52050-390</t>
  </si>
  <si>
    <t>JPFC_CTCC_CTCC</t>
  </si>
  <si>
    <t>EMCO_LBCO</t>
  </si>
  <si>
    <t>GABRIELLA FRANCA POGORZELSKI</t>
  </si>
  <si>
    <t>054.041.639-84</t>
  </si>
  <si>
    <t>05409-010</t>
  </si>
  <si>
    <t>101.853.014-28</t>
  </si>
  <si>
    <t>331.045.904-78</t>
  </si>
  <si>
    <t>ICAR</t>
  </si>
  <si>
    <t>MARIA BETANIA MAXIMO RIBEIRO</t>
  </si>
  <si>
    <t>ICAR_MBMR</t>
  </si>
  <si>
    <t>EHFC_EHFC</t>
  </si>
  <si>
    <t>EHFC</t>
  </si>
  <si>
    <t>408.114.328-58</t>
  </si>
  <si>
    <t>VGF_VGF</t>
  </si>
  <si>
    <t>06429-000</t>
  </si>
  <si>
    <t>VGF</t>
  </si>
  <si>
    <t>TML_GFP</t>
  </si>
  <si>
    <t>LPBM_LPBM_LPBM</t>
  </si>
  <si>
    <t>JPFC_JPFC_FLH</t>
  </si>
  <si>
    <t>DFS_DFS_PAI</t>
  </si>
  <si>
    <t>AUGUSTO SANTA CRUZ VALADARES</t>
  </si>
  <si>
    <t>FELIPE AUGUSTO</t>
  </si>
  <si>
    <t>SERGIO LUIZ DE OLIVEIRA DUPONT JUNIOR</t>
  </si>
  <si>
    <t>ABAF_ABAF_ABAF</t>
  </si>
  <si>
    <t>039.958.644-06</t>
  </si>
  <si>
    <t>augvaladares@bol.com.br</t>
  </si>
  <si>
    <t>ASCV_ASCV</t>
  </si>
  <si>
    <t>GSOS_GSOS_GSOS</t>
  </si>
  <si>
    <t>56700-000</t>
  </si>
  <si>
    <t>ASCV</t>
  </si>
  <si>
    <t>flp.augusto@gmail.com</t>
  </si>
  <si>
    <t>337.671.408-88</t>
  </si>
  <si>
    <t>FTO_FTO</t>
  </si>
  <si>
    <t>04291-010</t>
  </si>
  <si>
    <t>SÃO JOSÉ DO EGITO</t>
  </si>
  <si>
    <t>FTO</t>
  </si>
  <si>
    <t>013.692.894-30</t>
  </si>
  <si>
    <t>sergio_dupont@hotmail.com</t>
  </si>
  <si>
    <t>SLDJ_SLDJ</t>
  </si>
  <si>
    <t>52051-340</t>
  </si>
  <si>
    <t>CHRG_CHRG_CHRG</t>
  </si>
  <si>
    <t>LDSP_LDSP</t>
  </si>
  <si>
    <t>LDSP</t>
  </si>
  <si>
    <t>JDPN_JDPN</t>
  </si>
  <si>
    <t>JDPN</t>
  </si>
  <si>
    <t>AJVM_AJVM</t>
  </si>
  <si>
    <t>AJVM</t>
  </si>
  <si>
    <t>BPF_BPF_BPF</t>
  </si>
  <si>
    <t>EMCO_LBCO_LBCO</t>
  </si>
  <si>
    <t>MZK_MZK_MZK</t>
  </si>
  <si>
    <t>SLDJ</t>
  </si>
  <si>
    <t>PFVP_PFVP_PFVP</t>
  </si>
  <si>
    <t>SAL_SAL_SAL</t>
  </si>
  <si>
    <t>MFVC_MFVC_MFVC</t>
  </si>
  <si>
    <t>EBA_EBA_AFL_AFL</t>
  </si>
  <si>
    <t>EAPS_EAPS_RSC_RSC</t>
  </si>
  <si>
    <t xml:space="preserve">Eduardofradefilm@gmail.com </t>
  </si>
  <si>
    <t>JSPC_JSPC_JSPC</t>
  </si>
  <si>
    <t>EAPS_EAPS_RSC</t>
  </si>
  <si>
    <t>CLARA DORIA DE MAGALHÃES E UZEDA BARBOSA</t>
  </si>
  <si>
    <t>046.675.135-43</t>
  </si>
  <si>
    <t>clara_uzeda@hotmail.com</t>
  </si>
  <si>
    <t>CDUB_CDUB</t>
  </si>
  <si>
    <t>ALGM</t>
  </si>
  <si>
    <t>04707-061</t>
  </si>
  <si>
    <t>CDUB</t>
  </si>
  <si>
    <t>CHC_CHC_CHC</t>
  </si>
  <si>
    <t>LAURA MARIA DE SANTANA MELO</t>
  </si>
  <si>
    <t>715.257.84-09</t>
  </si>
  <si>
    <t>laurasmelo@outlook.com</t>
  </si>
  <si>
    <t>LSM_LSM</t>
  </si>
  <si>
    <t>LSM</t>
  </si>
  <si>
    <t>52010-120</t>
  </si>
  <si>
    <t>ABSP_MBLP</t>
  </si>
  <si>
    <t>IBN</t>
  </si>
  <si>
    <t>ABSP</t>
  </si>
  <si>
    <t>DRLC_RVML</t>
  </si>
  <si>
    <t>ARTUR BEZERRA DE MELLO ARAUJO</t>
  </si>
  <si>
    <t>057.377.014-09</t>
  </si>
  <si>
    <t>arturbezerra2002@gmail.com</t>
  </si>
  <si>
    <t>ABM_ABM</t>
  </si>
  <si>
    <t>ABM</t>
  </si>
  <si>
    <t>GABRIELA CAMPOS GONCALVES DE AZEVEDO</t>
  </si>
  <si>
    <t>091.688.664-61</t>
  </si>
  <si>
    <t>GABRIELAAZEVEDO1@HOTMAIL.COM</t>
  </si>
  <si>
    <t>ECGA_GCGA</t>
  </si>
  <si>
    <t>ECGA</t>
  </si>
  <si>
    <t>51130-320</t>
  </si>
  <si>
    <t>LEONARDO AFONSO PINHO</t>
  </si>
  <si>
    <t>050.426.864-36</t>
  </si>
  <si>
    <t>LAP_LAP</t>
  </si>
  <si>
    <t>LAP</t>
  </si>
  <si>
    <t>CLAUDIA BUNZEN LEAL</t>
  </si>
  <si>
    <t>477.296.514-91</t>
  </si>
  <si>
    <t>crishaenel@gmail.com</t>
  </si>
  <si>
    <t>CLAUDIABUNZEN@YAHOO.COM.BR</t>
  </si>
  <si>
    <t>NBL_CBL</t>
  </si>
  <si>
    <t>BEATRIZ JAE HEE YOO</t>
  </si>
  <si>
    <t>457.207.638-30</t>
  </si>
  <si>
    <t>SUDEA@HOTMAIL.COM</t>
  </si>
  <si>
    <t>GIOVANI DE SÁ ALMEIDA</t>
  </si>
  <si>
    <t>MÉDICO</t>
  </si>
  <si>
    <t>747.323.074-34</t>
  </si>
  <si>
    <t>84.172.974-30</t>
  </si>
  <si>
    <t>FML_FML_FML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</si>
</sst>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R$&quot;\ * #,##0.00_-;\-&quot;R$&quot;\ * #,##0.00_-;_-&quot;R$&quot;\ * &quot;-&quot;??_-;_-@_-"/>
    <numFmt numFmtId="164" formatCode="&quot;R$&quot;#,##0.00_);[Red]\(&quot;R$&quot;#,##0.00\)"/>
    <numFmt numFmtId="165" formatCode="_(* #,##0.00_);_(* \(#,##0.00\);_(* &quot;-&quot;??_);_(@_)"/>
    <numFmt numFmtId="166" formatCode="0.000000000000000E+00"/>
    <numFmt numFmtId="167" formatCode="m/d/yyyy"/>
  </numFmts>
  <fonts count="16" x14ac:knownFonts="1">
    <font>
      <sz val="11"/>
      <color theme="1"/>
      <name val="Calibri"/>
      <family val="2"/>
      <scheme val="minor"/>
    </font>
    <font>
      <sz val="8"/>
      <name val="Calibri"/>
      <family val="2"/>
      <scheme val="minor"/>
    </font>
    <font>
      <sz val="11"/>
      <color theme="1"/>
      <name val="Calibri"/>
      <family val="2"/>
      <scheme val="minor"/>
    </font>
    <font>
      <u/>
      <sz val="11"/>
      <color theme="10"/>
      <name val="Calibri"/>
      <family val="2"/>
      <scheme val="minor"/>
    </font>
    <font>
      <sz val="11"/>
      <name val="Calibri"/>
      <family val="2"/>
      <scheme val="minor"/>
    </font>
    <font>
      <b/>
      <sz val="11"/>
      <color theme="0"/>
      <name val="Calibri"/>
      <family val="2"/>
      <scheme val="minor"/>
    </font>
    <font>
      <u/>
      <sz val="11"/>
      <color theme="1"/>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sz val="11"/>
      <color rgb="FF000000"/>
      <name val="Calibri"/>
      <family val="2"/>
      <scheme val="minor"/>
    </font>
    <font>
      <sz val="9"/>
      <color indexed="81"/>
      <name val="Segoe UI"/>
      <family val="2"/>
    </font>
    <font>
      <b/>
      <sz val="9"/>
      <color indexed="81"/>
      <name val="Segoe UI"/>
      <family val="2"/>
    </font>
    <font>
      <sz val="11"/>
      <color rgb="FF242424"/>
      <name val="Calibri"/>
      <family val="2"/>
      <scheme val="minor"/>
    </font>
    <font>
      <b/>
      <sz val="11"/>
      <color theme="2"/>
      <name val="Calibri"/>
      <family val="2"/>
      <scheme val="minor"/>
    </font>
    <font>
      <sz val="10"/>
      <color theme="1"/>
      <name val="Calibri"/>
      <family val="2"/>
      <scheme val="minor"/>
    </font>
  </fonts>
  <fills count="19">
    <fill>
      <patternFill patternType="none"/>
    </fill>
    <fill>
      <patternFill patternType="gray125"/>
    </fill>
    <fill>
      <patternFill patternType="solid">
        <fgColor theme="2" tint="-0.249977111117893"/>
        <bgColor indexed="64"/>
      </patternFill>
    </fill>
    <fill>
      <patternFill patternType="solid">
        <fgColor theme="4" tint="-0.249977111117893"/>
        <bgColor indexed="64"/>
      </patternFill>
    </fill>
    <fill>
      <patternFill patternType="solid">
        <fgColor rgb="FFFFC7CE"/>
      </patternFill>
    </fill>
    <fill>
      <patternFill patternType="solid">
        <fgColor rgb="FF002060"/>
        <bgColor indexed="64"/>
      </patternFill>
    </fill>
    <fill>
      <patternFill patternType="solid">
        <fgColor theme="0"/>
        <bgColor indexed="64"/>
      </patternFill>
    </fill>
    <fill>
      <patternFill patternType="solid">
        <fgColor theme="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0" tint="-0.14999847407452621"/>
        <bgColor theme="0" tint="-0.14999847407452621"/>
      </patternFill>
    </fill>
    <fill>
      <patternFill patternType="solid">
        <fgColor theme="4" tint="0.79998168889431442"/>
        <bgColor indexed="64"/>
      </patternFill>
    </fill>
    <fill>
      <patternFill patternType="solid">
        <fgColor theme="6" tint="0.59999389629810485"/>
        <bgColor indexed="64"/>
      </patternFill>
    </fill>
    <fill>
      <patternFill patternType="solid">
        <fgColor rgb="FFFF0000"/>
        <bgColor indexed="64"/>
      </patternFill>
    </fill>
    <fill>
      <patternFill patternType="solid">
        <fgColor theme="9"/>
        <bgColor indexed="64"/>
      </patternFill>
    </fill>
    <fill>
      <patternFill patternType="solid">
        <fgColor theme="4" tint="-0.499984740745262"/>
        <bgColor indexed="64"/>
      </patternFill>
    </fill>
    <fill>
      <patternFill patternType="solid">
        <fgColor rgb="FFFFFFCC"/>
        <bgColor indexed="64"/>
      </patternFill>
    </fill>
  </fills>
  <borders count="28">
    <border>
      <left/>
      <right/>
      <top/>
      <bottom/>
      <diagonal/>
    </border>
    <border>
      <left/>
      <right/>
      <top/>
      <bottom style="thin">
        <color indexed="64"/>
      </bottom>
      <diagonal/>
    </border>
    <border>
      <left/>
      <right/>
      <top style="thin">
        <color theme="8"/>
      </top>
      <bottom style="thin">
        <color theme="8"/>
      </bottom>
      <diagonal/>
    </border>
    <border>
      <left style="thin">
        <color indexed="64"/>
      </left>
      <right style="thin">
        <color indexed="64"/>
      </right>
      <top style="thin">
        <color indexed="64"/>
      </top>
      <bottom style="thin">
        <color indexed="64"/>
      </bottom>
      <diagonal/>
    </border>
    <border>
      <left/>
      <right/>
      <top style="thin">
        <color theme="8"/>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theme="1"/>
      </top>
      <bottom style="thin">
        <color indexed="64"/>
      </bottom>
      <diagonal/>
    </border>
    <border>
      <left style="thin">
        <color indexed="64"/>
      </left>
      <right/>
      <top style="thin">
        <color theme="1"/>
      </top>
      <bottom style="thin">
        <color indexed="64"/>
      </bottom>
      <diagonal/>
    </border>
    <border>
      <left style="thin">
        <color indexed="64"/>
      </left>
      <right style="thin">
        <color indexed="64"/>
      </right>
      <top style="thin">
        <color theme="1"/>
      </top>
      <bottom/>
      <diagonal/>
    </border>
    <border>
      <left/>
      <right style="thin">
        <color indexed="64"/>
      </right>
      <top style="thin">
        <color theme="1"/>
      </top>
      <bottom/>
      <diagonal/>
    </border>
    <border>
      <left style="thin">
        <color indexed="64"/>
      </left>
      <right/>
      <top style="thin">
        <color theme="1"/>
      </top>
      <bottom/>
      <diagonal/>
    </border>
    <border>
      <left style="thin">
        <color indexed="64"/>
      </left>
      <right style="thin">
        <color indexed="64"/>
      </right>
      <top style="thin">
        <color indexed="64"/>
      </top>
      <bottom style="thin">
        <color theme="8"/>
      </bottom>
      <diagonal/>
    </border>
    <border>
      <left/>
      <right style="thin">
        <color indexed="64"/>
      </right>
      <top style="thin">
        <color theme="1"/>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theme="8"/>
      </top>
      <bottom style="thin">
        <color indexed="64"/>
      </bottom>
      <diagonal/>
    </border>
    <border>
      <left/>
      <right/>
      <top/>
      <bottom style="thin">
        <color theme="1"/>
      </bottom>
      <diagonal/>
    </border>
    <border>
      <left/>
      <right/>
      <top style="thin">
        <color rgb="FF002060"/>
      </top>
      <bottom style="thin">
        <color theme="1"/>
      </bottom>
      <diagonal/>
    </border>
  </borders>
  <cellStyleXfs count="8">
    <xf numFmtId="0" fontId="0" fillId="0" borderId="0"/>
    <xf numFmtId="0" fontId="3" fillId="0" borderId="0" applyNumberFormat="0" applyFill="0" applyBorder="0" applyAlignment="0" applyProtection="0"/>
    <xf numFmtId="165" fontId="2" fillId="0" borderId="0" applyFont="0" applyFill="0" applyBorder="0" applyAlignment="0" applyProtection="0"/>
    <xf numFmtId="0" fontId="7" fillId="4" borderId="0" applyNumberFormat="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0" fontId="15" fillId="0" borderId="0"/>
  </cellStyleXfs>
  <cellXfs count="222">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4" fontId="0" fillId="0" borderId="0" xfId="0" applyNumberFormat="1" applyAlignment="1">
      <alignment horizontal="center" vertical="center"/>
    </xf>
    <xf numFmtId="165" fontId="0" fillId="0" borderId="1" xfId="2" applyFont="1" applyBorder="1" applyAlignment="1">
      <alignment horizontal="center" vertical="center"/>
    </xf>
    <xf numFmtId="165" fontId="0" fillId="0" borderId="0" xfId="2" applyFont="1" applyAlignment="1">
      <alignment horizontal="center" vertical="center"/>
    </xf>
    <xf numFmtId="0" fontId="0" fillId="0" borderId="2" xfId="0" applyBorder="1" applyAlignment="1">
      <alignment horizontal="center" vertical="center"/>
    </xf>
    <xf numFmtId="14" fontId="0" fillId="0" borderId="2" xfId="0" applyNumberFormat="1" applyBorder="1" applyAlignment="1">
      <alignment horizontal="center" vertical="center"/>
    </xf>
    <xf numFmtId="2" fontId="0" fillId="0" borderId="2" xfId="0" applyNumberFormat="1" applyBorder="1" applyAlignment="1">
      <alignment horizontal="center" vertical="center"/>
    </xf>
    <xf numFmtId="1" fontId="0" fillId="0" borderId="2" xfId="0" applyNumberFormat="1" applyBorder="1" applyAlignment="1">
      <alignment horizontal="center" vertical="center"/>
    </xf>
    <xf numFmtId="9" fontId="0" fillId="0" borderId="2" xfId="0" applyNumberFormat="1" applyBorder="1" applyAlignment="1">
      <alignment horizontal="center" vertical="center"/>
    </xf>
    <xf numFmtId="0" fontId="4" fillId="0" borderId="0" xfId="1" applyFont="1" applyBorder="1" applyAlignment="1">
      <alignment horizontal="center" vertical="center"/>
    </xf>
    <xf numFmtId="0" fontId="0" fillId="2" borderId="0" xfId="0" applyFill="1" applyAlignment="1">
      <alignment horizontal="center" vertical="center"/>
    </xf>
    <xf numFmtId="0" fontId="5" fillId="3" borderId="0" xfId="0" applyFont="1" applyFill="1"/>
    <xf numFmtId="0" fontId="0" fillId="0" borderId="3" xfId="0" applyBorder="1"/>
    <xf numFmtId="0" fontId="0" fillId="0" borderId="0" xfId="0" pivotButton="1"/>
    <xf numFmtId="1" fontId="0" fillId="0" borderId="4" xfId="0" applyNumberFormat="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9" fontId="0" fillId="0" borderId="4" xfId="0" applyNumberFormat="1" applyBorder="1" applyAlignment="1">
      <alignment horizontal="center" vertical="center"/>
    </xf>
    <xf numFmtId="2" fontId="0" fillId="0" borderId="0" xfId="0" applyNumberFormat="1" applyAlignment="1">
      <alignment horizontal="center" vertical="center"/>
    </xf>
    <xf numFmtId="0" fontId="4" fillId="0" borderId="0" xfId="0" applyFont="1" applyAlignment="1">
      <alignment horizontal="center" vertical="center"/>
    </xf>
    <xf numFmtId="1" fontId="0" fillId="0" borderId="0" xfId="0" applyNumberFormat="1" applyAlignment="1">
      <alignment horizontal="center" vertical="center"/>
    </xf>
    <xf numFmtId="9" fontId="0" fillId="0" borderId="0" xfId="0" applyNumberFormat="1" applyAlignment="1">
      <alignment horizontal="center" vertical="center"/>
    </xf>
    <xf numFmtId="0" fontId="3" fillId="0" borderId="0" xfId="1" applyAlignment="1">
      <alignment horizontal="center" vertical="center"/>
    </xf>
    <xf numFmtId="0" fontId="3" fillId="0" borderId="0" xfId="1" applyBorder="1" applyAlignment="1">
      <alignment horizontal="center" vertical="center"/>
    </xf>
    <xf numFmtId="0" fontId="0" fillId="0" borderId="0" xfId="0" applyAlignment="1">
      <alignment horizontal="center"/>
    </xf>
    <xf numFmtId="2" fontId="0" fillId="0" borderId="0" xfId="0" quotePrefix="1" applyNumberFormat="1" applyAlignment="1">
      <alignment horizontal="center" vertical="center"/>
    </xf>
    <xf numFmtId="0" fontId="6" fillId="0" borderId="0" xfId="0" applyFont="1" applyAlignment="1">
      <alignment horizontal="center" vertical="center"/>
    </xf>
    <xf numFmtId="14" fontId="0" fillId="0" borderId="0" xfId="0" applyNumberFormat="1" applyAlignment="1">
      <alignment horizontal="center"/>
    </xf>
    <xf numFmtId="1" fontId="0" fillId="0" borderId="0" xfId="0" quotePrefix="1" applyNumberFormat="1" applyAlignment="1">
      <alignment horizontal="center" vertical="center"/>
    </xf>
    <xf numFmtId="2" fontId="7" fillId="4" borderId="0" xfId="3" applyNumberFormat="1" applyAlignment="1">
      <alignment horizontal="center" vertical="center"/>
    </xf>
    <xf numFmtId="14" fontId="7" fillId="4" borderId="0" xfId="3" applyNumberFormat="1" applyAlignment="1">
      <alignment horizontal="center" vertical="center"/>
    </xf>
    <xf numFmtId="0" fontId="7" fillId="4" borderId="0" xfId="3" applyAlignment="1">
      <alignment horizontal="center" vertical="center"/>
    </xf>
    <xf numFmtId="2" fontId="7" fillId="4" borderId="0" xfId="3" quotePrefix="1" applyNumberFormat="1" applyAlignment="1">
      <alignment horizontal="center" vertical="center"/>
    </xf>
    <xf numFmtId="1" fontId="7" fillId="4" borderId="4" xfId="3" applyNumberFormat="1" applyBorder="1" applyAlignment="1">
      <alignment horizontal="center" vertical="center"/>
    </xf>
    <xf numFmtId="1" fontId="7" fillId="4" borderId="0" xfId="3" applyNumberFormat="1" applyAlignment="1">
      <alignment horizontal="center" vertical="center"/>
    </xf>
    <xf numFmtId="9" fontId="7" fillId="4" borderId="0" xfId="3" applyNumberFormat="1" applyAlignment="1">
      <alignment horizontal="center" vertical="center"/>
    </xf>
    <xf numFmtId="0" fontId="7" fillId="4" borderId="4" xfId="3" applyBorder="1" applyAlignment="1">
      <alignment horizontal="center" vertical="center"/>
    </xf>
    <xf numFmtId="0" fontId="0" fillId="2" borderId="4" xfId="0" applyFill="1" applyBorder="1" applyAlignment="1">
      <alignment horizontal="center" vertical="center"/>
    </xf>
    <xf numFmtId="14" fontId="0" fillId="0" borderId="0" xfId="0" applyNumberFormat="1"/>
    <xf numFmtId="0" fontId="0" fillId="0" borderId="0" xfId="0" applyAlignment="1">
      <alignment horizontal="left"/>
    </xf>
    <xf numFmtId="0" fontId="9" fillId="0" borderId="1" xfId="0" applyFont="1" applyBorder="1" applyAlignment="1">
      <alignment horizontal="left"/>
    </xf>
    <xf numFmtId="0" fontId="9" fillId="0" borderId="1" xfId="0" applyFont="1" applyBorder="1" applyAlignment="1">
      <alignment horizontal="center"/>
    </xf>
    <xf numFmtId="10" fontId="9" fillId="0" borderId="5" xfId="4" applyNumberFormat="1" applyFont="1" applyBorder="1" applyAlignment="1">
      <alignment horizontal="center" vertical="center"/>
    </xf>
    <xf numFmtId="0" fontId="0" fillId="0" borderId="5" xfId="0" applyBorder="1" applyAlignment="1">
      <alignment horizontal="left" vertical="center"/>
    </xf>
    <xf numFmtId="0" fontId="0" fillId="0" borderId="5" xfId="0" applyBorder="1"/>
    <xf numFmtId="0" fontId="0" fillId="0" borderId="5" xfId="0" applyBorder="1" applyAlignment="1">
      <alignment horizontal="center" vertical="center"/>
    </xf>
    <xf numFmtId="0" fontId="8" fillId="0" borderId="5" xfId="0" applyFont="1" applyBorder="1" applyAlignment="1">
      <alignment horizontal="center"/>
    </xf>
    <xf numFmtId="0" fontId="0" fillId="0" borderId="0" xfId="0" applyAlignment="1">
      <alignment horizontal="left" vertical="center"/>
    </xf>
    <xf numFmtId="10" fontId="9" fillId="0" borderId="0" xfId="4" applyNumberFormat="1" applyFont="1" applyBorder="1" applyAlignment="1">
      <alignment horizontal="center" vertical="center"/>
    </xf>
    <xf numFmtId="0" fontId="8" fillId="0" borderId="0" xfId="0" applyFont="1" applyAlignment="1">
      <alignment horizontal="center"/>
    </xf>
    <xf numFmtId="0" fontId="0" fillId="0" borderId="1" xfId="0" applyBorder="1" applyAlignment="1">
      <alignment horizontal="left" vertical="center"/>
    </xf>
    <xf numFmtId="0" fontId="0" fillId="0" borderId="1" xfId="0" applyBorder="1"/>
    <xf numFmtId="10" fontId="9" fillId="0" borderId="1" xfId="4" applyNumberFormat="1" applyFont="1" applyBorder="1" applyAlignment="1">
      <alignment horizontal="center" vertical="center"/>
    </xf>
    <xf numFmtId="0" fontId="8" fillId="0" borderId="1" xfId="0" applyFont="1" applyBorder="1" applyAlignment="1">
      <alignment horizontal="center"/>
    </xf>
    <xf numFmtId="10" fontId="9" fillId="0" borderId="0" xfId="4" applyNumberFormat="1" applyFont="1" applyAlignment="1">
      <alignment horizontal="center" vertical="center"/>
    </xf>
    <xf numFmtId="0" fontId="0" fillId="0" borderId="1" xfId="0" applyBorder="1" applyAlignment="1">
      <alignment horizontal="center"/>
    </xf>
    <xf numFmtId="0" fontId="9" fillId="0" borderId="0" xfId="0" applyFont="1" applyAlignment="1">
      <alignment horizontal="center"/>
    </xf>
    <xf numFmtId="4" fontId="9" fillId="0" borderId="1" xfId="2" applyNumberFormat="1" applyFont="1" applyBorder="1" applyAlignment="1">
      <alignment horizontal="center"/>
    </xf>
    <xf numFmtId="4" fontId="0" fillId="0" borderId="0" xfId="0" applyNumberFormat="1" applyAlignment="1">
      <alignment horizontal="center"/>
    </xf>
    <xf numFmtId="4" fontId="0" fillId="0" borderId="0" xfId="2" applyNumberFormat="1" applyFont="1" applyAlignment="1">
      <alignment horizontal="center"/>
    </xf>
    <xf numFmtId="4" fontId="0" fillId="0" borderId="5" xfId="2" applyNumberFormat="1" applyFont="1" applyBorder="1" applyAlignment="1">
      <alignment horizontal="center"/>
    </xf>
    <xf numFmtId="4" fontId="0" fillId="0" borderId="0" xfId="2" applyNumberFormat="1" applyFont="1" applyBorder="1" applyAlignment="1">
      <alignment horizontal="center"/>
    </xf>
    <xf numFmtId="4" fontId="0" fillId="0" borderId="1" xfId="2" applyNumberFormat="1" applyFont="1" applyBorder="1" applyAlignment="1">
      <alignment horizontal="center"/>
    </xf>
    <xf numFmtId="0" fontId="0" fillId="0" borderId="3" xfId="0" applyBorder="1" applyAlignment="1">
      <alignment horizontal="center"/>
    </xf>
    <xf numFmtId="0" fontId="0" fillId="5" borderId="1" xfId="0" applyFill="1" applyBorder="1" applyAlignment="1">
      <alignment horizontal="center" vertical="center"/>
    </xf>
    <xf numFmtId="0" fontId="0" fillId="0" borderId="3" xfId="0" applyBorder="1" applyAlignment="1">
      <alignment horizontal="center" vertical="center"/>
    </xf>
    <xf numFmtId="14" fontId="0" fillId="0" borderId="3" xfId="0" applyNumberFormat="1" applyBorder="1" applyAlignment="1">
      <alignment horizontal="center" vertical="center"/>
    </xf>
    <xf numFmtId="0" fontId="4" fillId="0" borderId="3" xfId="1" applyFont="1" applyBorder="1" applyAlignment="1">
      <alignment horizontal="center" vertical="center"/>
    </xf>
    <xf numFmtId="1" fontId="0" fillId="0" borderId="3" xfId="0" applyNumberFormat="1" applyBorder="1" applyAlignment="1">
      <alignment horizontal="center" vertical="center"/>
    </xf>
    <xf numFmtId="9" fontId="0" fillId="0" borderId="3" xfId="0" applyNumberFormat="1" applyBorder="1" applyAlignment="1">
      <alignment horizontal="center" vertical="center"/>
    </xf>
    <xf numFmtId="0" fontId="0" fillId="0" borderId="0" xfId="0" pivotButton="1" applyAlignment="1">
      <alignment horizontal="center"/>
    </xf>
    <xf numFmtId="14" fontId="0" fillId="0" borderId="7" xfId="0" applyNumberFormat="1" applyBorder="1" applyAlignment="1">
      <alignment horizontal="center"/>
    </xf>
    <xf numFmtId="14" fontId="0" fillId="0" borderId="8" xfId="0" applyNumberFormat="1" applyBorder="1" applyAlignment="1">
      <alignment horizontal="center"/>
    </xf>
    <xf numFmtId="0" fontId="5" fillId="5" borderId="9" xfId="0" applyFont="1" applyFill="1" applyBorder="1" applyAlignment="1">
      <alignment horizontal="center"/>
    </xf>
    <xf numFmtId="0" fontId="5" fillId="5" borderId="10" xfId="0" applyFont="1" applyFill="1" applyBorder="1" applyAlignment="1">
      <alignment horizontal="center"/>
    </xf>
    <xf numFmtId="0" fontId="5" fillId="5" borderId="11" xfId="0" applyFont="1" applyFill="1" applyBorder="1" applyAlignment="1">
      <alignment horizontal="center"/>
    </xf>
    <xf numFmtId="14" fontId="0" fillId="0" borderId="12" xfId="0" applyNumberFormat="1" applyBorder="1" applyAlignment="1">
      <alignment horizontal="center"/>
    </xf>
    <xf numFmtId="0" fontId="0" fillId="0" borderId="6" xfId="0" applyBorder="1" applyAlignment="1">
      <alignment horizontal="center"/>
    </xf>
    <xf numFmtId="14" fontId="0" fillId="0" borderId="13" xfId="0" applyNumberFormat="1" applyBorder="1" applyAlignment="1">
      <alignment horizontal="center"/>
    </xf>
    <xf numFmtId="14" fontId="5" fillId="5" borderId="11" xfId="0" applyNumberFormat="1" applyFont="1" applyFill="1" applyBorder="1" applyAlignment="1">
      <alignment horizontal="center"/>
    </xf>
    <xf numFmtId="0" fontId="0" fillId="0" borderId="0" xfId="0" applyAlignment="1">
      <alignment horizontal="left" indent="1"/>
    </xf>
    <xf numFmtId="0" fontId="0" fillId="0" borderId="8" xfId="0" applyBorder="1" applyAlignment="1">
      <alignment horizontal="center"/>
    </xf>
    <xf numFmtId="0" fontId="0" fillId="0" borderId="13" xfId="0" applyBorder="1" applyAlignment="1">
      <alignment horizontal="center"/>
    </xf>
    <xf numFmtId="10" fontId="0" fillId="0" borderId="0" xfId="0" applyNumberFormat="1" applyAlignment="1">
      <alignment horizontal="center"/>
    </xf>
    <xf numFmtId="0" fontId="0" fillId="0" borderId="0" xfId="0" applyAlignment="1">
      <alignment horizontal="center" vertical="center" wrapText="1"/>
    </xf>
    <xf numFmtId="0" fontId="0" fillId="0" borderId="7" xfId="0" applyBorder="1" applyAlignment="1">
      <alignment horizontal="center"/>
    </xf>
    <xf numFmtId="0" fontId="0" fillId="0" borderId="0" xfId="0" applyAlignment="1">
      <alignment horizontal="left" indent="2"/>
    </xf>
    <xf numFmtId="14" fontId="0" fillId="0" borderId="5" xfId="0" applyNumberFormat="1" applyBorder="1" applyAlignment="1">
      <alignment horizontal="center"/>
    </xf>
    <xf numFmtId="14" fontId="0" fillId="0" borderId="3" xfId="0" applyNumberFormat="1" applyBorder="1" applyAlignment="1">
      <alignment horizontal="center"/>
    </xf>
    <xf numFmtId="14" fontId="0" fillId="0" borderId="6" xfId="0" applyNumberFormat="1" applyBorder="1" applyAlignment="1">
      <alignment horizontal="center"/>
    </xf>
    <xf numFmtId="0" fontId="0" fillId="0" borderId="16" xfId="0" applyBorder="1" applyAlignment="1">
      <alignment horizontal="center"/>
    </xf>
    <xf numFmtId="0" fontId="0" fillId="0" borderId="18" xfId="0" applyBorder="1" applyAlignment="1">
      <alignment horizontal="center"/>
    </xf>
    <xf numFmtId="14" fontId="0" fillId="0" borderId="16" xfId="0" applyNumberFormat="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14" fontId="0" fillId="0" borderId="14" xfId="0" applyNumberFormat="1" applyBorder="1" applyAlignment="1">
      <alignment horizontal="center"/>
    </xf>
    <xf numFmtId="0" fontId="5" fillId="5" borderId="0" xfId="0" applyFont="1" applyFill="1" applyAlignment="1">
      <alignment horizontal="center"/>
    </xf>
    <xf numFmtId="164" fontId="0" fillId="0" borderId="3" xfId="0" applyNumberFormat="1" applyBorder="1" applyAlignment="1">
      <alignment horizontal="center"/>
    </xf>
    <xf numFmtId="164" fontId="0" fillId="0" borderId="0" xfId="0" applyNumberFormat="1"/>
    <xf numFmtId="164" fontId="0" fillId="0" borderId="0" xfId="0" applyNumberFormat="1" applyAlignment="1">
      <alignment horizontal="center"/>
    </xf>
    <xf numFmtId="0" fontId="0" fillId="0" borderId="17" xfId="0" applyBorder="1" applyAlignment="1">
      <alignment horizontal="center"/>
    </xf>
    <xf numFmtId="0" fontId="0" fillId="0" borderId="6" xfId="0" applyBorder="1" applyAlignment="1">
      <alignment horizontal="center" vertical="center"/>
    </xf>
    <xf numFmtId="0" fontId="3" fillId="0" borderId="3" xfId="1" applyBorder="1" applyAlignment="1">
      <alignment horizontal="center" vertical="center"/>
    </xf>
    <xf numFmtId="14" fontId="0" fillId="0" borderId="0" xfId="0" applyNumberFormat="1" applyAlignment="1">
      <alignment horizontal="left"/>
    </xf>
    <xf numFmtId="0" fontId="0" fillId="0" borderId="19" xfId="0" applyBorder="1" applyAlignment="1">
      <alignment horizontal="center" vertical="center"/>
    </xf>
    <xf numFmtId="0" fontId="4" fillId="0" borderId="3" xfId="0" applyFont="1" applyBorder="1" applyAlignment="1">
      <alignment horizontal="center" vertical="center"/>
    </xf>
    <xf numFmtId="14" fontId="0" fillId="0" borderId="17" xfId="0" applyNumberFormat="1" applyBorder="1" applyAlignment="1">
      <alignment horizontal="center"/>
    </xf>
    <xf numFmtId="14" fontId="0" fillId="0" borderId="20" xfId="0" applyNumberFormat="1" applyBorder="1" applyAlignment="1">
      <alignment horizontal="center"/>
    </xf>
    <xf numFmtId="0" fontId="0" fillId="0" borderId="3" xfId="0" quotePrefix="1" applyBorder="1" applyAlignment="1">
      <alignment horizontal="center" vertical="center"/>
    </xf>
    <xf numFmtId="14" fontId="0" fillId="0" borderId="21" xfId="0" applyNumberFormat="1" applyBorder="1" applyAlignment="1">
      <alignment horizontal="center"/>
    </xf>
    <xf numFmtId="14" fontId="5" fillId="5" borderId="1" xfId="0" applyNumberFormat="1" applyFont="1" applyFill="1" applyBorder="1" applyAlignment="1">
      <alignment horizontal="center" vertical="center"/>
    </xf>
    <xf numFmtId="0" fontId="5" fillId="5" borderId="1" xfId="0" applyFont="1" applyFill="1" applyBorder="1" applyAlignment="1">
      <alignment horizontal="center" vertical="center"/>
    </xf>
    <xf numFmtId="165" fontId="5" fillId="5" borderId="1" xfId="2" applyFont="1" applyFill="1" applyBorder="1" applyAlignment="1">
      <alignment horizontal="center" vertical="center"/>
    </xf>
    <xf numFmtId="17" fontId="0" fillId="0" borderId="3" xfId="0" applyNumberFormat="1" applyBorder="1" applyAlignment="1">
      <alignment horizontal="center" vertical="center"/>
    </xf>
    <xf numFmtId="166" fontId="0" fillId="0" borderId="3" xfId="0" applyNumberFormat="1" applyBorder="1" applyAlignment="1">
      <alignment horizontal="center" vertical="center"/>
    </xf>
    <xf numFmtId="0" fontId="10" fillId="0" borderId="3" xfId="0" applyFont="1" applyBorder="1" applyAlignment="1">
      <alignment horizontal="center"/>
    </xf>
    <xf numFmtId="14" fontId="0" fillId="0" borderId="6" xfId="0" applyNumberFormat="1" applyBorder="1" applyAlignment="1">
      <alignment horizontal="center" vertical="center"/>
    </xf>
    <xf numFmtId="0" fontId="0" fillId="6" borderId="3" xfId="0" applyFill="1" applyBorder="1" applyAlignment="1">
      <alignment horizontal="center" vertical="center"/>
    </xf>
    <xf numFmtId="14" fontId="0" fillId="0" borderId="24" xfId="0" applyNumberFormat="1" applyBorder="1" applyAlignment="1">
      <alignment horizontal="center"/>
    </xf>
    <xf numFmtId="14" fontId="0" fillId="0" borderId="23" xfId="0" applyNumberFormat="1" applyBorder="1" applyAlignment="1">
      <alignment horizontal="center"/>
    </xf>
    <xf numFmtId="0" fontId="0" fillId="0" borderId="24" xfId="0" applyBorder="1" applyAlignment="1">
      <alignment horizontal="center"/>
    </xf>
    <xf numFmtId="0" fontId="0" fillId="0" borderId="22" xfId="0" applyBorder="1" applyAlignment="1">
      <alignment horizontal="center"/>
    </xf>
    <xf numFmtId="0" fontId="0" fillId="0" borderId="12" xfId="0" applyBorder="1" applyAlignment="1">
      <alignment horizontal="center"/>
    </xf>
    <xf numFmtId="0" fontId="9" fillId="0" borderId="0" xfId="0" applyFont="1"/>
    <xf numFmtId="14" fontId="0" fillId="0" borderId="0" xfId="0" applyNumberFormat="1" applyAlignment="1">
      <alignment horizontal="left" indent="1"/>
    </xf>
    <xf numFmtId="0" fontId="0" fillId="7" borderId="3" xfId="0" applyFill="1" applyBorder="1" applyAlignment="1">
      <alignment horizontal="center"/>
    </xf>
    <xf numFmtId="0" fontId="0" fillId="7" borderId="16" xfId="0" applyFill="1" applyBorder="1" applyAlignment="1">
      <alignment horizontal="center"/>
    </xf>
    <xf numFmtId="0" fontId="0" fillId="7" borderId="6" xfId="0" applyFill="1" applyBorder="1" applyAlignment="1">
      <alignment horizontal="center"/>
    </xf>
    <xf numFmtId="1" fontId="0" fillId="0" borderId="3" xfId="2" applyNumberFormat="1" applyFont="1" applyBorder="1" applyAlignment="1">
      <alignment horizontal="center" vertical="center"/>
    </xf>
    <xf numFmtId="165" fontId="0" fillId="0" borderId="3" xfId="2" applyFont="1" applyBorder="1" applyAlignment="1">
      <alignment horizontal="center" vertical="center"/>
    </xf>
    <xf numFmtId="0" fontId="13" fillId="0" borderId="3" xfId="0" applyFont="1" applyBorder="1" applyAlignment="1">
      <alignment horizontal="center"/>
    </xf>
    <xf numFmtId="0" fontId="3" fillId="0" borderId="3" xfId="1" applyBorder="1" applyAlignment="1">
      <alignment horizontal="center"/>
    </xf>
    <xf numFmtId="0" fontId="4" fillId="0" borderId="3" xfId="0" quotePrefix="1" applyFont="1" applyBorder="1" applyAlignment="1">
      <alignment horizontal="center" vertical="center"/>
    </xf>
    <xf numFmtId="0" fontId="0" fillId="0" borderId="21" xfId="0" applyBorder="1" applyAlignment="1">
      <alignment horizontal="center" vertical="center"/>
    </xf>
    <xf numFmtId="0" fontId="5" fillId="5" borderId="25" xfId="0" applyFont="1" applyFill="1" applyBorder="1" applyAlignment="1">
      <alignment horizontal="center" vertical="center"/>
    </xf>
    <xf numFmtId="14" fontId="5" fillId="5" borderId="25" xfId="0" applyNumberFormat="1" applyFont="1" applyFill="1" applyBorder="1" applyAlignment="1">
      <alignment horizontal="center" vertical="center"/>
    </xf>
    <xf numFmtId="0" fontId="0" fillId="8" borderId="3" xfId="0" applyFill="1" applyBorder="1" applyAlignment="1">
      <alignment horizontal="center" vertical="center"/>
    </xf>
    <xf numFmtId="0" fontId="0" fillId="9" borderId="3" xfId="0" applyFill="1" applyBorder="1" applyAlignment="1">
      <alignment horizontal="center" vertical="center"/>
    </xf>
    <xf numFmtId="0" fontId="0" fillId="10" borderId="3" xfId="0" applyFill="1" applyBorder="1" applyAlignment="1">
      <alignment horizontal="center" vertical="center"/>
    </xf>
    <xf numFmtId="14" fontId="0" fillId="10" borderId="3" xfId="0" applyNumberFormat="1" applyFill="1" applyBorder="1" applyAlignment="1">
      <alignment horizontal="center" vertical="center"/>
    </xf>
    <xf numFmtId="1" fontId="0" fillId="10" borderId="3" xfId="0" applyNumberFormat="1" applyFill="1" applyBorder="1" applyAlignment="1">
      <alignment horizontal="center" vertical="center"/>
    </xf>
    <xf numFmtId="0" fontId="4" fillId="10" borderId="3" xfId="1" applyFont="1" applyFill="1" applyBorder="1" applyAlignment="1">
      <alignment horizontal="center" vertical="center"/>
    </xf>
    <xf numFmtId="14" fontId="0" fillId="10" borderId="0" xfId="0" applyNumberFormat="1" applyFill="1" applyAlignment="1">
      <alignment horizontal="center"/>
    </xf>
    <xf numFmtId="0" fontId="0" fillId="10" borderId="0" xfId="0" applyFill="1"/>
    <xf numFmtId="0" fontId="4" fillId="10" borderId="3" xfId="0" applyFont="1" applyFill="1" applyBorder="1" applyAlignment="1">
      <alignment horizontal="center" vertical="center"/>
    </xf>
    <xf numFmtId="0" fontId="0" fillId="11" borderId="3" xfId="0" applyFill="1" applyBorder="1" applyAlignment="1">
      <alignment horizontal="center" vertical="center"/>
    </xf>
    <xf numFmtId="14" fontId="0" fillId="7" borderId="12" xfId="0" applyNumberFormat="1" applyFill="1" applyBorder="1" applyAlignment="1">
      <alignment horizontal="center"/>
    </xf>
    <xf numFmtId="167" fontId="0" fillId="0" borderId="17" xfId="0" applyNumberFormat="1" applyBorder="1" applyAlignment="1">
      <alignment horizontal="center"/>
    </xf>
    <xf numFmtId="167" fontId="0" fillId="0" borderId="23" xfId="0" applyNumberFormat="1" applyBorder="1" applyAlignment="1">
      <alignment horizontal="center"/>
    </xf>
    <xf numFmtId="0" fontId="2" fillId="0" borderId="6" xfId="5" applyBorder="1" applyAlignment="1">
      <alignment horizontal="center"/>
    </xf>
    <xf numFmtId="167" fontId="0" fillId="0" borderId="7" xfId="0" applyNumberFormat="1" applyBorder="1" applyAlignment="1">
      <alignment horizontal="center"/>
    </xf>
    <xf numFmtId="167" fontId="0" fillId="0" borderId="8" xfId="0" applyNumberFormat="1" applyBorder="1" applyAlignment="1">
      <alignment horizontal="center"/>
    </xf>
    <xf numFmtId="167" fontId="0" fillId="0" borderId="12" xfId="0" applyNumberFormat="1" applyBorder="1" applyAlignment="1">
      <alignment horizontal="center"/>
    </xf>
    <xf numFmtId="167" fontId="0" fillId="0" borderId="13" xfId="0" applyNumberFormat="1" applyBorder="1" applyAlignment="1">
      <alignment horizontal="center"/>
    </xf>
    <xf numFmtId="167" fontId="0" fillId="0" borderId="3" xfId="0" applyNumberFormat="1" applyBorder="1" applyAlignment="1">
      <alignment horizontal="center" vertical="center"/>
    </xf>
    <xf numFmtId="44" fontId="0" fillId="12" borderId="26" xfId="6" applyFont="1" applyFill="1" applyBorder="1" applyAlignment="1">
      <alignment horizontal="center"/>
    </xf>
    <xf numFmtId="0" fontId="0" fillId="8" borderId="0" xfId="0" applyFill="1"/>
    <xf numFmtId="0" fontId="5" fillId="5" borderId="27" xfId="0" applyFont="1" applyFill="1" applyBorder="1" applyAlignment="1">
      <alignment horizontal="center" vertical="center"/>
    </xf>
    <xf numFmtId="0" fontId="0" fillId="12" borderId="0" xfId="0" applyFill="1" applyAlignment="1">
      <alignment horizontal="center"/>
    </xf>
    <xf numFmtId="1" fontId="0" fillId="13" borderId="3" xfId="0" applyNumberFormat="1" applyFill="1" applyBorder="1" applyAlignment="1">
      <alignment horizontal="center" vertical="center"/>
    </xf>
    <xf numFmtId="0" fontId="0" fillId="13" borderId="3" xfId="0" applyFill="1" applyBorder="1" applyAlignment="1">
      <alignment horizontal="center" vertical="center"/>
    </xf>
    <xf numFmtId="14" fontId="0" fillId="13" borderId="3" xfId="0" applyNumberFormat="1" applyFill="1" applyBorder="1" applyAlignment="1">
      <alignment horizontal="center" vertical="center"/>
    </xf>
    <xf numFmtId="0" fontId="10" fillId="0" borderId="0" xfId="0" applyFont="1" applyAlignment="1">
      <alignment horizontal="center"/>
    </xf>
    <xf numFmtId="9" fontId="0" fillId="0" borderId="0" xfId="4" applyFont="1" applyAlignment="1">
      <alignment horizontal="center"/>
    </xf>
    <xf numFmtId="14" fontId="0" fillId="0" borderId="3" xfId="0" applyNumberFormat="1" applyBorder="1" applyAlignment="1">
      <alignment horizontal="center" vertical="center" wrapText="1"/>
    </xf>
    <xf numFmtId="1" fontId="0" fillId="6" borderId="3" xfId="0" applyNumberFormat="1" applyFill="1" applyBorder="1" applyAlignment="1">
      <alignment horizontal="center" vertical="center"/>
    </xf>
    <xf numFmtId="14" fontId="0" fillId="6" borderId="3" xfId="0" applyNumberFormat="1" applyFill="1" applyBorder="1" applyAlignment="1">
      <alignment horizontal="center" vertical="center"/>
    </xf>
    <xf numFmtId="0" fontId="4" fillId="6" borderId="3" xfId="0" applyFont="1" applyFill="1" applyBorder="1" applyAlignment="1">
      <alignment horizontal="center" vertical="center"/>
    </xf>
    <xf numFmtId="0" fontId="3" fillId="13" borderId="3" xfId="1" applyFill="1" applyBorder="1" applyAlignment="1">
      <alignment horizontal="center" vertical="center"/>
    </xf>
    <xf numFmtId="0" fontId="3" fillId="0" borderId="3" xfId="1" applyBorder="1" applyAlignment="1">
      <alignment horizontal="center" vertical="center" wrapText="1"/>
    </xf>
    <xf numFmtId="1" fontId="0" fillId="6" borderId="3" xfId="2" applyNumberFormat="1" applyFont="1" applyFill="1" applyBorder="1" applyAlignment="1">
      <alignment horizontal="center" vertical="center"/>
    </xf>
    <xf numFmtId="1" fontId="0" fillId="13" borderId="3" xfId="2" applyNumberFormat="1" applyFont="1" applyFill="1" applyBorder="1" applyAlignment="1">
      <alignment horizontal="center" vertical="center"/>
    </xf>
    <xf numFmtId="167" fontId="0" fillId="6" borderId="3" xfId="0" applyNumberFormat="1" applyFill="1" applyBorder="1" applyAlignment="1">
      <alignment horizontal="center" vertical="center"/>
    </xf>
    <xf numFmtId="167" fontId="0" fillId="13" borderId="3" xfId="0" applyNumberFormat="1" applyFill="1" applyBorder="1" applyAlignment="1">
      <alignment horizontal="center" vertical="center"/>
    </xf>
    <xf numFmtId="9" fontId="0" fillId="6" borderId="3" xfId="0" applyNumberFormat="1" applyFill="1" applyBorder="1" applyAlignment="1">
      <alignment horizontal="center" vertical="center"/>
    </xf>
    <xf numFmtId="9" fontId="0" fillId="13" borderId="3" xfId="0" applyNumberFormat="1" applyFill="1" applyBorder="1" applyAlignment="1">
      <alignment horizontal="center" vertical="center"/>
    </xf>
    <xf numFmtId="1" fontId="0" fillId="0" borderId="6" xfId="0" applyNumberFormat="1" applyBorder="1" applyAlignment="1">
      <alignment horizontal="center" vertical="center"/>
    </xf>
    <xf numFmtId="9" fontId="0" fillId="0" borderId="6" xfId="0" applyNumberFormat="1" applyBorder="1" applyAlignment="1">
      <alignment horizontal="center" vertical="center"/>
    </xf>
    <xf numFmtId="0" fontId="5" fillId="5" borderId="0" xfId="0" applyFont="1" applyFill="1" applyAlignment="1">
      <alignment horizontal="center" vertical="center"/>
    </xf>
    <xf numFmtId="0" fontId="0" fillId="11" borderId="0" xfId="0" applyFill="1" applyAlignment="1">
      <alignment horizontal="center" vertical="center"/>
    </xf>
    <xf numFmtId="0" fontId="4" fillId="13" borderId="3" xfId="0" applyFont="1" applyFill="1" applyBorder="1" applyAlignment="1">
      <alignment horizontal="center" vertical="center"/>
    </xf>
    <xf numFmtId="0" fontId="0" fillId="6" borderId="0" xfId="0" applyFill="1" applyAlignment="1">
      <alignment horizontal="center" vertical="center"/>
    </xf>
    <xf numFmtId="0" fontId="0" fillId="6" borderId="6" xfId="0" applyFill="1" applyBorder="1" applyAlignment="1">
      <alignment horizontal="center" vertical="center"/>
    </xf>
    <xf numFmtId="0" fontId="3" fillId="0" borderId="6" xfId="1" applyBorder="1" applyAlignment="1">
      <alignment horizontal="center" vertical="center"/>
    </xf>
    <xf numFmtId="0" fontId="0" fillId="14" borderId="3" xfId="0" applyFill="1" applyBorder="1" applyAlignment="1">
      <alignment horizontal="center" vertical="center"/>
    </xf>
    <xf numFmtId="0" fontId="3" fillId="6" borderId="3" xfId="1" applyFill="1" applyBorder="1" applyAlignment="1">
      <alignment horizontal="center" vertical="center"/>
    </xf>
    <xf numFmtId="0" fontId="4" fillId="0" borderId="6" xfId="0" applyFont="1" applyBorder="1" applyAlignment="1">
      <alignment horizontal="center" vertical="center"/>
    </xf>
    <xf numFmtId="1" fontId="0" fillId="0" borderId="6" xfId="2" applyNumberFormat="1" applyFont="1" applyBorder="1" applyAlignment="1">
      <alignment horizontal="center" vertical="center"/>
    </xf>
    <xf numFmtId="167" fontId="0" fillId="0" borderId="6" xfId="0" applyNumberFormat="1" applyBorder="1" applyAlignment="1">
      <alignment horizontal="center" vertical="center"/>
    </xf>
    <xf numFmtId="167" fontId="0" fillId="6" borderId="6" xfId="0" applyNumberFormat="1" applyFill="1" applyBorder="1" applyAlignment="1">
      <alignment horizontal="center" vertical="center"/>
    </xf>
    <xf numFmtId="0" fontId="4" fillId="0" borderId="6" xfId="1" applyFont="1" applyBorder="1" applyAlignment="1">
      <alignment horizontal="center" vertical="center"/>
    </xf>
    <xf numFmtId="0" fontId="0" fillId="15" borderId="3" xfId="0" applyFill="1" applyBorder="1" applyAlignment="1">
      <alignment horizontal="center" vertical="center"/>
    </xf>
    <xf numFmtId="0" fontId="0" fillId="16" borderId="6" xfId="0" applyFill="1" applyBorder="1" applyAlignment="1">
      <alignment horizontal="center" vertical="center"/>
    </xf>
    <xf numFmtId="0" fontId="0" fillId="16" borderId="3" xfId="0" applyFill="1" applyBorder="1" applyAlignment="1">
      <alignment horizontal="center" vertical="center"/>
    </xf>
    <xf numFmtId="0" fontId="14" fillId="17" borderId="0" xfId="0" applyFont="1" applyFill="1" applyAlignment="1">
      <alignment horizontal="center" vertical="center"/>
    </xf>
    <xf numFmtId="0" fontId="0" fillId="0" borderId="6" xfId="0" applyBorder="1"/>
    <xf numFmtId="0" fontId="0" fillId="5" borderId="0" xfId="0" applyFill="1"/>
    <xf numFmtId="10" fontId="0" fillId="0" borderId="0" xfId="4" applyNumberFormat="1" applyFont="1" applyAlignment="1">
      <alignment horizontal="center"/>
    </xf>
    <xf numFmtId="14" fontId="0" fillId="8" borderId="3" xfId="0" applyNumberFormat="1" applyFill="1" applyBorder="1" applyAlignment="1">
      <alignment horizontal="center" vertical="center"/>
    </xf>
    <xf numFmtId="1" fontId="0" fillId="8" borderId="3" xfId="0" applyNumberFormat="1" applyFill="1" applyBorder="1" applyAlignment="1">
      <alignment horizontal="center" vertical="center"/>
    </xf>
    <xf numFmtId="0" fontId="4" fillId="8" borderId="3" xfId="1" applyFont="1" applyFill="1" applyBorder="1" applyAlignment="1">
      <alignment horizontal="center" vertical="center"/>
    </xf>
    <xf numFmtId="9" fontId="0" fillId="8" borderId="3" xfId="0" applyNumberFormat="1" applyFill="1" applyBorder="1" applyAlignment="1">
      <alignment horizontal="center" vertical="center"/>
    </xf>
    <xf numFmtId="0" fontId="15" fillId="0" borderId="3" xfId="0" applyFont="1" applyBorder="1" applyAlignment="1">
      <alignment horizontal="center"/>
    </xf>
    <xf numFmtId="14" fontId="0" fillId="6" borderId="6" xfId="0" applyNumberFormat="1" applyFill="1" applyBorder="1" applyAlignment="1">
      <alignment horizontal="center" vertical="center"/>
    </xf>
    <xf numFmtId="14" fontId="0" fillId="0" borderId="6" xfId="0" applyNumberFormat="1" applyBorder="1" applyAlignment="1">
      <alignment horizontal="center" vertical="center" wrapText="1"/>
    </xf>
    <xf numFmtId="1" fontId="0" fillId="6" borderId="6" xfId="0" applyNumberFormat="1" applyFill="1" applyBorder="1" applyAlignment="1">
      <alignment horizontal="center" vertical="center"/>
    </xf>
    <xf numFmtId="44" fontId="0" fillId="0" borderId="6" xfId="6" applyFont="1" applyBorder="1" applyAlignment="1">
      <alignment horizontal="center" vertical="center"/>
    </xf>
    <xf numFmtId="0" fontId="4" fillId="6" borderId="6" xfId="0" applyFont="1" applyFill="1" applyBorder="1" applyAlignment="1">
      <alignment horizontal="center" vertical="center"/>
    </xf>
    <xf numFmtId="10" fontId="4" fillId="0" borderId="6" xfId="4" applyNumberFormat="1" applyFont="1" applyBorder="1" applyAlignment="1">
      <alignment horizontal="center" vertical="center"/>
    </xf>
    <xf numFmtId="1" fontId="0" fillId="6" borderId="6" xfId="2" applyNumberFormat="1" applyFont="1" applyFill="1" applyBorder="1" applyAlignment="1">
      <alignment horizontal="center" vertical="center"/>
    </xf>
    <xf numFmtId="0" fontId="10" fillId="0" borderId="0" xfId="0" applyFont="1"/>
    <xf numFmtId="0" fontId="0" fillId="15" borderId="6" xfId="0" applyFill="1" applyBorder="1" applyAlignment="1">
      <alignment horizontal="center" vertical="center"/>
    </xf>
    <xf numFmtId="0" fontId="10" fillId="0" borderId="6" xfId="0" applyFont="1" applyBorder="1"/>
    <xf numFmtId="0" fontId="15" fillId="0" borderId="6" xfId="0" applyFont="1" applyBorder="1" applyAlignment="1">
      <alignment horizontal="center"/>
    </xf>
    <xf numFmtId="9" fontId="0" fillId="6" borderId="6" xfId="0" applyNumberFormat="1" applyFill="1" applyBorder="1" applyAlignment="1">
      <alignment horizontal="center" vertical="center"/>
    </xf>
    <xf numFmtId="0" fontId="15" fillId="18" borderId="0" xfId="7" applyFill="1" applyAlignment="1">
      <alignment horizontal="center" vertical="center"/>
    </xf>
    <xf numFmtId="0" fontId="0" fillId="0" borderId="0" xfId="0"/>
    <xf numFmtId="0" fontId="0" fillId="0" borderId="0" xfId="0" applyAlignment="1">
      <alignment horizontal="center" vertical="center" wrapText="1"/>
    </xf>
    <xf numFmtId="0" fontId="0" fillId="0" borderId="0" xfId="0" applyAlignment="1">
      <alignment horizontal="center"/>
    </xf>
  </cellXfs>
  <cellStyles count="8">
    <cellStyle name="Hiperlink" xfId="1" builtinId="8"/>
    <cellStyle name="Moeda" xfId="6" builtinId="4"/>
    <cellStyle name="Normal" xfId="0" builtinId="0"/>
    <cellStyle name="Normal 2" xfId="7" xr:uid="{5560AC22-081B-4411-AA5B-D45E17DBF349}"/>
    <cellStyle name="Normal 3" xfId="5" xr:uid="{77B710EB-B78E-4BF3-A573-5E27C9343AC0}"/>
    <cellStyle name="Porcentagem" xfId="4" builtinId="5"/>
    <cellStyle name="Ruim" xfId="3" builtinId="27"/>
    <cellStyle name="Vírgula" xfId="2" builtinId="3"/>
  </cellStyles>
  <dxfs count="1200">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C7CE"/>
      </font>
      <fill>
        <patternFill>
          <bgColor rgb="FFFFC7CE"/>
        </patternFill>
      </fill>
    </dxf>
    <dxf>
      <font>
        <color theme="0"/>
      </font>
      <fill>
        <patternFill>
          <bgColor theme="0"/>
        </patternFill>
      </fill>
    </dxf>
    <dxf>
      <font>
        <color rgb="FF006100"/>
      </font>
      <fill>
        <patternFill>
          <bgColor rgb="FFC6EFCE"/>
        </patternFill>
      </fill>
    </dxf>
    <dxf>
      <font>
        <color rgb="FFFFEB9C"/>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FFEB9C"/>
      </font>
      <fill>
        <patternFill>
          <bgColor rgb="FFFFEB9C"/>
        </patternFill>
      </fill>
    </dxf>
    <dxf>
      <font>
        <color rgb="FFFFC7CE"/>
      </font>
      <fill>
        <patternFill>
          <bgColor rgb="FFFFC7CE"/>
        </patternFill>
      </fill>
    </dxf>
    <dxf>
      <font>
        <color theme="0"/>
      </font>
      <fill>
        <patternFill>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19" formatCode="dd/mm/yyyy"/>
    </dxf>
    <dxf>
      <border outline="0">
        <top style="thin">
          <color theme="8"/>
        </top>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alignment horizontal="center" vertical="center" textRotation="0" wrapText="0" indent="0" justifyLastLine="0" shrinkToFit="0" readingOrder="0"/>
    </dxf>
    <dxf>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name val="Calibri"/>
        <family val="2"/>
        <scheme val="minor"/>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auto="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fill>
        <patternFill patternType="solid">
          <fgColor indexed="64"/>
          <bgColor rgb="FF002060"/>
        </patternFill>
      </fill>
      <alignment horizontal="center" vertical="center"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3"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alignment horizontal="center" vertical="center" textRotation="0" wrapText="0" indent="0" justifyLastLine="0" shrinkToFit="0" readingOrder="0"/>
    </dxf>
    <dxf>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fill>
        <patternFill patternType="solid">
          <fgColor indexed="64"/>
          <bgColor rgb="FF002060"/>
        </patternFill>
      </fill>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7"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name val="Calibri"/>
        <family val="2"/>
        <scheme val="minor"/>
      </font>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auto="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dxf>
    <dxf>
      <fill>
        <patternFill patternType="solid">
          <fgColor indexed="64"/>
          <bgColor rgb="FF00206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right/>
        <top style="thin">
          <color indexed="64"/>
        </top>
        <bottom/>
        <vertical/>
        <horizontal/>
      </border>
    </dxf>
    <dxf>
      <border outline="0">
        <top style="thin">
          <color indexed="64"/>
        </top>
      </border>
    </dxf>
    <dxf>
      <border outline="0">
        <left style="thin">
          <color indexed="64"/>
        </left>
        <right style="thin">
          <color indexed="64"/>
        </right>
        <top style="thin">
          <color indexed="64"/>
        </top>
        <bottom style="thin">
          <color theme="8"/>
        </bottom>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numFmt numFmtId="167" formatCode="m/d/yyyy"/>
      <alignment horizontal="center" vertical="bottom" textRotation="0" wrapText="0" indent="0" justifyLastLine="0" shrinkToFit="0" readingOrder="0"/>
      <border diagonalUp="0" diagonalDown="0">
        <left style="thin">
          <color indexed="64"/>
        </left>
        <right/>
        <top style="thin">
          <color indexed="64"/>
        </top>
        <bottom/>
        <vertical/>
        <horizontal/>
      </border>
    </dxf>
    <dxf>
      <alignment horizontal="center" vertical="bottom" textRotation="0" wrapText="0" indent="0" justifyLastLine="0" shrinkToFit="0" readingOrder="0"/>
      <border diagonalUp="0" diagonalDown="0">
        <left style="thin">
          <color indexed="64"/>
        </left>
        <right/>
        <top style="thin">
          <color indexed="64"/>
        </top>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vertical/>
        <horizontal/>
      </border>
    </dxf>
    <dxf>
      <numFmt numFmtId="167" formatCode="m/d/yyyy"/>
      <alignment horizontal="center" vertical="bottom" textRotation="0" wrapText="0" indent="0" justifyLastLine="0" shrinkToFit="0" readingOrder="0"/>
      <border diagonalUp="0" diagonalDown="0">
        <left/>
        <right style="thin">
          <color indexed="64"/>
        </right>
        <top style="thin">
          <color indexed="64"/>
        </top>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center"/>
    </dxf>
    <dxf>
      <alignment horizontal="center"/>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7" formatCode="m/d/yyyy"/>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7" formatCode="m/d/yyyy"/>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numFmt numFmtId="19" formatCode="dd/mm/yyyy"/>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167" formatCode="m/d/yyyy"/>
    </dxf>
    <dxf>
      <numFmt numFmtId="167" formatCode="m/d/yyyy"/>
      <alignment horizontal="center" vertical="bottom" textRotation="0" wrapText="0" indent="0" justifyLastLine="0" shrinkToFit="0" readingOrder="0"/>
      <border diagonalUp="0" diagonalDown="0">
        <left style="thin">
          <color indexed="64"/>
        </left>
        <right style="thin">
          <color indexed="64"/>
        </right>
        <top style="thin">
          <color theme="1"/>
        </top>
        <bottom/>
        <vertical/>
        <horizontal/>
      </border>
    </dxf>
    <dxf>
      <alignment horizontal="center" vertical="bottom" textRotation="0" wrapText="0" indent="0" justifyLastLine="0" shrinkToFit="0" readingOrder="0"/>
      <border diagonalUp="0" diagonalDown="0">
        <left style="thin">
          <color indexed="64"/>
        </left>
        <right/>
        <top style="thin">
          <color theme="1"/>
        </top>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theme="1"/>
        </top>
        <bottom/>
        <vertical/>
        <horizontal/>
      </border>
    </dxf>
    <dxf>
      <numFmt numFmtId="167" formatCode="m/d/yyyy"/>
      <alignment horizontal="center" vertical="bottom" textRotation="0" wrapText="0" indent="0" justifyLastLine="0" shrinkToFit="0" readingOrder="0"/>
      <border diagonalUp="0" diagonalDown="0" outline="0">
        <left style="thin">
          <color indexed="64"/>
        </left>
        <right style="thin">
          <color indexed="64"/>
        </right>
        <top style="thin">
          <color theme="1"/>
        </top>
        <bottom/>
      </border>
    </dxf>
    <dxf>
      <numFmt numFmtId="19" formatCode="dd/mm/yyyy"/>
      <alignment horizontal="center" vertical="bottom" textRotation="0" wrapText="0" indent="0" justifyLastLine="0" shrinkToFit="0" readingOrder="0"/>
      <border diagonalUp="0" diagonalDown="0" outline="0">
        <left style="thin">
          <color indexed="64"/>
        </left>
        <right style="thin">
          <color indexed="64"/>
        </right>
        <top style="thin">
          <color theme="1"/>
        </top>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R$&quot;#,##0.00_);[Red]\(&quot;R$&quot;#,##0.00\)"/>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R$&quot;#,##0.00_);[Red]\(&quot;R$&quot;#,##0.00\)"/>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R$&quot;#,##0.00_);[Red]\(&quot;R$&quot;#,##0.00\)"/>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R$&quot;#,##0.00_);[Red]\(&quot;R$&quot;#,##0.00\)"/>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quot;R$&quot;#,##0.00_);[Red]\(&quot;R$&quot;#,##0.00\)"/>
    </dxf>
    <dxf>
      <numFmt numFmtId="167" formatCode="m/d/yyyy"/>
      <alignment horizontal="center" vertical="center" textRotation="0" wrapText="0" indent="0" justifyLastLine="0" shrinkToFit="0" readingOrder="0"/>
    </dxf>
    <dxf>
      <numFmt numFmtId="167" formatCode="m/d/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border diagonalUp="0" diagonalDown="0" outline="0">
        <left/>
        <right/>
        <top style="thin">
          <color theme="8"/>
        </top>
        <bottom style="thin">
          <color theme="8"/>
        </bottom>
      </border>
    </dxf>
    <dxf>
      <numFmt numFmtId="1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m/d/yyyy"/>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167" formatCode="m/d/yyyy"/>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border diagonalUp="0" diagonalDown="0">
        <left/>
        <right/>
        <top style="thin">
          <color theme="8"/>
        </top>
        <bottom style="thin">
          <color theme="8"/>
        </bottom>
        <vertical/>
        <horizontal/>
      </border>
    </dxf>
    <dxf>
      <numFmt numFmtId="1" formatCode="0"/>
      <alignment horizontal="center" vertical="center" textRotation="0" wrapText="0" indent="0" justifyLastLine="0" shrinkToFit="0" readingOrder="0"/>
      <border diagonalUp="0" diagonalDown="0">
        <left/>
        <right/>
        <top style="thin">
          <color theme="8"/>
        </top>
        <bottom style="thin">
          <color theme="8"/>
        </bottom>
        <vertical/>
        <horizontal/>
      </border>
    </dxf>
    <dxf>
      <font>
        <b val="0"/>
        <i val="0"/>
        <strike val="0"/>
        <condense val="0"/>
        <extend val="0"/>
        <outline val="0"/>
        <shadow val="0"/>
        <u val="none"/>
        <vertAlign val="baseline"/>
        <sz val="11"/>
        <color theme="1"/>
        <name val="Calibri"/>
        <family val="2"/>
        <scheme val="minor"/>
      </font>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1"/>
        <color auto="1"/>
        <name val="Calibri"/>
        <family val="2"/>
        <scheme val="minor"/>
      </font>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fill>
        <patternFill patternType="solid">
          <fgColor indexed="64"/>
          <bgColor theme="2" tint="-0.249977111117893"/>
        </patternFill>
      </fill>
      <alignment horizontal="center" vertical="center" textRotation="0" wrapText="0" indent="0" justifyLastLine="0" shrinkToFit="0" readingOrder="0"/>
      <border diagonalUp="0" diagonalDown="0">
        <left/>
        <right/>
        <top style="thin">
          <color theme="8"/>
        </top>
        <bottom style="thin">
          <color theme="8"/>
        </bottom>
        <vertical/>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m/d/yyyy"/>
      <alignment horizontal="center" vertical="center" textRotation="0" wrapText="0" indent="0" justifyLastLine="0" shrinkToFit="0" readingOrder="0"/>
    </dxf>
    <dxf>
      <font>
        <strike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1" defaultTableStyle="TableStyleMedium2" defaultPivotStyle="PivotStyleLight16">
    <tableStyle name="Invisible" pivot="0" table="0" count="0" xr9:uid="{EB8C502E-6FFD-41E7-843A-F885D33C6A8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pivotCacheDefinition" Target="pivotCache/pivotCacheDefinition8.xml"/><Relationship Id="rId42" Type="http://schemas.openxmlformats.org/officeDocument/2006/relationships/sharedStrings" Target="sharedStrings.xml"/><Relationship Id="rId47" Type="http://schemas.openxmlformats.org/officeDocument/2006/relationships/customXml" Target="../customXml/item1.xml"/><Relationship Id="rId50"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3.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connections" Target="connections.xml"/><Relationship Id="rId45" Type="http://schemas.microsoft.com/office/2017/10/relationships/person" Target="persons/person.xml"/><Relationship Id="rId53" Type="http://schemas.openxmlformats.org/officeDocument/2006/relationships/customXml" Target="../customXml/item7.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4" Type="http://schemas.openxmlformats.org/officeDocument/2006/relationships/powerPivotData" Target="model/item.data"/><Relationship Id="rId52"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pivotCacheDefinition" Target="pivotCache/pivotCacheDefinition9.xml"/><Relationship Id="rId43" Type="http://schemas.openxmlformats.org/officeDocument/2006/relationships/sheetMetadata" Target="metadata.xml"/><Relationship Id="rId48"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customXml" Target="../customXml/item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styles" Target="styles.xml"/><Relationship Id="rId54"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pivotCacheDefinition" Target="pivotCache/pivotCacheDefinition10.xml"/><Relationship Id="rId4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eguro"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apencapital.sharepoint.com/sites/WEALTH/Documentos%20Partilhados/7_FUPs/2.%20Onboarding/Onboarding%20-%20Consultoria.xlsx" TargetMode="External"/><Relationship Id="rId1" Type="http://schemas.openxmlformats.org/officeDocument/2006/relationships/externalLinkPath" Target="/sites/WEALTH/Documentos%20Partilhados/7_FUPs/2.%20Onboarding/Onboarding%20-%20Consultor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uro"/>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tvbDF1SBU02-5iHghUyvYew2MSbZo-dGn2kn0PuHdCfnMOwn5DQYSK-kYVHL-wSE" itemId="01WVMIS6G2ENQWC6RPJBDIT4RL5JD24Z2I">
      <xxl21:absoluteUrl r:id="rId2"/>
    </xxl21:alternateUrls>
    <sheetNames>
      <sheetName val="Offboard - backup"/>
      <sheetName val="baseOnboardingConsultoria"/>
      <sheetName val="Onboarding"/>
      <sheetName val="PVC"/>
      <sheetName val="Prospect - Acomp."/>
      <sheetName val="Planilha1"/>
      <sheetName val="Offboard | Churn"/>
      <sheetName val="Dados"/>
      <sheetName val="Novo e-mail"/>
      <sheetName val="Offboard | Retenção"/>
      <sheetName val="Planilha4"/>
      <sheetName val="Faixa Patrimonial x Pagamento"/>
      <sheetName val="Motivos &quot;não&quot;"/>
      <sheetName val="FOLLOW UP"/>
      <sheetName val="Prospect"/>
      <sheetName val="Prospect (2)"/>
      <sheetName val="Planilha3"/>
      <sheetName val="Ciclo de Venda 2024"/>
      <sheetName val="Historico"/>
      <sheetName val="Tracking"/>
      <sheetName val="Planilha2"/>
      <sheetName val="Tracking Comercial"/>
      <sheetName val="Lead Time"/>
      <sheetName val="Configuração"/>
      <sheetName val="Etapas Onboarding"/>
      <sheetName val="detalhamento (2)"/>
      <sheetName val="Ciclo de Venda 2025"/>
      <sheetName val="Tracking Onboarding"/>
      <sheetName val="Onboarding - Consultor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Alex  Lemos" id="{76D1ADFB-7B2A-4D6E-A7AD-6415737F5D78}" userId="Alex  Lemos" providerId="None"/>
  <person displayName="Ingrid Laís" id="{7319438E-B997-48E2-9EBE-1154BE26BC71}" userId="S::ingridlais@apencapital.com.br::821b2483-2dec-4e0d-8eca-b214bdf1f6fd" providerId="AD"/>
  <person displayName="Mirella Santana" id="{6EB8D444-39CC-4F6C-A3DA-10C0C40927C6}" userId="S::mirellasantana@apencapital.com.br::fe726c30-5cb4-4b6e-a4a1-c630e529953b" providerId="AD"/>
  <person displayName="Heloísa Madureira" id="{ECAE93FC-5F18-4BD2-97CD-14D742AE38AD}" userId="S::heloisamadureira@apencapital.com.br::6e797f33-8aa4-42c5-a50c-554c49bd6d36"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ASE-CADASTRAL-CLIENTES.xlsx#BgEIDA4ADAMGBAcBBAQECw=6972.0"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BASE-CADASTRAL-CLIENTES.xlsx#BgEIDA4ADAMGBAcBBAQECw=6972.0"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BASE-CADASTRAL-CLIENTES.xlsx#BgEIDA4ADAMGBAcBBAQECw=6972.0"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microsoft.com/office/2006/relationships/xlExternalLinkPath/xlPathMissing" Target="BASE-CADASTRAL-CLIENTES.xlsx#BgEIDA4ADAMGBAcBBAQECw=6972.0"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microsoft.com/office/2006/relationships/xlExternalLinkPath/xlPathMissing" Target="BASE-CADASTRAL-CLIENTES.xlsx#BgEIDA4ADAMGBAcBBAQECw=6972.0"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microsoft.com/office/2006/relationships/xlExternalLinkPath/xlPathMissing" Target="BASE-CADASTRAL-CLIENTES.xlsx#BgEIDA4ADAMGBAcBBAQECw=6972.0" TargetMode="External"/><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mos" refreshedDate="45126.604450231483" createdVersion="8" refreshedVersion="8" minRefreshableVersion="3" recordCount="41" xr:uid="{B9BEDF22-2B6C-4E62-AD6F-DC89048265FF}">
  <cacheSource type="worksheet">
    <worksheetSource ref="A2:B43" sheet="Indicação" r:id="rId2"/>
  </cacheSource>
  <cacheFields count="5">
    <cacheField name="dataDeEntrada" numFmtId="14">
      <sharedItems containsSemiMixedTypes="0" containsNonDate="0" containsDate="1" containsString="0" minDate="2022-01-10T00:00:00" maxDate="2022-07-01T00:00:00" count="27">
        <d v="2022-01-10T00:00:00"/>
        <d v="2022-01-11T00:00:00"/>
        <d v="2022-01-19T00:00:00"/>
        <d v="2022-01-20T00:00:00"/>
        <d v="2022-01-25T00:00:00"/>
        <d v="2022-01-26T00:00:00"/>
        <d v="2022-01-31T00:00:00"/>
        <d v="2022-02-01T00:00:00"/>
        <d v="2022-02-03T00:00:00"/>
        <d v="2022-02-14T00:00:00"/>
        <d v="2022-03-08T00:00:00"/>
        <d v="2022-03-10T00:00:00"/>
        <d v="2022-03-15T00:00:00"/>
        <d v="2022-03-31T00:00:00"/>
        <d v="2022-04-07T00:00:00"/>
        <d v="2022-04-20T00:00:00"/>
        <d v="2022-04-29T00:00:00"/>
        <d v="2022-05-12T00:00:00"/>
        <d v="2022-05-13T00:00:00"/>
        <d v="2022-05-16T00:00:00"/>
        <d v="2022-05-18T00:00:00"/>
        <d v="2022-05-23T00:00:00"/>
        <d v="2022-05-25T00:00:00"/>
        <d v="2022-05-27T00:00:00"/>
        <d v="2022-05-28T00:00:00"/>
        <d v="2022-06-07T00:00:00"/>
        <d v="2022-06-30T00:00:00"/>
      </sharedItems>
      <fieldGroup par="4"/>
    </cacheField>
    <cacheField name="nomePagador" numFmtId="0">
      <sharedItems/>
    </cacheField>
    <cacheField name="tabelaDeCobranca" numFmtId="0">
      <sharedItems count="5">
        <s v="1"/>
        <s v="2"/>
        <s v="EXCEÇÃO"/>
        <s v="4"/>
        <s v="3"/>
      </sharedItems>
    </cacheField>
    <cacheField name="Dias (dataDeEntrada)" numFmtId="0" databaseField="0">
      <fieldGroup base="0">
        <rangePr groupBy="days" startDate="2022-01-10T00:00:00" endDate="2022-07-01T00:00:00"/>
        <groupItems count="368">
          <s v="&lt;10/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v"/>
          <s v="02/fev"/>
          <s v="03/fev"/>
          <s v="04/fev"/>
          <s v="05/fev"/>
          <s v="06/fev"/>
          <s v="07/fev"/>
          <s v="08/fev"/>
          <s v="09/fev"/>
          <s v="10/fev"/>
          <s v="11/fev"/>
          <s v="12/fev"/>
          <s v="13/fev"/>
          <s v="14/fev"/>
          <s v="15/fev"/>
          <s v="16/fev"/>
          <s v="17/fev"/>
          <s v="18/fev"/>
          <s v="19/fev"/>
          <s v="20/fev"/>
          <s v="21/fev"/>
          <s v="22/fev"/>
          <s v="23/fev"/>
          <s v="24/fev"/>
          <s v="25/fev"/>
          <s v="26/fev"/>
          <s v="27/fev"/>
          <s v="28/fev"/>
          <s v="29/fev"/>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ut"/>
          <s v="02/out"/>
          <s v="03/out"/>
          <s v="04/out"/>
          <s v="05/out"/>
          <s v="06/out"/>
          <s v="07/out"/>
          <s v="08/out"/>
          <s v="09/out"/>
          <s v="10/out"/>
          <s v="11/out"/>
          <s v="12/out"/>
          <s v="13/out"/>
          <s v="14/out"/>
          <s v="15/out"/>
          <s v="16/out"/>
          <s v="17/out"/>
          <s v="18/out"/>
          <s v="19/out"/>
          <s v="20/out"/>
          <s v="21/out"/>
          <s v="22/out"/>
          <s v="23/out"/>
          <s v="24/out"/>
          <s v="25/out"/>
          <s v="26/out"/>
          <s v="27/out"/>
          <s v="28/out"/>
          <s v="29/out"/>
          <s v="30/out"/>
          <s v="31/out"/>
          <s v="01/nov"/>
          <s v="02/nov"/>
          <s v="03/nov"/>
          <s v="04/nov"/>
          <s v="05/nov"/>
          <s v="06/nov"/>
          <s v="07/nov"/>
          <s v="08/nov"/>
          <s v="09/nov"/>
          <s v="10/nov"/>
          <s v="11/nov"/>
          <s v="12/nov"/>
          <s v="13/nov"/>
          <s v="14/nov"/>
          <s v="15/nov"/>
          <s v="16/nov"/>
          <s v="17/nov"/>
          <s v="18/nov"/>
          <s v="19/nov"/>
          <s v="20/nov"/>
          <s v="21/nov"/>
          <s v="22/nov"/>
          <s v="23/nov"/>
          <s v="24/nov"/>
          <s v="25/nov"/>
          <s v="26/nov"/>
          <s v="27/nov"/>
          <s v="28/nov"/>
          <s v="29/nov"/>
          <s v="30/nov"/>
          <s v="01/dez"/>
          <s v="02/dez"/>
          <s v="03/dez"/>
          <s v="04/dez"/>
          <s v="05/dez"/>
          <s v="06/dez"/>
          <s v="07/dez"/>
          <s v="08/dez"/>
          <s v="09/dez"/>
          <s v="10/dez"/>
          <s v="11/dez"/>
          <s v="12/dez"/>
          <s v="13/dez"/>
          <s v="14/dez"/>
          <s v="15/dez"/>
          <s v="16/dez"/>
          <s v="17/dez"/>
          <s v="18/dez"/>
          <s v="19/dez"/>
          <s v="20/dez"/>
          <s v="21/dez"/>
          <s v="22/dez"/>
          <s v="23/dez"/>
          <s v="24/dez"/>
          <s v="25/dez"/>
          <s v="26/dez"/>
          <s v="27/dez"/>
          <s v="28/dez"/>
          <s v="29/dez"/>
          <s v="30/dez"/>
          <s v="31/dez"/>
          <s v="&gt;01/07/2022"/>
        </groupItems>
      </fieldGroup>
    </cacheField>
    <cacheField name="Meses (dataDeEntrada)" numFmtId="0" databaseField="0">
      <fieldGroup base="0">
        <rangePr groupBy="months" startDate="2022-01-10T00:00:00" endDate="2022-07-01T00:00:00"/>
        <groupItems count="14">
          <s v="&lt;10/01/2022"/>
          <s v="jan"/>
          <s v="fev"/>
          <s v="mar"/>
          <s v="abr"/>
          <s v="mai"/>
          <s v="jun"/>
          <s v="jul"/>
          <s v="ago"/>
          <s v="set"/>
          <s v="out"/>
          <s v="nov"/>
          <s v="dez"/>
          <s v="&gt;01/07/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mos" refreshedDate="45126.608844097223" createdVersion="8" refreshedVersion="8" minRefreshableVersion="3" recordCount="47" xr:uid="{9ABE96A1-6F74-4F91-9CCD-BEA33BCE6103}">
  <cacheSource type="worksheet">
    <worksheetSource ref="F2:G49" sheet="Indicação" r:id="rId2"/>
  </cacheSource>
  <cacheFields count="5">
    <cacheField name="dataDeEntrada" numFmtId="14">
      <sharedItems containsSemiMixedTypes="0" containsNonDate="0" containsDate="1" containsString="0" minDate="2023-01-13T00:00:00" maxDate="2023-06-30T00:00:00" count="35">
        <d v="2023-01-13T00:00:00"/>
        <d v="2023-01-19T00:00:00"/>
        <d v="2023-01-20T00:00:00"/>
        <d v="2023-01-27T00:00:00"/>
        <d v="2023-01-30T00:00:00"/>
        <d v="2023-02-02T00:00:00"/>
        <d v="2023-02-09T00:00:00"/>
        <d v="2023-02-16T00:00:00"/>
        <d v="2023-02-17T00:00:00"/>
        <d v="2023-02-23T00:00:00"/>
        <d v="2023-02-27T00:00:00"/>
        <d v="2023-02-28T00:00:00"/>
        <d v="2023-03-03T00:00:00"/>
        <d v="2023-03-27T00:00:00"/>
        <d v="2023-03-28T00:00:00"/>
        <d v="2023-03-30T00:00:00"/>
        <d v="2023-04-12T00:00:00"/>
        <d v="2023-04-18T00:00:00"/>
        <d v="2023-04-27T00:00:00"/>
        <d v="2023-04-28T00:00:00"/>
        <d v="2023-05-02T00:00:00"/>
        <d v="2023-05-03T00:00:00"/>
        <d v="2023-05-04T00:00:00"/>
        <d v="2023-05-05T00:00:00"/>
        <d v="2023-05-06T00:00:00"/>
        <d v="2023-05-16T00:00:00"/>
        <d v="2023-05-23T00:00:00"/>
        <d v="2023-05-24T00:00:00"/>
        <d v="2023-06-06T00:00:00"/>
        <d v="2023-06-14T00:00:00"/>
        <d v="2023-06-15T00:00:00"/>
        <d v="2023-06-16T00:00:00"/>
        <d v="2023-06-22T00:00:00"/>
        <d v="2023-06-29T00:00:00"/>
        <d v="2023-06-26T00:00:00"/>
      </sharedItems>
      <fieldGroup par="4"/>
    </cacheField>
    <cacheField name="nomePagador" numFmtId="0">
      <sharedItems/>
    </cacheField>
    <cacheField name="tabelaDeCobranca" numFmtId="0">
      <sharedItems containsMixedTypes="1" containsNumber="1" containsInteger="1" minValue="1" maxValue="5" count="5">
        <s v="4"/>
        <n v="5"/>
        <s v="2"/>
        <n v="1"/>
        <s v="EXCEÇÃO"/>
      </sharedItems>
    </cacheField>
    <cacheField name="Dias (dataDeEntrada)" numFmtId="0" databaseField="0">
      <fieldGroup base="0">
        <rangePr groupBy="days" startDate="2023-01-13T00:00:00" endDate="2023-06-30T00:00:00"/>
        <groupItems count="368">
          <s v="&lt;13/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v"/>
          <s v="02/fev"/>
          <s v="03/fev"/>
          <s v="04/fev"/>
          <s v="05/fev"/>
          <s v="06/fev"/>
          <s v="07/fev"/>
          <s v="08/fev"/>
          <s v="09/fev"/>
          <s v="10/fev"/>
          <s v="11/fev"/>
          <s v="12/fev"/>
          <s v="13/fev"/>
          <s v="14/fev"/>
          <s v="15/fev"/>
          <s v="16/fev"/>
          <s v="17/fev"/>
          <s v="18/fev"/>
          <s v="19/fev"/>
          <s v="20/fev"/>
          <s v="21/fev"/>
          <s v="22/fev"/>
          <s v="23/fev"/>
          <s v="24/fev"/>
          <s v="25/fev"/>
          <s v="26/fev"/>
          <s v="27/fev"/>
          <s v="28/fev"/>
          <s v="29/fev"/>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ut"/>
          <s v="02/out"/>
          <s v="03/out"/>
          <s v="04/out"/>
          <s v="05/out"/>
          <s v="06/out"/>
          <s v="07/out"/>
          <s v="08/out"/>
          <s v="09/out"/>
          <s v="10/out"/>
          <s v="11/out"/>
          <s v="12/out"/>
          <s v="13/out"/>
          <s v="14/out"/>
          <s v="15/out"/>
          <s v="16/out"/>
          <s v="17/out"/>
          <s v="18/out"/>
          <s v="19/out"/>
          <s v="20/out"/>
          <s v="21/out"/>
          <s v="22/out"/>
          <s v="23/out"/>
          <s v="24/out"/>
          <s v="25/out"/>
          <s v="26/out"/>
          <s v="27/out"/>
          <s v="28/out"/>
          <s v="29/out"/>
          <s v="30/out"/>
          <s v="31/out"/>
          <s v="01/nov"/>
          <s v="02/nov"/>
          <s v="03/nov"/>
          <s v="04/nov"/>
          <s v="05/nov"/>
          <s v="06/nov"/>
          <s v="07/nov"/>
          <s v="08/nov"/>
          <s v="09/nov"/>
          <s v="10/nov"/>
          <s v="11/nov"/>
          <s v="12/nov"/>
          <s v="13/nov"/>
          <s v="14/nov"/>
          <s v="15/nov"/>
          <s v="16/nov"/>
          <s v="17/nov"/>
          <s v="18/nov"/>
          <s v="19/nov"/>
          <s v="20/nov"/>
          <s v="21/nov"/>
          <s v="22/nov"/>
          <s v="23/nov"/>
          <s v="24/nov"/>
          <s v="25/nov"/>
          <s v="26/nov"/>
          <s v="27/nov"/>
          <s v="28/nov"/>
          <s v="29/nov"/>
          <s v="30/nov"/>
          <s v="01/dez"/>
          <s v="02/dez"/>
          <s v="03/dez"/>
          <s v="04/dez"/>
          <s v="05/dez"/>
          <s v="06/dez"/>
          <s v="07/dez"/>
          <s v="08/dez"/>
          <s v="09/dez"/>
          <s v="10/dez"/>
          <s v="11/dez"/>
          <s v="12/dez"/>
          <s v="13/dez"/>
          <s v="14/dez"/>
          <s v="15/dez"/>
          <s v="16/dez"/>
          <s v="17/dez"/>
          <s v="18/dez"/>
          <s v="19/dez"/>
          <s v="20/dez"/>
          <s v="21/dez"/>
          <s v="22/dez"/>
          <s v="23/dez"/>
          <s v="24/dez"/>
          <s v="25/dez"/>
          <s v="26/dez"/>
          <s v="27/dez"/>
          <s v="28/dez"/>
          <s v="29/dez"/>
          <s v="30/dez"/>
          <s v="31/dez"/>
          <s v="&gt;30/06/2023"/>
        </groupItems>
      </fieldGroup>
    </cacheField>
    <cacheField name="Meses (dataDeEntrada)" numFmtId="0" databaseField="0">
      <fieldGroup base="0">
        <rangePr groupBy="months" startDate="2023-01-13T00:00:00" endDate="2023-06-30T00:00:00"/>
        <groupItems count="14">
          <s v="&lt;13/01/2023"/>
          <s v="jan"/>
          <s v="fev"/>
          <s v="mar"/>
          <s v="abr"/>
          <s v="mai"/>
          <s v="jun"/>
          <s v="jul"/>
          <s v="ago"/>
          <s v="set"/>
          <s v="out"/>
          <s v="nov"/>
          <s v="dez"/>
          <s v="&gt;30/06/202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mos" refreshedDate="45126.622105208335" createdVersion="8" refreshedVersion="8" minRefreshableVersion="3" recordCount="41" xr:uid="{B27A0777-28C6-4542-BCBF-B3B62F5D99E2}">
  <cacheSource type="worksheet">
    <worksheetSource ref="A2:B43" sheet="Indicação" r:id="rId2"/>
  </cacheSource>
  <cacheFields count="4">
    <cacheField name="dataDeEntrada" numFmtId="14">
      <sharedItems containsSemiMixedTypes="0" containsNonDate="0" containsDate="1" containsString="0" minDate="2022-01-10T00:00:00" maxDate="2022-07-01T00:00:00"/>
    </cacheField>
    <cacheField name="nomePagador" numFmtId="0">
      <sharedItems/>
    </cacheField>
    <cacheField name="tabelaDeCobranca" numFmtId="0">
      <sharedItems count="5">
        <s v="1"/>
        <s v="2"/>
        <s v="EXCEÇÃO"/>
        <s v="4"/>
        <s v="3"/>
      </sharedItems>
    </cacheField>
    <cacheField name="FAIXA" numFmtId="164">
      <sharedItems count="2">
        <s v="FAIXA 1"/>
        <s v="FAIXA 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mos" refreshedDate="45126.62357974537" createdVersion="8" refreshedVersion="8" minRefreshableVersion="3" recordCount="47" xr:uid="{66BC9760-A35D-4237-AADC-BFC32C31FF23}">
  <cacheSource type="worksheet">
    <worksheetSource ref="F2:G49" sheet="Indicação" r:id="rId2"/>
  </cacheSource>
  <cacheFields count="4">
    <cacheField name="dataDeEntrada" numFmtId="14">
      <sharedItems containsSemiMixedTypes="0" containsNonDate="0" containsDate="1" containsString="0" minDate="2023-01-13T00:00:00" maxDate="2023-06-30T00:00:00"/>
    </cacheField>
    <cacheField name="nomePagador" numFmtId="0">
      <sharedItems/>
    </cacheField>
    <cacheField name="tabelaDeCobranca" numFmtId="0">
      <sharedItems containsMixedTypes="1" containsNumber="1" containsInteger="1" minValue="1" maxValue="5" count="5">
        <s v="4"/>
        <n v="5"/>
        <s v="2"/>
        <n v="1"/>
        <s v="EXCEÇÃO"/>
      </sharedItems>
    </cacheField>
    <cacheField name="FAIXA" numFmtId="0">
      <sharedItems count="2">
        <s v="FAIXA 1"/>
        <s v="FAIXA 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mos" refreshedDate="45435.725229166666" createdVersion="8" refreshedVersion="8" minRefreshableVersion="3" recordCount="12" xr:uid="{E97F6DE7-0362-4591-95BF-59D803E8A752}">
  <cacheSource type="worksheet">
    <worksheetSource ref="A1:G13" sheet="Planilha1" r:id="rId2"/>
  </cacheSource>
  <cacheFields count="8">
    <cacheField name="CLIENTE" numFmtId="0">
      <sharedItems/>
    </cacheField>
    <cacheField name="TABELA" numFmtId="0">
      <sharedItems containsMixedTypes="1" containsNumber="1" containsInteger="1" minValue="1" maxValue="8" count="7">
        <s v="EXCEÇÃO"/>
        <n v="1"/>
        <n v="8"/>
        <n v="7"/>
        <n v="4"/>
        <s v="2A"/>
        <s v="1A"/>
      </sharedItems>
    </cacheField>
    <cacheField name="TIPO" numFmtId="0">
      <sharedItems count="2">
        <s v="CHURN"/>
        <s v="DOWNGRADE"/>
      </sharedItems>
    </cacheField>
    <cacheField name="DATA" numFmtId="14">
      <sharedItems containsSemiMixedTypes="0" containsNonDate="0" containsDate="1" containsString="0" minDate="2024-02-01T00:00:00" maxDate="2024-05-22T00:00:00" count="12">
        <d v="2024-02-01T00:00:00"/>
        <d v="2024-04-09T00:00:00"/>
        <d v="2024-04-15T00:00:00"/>
        <d v="2024-04-19T00:00:00"/>
        <d v="2024-04-23T00:00:00"/>
        <d v="2024-04-30T00:00:00"/>
        <d v="2024-05-02T00:00:00"/>
        <d v="2024-05-03T00:00:00"/>
        <d v="2024-05-10T00:00:00"/>
        <d v="2024-05-11T00:00:00"/>
        <d v="2024-05-15T00:00:00"/>
        <d v="2024-05-21T00:00:00"/>
      </sharedItems>
      <fieldGroup par="7"/>
    </cacheField>
    <cacheField name="VALOR" numFmtId="164">
      <sharedItems containsSemiMixedTypes="0" containsString="0" containsNumber="1" containsInteger="1" minValue="350" maxValue="750"/>
    </cacheField>
    <cacheField name="VALOR RETENÇÃO" numFmtId="164">
      <sharedItems containsString="0" containsBlank="1" containsNumber="1" minValue="3.29" maxValue="71.19"/>
    </cacheField>
    <cacheField name="Dias (DATA)" numFmtId="0" databaseField="0">
      <fieldGroup base="3">
        <rangePr groupBy="days" startDate="2024-02-01T00:00:00" endDate="2024-05-22T00:00:00"/>
        <groupItems count="368">
          <s v="&lt;01/02/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v"/>
          <s v="02/fev"/>
          <s v="03/fev"/>
          <s v="04/fev"/>
          <s v="05/fev"/>
          <s v="06/fev"/>
          <s v="07/fev"/>
          <s v="08/fev"/>
          <s v="09/fev"/>
          <s v="10/fev"/>
          <s v="11/fev"/>
          <s v="12/fev"/>
          <s v="13/fev"/>
          <s v="14/fev"/>
          <s v="15/fev"/>
          <s v="16/fev"/>
          <s v="17/fev"/>
          <s v="18/fev"/>
          <s v="19/fev"/>
          <s v="20/fev"/>
          <s v="21/fev"/>
          <s v="22/fev"/>
          <s v="23/fev"/>
          <s v="24/fev"/>
          <s v="25/fev"/>
          <s v="26/fev"/>
          <s v="27/fev"/>
          <s v="28/fev"/>
          <s v="29/fev"/>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ut"/>
          <s v="02/out"/>
          <s v="03/out"/>
          <s v="04/out"/>
          <s v="05/out"/>
          <s v="06/out"/>
          <s v="07/out"/>
          <s v="08/out"/>
          <s v="09/out"/>
          <s v="10/out"/>
          <s v="11/out"/>
          <s v="12/out"/>
          <s v="13/out"/>
          <s v="14/out"/>
          <s v="15/out"/>
          <s v="16/out"/>
          <s v="17/out"/>
          <s v="18/out"/>
          <s v="19/out"/>
          <s v="20/out"/>
          <s v="21/out"/>
          <s v="22/out"/>
          <s v="23/out"/>
          <s v="24/out"/>
          <s v="25/out"/>
          <s v="26/out"/>
          <s v="27/out"/>
          <s v="28/out"/>
          <s v="29/out"/>
          <s v="30/out"/>
          <s v="31/out"/>
          <s v="01/nov"/>
          <s v="02/nov"/>
          <s v="03/nov"/>
          <s v="04/nov"/>
          <s v="05/nov"/>
          <s v="06/nov"/>
          <s v="07/nov"/>
          <s v="08/nov"/>
          <s v="09/nov"/>
          <s v="10/nov"/>
          <s v="11/nov"/>
          <s v="12/nov"/>
          <s v="13/nov"/>
          <s v="14/nov"/>
          <s v="15/nov"/>
          <s v="16/nov"/>
          <s v="17/nov"/>
          <s v="18/nov"/>
          <s v="19/nov"/>
          <s v="20/nov"/>
          <s v="21/nov"/>
          <s v="22/nov"/>
          <s v="23/nov"/>
          <s v="24/nov"/>
          <s v="25/nov"/>
          <s v="26/nov"/>
          <s v="27/nov"/>
          <s v="28/nov"/>
          <s v="29/nov"/>
          <s v="30/nov"/>
          <s v="01/dez"/>
          <s v="02/dez"/>
          <s v="03/dez"/>
          <s v="04/dez"/>
          <s v="05/dez"/>
          <s v="06/dez"/>
          <s v="07/dez"/>
          <s v="08/dez"/>
          <s v="09/dez"/>
          <s v="10/dez"/>
          <s v="11/dez"/>
          <s v="12/dez"/>
          <s v="13/dez"/>
          <s v="14/dez"/>
          <s v="15/dez"/>
          <s v="16/dez"/>
          <s v="17/dez"/>
          <s v="18/dez"/>
          <s v="19/dez"/>
          <s v="20/dez"/>
          <s v="21/dez"/>
          <s v="22/dez"/>
          <s v="23/dez"/>
          <s v="24/dez"/>
          <s v="25/dez"/>
          <s v="26/dez"/>
          <s v="27/dez"/>
          <s v="28/dez"/>
          <s v="29/dez"/>
          <s v="30/dez"/>
          <s v="31/dez"/>
          <s v="&gt;22/05/2024"/>
        </groupItems>
      </fieldGroup>
    </cacheField>
    <cacheField name="Meses (DATA)" numFmtId="0" databaseField="0">
      <fieldGroup base="3">
        <rangePr groupBy="months" startDate="2024-02-01T00:00:00" endDate="2024-05-22T00:00:00"/>
        <groupItems count="14">
          <s v="&lt;01/02/2024"/>
          <s v="jan"/>
          <s v="fev"/>
          <s v="mar"/>
          <s v="abr"/>
          <s v="mai"/>
          <s v="jun"/>
          <s v="jul"/>
          <s v="ago"/>
          <s v="set"/>
          <s v="out"/>
          <s v="nov"/>
          <s v="dez"/>
          <s v="&gt;22/05/2024"/>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mos" refreshedDate="45435.730595717592" createdVersion="8" refreshedVersion="8" minRefreshableVersion="3" recordCount="12" xr:uid="{F2EAC880-D3FF-432D-B5A9-DB8DB9159D80}">
  <cacheSource type="worksheet">
    <worksheetSource ref="A1:F13" sheet="Planilha1" r:id="rId2"/>
  </cacheSource>
  <cacheFields count="8">
    <cacheField name="CLIENTE" numFmtId="0">
      <sharedItems count="12">
        <s v="BRUNO FERREIRA DE ALMEIDA"/>
        <s v="GUILHERME RODRIGUES ALVES DA MOTA"/>
        <s v="FRANCISCO CARLOS TELES"/>
        <s v="HELENA AGUIAR RIBEIRO DO NASCIMENTO"/>
        <s v="RAFAEL DIAS PEDROSA"/>
        <s v="NATHALIA ALMEIDA DA CUNHA ALECRIM"/>
        <s v="BERNARDO MARINO CARVALHO"/>
        <s v="BRENO JOSÉ BURGOS PAREDES"/>
        <s v="JOSE GUILHERME DUBEUX PONTES"/>
        <s v="BETÂNIA DE LOURDES LEIMIG RODRIGUES"/>
        <s v="ELDSAMIRA DA SILVA MASCARENHAS SCHETTINI SOBRINHO"/>
        <s v="LEONARDO YUKIO JORGE ASANO"/>
      </sharedItems>
    </cacheField>
    <cacheField name="TABELA" numFmtId="0">
      <sharedItems containsMixedTypes="1" containsNumber="1" containsInteger="1" minValue="0" maxValue="8" count="8">
        <n v="7"/>
        <n v="8"/>
        <s v="2A"/>
        <s v="1A"/>
        <s v="EXCEÇÃO"/>
        <n v="4"/>
        <n v="1"/>
        <n v="0" u="1"/>
      </sharedItems>
    </cacheField>
    <cacheField name="FAIXA" numFmtId="0">
      <sharedItems containsMixedTypes="1" containsNumber="1" containsInteger="1" minValue="1" maxValue="3" count="4">
        <n v="1"/>
        <n v="3"/>
        <s v="-"/>
        <n v="2"/>
      </sharedItems>
    </cacheField>
    <cacheField name="TIPO" numFmtId="0">
      <sharedItems count="2">
        <s v="DOWNGRADE"/>
        <s v="CHURN"/>
      </sharedItems>
    </cacheField>
    <cacheField name="DATA" numFmtId="14">
      <sharedItems containsSemiMixedTypes="0" containsNonDate="0" containsDate="1" containsString="0" minDate="2024-02-01T00:00:00" maxDate="2024-05-22T00:00:00" count="12">
        <d v="2024-04-19T00:00:00"/>
        <d v="2024-04-30T00:00:00"/>
        <d v="2024-05-03T00:00:00"/>
        <d v="2024-05-11T00:00:00"/>
        <d v="2024-05-15T00:00:00"/>
        <d v="2024-05-21T00:00:00"/>
        <d v="2024-05-10T00:00:00"/>
        <d v="2024-04-15T00:00:00"/>
        <d v="2024-02-01T00:00:00"/>
        <d v="2024-05-02T00:00:00"/>
        <d v="2024-04-09T00:00:00"/>
        <d v="2024-04-23T00:00:00"/>
      </sharedItems>
      <fieldGroup par="7"/>
    </cacheField>
    <cacheField name="VALOR" numFmtId="164">
      <sharedItems containsSemiMixedTypes="0" containsString="0" containsNumber="1" containsInteger="1" minValue="350" maxValue="750"/>
    </cacheField>
    <cacheField name="Dias (DATA)" numFmtId="0" databaseField="0">
      <fieldGroup base="4">
        <rangePr groupBy="days" startDate="2024-02-01T00:00:00" endDate="2024-05-22T00:00:00"/>
        <groupItems count="368">
          <s v="&lt;01/02/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v"/>
          <s v="02/fev"/>
          <s v="03/fev"/>
          <s v="04/fev"/>
          <s v="05/fev"/>
          <s v="06/fev"/>
          <s v="07/fev"/>
          <s v="08/fev"/>
          <s v="09/fev"/>
          <s v="10/fev"/>
          <s v="11/fev"/>
          <s v="12/fev"/>
          <s v="13/fev"/>
          <s v="14/fev"/>
          <s v="15/fev"/>
          <s v="16/fev"/>
          <s v="17/fev"/>
          <s v="18/fev"/>
          <s v="19/fev"/>
          <s v="20/fev"/>
          <s v="21/fev"/>
          <s v="22/fev"/>
          <s v="23/fev"/>
          <s v="24/fev"/>
          <s v="25/fev"/>
          <s v="26/fev"/>
          <s v="27/fev"/>
          <s v="28/fev"/>
          <s v="29/fev"/>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t"/>
          <s v="02/set"/>
          <s v="03/set"/>
          <s v="04/set"/>
          <s v="05/set"/>
          <s v="06/set"/>
          <s v="07/set"/>
          <s v="08/set"/>
          <s v="09/set"/>
          <s v="10/set"/>
          <s v="11/set"/>
          <s v="12/set"/>
          <s v="13/set"/>
          <s v="14/set"/>
          <s v="15/set"/>
          <s v="16/set"/>
          <s v="17/set"/>
          <s v="18/set"/>
          <s v="19/set"/>
          <s v="20/set"/>
          <s v="21/set"/>
          <s v="22/set"/>
          <s v="23/set"/>
          <s v="24/set"/>
          <s v="25/set"/>
          <s v="26/set"/>
          <s v="27/set"/>
          <s v="28/set"/>
          <s v="29/set"/>
          <s v="30/set"/>
          <s v="01/out"/>
          <s v="02/out"/>
          <s v="03/out"/>
          <s v="04/out"/>
          <s v="05/out"/>
          <s v="06/out"/>
          <s v="07/out"/>
          <s v="08/out"/>
          <s v="09/out"/>
          <s v="10/out"/>
          <s v="11/out"/>
          <s v="12/out"/>
          <s v="13/out"/>
          <s v="14/out"/>
          <s v="15/out"/>
          <s v="16/out"/>
          <s v="17/out"/>
          <s v="18/out"/>
          <s v="19/out"/>
          <s v="20/out"/>
          <s v="21/out"/>
          <s v="22/out"/>
          <s v="23/out"/>
          <s v="24/out"/>
          <s v="25/out"/>
          <s v="26/out"/>
          <s v="27/out"/>
          <s v="28/out"/>
          <s v="29/out"/>
          <s v="30/out"/>
          <s v="31/out"/>
          <s v="01/nov"/>
          <s v="02/nov"/>
          <s v="03/nov"/>
          <s v="04/nov"/>
          <s v="05/nov"/>
          <s v="06/nov"/>
          <s v="07/nov"/>
          <s v="08/nov"/>
          <s v="09/nov"/>
          <s v="10/nov"/>
          <s v="11/nov"/>
          <s v="12/nov"/>
          <s v="13/nov"/>
          <s v="14/nov"/>
          <s v="15/nov"/>
          <s v="16/nov"/>
          <s v="17/nov"/>
          <s v="18/nov"/>
          <s v="19/nov"/>
          <s v="20/nov"/>
          <s v="21/nov"/>
          <s v="22/nov"/>
          <s v="23/nov"/>
          <s v="24/nov"/>
          <s v="25/nov"/>
          <s v="26/nov"/>
          <s v="27/nov"/>
          <s v="28/nov"/>
          <s v="29/nov"/>
          <s v="30/nov"/>
          <s v="01/dez"/>
          <s v="02/dez"/>
          <s v="03/dez"/>
          <s v="04/dez"/>
          <s v="05/dez"/>
          <s v="06/dez"/>
          <s v="07/dez"/>
          <s v="08/dez"/>
          <s v="09/dez"/>
          <s v="10/dez"/>
          <s v="11/dez"/>
          <s v="12/dez"/>
          <s v="13/dez"/>
          <s v="14/dez"/>
          <s v="15/dez"/>
          <s v="16/dez"/>
          <s v="17/dez"/>
          <s v="18/dez"/>
          <s v="19/dez"/>
          <s v="20/dez"/>
          <s v="21/dez"/>
          <s v="22/dez"/>
          <s v="23/dez"/>
          <s v="24/dez"/>
          <s v="25/dez"/>
          <s v="26/dez"/>
          <s v="27/dez"/>
          <s v="28/dez"/>
          <s v="29/dez"/>
          <s v="30/dez"/>
          <s v="31/dez"/>
          <s v="&gt;22/05/2024"/>
        </groupItems>
      </fieldGroup>
    </cacheField>
    <cacheField name="Meses (DATA)" numFmtId="0" databaseField="0">
      <fieldGroup base="4">
        <rangePr groupBy="months" startDate="2024-02-01T00:00:00" endDate="2024-05-22T00:00:00"/>
        <groupItems count="14">
          <s v="&lt;01/02/2024"/>
          <s v="jan"/>
          <s v="fev"/>
          <s v="mar"/>
          <s v="abr"/>
          <s v="mai"/>
          <s v="jun"/>
          <s v="jul"/>
          <s v="ago"/>
          <s v="set"/>
          <s v="out"/>
          <s v="nov"/>
          <s v="dez"/>
          <s v="&gt;22/05/2024"/>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ella santana" refreshedDate="45771.681579976852" backgroundQuery="1" createdVersion="8" refreshedVersion="8" minRefreshableVersion="3" recordCount="0" supportSubquery="1" supportAdvancedDrill="1" xr:uid="{528D86A5-A69C-4C76-9D0B-E313CC272732}">
  <cacheSource type="external" connectionId="1"/>
  <cacheFields count="8">
    <cacheField name="[BaseClientes].[tipoDeCliente].[tipoDeCliente]" caption="tipoDeCliente" numFmtId="0" hierarchy="30" level="1">
      <sharedItems containsSemiMixedTypes="0" containsNonDate="0" containsString="0"/>
    </cacheField>
    <cacheField name="[BaseClientes].[situacao].[situacao]" caption="situacao" numFmtId="0" hierarchy="37" level="1">
      <sharedItems containsSemiMixedTypes="0" containsNonDate="0" containsString="0"/>
    </cacheField>
    <cacheField name="[BaseClientes].[dataDeEntrada].[dataDeEntrada]" caption="dataDeEntrada" numFmtId="0" hierarchy="22" level="1">
      <sharedItems containsSemiMixedTypes="0" containsNonDate="0" containsDate="1" containsString="0" minDate="2020-01-01T00:00:00" maxDate="2025-04-09T00:00:00" count="171">
        <d v="2025-01-09T00:00:00"/>
        <d v="2025-01-13T00:00:00"/>
        <d v="2025-01-15T00:00:00"/>
        <d v="2025-02-07T00:00:00"/>
        <d v="2025-03-12T00:00:00"/>
        <d v="2025-03-25T00:00:00"/>
        <d v="2025-04-08T00:00:00"/>
        <d v="2021-12-01T00:00:00" u="1"/>
        <d v="2022-03-10T00:00:00" u="1"/>
        <d v="2022-11-17T00:00:00" u="1"/>
        <d v="2023-02-27T00:00:00" u="1"/>
        <d v="2023-05-15T00:00:00" u="1"/>
        <d v="2023-05-23T00:00:00" u="1"/>
        <d v="2023-07-05T00:00:00" u="1"/>
        <d v="2022-05-16T00:00:00" u="1"/>
        <d v="2020-01-01T00:00:00" u="1"/>
        <d v="2020-02-05T00:00:00" u="1"/>
        <d v="2020-02-10T00:00:00" u="1"/>
        <d v="2020-02-12T00:00:00" u="1"/>
        <d v="2020-05-05T00:00:00" u="1"/>
        <d v="2020-06-12T00:00:00" u="1"/>
        <d v="2020-07-14T00:00:00" u="1"/>
        <d v="2020-07-27T00:00:00" u="1"/>
        <d v="2020-08-03T00:00:00" u="1"/>
        <d v="2020-09-04T00:00:00" u="1"/>
        <d v="2020-09-14T00:00:00" u="1"/>
        <d v="2020-09-16T00:00:00" u="1"/>
        <d v="2020-09-25T00:00:00" u="1"/>
        <d v="2020-09-29T00:00:00" u="1"/>
        <d v="2020-10-05T00:00:00" u="1"/>
        <d v="2020-10-06T00:00:00" u="1"/>
        <d v="2020-10-30T00:00:00" u="1"/>
        <d v="2020-11-03T00:00:00" u="1"/>
        <d v="2020-11-16T00:00:00" u="1"/>
        <d v="2020-12-01T00:00:00" u="1"/>
        <d v="2020-12-08T00:00:00" u="1"/>
        <d v="2020-12-09T00:00:00" u="1"/>
        <d v="2020-12-14T00:00:00" u="1"/>
        <d v="2020-12-16T00:00:00" u="1"/>
        <d v="2020-12-30T00:00:00" u="1"/>
        <d v="2021-01-07T00:00:00" u="1"/>
        <d v="2021-01-13T00:00:00" u="1"/>
        <d v="2021-01-14T00:00:00" u="1"/>
        <d v="2021-01-27T00:00:00" u="1"/>
        <d v="2021-01-29T00:00:00" u="1"/>
        <d v="2021-02-01T00:00:00" u="1"/>
        <d v="2021-02-11T00:00:00" u="1"/>
        <d v="2021-02-15T00:00:00" u="1"/>
        <d v="2021-02-25T00:00:00" u="1"/>
        <d v="2021-02-26T00:00:00" u="1"/>
        <d v="2021-03-01T00:00:00" u="1"/>
        <d v="2021-03-03T00:00:00" u="1"/>
        <d v="2021-03-08T00:00:00" u="1"/>
        <d v="2021-03-09T00:00:00" u="1"/>
        <d v="2021-04-22T00:00:00" u="1"/>
        <d v="2021-04-26T00:00:00" u="1"/>
        <d v="2021-05-03T00:00:00" u="1"/>
        <d v="2021-05-07T00:00:00" u="1"/>
        <d v="2021-05-12T00:00:00" u="1"/>
        <d v="2021-05-27T00:00:00" u="1"/>
        <d v="2021-06-22T00:00:00" u="1"/>
        <d v="2021-06-25T00:00:00" u="1"/>
        <d v="2021-07-07T00:00:00" u="1"/>
        <d v="2021-07-19T00:00:00" u="1"/>
        <d v="2021-07-22T00:00:00" u="1"/>
        <d v="2021-08-17T00:00:00" u="1"/>
        <d v="2021-08-18T00:00:00" u="1"/>
        <d v="2021-08-23T00:00:00" u="1"/>
        <d v="2021-08-27T00:00:00" u="1"/>
        <d v="2021-09-20T00:00:00" u="1"/>
        <d v="2021-09-21T00:00:00" u="1"/>
        <d v="2021-10-05T00:00:00" u="1"/>
        <d v="2021-10-06T00:00:00" u="1"/>
        <d v="2021-10-07T00:00:00" u="1"/>
        <d v="2021-10-25T00:00:00" u="1"/>
        <d v="2021-10-29T00:00:00" u="1"/>
        <d v="2021-11-04T00:00:00" u="1"/>
        <d v="2021-11-05T00:00:00" u="1"/>
        <d v="2021-11-16T00:00:00" u="1"/>
        <d v="2021-11-26T00:00:00" u="1"/>
        <d v="2021-12-02T00:00:00" u="1"/>
        <d v="2021-12-23T00:00:00" u="1"/>
        <d v="2021-12-28T00:00:00" u="1"/>
        <d v="2022-01-10T00:00:00" u="1"/>
        <d v="2022-01-11T00:00:00" u="1"/>
        <d v="2022-01-19T00:00:00" u="1"/>
        <d v="2022-01-20T00:00:00" u="1"/>
        <d v="2022-01-25T00:00:00" u="1"/>
        <d v="2022-01-26T00:00:00" u="1"/>
        <d v="2022-01-31T00:00:00" u="1"/>
        <d v="2022-02-01T00:00:00" u="1"/>
        <d v="2022-02-03T00:00:00" u="1"/>
        <d v="2022-02-14T00:00:00" u="1"/>
        <d v="2022-03-08T00:00:00" u="1"/>
        <d v="2022-03-15T00:00:00" u="1"/>
        <d v="2022-03-31T00:00:00" u="1"/>
        <d v="2022-04-07T00:00:00" u="1"/>
        <d v="2022-04-18T00:00:00" u="1"/>
        <d v="2022-04-20T00:00:00" u="1"/>
        <d v="2022-04-29T00:00:00" u="1"/>
        <d v="2022-05-06T00:00:00" u="1"/>
        <d v="2022-05-12T00:00:00" u="1"/>
        <d v="2022-05-13T00:00:00" u="1"/>
        <d v="2022-05-18T00:00:00" u="1"/>
        <d v="2022-05-23T00:00:00" u="1"/>
        <d v="2022-05-25T00:00:00" u="1"/>
        <d v="2022-05-27T00:00:00" u="1"/>
        <d v="2022-05-28T00:00:00" u="1"/>
        <d v="2022-06-07T00:00:00" u="1"/>
        <d v="2022-06-30T00:00:00" u="1"/>
        <d v="2022-07-01T00:00:00" u="1"/>
        <d v="2022-07-04T00:00:00" u="1"/>
        <d v="2022-07-19T00:00:00" u="1"/>
        <d v="2022-07-21T00:00:00" u="1"/>
        <d v="2022-07-25T00:00:00" u="1"/>
        <d v="2022-07-28T00:00:00" u="1"/>
        <d v="2022-08-05T00:00:00" u="1"/>
        <d v="2022-08-08T00:00:00" u="1"/>
        <d v="2022-08-17T00:00:00" u="1"/>
        <d v="2022-08-18T00:00:00" u="1"/>
        <d v="2022-08-24T00:00:00" u="1"/>
        <d v="2022-08-31T00:00:00" u="1"/>
        <d v="2022-09-09T00:00:00" u="1"/>
        <d v="2022-09-12T00:00:00" u="1"/>
        <d v="2022-10-14T00:00:00" u="1"/>
        <d v="2022-11-16T00:00:00" u="1"/>
        <d v="2022-11-21T00:00:00" u="1"/>
        <d v="2022-11-25T00:00:00" u="1"/>
        <d v="2022-11-30T00:00:00" u="1"/>
        <d v="2022-12-07T00:00:00" u="1"/>
        <d v="2022-12-21T00:00:00" u="1"/>
        <d v="2022-12-22T00:00:00" u="1"/>
        <d v="2022-12-23T00:00:00" u="1"/>
        <d v="2022-12-28T00:00:00" u="1"/>
        <d v="2023-01-05T00:00:00" u="1"/>
        <d v="2023-01-13T00:00:00" u="1"/>
        <d v="2023-01-19T00:00:00" u="1"/>
        <d v="2023-01-20T00:00:00" u="1"/>
        <d v="2023-01-27T00:00:00" u="1"/>
        <d v="2023-01-30T00:00:00" u="1"/>
        <d v="2023-02-02T00:00:00" u="1"/>
        <d v="2023-02-09T00:00:00" u="1"/>
        <d v="2023-02-15T00:00:00" u="1"/>
        <d v="2023-02-16T00:00:00" u="1"/>
        <d v="2023-02-17T00:00:00" u="1"/>
        <d v="2023-02-23T00:00:00" u="1"/>
        <d v="2023-02-28T00:00:00" u="1"/>
        <d v="2023-03-03T00:00:00" u="1"/>
        <d v="2023-03-15T00:00:00" u="1"/>
        <d v="2023-03-27T00:00:00" u="1"/>
        <d v="2023-03-28T00:00:00" u="1"/>
        <d v="2023-03-30T00:00:00" u="1"/>
        <d v="2023-04-12T00:00:00" u="1"/>
        <d v="2023-04-18T00:00:00" u="1"/>
        <d v="2023-04-27T00:00:00" u="1"/>
        <d v="2023-04-28T00:00:00" u="1"/>
        <d v="2023-05-02T00:00:00" u="1"/>
        <d v="2023-05-03T00:00:00" u="1"/>
        <d v="2023-05-04T00:00:00" u="1"/>
        <d v="2023-05-05T00:00:00" u="1"/>
        <d v="2023-05-06T00:00:00" u="1"/>
        <d v="2023-05-16T00:00:00" u="1"/>
        <d v="2023-05-24T00:00:00" u="1"/>
        <d v="2023-05-30T00:00:00" u="1"/>
        <d v="2023-06-06T00:00:00" u="1"/>
        <d v="2023-06-14T00:00:00" u="1"/>
        <d v="2023-06-15T00:00:00" u="1"/>
        <d v="2023-06-16T00:00:00" u="1"/>
        <d v="2023-06-22T00:00:00" u="1"/>
        <d v="2023-06-29T00:00:00" u="1"/>
        <d v="2023-07-04T00:00:00" u="1"/>
      </sharedItems>
    </cacheField>
    <cacheField name="[BaseClientes].[nomePagador].[nomePagador]" caption="nomePagador" numFmtId="0" hierarchy="26" level="1">
      <sharedItems count="227">
        <s v="JOÃO PAULO ORSINI MARTINELLI"/>
        <s v="LEONARDO CANTARELLI FEITOSA BRECKENFELD"/>
        <s v="MARIA ANTONIA MAROSTICA VANSET"/>
        <s v="PEDRO FELIPE NEVES CAMPELO"/>
        <s v="THALES BALDUINO GOMES DA NOBREGA"/>
        <s v="VANESSA MOREIRA BELCHIOR"/>
        <s v="MARIA DE LOURDES DA SILVA MARINHO"/>
        <s v="VALDICEIA HONORIO MARINHO"/>
        <s v="ALICE PIMENTEL VENICIUS SILVA"/>
        <s v="BRUNO PEREIRA DE FARIAS"/>
        <s v="FLAVIO VIEIRA DE ALBUQUERQUE FILHO"/>
        <s v="MICHELE MENEZES DA CUNHA"/>
        <s v="RODRIGO DE ANDRADE RATIS"/>
        <s v="ALVARO GONCALVES DA COSTA LIMA" u="1"/>
        <s v="RODRIGO CARVALHO ASFORA" u="1"/>
        <s v="SERGIO DE AQUINO FONSECA FILHO" u="1"/>
        <s v="KATE MILLENA FERREIRA BARBOSA" u="1"/>
        <s v="RODRIGO MEDEIROS DE CARVALHO" u="1"/>
        <s v="CENTRO DE ENDOCRINOLOGIA E METABOLOGIA LTDA" u="1"/>
        <s v="ERICA DE VASCONCELLOS RANGEL RODRIGUES" u="1"/>
        <s v="DURVAL SELVA VALENCA" u="1"/>
        <s v="GUILHERME SILVA AMANCIO" u="1"/>
        <s v="ROBERTO D OLIVEIRA VIEIRA" u="1"/>
        <s v="FERNANDO PONTUAL CASTELAO" u="1"/>
        <s v="JUAN PABLO BORGES RODRIGUES MARICEVICH" u="1"/>
        <s v="LARA PINHEIRO DE MACEDO" u="1"/>
        <s v="MARIANA ATAIDE MELO DE PINHO" u="1"/>
        <s v="JOAO ANTONIO RIBEIRO DOS SANTOS SILVA" u="1"/>
        <s v="ANDRESSA DE MATOS PEIXOTO" u="1"/>
        <s v="IBERBRAS EMPREENDIMENTOS IMOBILIARIOS LTDA" u="1"/>
        <s v="LUTI DE OLIVEIRA ALVES" u="1"/>
        <s v="RM TERCEIRIZACAO E GESTAO DE RECURSOS HUMANOS EIRELI" u="1"/>
        <s v="SANDERSON LIENIO DA SILVA MAFRA" u="1"/>
        <s v="BRUNO FREITAS LEAL" u="1"/>
        <s v="JOSE ANTONIO DOS SANTOS NETO" u="1"/>
        <s v="CARLOS EDUARDO SILVA DE MELO" u="1"/>
        <s v="EPITACIO PESSOA DE MELO FILHO" u="1"/>
        <s v="LEVI RAMOS ALVES JUNIOR" u="1"/>
        <s v="FLAVIO MACIEL MARINHO" u="1"/>
        <s v="GIOVANI DE SA ALMEIDA" u="1"/>
        <s v="GUSTAVO ROCHA GOMES DE MELO" u="1"/>
        <s v="MARCUS VINICIUS MOREIRA CABRAL" u="1"/>
        <s v="FABIO VINICIUS GONCALVES CAMPANHA" u="1"/>
        <s v="MARIA CECILIA MARINHO TENORIO" u="1"/>
        <s v="DIOGO WANDERLEY CORREIA COSTA" u="1"/>
        <s v="THIAGO CORREA DO AMARAL RIBEIRO" u="1"/>
        <s v="MARIA KARINA MONTEIRO VASCONCELOS" u="1"/>
        <s v="FERNANDO MAFFEI FRASCA" u="1"/>
        <s v="JULIANA MAFFEI FRASCA" u="1"/>
        <s v="LUIS CARLOS DA FONTOURA FRASCA" u="1"/>
        <s v="MARCOS ANDRE SOBRAL LINS" u="1"/>
        <s v="MARCOS DE OLIVEIRA GUSMAO" u="1"/>
        <s v="ELDSAMIRA DA SILVA MASCARENHAS SCHETTINI SOBRINHO" u="1"/>
        <s v="EMMANUEL BENEDITO NEVES ANDRADE FILHO" u="1"/>
        <s v="ALEX CASTILHO ARAUJO" u="1"/>
        <s v="JOSE ANTONIO CRIPPA" u="1"/>
        <s v="LAUDENOR PEREIRA NETO" u="1"/>
        <s v="PEDRO VITOR MACEDO VIEIRA" u="1"/>
        <s v="LUCIANA DE CAMPOS REIS" u="1"/>
        <s v="JOSE DE BRITO MAGALHAES NETO" u="1"/>
        <s v="EDGAR CARNEIRO MACHADO FILHO" u="1"/>
        <s v="ALINE LEMGRUBER PRADO COSTA" u="1"/>
        <s v="IRACEMA MARGARIDA MONTEIRO DA COSTA" u="1"/>
        <s v="RENAN CABRAL MOTA" u="1"/>
        <s v="FABIO DEIVSON LOPES MACIEL" u="1"/>
        <s v="ALEXIA DE FREITAS STAMFORD" u="1"/>
        <s v="SABRINA DE FREITAS STAMFORD" u="1"/>
        <s v="RAFAEL SCHINCARIOL LEIFELD" u="1"/>
        <s v="ALEXANDRA CAVALCANTI DE FREITAS" u="1"/>
        <s v="ANDREIA NONATO ALBUQUERQUE ESCARIAO" u="1"/>
        <s v="FELIPE DE ARAUJO PINHO MENDONCA" u="1"/>
        <s v="GABRIEL SOUZA CURY" u="1"/>
        <s v="LEONARDO DE CARVALHO GRANJA" u="1"/>
        <s v="EMANUELLY ALESSANDRA SOARES DE MOURA" u="1"/>
        <s v="KAEL JOSE LOURENCO" u="1"/>
        <s v="LAURA CARRAZZONNI GOES" u="1"/>
        <s v="ELKEN GOMES RIVALDO" u="1"/>
        <s v="TR EMPREENDIMENTOS IMOBILIARIOS EIRELLI" u="1"/>
        <s v="VINICIUS TEODORO BARRETA MELO" u="1"/>
        <s v="JOSE FRANCISCO MARTINS" u="1"/>
        <s v="JULIANA MONTENEGRO CALADO" u="1"/>
        <s v="RENATA MARTINS CAVALCANTI ARRUDA" u="1"/>
        <s v="NYDIANA LAGES CALADO" u="1"/>
        <s v="ANTONIO CARLOS CARDOSO" u="1"/>
        <s v="VERA LUCIA GARBELINI" u="1"/>
        <s v="DJALMA LUCIANO PEIXOTO ANDRADE" u="1"/>
        <s v="AURIMAR JOSE DA SILVA JUNIOR" u="1"/>
        <s v="LUCIANA ROMEIRO" u="1"/>
        <s v="LEONARDO FERREIRA LEVANTINO" u="1"/>
        <s v="BRUNO FERNANDO DE CARVALHO NOGUEIRA" u="1"/>
        <s v="JOSE FABIANO DE FREITAS TELES DE MENEZES" u="1"/>
        <s v="JOSELITO SOBREIRA FILHO" u="1"/>
        <s v="LEONARDO ROCHA DE AVELAR" u="1"/>
        <s v="PEDRO RORIZ TINOCO" u="1"/>
        <s v="RENATO LIMA DE SOUZA GOMES" u="1"/>
        <s v="SALUA SOARES MAFRA" u="1"/>
        <s v="MAURICIO ANDRADE FERREIRA LIMA FILHO" u="1"/>
        <s v="LIRA OLIMPIA ALVES FARIA TAVES" u="1"/>
        <s v="ANTONIO JOAO DOURADO FILHO" u="1"/>
        <s v="GISELLE LAURITZEN DUARTE" u="1"/>
        <s v="MARCELO NONATO CAVALCANTI DE ALBUQUERQUE" u="1"/>
        <s v="FELICIANO LYRA MOURA" u="1"/>
        <s v="PRISCILA BATISTA DE ALMEIDA" u="1"/>
        <s v="EDUARDO VALENCA GUSMAO" u="1"/>
        <s v="LEONARDO YUKIO JORGE ASANO" u="1"/>
        <s v="OTAVIO SCARDELATO JUNIOR" u="1"/>
        <s v="SACI TINTAS" u="1"/>
        <s v="PAMELA DE ALMEIDA TERNI" u="1"/>
        <s v="RODRIGO ELIA ASSAD" u="1"/>
        <s v="ESTACIO VICENTE JUNIOR" u="1"/>
        <s v="CRISTINA MAGALHAES DA SILVEIRA" u="1"/>
        <s v="EMANUEL GONCALVES VALERIO" u="1"/>
        <s v="MURB PARTICIPACAO &amp; EMPREENDIMENTOS EIRELI" u="1"/>
        <s v="RENATO D OLIVEIRA VIEIRA" u="1"/>
        <s v="FATRES INVESTIMENTOS LTDA" u="1"/>
        <s v="SILVIA MIRANDA TASSITANO" u="1"/>
        <s v="ADRIANA GUEDES CORDEIRO" u="1"/>
        <s v="CAMILA CERQUEIRA WANDERLEY" u="1"/>
        <s v="FELIPE AVELLAR PARAHYBA" u="1"/>
        <s v="ANA MARIA FIUZA SIMOES DA MOTA" u="1"/>
        <s v="DANIELLE LAURITZEN DUARTE MARANHAO" u="1"/>
        <s v="MARIA HELENA SALES LEITE" u="1"/>
        <s v="FLAVIO ADOLFO ARANHA JAPYASSU" u="1"/>
        <s v="JOSE GUILHERME DUBEUX PONTES" u="1"/>
        <s v="ORLANDO MAGALHÃES MAIA NETO" u="1"/>
        <s v="LUCAS BURKART" u="1"/>
        <s v="CAROLINA FONSECA PINTO" u="1"/>
        <s v="ISABEL MENDES DIAS" u="1"/>
        <s v="SERGIO BENGARD" u="1"/>
        <s v="INALDA MARIA AVILA ANJOS DE MORAES" u="1"/>
        <s v="PRISCILLA AVILA ANJOS DE MORAES" u="1"/>
        <s v="GERALDO CARVALHO VILLARIM NETO" u="1"/>
        <s v="EDUARDO CARVALHO VILLARIM" u="1"/>
        <s v="MARIA PAULA COSTA BANDEIRA E FARIAS" u="1"/>
        <s v="LUCIA MARIA VIEIRA" u="1"/>
        <s v="JOSE SALIM RAFFOUL SAHADE" u="1"/>
        <s v="MARILIA GABRIELA RIBEIRO DE ARRUDA" u="1"/>
        <s v="ASTEL SERVICE TELECOMUNICACOES" u="1"/>
        <s v="HUGO RIBEIRO CASTELLANO" u="1"/>
        <s v="LORENA PESSOA BRAVO MAROSTICA" u="1"/>
        <s v="OSMARIO ALIFAIT LACET NETO" u="1"/>
        <s v="YANNO RENE SEIXO DE BRITTO BEZERRA" u="1"/>
        <s v="DORALINA DO NASCIMENTO MONTEIRO" u="1"/>
        <s v="LUCAS BONGIOVANNI CORREA" u="1"/>
        <s v="PAULO DE VASCONCELLOS NETTO" u="1"/>
        <s v="MATHEUS DE MOURA FRANKLIN" u="1"/>
        <s v="BRUNO FERREIRA DE ALMEIDA" u="1"/>
        <s v="MURILO WAGNER MACHADO DE NOVAES" u="1"/>
        <s v="GUILLERMO ANDRES PARRA BERNAL" u="1"/>
        <s v="MARINA ALVES FARIA" u="1"/>
        <s v="THIAGO VINICIUS MARTIN" u="1"/>
        <s v="THULIO COELHO MORAES GUERRA" u="1"/>
        <s v="MARILDA DE ANDRADE LIMA RENDA" u="1"/>
        <s v="ALBERTO FERREIRA DA COSTA" u="1"/>
        <s v="ALVARO JOSE FERREIRA DA COSTA" u="1"/>
        <s v="CLAUDIA FERREIRA DA COSTA" u="1"/>
        <s v="CLARICE FOITSIK FRANCO" u="1"/>
        <s v="RODRIGO MORAES FARIAS" u="1"/>
        <s v="ROBERTA DE OLIVEIRA GUIMARAES" u="1"/>
        <s v="DANIEL DE ARAÚJO SENA" u="1"/>
        <s v="MARCOS AUGUSTO LACERDA MICHALSKI" u="1"/>
        <s v="FELIPE DE HOLANDA SEIXAS REIS" u="1"/>
        <s v="RAFAEL FARIAS LOUREIRO AMORIM" u="1"/>
        <s v="TIAGO CARDOSO DE CASTRO" u="1"/>
        <s v="FLAVIO IVO BEZERRA JUNIOR" u="1"/>
        <s v="CAIO MANGUEIRA DE MORAES" u="1"/>
        <s v="MARIANA GOMES DE MORAIS" u="1"/>
        <s v="HELIO MEIRA TOLENTINO DE CARVALHO" u="1"/>
        <s v="RICARDO TOLENTINO WANDERLEY DA NOBREGA" u="1"/>
        <s v="MARCILIO DIAS ALVES" u="1"/>
        <s v="MARCELO MOTA DE BITENCOURT" u="1"/>
        <s v="THOMAZ LOBO MACHADO GUIMARAES" u="1"/>
        <s v="ROSANA WU CEI YEE" u="1"/>
        <s v="DIEGO JOSÉ LYRA TRUTA" u="1"/>
        <s v="BRUNO FRANCA DE BRITTO LEITE" u="1"/>
        <s v="JOAO AUGUSTO DE CARVALHO NETO" u="1"/>
        <s v="EDILSON SILVA ARAUJO" u="1"/>
        <s v="CELINA MIRANDA TASSITANO" u="1"/>
        <s v="DIEGO SOUZA AUGUSTO" u="1"/>
        <s v="JOAO EMMANUEL MENDES DO NASCIMENTO" u="1"/>
        <s v="ANA PAULA ANDRADE BARRETO" u="1"/>
        <s v="LUIZ GUSTAVO TAVARES FERREIRA DE SOUZA" u="1"/>
        <s v="GIOVANE LUIZ AUGUSTO" u="1"/>
        <s v="ANTONIO CARLOS SANTOS FERREIRA" u="1"/>
        <s v="JULIA AZEVEDO MIRANDA" u="1"/>
        <s v="ECLERISTON DE VASCONCELOS PESSOA RAMOS" u="1"/>
        <s v="HUMBERTO BARBOSA CARRILHO" u="1"/>
        <s v="KAYO PINHEIRO ESPOSITO" u="1"/>
        <s v="ELIANA SANGREMAN LIMA" u="1"/>
        <s v="ANDRÉ GONÇALVES ANDRADE" u="1"/>
        <s v="BERNARDO ANATOLE ALVES DE ASSIS" u="1"/>
        <s v="FERNANDO PALHANO DE BORTOLI" u="1"/>
        <s v="JULIANO RIBEIRO DIAS" u="1"/>
        <s v="THIAGO DE ALMEIDA SANTANA" u="1"/>
        <s v="WAGNER FERREIRA DOS SANTOS" u="1"/>
        <s v="THAIS SANCHES BORDINHON" u="1"/>
        <s v="VASCO TORRES FERNANDES BRAVO FILHO" u="1"/>
        <s v="BRUNO FERNANDO ROMEIRO" u="1"/>
        <s v="JOAO VICTOR BARBOSA DE ARRUDA VIEIRA" u="1"/>
        <s v="PLANUS TOPOGRAFIA E GEODESIA LTDA" u="1"/>
        <s v="JOSEMARYSON LEITE DE SÁ" u="1"/>
        <s v="AUGUSTO ANTONIO FURINE" u="1"/>
        <s v="DIEGO TAVARES DE SOUZA" u="1"/>
        <s v="KAYUÁ FREITAS WASZAK" u="1"/>
        <s v="DANIEL SANTIAGO VERÇOSA" u="1"/>
        <s v="HENRIQUE FERREIRA LIMA BATISTA GOMES" u="1"/>
        <s v="MARCO ANTONIO CAVALCANTI DE SÁ E BENEVIDES FILHO" u="1"/>
        <s v="SILVIO RICARDO CALDAS NASCIMENTO" u="1"/>
        <s v="MARIANA HATSUMURA COSTA" u="1"/>
        <s v="JORGE GOMES RIBEIRO" u="1"/>
        <s v="AUGUSTO PINHEIRO DIAS FERNANDES" u="1"/>
        <s v="BETÂNIA DE LOURDES LEIMIG RODRIGUES" u="1"/>
        <s v="HELENA MARIS PINTO PERAÇA" u="1"/>
        <s v="DANILO PEIXOTO COSTA" u="1"/>
        <s v="FERNANDO DE SANTA CRUZ OLIVEIRA" u="1"/>
        <s v="VIVIANE SILVESTRE DOS SANTOS" u="1"/>
        <s v="ENIO GOMES DE ARAUJO" u="1"/>
        <s v="EDUARDO POTENZA RAMOS" u="1"/>
        <s v="MARCIA FERREIRA PEDROSA" u="1"/>
        <s v="MARIA APARECIDA PROCOPIO FLORENCIO" u="1"/>
        <s v="GABRIELA FLORIO VASCONCELLOS" u="1"/>
        <s v="LUCIANO NEVES SOUZA" u="1"/>
        <s v="MARCOS DE LIMA BREGANTIM" u="1"/>
        <s v="JULIANA SIQUEIRA PORTELA GOMES GOES" u="1"/>
        <s v="MATHEUS ROCHA LEITE" u="1"/>
        <s v="JAIRO DE CASTRO SILVA" u="1"/>
        <s v="ANABEL CRISTINA PEREIRA MEDEIROS" u="1"/>
      </sharedItems>
    </cacheField>
    <cacheField name="[BaseClientes].[dataDeSaida].[dataDeSaida]" caption="dataDeSaida" numFmtId="0" hierarchy="38" level="1">
      <sharedItems containsNonDate="0" containsString="0" containsBlank="1" count="1">
        <m/>
      </sharedItems>
    </cacheField>
    <cacheField name="[Measures].[Contagem de nomePagador]" caption="Contagem de nomePagador" numFmtId="0" hierarchy="49" level="32767"/>
    <cacheField name="[BaseClientes].[tabelaDeCobranca].[tabelaDeCobranca]" caption="tabelaDeCobranca" numFmtId="0" hierarchy="32" level="1">
      <sharedItems containsBlank="1" count="11">
        <s v="9"/>
        <s v="10"/>
        <m/>
        <s v="7"/>
        <s v="3"/>
        <s v="" u="1"/>
        <s v="1" u="1"/>
        <s v="4" u="1"/>
        <s v="EXCEÇÃO" u="1"/>
        <s v="2" u="1"/>
        <s v="5" u="1"/>
      </sharedItems>
    </cacheField>
    <cacheField name="[BaseClientes].[acronimo].[acronimo]" caption="acronimo" numFmtId="0" hierarchy="11" level="1">
      <sharedItems count="13">
        <s v="JPOM"/>
        <s v="LCFB"/>
        <s v="PMM_MMV"/>
        <s v="RBC_PFC"/>
        <s v="TBGN"/>
        <s v="VMBC"/>
        <s v="RA_MLSM"/>
        <s v="RA_VHM"/>
        <s v="APVS"/>
        <s v="BPF"/>
        <s v="FVAF"/>
        <s v="MMZC"/>
        <s v="RAR"/>
      </sharedItems>
    </cacheField>
  </cacheFields>
  <cacheHierarchies count="57">
    <cacheHierarchy uniqueName="[BaseClientes].[Índice]" caption="Índice" attribute="1" defaultMemberUniqueName="[BaseClientes].[Índice].[All]" allUniqueName="[BaseClientes].[Índice].[All]" dimensionUniqueName="[BaseClientes]" displayFolder="" count="0" memberValueDatatype="20" unbalanced="0"/>
    <cacheHierarchy uniqueName="[BaseClientes].[nomeCompleto]" caption="nomeCompleto" attribute="1" defaultMemberUniqueName="[BaseClientes].[nomeCompleto].[All]" allUniqueName="[BaseClientes].[nomeCompleto].[All]" dimensionUniqueName="[BaseClientes]" displayFolder="" count="0" memberValueDatatype="130" unbalanced="0"/>
    <cacheHierarchy uniqueName="[BaseClientes].[aniversario]" caption="aniversario" attribute="1" defaultMemberUniqueName="[BaseClientes].[aniversario].[All]" allUniqueName="[BaseClientes].[aniversario].[All]" dimensionUniqueName="[BaseClientes]" displayFolder="" count="0" memberValueDatatype="130" unbalanced="0"/>
    <cacheHierarchy uniqueName="[BaseClientes].[genero]" caption="genero" attribute="1" defaultMemberUniqueName="[BaseClientes].[genero].[All]" allUniqueName="[BaseClientes].[genero].[All]" dimensionUniqueName="[BaseClientes]" displayFolder="" count="0" memberValueDatatype="130" unbalanced="0"/>
    <cacheHierarchy uniqueName="[BaseClientes].[codApen]" caption="codApen" attribute="1" defaultMemberUniqueName="[BaseClientes].[codApen].[All]" allUniqueName="[BaseClientes].[codApen].[All]" dimensionUniqueName="[BaseClientes]" displayFolder="" count="0" memberValueDatatype="130" unbalanced="0"/>
    <cacheHierarchy uniqueName="[BaseClientes].[codXP]" caption="codXP" attribute="1" defaultMemberUniqueName="[BaseClientes].[codXP].[All]" allUniqueName="[BaseClientes].[codXP].[All]" dimensionUniqueName="[BaseClientes]" displayFolder="" count="0" memberValueDatatype="130" unbalanced="0"/>
    <cacheHierarchy uniqueName="[BaseClientes].[codBTG]" caption="codBTG" attribute="1" defaultMemberUniqueName="[BaseClientes].[codBTG].[All]" allUniqueName="[BaseClientes].[codBTG].[All]" dimensionUniqueName="[BaseClientes]" displayFolder="" count="0" memberValueDatatype="130" unbalanced="0"/>
    <cacheHierarchy uniqueName="[BaseClientes].[codAGORA]" caption="codAGORA" attribute="1" defaultMemberUniqueName="[BaseClientes].[codAGORA].[All]" allUniqueName="[BaseClientes].[codAGORA].[All]" dimensionUniqueName="[BaseClientes]" displayFolder="" count="0" memberValueDatatype="130" unbalanced="0"/>
    <cacheHierarchy uniqueName="[BaseClientes].[codComdinheiro]" caption="codComdinheiro" attribute="1" defaultMemberUniqueName="[BaseClientes].[codComdinheiro].[All]" allUniqueName="[BaseClientes].[codComdinheiro].[All]" dimensionUniqueName="[BaseClientes]" displayFolder="" count="0" memberValueDatatype="130" unbalanced="0"/>
    <cacheHierarchy uniqueName="[BaseClientes].[cpf]" caption="cpf" attribute="1" defaultMemberUniqueName="[BaseClientes].[cpf].[All]" allUniqueName="[BaseClientes].[cpf].[All]" dimensionUniqueName="[BaseClientes]" displayFolder="" count="0" memberValueDatatype="130" unbalanced="0"/>
    <cacheHierarchy uniqueName="[BaseClientes].[email]" caption="email" attribute="1" defaultMemberUniqueName="[BaseClientes].[email].[All]" allUniqueName="[BaseClientes].[email].[All]" dimensionUniqueName="[BaseClientes]" displayFolder="" count="0" memberValueDatatype="130" unbalanced="0"/>
    <cacheHierarchy uniqueName="[BaseClientes].[acronimo]" caption="acronimo" attribute="1" defaultMemberUniqueName="[BaseClientes].[acronimo].[All]" allUniqueName="[BaseClientes].[acronimo].[All]" dimensionUniqueName="[BaseClientes]" displayFolder="" count="2" memberValueDatatype="130" unbalanced="0">
      <fieldsUsage count="2">
        <fieldUsage x="-1"/>
        <fieldUsage x="7"/>
      </fieldsUsage>
    </cacheHierarchy>
    <cacheHierarchy uniqueName="[BaseClientes].[titular]" caption="titular" attribute="1" defaultMemberUniqueName="[BaseClientes].[titular].[All]" allUniqueName="[BaseClientes].[titular].[All]" dimensionUniqueName="[BaseClientes]" displayFolder="" count="0" memberValueDatatype="130" unbalanced="0"/>
    <cacheHierarchy uniqueName="[BaseClientes].[numeroTitular]" caption="numeroTitular" attribute="1" defaultMemberUniqueName="[BaseClientes].[numeroTitular].[All]" allUniqueName="[BaseClientes].[numeroTitular].[All]" dimensionUniqueName="[BaseClientes]" displayFolder="" count="0" memberValueDatatype="130" unbalanced="0"/>
    <cacheHierarchy uniqueName="[BaseClientes].[tipoDeInvestidorXP]" caption="tipoDeInvestidorXP" attribute="1" defaultMemberUniqueName="[BaseClientes].[tipoDeInvestidorXP].[All]" allUniqueName="[BaseClientes].[tipoDeInvestidorXP].[All]" dimensionUniqueName="[BaseClientes]" displayFolder="" count="0" memberValueDatatype="130" unbalanced="0"/>
    <cacheHierarchy uniqueName="[BaseClientes].[tipoDeInvestidorBTG]" caption="tipoDeInvestidorBTG" attribute="1" defaultMemberUniqueName="[BaseClientes].[tipoDeInvestidorBTG].[All]" allUniqueName="[BaseClientes].[tipoDeInvestidorBTG].[All]" dimensionUniqueName="[BaseClientes]" displayFolder="" count="0" memberValueDatatype="130" unbalanced="0"/>
    <cacheHierarchy uniqueName="[BaseClientes].[equity]" caption="equity" attribute="1" defaultMemberUniqueName="[BaseClientes].[equity].[All]" allUniqueName="[BaseClientes].[equity].[All]" dimensionUniqueName="[BaseClientes]" displayFolder="" count="0" memberValueDatatype="130" unbalanced="0"/>
    <cacheHierarchy uniqueName="[BaseClientes].[lead]" caption="lead" attribute="1" defaultMemberUniqueName="[BaseClientes].[lead].[All]" allUniqueName="[BaseClientes].[lead].[All]" dimensionUniqueName="[BaseClientes]" displayFolder="" count="0" memberValueDatatype="130" unbalanced="0"/>
    <cacheHierarchy uniqueName="[BaseClientes].[cidade]" caption="cidade" attribute="1" defaultMemberUniqueName="[BaseClientes].[cidade].[All]" allUniqueName="[BaseClientes].[cidade].[All]" dimensionUniqueName="[BaseClientes]" displayFolder="" count="0" memberValueDatatype="130" unbalanced="0"/>
    <cacheHierarchy uniqueName="[BaseClientes].[estado]" caption="estado" attribute="1" defaultMemberUniqueName="[BaseClientes].[estado].[All]" allUniqueName="[BaseClientes].[estado].[All]" dimensionUniqueName="[BaseClientes]" displayFolder="" count="0" memberValueDatatype="130" unbalanced="0"/>
    <cacheHierarchy uniqueName="[BaseClientes].[cep]" caption="cep" attribute="1" defaultMemberUniqueName="[BaseClientes].[cep].[All]" allUniqueName="[BaseClientes].[cep].[All]" dimensionUniqueName="[BaseClientes]" displayFolder="" count="0" memberValueDatatype="130" unbalanced="0"/>
    <cacheHierarchy uniqueName="[BaseClientes].[numeroTelefone]" caption="numeroTelefone" attribute="1" defaultMemberUniqueName="[BaseClientes].[numeroTelefone].[All]" allUniqueName="[BaseClientes].[numeroTelefone].[All]" dimensionUniqueName="[BaseClientes]" displayFolder="" count="0" memberValueDatatype="130" unbalanced="0"/>
    <cacheHierarchy uniqueName="[BaseClientes].[dataDeEntrada]" caption="dataDeEntrada" attribute="1" time="1" defaultMemberUniqueName="[BaseClientes].[dataDeEntrada].[All]" allUniqueName="[BaseClientes].[dataDeEntrada].[All]" dimensionUniqueName="[BaseClientes]" displayFolder="" count="2" memberValueDatatype="7" unbalanced="0">
      <fieldsUsage count="2">
        <fieldUsage x="-1"/>
        <fieldUsage x="2"/>
      </fieldsUsage>
    </cacheHierarchy>
    <cacheHierarchy uniqueName="[BaseClientes].[inicioDaCarteira]" caption="inicioDaCarteira" attribute="1" time="1" defaultMemberUniqueName="[BaseClientes].[inicioDaCarteira].[All]" allUniqueName="[BaseClientes].[inicioDaCarteira].[All]" dimensionUniqueName="[BaseClientes]" displayFolder="" count="0" memberValueDatatype="7" unbalanced="0"/>
    <cacheHierarchy uniqueName="[BaseClientes].[acronimoFamilia]" caption="acronimoFamilia" attribute="1" defaultMemberUniqueName="[BaseClientes].[acronimoFamilia].[All]" allUniqueName="[BaseClientes].[acronimoFamilia].[All]" dimensionUniqueName="[BaseClientes]" displayFolder="" count="0" memberValueDatatype="130" unbalanced="0"/>
    <cacheHierarchy uniqueName="[BaseClientes].[acronimoPagador]" caption="acronimoPagador" attribute="1" defaultMemberUniqueName="[BaseClientes].[acronimoPagador].[All]" allUniqueName="[BaseClientes].[acronimoPagador].[All]" dimensionUniqueName="[BaseClientes]" displayFolder="" count="0" memberValueDatatype="130" unbalanced="0"/>
    <cacheHierarchy uniqueName="[BaseClientes].[nomePagador]" caption="nomePagador" attribute="1" defaultMemberUniqueName="[BaseClientes].[nomePagador].[All]" allUniqueName="[BaseClientes].[nomePagador].[All]" dimensionUniqueName="[BaseClientes]" displayFolder="" count="2" memberValueDatatype="130" unbalanced="0">
      <fieldsUsage count="2">
        <fieldUsage x="-1"/>
        <fieldUsage x="3"/>
      </fieldsUsage>
    </cacheHierarchy>
    <cacheHierarchy uniqueName="[BaseClientes].[profissao]" caption="profissao" attribute="1" defaultMemberUniqueName="[BaseClientes].[profissao].[All]" allUniqueName="[BaseClientes].[profissao].[All]" dimensionUniqueName="[BaseClientes]" displayFolder="" count="0" memberValueDatatype="130" unbalanced="0"/>
    <cacheHierarchy uniqueName="[BaseClientes].[declaracaoDeIR]" caption="declaracaoDeIR" attribute="1" defaultMemberUniqueName="[BaseClientes].[declaracaoDeIR].[All]" allUniqueName="[BaseClientes].[declaracaoDeIR].[All]" dimensionUniqueName="[BaseClientes]" displayFolder="" count="0" memberValueDatatype="130" unbalanced="0"/>
    <cacheHierarchy uniqueName="[BaseClientes].[INSS]" caption="INSS" attribute="1" defaultMemberUniqueName="[BaseClientes].[INSS].[All]" allUniqueName="[BaseClientes].[INSS].[All]" dimensionUniqueName="[BaseClientes]" displayFolder="" count="0" memberValueDatatype="130" unbalanced="0"/>
    <cacheHierarchy uniqueName="[BaseClientes].[tipoDeCliente]" caption="tipoDeCliente" attribute="1" defaultMemberUniqueName="[BaseClientes].[tipoDeCliente].[All]" allUniqueName="[BaseClientes].[tipoDeCliente].[All]" dimensionUniqueName="[BaseClientes]" displayFolder="" count="2" memberValueDatatype="130" unbalanced="0">
      <fieldsUsage count="2">
        <fieldUsage x="-1"/>
        <fieldUsage x="0"/>
      </fieldsUsage>
    </cacheHierarchy>
    <cacheHierarchy uniqueName="[BaseClientes].[regraCashback]" caption="regraCashback" attribute="1" defaultMemberUniqueName="[BaseClientes].[regraCashback].[All]" allUniqueName="[BaseClientes].[regraCashback].[All]" dimensionUniqueName="[BaseClientes]" displayFolder="" count="0" memberValueDatatype="130" unbalanced="0"/>
    <cacheHierarchy uniqueName="[BaseClientes].[tabelaDeCobranca]" caption="tabelaDeCobranca" attribute="1" defaultMemberUniqueName="[BaseClientes].[tabelaDeCobranca].[All]" allUniqueName="[BaseClientes].[tabelaDeCobranca].[All]" dimensionUniqueName="[BaseClientes]" displayFolder="" count="2" memberValueDatatype="130" unbalanced="0">
      <fieldsUsage count="2">
        <fieldUsage x="-1"/>
        <fieldUsage x="6"/>
      </fieldsUsage>
    </cacheHierarchy>
    <cacheHierarchy uniqueName="[BaseClientes].[consolidador]" caption="consolidador" attribute="1" defaultMemberUniqueName="[BaseClientes].[consolidador].[All]" allUniqueName="[BaseClientes].[consolidador].[All]" dimensionUniqueName="[BaseClientes]" displayFolder="" count="0" memberValueDatatype="130" unbalanced="0"/>
    <cacheHierarchy uniqueName="[BaseClientes].[carteiraConjunta]" caption="carteiraConjunta" attribute="1" defaultMemberUniqueName="[BaseClientes].[carteiraConjunta].[All]" allUniqueName="[BaseClientes].[carteiraConjunta].[All]" dimensionUniqueName="[BaseClientes]" displayFolder="" count="0" memberValueDatatype="130" unbalanced="0"/>
    <cacheHierarchy uniqueName="[BaseClientes].[assetAllocation]" caption="assetAllocation" attribute="1" defaultMemberUniqueName="[BaseClientes].[assetAllocation].[All]" allUniqueName="[BaseClientes].[assetAllocation].[All]" dimensionUniqueName="[BaseClientes]" displayFolder="" count="0" memberValueDatatype="130" unbalanced="0"/>
    <cacheHierarchy uniqueName="[BaseClientes].[onboarding]" caption="onboarding" attribute="1" defaultMemberUniqueName="[BaseClientes].[onboarding].[All]" allUniqueName="[BaseClientes].[onboarding].[All]" dimensionUniqueName="[BaseClientes]" displayFolder="" count="0" memberValueDatatype="130" unbalanced="0"/>
    <cacheHierarchy uniqueName="[BaseClientes].[situacao]" caption="situacao" attribute="1" defaultMemberUniqueName="[BaseClientes].[situacao].[All]" allUniqueName="[BaseClientes].[situacao].[All]" dimensionUniqueName="[BaseClientes]" displayFolder="" count="2" memberValueDatatype="130" unbalanced="0">
      <fieldsUsage count="2">
        <fieldUsage x="-1"/>
        <fieldUsage x="1"/>
      </fieldsUsage>
    </cacheHierarchy>
    <cacheHierarchy uniqueName="[BaseClientes].[dataDeSaida]" caption="dataDeSaida" attribute="1" defaultMemberUniqueName="[BaseClientes].[dataDeSaida].[All]" allUniqueName="[BaseClientes].[dataDeSaida].[All]" dimensionUniqueName="[BaseClientes]" displayFolder="" count="2" memberValueDatatype="130" unbalanced="0">
      <fieldsUsage count="2">
        <fieldUsage x="-1"/>
        <fieldUsage x="4"/>
      </fieldsUsage>
    </cacheHierarchy>
    <cacheHierarchy uniqueName="[BaseClientes].[dataDeSaida (Ano)]" caption="dataDeSaida (Ano)" attribute="1" defaultMemberUniqueName="[BaseClientes].[dataDeSaida (Ano)].[All]" allUniqueName="[BaseClientes].[dataDeSaida (Ano)].[All]" dimensionUniqueName="[BaseClientes]" displayFolder="" count="0" memberValueDatatype="130" unbalanced="0"/>
    <cacheHierarchy uniqueName="[BaseClientes].[dataDeSaida (Trimestre)]" caption="dataDeSaida (Trimestre)" attribute="1" defaultMemberUniqueName="[BaseClientes].[dataDeSaida (Trimestre)].[All]" allUniqueName="[BaseClientes].[dataDeSaida (Trimestre)].[All]" dimensionUniqueName="[BaseClientes]" displayFolder="" count="0" memberValueDatatype="130" unbalanced="0"/>
    <cacheHierarchy uniqueName="[BaseClientes].[dataDeSaida (Mês)]" caption="dataDeSaida (Mês)" attribute="1" defaultMemberUniqueName="[BaseClientes].[dataDeSaida (Mês)].[All]" allUniqueName="[BaseClientes].[dataDeSaida (Mês)].[All]" dimensionUniqueName="[BaseClientes]" displayFolder="" count="0" memberValueDatatype="130" unbalanced="0"/>
    <cacheHierarchy uniqueName="[Intervalo].[acronimo]" caption="acronimo" attribute="1" defaultMemberUniqueName="[Intervalo].[acronimo].[All]" allUniqueName="[Intervalo].[acronimo].[All]" dimensionUniqueName="[Intervalo]" displayFolder="" count="0" memberValueDatatype="130" unbalanced="0"/>
    <cacheHierarchy uniqueName="[Intervalo].[estado]" caption="estado" attribute="1" defaultMemberUniqueName="[Intervalo].[estado].[All]" allUniqueName="[Intervalo].[estado].[All]" dimensionUniqueName="[Intervalo]" displayFolder="" count="0" memberValueDatatype="130" unbalanced="0"/>
    <cacheHierarchy uniqueName="[Intervalo].[cidade]" caption="cidade" attribute="1" defaultMemberUniqueName="[Intervalo].[cidade].[All]" allUniqueName="[Intervalo].[cidade].[All]" dimensionUniqueName="[Intervalo]" displayFolder="" count="0" memberValueDatatype="130" unbalanced="0"/>
    <cacheHierarchy uniqueName="[BaseClientes].[dataDeSaida (Índice de Mês)]" caption="dataDeSaida (Índice de Mês)" attribute="1" defaultMemberUniqueName="[BaseClientes].[dataDeSaida (Índice de Mês)].[All]" allUniqueName="[BaseClientes].[dataDeSaida (Índice de Mês)].[All]" dimensionUniqueName="[BaseClientes]" displayFolder="" count="0" memberValueDatatype="20" unbalanced="0" hidden="1"/>
    <cacheHierarchy uniqueName="[Measures].[__XL_Count BaseClientes]" caption="__XL_Count BaseClientes" measure="1" displayFolder="" measureGroup="BaseClientes" count="0" hidden="1"/>
    <cacheHierarchy uniqueName="[Measures].[__XL_Count Intervalo]" caption="__XL_Count Intervalo" measure="1" displayFolder="" measureGroup="Intervalo" count="0" hidden="1"/>
    <cacheHierarchy uniqueName="[Measures].[__No measures defined]" caption="__No measures defined" measure="1" displayFolder="" count="0" hidden="1"/>
    <cacheHierarchy uniqueName="[Measures].[Contagem de nomePagador]" caption="Contagem de nomePagador" measure="1" displayFolder="" measureGroup="BaseClientes" count="0" oneField="1" hidden="1">
      <fieldsUsage count="1">
        <fieldUsage x="5"/>
      </fieldsUsage>
      <extLst>
        <ext xmlns:x15="http://schemas.microsoft.com/office/spreadsheetml/2010/11/main" uri="{B97F6D7D-B522-45F9-BDA1-12C45D357490}">
          <x15:cacheHierarchy aggregatedColumn="26"/>
        </ext>
      </extLst>
    </cacheHierarchy>
    <cacheHierarchy uniqueName="[Measures].[Contagem Distinta de nomePagador]" caption="Contagem Distinta de nomePagador" measure="1" displayFolder="" measureGroup="BaseClientes" count="0" hidden="1">
      <extLst>
        <ext xmlns:x15="http://schemas.microsoft.com/office/spreadsheetml/2010/11/main" uri="{B97F6D7D-B522-45F9-BDA1-12C45D357490}">
          <x15:cacheHierarchy aggregatedColumn="26"/>
        </ext>
      </extLst>
    </cacheHierarchy>
    <cacheHierarchy uniqueName="[Measures].[Contagem de titular]" caption="Contagem de titular" measure="1" displayFolder="" measureGroup="BaseClientes" count="0" hidden="1">
      <extLst>
        <ext xmlns:x15="http://schemas.microsoft.com/office/spreadsheetml/2010/11/main" uri="{B97F6D7D-B522-45F9-BDA1-12C45D357490}">
          <x15:cacheHierarchy aggregatedColumn="12"/>
        </ext>
      </extLst>
    </cacheHierarchy>
    <cacheHierarchy uniqueName="[Measures].[Contagem de acronimoPagador]" caption="Contagem de acronimoPagador" measure="1" displayFolder="" measureGroup="BaseClientes" count="0" hidden="1">
      <extLst>
        <ext xmlns:x15="http://schemas.microsoft.com/office/spreadsheetml/2010/11/main" uri="{B97F6D7D-B522-45F9-BDA1-12C45D357490}">
          <x15:cacheHierarchy aggregatedColumn="25"/>
        </ext>
      </extLst>
    </cacheHierarchy>
    <cacheHierarchy uniqueName="[Measures].[Contagem de tipoDeInvestidorXP]" caption="Contagem de tipoDeInvestidorXP" measure="1" displayFolder="" measureGroup="BaseClientes" count="0" hidden="1">
      <extLst>
        <ext xmlns:x15="http://schemas.microsoft.com/office/spreadsheetml/2010/11/main" uri="{B97F6D7D-B522-45F9-BDA1-12C45D357490}">
          <x15:cacheHierarchy aggregatedColumn="14"/>
        </ext>
      </extLst>
    </cacheHierarchy>
    <cacheHierarchy uniqueName="[Measures].[Contagem Distinta de tipoDeInvestidorXP]" caption="Contagem Distinta de tipoDeInvestidorXP" measure="1" displayFolder="" measureGroup="BaseClientes" count="0" hidden="1">
      <extLst>
        <ext xmlns:x15="http://schemas.microsoft.com/office/spreadsheetml/2010/11/main" uri="{B97F6D7D-B522-45F9-BDA1-12C45D357490}">
          <x15:cacheHierarchy aggregatedColumn="14"/>
        </ext>
      </extLst>
    </cacheHierarchy>
    <cacheHierarchy uniqueName="[Measures].[Contagem de cpf]" caption="Contagem de cpf" measure="1" displayFolder="" measureGroup="BaseClientes" count="0" hidden="1">
      <extLst>
        <ext xmlns:x15="http://schemas.microsoft.com/office/spreadsheetml/2010/11/main" uri="{B97F6D7D-B522-45F9-BDA1-12C45D357490}">
          <x15:cacheHierarchy aggregatedColumn="9"/>
        </ext>
      </extLst>
    </cacheHierarchy>
    <cacheHierarchy uniqueName="[Measures].[Contagem Distinta de cpf]" caption="Contagem Distinta de cpf" measure="1" displayFolder="" measureGroup="BaseClientes" count="0" hidden="1">
      <extLst>
        <ext xmlns:x15="http://schemas.microsoft.com/office/spreadsheetml/2010/11/main" uri="{B97F6D7D-B522-45F9-BDA1-12C45D357490}">
          <x15:cacheHierarchy aggregatedColumn="9"/>
        </ext>
      </extLst>
    </cacheHierarchy>
  </cacheHierarchies>
  <kpis count="0"/>
  <dimensions count="3">
    <dimension name="BaseClientes" uniqueName="[BaseClientes]" caption="BaseClientes"/>
    <dimension name="Intervalo" uniqueName="[Intervalo]" caption="Intervalo"/>
    <dimension measure="1" name="Measures" uniqueName="[Measures]" caption="Measures"/>
  </dimensions>
  <measureGroups count="2">
    <measureGroup name="BaseClientes" caption="BaseClientes"/>
    <measureGroup name="Intervalo" caption="Intervalo"/>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ella santana" refreshedDate="45771.681592129629" createdVersion="8" refreshedVersion="8" minRefreshableVersion="3" recordCount="511" xr:uid="{E642B683-B2F5-4FD8-9902-25238855ECA9}">
  <cacheSource type="worksheet">
    <worksheetSource name="Tabela4"/>
  </cacheSource>
  <cacheFields count="8">
    <cacheField name="dataDeEntrada" numFmtId="14">
      <sharedItems containsSemiMixedTypes="0" containsNonDate="0" containsDate="1" containsString="0" minDate="2020-01-01T00:00:00" maxDate="2025-04-05T00:00:00" count="352">
        <d v="2020-01-01T00:00:00"/>
        <d v="2020-02-05T00:00:00"/>
        <d v="2020-02-10T00:00:00"/>
        <d v="2020-02-12T00:00:00"/>
        <d v="2020-05-05T00:00:00"/>
        <d v="2020-06-12T00:00:00"/>
        <d v="2020-07-27T00:00:00"/>
        <d v="2020-08-03T00:00:00"/>
        <d v="2020-09-04T00:00:00"/>
        <d v="2020-09-14T00:00:00"/>
        <d v="2020-09-16T00:00:00"/>
        <d v="2020-09-25T00:00:00"/>
        <d v="2020-09-29T00:00:00"/>
        <d v="2020-10-05T00:00:00"/>
        <d v="2020-10-06T00:00:00"/>
        <d v="2020-10-30T00:00:00"/>
        <d v="2020-11-03T00:00:00"/>
        <d v="2020-11-16T00:00:00"/>
        <d v="2020-12-01T00:00:00"/>
        <d v="2020-12-08T00:00:00"/>
        <d v="2020-12-09T00:00:00"/>
        <d v="2020-12-14T00:00:00"/>
        <d v="2020-12-16T00:00:00"/>
        <d v="2020-12-30T00:00:00"/>
        <d v="2021-01-07T00:00:00"/>
        <d v="2021-01-13T00:00:00"/>
        <d v="2021-01-27T00:00:00"/>
        <d v="2021-01-29T00:00:00"/>
        <d v="2021-02-01T00:00:00"/>
        <d v="2021-02-11T00:00:00"/>
        <d v="2021-02-15T00:00:00"/>
        <d v="2021-02-26T00:00:00"/>
        <d v="2021-03-01T00:00:00"/>
        <d v="2021-03-03T00:00:00"/>
        <d v="2021-03-08T00:00:00"/>
        <d v="2021-03-09T00:00:00"/>
        <d v="2021-04-22T00:00:00"/>
        <d v="2021-04-26T00:00:00"/>
        <d v="2021-05-07T00:00:00"/>
        <d v="2021-05-12T00:00:00"/>
        <d v="2021-05-27T00:00:00"/>
        <d v="2021-06-22T00:00:00"/>
        <d v="2021-06-25T00:00:00"/>
        <d v="2021-07-07T00:00:00"/>
        <d v="2021-07-19T00:00:00"/>
        <d v="2021-07-22T00:00:00"/>
        <d v="2021-08-17T00:00:00"/>
        <d v="2021-08-18T00:00:00"/>
        <d v="2021-08-23T00:00:00"/>
        <d v="2021-08-27T00:00:00"/>
        <d v="2021-09-20T00:00:00"/>
        <d v="2021-09-21T00:00:00"/>
        <d v="2021-10-05T00:00:00"/>
        <d v="2021-10-06T00:00:00"/>
        <d v="2021-10-07T00:00:00"/>
        <d v="2021-10-25T00:00:00"/>
        <d v="2021-10-29T00:00:00"/>
        <d v="2021-11-04T00:00:00"/>
        <d v="2021-12-01T00:00:00"/>
        <d v="2021-12-23T00:00:00"/>
        <d v="2021-12-28T00:00:00"/>
        <d v="2022-01-10T00:00:00"/>
        <d v="2022-01-11T00:00:00"/>
        <d v="2022-01-19T00:00:00"/>
        <d v="2022-01-20T00:00:00"/>
        <d v="2022-01-25T00:00:00"/>
        <d v="2022-01-26T00:00:00"/>
        <d v="2022-01-31T00:00:00"/>
        <d v="2022-02-03T00:00:00"/>
        <d v="2022-02-14T00:00:00"/>
        <d v="2022-03-08T00:00:00"/>
        <d v="2022-03-10T00:00:00"/>
        <d v="2022-03-15T00:00:00"/>
        <d v="2022-03-31T00:00:00"/>
        <d v="2022-04-07T00:00:00"/>
        <d v="2022-04-20T00:00:00"/>
        <d v="2022-04-29T00:00:00"/>
        <d v="2022-05-12T00:00:00"/>
        <d v="2022-05-13T00:00:00"/>
        <d v="2022-05-16T00:00:00"/>
        <d v="2022-05-18T00:00:00"/>
        <d v="2022-05-23T00:00:00"/>
        <d v="2022-05-25T00:00:00"/>
        <d v="2022-05-27T00:00:00"/>
        <d v="2022-05-28T00:00:00"/>
        <d v="2022-06-07T00:00:00"/>
        <d v="2022-06-30T00:00:00"/>
        <d v="2022-07-01T00:00:00"/>
        <d v="2022-07-04T00:00:00"/>
        <d v="2022-07-21T00:00:00"/>
        <d v="2022-07-25T00:00:00"/>
        <d v="2022-07-28T00:00:00"/>
        <d v="2022-08-05T00:00:00"/>
        <d v="2022-08-08T00:00:00"/>
        <d v="2022-08-18T00:00:00"/>
        <d v="2022-08-24T00:00:00"/>
        <d v="2022-08-31T00:00:00"/>
        <d v="2022-09-09T00:00:00"/>
        <d v="2022-09-12T00:00:00"/>
        <d v="2022-10-14T00:00:00"/>
        <d v="2022-11-16T00:00:00"/>
        <d v="2022-11-17T00:00:00"/>
        <d v="2022-11-21T00:00:00"/>
        <d v="2022-11-30T00:00:00"/>
        <d v="2022-12-07T00:00:00"/>
        <d v="2022-12-21T00:00:00"/>
        <d v="2022-12-22T00:00:00"/>
        <d v="2022-12-23T00:00:00"/>
        <d v="2022-12-28T00:00:00"/>
        <d v="2023-01-13T00:00:00"/>
        <d v="2023-01-19T00:00:00"/>
        <d v="2023-01-20T00:00:00"/>
        <d v="2023-01-27T00:00:00"/>
        <d v="2023-01-30T00:00:00"/>
        <d v="2023-02-02T00:00:00"/>
        <d v="2023-02-09T00:00:00"/>
        <d v="2023-02-17T00:00:00"/>
        <d v="2023-02-23T00:00:00"/>
        <d v="2023-02-27T00:00:00"/>
        <d v="2023-02-28T00:00:00"/>
        <d v="2023-03-03T00:00:00"/>
        <d v="2023-03-27T00:00:00"/>
        <d v="2023-03-28T00:00:00"/>
        <d v="2023-03-30T00:00:00"/>
        <d v="2023-04-12T00:00:00"/>
        <d v="2023-04-18T00:00:00"/>
        <d v="2023-04-27T00:00:00"/>
        <d v="2023-04-28T00:00:00"/>
        <d v="2023-05-02T00:00:00"/>
        <d v="2023-05-03T00:00:00"/>
        <d v="2023-05-04T00:00:00"/>
        <d v="2023-05-05T00:00:00"/>
        <d v="2023-05-16T00:00:00"/>
        <d v="2023-05-23T00:00:00"/>
        <d v="2023-05-24T00:00:00"/>
        <d v="2023-06-06T00:00:00"/>
        <d v="2023-06-14T00:00:00"/>
        <d v="2023-06-15T00:00:00"/>
        <d v="2023-06-16T00:00:00"/>
        <d v="2023-06-22T00:00:00"/>
        <d v="2023-06-29T00:00:00"/>
        <d v="2023-07-03T00:00:00"/>
        <d v="2023-07-04T00:00:00"/>
        <d v="2023-07-05T00:00:00"/>
        <d v="2023-07-10T00:00:00"/>
        <d v="2023-07-20T00:00:00"/>
        <d v="2023-07-21T00:00:00"/>
        <d v="2023-07-25T00:00:00"/>
        <d v="2023-07-28T00:00:00"/>
        <d v="2023-07-31T00:00:00"/>
        <d v="2023-08-01T00:00:00"/>
        <d v="2023-08-04T00:00:00"/>
        <d v="2023-08-09T00:00:00"/>
        <d v="2023-08-10T00:00:00"/>
        <d v="2023-08-11T00:00:00"/>
        <d v="2023-08-14T00:00:00"/>
        <d v="2023-08-15T00:00:00"/>
        <d v="2023-08-16T00:00:00"/>
        <d v="2023-08-17T00:00:00"/>
        <d v="2023-08-21T00:00:00"/>
        <d v="2023-08-23T00:00:00"/>
        <d v="2023-08-24T00:00:00"/>
        <d v="2023-08-29T00:00:00"/>
        <d v="2023-08-30T00:00:00"/>
        <d v="2023-08-31T00:00:00"/>
        <d v="2023-09-04T00:00:00"/>
        <d v="2023-09-05T00:00:00"/>
        <d v="2023-09-06T00:00:00"/>
        <d v="2023-09-11T00:00:00"/>
        <d v="2023-09-14T00:00:00"/>
        <d v="2023-09-19T00:00:00"/>
        <d v="2023-09-20T00:00:00"/>
        <d v="2023-09-21T00:00:00"/>
        <d v="2023-09-25T00:00:00"/>
        <d v="2023-09-28T00:00:00"/>
        <d v="2023-10-11T00:00:00"/>
        <d v="2023-10-17T00:00:00"/>
        <d v="2023-10-19T00:00:00"/>
        <d v="2023-10-25T00:00:00"/>
        <d v="2023-10-26T00:00:00"/>
        <d v="2023-11-01T00:00:00"/>
        <d v="2023-11-07T00:00:00"/>
        <d v="2023-11-09T00:00:00"/>
        <d v="2023-11-14T00:00:00"/>
        <d v="2023-11-17T00:00:00"/>
        <d v="2023-11-20T00:00:00"/>
        <d v="2023-11-27T00:00:00"/>
        <d v="2023-11-29T00:00:00"/>
        <d v="2023-11-30T00:00:00"/>
        <d v="2023-12-01T00:00:00"/>
        <d v="2023-12-13T00:00:00"/>
        <d v="2023-12-15T00:00:00"/>
        <d v="2023-12-20T00:00:00"/>
        <d v="2023-12-21T00:00:00"/>
        <d v="2023-12-26T00:00:00"/>
        <d v="2023-12-28T00:00:00"/>
        <d v="2024-01-03T00:00:00"/>
        <d v="2024-01-04T00:00:00"/>
        <d v="2024-01-08T00:00:00"/>
        <d v="2024-01-10T00:00:00"/>
        <d v="2024-01-15T00:00:00"/>
        <d v="2024-01-16T00:00:00"/>
        <d v="2024-01-17T00:00:00"/>
        <d v="2024-01-18T00:00:00"/>
        <d v="2024-01-22T00:00:00"/>
        <d v="2024-01-29T00:00:00"/>
        <d v="2024-01-30T00:00:00"/>
        <d v="2024-02-01T00:00:00"/>
        <d v="2024-02-05T00:00:00"/>
        <d v="2024-02-06T00:00:00"/>
        <d v="2024-02-07T00:00:00"/>
        <d v="2024-02-08T00:00:00"/>
        <d v="2024-04-11T00:00:00"/>
        <d v="2024-02-09T00:00:00"/>
        <d v="2024-02-20T00:00:00"/>
        <d v="2024-02-23T00:00:00"/>
        <d v="2024-02-26T00:00:00"/>
        <d v="2024-02-27T00:00:00"/>
        <d v="2024-02-28T00:00:00"/>
        <d v="2024-02-29T00:00:00"/>
        <d v="2024-03-01T00:00:00"/>
        <d v="2024-03-05T00:00:00"/>
        <d v="2024-03-06T00:00:00"/>
        <d v="2024-03-07T00:00:00"/>
        <d v="2024-03-08T00:00:00"/>
        <d v="2024-03-11T00:00:00"/>
        <d v="2024-03-13T00:00:00"/>
        <d v="2024-03-14T00:00:00"/>
        <d v="2024-03-18T00:00:00"/>
        <d v="2024-03-19T00:00:00"/>
        <d v="2024-03-20T00:00:00"/>
        <d v="2024-03-21T00:00:00"/>
        <d v="2024-03-25T00:00:00"/>
        <d v="2024-03-28T00:00:00"/>
        <d v="2024-04-01T00:00:00"/>
        <d v="2024-04-02T00:00:00"/>
        <d v="2024-04-03T00:00:00"/>
        <d v="2024-03-27T00:00:00"/>
        <d v="2024-04-10T00:00:00"/>
        <d v="2024-08-20T00:00:00"/>
        <d v="2024-04-16T00:00:00"/>
        <d v="2024-04-18T00:00:00"/>
        <d v="2024-04-19T00:00:00"/>
        <d v="2024-04-22T00:00:00"/>
        <d v="2024-04-25T00:00:00"/>
        <d v="2024-04-26T00:00:00"/>
        <d v="2024-04-30T00:00:00"/>
        <d v="2024-05-06T00:00:00"/>
        <d v="2024-05-08T00:00:00"/>
        <d v="2024-05-14T00:00:00"/>
        <d v="2024-05-20T00:00:00"/>
        <d v="2024-05-22T00:00:00"/>
        <d v="2024-05-23T00:00:00"/>
        <d v="2024-05-24T00:00:00"/>
        <d v="2024-05-27T00:00:00"/>
        <d v="2024-05-29T00:00:00"/>
        <d v="2024-06-03T00:00:00"/>
        <d v="2024-06-06T00:00:00"/>
        <d v="2024-06-07T00:00:00"/>
        <d v="2024-06-11T00:00:00"/>
        <d v="2024-06-13T00:00:00"/>
        <d v="2024-06-25T00:00:00"/>
        <d v="2024-06-28T00:00:00"/>
        <d v="2024-07-02T00:00:00"/>
        <d v="2024-07-03T00:00:00"/>
        <d v="2024-07-04T00:00:00"/>
        <d v="2024-07-09T00:00:00"/>
        <d v="2024-07-16T00:00:00"/>
        <d v="2024-07-18T00:00:00"/>
        <d v="2024-07-24T00:00:00"/>
        <d v="2024-07-25T00:00:00"/>
        <d v="2024-07-26T00:00:00"/>
        <d v="2024-07-30T00:00:00"/>
        <d v="2024-07-31T00:00:00"/>
        <d v="2024-08-01T00:00:00"/>
        <d v="2024-08-06T00:00:00"/>
        <d v="2024-08-07T00:00:00"/>
        <d v="2024-08-09T00:00:00"/>
        <d v="2024-08-14T00:00:00"/>
        <d v="2024-08-15T00:00:00"/>
        <d v="2024-08-16T00:00:00"/>
        <d v="2024-08-19T00:00:00"/>
        <d v="2024-08-22T00:00:00"/>
        <d v="2024-08-26T00:00:00"/>
        <d v="2024-09-05T00:00:00"/>
        <d v="2024-09-06T00:00:00"/>
        <d v="2024-09-11T00:00:00"/>
        <d v="2024-09-12T00:00:00"/>
        <d v="2024-09-13T00:00:00"/>
        <d v="2024-09-17T00:00:00"/>
        <d v="2024-09-18T00:00:00"/>
        <d v="2024-09-20T00:00:00"/>
        <d v="2024-09-25T00:00:00"/>
        <d v="2024-09-27T00:00:00"/>
        <d v="2024-10-01T00:00:00"/>
        <d v="2024-10-02T00:00:00"/>
        <d v="2024-10-04T00:00:00"/>
        <d v="2024-10-07T00:00:00"/>
        <d v="2024-10-10T00:00:00"/>
        <d v="2024-10-21T00:00:00"/>
        <d v="2024-10-22T00:00:00"/>
        <d v="2024-10-29T00:00:00"/>
        <d v="2024-10-30T00:00:00"/>
        <d v="2024-10-31T00:00:00"/>
        <d v="2024-11-01T00:00:00"/>
        <d v="2024-11-06T00:00:00"/>
        <d v="2024-11-07T00:00:00"/>
        <d v="2024-11-11T00:00:00"/>
        <d v="2024-11-12T00:00:00"/>
        <d v="2024-11-13T00:00:00"/>
        <d v="2024-11-14T00:00:00"/>
        <d v="2024-11-21T00:00:00"/>
        <d v="2024-11-22T00:00:00"/>
        <d v="2024-11-25T00:00:00"/>
        <d v="2024-11-26T00:00:00"/>
        <d v="2024-11-27T00:00:00"/>
        <d v="2024-11-28T00:00:00"/>
        <d v="2024-12-03T00:00:00"/>
        <d v="2025-01-02T00:00:00"/>
        <d v="2025-01-03T00:00:00"/>
        <d v="2025-01-06T00:00:00"/>
        <d v="2025-01-09T00:00:00"/>
        <d v="2025-01-14T00:00:00"/>
        <d v="2025-01-17T00:00:00"/>
        <d v="2025-01-21T00:00:00"/>
        <d v="2025-01-22T00:00:00"/>
        <d v="2025-01-23T00:00:00"/>
        <d v="2025-01-24T00:00:00"/>
        <d v="2025-01-29T00:00:00"/>
        <d v="2025-01-30T00:00:00"/>
        <d v="2025-02-04T00:00:00"/>
        <d v="2025-02-06T00:00:00"/>
        <d v="2025-02-07T00:00:00"/>
        <d v="2025-02-11T00:00:00"/>
        <d v="2025-02-12T00:00:00"/>
        <d v="2025-02-13T00:00:00"/>
        <d v="2025-02-14T00:00:00"/>
        <d v="2025-02-18T00:00:00"/>
        <d v="2025-02-21T00:00:00"/>
        <d v="2025-02-28T00:00:00"/>
        <d v="2025-03-06T00:00:00"/>
        <d v="2025-03-10T00:00:00"/>
        <d v="2025-03-11T00:00:00"/>
        <d v="2025-03-12T00:00:00"/>
        <d v="2025-03-14T00:00:00"/>
        <d v="2025-03-20T00:00:00"/>
        <d v="2025-03-24T00:00:00"/>
        <d v="2025-03-28T00:00:00"/>
        <d v="2025-04-01T00:00:00"/>
        <d v="2025-04-03T00:00:00"/>
        <d v="2025-04-04T00:00:00"/>
        <d v="2024-02-19T00:00:00" u="1"/>
      </sharedItems>
      <fieldGroup par="7"/>
    </cacheField>
    <cacheField name="Tipo de Entrada" numFmtId="0">
      <sharedItems containsBlank="1" count="9">
        <m/>
        <s v="INDICAÇÃO"/>
        <s v="-"/>
        <s v="UPGRADE"/>
        <s v="INDICAÇÃO EXTERNA"/>
        <s v="INDICAÇÃO INTERNA"/>
        <s v="PROSPECÇÃO"/>
        <s v="INSTAGRAM"/>
        <s v="SITE"/>
      </sharedItems>
    </cacheField>
    <cacheField name="nomePagador" numFmtId="0">
      <sharedItems count="509">
        <s v="ALVARO GONCALVES DA COSTA LIMA"/>
        <s v="CENTRO DE ENDOCRINOLOGIA E METABOLOGIA LTDA"/>
        <s v="JUAN PABLO BORGES RODRIGUES MARICEVICH"/>
        <s v="LARA PINHEIRO DE MACEDO"/>
        <s v="MARIANA ATAIDE MELO DE PINHO"/>
        <s v="JOAO ANTONIO RIBEIRO DOS SANTOS SILVA"/>
        <s v="ANDRESSA DE MATOS PEIXOTO"/>
        <s v="IBERBRAS EMPREENDIMENTOS IMOBILIARIOS LTDA"/>
        <s v="LUTI DE OLIVEIRA ALVES"/>
        <s v="DURVAL SELVA VALENCA"/>
        <s v="SANDERSON LIENIO DA SILVA MAFRA"/>
        <s v="BRUNO FREITAS LEAL"/>
        <s v="JOSE ANTONIO DOS SANTOS NETO"/>
        <s v="CARLOS EDUARDO SILVA DE MELO"/>
        <s v="EPITACIO PESSOA DE MELO FILHO"/>
        <s v="LEVI RAMOS ALVES JUNIOR"/>
        <s v="FLAVIO MACIEL MARINHO"/>
        <s v="ERICA DE VASCONCELLOS RANGEL RODRIGUES"/>
        <s v="GIOVANI DE SA ALMEIDA"/>
        <s v="GUSTAVO ROCHA GOMES DE MELO"/>
        <s v="MARCUS VINICIUS MOREIRA CABRAL"/>
        <s v="FABIO VINICIUS GONCALVES CAMPANHA"/>
        <s v="MARIA CECILIA MARINHO TENORIO"/>
        <s v="DIOGO WANDERLEY CORREIA COSTA"/>
        <s v="THIAGO CORREA DO AMARAL RIBEIRO"/>
        <s v="MARIA KARINA MONTEIRO VASCONCELOS"/>
        <s v="FERNANDO MAFFEI FRASCA"/>
        <s v="JULIANA MAFFEI FRASCA"/>
        <s v="LUIS CARLOS DA FONTOURA FRASCA"/>
        <s v="SILVIA HELENA MAFFEI FRASCA"/>
        <s v="MARCOS ANDRE SOBRAL LINS"/>
        <s v="MARCOS DE OLIVEIRA GUSMAO"/>
        <s v="ELDSAMIRA DA SILVA MASCARENHAS SCHETTINI SOBRINHO"/>
        <s v="EMMANUEL BENEDITO NEVES ANDRADE FILHO"/>
        <s v="ALEX CASTILHO ARAUJO"/>
        <s v="JOSE ANTONIO CRIPPA"/>
        <s v="LAUDENOR PEREIRA NETO"/>
        <s v="PEDRO VITOR MACEDO VIEIRA"/>
        <s v="EDGAR CARNEIRO MACHADO FILHO"/>
        <s v="JOSE DE BRITO MAGALHAES NETO"/>
        <s v="LUCIANA DE CAMPOS REIS"/>
        <s v="ALINE LEMGRUBER PRADO COSTA"/>
        <s v="IRACEMA MARGARIDA MONTEIRO DA COSTA"/>
        <s v="RENAN CABRAL MOTA"/>
        <s v="FABIO DEIVSON LOPES MACIEL"/>
        <s v="ALEXIA DE FREITAS STAMFORD"/>
        <s v="RAFAEL SCHINCARIOL LEIFELD"/>
        <s v="SABRINA DE FREITAS STAMFORD"/>
        <s v="ALEXANDRA CAVALCANTI DE FREITAS"/>
        <s v="RODRIGO CARVALHO ASFORA"/>
        <s v="ANDREIA NONATO ALBUQUERQUE ESCARIAO"/>
        <s v="FELIPE DE ARAUJO PINHO MENDONCA"/>
        <s v="GABRIEL SOUZA CURY"/>
        <s v="LEONARDO DE CARVALHO GRANJA"/>
        <s v="EMANUELLY ALESSANDRA SOARES DE MOURA"/>
        <s v="RODRIGO MEDEIROS DE CARVALHO"/>
        <s v="KAEL JOSE LOURENCO"/>
        <s v="LAURA CARRAZZONNI GOES"/>
        <s v="ELKEN GOMES RIVALDO"/>
        <s v="VINICIUS TEODORO BARRETA MELO"/>
        <s v="KATE MILLENA FERREIRA BARBOSA"/>
        <s v="JOSE FRANCISCO MARTINS"/>
        <s v="JULIANA MONTENEGRO CALADO"/>
        <s v="RENATA MARTINS CAVALCANTI ARRUDA"/>
        <s v="NYDIANA LAGES CALADO"/>
        <s v="ANTONIO CARLOS CARDOSO"/>
        <s v="VERA LUCIA GARBELINI"/>
        <s v="DJALMA LUCIANO PEIXOTO ANDRADE"/>
        <s v="AURIMAR JOSE DA SILVA JUNIOR"/>
        <s v="JULIANE DE FREITAS SANTOS"/>
        <s v="LUCIANA ROMEIRO"/>
        <s v="LEONARDO FERREIRA LEVANTINO"/>
        <s v="BRUNO FERNANDO DE CARVALHO NOGUEIRA"/>
        <s v="JOSE FABIANO DE FREITAS TELES DE MENEZES"/>
        <s v="JOSELITO SOBREIRA FILHO"/>
        <s v="LEONARDO ROCHA DE AVELAR"/>
        <s v="RENATO LIMA DE SOUZA GOMES"/>
        <s v="SALUA SOARES MAFRA"/>
        <s v="MAURICIO ANDRADE FERREIRA LIMA FILHO"/>
        <s v="LIRA OLIMPIA ALVES FARIA TAVES"/>
        <s v="ANTONIO JOAO DOURADO FILHO"/>
        <s v="GISELLE LAURITZEN DUARTE"/>
        <s v="MARCELO NONATO CAVALCANTI DE ALBUQUERQUE"/>
        <s v="FELICIANO LYRA MOURA"/>
        <s v="PRISCILA BATISTA DE ALMEIDA"/>
        <s v="OTAVIO SCARDELATO JUNIOR"/>
        <s v="EDUARDO VALENCA GUSMAO"/>
        <s v="LEONARDO YUKIO JORGE ASANO"/>
        <s v="PAMELA DE ALMEIDA TERNI"/>
        <s v="SACI TINTAS"/>
        <s v="MURB PARTICIPACAO &amp; EMPREENDIMENTOS EIRELI"/>
        <s v="EMANUEL GONCALVES VALERIO"/>
        <s v="RENATO D OLIVEIRA VIEIRA"/>
        <s v="FATRES INVESTIMENTOS LTDA"/>
        <s v="SILVIA MIRANDA TASSITANO"/>
        <s v="ADRIANA GUEDES CORDEIRO"/>
        <s v="CAMILA CERQUEIRA WANDERLEY"/>
        <s v="FELIPE AVELLAR PARAHYBA"/>
        <s v="ANA MARIA FIUZA SIMOES DA MOTA"/>
        <s v="DANIELLE LAURITZEN DUARTE MARANHAO"/>
        <s v="MARIA HELENA SALES LEITE"/>
        <s v="FLAVIO ADOLFO ARANHA JAPYASSU"/>
        <s v="JOSE GUILHERME DUBEUX PONTES"/>
        <s v="ORLANDO MAGALHÃES MAIA NETO"/>
        <s v="LUCAS BURKART"/>
        <s v="ISABEL MENDES DIAS"/>
        <s v="SERGIO BENGARD"/>
        <s v="INALDA MARIA AVILA ANJOS DE MORAES"/>
        <s v="PRISCILLA AVILA ANJOS DE MORAES"/>
        <s v="EDUARDO CARVALHO VILLARIM"/>
        <s v="GERALDO CARVALHO VILLARIM NETO"/>
        <s v="MARIA PAULA COSTA BANDEIRA E FARIAS"/>
        <s v="LUCIA MARIA VIEIRA"/>
        <s v="JOSE SALIM RAFFOUL SAHADE"/>
        <s v="MARILIA GABRIELA RIBEIRO DE ARRUDA"/>
        <s v="LORENA PESSOA BRAVO MAROSTICA"/>
        <s v="ASTEL SERVICE TELECOMUNICACOES"/>
        <s v="HUGO RIBEIRO CASTELLANO"/>
        <s v="OSMARIO ALIFAIT LACET NETO"/>
        <s v="YANNO RENE SEIXO DE BRITTO BEZERRA"/>
        <s v="LUCAS BONGIOVANNI CORREA"/>
        <s v="MATHEUS DE MOURA FRANKLIN"/>
        <s v="FERNANDO PONTUAL CASTELAO"/>
        <s v="BRUNO FERREIRA DE ALMEIDA"/>
        <s v="MURILO WAGNER MACHADO DE NOVAES"/>
        <s v="GUILLERMO ANDRES PARRA BERNAL"/>
        <s v="MARINA ALVES FARIA"/>
        <s v="THIAGO VINICIUS MARTIN"/>
        <s v="THULIO COELHO MORAES GUERRA"/>
        <s v="MARILDA DE ANDRADE LIMA RENDA"/>
        <s v="ALBERTO FERREIRA DA COSTA"/>
        <s v="ALVARO JOSE FERREIRA DA COSTA"/>
        <s v="CLAUDIA FERREIRA DA COSTA"/>
        <s v="CLARICE FOITSIK FRANCO"/>
        <s v="RODRIGO MORAES FARIAS"/>
        <s v="ROBERTA DE OLIVEIRA GUIMARAES"/>
        <s v="DANIEL DE ARAÚJO SENA"/>
        <s v="MARCOS AUGUSTO LACERDA MICHALSKI"/>
        <s v="FELIPE DE HOLANDA SEIXAS REIS"/>
        <s v="RAFAEL FARIAS LOUREIRO AMORIM"/>
        <s v="TIAGO CARDOSO DE CASTRO"/>
        <s v="FLAVIO IVO BEZERRA JUNIOR"/>
        <s v="CAIO MANGUEIRA DE MORAES"/>
        <s v="MARIANA GOMES DE MORAIS"/>
        <s v="HELIO MEIRA TOLENTINO DE CARVALHO"/>
        <s v="RICARDO TOLENTINO WANDERLEY DA NOBREGA"/>
        <s v="MARCELO MOTA DE BITENCOURT"/>
        <s v="MARCILIO DIAS ALVES"/>
        <s v="ROSANA WU CEI YEE"/>
        <s v="THOMAZ LOBO MACHADO GUIMARAES"/>
        <s v="DIEGO JOSÉ LYRA TRUTA"/>
        <s v="BRUNO FRANCA DE BRITTO LEITE"/>
        <s v="JOAO AUGUSTO DE CARVALHO NETO"/>
        <s v="EDILSON SILVA ARAUJO"/>
        <s v="DIEGO SOUZA AUGUSTO"/>
        <s v="CELINA MIRANDA TASSITANO"/>
        <s v="JOAO EMMANUEL MENDES DO NASCIMENTO"/>
        <s v="ANA PAULA ANDRADE BARRETO"/>
        <s v="LUIZ GUSTAVO TAVARES FERREIRA DE SOUZA"/>
        <s v="GIOVANE LUIZ AUGUSTO"/>
        <s v="ANTONIO CARLOS SANTOS FERREIRA"/>
        <s v="JULIA AZEVEDO MIRANDA"/>
        <s v="ECLERISTON DE VASCONCELOS PESSOA RAMOS"/>
        <s v="HUMBERTO BARBOSA CARRILHO"/>
        <s v="KAYO PINHEIRO ESPOSITO"/>
        <s v="ELIANA SANGREMAN LIMA"/>
        <s v="ANDRÉ GONÇALVES ANDRADE"/>
        <s v="FERNANDO PALHANO DE BORTOLI"/>
        <s v="THIAGO DE ALMEIDA SANTANA"/>
        <s v="WAGNER FERREIRA DOS SANTOS"/>
        <s v="THAIS SANCHES BORDINHON"/>
        <s v="VASCO TORRES FERNANDES BRAVO FILHO"/>
        <s v="BRUNO FERNANDO ROMEIRO"/>
        <s v="JOAO VICTOR BARBOSA DE ARRUDA VIEIRA"/>
        <s v="PLANUS TOPOGRAFIA E GEODESIA LTDA"/>
        <s v="JOSEMARYSON LEITE DE SÁ"/>
        <s v="AUGUSTO ANTONIO FURINE"/>
        <s v="DIEGO TAVARES DE SOUZA"/>
        <s v="DANIEL SANTIAGO VERÇOSA"/>
        <s v="HENRIQUE FERREIRA LIMA BATISTA GOMES"/>
        <s v="MARCO ANTONIO CAVALCANTI DE SÁ E BENEVIDES FILHO"/>
        <s v="SILVIO RICARDO CALDAS NASCIMENTO"/>
        <s v="MARIANA HATSUMURA COSTA"/>
        <s v="JORGE GOMES RIBEIRO"/>
        <s v="AUGUSTO PINHEIRO DIAS FERNANDES"/>
        <s v="BETÂNIA DE LOURDES LEIMIG RODRIGUES"/>
        <s v="HELENA MARIS PINTO PERAÇA"/>
        <s v="DANILO PEIXOTO COSTA"/>
        <s v="VIVIANE SILVESTRE DOS SANTOS"/>
        <s v="ENIO GOMES DE ARAUJO"/>
        <s v="DORALINA DO NASCIMENTO MONTEIRO"/>
        <s v="EDUARDO POTENZA RAMOS"/>
        <s v="MARIA APARECIDA PROCOPIO FLORENCIO"/>
        <s v="PAULO DE VASCONCELLOS NETTO"/>
        <s v="GABRIELA FLORIO VASCONCELLOS"/>
        <s v="ANDRE PEREIRA DE MEDEIROS"/>
        <s v="LUCIANO NEVES SOUZA"/>
        <s v="MARCOS DE LIMA BREGANTIM"/>
        <s v="JULIANA SIQUEIRA PORTELA GOMES GOES"/>
        <s v="MATHEUS ROCHA LEITE"/>
        <s v="CARLOS EDUARDO LINS"/>
        <s v="JAIRO DE CASTRO E SILVA"/>
        <s v="ROBERTO D OLIVEIRA VIEIRA"/>
        <s v="THIAGO SAMPAIO LUSTOSA NEVES"/>
        <s v="THIAGO BRILHANTE PIRES"/>
        <s v="FILIPE MACIEL BELFORT CAMPOS"/>
        <s v="NATHALIA V."/>
        <s v="ROGÉRIO BARTOLOMEU CAMPELO"/>
        <s v="LUIZ FELIPE MEROTTO DO CARMO VALLE"/>
        <s v="HOSPITAL E CLINICA SAO ROQUE LTDA"/>
        <s v="KLEBER HATSUMURA"/>
        <s v="ALEXANDRE FONTES PEREIRA"/>
        <s v="NILTON DOS SANTOS TETI"/>
        <s v="CATHARINE LINS OMENA"/>
        <s v="VICTOR LINS SCHWAMBACH"/>
        <s v="GUSTAVO MENDONÇA DUARTE"/>
        <s v="BRUNO PEREZ BARBOSA"/>
        <s v="TATIANA LARISSA MEDEIROS ARCANJO MARQUES"/>
        <s v="VINICIUS SILVA COUTO"/>
        <s v="RODRIGO MEDEIROS BARBOSA ARRUDA"/>
        <s v="RAIMUNDO NONATO LOPES NETO"/>
        <s v="LUIZ FELIPE LIMA LINS"/>
        <s v="BRUNO LOPES FREIRE"/>
        <s v="EDUARDO SANTANA LOBO"/>
        <s v="JANAÍNA GONÇALVES SANTOS"/>
        <s v="VITOR NORONHA ANDRADE"/>
        <s v="FRANCISCO CARLOS TELES"/>
        <s v="MARCOS VINÍCIUS NUNES DE SOUZA"/>
        <s v="DIEGO DOS SANTOS SOUZA"/>
        <s v="CARLOS GUSTAVO RODRIGUES DE MATOS"/>
        <s v="WILSON ROBERTO ANSUINO JUNIOR"/>
        <s v="MATHEUS LINS LOPES"/>
        <s v="PEDRO JOSÉ CORREIA COSTA"/>
        <s v="HENRIQUE PACHECO DE LIMA"/>
        <s v="ANTONIO GABRIEL MOUSINHO MARTINS FILHO"/>
        <s v="TELMA DE AZEVEDO CORREA"/>
        <s v="PAULO FERNANDO DE MOURA FILGUEIRAS SOTTO MAYOR"/>
        <s v="MARCUS VINICIUS PEREIRA GRANJA"/>
        <s v="RICARDO DA COSTA DALLABRIDA"/>
        <s v="EDUARDO LINCOLIN SOUZA DE MELO"/>
        <s v="IAN VITOR PAIVA DE LIMA"/>
        <s v="RAFAEL CAVALCANTI DE FIGUEIREDO LIMA"/>
        <s v="AUGUSTO IGNOTI GONÇALES"/>
        <s v="LEANDRO WEBER DE SOUZA"/>
        <s v="EDUARDO ALMEIDA PELLERIN DA SILVA"/>
        <s v="BRUNO GUISOLPHE FERREIRA"/>
        <s v="ZILEIDA DE VASCONCELOS BARROS"/>
        <s v="LINNEY FRANCIVANI FREITAS DO NASCIMENTO GUERRA BARRETO"/>
        <s v="REBECA LAIS DE ALBUQUERQUE CARVALHO"/>
        <s v="HELENA AGUIAR RIBEIRO DO NASCIMENTO"/>
        <s v="ADOLPHO DE BARROS E SILVA DE OLIVEIRA"/>
        <s v="MARCOS VINICIUS TINOCO BEZERRA BRANDAO"/>
        <s v="ANA RACHEL LIMA DE OLIVEIRA"/>
        <s v="MARIANA GOMES FEITOSA"/>
        <s v="HAMILTON DE ARAÚJO LIMA JÚNOR"/>
        <s v="MARIA DAS DORES CALOU"/>
        <s v="MARCELA GUIMARAES ABELENDA"/>
        <s v="MARCELO LAPOLLA SERRA JUNIOR"/>
        <s v="BRENO JOSÉ BURGOS PAREDES"/>
        <s v="ANABEL CRISTINA PEREIRA MEDEIROS"/>
        <s v="WILLIAM CARVALHO RODRIGUES"/>
        <s v="ALEJANDRO MONTES DE OCA DE CUBAS"/>
        <s v="GUILHERME RODRIGUES ALVES DA MOTA"/>
        <s v="ELISA LANDUCCI POLITANI"/>
        <s v="BERNARDO MARINO CARVALHO"/>
        <s v="WAGNER CASSAL CORREA"/>
        <s v="GOTARDO JOSE BENEVIDES SALES"/>
        <s v="EDUARDO BARREIRA ROSO"/>
        <s v="DANIELLE SANTANA DA SILVA FIGLIOULO VIANA"/>
        <s v="PAULO HENRIQUE DE BARROS ALBUQUERQUE MELO"/>
        <s v="DANIELA PIMENTEL LOPES DANTAS"/>
        <s v="FÁBIO LEMOS AGUIAR"/>
        <s v=" VITORIA REGIA DE LIMA ANDRADE"/>
        <s v="NATALIA SERRA ALVARENGA WOLLENWEBER ONCKEN"/>
        <s v="GUARACY LYRA DA FONSECA JÚNIOR"/>
        <s v="LEONEL WAGNER CHAVES DE MORAIS DE LIMA"/>
        <s v="BRUNO SANCHES BORDINHON"/>
        <s v="VINICIUS FERREIRA DA SILVA"/>
        <s v="MARIANA CAVALCANTI FIGUEIREDO LIMA LOBO"/>
        <s v="RAFAEL DIAS PEDROSA"/>
        <s v="ANA CAROLINA BARREIRA ROSO"/>
        <s v="MATEUS FELIPE DE SENA"/>
        <s v="DINA MARIA MELO DO AMARAL LUCAS"/>
        <s v="FELIPE DE SOUZA FALCÃO"/>
        <s v="PEDRO JOSÉ DUARTE FILHO"/>
        <s v="JULIANA SANDES DANTAS"/>
        <s v="GUILHERME MIRANDA MORESCO"/>
        <s v="NATHALIA ALMEIDA DA CUNHA ALECRIM"/>
        <s v="DEÉBORA MARIA PORTO"/>
        <s v="AYRON PERICLES LIMA LEAL NETO"/>
        <s v="HENRIQUE FRASCA GRILLO"/>
        <s v="LUCIANO GUERRERO FERNANDES"/>
        <s v="NELSON NOVELI CELERINO MENEZES DA FONSECA"/>
        <s v="JOÁS PESSOA DA CRUZ"/>
        <s v="ORTOCLÍNICA FISIO LTDA"/>
        <s v="JONAS VAZQUEZ COUTINHO"/>
        <s v="MARIA DE FATIMA FREITAS EVANGELISTA GONDIM"/>
        <s v="EFRÉM CASTRO BITTENCOURT"/>
        <s v="FELIPE ASSUNCAO CERCHIARI"/>
        <s v="DANNILO CARNEIRO LIMA"/>
        <s v="VICTOR DE ARRUDA BEZERRA MOTTA"/>
        <s v="CARLOS VICTOR NUNES FERREIRA"/>
        <s v="PEDRO PONTES"/>
        <s v="FRANCISCO ROGÉRIO"/>
        <s v="CARLA FRANCO MENDONÇA DE ARAUJO"/>
        <s v="PAULA DO AMARAL SANTOS"/>
        <s v="ANDRÉ RICARDO DE OLIVEIRA E SILVA"/>
        <s v="VANESSA DEVECHI GINEZ"/>
        <s v="SELMA CALLEGARI DA SILVA"/>
        <s v="ALANA FERRAZ DINIZ"/>
        <s v="LUCIANA MARLETTI CIRNE DE AZEVEDO"/>
        <s v="CAMILA ALVES DE ANDRADE"/>
        <s v="LUIZ ABEL AMORIM DE ANDRADE"/>
        <s v="JEFERSON SILVA DOS SANTOS"/>
        <s v="CAMILA CECATO NICOLAU"/>
        <s v="JOÃO DE LUCENA CARNEIRO NETO"/>
        <s v="RODRIGO AUGUSTO GOMES"/>
        <s v="HUGO BARZONI LUCAS"/>
        <s v="ERICK BRUNNO AUGUSTO"/>
        <s v="GABRIEL MARIANO DOS SANTOS"/>
        <s v="RENATA KRUG DE CARVALHO COSTA"/>
        <s v="DANIELA GOUVEIA CAMPELLO"/>
        <s v="MODESTO TADEU OLIVEIRA DE AGUIAR"/>
        <s v="ISAAC MELO ESMERALDO"/>
        <s v="PATRICIA ÁVILA ANJOS DE MORAES"/>
        <s v="SHAYNE MARIA GUEDES MELO"/>
        <s v="RAPHAEL LETA"/>
        <s v="THAUANE NUNES FERREIRA"/>
        <s v="LEILI ELIZA IRENE GUERANFAR"/>
        <s v="EDUARDO CORRÊA DE ARAÚJO AGUIAR"/>
        <s v="THAIS RIBEIRO LOURENÇO DA SILVA"/>
        <s v="THIAGO GALVÃO COSTA"/>
        <s v="EVILLY RODRIGUES DE OLIVEIRA"/>
        <s v="GABRIEL TORRES DE OLIVEIRA"/>
        <s v="ANA CAROLINA LEMOS ALVES"/>
        <s v="RODOLFO PAGANO"/>
        <s v="HUMBERTO DO AMARAL CARRILHO"/>
        <s v="VICTOR TEIXEIRA DE FREITAS"/>
        <s v="DANILO ALMEIDA NASCIMENTO"/>
        <s v="MARCELLA FABYANA SANTANA BRASIL"/>
        <s v="LUIZ FELIPE ALENCAR CÂMARA SIMÕES"/>
        <s v="LUIZ PAULO DA SILVA FERREIRA"/>
        <s v="DANIELE SAPORITO"/>
        <s v="MARCELO BARBOSA CARRILHO"/>
        <s v="TARCISIO SOUTO BACELAR"/>
        <s v="TATIANA ASFORA FREJ"/>
        <s v="MARINA BATISTA DA SILVA TEIXEIRA ERHARDT"/>
        <s v="JAYME MENEZES SIQUEIRA"/>
        <s v="JESSIKA MEDEIROS DE FARIAS MARQUES"/>
        <s v="BÁRBARA FREIRE VASCONCELOS KRAUSE"/>
        <s v="NILSON NESTOR WOLFGRAMM"/>
        <s v="FELIPE NOVAIS DE RESENDE"/>
        <s v="MARIANA MEIRELES QUADROS"/>
        <s v="BRUNA GEORGINA BUNZEN DE ALBUQUERQUE ROMEIRO"/>
        <s v="PRISCILA DE ARAUJO CAVALCANTI DE ALBUQUERQUE"/>
        <s v="FRANCISCO FLAVIO MODESTO DE ANDRADE"/>
        <s v="MARIA EDUARDA LEDEBOUR"/>
        <s v="MARISA APARECIDA TORRE RITTES"/>
        <s v="RAFAEL DINIZ CARDOSO"/>
        <s v="JOÃO VICTOR FRAGA"/>
        <s v="GABRIEL RATTACASO CARVALHO"/>
        <s v="RENATO CAMERINO CARNEIRO LEAL PAES BARRETO"/>
        <s v="ISABELLE LAURITZEN DUARTE"/>
        <s v="NORMA DE GÓES MIRANDA"/>
        <s v="PEDRO IGOR DE ALBUQUERQUE ARAÚJO"/>
        <s v="PEDRO MEIRELES QUADROS"/>
        <s v="MARIA VIRGINIA GALVÃO FERREIRA"/>
        <s v="ANTONIO NOVAES GOMINHO"/>
        <s v="MARILIA SILVA CAVALCANTE"/>
        <s v="RODRIGO CASTRO DE MEDEIROS"/>
        <s v="ROBSON PAULO DE ANDRADE"/>
        <s v="RAFAEL DE CARVALHO MACHADO COELHO"/>
        <s v="ALEXANDRE BRITO BASTOS"/>
        <s v="JALMIR FREIRE BRELAZ DE CASTRO"/>
        <s v="FILIPE JOSÉ ARCOVERDE DE BRITTO LEITE"/>
        <s v="GUSTAVO FONTES QUEIROGA"/>
        <s v="JOÃO RICARDO MEDEIROS PIMENTEL"/>
        <s v="EMANUELA ALVES DA SILVEIRA"/>
        <s v="MARINA GIMENEZ BUTKERAITIS"/>
        <s v="DANIEL FRASSON"/>
        <s v="WAGNER QUEIROZ DA SILVA"/>
        <s v="OTÁVIO PIMENTEL DE SOUZA ROCHA"/>
        <s v="JULIO MASSAJI HATSUMURA"/>
        <s v="MAURO ALBERTO ROMANO"/>
        <s v="TOMÁS MACHADO LACERDA"/>
        <s v="MARIA EMILIA FARIAS SILVA DOS SANTOS"/>
        <s v="JOSÉ RENATO E MELO FIGUEIROA"/>
        <s v="WILLIAM ONOE HATAKEYAMA"/>
        <s v="GIOVANA MARIA AQUINO ANGELIERI"/>
        <s v="YLLEN ALVES DE MEDEIROS"/>
        <s v="EDUARDO MAGALHÃES DA SILVEIRA MOTA"/>
        <s v="LUDMILA COUTINHO DA SILVEIRA DE OLIVEIRA"/>
        <s v="EVYO DE MELLO COSTA OLIVEIRA"/>
        <s v="JAIR DE SOUZA LEÃO MEDEIROS"/>
        <s v="MARIA CLARA ALVES CAMPOS TAVARES"/>
        <s v="PAULA PADILHA CABRAL FALBO"/>
        <s v="IAN LACERDA FALBO"/>
        <s v="DEMIAN JUNGKLAUS TRAVESSO"/>
        <s v="JULIO BALDISSEROTTO"/>
        <s v="LORENA BRENDA DE OLIVEIRA"/>
        <s v="LEONARDO LAURENTINO LIRA DA SILVA"/>
        <s v="ALEXANDRE FINK ALVES"/>
        <s v="CIBELE ALMEIDA DA SILVA"/>
        <s v="SIMONE ALICE DE OLIVEIRA SANTANA"/>
        <s v="VICTOR CÉSAR MÜLLER DE ALBUQUERQUE"/>
        <s v="POLYANNE MAXIMO RIBEIRO MÜLLER"/>
        <s v="JOMAR MIRANDA"/>
        <s v="RAYSSA ARARUNA BEZERRA DE MELO"/>
        <s v="DIEGO PONTES DE CARVALHO PIRES"/>
        <s v="ZAIRA FELIX GARRETT DE MELO"/>
        <s v="GUSTAVO VASCONCELOS GALINDO"/>
        <s v="BRYAN MAR PEREIRA"/>
        <s v="CÉLIA VILAS BOAS LEAL BOTELHO"/>
        <s v="DANIELLE VIEIRA DE LIMA GALINDO"/>
        <s v="REGINA LUCIA COELHO GALVÃO DA COSTA"/>
        <s v="BRUNO PROCOPIO DA SILVA"/>
        <s v="FILLIPE FERRAZ DE SOUZA BARBOSA"/>
        <s v="GILBERTO HENRIQUE MOURA CASTRO"/>
        <s v="OSCAR LIBERATO MARTINS FILHO"/>
        <s v="CONCEITO EMPRESARIAL TREINAMENTO E SERVICOS DE APOIO ADMINISTRATIVO LTDA ME"/>
        <s v="CONCEPT EMPRESARIAL TREINAMENTO SERVICO DE APOIO ADMINISTRATIVO LTDA"/>
        <s v="FT PARTICIPACOES LTDA"/>
        <s v="VIDYA CODE LTDA"/>
        <s v="VIDYA CODE MOBILE LTDA"/>
        <s v="BRUNO DE FARIAS TEIXEIRA"/>
        <s v="KLEBER RENATO AGUAIR ARAÚJO"/>
        <s v="RAMON GONÇALVES DE MELO VALENTE"/>
        <s v="CARLOS HENRIQUE WANDERLEY FERREIRA"/>
        <s v="CORIVAL LISBOA ALVES DE CASTRO"/>
        <s v="PRISCILLA BORBA SANTOS ALVES"/>
        <s v="FLÁVIA SILVEIRA DE FREITAS"/>
        <s v="JR ADMINISTRACAO DE IMOVEIS LTDA"/>
        <s v="CAMILA TEODORO BARRA"/>
        <s v="MURILO ROBSON FABRÍCIO DO NASCIMENTO"/>
        <s v="TAMERA PARTICIPACOES E INVESTIMENTOS LTDA"/>
        <s v="PEDRO PONTUAL DUBEUX"/>
        <s v="JOELMA LOCH"/>
        <s v="MONALISA FONTES SILVA"/>
        <s v="JULIANA TRIGUEIRO DE ALMEIDA"/>
        <s v="MATHEUS FERNANDES TAVARES DE MIRANDA"/>
        <s v="ROSANE KAUFMANN"/>
        <s v="CLARISSA DORNELAS CORRÊA DE OLIVEIRA"/>
        <s v="ARMÉLE DE FÁTIMA DORNELAS DE ANDRADE"/>
        <s v="MARIA BEATRIZ RIBEIRO GONÇALVES"/>
        <s v="GUILHERME DAMASCENO DA CRUZ GOUVEIA DE CARVALHO"/>
        <s v="JOÃO VICTOR PEREIRA DE CRASTO"/>
        <s v="FREDERICO SERGIO VIEIRA CEZAR DE ALBUQUERQUE"/>
        <s v="GUSTAVO HENRIQUE DE SÁ MIRANDA CAVALCANTE FILHO"/>
        <s v="BRUNO CÉSAR LINHARES DA COSTA SILVA"/>
        <s v="MARCIO CLEMENTE LIMA DE BARROS E SILVA FILHO"/>
        <s v="ROMARIO RODRIGUES ALVES"/>
        <s v="CAROLINE KALLIDIS"/>
        <s v="ECIO DE FARIAS COSTA"/>
        <s v="CLORISMAR SILVA LEMOS"/>
        <s v="RODRIGO DE AZEVEDO CAVALCANTI"/>
        <s v="IURI VILAS BOAS LEAL BOTELHO"/>
        <s v="CECÍLIA CASSAL"/>
        <s v="NAIRA MARIA PEIXOTO ALMEIDA BELO DA SILVA"/>
        <s v="RENATO GARCIA PEDIGONI"/>
        <s v="THUANY MACIEL BALEEIRO"/>
        <s v="LUIZ FERNANDO CLAUDINO VALOSKI"/>
        <s v="SARAH ROBERTA ALVAREZ SAMPAIO"/>
        <s v="BRUNO VIEIRA CAMPOS GOUVEIRA"/>
        <s v="RAFAEL GOMES DA SILVA"/>
        <s v="RODRIGO KAZUO ANIYA"/>
        <s v="RODRIGO MENDES LOPES"/>
        <s v="FRANCISCO JUNIOR CASTELO BRANCO NUNES SILVA"/>
        <s v="KARINA FERREIRA PINTO"/>
        <s v="MARCELO DORES MOREIRA"/>
        <s v="MARIANA SOTERO BACELAR"/>
        <s v="LETÍCIA XAVIER BAPTISTINI"/>
        <s v="CYBELLE SOUSA NOVAES GOMINHO"/>
        <s v="PEDRO HENRIQUE ROCHA DE PAIVA"/>
        <s v="DIANA MARIA MEDEIROS RAMOS PIRES"/>
        <s v="ANA CECÍLIA DE ARAÚJO LIMA"/>
        <s v="LEAL SOCIEDADE LTDA"/>
        <s v="ALICE BALTAR D'AMBROSIO"/>
        <s v="MARINA PRADA MACHADO"/>
        <s v="MARIA EDUARDA VASCONCELOS DE SÁ CAVALCANTI"/>
        <s v="ARTHUR DE AZEVEDO COELHO"/>
        <s v="FELIPE PEREIRA DE MEDEIROS"/>
        <s v="CAMILA MARQUES PIRES NUNES"/>
        <s v="RAFAEL PERRONE KAUER"/>
        <s v="IVSON SANTOS BARBOSA"/>
        <s v="JOÃO REGINALDO ALVES MELO DA SILVA"/>
        <s v="RAFAEL DE ALBUQUERQUE FERREIRA"/>
        <s v="ANA MARCIA DE ALBUQUERQUE"/>
        <s v="ALINE CALLEGARI CANATO"/>
        <s v="GUILHERME BRAIDOTTI FILGUEIRAS"/>
        <s v="ALFREDO JOSÉ CARNEIRO DE ARAÚJO JÚNIOR"/>
        <s v="CELSO HENRIQUE DE ALBUQUERQUE MARANHÃO"/>
        <s v="BRUNO ASFORA RABELO"/>
        <s v="ROBERTA ARAÚJO GUERRA FONTES"/>
        <s v="ANNA DE ALMEIDA PEREIRA NETA"/>
        <s v="CÉLIA PORTILHO PETTENÁ VELLOSO"/>
        <s v="ILZA FARIA DA SILVA"/>
        <s v="ELISA ABREU DINIZ"/>
        <s v="MARIANA ROMEIRO DE ALBUQUERQUE MARANHÃO NEVES"/>
        <s v="LARISSA BRAYNER FERNANDES"/>
        <s v="PATRICIA PERINAZZO COSTA MEDEIROS"/>
        <s v="MARIA DE FATIMA MESQUITA DE MORAIS"/>
        <s v="MURILLO MOREIRA MARTINS"/>
        <s v="JULIO SANTOS NETO"/>
        <s v="JULIANA DA MOTTA GOMES"/>
        <s v="MARIANA NEVES NICOLOPOULOS"/>
        <s v="MARCOS AURÉLIO CORREA DE OLIVEIRA"/>
        <s v="JAIRO DE CASTRO SILVA FILHO"/>
        <s v="MARCELA DE BARROS ALMEIDA"/>
        <s v="RICARDO DE ALBUQUERQUE MARANHAO NEVES"/>
      </sharedItems>
    </cacheField>
    <cacheField name="Tipo de Saída" numFmtId="0">
      <sharedItems containsBlank="1" count="4">
        <s v="DOWNGRADE"/>
        <m/>
        <s v="CHURN"/>
        <s v="OUTROS"/>
      </sharedItems>
    </cacheField>
    <cacheField name="dataDeSaida" numFmtId="14">
      <sharedItems containsDate="1" containsBlank="1" containsMixedTypes="1" minDate="2021-11-18T00:00:00" maxDate="2025-03-15T00:00:00"/>
    </cacheField>
    <cacheField name="Meses (dataDeEntrada)" numFmtId="0" databaseField="0">
      <fieldGroup base="0">
        <rangePr groupBy="months" startDate="2020-01-01T00:00:00" endDate="2025-04-05T00:00:00"/>
        <groupItems count="14">
          <s v="&lt;01/01/2020"/>
          <s v="jan"/>
          <s v="fev"/>
          <s v="mar"/>
          <s v="abr"/>
          <s v="mai"/>
          <s v="jun"/>
          <s v="jul"/>
          <s v="ago"/>
          <s v="set"/>
          <s v="out"/>
          <s v="nov"/>
          <s v="dez"/>
          <s v="&gt;05/04/2025"/>
        </groupItems>
      </fieldGroup>
    </cacheField>
    <cacheField name="Trimestres (dataDeEntrada)" numFmtId="0" databaseField="0">
      <fieldGroup base="0">
        <rangePr groupBy="quarters" startDate="2020-01-01T00:00:00" endDate="2025-04-05T00:00:00"/>
        <groupItems count="6">
          <s v="&lt;01/01/2020"/>
          <s v="Trim1"/>
          <s v="Trim2"/>
          <s v="Trim3"/>
          <s v="Trim4"/>
          <s v="&gt;05/04/2025"/>
        </groupItems>
      </fieldGroup>
    </cacheField>
    <cacheField name="Anos (dataDeEntrada)" numFmtId="0" databaseField="0">
      <fieldGroup base="0">
        <rangePr groupBy="years" startDate="2020-01-01T00:00:00" endDate="2025-04-05T00:00:00"/>
        <groupItems count="8">
          <s v="&lt;01/01/2020"/>
          <s v="2020"/>
          <s v="2021"/>
          <s v="2022"/>
          <s v="2023"/>
          <s v="2024"/>
          <s v="2025"/>
          <s v="&gt;05/04/2025"/>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ella santana" refreshedDate="45771.681592824076" createdVersion="8" refreshedVersion="8" minRefreshableVersion="3" recordCount="125" xr:uid="{1B6D3024-1636-4017-A518-4ECF5AC4C9EA}">
  <cacheSource type="worksheet">
    <worksheetSource name="Tabela2"/>
  </cacheSource>
  <cacheFields count="8">
    <cacheField name="dataDeEntrada" numFmtId="14">
      <sharedItems containsSemiMixedTypes="0" containsNonDate="0" containsDate="1" containsString="0" minDate="2020-01-14T00:00:00" maxDate="2025-03-26T00:00:00" count="83">
        <d v="2020-01-14T00:00:00"/>
        <d v="2020-09-25T00:00:00"/>
        <d v="2020-10-02T00:00:00"/>
        <d v="2020-12-21T00:00:00"/>
        <d v="2021-04-08T00:00:00"/>
        <d v="2021-05-22T00:00:00"/>
        <d v="2021-05-25T00:00:00"/>
        <d v="2021-06-01T00:00:00"/>
        <d v="2021-07-05T00:00:00"/>
        <d v="2021-07-12T00:00:00"/>
        <d v="2021-08-23T00:00:00"/>
        <d v="2021-10-20T00:00:00"/>
        <d v="2021-12-27T00:00:00"/>
        <d v="2022-01-01T00:00:00"/>
        <d v="2022-01-24T00:00:00"/>
        <d v="2022-03-10T00:00:00"/>
        <d v="2022-04-01T00:00:00"/>
        <d v="2022-05-02T00:00:00"/>
        <d v="2022-05-04T00:00:00"/>
        <d v="2022-05-13T00:00:00"/>
        <d v="2022-05-16T00:00:00"/>
        <d v="2022-06-01T00:00:00"/>
        <d v="2022-07-08T00:00:00"/>
        <d v="2022-07-15T00:00:00"/>
        <d v="2022-10-07T00:00:00"/>
        <d v="2022-10-09T00:00:00"/>
        <d v="2022-11-03T00:00:00"/>
        <d v="2022-11-20T00:00:00"/>
        <d v="2022-12-08T00:00:00"/>
        <d v="2022-12-19T00:00:00"/>
        <d v="2023-01-01T00:00:00"/>
        <d v="2023-01-05T00:00:00"/>
        <d v="2023-01-17T00:00:00"/>
        <d v="2023-01-27T00:00:00"/>
        <d v="2023-01-29T00:00:00"/>
        <d v="2023-01-30T00:00:00"/>
        <d v="2023-02-13T00:00:00"/>
        <d v="2023-02-14T00:00:00"/>
        <d v="2023-02-27T00:00:00"/>
        <d v="2023-03-16T00:00:00"/>
        <d v="2023-03-23T00:00:00"/>
        <d v="2023-04-11T00:00:00"/>
        <d v="2023-04-12T00:00:00"/>
        <d v="2023-04-19T00:00:00"/>
        <d v="2023-04-20T00:00:00"/>
        <d v="2023-05-09T00:00:00"/>
        <d v="2023-05-23T00:00:00"/>
        <d v="2023-06-07T00:00:00"/>
        <d v="2023-08-15T00:00:00"/>
        <d v="2023-09-05T00:00:00"/>
        <d v="2023-09-11T00:00:00"/>
        <d v="2023-09-12T00:00:00"/>
        <d v="2023-09-21T00:00:00"/>
        <d v="2023-10-13T00:00:00"/>
        <d v="2023-10-25T00:00:00"/>
        <d v="2023-12-18T00:00:00"/>
        <d v="2024-01-30T00:00:00"/>
        <d v="2024-04-09T00:00:00"/>
        <d v="2024-04-15T00:00:00"/>
        <d v="2024-04-19T00:00:00"/>
        <d v="2024-04-30T00:00:00"/>
        <d v="2024-05-20T00:00:00"/>
        <d v="2024-05-21T00:00:00"/>
        <d v="2024-05-31T00:00:00"/>
        <d v="2024-06-05T00:00:00"/>
        <d v="2024-06-07T00:00:00"/>
        <d v="2024-06-19T00:00:00"/>
        <d v="2024-06-26T00:00:00"/>
        <d v="2024-07-05T00:00:00"/>
        <d v="2024-07-18T00:00:00"/>
        <d v="2024-08-06T00:00:00"/>
        <d v="2024-08-07T00:00:00"/>
        <d v="2024-08-27T00:00:00"/>
        <d v="2024-08-29T00:00:00"/>
        <d v="2024-09-02T00:00:00"/>
        <d v="2024-09-26T00:00:00"/>
        <d v="2024-10-02T00:00:00"/>
        <d v="2025-01-09T00:00:00"/>
        <d v="2025-01-13T00:00:00"/>
        <d v="2025-01-15T00:00:00"/>
        <d v="2025-02-07T00:00:00"/>
        <d v="2025-03-12T00:00:00"/>
        <d v="2025-03-25T00:00:00"/>
      </sharedItems>
      <fieldGroup par="7"/>
    </cacheField>
    <cacheField name="Tipo de Entrada" numFmtId="0">
      <sharedItems containsBlank="1" count="2">
        <m/>
        <s v="DOWNGRADE"/>
      </sharedItems>
    </cacheField>
    <cacheField name="nomePagador" numFmtId="0">
      <sharedItems/>
    </cacheField>
    <cacheField name="Tipo de Saída" numFmtId="0">
      <sharedItems containsBlank="1" count="4">
        <m/>
        <s v="CHURN"/>
        <s v="OUTROS"/>
        <s v="UPGRADE"/>
      </sharedItems>
    </cacheField>
    <cacheField name="dataDeSaida" numFmtId="0">
      <sharedItems containsDate="1" containsBlank="1" containsMixedTypes="1" minDate="2022-08-23T00:00:00" maxDate="2024-09-28T00:00:00" count="10">
        <s v=""/>
        <d v="2024-07-10T00:00:00"/>
        <d v="2022-08-23T00:00:00"/>
        <d v="2022-10-13T00:00:00"/>
        <d v="2023-05-15T00:00:00"/>
        <d v="2023-06-26T00:00:00"/>
        <d v="2023-07-20T00:00:00"/>
        <m/>
        <d v="2023-11-30T00:00:00"/>
        <d v="2024-09-27T00:00:00"/>
      </sharedItems>
    </cacheField>
    <cacheField name="Meses (dataDeEntrada)" numFmtId="0" databaseField="0">
      <fieldGroup base="0">
        <rangePr groupBy="months" startDate="2020-01-14T00:00:00" endDate="2025-03-26T00:00:00"/>
        <groupItems count="14">
          <s v="&lt;14/01/2020"/>
          <s v="jan"/>
          <s v="fev"/>
          <s v="mar"/>
          <s v="abr"/>
          <s v="mai"/>
          <s v="jun"/>
          <s v="jul"/>
          <s v="ago"/>
          <s v="set"/>
          <s v="out"/>
          <s v="nov"/>
          <s v="dez"/>
          <s v="&gt;26/03/2025"/>
        </groupItems>
      </fieldGroup>
    </cacheField>
    <cacheField name="Trimestres (dataDeEntrada)" numFmtId="0" databaseField="0">
      <fieldGroup base="0">
        <rangePr groupBy="quarters" startDate="2020-01-14T00:00:00" endDate="2025-03-26T00:00:00"/>
        <groupItems count="6">
          <s v="&lt;14/01/2020"/>
          <s v="Trim1"/>
          <s v="Trim2"/>
          <s v="Trim3"/>
          <s v="Trim4"/>
          <s v="&gt;26/03/2025"/>
        </groupItems>
      </fieldGroup>
    </cacheField>
    <cacheField name="Anos (dataDeEntrada)" numFmtId="0" databaseField="0">
      <fieldGroup base="0">
        <rangePr groupBy="years" startDate="2020-01-14T00:00:00" endDate="2025-03-26T00:00:00"/>
        <groupItems count="8">
          <s v="&lt;14/01/2020"/>
          <s v="2020"/>
          <s v="2021"/>
          <s v="2022"/>
          <s v="2023"/>
          <s v="2024"/>
          <s v="2025"/>
          <s v="&gt;26/03/2025"/>
        </groupItems>
      </fieldGroup>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ella santana" refreshedDate="45771.681593171299" createdVersion="8" refreshedVersion="8" minRefreshableVersion="3" recordCount="70" xr:uid="{3B9E61D9-D31E-4F27-9A1F-0EDD06E1BADE}">
  <cacheSource type="worksheet">
    <worksheetSource name="Tabela5"/>
  </cacheSource>
  <cacheFields count="7">
    <cacheField name="dataDeEntrada" numFmtId="14">
      <sharedItems containsSemiMixedTypes="0" containsNonDate="0" containsDate="1" containsString="0" minDate="2022-02-15T00:00:00" maxDate="2023-07-06T00:00:00" count="55">
        <d v="2022-02-15T00:00:00"/>
        <d v="2022-03-11T00:00:00"/>
        <d v="2022-03-16T00:00:00"/>
        <d v="2022-03-17T00:00:00"/>
        <d v="2022-03-23T00:00:00"/>
        <d v="2022-03-28T00:00:00"/>
        <d v="2022-03-31T00:00:00"/>
        <d v="2022-04-25T00:00:00"/>
        <d v="2022-05-04T00:00:00"/>
        <d v="2022-05-05T00:00:00"/>
        <d v="2022-05-07T00:00:00"/>
        <d v="2022-05-09T00:00:00"/>
        <d v="2022-05-11T00:00:00"/>
        <d v="2022-05-12T00:00:00"/>
        <d v="2022-05-17T00:00:00"/>
        <d v="2022-05-31T00:00:00"/>
        <d v="2022-06-02T00:00:00"/>
        <d v="2022-06-08T00:00:00"/>
        <d v="2022-06-20T00:00:00"/>
        <d v="2022-06-22T00:00:00"/>
        <d v="2022-06-28T00:00:00"/>
        <d v="2022-07-05T00:00:00"/>
        <d v="2022-07-12T00:00:00"/>
        <d v="2022-07-20T00:00:00"/>
        <d v="2022-07-21T00:00:00"/>
        <d v="2022-08-03T00:00:00"/>
        <d v="2022-08-05T00:00:00"/>
        <d v="2023-01-05T00:00:00"/>
        <d v="2022-08-15T00:00:00"/>
        <d v="2022-08-22T00:00:00"/>
        <d v="2022-08-23T00:00:00"/>
        <d v="2022-08-26T00:00:00"/>
        <d v="2022-08-29T00:00:00"/>
        <d v="2022-09-16T00:00:00"/>
        <d v="2022-09-27T00:00:00"/>
        <d v="2022-09-30T00:00:00"/>
        <d v="2022-10-05T00:00:00"/>
        <d v="2022-10-06T00:00:00"/>
        <d v="2022-10-19T00:00:00"/>
        <d v="2022-11-01T00:00:00"/>
        <d v="2022-11-24T00:00:00"/>
        <d v="2022-12-19T00:00:00"/>
        <d v="2022-12-29T00:00:00"/>
        <d v="2023-01-03T00:00:00"/>
        <d v="2023-01-04T00:00:00"/>
        <d v="2023-01-16T00:00:00"/>
        <d v="2023-01-19T00:00:00"/>
        <d v="2023-02-09T00:00:00"/>
        <d v="2023-02-13T00:00:00"/>
        <d v="2023-02-16T00:00:00"/>
        <d v="2023-03-30T00:00:00"/>
        <d v="2023-04-03T00:00:00"/>
        <d v="2023-04-10T00:00:00"/>
        <d v="2023-05-05T00:00:00"/>
        <d v="2023-07-05T00:00:00"/>
      </sharedItems>
      <fieldGroup par="6"/>
    </cacheField>
    <cacheField name="nomePagador" numFmtId="0">
      <sharedItems/>
    </cacheField>
    <cacheField name="Direcionamento da saída" numFmtId="0">
      <sharedItems containsBlank="1"/>
    </cacheField>
    <cacheField name="dataDeSaida" numFmtId="14">
      <sharedItems containsDate="1" containsBlank="1" containsMixedTypes="1" minDate="2022-11-21T00:00:00" maxDate="2024-05-30T00:00:00" count="44">
        <m/>
        <d v="2023-08-01T00:00:00"/>
        <d v="2023-08-10T00:00:00"/>
        <d v="2023-08-04T00:00:00"/>
        <d v="2023-08-03T00:00:00"/>
        <d v="2023-08-24T00:00:00"/>
        <d v="2023-04-03T00:00:00"/>
        <d v="2022-11-21T00:00:00"/>
        <d v="2023-05-03T00:00:00"/>
        <d v="2023-09-28T00:00:00"/>
        <d v="2023-05-24T00:00:00"/>
        <d v="2023-08-16T00:00:00"/>
        <d v="2024-05-29T00:00:00"/>
        <d v="2023-09-11T00:00:00"/>
        <d v="2023-05-06T00:00:00"/>
        <d v="2023-09-26T00:00:00"/>
        <d v="2024-01-22T00:00:00"/>
        <d v="2023-06-14T00:00:00"/>
        <d v="2023-08-30T00:00:00"/>
        <d v="2023-08-28T00:00:00"/>
        <d v="2023-07-30T00:00:00"/>
        <d v="2023-08-14T00:00:00"/>
        <d v="2023-09-04T00:00:00"/>
        <s v=""/>
        <d v="2023-10-16T00:00:00"/>
        <d v="2023-05-15T00:00:00"/>
        <d v="2024-04-18T00:00:00"/>
        <d v="2023-11-07T00:00:00"/>
        <d v="2023-11-30T00:00:00"/>
        <d v="2023-09-01T00:00:00"/>
        <d v="2023-07-31T00:00:00"/>
        <d v="2023-08-23T00:00:00"/>
        <d v="2023-02-27T00:00:00"/>
        <d v="2023-08-11T00:00:00"/>
        <d v="2023-07-12T00:00:00"/>
        <d v="2023-08-29T00:00:00"/>
        <d v="2023-08-17T00:00:00"/>
        <d v="2023-01-30T00:00:00"/>
        <d v="2023-08-31T00:00:00"/>
        <d v="2023-12-18T00:00:00"/>
        <d v="2023-08-15T00:00:00"/>
        <d v="2023-08-21T00:00:00"/>
        <d v="2023-08-09T00:00:00"/>
        <d v="2023-09-20T00:00:00"/>
      </sharedItems>
    </cacheField>
    <cacheField name="Meses (dataDeEntrada)" numFmtId="0" databaseField="0">
      <fieldGroup base="0">
        <rangePr groupBy="months" startDate="2022-02-15T00:00:00" endDate="2023-07-06T00:00:00"/>
        <groupItems count="14">
          <s v="&lt;15/02/2022"/>
          <s v="jan"/>
          <s v="fev"/>
          <s v="mar"/>
          <s v="abr"/>
          <s v="mai"/>
          <s v="jun"/>
          <s v="jul"/>
          <s v="ago"/>
          <s v="set"/>
          <s v="out"/>
          <s v="nov"/>
          <s v="dez"/>
          <s v="&gt;06/07/2023"/>
        </groupItems>
      </fieldGroup>
    </cacheField>
    <cacheField name="Trimestres (dataDeEntrada)" numFmtId="0" databaseField="0">
      <fieldGroup base="0">
        <rangePr groupBy="quarters" startDate="2022-02-15T00:00:00" endDate="2023-07-06T00:00:00"/>
        <groupItems count="6">
          <s v="&lt;15/02/2022"/>
          <s v="Trim1"/>
          <s v="Trim2"/>
          <s v="Trim3"/>
          <s v="Trim4"/>
          <s v="&gt;06/07/2023"/>
        </groupItems>
      </fieldGroup>
    </cacheField>
    <cacheField name="Anos (dataDeEntrada)" numFmtId="0" databaseField="0">
      <fieldGroup base="0">
        <rangePr groupBy="years" startDate="2022-02-15T00:00:00" endDate="2023-07-06T00:00:00"/>
        <groupItems count="4">
          <s v="&lt;15/02/2022"/>
          <s v="2022"/>
          <s v="2023"/>
          <s v="&gt;06/07/2023"/>
        </groupItems>
      </fieldGroup>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oísa Madureira Costa" refreshedDate="45779.603091435187" createdVersion="8" refreshedVersion="8" minRefreshableVersion="3" recordCount="820" xr:uid="{8FE462D6-27BE-4439-83F5-A4B8A405F6F8}">
  <cacheSource type="worksheet">
    <worksheetSource name="BaseClientes10"/>
  </cacheSource>
  <cacheFields count="42">
    <cacheField name="Índice" numFmtId="0">
      <sharedItems containsSemiMixedTypes="0" containsString="0" containsNumber="1" containsInteger="1" minValue="2" maxValue="1141"/>
    </cacheField>
    <cacheField name="nomeCompleto" numFmtId="0">
      <sharedItems/>
    </cacheField>
    <cacheField name="aniversario" numFmtId="14">
      <sharedItems containsDate="1" containsBlank="1" containsMixedTypes="1" minDate="1932-10-17T00:00:00" maxDate="2024-05-24T00:00:00"/>
    </cacheField>
    <cacheField name="genero" numFmtId="0">
      <sharedItems/>
    </cacheField>
    <cacheField name="codApen" numFmtId="1">
      <sharedItems containsMixedTypes="1" containsNumber="1" containsInteger="1" minValue="11900725" maxValue="31082022442"/>
    </cacheField>
    <cacheField name="codXP" numFmtId="0">
      <sharedItems containsBlank="1" containsMixedTypes="1" containsNumber="1" containsInteger="1" minValue="1302" maxValue="16380652"/>
    </cacheField>
    <cacheField name="codBTG" numFmtId="0">
      <sharedItems containsBlank="1" containsMixedTypes="1" containsNumber="1" containsInteger="1" minValue="264311" maxValue="3925857400"/>
    </cacheField>
    <cacheField name="codAGORA" numFmtId="0">
      <sharedItems containsBlank="1" containsMixedTypes="1" containsNumber="1" containsInteger="1" minValue="7730152" maxValue="7730152"/>
    </cacheField>
    <cacheField name="codComdinheiro" numFmtId="0">
      <sharedItems containsBlank="1"/>
    </cacheField>
    <cacheField name="cpf" numFmtId="0">
      <sharedItems containsBlank="1" containsMixedTypes="1" containsNumber="1" containsInteger="1" minValue="72350628" maxValue="88742733472"/>
    </cacheField>
    <cacheField name="email" numFmtId="0">
      <sharedItems containsBlank="1"/>
    </cacheField>
    <cacheField name="acronimo" numFmtId="0">
      <sharedItems/>
    </cacheField>
    <cacheField name="titular" numFmtId="0">
      <sharedItems/>
    </cacheField>
    <cacheField name="numeroTitular" numFmtId="1">
      <sharedItems containsBlank="1" containsMixedTypes="1" containsNumber="1" containsInteger="1" minValue="0" maxValue="55819996450100"/>
    </cacheField>
    <cacheField name="tipoDeInvestidorXP" numFmtId="1">
      <sharedItems containsBlank="1"/>
    </cacheField>
    <cacheField name="tipoDeInvestidorBTG" numFmtId="1">
      <sharedItems containsBlank="1"/>
    </cacheField>
    <cacheField name="equity" numFmtId="0">
      <sharedItems/>
    </cacheField>
    <cacheField name="lead" numFmtId="0">
      <sharedItems/>
    </cacheField>
    <cacheField name="cidade" numFmtId="0">
      <sharedItems/>
    </cacheField>
    <cacheField name="estado" numFmtId="0">
      <sharedItems/>
    </cacheField>
    <cacheField name="cep" numFmtId="0">
      <sharedItems containsBlank="1" containsMixedTypes="1" containsNumber="1" containsInteger="1" minValue="11030220" maxValue="54783010"/>
    </cacheField>
    <cacheField name="numeroTelefone" numFmtId="1">
      <sharedItems containsBlank="1" containsMixedTypes="1" containsNumber="1" containsInteger="1" minValue="12178983251" maxValue="55819996450100"/>
    </cacheField>
    <cacheField name="dataDeEntrada" numFmtId="14">
      <sharedItems containsSemiMixedTypes="0" containsNonDate="0" containsDate="1" containsString="0" minDate="2020-01-01T00:00:00" maxDate="2025-05-03T00:00:00" count="538">
        <d v="2020-01-01T00:00:00"/>
        <d v="2020-01-14T00:00:00"/>
        <d v="2020-02-05T00:00:00"/>
        <d v="2020-02-10T00:00:00"/>
        <d v="2020-02-12T00:00:00"/>
        <d v="2020-03-01T00:00:00"/>
        <d v="2020-05-05T00:00:00"/>
        <d v="2020-06-12T00:00:00"/>
        <d v="2020-07-14T00:00:00"/>
        <d v="2020-07-27T00:00:00"/>
        <d v="2020-08-01T00:00:00"/>
        <d v="2020-08-03T00:00:00"/>
        <d v="2020-09-04T00:00:00"/>
        <d v="2020-09-14T00:00:00"/>
        <d v="2020-09-16T00:00:00"/>
        <d v="2020-09-25T00:00:00"/>
        <d v="2020-09-29T00:00:00"/>
        <d v="2020-10-02T00:00:00"/>
        <d v="2020-10-05T00:00:00"/>
        <d v="2020-10-06T00:00:00"/>
        <d v="2020-10-30T00:00:00"/>
        <d v="2020-11-03T00:00:00"/>
        <d v="2020-11-16T00:00:00"/>
        <d v="2020-12-01T00:00:00"/>
        <d v="2020-12-09T00:00:00"/>
        <d v="2020-12-14T00:00:00"/>
        <d v="2020-12-16T00:00:00"/>
        <d v="2020-12-21T00:00:00"/>
        <d v="2020-12-30T00:00:00"/>
        <d v="2021-01-01T00:00:00"/>
        <d v="2021-01-04T00:00:00"/>
        <d v="2021-01-07T00:00:00"/>
        <d v="2021-01-11T00:00:00"/>
        <d v="2021-01-13T00:00:00"/>
        <d v="2021-01-14T00:00:00"/>
        <d v="2021-01-27T00:00:00"/>
        <d v="2021-01-29T00:00:00"/>
        <d v="2021-02-01T00:00:00"/>
        <d v="2021-02-11T00:00:00"/>
        <d v="2021-02-12T00:00:00"/>
        <d v="2021-02-15T00:00:00"/>
        <d v="2021-02-25T00:00:00"/>
        <d v="2021-02-26T00:00:00"/>
        <d v="2021-03-01T00:00:00"/>
        <d v="2021-03-03T00:00:00"/>
        <d v="2021-03-08T00:00:00"/>
        <d v="2021-03-09T00:00:00"/>
        <d v="2021-04-08T00:00:00"/>
        <d v="2021-04-22T00:00:00"/>
        <d v="2021-04-23T00:00:00"/>
        <d v="2021-04-26T00:00:00"/>
        <d v="2021-05-03T00:00:00"/>
        <d v="2021-05-07T00:00:00"/>
        <d v="2021-05-12T00:00:00"/>
        <d v="2021-05-22T00:00:00"/>
        <d v="2021-05-25T00:00:00"/>
        <d v="2021-05-27T00:00:00"/>
        <d v="2021-06-01T00:00:00"/>
        <d v="2021-06-22T00:00:00"/>
        <d v="2021-06-25T00:00:00"/>
        <d v="2021-07-05T00:00:00"/>
        <d v="2021-07-07T00:00:00"/>
        <d v="2021-07-12T00:00:00"/>
        <d v="2021-07-19T00:00:00"/>
        <d v="2021-07-22T00:00:00"/>
        <d v="2021-08-15T00:00:00"/>
        <d v="2021-08-17T00:00:00"/>
        <d v="2021-08-18T00:00:00"/>
        <d v="2021-08-23T00:00:00"/>
        <d v="2021-08-27T00:00:00"/>
        <d v="2021-09-15T00:00:00"/>
        <d v="2021-09-20T00:00:00"/>
        <d v="2021-09-21T00:00:00"/>
        <d v="2021-10-05T00:00:00"/>
        <d v="2021-10-06T00:00:00"/>
        <d v="2021-10-07T00:00:00"/>
        <d v="2021-10-10T00:00:00"/>
        <d v="2021-10-20T00:00:00"/>
        <d v="2021-10-25T00:00:00"/>
        <d v="2021-10-29T00:00:00"/>
        <d v="2021-11-04T00:00:00"/>
        <d v="2021-11-05T00:00:00"/>
        <d v="2021-11-16T00:00:00"/>
        <d v="2021-11-26T00:00:00"/>
        <d v="2021-12-01T00:00:00"/>
        <d v="2021-12-02T00:00:00"/>
        <d v="2021-12-23T00:00:00"/>
        <d v="2021-12-28T00:00:00"/>
        <d v="2022-01-03T00:00:00"/>
        <d v="2022-01-04T00:00:00"/>
        <d v="2022-01-10T00:00:00"/>
        <d v="2022-01-11T00:00:00"/>
        <d v="2022-01-19T00:00:00"/>
        <d v="2022-01-20T00:00:00"/>
        <d v="2022-01-24T00:00:00"/>
        <d v="2022-01-25T00:00:00"/>
        <d v="2022-01-26T00:00:00"/>
        <d v="2022-01-31T00:00:00"/>
        <d v="2022-02-01T00:00:00"/>
        <d v="2022-02-03T00:00:00"/>
        <d v="2022-02-14T00:00:00"/>
        <d v="2022-02-15T00:00:00"/>
        <d v="2022-03-08T00:00:00"/>
        <d v="2022-03-10T00:00:00"/>
        <d v="2022-03-11T00:00:00"/>
        <d v="2022-03-15T00:00:00"/>
        <d v="2022-03-16T00:00:00"/>
        <d v="2022-03-17T00:00:00"/>
        <d v="2022-03-23T00:00:00"/>
        <d v="2022-03-28T00:00:00"/>
        <d v="2022-03-31T00:00:00"/>
        <d v="2022-04-05T00:00:00"/>
        <d v="2022-04-07T00:00:00"/>
        <d v="2022-04-18T00:00:00"/>
        <d v="2022-04-20T00:00:00"/>
        <d v="2022-04-25T00:00:00"/>
        <d v="2022-04-29T00:00:00"/>
        <d v="2022-05-02T00:00:00"/>
        <d v="2022-05-04T00:00:00"/>
        <d v="2022-05-05T00:00:00"/>
        <d v="2022-05-06T00:00:00"/>
        <d v="2022-05-07T00:00:00"/>
        <d v="2022-05-09T00:00:00"/>
        <d v="2022-05-11T00:00:00"/>
        <d v="2022-05-12T00:00:00"/>
        <d v="2022-05-13T00:00:00"/>
        <d v="2022-05-16T00:00:00"/>
        <d v="2022-05-17T00:00:00"/>
        <d v="2022-05-18T00:00:00"/>
        <d v="2022-05-23T00:00:00"/>
        <d v="2022-05-25T00:00:00"/>
        <d v="2022-05-26T00:00:00"/>
        <d v="2022-05-27T00:00:00"/>
        <d v="2022-05-28T00:00:00"/>
        <d v="2022-05-31T00:00:00"/>
        <d v="2022-06-02T00:00:00"/>
        <d v="2022-06-07T00:00:00"/>
        <d v="2022-06-08T00:00:00"/>
        <d v="2022-06-10T00:00:00"/>
        <d v="2022-06-20T00:00:00"/>
        <d v="2022-06-22T00:00:00"/>
        <d v="2022-06-28T00:00:00"/>
        <d v="2022-06-30T00:00:00"/>
        <d v="2022-07-01T00:00:00"/>
        <d v="2022-07-04T00:00:00"/>
        <d v="2022-07-05T00:00:00"/>
        <d v="2022-07-08T00:00:00"/>
        <d v="2022-07-12T00:00:00"/>
        <d v="2022-07-15T00:00:00"/>
        <d v="2022-07-19T00:00:00"/>
        <d v="2022-07-20T00:00:00"/>
        <d v="2022-07-21T00:00:00"/>
        <d v="2022-07-25T00:00:00"/>
        <d v="2022-07-28T00:00:00"/>
        <d v="2022-08-03T00:00:00"/>
        <d v="2022-08-05T00:00:00"/>
        <d v="2022-08-08T00:00:00"/>
        <d v="2022-08-15T00:00:00"/>
        <d v="2022-08-17T00:00:00"/>
        <d v="2022-08-18T00:00:00"/>
        <d v="2022-08-22T00:00:00"/>
        <d v="2022-08-23T00:00:00"/>
        <d v="2022-08-24T00:00:00"/>
        <d v="2022-08-26T00:00:00"/>
        <d v="2022-08-29T00:00:00"/>
        <d v="2022-08-31T00:00:00"/>
        <d v="2022-09-09T00:00:00"/>
        <d v="2022-09-12T00:00:00"/>
        <d v="2022-09-16T00:00:00"/>
        <d v="2022-09-27T00:00:00"/>
        <d v="2022-09-30T00:00:00"/>
        <d v="2022-10-05T00:00:00"/>
        <d v="2022-10-06T00:00:00"/>
        <d v="2022-10-07T00:00:00"/>
        <d v="2022-10-09T00:00:00"/>
        <d v="2022-10-14T00:00:00"/>
        <d v="2022-10-19T00:00:00"/>
        <d v="2022-11-01T00:00:00"/>
        <d v="2022-11-03T00:00:00"/>
        <d v="2022-11-08T00:00:00"/>
        <d v="2022-11-16T00:00:00"/>
        <d v="2022-11-17T00:00:00"/>
        <d v="2022-11-20T00:00:00"/>
        <d v="2022-11-21T00:00:00"/>
        <d v="2022-11-24T00:00:00"/>
        <d v="2022-11-25T00:00:00"/>
        <d v="2022-11-30T00:00:00"/>
        <d v="2022-12-03T00:00:00"/>
        <d v="2022-12-07T00:00:00"/>
        <d v="2022-12-08T00:00:00"/>
        <d v="2022-12-19T00:00:00"/>
        <d v="2022-12-21T00:00:00"/>
        <d v="2022-12-22T00:00:00"/>
        <d v="2022-12-23T00:00:00"/>
        <d v="2022-12-28T00:00:00"/>
        <d v="2022-12-29T00:00:00"/>
        <d v="2023-01-03T00:00:00"/>
        <d v="2023-01-04T00:00:00"/>
        <d v="2023-01-05T00:00:00"/>
        <d v="2023-01-09T00:00:00"/>
        <d v="2023-01-13T00:00:00"/>
        <d v="2023-01-16T00:00:00"/>
        <d v="2023-01-17T00:00:00"/>
        <d v="2023-01-19T00:00:00"/>
        <d v="2023-01-20T00:00:00"/>
        <d v="2023-01-27T00:00:00"/>
        <d v="2023-01-29T00:00:00"/>
        <d v="2023-01-30T00:00:00"/>
        <d v="2023-02-01T00:00:00"/>
        <d v="2023-02-02T00:00:00"/>
        <d v="2023-02-09T00:00:00"/>
        <d v="2023-02-13T00:00:00"/>
        <d v="2023-02-14T00:00:00"/>
        <d v="2023-02-15T00:00:00"/>
        <d v="2023-02-16T00:00:00"/>
        <d v="2023-02-17T00:00:00"/>
        <d v="2023-02-23T00:00:00"/>
        <d v="2023-02-27T00:00:00"/>
        <d v="2023-02-28T00:00:00"/>
        <d v="2023-03-03T00:00:00"/>
        <d v="2023-03-15T00:00:00"/>
        <d v="2023-03-27T00:00:00"/>
        <d v="2023-03-28T00:00:00"/>
        <d v="2023-03-30T00:00:00"/>
        <d v="2023-04-03T00:00:00"/>
        <d v="2023-04-10T00:00:00"/>
        <d v="2023-04-11T00:00:00"/>
        <d v="2023-04-12T00:00:00"/>
        <d v="2023-04-18T00:00:00"/>
        <d v="2023-04-19T00:00:00"/>
        <d v="2023-04-20T00:00:00"/>
        <d v="2023-04-27T00:00:00"/>
        <d v="2023-04-28T00:00:00"/>
        <d v="2023-05-02T00:00:00"/>
        <d v="2023-05-03T00:00:00"/>
        <d v="2023-05-04T00:00:00"/>
        <d v="2023-05-05T00:00:00"/>
        <d v="2023-05-06T00:00:00"/>
        <d v="2023-05-09T00:00:00"/>
        <d v="2023-05-15T00:00:00"/>
        <d v="2023-05-16T00:00:00"/>
        <d v="2023-05-23T00:00:00"/>
        <d v="2023-05-24T00:00:00"/>
        <d v="2023-05-30T00:00:00"/>
        <d v="2023-06-06T00:00:00"/>
        <d v="2023-06-07T00:00:00"/>
        <d v="2023-06-14T00:00:00"/>
        <d v="2023-06-15T00:00:00"/>
        <d v="2023-06-16T00:00:00"/>
        <d v="2023-06-22T00:00:00"/>
        <d v="2023-06-29T00:00:00"/>
        <d v="2023-07-03T00:00:00"/>
        <d v="2023-07-04T00:00:00"/>
        <d v="2023-07-05T00:00:00"/>
        <d v="2023-07-10T00:00:00"/>
        <d v="2023-07-17T00:00:00"/>
        <d v="2023-07-18T00:00:00"/>
        <d v="2023-07-20T00:00:00"/>
        <d v="2023-07-21T00:00:00"/>
        <d v="2023-07-25T00:00:00"/>
        <d v="2023-07-31T00:00:00"/>
        <d v="2023-08-01T00:00:00"/>
        <d v="2023-08-09T00:00:00"/>
        <d v="2023-08-10T00:00:00"/>
        <d v="2023-08-14T00:00:00"/>
        <d v="2023-08-15T00:00:00"/>
        <d v="2023-08-16T00:00:00"/>
        <d v="2023-08-17T00:00:00"/>
        <d v="2023-08-21T00:00:00"/>
        <d v="2023-08-24T00:00:00"/>
        <d v="2023-08-28T00:00:00"/>
        <d v="2023-08-29T00:00:00"/>
        <d v="2023-08-30T00:00:00"/>
        <d v="2023-09-04T00:00:00"/>
        <d v="2023-09-05T00:00:00"/>
        <d v="2023-09-06T00:00:00"/>
        <d v="2023-09-11T00:00:00"/>
        <d v="2023-09-12T00:00:00"/>
        <d v="2023-09-13T00:00:00"/>
        <d v="2023-09-14T00:00:00"/>
        <d v="2023-09-19T00:00:00"/>
        <d v="2023-09-20T00:00:00"/>
        <d v="2023-09-21T00:00:00"/>
        <d v="2023-09-25T00:00:00"/>
        <d v="2023-09-28T00:00:00"/>
        <d v="2023-10-11T00:00:00"/>
        <d v="2023-10-13T00:00:00"/>
        <d v="2023-10-17T00:00:00"/>
        <d v="2023-10-18T00:00:00"/>
        <d v="2023-10-19T00:00:00"/>
        <d v="2023-10-25T00:00:00"/>
        <d v="2023-10-26T00:00:00"/>
        <d v="2023-11-01T00:00:00"/>
        <d v="2023-11-07T00:00:00"/>
        <d v="2023-11-09T00:00:00"/>
        <d v="2023-11-16T00:00:00"/>
        <d v="2023-11-17T00:00:00"/>
        <d v="2023-11-20T00:00:00"/>
        <d v="2023-11-27T00:00:00"/>
        <d v="2023-11-28T00:00:00"/>
        <d v="2023-11-29T00:00:00"/>
        <d v="2023-12-01T00:00:00"/>
        <d v="2023-12-08T00:00:00"/>
        <d v="2023-12-13T00:00:00"/>
        <d v="2023-12-15T00:00:00"/>
        <d v="2023-12-20T00:00:00"/>
        <d v="2023-12-21T00:00:00"/>
        <d v="2023-12-26T00:00:00"/>
        <d v="2023-12-28T00:00:00"/>
        <d v="2024-01-03T00:00:00"/>
        <d v="2024-01-04T00:00:00"/>
        <d v="2024-01-08T00:00:00"/>
        <d v="2024-01-10T00:00:00"/>
        <d v="2024-01-15T00:00:00"/>
        <d v="2024-01-16T00:00:00"/>
        <d v="2024-01-17T00:00:00"/>
        <d v="2024-01-18T00:00:00"/>
        <d v="2024-01-22T00:00:00"/>
        <d v="2024-01-25T00:00:00"/>
        <d v="2024-01-29T00:00:00"/>
        <d v="2024-01-30T00:00:00"/>
        <d v="2024-02-01T00:00:00"/>
        <d v="2024-02-05T00:00:00"/>
        <d v="2024-02-06T00:00:00"/>
        <d v="2024-02-07T00:00:00"/>
        <d v="2024-02-08T00:00:00"/>
        <d v="2024-02-09T00:00:00"/>
        <d v="2024-02-15T00:00:00"/>
        <d v="2024-02-19T00:00:00"/>
        <d v="2024-02-20T00:00:00"/>
        <d v="2024-02-23T00:00:00"/>
        <d v="2024-02-26T00:00:00"/>
        <d v="2024-02-27T00:00:00"/>
        <d v="2024-02-28T00:00:00"/>
        <d v="2024-03-01T00:00:00"/>
        <d v="2024-03-06T00:00:00"/>
        <d v="2024-03-07T00:00:00"/>
        <d v="2024-03-08T00:00:00"/>
        <d v="2024-03-11T00:00:00"/>
        <d v="2024-03-13T00:00:00"/>
        <d v="2024-03-14T00:00:00"/>
        <d v="2024-03-18T00:00:00"/>
        <d v="2024-03-19T00:00:00"/>
        <d v="2024-03-20T00:00:00"/>
        <d v="2024-03-21T00:00:00"/>
        <d v="2024-03-25T00:00:00"/>
        <d v="2024-03-27T00:00:00"/>
        <d v="2024-03-28T00:00:00"/>
        <d v="2024-04-01T00:00:00"/>
        <d v="2024-04-02T00:00:00"/>
        <d v="2024-04-03T00:00:00"/>
        <d v="2024-04-10T00:00:00"/>
        <d v="2024-04-11T00:00:00"/>
        <d v="2024-04-16T00:00:00"/>
        <d v="2024-04-18T00:00:00"/>
        <d v="2024-04-19T00:00:00"/>
        <d v="2024-04-22T00:00:00"/>
        <d v="2024-04-23T00:00:00"/>
        <d v="2024-04-25T00:00:00"/>
        <d v="2024-04-26T00:00:00"/>
        <d v="2024-04-30T00:00:00"/>
        <d v="2024-05-06T00:00:00"/>
        <d v="2024-05-07T00:00:00"/>
        <d v="2024-05-14T00:00:00"/>
        <d v="2024-05-16T00:00:00"/>
        <d v="2024-05-20T00:00:00"/>
        <d v="2024-05-22T00:00:00"/>
        <d v="2024-05-23T00:00:00"/>
        <d v="2024-05-24T00:00:00"/>
        <d v="2024-05-27T00:00:00"/>
        <d v="2024-05-29T00:00:00"/>
        <d v="2024-05-31T00:00:00"/>
        <d v="2024-06-03T00:00:00"/>
        <d v="2024-06-05T00:00:00"/>
        <d v="2024-06-06T00:00:00"/>
        <d v="2024-06-07T00:00:00"/>
        <d v="2024-06-11T00:00:00"/>
        <d v="2024-06-13T00:00:00"/>
        <d v="2024-06-14T00:00:00"/>
        <d v="2024-06-18T00:00:00"/>
        <d v="2024-06-19T00:00:00"/>
        <d v="2024-06-25T00:00:00"/>
        <d v="2024-06-26T00:00:00"/>
        <d v="2024-06-28T00:00:00"/>
        <d v="2024-07-02T00:00:00"/>
        <d v="2024-07-03T00:00:00"/>
        <d v="2024-07-04T00:00:00"/>
        <d v="2024-07-05T00:00:00"/>
        <d v="2024-07-09T00:00:00"/>
        <d v="2024-07-15T00:00:00"/>
        <d v="2024-07-16T00:00:00"/>
        <d v="2024-07-18T00:00:00"/>
        <d v="2024-07-24T00:00:00"/>
        <d v="2024-07-25T00:00:00"/>
        <d v="2024-07-26T00:00:00"/>
        <d v="2024-07-30T00:00:00"/>
        <d v="2024-07-31T00:00:00"/>
        <d v="2024-08-01T00:00:00"/>
        <d v="2024-08-05T00:00:00"/>
        <d v="2024-08-06T00:00:00"/>
        <d v="2024-08-07T00:00:00"/>
        <d v="2024-08-09T00:00:00"/>
        <d v="2024-08-14T00:00:00"/>
        <d v="2024-08-15T00:00:00"/>
        <d v="2024-08-16T00:00:00"/>
        <d v="2024-08-19T00:00:00"/>
        <d v="2024-08-20T00:00:00"/>
        <d v="2024-08-22T00:00:00"/>
        <d v="2024-08-26T00:00:00"/>
        <d v="2024-08-27T00:00:00"/>
        <d v="2024-08-29T00:00:00"/>
        <d v="2024-09-02T00:00:00" u="1"/>
        <d v="2024-09-05T00:00:00" u="1"/>
        <d v="2024-09-06T00:00:00" u="1"/>
        <d v="2024-09-11T00:00:00" u="1"/>
        <d v="2024-09-13T00:00:00" u="1"/>
        <d v="2024-09-17T00:00:00" u="1"/>
        <d v="2024-09-18T00:00:00" u="1"/>
        <d v="2024-09-20T00:00:00" u="1"/>
        <d v="2024-09-25T00:00:00" u="1"/>
        <d v="2024-09-26T00:00:00" u="1"/>
        <d v="2024-09-27T00:00:00" u="1"/>
        <d v="2024-10-01T00:00:00" u="1"/>
        <d v="2024-10-02T00:00:00" u="1"/>
        <d v="2024-10-04T00:00:00" u="1"/>
        <d v="2024-10-07T00:00:00" u="1"/>
        <d v="2024-10-10T00:00:00" u="1"/>
        <d v="2024-10-21T00:00:00" u="1"/>
        <d v="2024-10-22T00:00:00" u="1"/>
        <d v="2024-10-29T00:00:00" u="1"/>
        <d v="2024-10-30T00:00:00" u="1"/>
        <d v="2024-10-31T00:00:00" u="1"/>
        <d v="2024-11-01T00:00:00" u="1"/>
        <d v="2024-11-06T00:00:00" u="1"/>
        <d v="2024-11-07T00:00:00" u="1"/>
        <d v="2024-11-08T00:00:00" u="1"/>
        <d v="2024-11-11T00:00:00" u="1"/>
        <d v="2024-11-12T00:00:00" u="1"/>
        <d v="2024-11-13T00:00:00" u="1"/>
        <d v="2024-11-14T00:00:00" u="1"/>
        <d v="2024-11-21T00:00:00" u="1"/>
        <d v="2024-11-22T00:00:00" u="1"/>
        <d v="2024-11-25T00:00:00" u="1"/>
        <d v="2024-11-26T00:00:00" u="1"/>
        <d v="2024-11-27T00:00:00" u="1"/>
        <d v="2024-11-28T00:00:00" u="1"/>
        <d v="2024-12-03T00:00:00" u="1"/>
        <d v="2024-12-10T00:00:00" u="1"/>
        <d v="2024-12-16T00:00:00" u="1"/>
        <d v="2024-12-17T00:00:00" u="1"/>
        <d v="2025-01-02T00:00:00" u="1"/>
        <d v="2025-01-03T00:00:00" u="1"/>
        <d v="2025-01-06T00:00:00" u="1"/>
        <d v="2025-01-09T00:00:00" u="1"/>
        <d v="2025-01-13T00:00:00" u="1"/>
        <d v="2025-01-14T00:00:00" u="1"/>
        <d v="2025-01-15T00:00:00" u="1"/>
        <d v="2025-01-17T00:00:00" u="1"/>
        <d v="2025-01-21T00:00:00" u="1"/>
        <d v="2025-01-22T00:00:00" u="1"/>
        <d v="2025-01-23T00:00:00" u="1"/>
        <d v="2025-01-24T00:00:00" u="1"/>
        <d v="2025-01-29T00:00:00" u="1"/>
        <d v="2025-01-30T00:00:00" u="1"/>
        <d v="2025-02-04T00:00:00" u="1"/>
        <d v="2025-02-06T00:00:00" u="1"/>
        <d v="2025-02-07T00:00:00" u="1"/>
        <d v="2025-02-11T00:00:00" u="1"/>
        <d v="2025-02-12T00:00:00" u="1"/>
        <d v="2025-02-13T00:00:00" u="1"/>
        <d v="2025-02-14T00:00:00" u="1"/>
        <d v="2025-02-18T00:00:00" u="1"/>
        <d v="2025-02-21T00:00:00" u="1"/>
        <d v="2025-02-26T00:00:00" u="1"/>
        <d v="2025-02-28T00:00:00" u="1"/>
        <d v="2025-03-06T00:00:00" u="1"/>
        <d v="2025-03-10T00:00:00" u="1"/>
        <d v="2025-03-11T00:00:00" u="1"/>
        <d v="2025-03-12T00:00:00" u="1"/>
        <d v="2025-03-13T00:00:00" u="1"/>
        <d v="2025-03-14T00:00:00" u="1"/>
        <d v="2025-03-20T00:00:00" u="1"/>
        <d v="2025-03-24T00:00:00" u="1"/>
        <d v="2025-03-25T00:00:00" u="1"/>
        <d v="2025-03-27T00:00:00" u="1"/>
        <d v="2025-03-28T00:00:00" u="1"/>
        <d v="2025-04-01T00:00:00" u="1"/>
        <d v="2025-04-03T00:00:00" u="1"/>
        <d v="2025-04-04T00:00:00" u="1"/>
        <d v="2025-04-08T00:00:00" u="1"/>
        <d v="2025-04-10T00:00:00" u="1"/>
        <d v="2025-04-11T00:00:00" u="1"/>
        <d v="2025-04-15T00:00:00" u="1"/>
        <d v="2025-04-17T00:00:00" u="1"/>
        <d v="2025-04-22T00:00:00" u="1"/>
        <d v="2025-04-23T00:00:00" u="1"/>
        <d v="2025-04-24T00:00:00" u="1"/>
        <d v="2025-04-25T00:00:00" u="1"/>
        <d v="2025-04-29T00:00:00" u="1"/>
        <d v="2020-12-08T00:00:00" u="1"/>
        <d v="2022-06-01T00:00:00" u="1"/>
        <d v="2022-04-01T00:00:00" u="1"/>
        <d v="2022-01-01T00:00:00" u="1"/>
        <d v="2023-01-01T00:00:00" u="1"/>
        <d v="2023-03-23T00:00:00" u="1"/>
        <d v="2021-12-27T00:00:00" u="1"/>
        <d v="2023-03-16T00:00:00" u="1"/>
        <d v="2023-06-05T00:00:00" u="1"/>
        <d v="2023-06-09T00:00:00" u="1"/>
        <d v="2023-08-04T00:00:00" u="1"/>
        <d v="2023-08-11T00:00:00" u="1"/>
        <d v="2023-09-01T00:00:00" u="1"/>
        <d v="2023-08-23T00:00:00" u="1"/>
        <d v="2023-04-05T00:00:00" u="1"/>
        <d v="2023-08-31T00:00:00" u="1"/>
        <d v="2023-11-14T00:00:00" u="1"/>
        <d v="2023-11-30T00:00:00" u="1"/>
        <d v="2023-12-18T00:00:00" u="1"/>
        <d v="2024-01-31T00:00:00" u="1"/>
        <d v="2024-02-22T00:00:00" u="1"/>
        <d v="2024-04-15T00:00:00" u="1"/>
        <d v="2024-05-03T00:00:00" u="1"/>
        <d v="2024-04-09T00:00:00" u="1"/>
        <d v="2024-05-21T00:00:00" u="1"/>
        <d v="2024-05-11T00:00:00" u="1"/>
        <d v="2024-08-21T00:00:00" u="1"/>
        <d v="2024-09-12T00:00:00" u="1"/>
        <d v="2024-09-24T00:00:00" u="1"/>
        <d v="2024-08-28T00:00:00" u="1"/>
        <d v="2024-09-19T00:00:00" u="1"/>
        <d v="2024-10-28T00:00:00" u="1"/>
        <d v="2024-12-09T00:00:00" u="1"/>
        <d v="2024-12-23T00:00:00" u="1"/>
        <d v="2025-02-17T00:00:00" u="1"/>
        <d v="2025-02-20T00:00:00" u="1"/>
        <d v="2025-03-18T00:00:00" u="1"/>
        <d v="2025-04-28T00:00:00" u="1"/>
        <d v="2025-05-02T00:00:00" u="1"/>
      </sharedItems>
      <fieldGroup par="41"/>
    </cacheField>
    <cacheField name="inicioDaCarteira" numFmtId="14">
      <sharedItems containsNonDate="0" containsDate="1" containsString="0" containsBlank="1" minDate="2019-08-26T00:00:00" maxDate="2024-04-04T00:00:00"/>
    </cacheField>
    <cacheField name="acronimoFamilia" numFmtId="0">
      <sharedItems/>
    </cacheField>
    <cacheField name="acronimoPagador" numFmtId="0">
      <sharedItems containsBlank="1"/>
    </cacheField>
    <cacheField name="nomePagador" numFmtId="0">
      <sharedItems containsBlank="1"/>
    </cacheField>
    <cacheField name="profissao" numFmtId="0">
      <sharedItems containsBlank="1"/>
    </cacheField>
    <cacheField name="declaracaoDeIR" numFmtId="0">
      <sharedItems containsBlank="1"/>
    </cacheField>
    <cacheField name="INSS" numFmtId="0">
      <sharedItems containsBlank="1"/>
    </cacheField>
    <cacheField name="tipoDeCliente" numFmtId="0">
      <sharedItems count="5">
        <s v="NORMAL"/>
        <s v="FAMILIA"/>
        <s v="RETENCAO"/>
        <s v="HIBRIDO"/>
        <s v="ADVISOR"/>
      </sharedItems>
    </cacheField>
    <cacheField name="regraCashback" numFmtId="9">
      <sharedItems containsMixedTypes="1" containsNumber="1" minValue="0" maxValue="1"/>
    </cacheField>
    <cacheField name="tabelaDeCobranca" numFmtId="0">
      <sharedItems containsBlank="1" containsMixedTypes="1" containsNumber="1" containsInteger="1" minValue="1" maxValue="9"/>
    </cacheField>
    <cacheField name="consolidador" numFmtId="0">
      <sharedItems/>
    </cacheField>
    <cacheField name="carteiraConjunta" numFmtId="0">
      <sharedItems containsBlank="1"/>
    </cacheField>
    <cacheField name="assetAllocation" numFmtId="0">
      <sharedItems containsBlank="1" containsMixedTypes="1" containsNumber="1" containsInteger="1" minValue="45448" maxValue="45448"/>
    </cacheField>
    <cacheField name="onboarding" numFmtId="0">
      <sharedItems containsBlank="1"/>
    </cacheField>
    <cacheField name="situacao" numFmtId="14">
      <sharedItems count="2">
        <s v="INATIVO"/>
        <s v="ATIVO"/>
      </sharedItems>
    </cacheField>
    <cacheField name="dataDeSaida" numFmtId="14">
      <sharedItems containsDate="1" containsBlank="1" containsMixedTypes="1" minDate="2021-11-18T00:00:00" maxDate="2025-04-09T00:00:00"/>
    </cacheField>
    <cacheField name="Meses (dataDeEntrada)" numFmtId="0" databaseField="0">
      <fieldGroup base="22">
        <rangePr groupBy="months" startDate="2020-01-01T00:00:00" endDate="2024-08-30T00:00:00"/>
        <groupItems count="14">
          <s v="&lt;01/01/2020"/>
          <s v="jan"/>
          <s v="fev"/>
          <s v="mar"/>
          <s v="abr"/>
          <s v="mai"/>
          <s v="jun"/>
          <s v="jul"/>
          <s v="ago"/>
          <s v="set"/>
          <s v="out"/>
          <s v="nov"/>
          <s v="dez"/>
          <s v="&gt;30/08/2024"/>
        </groupItems>
      </fieldGroup>
    </cacheField>
    <cacheField name="Trimestres (dataDeEntrada)" numFmtId="0" databaseField="0">
      <fieldGroup base="22">
        <rangePr groupBy="quarters" startDate="2020-01-01T00:00:00" endDate="2024-08-30T00:00:00"/>
        <groupItems count="6">
          <s v="&lt;01/01/2020"/>
          <s v="Trim1"/>
          <s v="Trim2"/>
          <s v="Trim3"/>
          <s v="Trim4"/>
          <s v="&gt;30/08/2024"/>
        </groupItems>
      </fieldGroup>
    </cacheField>
    <cacheField name="Anos (dataDeEntrada)" numFmtId="0" databaseField="0">
      <fieldGroup base="22">
        <rangePr groupBy="years" startDate="2020-01-01T00:00:00" endDate="2024-08-30T00:00:00"/>
        <groupItems count="7">
          <s v="&lt;01/01/2020"/>
          <s v="2020"/>
          <s v="2021"/>
          <s v="2022"/>
          <s v="2023"/>
          <s v="2024"/>
          <s v="&gt;30/08/2024"/>
        </groupItems>
      </fieldGroup>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oísa Madureira Costa" refreshedDate="45890.699051388889" createdVersion="8" refreshedVersion="8" minRefreshableVersion="3" recordCount="1405" xr:uid="{B27FFE5D-936E-402D-92E1-938DCC7F71A4}">
  <cacheSource type="worksheet">
    <worksheetSource name="BaseClientes"/>
  </cacheSource>
  <cacheFields count="39">
    <cacheField name="Índice" numFmtId="0">
      <sharedItems containsSemiMixedTypes="0" containsString="0" containsNumber="1" containsInteger="1" minValue="2" maxValue="1558"/>
    </cacheField>
    <cacheField name="nomeCompleto" numFmtId="0">
      <sharedItems count="1133">
        <s v="JOAQUIM KRUSE ARRUDA DE MAGALHAES"/>
        <s v="EDUARDO BATISTA DOLIVEIRA"/>
        <s v="JULIA BATISTA DOLIVEIRA"/>
        <s v="MARIA CECILIA QUEIROZ ARRAES DE ALENCAR"/>
        <s v="LUCAS MEIRA MAROSTICA"/>
        <s v="VANIA MARIA MEIRA MAROSTICA"/>
        <s v="EDUARDA MEDINA CORREA"/>
        <s v="MATHEUS LOPES HACHENBURG"/>
        <s v="LARA SANTA CRUZ VALADARES"/>
        <s v="BARBARA SIMONE ARCOVERDE SANTANA"/>
        <s v="RHEBEKA FIGUEIREDO PAZ DO NASCIMENTO"/>
        <s v="MARCIA MARIA ACCIOLY BRELAZ DE CASTRO"/>
        <s v="ADALBERTO BRAGA ARAÚJO FILHO"/>
        <s v="LAIS DIANE SILVA PINTO"/>
        <s v="THYAGO ALLYSON DA SILVA BORBA"/>
        <s v="MARCOS VINICIUS PINTO DA MOTTA"/>
        <s v="JOSE HENRIQUE DINIZ PINHEIRO NOGUEIRA"/>
        <s v="MARIA IZABEL HARROP DUARTE RIBEIRO SCHWAMBACH"/>
        <s v="MAYRA LUNA NOBRE GONCALVES FERREIRA"/>
        <s v="MARIA OLGA LEITE ROMEIRO"/>
        <s v="ANA JULIA VASCONCELOS MOREIRA"/>
        <s v="NATALIA BUNZEN LEAL"/>
        <s v="LUCAS LUSTOSA MORAES"/>
        <s v="MARIANA LUSTOSA MORAES"/>
        <s v="REBECA VASCONCELOS DE MORAES LIOI"/>
        <s v="ALICE BATISTA SOARES PEQUENO E/OU MARILIA BATISTA DE LIMA PEQUENO"/>
        <s v="MARIA AMELIA LOBO ARRUDA GRANJA"/>
        <s v="MARIA EDUARDA GASPARINI DA FONSECA"/>
        <s v="RÔMULO CARDOSO LAGES"/>
        <s v="THOMAS ALMEIDA PACHECO DE MOURA"/>
        <s v="JOÃO PEDRO ANTUNES LIMA DA FONSECA CARVALHO"/>
        <s v="JAYME MARQUES DOS SANTOS NETO"/>
        <s v="MARCUS TÚLIO SOUZA DE LIRA"/>
        <s v="MATHEUS JOSÉ DO NASCIMENTO JANSEN DA SILVA"/>
        <s v="DANIELLE JAIME DE BARROS PORTILHO"/>
        <s v="GLAICON GUIMARÃES PORTILHO"/>
        <s v="FELIPE CÉSAR DE LUCENA E MELO"/>
        <s v="KACILDA DA LUZ SILVA DE ASSIS"/>
        <s v="VICTOR CABRAL CAVALCANTI DE MELO"/>
        <s v="BERNARDO ANATOLE ALVES DE ASSIS E/OU KACILDA DA LUZ SILVA DE ASSIS"/>
        <s v="ELDER JASCOLKA DOS SANTOS"/>
        <s v="JULIO CÉSAR FALBO"/>
        <s v="ANA PAULA PEREIRA MOURATO VILAR"/>
        <s v="REINALDO MOREIRA DE MELO"/>
        <s v="ROMILDO BARRETO DA SILVA NEN"/>
        <s v="ANDREA SILVIA OLIVEIRA BELTRAO DE CASTRO BARRETO NEN"/>
        <s v="ROBERTO DANTAS VILAR FILHO"/>
        <s v="CLESIO HOLANDA COSTA"/>
        <s v="NATALIA CAROLINA SANTOS E SILVA"/>
        <s v="INGRID DE OLIVEIRA BUONAFINA COUTO"/>
        <s v="PEDRO LUIZ MAIA E SILVA"/>
        <s v="VICTOR CORDEIRO DE MELO"/>
        <s v="JOSE RICARDO CAMPELLO DE BIASE"/>
        <s v="RENATO ANDRADE DE PAIVA"/>
        <s v="LUIZA ALMEIDA JUCA"/>
        <s v="CAIO CÉSAR MARQUES SILVA"/>
        <s v="LORENA LEAL DE FARIAS"/>
        <s v="CARLOS BARRETO CAMPELLO ROICHMAN"/>
        <s v="GUILLERMO ANDRES PARRA BERNAL"/>
        <s v="JOAO RODRIGUES NEPONUCENO"/>
        <s v="LUIZ TEIXEIRA DE OLIVEIRA NETO"/>
        <s v="RUANA CARLA BARBOSA BASTOS"/>
        <s v="JOÃO VICTOR DE MENDONÇA GARCIA"/>
        <s v="NEIDE MARIA MENDONÇA GARCIA"/>
        <s v="LUCIANA DE MENDONÇA GARCIA"/>
        <s v="DESCARTEX CONFECÇÕES E COMÉRCIO LTDA"/>
        <s v="HADASSA ALVES DE FARIAS QUIRINO"/>
        <s v="ILAN CUBITS KYRILLOS OLIVEIRA CAPELA"/>
        <s v="GUSTAVO SAMPAIO OCTAVIANO DE SOUZA"/>
        <s v="SPORT PLUS INTERMEDIAÇÃO E AGENCIAMENTO DE SERVIÇOS"/>
        <s v="JOSÉ MAURO SAMPAIO OCTAVIANO DE SOUZA"/>
        <s v="CONNECT AGÊNCIA DE ESPORTES, MARKETING E COMUNICAÇÃO"/>
        <s v="RODRIGO DA SILVA OLIVEIRA"/>
        <s v="FRANCISCO DOS SANTOS CARIBÉ NETO"/>
        <s v="GERALDO CARVALHO VILARIM JÚNIOR"/>
        <s v="BRUNO BISPO DE MELO"/>
        <s v="ELISA ARRAES DE ALENCAR KHAN"/>
        <s v="JOÃO PAULO DE LEMOS ALVES"/>
        <s v="MARCELO MANSO RODRIGUES SARAIVA DE MELO"/>
        <s v="LEONARDO MANSO RODRIGUES SARAIVA DE MELO"/>
        <s v="CRISTINA TEIXEIRA VIEIRA DE MELO"/>
        <s v="ADRIANA REGINA STRABELLI"/>
        <s v="HUGO AMÉRICO PITA LISMAN"/>
        <s v="CLARA MONTEIRO DE MELO"/>
        <s v="ERIC GOTTSCHALK BASTOS"/>
        <s v="RAPHAELA MIAMOTO"/>
        <s v="LUCIANE DE BAIRROS ALMEIDA"/>
        <s v="CLARA LINS OMENA ARAUJO NOBREGA"/>
        <s v="MARIANA PAROLIN LOZANO"/>
        <s v="RODRIGO PETRIBU DA COSTA AZEVEDO E/OU CESAR PETRIBU DA COSTA AZEVEDO"/>
        <s v="JOAO DOMINGOS PETRIBU DA COSTA AZEVEDO E/OU EDUARDO PETRIBU DA COSTA AZEVEDO"/>
        <s v="MARLY APARECIDA MILAN"/>
        <s v="ANA PAOLA MORAIS ARRUDA"/>
        <s v="MAURO BARBOSA ARRUDA FILHO"/>
        <s v="TATIANE FIALHO ARAÚJO RODRIGUES FIGUEIRÔA"/>
        <s v="MARIA FERNANDA GALVÃO DE ANDRADE LIMA"/>
        <s v="LUIZA MOREIRA DIAS"/>
        <s v="D AMBROSIO REESTRUTURACAO EMPRESARIAL S/S LTDA"/>
        <s v="RAFAEL SAPORITO E/OU DANIELE SAPORITO"/>
        <s v="GABRIELLA SILVA SOUSA"/>
        <s v="LAYSA ARRAES DE ASEVEDO BARROS"/>
        <s v="MARIANA CORDEIRO RESENDE"/>
        <s v="MARIA ISABEL MARINHO DE LIMA"/>
        <s v="MARIA LUISA ARAUJO BOURBON VILAÇA"/>
        <s v="VERA AZEVEDO BERGAMO BARRETO"/>
        <s v="VANESSA MOREIRA BELCHIOR"/>
        <s v="CORIVAL LISBOA ALVES DE CASTRO"/>
        <s v="JUAN PABLO BORGES RODRIGUES MARICEVICH"/>
        <s v="AUGUSTO ANTONIO FURINE"/>
        <s v="ANNE ELIZABETH SIQUEIRA DE SOUZA SANTOS"/>
        <s v="CAMILA CECATO NICOLAU"/>
        <s v="SAMUEL MEIRELES DE SENA"/>
        <s v="EDILENE MARIA COELHO DE ASSUNCAO"/>
        <s v="FLAVIO GUEDES CORREA GONDIM FILHO"/>
        <s v="OSVALDO LEITE SIMÕES DE PAIVA"/>
        <s v="GUSTAVO HENRIQUE RAMALHO DE MATTOS"/>
        <s v="MIGUEL SIMOES DE PAIVA NETO E/OU MIRELLA VICTORIA OMENA MONTEIRO "/>
        <s v="MIRELLA VICTORIA OMENA MONTEIRO DE PAIVA"/>
        <s v="JOSÉ CARLOS DELGADO LIMA JÚNIOR"/>
        <s v="JOSÉ CARLOS DELGADO LIMA"/>
        <s v="AMANDA LINS BRITO FANECO AMORIM"/>
        <s v="PATRÍCIA MATOS"/>
        <s v="RAFAEL DINIZ CARDOSO"/>
        <s v="MARIA DO CARMO DE FIGUEIREDO SEREJO"/>
        <s v="PAULA PADILHA CABRAL FALBO"/>
        <s v="IAN LACERDA FALBO"/>
        <s v="AGUINALDO ANTÔNIO CAVALCANTI DE MENEZES JUNIOR"/>
        <s v="ANNE FRANCY RODRIGUES BRASIL DE MENEZES E/OU AGUINALDO ANTONIO CAVALCANTI DE MENEZES JUNIOR"/>
        <s v="DAVID PLÁCIDO LOPES JÚNIOR"/>
        <s v="CARLOS HENRIQUE SÁ DE MELO CAVALCANTI"/>
        <s v="DANILO MORAES DO NASCIMENTO JUNIOR"/>
        <s v="FILLIPE FERRAZ DE SOUZA BARBOSA E/OU FERNANDA LUCENA DE ARAUJO "/>
        <s v="BENICIO LOBO CAVALCANTI PRIOLI  "/>
        <s v="MARCELLA FABYANA SANTANA BRASIL LTDA"/>
        <s v="SANFA ADMINISTRACAO LTDA"/>
        <s v="TÂNIA SAMILA CARVALHO RODRIGUES NEPONUCENO"/>
        <s v="ADRIANA DE BAIRROS ALMEIDA"/>
        <s v="SIX DISTRIBUIDORA HOSPITALAR LTDA"/>
        <s v="ANDREA ARCOVERDE DE BRITTO LEITE"/>
        <s v="PAMELA GUEDES ALCOFORADO ASSUNÇÃO DE ROOY"/>
        <s v="SANTA MARIA EMPREENDIMENTOS S/A"/>
        <s v="ROBERTO CHAVES FIUZA"/>
        <s v="LEONARDO DE CARVALHO GRANJA"/>
        <s v="RODRIGO CASTRO DE MEDEIROS"/>
        <s v="FERNANDA MARIA MEDEIROS BARBOSA ARRUDA"/>
        <s v="LÍGIA ARRUDA ALENCAR VIEIRA"/>
        <s v="MELISSA CARNEIRO LEÃO DE AMORIM"/>
        <s v="PEDRO LEAL RODRIGO DE MOURA"/>
        <s v="ANA CAROLINA LEMOS ALVES"/>
        <s v="JOSÉ DIEGO DA SILVA XAVIER"/>
        <s v="ASTEL LINE TELECOMUNICACOES LTDA EPP"/>
        <s v="MONICA DE FATIMA ALMEIDA DA CUNHA ALECRIM"/>
        <s v="RICARDO LACERDA ALECRIM"/>
        <s v="JOÃO ANTUNES VASCONCELOS"/>
        <s v="GABRIELA MENDONÇA RANGEL"/>
        <s v="EDUARDO CARDOSO GONÇALVES"/>
        <s v="RICARDO RIQUE"/>
        <s v="ANA PAULA LIMA DA COSTA SANTOS"/>
        <s v="GUSTAVO CAVALCANTI DE ALBUQUERQUE"/>
        <s v="PATRICIA MARIA VIEIRA PÉREZ BARBOSA"/>
        <s v="RICARDO PALADINI BARBOSA"/>
        <s v="FELIPE PONTES CAULA REIS"/>
        <s v="MATRIZ CONTABILIDADE LTDA"/>
        <s v="FRANKLIN ARRUDA DIAS NOVO"/>
        <s v="TALISSON FELIPE SCARDELATO MOURA CASTRO"/>
        <s v="IURI VILAS BOAS LEAL BOTELHO"/>
        <s v="JOSÉ RICARDO CARNEIRO LEÃO DE BIASE"/>
        <s v="RAVI DE MEDEIROS PEIXOTO"/>
        <s v="FLAVIO VIEIRA DE ALBUQUERQUE FILHO"/>
        <s v="RODRIGO DE ANDRADE RATIS"/>
        <s v="BRUNO PEREIRA DE FARIAS"/>
        <s v="MICHELE MENEZES DA CUNHA"/>
        <s v="MAYRA LUNA NOBRE GONÇALVES FERREIRA"/>
        <s v="GUILHERME DE MORAES RODRIGUES MANGUEIRA"/>
        <s v="MARIA LAURA TASSITANO VASCONCELOS"/>
        <s v="MARIA ALICE TASSITANO VASCONCELOS"/>
        <s v="RICARDO DE ALBUQUERQUE MARANHAO NEVES"/>
        <s v="MARCELA DE BAIRROS ALMEIDA"/>
        <s v="H.F.L. BATISTA GOMES PARTICIPACOES LTDA"/>
        <s v="LMELO PARTICIPACOES LTDA"/>
        <s v="JAIRO DE CASTRO SILVA FILHO E/OU GABRIELA MENDONCA RANGEL"/>
        <s v="JAIRO DE CASTRO SILVA FILHO"/>
        <s v="MIGUEL SIMÕES DE PAIVA FILHO"/>
        <s v="MARCOS AURÉLIO CORREA DE OLIVEIRA"/>
        <s v="MARIANA NEVES NICOLOPOULOS"/>
        <s v="AMANDA ARRUDA LIMA"/>
        <s v="ALICE PIMENTEL VENICIUS SILVA"/>
        <s v="JULIANA DA MOTTA GOMES"/>
        <s v="HUMBERTO BARBOSA CARRILHO"/>
        <s v="MARCELO BARBOSA CARRILHO"/>
        <s v="JULIO DOS SANTOS NETO"/>
        <s v="DANIEL DE ARAÚJO SENA"/>
        <s v="MARIA DE FATIMA MESQUITA DE MORAIS"/>
        <s v="MURILLO MOREIRA MARTINS"/>
        <s v="PATRICIA PERINAZZO COSTA MEDEIROS"/>
        <s v="CONEXAO COMERCIO E REPRESENTACOES FARMACEUTICA LTDA"/>
        <s v="MARIA DE LOURDES DA SILVA MARINHO"/>
        <s v="VALDICEIA HONORIO MARINHO"/>
        <s v="LARISSA BRAYNER FERNANDES"/>
        <s v="ORLANDO MAGALHÃES MAIA NETO"/>
        <s v="MARIANA ROMEIRO DE ALBUQUERQUE MARANHÃO NEVES"/>
        <s v="ELISA ABREU DINIZ"/>
        <s v="ELISA ABREU DINIZ ODONTOLOGIA LTDA"/>
        <s v="ANNA DE ALMEIDA PEREIRA NETA"/>
        <s v="CÉLIA PORTILHO PETTENÁ VELLOSO"/>
        <s v="ILZA FARIA DA SILVA"/>
        <s v="ROBERTA ARAÚJO GUERRA FONTES"/>
        <s v="BRUNO ASFORA RABELO"/>
        <s v="ANA JÚLIA DE ARAÚJO RIBEIRO"/>
        <s v="RONALDO DE ARAÚJO RIBEIRO FILHO"/>
        <s v="CELSO HENRIQUE DE ALBUQUERQUE MARANHÃO"/>
        <s v="EDUARDA GOMES MARINHO"/>
        <s v="LETICIA GOMES MARINHO"/>
        <s v="MARIANA MELO MARINHO"/>
        <s v="DANIEL FRASSON"/>
        <s v="ALFREDO JOSE CARNEIRO DE ARAUJO JUNIOR E/OU MARCELA COSTA DE MELO CARNEIRO"/>
        <s v="MARCELA COSTA DE MELO CARNEIRO"/>
        <s v="FLAVIO MACIEL MARINHO"/>
        <s v="ISABELA MAIA SIMÕES"/>
        <s v="MANUELA MAIA SIMÕES"/>
        <s v="GUILHERME BRAIDOTTI FILGUEIRAS"/>
        <s v="RODRIGO CARVALHO ASFORA"/>
        <s v="ALINE CALLEGARI CANATO"/>
        <s v="RAFAEL DE ALBUQUERQUE FERREIRA"/>
        <s v="ANA MARCIA DE ALBUQUERQUE"/>
        <s v="JOÃO REGINALDO ALVES MELO DA SILVA"/>
        <s v="ALVES &amp; MELO ADVOGADOS"/>
        <s v="IVSON SANTOS BARBOSA"/>
        <s v="CAFÉ DO MERCADO RESTAURANTE E LANCHONETE LTDA"/>
        <s v="RAFAEL PERRONE KAUER"/>
        <s v="CAMILA MARQUES PIRES NUNES"/>
        <s v="MARIA LUIZA TIBURCIO DE MELO"/>
        <s v="THALES BALDUINO GOMES DA NOBREGA"/>
        <s v="FELIPE PEREIRA DE MEDEIROS"/>
        <s v="ARTHUR DE AZEVEDO COELHO"/>
        <s v="MARIA EDUARDA VASCONCELOS DE SÁ CAVALCANTI"/>
        <s v="ALICE BALTAR D'AMBROSIO"/>
        <s v="MARINA PRADA MACHADO"/>
        <s v="LEAL SOCIEDADE LTDA"/>
        <s v="ANA CECÍLIA DE ARAÚJO LIMA"/>
        <s v="DIANA MARIA MEDEIROS RAMOS PIRES"/>
        <s v="PEDRO HENRIQUE ROCHA DE PAIVA"/>
        <s v="CYBELLE SOUSA NOVAES GOMINHO"/>
        <s v="LETÍCIA XAVIER BAPTISTINI"/>
        <s v="MARIANA SOTERO BACELAR"/>
        <s v="MARCELO DORES MOREIRA"/>
        <s v="FRANCISCO JUNIOR CASTELO BRANCO NUNES SILVA"/>
        <s v="KARINA FERREIRA PINTO"/>
        <s v="RODRIGO KAZUO ANIYA"/>
        <s v="RAFAEL GOMES DA SILVA"/>
        <s v="RODRIGO MENDES LOPES"/>
        <s v="BRUNO VIEIRA CAMPOS GOUVEIRA"/>
        <s v="PEDRO FELIPE NEVES CAMPELO"/>
        <s v="FLAVIO FERNANDES DE LIMA"/>
        <s v="LUIZ FERNANDO CLAUDINO VALOSKI"/>
        <s v="THUANY MACIEL BALEEIRO"/>
        <s v="SARAH ROBERTA ALVAREZ SAMPAIO"/>
        <s v="MARIA ANTONIA MAROSTICA VANSET"/>
        <s v="DANIELA BARBOSA TAVARES DE MELO"/>
        <s v="LEONARDO CANTARELLI FEITOSA BRECKENFELD"/>
        <s v="ALEXANDRE FONTES PEREIRA"/>
        <s v="JOÃO PAULO ORSINI MARTINELLI"/>
        <s v="RENATO GARCIA PEDIGONI"/>
        <s v="NAIRA MARIA PEIXOTO ALMEIDA BELO DA SILVA"/>
        <s v="SANDRA MARA SILVA MACIEL"/>
        <s v="BRUNO CÉSAR LINHARES DA COSTA SILVA"/>
        <s v="CECÍLIA CASSAL"/>
        <s v="SAUL MILTON VARELA DE MELO"/>
        <s v="RODRIGO DE AZEVEDO CAVALCANTI E/OU BRUNA PINHEIRO NEVES"/>
        <s v="CLORISMAR SILVA LEMOS"/>
        <s v="BRUNA PINHEIRO NEVES"/>
        <s v="ADOLPHO DE BARROS E SILVA DE OLIVEIRA"/>
        <s v="RICARDO DA COSTA DALLABRIDA"/>
        <s v="JUSSARA DA SILVA PEREIRA"/>
        <s v="MARINA PERACA DE BARROS CORREIA"/>
        <s v="LEONARDO RODRIGUES FIGUEIROA"/>
        <s v="RENATO RODRIGUES FIGUEIROA"/>
        <s v="CLARICE VILELA VASCONCELOS URPIA"/>
        <s v="PABLO LUIZ URPIA DE MOURA"/>
        <s v="CAROLINA HARROP FERREIRA DA COSTA FONSECA"/>
        <s v="ECIO DE FARIAS COSTA"/>
        <s v="LUISA MOURA CASTRO HERNANDES"/>
        <s v="LUCAS MOURA CASTRO HERNANDES"/>
        <s v="CAROLINE KALLIDIS"/>
        <s v="ROMARIO RODRIGUES ALVES"/>
        <s v="MARCIO CLEMENTE LIMA DE BARROS E SILVA FILHO"/>
        <s v="PAULA DE ANDRADE COSTA"/>
        <s v="GUSTAVO HENRIQUE DE SÁ MIRANDA CAVALCANTE FILHO"/>
        <s v="FREDERICO SERGIO VIEIRA CEZAR DE ALBUQUERQUE"/>
        <s v="BRUNO MARTINS CEZAR DE ALBUQUERQUE"/>
        <s v="ANA MARIA MARTINS CEZAR DE ALBUQUERQUE"/>
        <s v="GUILHERME DAMASCENO DA CRUZ GOUVEIA DE CARVALHO"/>
        <s v="JOÃO VICTOR PEREIRA DE CRASTO"/>
        <s v="J. V. C. ATACADO E DISTRIBUICAO DE ALIMENTOS LTDA"/>
        <s v="MARIA BEATRIZ RIBEIRO GONÇALVES"/>
        <s v="ARMÉLE DE FÁTIMA DORNELAS DE ANDRADE"/>
        <s v="MURILO GOMES CORRÊA DE OLIVEIRA"/>
        <s v="ANA LUIZA DORNELAS CORRÊA DE OLIVEIRA"/>
        <s v="CLARISSA DORNELAS CORREA DE OLIVEIRA"/>
        <s v="ANDRE FAGUNDES CARVALHO"/>
        <s v="ROSANE KAUFMANN"/>
        <s v="MATHEUS FERNANDES TAVARES DE MIRANDA"/>
        <s v="JULIANA TRIGUEIRO DE ALMEIDA"/>
        <s v="BRENDA CAMINHA ARRUDA"/>
        <s v="FELIPE DA SILVA MELLO"/>
        <s v="MONALISA FONTES SILVA"/>
        <s v="JOELMA LOCH"/>
        <s v="PEDRO PONTUAL DUBEUX"/>
        <s v="MARIA EUGENIA ARRUDA LIMA"/>
        <s v="MURILO ROBSON FABRÍCIO DO NASCIMENTO"/>
        <s v="CAMILA TEODORO BARRA"/>
        <s v="PEDRO TEODORO BARRA"/>
        <s v="LUCAS TEODORO BARRA"/>
        <s v="RAFAELA DE ARAÚJO PEREIRA"/>
        <s v="RJ PRESTADORA DE SERVIÇOS LTDA - EPP"/>
        <s v="R2 PRESTADORA DE SERVIÇOS LTDA - EPP"/>
        <s v="CONT1000 DISTRIBUIDORA DE PRODUTOS AUTOMOTIVOS LTDA - ME"/>
        <s v="RAFAFA PEÇAS LTDA - EPP"/>
        <s v="JR ADMINISTRAÇÃO DE IMÓVEIS LTDA"/>
        <s v="RONALDO DE ARAÚJO PEREIRA"/>
        <s v="FÁBIO JOSÉ DE ARAÚJO PEREIRA"/>
        <s v="RAFAEL PEREIRA DE MELO"/>
        <s v="JÚLIA ARAÚJO PEREIRA"/>
        <s v="CELIO VOLPI JUNIOR"/>
        <s v="JOÃO MAGALHÃES VOLPI"/>
        <s v="LARISSA PORPINO MAGALHÃES"/>
        <s v="FLÁVIA SILVEIRA DE FREITAS"/>
        <s v="LUIZA FREITAS SOUSA"/>
        <s v="JULIA FREITAS SOUSA"/>
        <s v="PRISCILLA BORBA SANTOS ALVES"/>
        <s v="LUTI DE OLIVEIRA ALVES"/>
        <s v="DENISE FERREIRA DA SILVA SILVEIRA"/>
        <s v="CARLOS HENRIQUE WANDERLEY FERREIRA"/>
        <s v="RAMON GONÇALVES DE MELO VALENTE"/>
        <s v="KLEBER RENATO AGUIAR ARAÚJO"/>
        <s v="MARIA PAULA DO AMARAL MEIRA ARAUJO"/>
        <s v="FELIPE MEIRA ARAUJO"/>
        <s v="GABRIEL MEIRA ARAUJO"/>
        <s v="BRUNO DE FARIAS TEIXEIRA"/>
        <s v="RAFAEL PRAGANA DE BARROS CORREIA"/>
        <s v="GUILHERME HENRIQUE DE ATAIDE MELO"/>
        <s v="GABRIEL ALVES GARRIDO"/>
        <s v="CONCEITO EMPRESARIAL TREINAMENTO E SERVICOS DE APOIO ADMINISTRATIVO LTDA ME"/>
        <s v="FT PARTICIPACOES LTDA"/>
        <s v="CONCEPT EMPRESARIAL TREINAMENTO SERVICO DE APOIO ADMINISTRATIVO LTDA"/>
        <s v="VIDYA CODE LTDA"/>
        <s v="VIDYA CODE MOBILE LTDA"/>
        <s v="INALDA MARIA AVILA ANJOS DE MORAES"/>
        <s v="GILBERTO HENRIQUE MOURA CASTRO"/>
        <s v="OSCAR LIBERATO MARTINS FILHO"/>
        <s v="THIAGO MAYER DE CASTRO PEREIRA DA COSTA"/>
        <s v="FILLIPE FERRAZ DE SOUZA BARBOSA"/>
        <s v="BRUNO PROCOPIO DA SILVA"/>
        <s v="MAIRA MAGALHAES RIBEIRO"/>
        <s v="REGINA LUCIA COELHO GALVÃO DA COSTA"/>
        <s v="DANIELLE VIEIRA DE LIMA GALINDO"/>
        <s v="BRYAN MAR PEREIRA"/>
        <s v="CÉLIA VILAS BOAS LEAL BOTELHO"/>
        <s v="ANA CAROLINA REZENDE CAMPOLINA MARICEVIC"/>
        <s v="LUCIA MARIA VIEIRA"/>
        <s v="GUSTAVO VASCONCELOS GALINDO"/>
        <s v="ZAIRA FELIX GARRETT DE MELO"/>
        <s v="DIEGO PONTES DE CARVALHO PIRES"/>
        <s v="EDGAR CARNEIRO MACHADO FILHO"/>
        <s v="RAYSSA ARARUNA BEZERRA DE MELO"/>
        <s v="JOMAR MIRANDA"/>
        <s v="POLLYANA CATERINE LOBO CAVALCANTI"/>
        <s v="WAGNER CASSAL CORREA"/>
        <s v="DAVID IAN PEREIRA PAULA"/>
        <s v="LARISSA GABRIELLA DA FONSECA MARQUES ACIOLY"/>
        <s v="ROBERTO D OLIVEIRA VIEIRA"/>
        <s v="NATALIA OLIVEIRA VIEIRA"/>
        <s v="VICTOR CÉSAR MÜLLER DE ALBUQUERQUE"/>
        <s v="POLYANNE MAXIMO RIBEIRO MÜLLER"/>
        <s v="CIBELE ALMEIDA DA SILVA"/>
        <s v="LARA DE OLIVEIRA SANTANA"/>
        <s v="LEONEL WAGNER CHAVES DE MORAIS DE LIMA"/>
        <s v="ALEXANDRE FINK ALVES"/>
        <s v="GUILHERME RODRIGUES ALVES DA MOTA"/>
        <s v="JOANNE RODRIGUES ELOY FIUZA"/>
        <s v="VICTOR TEIXEIRA DE FREITAS"/>
        <s v="JULIO BALDISSEROTTO"/>
        <s v="LORENA BRENDA DE OLIVEIRA"/>
        <s v="DEMIAN JUNGKLAUS TRAVESSO"/>
        <s v="MARINA LINO VIEIRA"/>
        <s v="EVYO DE MELLO COSTA OLIVEIRA"/>
        <s v="JAIR DE SOUZA LEÃO MEDEIROS"/>
        <s v="MARIA CLARA ALVES CAMPOS TAVARES"/>
        <s v="ERIKA BRANDT DE MELLO COSTA OLIVEIRA"/>
        <s v="LUDMILA COUTINHO DA SILVEIRA DE OLIVEIRA"/>
        <s v="MICHEL WESLEY DA SILVA LIMA"/>
        <s v="EDUARDO MAGALHÃES DA SILVEIRA MOTA"/>
        <s v="MARIA BEATRIZ COSME DE MELO"/>
        <s v="MIGUEL FIGLIOULO VIANA"/>
        <s v="FELIPE NOVAIS DE RESENDE E/OU MARIANA MEIRELES QUADROS "/>
        <s v="PEDRO LUCAS FAGGIONI PEREIRA "/>
        <s v="HELOISA EVANGELISTA GONDIM NEVES CAMELO"/>
        <s v="CATARINA EVANGELISTA GONDIM NEVES CAMELO"/>
        <s v="GABRIEL SOUZA CURY"/>
        <s v="YLLEN ALVES DE MEDEIROS"/>
        <s v="MARIA CLARA PADILHA DE FREITAS PIMENTEL"/>
        <s v="SIMONE ALICE DE OLIVEIRA SANTANA"/>
        <s v="CARLOS JOSÉ DE SANTANA"/>
        <s v="GIOVANA MARIA AQUINO ANGELIERI"/>
        <s v="WILLIAM ONOE HATAKEYAMA"/>
        <s v="JOSÉ RENATO E MELO FIGUEIROA"/>
        <s v="MARIA EMILIA FARIAS SILVA DOS SANTOS"/>
        <s v="TOMÁS MACHADO LACERDA"/>
        <s v="MAURO ALBERTO ROMANO"/>
        <s v="JULIO MASSAJI HATSUMURA"/>
        <s v="JULIA LAUIRITZEN DUARTE MARANHÃO"/>
        <s v="VIRGÍNIA MADUREIRA COSTA"/>
        <s v="OTÁVIO PIMENTEL DE SOUZA ROCHA"/>
        <s v="TAMERA PARTICIPACOES E INVESTIMENTOS LTDA"/>
        <s v="WAGNER QUEIROZ DA SILVA"/>
        <s v="GUILHERME MEDEIROS ROCHA FRASSON"/>
        <s v="BENJAMIN MEDEIROS ROCHA FRASSON"/>
        <s v="PEDRO HENRIQUE GRIVICICH AGUIAR"/>
        <s v="MARINA GIMENEZ BUTKERAITIS"/>
        <s v="EMANUELA ALVES DA SILVEIRA"/>
        <s v="JOÃO RICARDO MEDEIROS PIMENTEL"/>
        <s v="FILIPE JOSÉ ARCOVERDE DE BRITTO LEITE"/>
        <s v="GUSTAVO FONTES QUEIROGA"/>
        <s v="HELISSA CARMINHA FARIAS QUEIROGA"/>
        <s v="JALMIR FREIRE BRELAZ DE CASTRO"/>
        <s v="ALEXANDRE BRITO BASTOS"/>
        <s v="RAFAEL DE CARVALHO MACHADO COELHO"/>
        <s v="BERNARDO ANATOLE ALVES DE ASSIS"/>
        <s v="MARDEN AZEVEDO RIBEIRO"/>
        <s v="BARBARA ALEKSANDRA BARRIENTOS"/>
        <s v="ROBSON PAULO DE ANDRADE"/>
        <s v="POLIANA DE ALENCAR MEDEIROS"/>
        <s v="VICTOR LIMA DE SOUZA GOMES"/>
        <s v="JEFERSON SILVA DOS SANTOS"/>
        <s v="ANTONIO NOVAES GOMINHO"/>
        <s v="MARILIA SILVA CAVALCANTE"/>
        <s v="NORMA DE GÓES MIRANDA"/>
        <s v="PEDRO IGOR DE ALBUQUERQUE ARAÚJO"/>
        <s v="PEDRO MEIRELES QUADROS"/>
        <s v="MARIA VIRGINIA GALVÃO FERREIRA"/>
        <s v="ISABELLE LAURITZEN DUARTE"/>
        <s v="AMANDA MARÇAL DE ARAUJO MAFRA"/>
        <s v="RINGO RAPOSO DE MELO"/>
        <s v="DJALMA LUCIANO PEIXOTO ANDRADE"/>
        <s v="GUILHERME NOBREGA MENEZES DE MATOS"/>
        <s v="GABRIEL RATTACASO CARVALHO"/>
        <s v="RENATO CAMERINO CARNEIRO LEAL PAES BARRETO"/>
        <s v="DANIELA LIMA VALENÇA PAES BARRETO"/>
        <s v="NATHALIA SAMANTHA VIEIRA ROMAO DE SANTANA"/>
        <s v="FERNANDO ANTONIO FINK NETO"/>
        <s v="RENATO CAMERINO CARNEIRO LEAL PAES BARRETO E/OU DANIELA LIMA VALENCA PAES BARRETO"/>
        <s v="JOÃO VICTOR FRAGA"/>
        <s v="MARIA THEREZA LIGIEIRO ARMOND FRAGA"/>
        <s v="DIEGO DOS SANTOS SOUZA"/>
        <s v="MARISA APARECIDA TORRE RITTES"/>
        <s v="MARIA EDUARDA LEDEBOUR"/>
        <s v="FRANCISCO FLAVIO MODESTO DE ANDRADE"/>
        <s v="PRISCILA DE ARAUJO CAVALCANTI DE ALBUQUERQUE"/>
        <s v="NATHALIA ALMEIDA DA CUNHA ALECRIM"/>
        <s v="HANNAH CASAIS MACHADO GUIMARÃES"/>
        <s v="LUCAS CASAIS MACHADO GUIMARÃES"/>
        <s v="BRUNA GEORGINA BUNZEN DE ALBUQUERQUE ROMEIRO"/>
        <s v="THOMAS AUGUSTO LINS DE ALBUQUERQUE LIMA"/>
        <s v="CAMILA CECATO NICOLAU E/OU GUSTAVO RAMOS RIBEIRO"/>
        <s v="FELIPE NOVAIS DE RESENDE"/>
        <s v="MARIANA MEIRELES QUADROS"/>
        <s v="HELENA AGUIAR RIBEIRO DO NASCIMENTO"/>
        <s v="BÁRBARA FREIRE VASCONCELOS KRAUSE"/>
        <s v="JOAO VICTOR BARBOSA DE ARRUDA VIEIRA"/>
        <s v="JESSIKA MEDEIROS DE FARIAS MARQUES"/>
        <s v="VANESSA CAVALCANTI VIEIRA DE MELO"/>
        <s v="JAYME MENEZES SIQUEIRA"/>
        <s v="MARINA BATISTA DA SILVA TEIXEIRA ERHARDT"/>
        <s v="ELTON RODOLFO ASSUNÇÃO DA SILVA"/>
        <s v="TACIANO FLORENTINO DA SILVA"/>
        <s v="TATIANA ASFORA FREJ"/>
        <s v="TARCISIO SOUTO BACELAR"/>
        <s v="BRUNO FERREIRA DE ALMEIDA"/>
        <s v="MARISA ALEIXO TORRES"/>
        <s v="LAURA MAIA GUERRA"/>
        <s v="DANIELE SAPORITO"/>
        <s v="LUIZ FELIPE ALENCAR CÂMARA SIMÕES"/>
        <s v="LUIZ PAULO DA SILVA FERREIRA"/>
        <s v="DANILO ALMEIDA NASCIMENTO"/>
        <s v="MARCELLA FABYANA SANTANA BRASIL"/>
        <s v="BRENO JOSÉ BURGOS PAREDES"/>
        <s v="NELSON NOVELI CELERINO MENEZES DA FONSECA"/>
        <s v="THAYANNA PRISCILLA ABREU DE ALMEIDA"/>
        <s v="NELSON NOVELI CELERINO MENEZES DA FONSECA E/OU THAYANNA PRISCILLA ABREU DE ALMEIDA"/>
        <s v="HUMBERTO DO AMARAL CARRILHO"/>
        <s v="CLAUDIA BARBOSA CARRILHO"/>
        <s v="ELDSAMIRA DA SILVA MASCARENHAS SCHETTINI SOBRINHO"/>
        <s v="LEONARDO LAURENTINO LIRA DA SILVA"/>
        <s v="RODOLFO PAGANO"/>
        <s v="GABRIEL TORRES DE OLIVEIRA"/>
        <s v="EVILLY RODRIGUES DE OLIVEIRA"/>
        <s v="THAIS RIBEIRO LOURENÇO DA SILVA"/>
        <s v="THIAGO GALVÃO COSTA"/>
        <s v="EDUARDO CORRÊA DE ARAÚJO AGUIAR"/>
        <s v="MODESTO TADEU OLIVEIRA DE AGUIAR"/>
        <s v="LEILI ELIZA IRENE GUERANFAR"/>
        <s v="PATRICIA ÁVILA ANJOS DE MORAES"/>
        <s v="ISAAC MELO ESMERALDO"/>
        <s v="RENATA KRUG DE CARVALHO COSTA"/>
        <s v="DANIELA GOUVEIA CAMPELLO"/>
        <s v="GABRIEL MARIANO DOS SANTOS"/>
        <s v="SABRINA MAIRA BERTUCCI"/>
        <s v="ERIK BRUNNO AUGUSTO"/>
        <s v="GEORGE MAURICIO ANCELMO"/>
        <s v="HUGO BARZONI LUCAS"/>
        <s v="ANDRESSA JANTZEN DA SILVA LUCAS"/>
        <s v="RODRIGO AUGUSTO GOMES"/>
        <s v="JOÃO DE LUCENA CARNEIRO NETO"/>
        <s v="GUSTAVO RAMOS RIBEIRO"/>
        <s v="LUIZ ABEL AMORIM DE ANDRADE"/>
        <s v="CAMILA ALVES DE ANDRADE"/>
        <s v="ALANA FERRAZ DINIZ"/>
        <s v="LUCIANA MARLETTI CIRNE DE AZEVEDO"/>
        <s v="PAULA DO AMARAL SANTOS"/>
        <s v="ANDRÉ RICARDO DE OLIVEIRA E SILVA"/>
        <s v="CARLA FRANCO MENDONÇA DE ARAUJO"/>
        <s v="VANESSA DEVECHI GINEZ"/>
        <s v="CARLOS VICTOR NUNES FERREIRA"/>
        <s v="PEDRO JOSÉ DE ALBUQUERQUE PONTES"/>
        <s v="ALBUQUERQUE PONTES SOCIEDADE DE ADVOGADOS"/>
        <s v="MARIA EDUARDA RAMOS DE MAGALHÃES"/>
        <s v="LÍVIA QUINTANILHA SANTOS"/>
        <s v="VICTOR DE ARRUDA BEZERRA MOTTA"/>
        <s v="DANNILO CARNEIRO LIMA"/>
        <s v="SARAH EVANGELISTA DE MELO"/>
        <s v="MARIA DE FATIMA FREITAS EVANGELISTA GONDIM"/>
        <s v="EFRÉM CASTRO BITTENCOURT"/>
        <s v="FELIPE ASSUNCAO CERCHIARI"/>
        <s v="KATYANNA J S SANTOS CERCHIARI"/>
        <s v="FLAVIO GUEDES CORREA GONDIM FILHO E/OU MARIA DE FATIMA FREITAS EVANGELISTA GONDIM "/>
        <s v="MARIA DE FATIMA FREITAS EVANGELISTA GONDIM E/OU FLAVIO GUEDES CORREA GONDIM FILHO"/>
        <s v="FELIPE ASSUNCAO CERCHIARI E/OU KATYANNA DE JESUS SALVADOR SANTOS CERCHIARI"/>
        <s v="JONAS VAZQUEZ COUTINHO"/>
        <s v="ORTOCLÍNICA FISIO LTDA"/>
        <s v="IDIC QUEIROZ SILVA"/>
        <s v="MARIA LUCIA SALIM MIRANDA MACHADO"/>
        <s v="JOAO GABRIEL SILVA PEIXOTO ANDRADE"/>
        <s v="JOAO VITOR SOUZA CAMPOS"/>
        <s v="BRUNO NOBREGA MENEZES DE MATOS"/>
        <s v="THAUANE NUNES FERREIRA"/>
        <s v="JOÁS PESSOA DA CRUZ"/>
        <s v="LUCIANO GUERRERO FERNANDES"/>
        <s v="VR CUIABÁ SERVIÇOS LTDA"/>
        <s v="VR JOÃO PESSOA SERVIÇOS LTDA"/>
        <s v="VR RECIFE SERVIÇOS LTDA"/>
        <s v="VR SALVADOR SERVIÇOS LTDA"/>
        <s v="HENRIQUE FRASCA GRILLO"/>
        <s v="AYRON PERICLES LIMA LEAL NETO"/>
        <s v="DÉBORA MARIA PORTO"/>
        <s v="JULIANA SANDES DANTAS"/>
        <s v="GUILHERME MIRANDA MORESCO"/>
        <s v="GRAZIELA PHILIPPI SARTORI"/>
        <s v="JOSE RICARDO DO NASCIMENTO NETO"/>
        <s v="KATE MILLENA FERREIRA BARBOSA"/>
        <s v="KATE MILLENA FERREIRA BARBOSA - PAI"/>
        <s v="PEDRO JOSÉ DUARTE FILHO"/>
        <s v="DINA MARIA MELO DO AMARAL LUCAS"/>
        <s v="MARINA MELO DO AMARAL LUCAS"/>
        <s v="WSC ADMINISTRADORA DE IMOVEIS LTDA"/>
        <s v="FRANCISCO SOTTO MAYOR NETO"/>
        <s v="MATEUS FELIPE DE SENA"/>
        <s v="CARLA SOARES MEIRELES"/>
        <s v="MARCOS ALCINO SOARES SIQEUIRA MARQUES JUNIOR"/>
        <s v="ANA CAROLINA BARREIRA ROSO"/>
        <s v="RAFAEL DIAS PEDROSA"/>
        <s v="KAROLINE BELÉM SEIXAS"/>
        <s v="MARIANA CAVALCANTI FIGUEIREDO LIMA LOBO"/>
        <s v="VINICIUS FERREIRA DA SILVA"/>
        <s v="BRUNO SANCHES BORDINHON"/>
        <s v="GUARACY LYRA DA FONSECA JÚNIOR"/>
        <s v="HELOÍSA MADUREIRA COSTA"/>
        <s v="ANDRÉ HENRIQUE WOLLENWEBER ONCKEN"/>
        <s v="NATALIA SERRA ALVARENGA WOLLENWEBER ONCKEN"/>
        <s v="VITORIA REGIA DE LIMA ANDRADE"/>
        <s v="FÁBIO LEMOS AGUIAR"/>
        <s v="CARLA ROSANE GRIVICICH"/>
        <s v="DANIELA PIMENTEL LOPES DANTAS"/>
        <s v="MURILO DANTAS CORREIA DE ARAÚJO"/>
        <s v="PAULO HENRIQUE DE BARROS ALBUQUERQUE MELO"/>
        <s v="DANIELLE SANTANA DA SILVA FIGLIOULO VIANA"/>
        <s v="IGOR GALDINO SCHWAMBACH"/>
        <s v="EDUARDO BARREIRA ROSO"/>
        <s v="FLAVIA REGINA CAVOLINA DA CUNHA SOTTO MAYOR"/>
        <s v="MARCOS VINÍCIUS NUNES DE SOUZA "/>
        <s v="KAYO PINHEIRO ESPOSITO"/>
        <s v="GOTARDO JOSE BENEVIDES SALES"/>
        <s v="CAMILLA SCHULTZ BERTRAND"/>
        <s v="JESSICA MAFRA DE PAIVA"/>
        <s v="BERNARDO MARINO CARVALHO"/>
        <s v="FILIPE MACIEL BELFORT CAMPOS"/>
        <s v="MARIA VANESSA TAVARES GRANJEIRO BELFORT"/>
        <s v="ELISA LANDUCCI POLITANI"/>
        <s v="VALENTINA ANTONELLA SOPHIE MACIEL"/>
        <s v="ADRIANA GUEDES CORDEIRO"/>
        <s v="ALEJANDRO MONTES DE OCA DE CUBAS"/>
        <s v="MIRELA BUNZEN GIANELLI DE CUBAS"/>
        <s v="LUCIA MARIA VIEIRA E/ JOAO VICTOR VIEIRA FERNANDES"/>
        <s v="WILLIAM CARVALHO RODRIGUES"/>
        <s v="TAYNA AYUMI OZAWA"/>
        <s v="ANABEL CRISTINA PEREIRA MEDEIROS"/>
        <s v="MARCELO LAPOLLA SERRA JUNIOR"/>
        <s v="BIANCA MARIA DE SÁ BARRETO CALOU"/>
        <s v="MARIA DAS DORES CALOU"/>
        <s v="JOAO LUIZ DE SA BARRETO CALOU"/>
        <s v="DANIELA SILVA LEAL"/>
        <s v="HAMILTON DE ARAÚJO LIMA JÚNOR"/>
        <s v="ROBERTA DE OLIVEIRA GUIMARAES"/>
        <s v="MARIANA GOMES FEITOSA"/>
        <s v="ANA RACHEL LIMA DE OLIVEIRA"/>
        <s v="MARINA OLIVEIRA RANGEL"/>
        <s v="MARCELA GUIMARAES ABELENDA"/>
        <s v="MARCOS VINICIUS TINOCO BEZERRA BRANDAO"/>
        <s v="ANA LOURDES DO MONTE AMORIM"/>
        <s v="REBECA LAIS DE ALBUQUERQUE CARVALHO"/>
        <s v="LINNEY FRANCIVANI FREITAS DO NASCIMENTO GUERRA BARRETO"/>
        <s v="ZILEIDA DE VASCONCELOS BARROS"/>
        <s v="NILTON PEREIRA DE ANDRADE"/>
        <s v="BRUNO GUISOLPHE FERREIRA"/>
        <s v="EDUARDO ALMEIDA PELLERIN DA SILVA"/>
        <s v="AUGUSTO IGNOTI GONÇALES"/>
        <s v="LEANDRO WEBER DE SOUZA"/>
        <s v="AUGUSTO IGNOTI GONÇALES CASAMENTO"/>
        <s v="RAFAEL CAVALCANTI DE FIGUEIREDO LIMA"/>
        <s v="IAN VITOR PAIVA DE LIMA"/>
        <s v="LUCIA APARECIDA DA COSTA MOURA"/>
        <s v="TACIANA CAROLINA ALIPIO NILO"/>
        <s v="EDUARDO LINCOLIN SOUZA DE MELO"/>
        <s v="SAWANA ARRAES DE ASEVEDO"/>
        <s v="DAYANA SCHOLZ MENDES"/>
        <s v="PAULO FERNANDO DE MOURA FILGUEIRAS SOTTO MAYOR"/>
        <s v="MARCUS VINICIUS PEREIRA GRANJA"/>
        <s v="TELMA DE AZEVEDO CORREA"/>
        <s v="PABLO GUIMARAES AZEVEDO"/>
        <s v="ANTONIO GABRIEL MOUSINHO MARTINS FILHO"/>
        <s v="EDIMILSON FERREIRA DO NASCIMENTO FILHO"/>
        <s v="ABB EMPREENDIMENTOS PARTICIPACOES E SERVICOS LTDA"/>
        <s v="HENRIQUE PACHECO DE LIMA"/>
        <s v="CRISTIANE LUIZA DA ROCHA GUEDES"/>
        <s v="PEDRO JOSÉ CORREIA COSTA"/>
        <s v="WILSON ROBERTO ANSUINO JUNIOR"/>
        <s v="MATHEUS LINS LOPES"/>
        <s v="ROSANA WU CEI YEE"/>
        <s v="FRANCISCO CARLOS TELES"/>
        <s v="CARLOS GUSTAVO RODRIGUES DE MATOS"/>
        <s v="MARCOS VINÍCIUS NUNES DE SOUZA"/>
        <s v="CECILIA SANTOS MAGALHAES"/>
        <s v="VITOR NORONHA ANDRADE"/>
        <s v="JOÃO VITOR ANDRADE"/>
        <s v="MARIA JULIA NACCARATO LOPES ANDRADE"/>
        <s v="JANAÍNA GONÇALVES SANTOS"/>
        <s v="EDUARDO SANTANA LOBO"/>
        <s v="BRUNO LOPES FREIRE"/>
        <s v="LUIZ FELIPE LIMA LINS"/>
        <s v="LUIZA FERNANDES GUALBERTO"/>
        <s v="RAIMUNDO NONATO LOPES NETO"/>
        <s v="MURILO MARQUES ALMEIDA SILVA"/>
        <s v="TATIANA LARISSA MEDEIROS ARCANJO MARQUES"/>
        <s v="VINICIUS SILVA COUTO"/>
        <s v="RODRIGO MEDEIROS BARBOSA ARRUDA"/>
        <s v="CAROLINA ALBANEZ DE ALBUQUERQUE DA CUNHA ANDRADE"/>
        <s v="LUIZ GUSTAVO TAVARES FERREIRA DE SOUZA"/>
        <s v="BRUNO PEREZ BARBOSA"/>
        <s v="GERALDO CARVALHO VILLARIM NETO"/>
        <s v="EDUARDO CARVALHO VILLARIM"/>
        <s v="GUSTAVO MENDONÇA DUARTE"/>
        <s v="VICTOR LINS SCHWAMBACH"/>
        <s v="GUILHERME BALAN BELANGA E/OU ALESSANDRA CAMISOTTI"/>
        <s v="CATHARINE LINS OMENA "/>
        <s v="NILTON DOS SANTOS TETI"/>
        <s v="LUIZ FELIPE MEROTTO DO CARMO VALLE"/>
        <s v="KLEBER HATSUMURA"/>
        <s v="ROBERTO NASCIMENTO VIEIRA"/>
        <s v="HOSPITAL E CLINICA SAO ROQUE LTDA"/>
        <s v="ROGERIO BARTOLOMEU CAMPELO"/>
        <s v="THIAGO BRILHANTE PIRES"/>
        <s v="DURVAL SELVA VALENCA"/>
        <s v="SIMONE CHAGAS GOMES DE MORAIS"/>
        <s v="DIEGO DE MATOS PEIXOTO GUERRA"/>
        <s v="GUILHERME SILVESTRE DELGADO"/>
        <s v="MILENNA AZEVEDO MINHAQUI FERREIRA"/>
        <s v="THIAGO SAMPAIO LUSTOSA NEVES"/>
        <s v="JAIRO DE CASTRO SILVA"/>
        <s v="CARLOS EDUARDO LINS E SILVA"/>
        <s v="BEATRIZ DIAS CASAIS"/>
        <s v="MATHEUS ROCHA LEITE"/>
        <s v="DIEGO GÓES MIRANDA DE SOUZA"/>
        <s v="JULIANA SIQUEIRA PORTELA GOMES GOES"/>
        <s v="MARCOS DE LIMA BREGANTIM"/>
        <s v="LUCIANO NEVES SOUZA"/>
        <s v="PAULO DE VASCONCELLOS NETTO"/>
        <s v="GABRIELA FLORIO VASCONCELLOS"/>
        <s v="ANDRÉ PEREIRA DE MEDEIROS"/>
        <s v="PAULO DE VASCONCELLOS JUNIOR"/>
        <s v="VERA MARIA PIRES DE VASCONCELLOS"/>
        <s v="THAIS SANCHES BORDINHON"/>
        <s v="JULIA MARIA VIEIRA DOURADO"/>
        <s v="ERICA MEIRA MAROSTICA"/>
        <s v="MARIA APARECIDA PROCOPIO FLORENCIO"/>
        <s v="GUILHERME SILVA AMANCIO"/>
        <s v="RUBENITA CASTILHO DE ARAUJO"/>
        <s v="MARCIA FERREIRA PEDROSA"/>
        <s v="DORALINA DO NASCIMENTO MONTEIRO"/>
        <s v="ALICE FERREIRA MONTEIRO"/>
        <s v="EDUARDO POTENZA RAMOS"/>
        <s v="LAURA SASSAKI FURINE"/>
        <s v="HEITOR DO NASCIMENTO MOTA"/>
        <s v="JOÃO PEDRO MONTEIRO MOTA MENDES"/>
        <s v="MARIA LETÍCIA MONTEIRO MOTA MENDES"/>
        <s v="ENIO GOMES DE ARAUJO"/>
        <s v="MIGUEL COSTA FREITAS ARAUJO"/>
        <s v="EDUARDO VALENCA GUSMAO"/>
        <s v="VIVIANE SILVESTRE DOS SANTOS"/>
        <s v="MERCIA CRISTINA MACIEL GONÇALVES"/>
        <s v="ERICA DE VASCONCELLOS RANGEL RODRIGUES"/>
        <s v="RODRIGO FREITAS GAIÃO"/>
        <s v="FERNANDO DE SANTA CRUZ OLIVEIRA"/>
        <s v="DANILO PEIXOTO COSTA"/>
        <s v="EDNA MARIA SANTOS FERREIRA"/>
        <s v="HELENA MARIS PINTO PERAÇA"/>
        <s v="BETÂNIA DE LOURDES LEIMIG RODRIGUES"/>
        <s v="AUGUSTO PINHEIRO DIAS FERNANDES"/>
        <s v="JORGE GOMES RIBEIRO"/>
        <s v="MARIANA HATSUMURA COSTA"/>
        <s v="GABRIELA PADILHA TINOCO"/>
        <s v="CATARINA PADILHA TINOCO"/>
        <s v="SILVIO RICARDO CALDAS NASCIMENTO"/>
        <s v="MARCO ANTONIO CAVALCANTI DE SÁ E BENEVIDES FILHO"/>
        <s v="SA E BENEVIDES ADVOGADOS ASSOCIADOS"/>
        <s v="ANDRE LUIZ CORREIA RAMOS"/>
        <s v="THACIRA DANTAS ALMEIDA RAMOS"/>
        <s v="CENTRO DE ENDOCRINOLOGIA E METABOLOGIA LTDA"/>
        <s v="LETICIA BITENCOURT PEDROSA"/>
        <s v="HENRIQUE FERREIRA LIMA BATISTA GOMES"/>
        <s v="DANIEL SANTIAGO VERÇOSA"/>
        <s v="KAYUÁ FREITAS WASZAK"/>
        <s v="DIEGO TAVARES DE SOUZA"/>
        <s v="MARTA TOCIMI SASSAKI FURINE"/>
        <s v="MARIANA PATRIOTA DE ALBUQUERQUE"/>
        <s v="ROBERTA FELIX GARRETT DE MELO BORELLA"/>
        <s v="ARTHUR LIRA BORELLA"/>
        <s v="RODRIGO MEDEIROS DE CARVALHO"/>
        <s v="TAMIRES ALBUQUERQUE CAVALCANTI BLOISE "/>
        <s v="IRLYS MONIQUE SOARES DE MELO "/>
        <s v="JOSEMARYSON LEITE DE SÁ"/>
        <s v="RODRIGO MAURÍCIO DE LIMA"/>
        <s v="ALVARO EDUARDO MACHADO REGO FILHO"/>
        <s v="ALVARO MACHADO REGO"/>
        <s v="ANA CAROLINA CORDEIRO LUNA MARTINS SILVA"/>
        <s v="TANIA MARIA DE MELO"/>
        <s v="PLANUS TOPOGRAFIA E GEODESIA LTDA"/>
        <s v="LYLIAN KELLY DE SIQUEIRA GOMES VIEIRA"/>
        <s v="BRUNO FREITAS LEAL"/>
        <s v="DIEGO DE BRITO SANTOS BARROS"/>
        <s v="EMANUELLY ALESSANDRA SOARES DE MOURA"/>
        <s v="LUIZA BENEDINI STRINI PORTNARI BEJA"/>
        <s v="BRUNO FERNANDO ROMEIRO"/>
        <s v="VASCO TORRES FERNANDES BRAVO FILHO "/>
        <s v="WAGNER FERREIRA DOS SANTOS"/>
        <s v="LIA MOREIRA DOS SANTOS"/>
        <s v="THIAGO DE ALMEIDA SANTANA"/>
        <s v="VIVIAN LORENA CARVALHO SAMPAIO DE MAGALHÃES SANTANA"/>
        <s v="AYURI MAYRA JUCA MEGURO"/>
        <s v="JULIANO RIBEIRO DIAS"/>
        <s v="JOAO VICTOR VIEIRA FERNANDES"/>
        <s v="RAFAEL GIORDANO GONÇALVES BRITO"/>
        <s v="ITALO RONY FERREIRA CAVALCANTI"/>
        <s v="BRUNO LOPES FREIRE (ADVISOR)"/>
        <s v="FERNANDO PALHANO DE BORTOLI"/>
        <s v="ANDRÉ GONÇALVES ANDRADE"/>
        <s v="MARIA DE FATIMA OLIVEIRA FONSECA"/>
        <s v="SERGIO DE AQUINO FONSECA FILHO"/>
        <s v="SERGIO OLIVEIRA DE AQUINO FONSECA"/>
        <s v="MARIA JULITA OLIVEIRA DE AQUINO FONSECA"/>
        <s v="RILDO OLIVEIRA DE AQUINO FONSECA"/>
        <s v="SERGIO FONSECA/MARIA DE FÁTIMA"/>
        <s v="ELIANA SANGREMAN LIMA"/>
        <s v="CECILIA MARIA VALENÇA DE FREITAS"/>
        <s v="MARCELA VERENA ERRECALDE DE OLIVEIRA"/>
        <s v="JORGE FERREIRA MENDES"/>
        <s v="CLAUDIA LINS DE ALBUQUERQUE MENDES"/>
        <s v="ECLERISTON DE VASCONCELOS PESSOA RAMOS"/>
        <s v="JULIA AZEVEDO MIRANDA"/>
        <s v="MARCO AURELIO DE SOUZA BARROS"/>
        <s v="IGOR HENRIQUE DE ALMEIDA LINS"/>
        <s v="BRUNA AGUIAR DE SOUZA LEÃO"/>
        <s v="ANTONIO CARLOS SANTOS FERREIRA"/>
        <s v="RAFAEL OLIVEIRA PEDROZA"/>
        <s v="CAMILA SA SUNAHARA "/>
        <s v="LEONARDO HENRIQUE DE CARVALHO BARBOSA "/>
        <s v="TATIANA LARISSA MEDEIROS ARCANJO MARQUES "/>
        <s v="ELIANE APARECIDA DE PAULA "/>
        <s v="PEDRO HENRIQUE MAIA E SILVA"/>
        <s v="FERNANDO AUGUSTO FERREIRA DUTRA "/>
        <s v="ZILEIDA DE VASCONCELOS BARROS "/>
        <s v="MARCOS DE OLIVEIRA GUSMAO"/>
        <s v="MARCUS VINICIUS OLIVEIRA PEIXINHO GUIMARÃES"/>
        <s v="GIOVANE LUIZ AUGUSTO"/>
        <s v="ALINE PELUSO FEZER"/>
        <s v="ANA PAULA ANDRADE BARRETO"/>
        <s v="JOAO EMMANUEL MENDES DO NASCIMENTO"/>
        <s v="LUIZ FELIPE LIMA LINS (ADVISOR)"/>
        <s v="BRUNO PEREZ BARBOSA ADVISOR"/>
        <s v="LUIZA FERNANDES GUALBERTO (ADVISOR)"/>
        <s v="PHELIPE CUNHA BEZERRA"/>
        <s v="BRENO FALCAO DE FREITAS LINS"/>
        <s v="CELINA MIRANDA TASSITANO"/>
        <s v="DIEGO SOUZA AUGUSTO"/>
        <s v="JOÃO BOSCO ARAÚJO PINTO FILHO"/>
        <s v="EDILSON SILVA ARAUJO"/>
        <s v="ADRIANA DE OLIVEIRA NOBREGA"/>
        <s v="FERNANDO FRANCISCO CARLOS BONDIN TELES"/>
        <s v="JOAO AUGUSTO DE CARVALHO NETO"/>
        <s v="PRISCILA ROCHA DE LIMA MARQUES"/>
        <s v="BRUNO FRANCA DE BRITTO LEITE"/>
        <s v="DIEGO DUARTE GUIMARÃES "/>
        <s v="DIEGO JOSÉ LYRA TRUTA"/>
        <s v="MARIA LUISA DE MEDEIROS LIRA"/>
        <s v="RAIMUNDO NONATO LOPES NETO (ADVISOR)"/>
        <s v="ARTHUR HENRIQUE GOMES LIRA"/>
        <s v="THOMAZ LOBO MACHADO GUIMARAES"/>
        <s v="MARIA GARIBALDI PINTO"/>
        <s v="FERNANDO ECKERMANN"/>
        <s v="ANA MARIA DE SOUZA"/>
        <s v="EDUARDO JOSÉ CABRAL DE MELO FILHO"/>
        <s v="PAULO ANSELMO DA MOTA SILVEIRA NETO"/>
        <s v="MARCILIO DIAS ALVES"/>
        <s v="MARCELO MOTA DE BITENCOURT"/>
        <s v="RICARDO TOLENTINO WANDERLEY DA NOBREGA"/>
        <s v="HELIO MEIRA TOLENTINO DE CARVALHO"/>
        <s v="MARIANA GOMES DE MORAIS"/>
        <s v="MRN GESTAO EMPRESARIAL EIRELI"/>
        <s v="JADFER CARLOS HONORATO E SILVA"/>
        <s v="CAIO MANGUEIRA DE MORAES"/>
        <s v="MAURA LUCIA RIZZARDO"/>
        <s v="BRUNO DE CONTI DIAS MOREIRA"/>
        <s v="FLAVIO IVO BEZERRA JUNIOR"/>
        <s v="DENISE QUIEREGATI BEZERRA"/>
        <s v="FLAVIO QUIEREGATI SEIXO DE BRITTO BEZERRA"/>
        <s v="STEPHANIE QUIEREGATI SEIXO DE BRITTO BEZERRA"/>
        <s v="ARTHUR HARROP FERREIRA DA COSTA FONSECA"/>
        <s v="TIAGO CARDOSO DE CASTRO"/>
        <s v="LECIA MARGARETH CARDOSO DE CASTRO"/>
        <s v="SARAH CARDOSO DE CASTRO"/>
        <s v="BRUNO MARTINS PEIXOTO"/>
        <s v="RAFAEL FARIAS LOUREIRO AMORIM"/>
        <s v="HELGA RAQUEL VASCONCELLOS LOUREIRO AMORIM "/>
        <s v="RAFAEL FARIAS LOUREIRO AMORIM E/OU HELGA RAQUEL"/>
        <s v="PEDRO HENRIQUE LOPES FERREIRA "/>
        <s v="FELIPE DE HOLANDA SEIXAS REIS"/>
        <s v="MARCOS AUGUSTO LACERDA MICHALSKI"/>
        <s v="ARTHUR VALENÇA DOS SANTOS "/>
        <s v="RAFAELA LUCIO CAVALLINI "/>
        <s v="RICARDO MENDONCA CARDOSO"/>
        <s v="ADAUTO CAMPAGNOLO JUNIOR"/>
        <s v="FABIO CAMPANHA PAI"/>
        <s v="LUIS CLAUDIO MACHADO MACEDO DE OLIVEIRA"/>
        <s v="RODRIGO MORAES FARIAS"/>
        <s v="ANA VALERIA LUSTOSA BENICIO MORAES"/>
        <s v="CLARICE FOITSIK FRANCO"/>
        <s v="TATIANA MENEZES TAVARES"/>
        <s v="WILLIAM WANDERLEY PEDRONI COLODETTI"/>
        <s v="LEANDRO FERREIRA ANDRADE"/>
        <s v="VICTOR MOREIRA DOLIVEIRA"/>
        <s v="SANDRA MARIA E SILVA"/>
        <s v="ALBERTO FERREIRA DA COSTA"/>
        <s v="CLAUDIA DALLE FERREIRA DA COSTA"/>
        <s v="CLAUDIA FERREIRA DA COSTA"/>
        <s v="ALVARO JOSE FERREIRA DA COSTA"/>
        <s v="ADRIANA RODRIGUES CAMBOIM DA COSTA"/>
        <s v="JOSÉ LUÍS RIZZARDO PEREIRA"/>
        <s v="NYDIANA LAGES CALADO"/>
        <s v="JOSE REMIGIO FILHO"/>
        <s v="MARILDA DE ANDRADE LIMA RENDA"/>
        <s v="LEONARDO RENDA NETO"/>
        <s v="CLAUDIA DE ANDRADE LIMA RENDA"/>
        <s v="CAULE RENDA EMPREENDIMENTOS S/A"/>
        <s v="THULIO COELHO MORAES GUERRA"/>
        <s v="PRISCILA MAIA GUERRA"/>
        <s v="MARIA MAIA GUERRA"/>
        <s v="MIGUEL MAIA GUERRA"/>
        <s v="MARINA ALVES FARIA"/>
        <s v="THIAGO VINICIUS MARTIN"/>
        <s v="MURILO WAGNER MACHADO DE NOVAES"/>
        <s v="KLEBER HATSUMURA "/>
        <s v="LUIZ FERNANDO DA CRUZ"/>
        <s v="ANDREA WALMSLEY SOARES CARNEIRO"/>
        <s v="FERNANDO PONTUAL CASTELAO"/>
        <s v="KARINA PINHEIRO CASTELAO"/>
        <s v="MATHEUS DE MOURA FRANKLIN"/>
        <s v="ROBERTA PONTES CAULA REIS"/>
        <s v="LUCAS BONGIOVANNI CORREA"/>
        <s v="EVENTOS SP COOPERATIVA"/>
        <s v="AB EVENTOS E SERVICOS LTDA"/>
        <s v="LEONARDO MIRANDA"/>
        <s v="MARILIA MAYANA FERNANDES GUIMARAES"/>
        <s v="ANDRÉ SOARES MAZZA"/>
        <s v="CRISTINA MOREIRA SALERA BEZERRA"/>
        <s v="ÍTALO RONY FERREIRA CAVALCANTI"/>
        <s v="LUCILO ÁVILA PESSOA NETO"/>
        <s v="GLAUCIA TORACI GOIS"/>
        <s v="LINNEY NASCIMENTO "/>
        <s v="ILANNA HAIMENIS"/>
        <s v="YANNO RENE SEIXO DE BRITTO BEZERRA"/>
        <s v="WYNICIUS CARVALHO "/>
        <s v="ASTEL SERVICE TELECOMUNICACOES"/>
        <s v="OSMARIO ALIFAIT LACET NETO"/>
        <s v="HUGO RIBEIRO CASTELLANO"/>
        <s v="LORENA PESSOA BRAVO MAROSTICA"/>
        <s v="ANTONIO PAULO LEITE CAVALCANTI DE MORAIS"/>
        <s v="MARILIA GABRIELA RIBEIRO DE ARRUDA"/>
        <s v="ROBERTO ROBERTI MONTEIRO DE ARRUDA "/>
        <s v="TULIO ALVES BARROS CAVALCANTI"/>
        <s v="VINICIUS NIGRO COUTELO"/>
        <s v="JOSE SALIM RAFFOUL SAHADE"/>
        <s v="VLADIMIR MONTEIRO SOARES DE MEIRELES FILHO"/>
        <s v="GUSTAVO VASCONCELLOS PEREIRA"/>
        <s v="JANAÍNA GONÇALVES SANTOS "/>
        <s v="LUCAS MALTA COELHO"/>
        <s v="JPL COMERCIO DE ALIMENTOS LTDA"/>
        <s v="SUPERMERCADO BROTAS LTDA"/>
        <s v="RICARDO BRITO CORDEIRO FILHO"/>
        <s v="MARIA PAULA COSTA BANDEIRA E FARIAS"/>
        <s v="PRISCILLA AVILA ANJOS DE MORAES"/>
        <s v="PEDRO RIZZARDO PEREIRA"/>
        <s v="SERGIO BENGARD"/>
        <s v="ISABEL MENDES DIAS"/>
        <s v="LETICIA MENDES DIAS"/>
        <s v="AMADEU DE SOUZA DIAS"/>
        <s v="ANDREIA BALAN BELANGA"/>
        <s v="GUSTAVO CHINELATO BELANGA"/>
        <s v="CAROLINA FONSECA PINTO"/>
        <s v="GISELE CHINELATO BELANGA"/>
        <s v="SACI TINTAS"/>
        <s v="LUCAS BURKART"/>
        <s v="JOSE GUILHERME DUBEUX PONTES"/>
        <s v="JOAQUIM GUILHERME DE MORAES PONTES NETO"/>
        <s v="PAULO GUILHERME DUBEUX PONTES FILHO"/>
        <s v="KATHIA VIEIRA BELTRÃO DE SOUZA PONTES"/>
        <s v="FLAVIO ADOLFO ARANHA JAPYASSU"/>
        <s v="BEATRIZ ARRAES DE ASEVEDO"/>
        <s v="MARIA HELENA SALES LEITE"/>
        <s v="DANIELLE LAURITZEN DUARTE MARANHAO"/>
        <s v="FELIPE MARANHAO BARRETO PEREIRA"/>
        <s v="ANA MARIA FIUZA SIMOES DA MOTA"/>
        <s v="CAMILA CERQUEIRA WANDERLEY"/>
        <s v="FELIPE AVELLAR PARAHYBA"/>
        <s v="FERNANDO RIBEIRO NEVES NETO"/>
        <s v="PAULO MEIRA MAROSTICA"/>
        <s v="RENAN CABRAL MOTA"/>
        <s v="LARA PINHEIRO DE MACEDO"/>
        <s v="RAFAEL MONTARROYOS VASCONCELOS BRITO PEREIRA"/>
        <s v="SILVIA MIRANDA TASSITANO"/>
        <s v="ALVARO GONCALVES DA COSTA LIMA"/>
        <s v="LIDIA CARDOSO DE SIQUEIRA"/>
        <s v="FATRES INVESTIMENTOS LTDA"/>
        <s v="RICARDO LUIZ MATIAS PINHEIRO"/>
        <s v="ARTUR ASSIS GONCALVES PINHEIRO"/>
        <s v="RENATA VIEIRA DA COSTA"/>
        <s v="EMANUEL GONCALVES VALERIO"/>
        <s v="RENATA LANDIM PRUTCHANSKY"/>
        <s v="RENATO D OLIVEIRA VIEIRA"/>
        <s v="CRISTINA MAGALHAES DA SILVEIRA"/>
        <s v="DIOGO MAGALHAES VILLELA"/>
        <s v="RAPHAEL HARLE DE CASTRO BALTAR"/>
        <s v="PEDRO LEO BARGETZI FILHO"/>
        <s v="MURB PARTICIPACAO &amp; EMPREENDIMENTOS EIRELI"/>
        <s v="ESTACIO VICENTE JUNIOR"/>
        <s v="TIAGO PACHECO DE MOURA"/>
        <s v="RODRIGO ELIA ASSAD"/>
        <s v="LUCAS SERRA DA CUNHA ASSAD"/>
        <s v="PAMELA DE ALMEIDA TERNI"/>
        <s v="GUILHERME BALAN BELANGA"/>
        <s v="LEONARDO YUKIO JORGE ASANO"/>
        <s v="OTAVIO SCARDELATO JUNIOR"/>
        <s v="PRISCILA BATISTA DE ALMEIDA"/>
        <s v="MARIA IZABEL ESPINDOLA SALGUEIRO MOTA"/>
        <s v="FELICIANO LYRA MOURA"/>
        <s v="MARCELO NONATO CAVALCANTI DE ALBUQUERQUE"/>
        <s v="GISELLE LAURITZEN DUARTE"/>
        <s v="ANTONIO JOAO DOURADO FILHO"/>
        <s v="SILVIA LEMOS ALVES DA SILVA"/>
        <s v="LIRA OLIMPIA ALVES FARIA TAVES"/>
        <s v="RAFAEL FARIA TAVES"/>
        <s v="MANUELLA FARIA TAVES"/>
        <s v="MARIA CRISTINA FERREIRA LIMA"/>
        <s v="MAURICIO ANDRADE FERREIRA LIMA FILHO"/>
        <s v="BRUNO FERNANDO DE CARVALHO NOGUEIRA"/>
        <s v="JOSE FABIANO DE FREITAS TELES DE MENEZES"/>
        <s v="RENATO LIMA DE SOUZA GOMES"/>
        <s v="LEONARDO ROCHA DE AVELAR"/>
        <s v="SALUA SOARES MAFRA"/>
        <s v="PEDRO RORIZ TINOCO"/>
        <s v="ROSSANA PADILHA DE SOUZA TINOCO"/>
        <s v="JOSELITO SOBREIRA FILHO"/>
        <s v="LARISSA SOARES DE AVELAR MONTEIRO"/>
        <s v="RODRIGO JATOBA LOBO SUZUKI"/>
        <s v="GABRIELA FERREIRA LIMA"/>
        <s v="LEONARDO FERREIRA LEVANTINO"/>
        <s v="LUCIANA ROMEIRO"/>
        <s v="RODRIGO ROBERTO FEITOSA CALDAS"/>
        <s v="JULIANE DE FREITAS SANTOS"/>
        <s v="AURIMAR JOSE DA SILVA JUNIOR"/>
        <s v="HENRIQUE VALENCA DA MOTA NETO"/>
        <s v="ANTONIO CARLOS CARDOSO"/>
        <s v="MARIA CLARA GARBELINI DE MACEDO"/>
        <s v="VERA LUCIA GARBELINI"/>
        <s v="THIAGO VINICIUS VIEIRA MIRANDA"/>
        <s v="VERYNE GARBELINI CARDOSO MIRANDA"/>
        <s v="MADEPORT LTDA"/>
        <s v="GUSTAVO CAVALCANTI ARRUDA"/>
        <s v="RENATA MARTINS CAVALCANTI ARRUDA"/>
        <s v="JULIANA MONTENEGRO CALADO"/>
        <s v="MARCELO MARCAL VIEIRA JUNIOR"/>
        <s v="PATRICIA TEIXEIRA DA SILVA MARCAL"/>
        <s v="JOSE FRANCISCO MARTINS"/>
        <s v="GABRIEL SOARES RIBEIRO LOPES"/>
        <s v="CARLINDO BARROS LOPES JUNIOR"/>
        <s v="RODOLFO SOARES RIBEIRO LOPES"/>
        <s v="VINICIUS TEODORO BARRETA MELO"/>
        <s v="TR EMPREENDIMENTOS IMOBILIARIOS EIRELLI"/>
        <s v="ELKEN GOMES RIVALDO"/>
        <s v="KATIA INOJOSA GONCALVES DE BARROS"/>
        <s v="LUIS GONCALVES DE BARROS NETTO"/>
        <s v="LINA MARIA DIAS GONCALVES DE BARROS"/>
        <s v="EDUARDO INOJOSA GONÇALVES DE BARROS"/>
        <s v="LAURA CARRAZZONNI GOES"/>
        <s v="HENRIQUE ROMEIRO DE A MARANHAO NEVES"/>
        <s v="KAEL JOSE LOURENCO"/>
        <s v="ABELARDO GONCALVES ESCARIAO"/>
        <s v="ANDREIA NONATO ALBUQUERQUE ESCARIAO"/>
        <s v="FELIPE DE ARAUJO PINHO MENDONCA"/>
        <s v="ALEXANDRA CAVALCANTI DE FREITAS"/>
        <s v="RAFAEL SCHINCARIOL LEIFELD"/>
        <s v="ALEXIA DE FREITAS STAMFORD"/>
        <s v="SABRINA DE FREITAS STAMFORD"/>
        <s v="NIVIA DE CARVALHO MAGALHAES ALVES"/>
        <s v="CINTYA OLIVEIRA PEREIRA"/>
        <s v="FABIO DEIVSON LOPES MACIEL"/>
        <s v="PABLO NICOLAS MACIEL"/>
        <s v="IRACEMA MARGARIDA MONTEIRO DA COSTA"/>
        <s v="LUCIANA GALVEZ DE ANDRADE LIMA"/>
        <s v="JULLIANA VIEIRA DA COSTA"/>
        <s v="ALINE LEMGRUBER PRADO COSTA"/>
        <s v="FELIPPE JOSE CORRA DE FREITAS"/>
        <s v="ANTONIO JOSE MAIA REIS"/>
        <s v="LUCIANA DE CAMPOS REIS"/>
        <s v="LUIZA DE CAMPOS REIS"/>
        <s v="JOSE DE BRITO MAGALHAES NETO"/>
        <s v="MARINA SANTOS BESERRA"/>
        <s v="LARA DE CARVALHO MAGALHÃES ALVES CARNEIRO"/>
        <s v="OLÍVIA MAGALHÃES ALVES CARNEIRO"/>
        <s v="LAUDENOR PEREIRA NETO"/>
        <s v="MARIA KARINA MONTEIRO VASCONCELOS"/>
        <s v="PEDRO VITOR MACEDO VIEIRA"/>
        <s v="MILENA SIQUEIRA VASCONCELOS"/>
        <s v="ALEX CASTILHO ARAUJO"/>
        <s v="RM TERCEIRIZACAO E GESTAO DE RECURSOS HUMANOS EIRELI"/>
        <s v="JOSE ANTONIO CRIPPA"/>
        <s v="CECILIA FRANCA DE BRITTO LEITE"/>
        <s v="RAFAEL PESSOA JATOBA CAVALCANTI"/>
        <s v="EMMANUEL BENEDITO NEVES ANDRADE FILHO"/>
        <s v="MARIA LUIZA DE ESPINDOLA MOTA"/>
        <s v="JOSE SCHETTINI SOBRINHO"/>
        <s v="JOELMO DE SA VERAS"/>
        <s v="GUSTAVO BARBOSA LOPES"/>
        <s v="AIDA HELENA DE MORAIS"/>
        <s v="ALEXANDRE GARBELINI VASCONCELLOS DE MORAES"/>
        <s v="ANDREA DE OLIVEIRA GUILARDE ANCELMO"/>
        <s v="ARIEL GARBELINI VASCONCELLOS DE MORAES"/>
        <s v="EDE RODRIGUES ANCELMO"/>
        <s v="GUSTAVO MAURILIO DO NASCIMENTO GARCIA PEREIRA"/>
        <s v="JOAO PAULO VASCONCELOS DE MORAES"/>
        <s v="LUIZ CARLOS VASCONCELLOS DE MORAES JUNIOR"/>
        <s v="MARIA CAROLINA AYRES LIOI"/>
        <s v="SANDRA MARA GARBELINI"/>
        <s v="MARCOS ANDRE SOBRAL LINS"/>
        <s v="SANDRA MARIA SOARES VILA NOVA"/>
        <s v="FERNANDO MAFFEI FRASCA"/>
        <s v="ISABEL MIRANDA MACHADO"/>
        <s v="JULIANA MAFFEI FRASCA"/>
        <s v="LUIS CARLOS DA FONTOURA FRASCA"/>
        <s v="SILVIA HELENA MAFFEI"/>
        <s v="MARGARIDA DO NASCIMENTO MONTEIRO"/>
        <s v="THIAGO CORREA DO AMARAL RIBEIRO"/>
        <s v="DIOGO WANDERLEY CORREIA COSTA"/>
        <s v="MARIA CECILIA MARINHO TENORIO"/>
        <s v="RAFAEL MIRANDA TASSITANO"/>
        <s v="LEONARDO TENORIO TASSITANO"/>
        <s v="MARIANA TENORIO TASSITANO"/>
        <s v="FABIO VINICIUS GONCALVES CAMPANHA"/>
        <s v="MARCUS VINICIUS MOREIRA CABRAL"/>
        <s v="GUSTAVO ROCHA GOMES DE MELO"/>
        <s v="GIOVANI DE SA ALMEIDA"/>
        <s v="CYNTHIA DANIELLE GOMES MARINHO"/>
        <s v="LEVI RAMOS ALVES JUNIOR"/>
        <s v="EPITACIO PESSOA DE MELO FILHO"/>
        <s v="BRUNO CESAR BRASILEIRO CLEMENTE"/>
        <s v="MARIA EDUARDA RAMOS PESSOA DE MELO"/>
        <s v="CARLOS EDUARDO SILVA DE MELO"/>
        <s v="LUIZA SILVA DE MELO"/>
        <s v="MARIA BETANIA TIBURCIO CAVALCANTI"/>
        <s v="MELO EMPREENDIMENTOS E PARTICIP. IMOB. E EMPRESARIAIS LTDA"/>
        <s v="PROGRESSO EMPREENDIMENTOS LTDA"/>
        <s v="POUSADA"/>
        <s v="VRM"/>
        <s v="IPUTINGA"/>
        <s v="LUIS EDUARDO TIBURCIO DE MELO"/>
        <s v="JOSE ANTONIO DOS SANTOS NETO"/>
        <s v="FRANCISCO XAVIER MAFRA"/>
        <s v="ORENDA INVESTIMENTOS E PARTICIPACOES LTDA"/>
        <s v="SANDERSON LIENIO DA SILVA MAFRA"/>
        <s v="SANDERSON MAFRA SOCIEDADE INDIVIDUAL DE ADVOCACIA"/>
        <s v="ALEX LEMOS DE LIMA GOMES"/>
        <s v="RODRIGO PESSOA JATOBA CAVALCANTI"/>
        <s v="ROMERO JATOBA CAVALCANTI FILHO"/>
        <s v="IBERBRAS EMPREENDIMENTOS IMOBILIARIOS LTDA"/>
        <s v="ANDRESSA DE MATOS PEIXOTO"/>
        <s v="PEDRO HENRIQUE GALVEZ DE CARVALHO BARGETZI"/>
        <s v="JOAO ANTONIO RIBEIRO DOS SANTOS SILVA"/>
        <s v="MARIETA CARVALHO TORRES GALINDO"/>
        <s v="BRUNO MONTEIRO ESTEVES"/>
        <s v="MARIANA ATAIDE MELO DE PINHO"/>
        <s v="DOMINGOS FERREIRA DA COSTA AZEVEDO"/>
        <s v="MARGARIDA INES MACIEL DE OLIVEIRA"/>
        <s v="RODRIGO PETRIBU DA COSTA AZEVEDO"/>
        <s v="MARCELLA GUSMAO LINS DE ALBUQUERQUE"/>
        <s v="SAULO DE SOUZA GODOY"/>
        <s v="GABRIEL SOUZA DIDIER"/>
      </sharedItems>
    </cacheField>
    <cacheField name="aniversario" numFmtId="14">
      <sharedItems containsDate="1" containsBlank="1" containsMixedTypes="1" minDate="1932-10-17T00:00:00" maxDate="2025-05-17T00:00:00"/>
    </cacheField>
    <cacheField name="genero" numFmtId="0">
      <sharedItems/>
    </cacheField>
    <cacheField name="codApen" numFmtId="1">
      <sharedItems containsMixedTypes="1" containsNumber="1" containsInteger="1" minValue="11900725" maxValue="31082023719"/>
    </cacheField>
    <cacheField name="codXP" numFmtId="0">
      <sharedItems containsBlank="1" containsMixedTypes="1" containsNumber="1" containsInteger="1" minValue="829" maxValue="18510508"/>
    </cacheField>
    <cacheField name="codBTG" numFmtId="0">
      <sharedItems containsBlank="1" containsMixedTypes="1" containsNumber="1" containsInteger="1" minValue="261927" maxValue="3925857400"/>
    </cacheField>
    <cacheField name="codAGORA" numFmtId="0">
      <sharedItems containsBlank="1" containsMixedTypes="1" containsNumber="1" containsInteger="1" minValue="131474" maxValue="7730152"/>
    </cacheField>
    <cacheField name="codComdinheiro" numFmtId="0">
      <sharedItems containsBlank="1" count="906">
        <m/>
        <s v=""/>
        <s v="JFBC_MABC_MABC"/>
        <s v="GPCT_APMV_APMV"/>
        <s v="RMM_RMM_RMM"/>
        <s v="RBSN_ASBN_ASBN"/>
        <s v="NCS_NCS_NCS"/>
        <s v="PJSD_IOBC_IOBC"/>
        <s v="VCDM_VCDM_VCDM"/>
        <s v="JRCB_JRBP_JRBP"/>
        <s v="FSP_RAP_RAP"/>
        <s v="PJSD_LAJ_LAJ"/>
        <s v="CCMS_CCMS_CCMS"/>
        <s v="LLF_LLF_LLF"/>
        <s v="CBCR_CBCR_CBCR"/>
        <s v="GAP_GAP_RSC_RSC"/>
        <s v="LTON_LTON_LTON"/>
        <s v="EGB_RCB_RCB"/>
        <s v="JVMG_JVMG_JVMG"/>
        <s v="JVMG_NMMG_NMMG"/>
        <s v="JVMG_LMG_LMG"/>
        <s v="JVMG_DCC_PJ_PJ"/>
        <s v="HAFQ_HAFQ_HAFQ"/>
        <s v="IKOC_IKOC_IKOC"/>
        <s v="RSO_RSO_RSO"/>
        <s v="FSCN_FSCN_FSCN"/>
        <s v="BBM_BBM_BBM"/>
        <s v="RYM_EAK_EAK"/>
        <s v="JPLA_JPLA_JPLA"/>
        <s v="PJDC_MMRS_MMRS"/>
        <s v="PJDC_LMRS_LMRS"/>
        <s v="CTVM_CTVM_CTVM"/>
        <s v="ARSL_ARSL_ARSL"/>
        <s v="HAPL_HAPL_HAPL"/>
        <s v="DBSB_CMM_CMM"/>
        <s v="EGB_EGB_EGB"/>
        <s v="RYM_RYM_RYM"/>
        <s v="PJSD_LBA_LBA"/>
        <s v="MPL_MPL_MPL2"/>
        <s v="MPL_MPL_MPL"/>
        <s v="FFA_CPCA_COJ_COJ"/>
        <s v="FFA_JDCA_COJ_COJ"/>
        <s v="BGF_MAM_MAM"/>
        <s v="MFM_APMA_APMA"/>
        <s v="MFM_MBAF_MBAF"/>
        <s v="JRMF_TARF_TARF"/>
        <s v="FAL_MFGL_MFGL"/>
        <s v="FAL_LMD_LMD"/>
        <s v="DSP_RSP_RSP"/>
        <s v="GSS_GSS_GSS"/>
        <s v="LAA_LAA_LAA"/>
        <s v="MCR_MCR_MCR"/>
        <s v="MIML_MIML_MIML"/>
        <s v="VABB_VABB_VABB"/>
        <s v="VMBC_VMBC_VMBC"/>
        <s v="FSP_OLSP_OLSP"/>
        <s v="GHRM_GHRM_GHRM"/>
        <s v="MSPN_MVOM_COJ"/>
        <s v="CDLJ_CDLJ_CDLJ"/>
        <s v="CDLJ_JCDL_JCDL"/>
        <s v="CDLJ_ALBA_ALBA"/>
        <s v="RDC_RDC_APT_APT"/>
        <s v="MCS_MCS_MCS"/>
        <s v="PPC_PPC_PPC"/>
        <s v="ARBM_ARBM_ARBM"/>
        <s v="DPLJ_DPLJ_DPLJ"/>
        <s v="HSMC_HSMC_HSMC"/>
        <s v="FFSB_CONJ_CONJ"/>
        <s v="FDLM_SAL_PJ_PJ"/>
        <s v="PJSD_ABA_ABA"/>
        <s v="PJSD_SDH_PJ_PJ"/>
        <s v="FABL_ABL_ABL"/>
        <s v="PGAR_PGAR_PGAR"/>
        <s v="SME_SME_PJ_PJ"/>
        <s v="LCG_LCG_FLH1_FLH1"/>
        <s v="LCG_LCG_FLH2_FLH2"/>
        <s v="FPM_RCDM_RCDM"/>
        <s v="RMB_FMBA_FMBA"/>
        <s v="LAV_LAV_LAV"/>
        <s v="ACLA_ACLA_ACLA"/>
        <s v="DSX_DSX_DSX"/>
        <s v="NACA_RLA_RLA"/>
        <s v="ECG_ECG_ECG"/>
        <s v="RRQ_RRQ_RRQ"/>
        <s v="ALCS_ALCS_ALCS"/>
        <s v="ALCS_GCA_GCA"/>
        <s v="BPB_PMPB_PMPB"/>
        <s v="GHMC_TSMC_TSMC"/>
        <s v="CVBL_IVB_RSC_RSC"/>
        <s v="JRCB_JRCB_JRCB"/>
        <s v="RDMP_RDMP_RDMP"/>
        <s v="FMN_RAMN_RAMN"/>
        <s v="PJSD_MBA_MBA"/>
        <s v="JCS_JCSF_JCSF"/>
        <s v="FSP_MSPF_MSPF"/>
        <s v="MACO_MACO_MACO"/>
        <s v="MNN_MNN_MNN"/>
        <s v="TPI_AAL_AAL"/>
        <s v="APVS_LIQ_LIQ"/>
        <s v="JMG_JMG_JMG"/>
        <s v="FBC_HBC_RSC_RSC"/>
        <s v="FBC_MBC_RSC_RSC"/>
        <s v="JSN_JSN_JSN"/>
        <s v="DAS_DAS_USO_USO"/>
        <s v="MFM_MFM_MFM"/>
        <s v="MFM_MFM_MMS_MMS"/>
        <s v="FPM_PMC_PMC"/>
        <s v="DLT_CCRF_PJ_PJ"/>
        <s v="MLSM_MLSM_MLSM"/>
        <s v="RA_VHM_VHM"/>
        <s v="LBFS_LBFS_LBFS"/>
        <s v="OMN_OMN_APT_APT"/>
        <s v="FMN_MRAM_MRAM"/>
        <s v="EAD_EAD_EAD"/>
        <s v="EAD_EDOL_PJ_PJ"/>
        <s v="APN_APN_APN"/>
        <s v="CPV_CPV_CPV"/>
        <s v="CPV_CPV_USO_USO"/>
        <s v="IFS_IFS_IFS"/>
        <s v="RAGF_RAGF_RAGF"/>
        <s v="BAR_BAR_BAR"/>
        <s v="PJSP_AJA_AJA"/>
        <s v="PJSP_RAF_RAF"/>
        <s v="CHAM_CHAM_CHAM"/>
        <s v="FMM_EGM_EGM"/>
        <s v="FMM_LGM_LGM"/>
        <s v="FMM_MAM_MAM"/>
        <s v="DFS_DFS_APT_APT"/>
        <s v="AJCJ_AJCJ_AJCJ"/>
        <s v="FMM_FMM_FMM"/>
        <s v="LFS_IMS_IMS"/>
        <s v="LFS_MMS_MMS"/>
        <s v="GBF_GBF_GBF"/>
        <s v="RCA_RCA_RCA"/>
        <s v="ACC_ACC_PJ_PJ"/>
        <s v="ACC_ACC_ACC"/>
        <s v="ACC_SCS_SCS"/>
        <s v="RAF_RAF_RAF"/>
        <s v="RAF_AMA_AMA"/>
        <s v="JRAS_JRAS_JRAS"/>
        <s v="JRAS_AMA_PJ_PJ"/>
        <s v="ISB_ISB_ISB"/>
        <s v="ISB_CMRL_PJ_PJ"/>
        <s v="RPK_RPK_RPK"/>
        <s v="RGP_CMPN_CMPN"/>
        <s v="FPM_FPM_FPM"/>
        <s v="AAC_AAC_AAC"/>
        <s v="MEC_MEC_MEC"/>
        <s v="ABA_ABA_ABA"/>
        <s v="MPM_MPM_MPM"/>
        <s v="CVBL_LSL_PJ_PJ"/>
        <s v="FSP_ACAL_ACAL"/>
        <s v="DPCP_DMRP_DMRP"/>
        <s v="FSP_PHRP_PHRP"/>
        <s v="CNG_CNG_CNG"/>
        <s v="TCSB_MSB_MSB"/>
        <s v="MDM_MDM_MDM"/>
        <s v="FJCB_FJCB_FJCB"/>
        <s v="RGS_RGS_RGS"/>
        <s v="RML_RML_RML"/>
        <s v="BVCG_BVCG_BVCG"/>
        <s v="RBC_PFC_PFC"/>
        <s v="FFL_FFL_FFL"/>
        <s v="LFCV_LFCV_LFCV"/>
        <s v="FCA_TMB_TMB"/>
        <s v="SRAS_SRAS_SRAS"/>
        <s v="ACSF_DBTM_DBTM"/>
        <s v="AFP_AFP_GBI_GBI"/>
        <s v="JPOM_JPOM_JPOM"/>
        <s v="RGP_RGP_RGP"/>
        <s v="NPAS_NPAS_NPAS"/>
        <s v="FDLM_SMM_SMM"/>
        <s v="FCC_CCS_CCS"/>
        <s v="FCC_SMV_SMV"/>
        <s v="CVBL_IVB_IVB"/>
        <s v="RAC_BPN_COJ_COJ"/>
        <s v="CSL_CSL_CSL"/>
        <s v="RAC_BPN_BPN"/>
        <s v="ABO_ABO_MAE_MAE"/>
        <s v="RCD_RCD_LIQ_LIQ"/>
        <s v="JSF_JSF_JSF"/>
        <s v="HMP_MPB_MPB"/>
        <s v="JRMF_LRF_LRF"/>
        <s v="JRMF_RRF_RRF"/>
        <s v="PLUM_CVU_CVU"/>
        <s v="PLUM_PLUM_PLUM"/>
        <s v="FFC_CHFC_LIQ_LIQ"/>
        <s v="GHMC_LMCH_LMCH"/>
        <s v="GHMC_LCSH_LCSH"/>
        <s v="CKS_CKS_CKS"/>
        <s v="MCSF_MCSF_MCSF"/>
        <s v="BLCS_BLCS_BLCS"/>
        <s v="PAC_PAC_PAC"/>
        <s v="GMCF_GMCF_GMCF"/>
        <s v="FVCA_FVCA_FVCA"/>
        <s v="FVCA_BMCA_BMCA"/>
        <s v="FVCA_AMCA_AMCA"/>
        <s v="GDGC_GDGC_GDGC"/>
        <s v="JVPC_JVPC_JVPC"/>
        <s v="JVPC_PJ_PJ"/>
        <s v="MBRG_MBRG_MBRG"/>
        <s v="CDCO_AFDA_AFDA"/>
        <s v="CDCO_MGCO_MGCO"/>
        <s v="CDCO_ADCO_ADCO"/>
        <s v="CDCO_CDCO_CDCO"/>
        <s v="AFCO_AFCO_AFCO"/>
        <s v="AFCO_AFCO_RSC_RSC"/>
        <s v="RKM_RKM_RKM"/>
        <s v="MFTM_MFTM_MFTM"/>
        <s v="JTA_JTA_JTA"/>
        <s v="FSM_FSM_FSM"/>
        <s v="MSFS_MSFS_MSFS"/>
        <s v="JCH_JCH_JCH"/>
        <s v="PPD_PPD_PPD"/>
        <s v="TPI_MEAL_MEAL"/>
        <s v="MRFN_MRFN_MRFN"/>
        <s v="CTB_CTB_CTB"/>
        <s v="CTB_PTB_PTB"/>
        <s v="CTB_LTB_LTB"/>
        <s v="PJSP_RADF_RADF"/>
        <s v="PJSP_RPSL_PJ_PJ"/>
        <s v="PJSP_RPS_PJ_PJ"/>
        <s v="PJSP_CDPA_PJ_PJ"/>
        <s v="PJSP_RPL_PJ_PJ"/>
        <s v="PJSP_JAI_PJ_PJ"/>
        <s v="PJSP_RAP_RAP"/>
        <s v="PJSP_RAP_PJ_PJ"/>
        <s v="PJSP_FJAP_FJAP"/>
        <s v="PJSP_RPM_RPM"/>
        <s v="PJSP_JAP_JAP"/>
        <s v="ASSET_SPPJ_RPSL"/>
        <s v="ASSET_SPPJ_RPS"/>
        <s v="ASSET_SPPJ_CDPA"/>
        <s v="ASSET_SPPJ_RPL"/>
        <s v="ASSET_SPPJ_RAP"/>
        <s v="ASSET_SPPJ_JAI"/>
        <s v="ASSET_SPPJ_RAPJ"/>
        <s v="ASSET_SPPJ_FJAP"/>
        <s v="ASSET_SPPJ_RPM"/>
        <s v="ASSET_SPPJ_JAP"/>
        <s v="CVJ_CVJ_LIQ_LIQ"/>
        <s v="CVJ_CVJ_CVJ"/>
        <s v="CVJ_JMV_JMV"/>
        <s v="CVJ_LPRM_LPRM"/>
        <s v="FSDF_FSDF_FSDF"/>
        <s v="FSDF_LFS_LFS"/>
        <s v="FSDF_JFS_JFS"/>
        <s v="PBSA_PBSA_PBSA"/>
        <s v="CLAC_CLAC_CLAC"/>
        <s v="VFS_DFS_DFS"/>
        <s v="CWF_CWF_CWF"/>
        <s v="RGMV_RGMV_RGMV"/>
        <s v="KRA_KRA_KRA"/>
        <s v="KRA_MPAM_MPAM"/>
        <s v="KRA_FMA_FMA"/>
        <s v="KRA_GMA_GMA"/>
        <s v="BFT_BFT_BFT"/>
        <s v="GPCT_GPCT_PJ_PJ"/>
        <s v="GPCT_FT_PJ_PJ"/>
        <s v="GPCT_VDYM_PJ_PJ"/>
        <s v="IMAM_IMAM_USO_USO"/>
        <s v="GHMC_GHMC_GHMC"/>
        <s v="OLMF_OLMF_OLMF"/>
        <s v="GHCM_USF_USF"/>
        <s v="TMCP_TMCP_TMCP"/>
        <s v="FFSB_FFSB_FFSB"/>
        <s v="ABO_ABO_GBI_GBI"/>
        <s v="BPS_BPS_BPS"/>
        <s v="FMS_MMR_MMR"/>
        <s v="TGC_RGC_RGC"/>
        <s v="DVLG_DVLG_DVLG"/>
        <s v="BMP_BMP_BMP"/>
        <s v="CVBL_CVBL_CVBL"/>
        <s v="JPM_ACM_ACM"/>
        <s v="BMP_BMP_ESP_ESP"/>
        <s v="BMP_BMP_FLH_FLH"/>
        <s v="LMV_LMV_LMV"/>
        <s v="GVG_GVG_GVG"/>
        <s v="ZFG_ZFG_ZFG"/>
        <s v="DPCP_DPCP_DPCP"/>
        <s v="ECMF_ECMF_ECMF"/>
        <s v="RABM_RABM_RABM"/>
        <s v="JRMA_JRMA"/>
        <s v="PCL_PCL_PCL"/>
        <s v="FCC_WCC_APT_APT"/>
        <s v="FOV_RODV_RODV"/>
        <s v="FOV_NOV_NOV"/>
        <s v="VCMA_VMCA_VMCA"/>
        <s v="VCMA_PMRM_PMRM"/>
        <s v="CJS_LOS_LOS"/>
        <s v="FAFN_AFA_AFA"/>
        <s v="GRA_GRA_GRA"/>
        <s v="GRA_JRF_JRF"/>
        <s v="GRA_GRA_PREV_PREV"/>
        <s v="JBT_JBT_JBT"/>
        <s v="LBO_LBO_LBO"/>
        <s v="DJT_DJT_DJT"/>
        <s v="EMCO_EMCO_EMCO"/>
        <s v="JSLM_JSLM_JSLM"/>
        <s v="MCAT_MCAT_MCAT"/>
        <s v="EMCO_EBMC_EBMC"/>
        <s v="LCSO_LCSO_LCSO"/>
        <s v="FMS_EMSM_EMSM"/>
        <s v="GRM_MACM_MACM"/>
        <s v="PJOF_MFV_MFV"/>
        <s v="MMQ_MMQ_COJ_COJ"/>
        <s v="AFP_PLP_PLP"/>
        <s v="MFE_HEGN_HEGN"/>
        <s v="MFE_CEGN_CEGN"/>
        <s v="YAM_YAM_YAM"/>
        <s v="FPM_MCP_MCP"/>
        <s v="CJS_SAO_SAO"/>
        <s v="CJS_CJS"/>
        <s v="WOH_GMA_GMA"/>
        <s v="WOH_WOH_WOH"/>
        <s v="JRMF_JRMF_JRMF"/>
        <s v="MEFS_MEFS_MEFS"/>
        <s v="TML_TML_TML"/>
        <s v="MAR_MAR_MAR"/>
        <s v="FHC_JMH_JMH"/>
        <s v="GLD_JLDM_JLDM"/>
        <s v="OPS_OPS_OPS"/>
        <s v="TPI_TPI_PJ_PJ"/>
        <s v="DFS_DFS_DFS"/>
        <s v="WQS_WQS_WQS"/>
        <s v="DFS_GMRF_GMRF"/>
        <s v="DFS_BMRF_BMRF"/>
        <s v="FBL_PHGA_PHGA"/>
        <s v="MGB_MGB_MGB"/>
        <s v="FPM_EAS_EAS"/>
        <s v="FPM_JRMP_JRMP"/>
        <s v="FABL_FABL_FABL"/>
        <s v="GFQ_GFQ_GFQ"/>
        <s v="GFQ_HFQ_HFQ"/>
        <s v="JFBC_JFBC_JFBC"/>
        <s v="ABB_ABB_ABB"/>
        <s v="DAS_BAA_BAA"/>
        <s v="BAB_MAR_MAR"/>
        <s v="BAB_BAB_BAB"/>
        <s v="RPA_RPA_RPA"/>
        <s v="PAM_PAM_PAM"/>
        <s v="RLSG_VLSG_VLSG"/>
        <s v="JSS_JSS_USO_USO"/>
        <s v="MSC_MSC_MSC"/>
        <s v="DGM_NGM_NGM"/>
        <s v="PDAQ_PDAQ_PDAQ"/>
        <s v="MMQ_PMQ_PMQ"/>
        <s v="FLD_ILD_ILD"/>
        <s v="SLS_AMM_AMM"/>
        <s v="FMS_RRM_RRM"/>
        <s v="DLP_DLP_TOT_TOT"/>
        <s v="FRM_GNM_GNM"/>
        <s v="GRC_GRC_GRC"/>
        <s v="RLPB_RLPB_RLPB"/>
        <s v="RLPB_DLPB_DLPB"/>
        <s v="RLPB_LIQ_LIQ"/>
        <s v="NSV_NSV"/>
        <s v="FAFN_FAFN_FAFN"/>
        <s v="RLPB_DLPB_COJ_COJ"/>
        <s v="JVF_JVF_JVF"/>
        <s v="JVF_MTF_MTF"/>
        <s v="DSS_DSS_RSC_RSC"/>
        <s v="RDC_RDC_RDC"/>
        <s v="MATR_MATR_MATR"/>
        <s v="MEL_MEL_MEL"/>
        <s v="CMAA_FFMA_FFMA"/>
        <s v="PCA_PCA_PCA"/>
        <s v="NACA_NACA_NACA"/>
        <s v="BBR_BBR_BBR"/>
        <s v="TLAL_TLAL_TLAL"/>
        <s v="CCN_GRR_APT_APT"/>
        <s v="MMQ_FNR_FNR"/>
        <s v="MMQ_MMQ_MMQ"/>
        <s v="MFS_SMS_SMS"/>
        <s v="BFK_BFK_BFK"/>
        <s v="JVV_JVV_PJ_PJ"/>
        <s v="JMFM_JMFM_JMFM"/>
        <s v="VCM_VCM_VCM"/>
        <s v="JMS_JMS_JMS"/>
        <s v="TFS_TFS_TFS"/>
        <s v="TAF_TAF_TAF"/>
        <s v="FBC_MBC_MBC"/>
        <s v="TCSB_TCSB_TCSB"/>
        <s v="BFA_BFA"/>
        <s v="BFA_MAT"/>
        <s v="TCMG_LMG_LMG"/>
        <s v="DSP_DSP_DSP"/>
        <s v="MBC_OFF_OFF"/>
        <s v="LFS_LFS_LIQ_LIQ"/>
        <s v="LPF_LPF_KSA_KSA"/>
        <s v="LPF_LPF_LPF"/>
        <s v="LFS_LFS_LFS"/>
        <s v="LPF_LPF_VGM_VGM"/>
        <s v="DAN_DAN_DAN"/>
        <s v="MFB_MFB_MFB"/>
        <s v="MFB_MFB_PJ1_PJ1"/>
        <s v="BBP_BBP"/>
        <s v="BBP_LIQ_BBP_LIQ"/>
        <s v="FBC_HAC_HAC"/>
        <s v="FBC_CBC_CBC"/>
        <s v="HAC_CBC_OFF2"/>
        <s v="EMSF_EMSF"/>
        <s v="RPO_RPO_RPO"/>
        <s v="GTO_GTO_XP"/>
        <s v="GTO_GTO_BTG"/>
        <s v="FMS_ERO_ERO"/>
        <s v="TRLS_TRLS_TRLS"/>
        <s v="TGC_TGC_TGC"/>
        <s v="EDCA_EDCA_EDCA"/>
        <s v="EDCA_MTA_MTA"/>
        <s v="LEIG_LEIG_LEIG"/>
        <s v="IMAM_PTM_PTM"/>
        <s v="IME_IME_IME"/>
        <s v="PJOF_RKCC_RKCC"/>
        <s v="DGC_DGC_DGC"/>
        <s v="GMS_GMS_GMS"/>
        <s v="EBA_SBC_SBC"/>
        <s v="EBA_EBA_EBA"/>
        <s v="FMV_GMA_GMA"/>
        <s v="RAG_RAG_RAG"/>
        <s v="JLCN_JLCN_JLCN"/>
        <s v="JSS_JSS_JSS"/>
        <s v="CCN_CCN_CCN"/>
        <s v="CCN_GRR_GRR"/>
        <s v="LZA_LZA_LZA"/>
        <s v="LZA_LZA_PAI_PAI"/>
        <s v="CMAA_CMAA_CMAA"/>
        <s v="CMAA_CMAA_OLD_OLD"/>
        <s v="FFC_CHFC_CHFC"/>
        <s v="AFD_AFD_AFD"/>
        <s v="LMCA_LMCA_LMCA"/>
        <s v="PAS_PAS_PAS"/>
        <s v="ARS_ARS_ARS"/>
        <s v="VDG_VDG_VDG"/>
        <s v="CVF_CVF_CVF"/>
        <s v="CVF_CVF_PJ_PJ"/>
        <s v="CVF_CVF_RSC_RSC"/>
        <s v="PAP_PAP_PAP"/>
        <s v="PAP_ADV_PJ_PJ"/>
        <s v="PAP_MERM_MERM"/>
        <s v="BPB_LQS_LQS"/>
        <s v="VBM_VBM_VBM"/>
        <s v="MFE_MFE_MFE"/>
        <s v="ECB_ECB_ECB"/>
        <s v="FAC_FAC_FAC"/>
        <s v="FAC_KSC_KSC"/>
        <s v="MFE_FGC_FGC"/>
        <s v="FAC_KSC_COJ_COJ"/>
        <s v="JVC_JVC_JVC"/>
        <s v="PJOF_OCFL_PJ_PJ"/>
        <s v="JVC_JVC_GBI_GBI"/>
        <s v="DLP_JGS_JGS"/>
        <s v="FRM_BNM_BNM"/>
        <s v="JPC_JPC_JPC"/>
        <s v="VRS_LGF_LGF"/>
        <s v="VRS_CBA_CBA"/>
        <s v="VRS_JPB_JPB"/>
        <s v="VRS_REC_REC"/>
        <s v="VRS_SSA_SSA"/>
        <s v="FMF_HFG_HFG"/>
        <s v="FMF_HFG_APT_APT"/>
        <s v="APLN_APLN_APLN"/>
        <s v="DMP_DMP_DMP"/>
        <s v="JSD_JSD_JSD"/>
        <s v="GMM_GMM_GMM"/>
        <s v="GMM_GPS_GPS"/>
        <s v="KFB_JRN_JRN"/>
        <s v="KFB_KFB_KFB"/>
        <s v="KFB_KFB_PAI_PAI"/>
        <s v="FLD_PJDF_PJDF"/>
        <s v="DMAL_DMAL_DMAL"/>
        <s v="DMAL_MMAL_MMAL"/>
        <s v="FSMN_FSMN_FSMN"/>
        <s v="MFS_MFS_MFS"/>
        <s v="MFS_CSM_CSM"/>
        <s v="EBR_MAJ_MAJ"/>
        <s v="EBR_ACBR_ACBR"/>
        <s v="MFL_MFL_MFL"/>
        <s v="VFS_VFS_VFS"/>
        <s v="TSB_BSB_BSB"/>
        <s v="TSB_BSB_APT_APT"/>
        <s v="LWL_LWL_LWL"/>
        <s v="FFC_GFJ_GFJ"/>
        <s v="VRLA_VRLA_VRLA"/>
        <s v="FBL_FBL_FBL"/>
        <s v="FBL_CRG_CRG"/>
        <s v="FBL_CRG_VGM_VGM"/>
        <s v="MGU_DPL_DPL"/>
        <s v="MGU_MGU_MGU"/>
        <s v="MGU_MGU_LIQ_LIQ"/>
        <s v="PHM_PHM_PHM"/>
        <s v="PJOF_DFV_DFV"/>
        <s v="EBR_EBR_EBR"/>
        <s v="PFM_FSM_FSM"/>
        <s v="MVN_MVN_PJ_PJ"/>
        <s v="KPE_KPE_LIQ_LIQ"/>
        <s v="FCC_WCC_WCC"/>
        <s v="FCC_JMP_JMP"/>
        <s v="FMB_FMB"/>
        <s v="FMB_MVB_MVB"/>
        <s v="ELP_ELP_ELP"/>
        <s v="FDLM_VAM_VAM"/>
        <s v="AGC_AGC_VGM_VGM"/>
        <s v="AMC_AMC_AMC"/>
        <s v="AMC_AMC_CAR_CAR"/>
        <s v="AMC_AMC_KSA_KSA"/>
        <s v="AMC_AMC_FLH_FLH"/>
        <s v="LMV_DIS_DIS"/>
        <s v="WCR_WCR_WCR"/>
        <s v="WCR_WCR_LIQ_LIQ"/>
        <s v="DSS_TAO_TAO"/>
        <s v="FPM_ACPM_ACPM"/>
        <s v="MLJ_MLJ_MLJ"/>
        <s v="BBC_BBC_BBC"/>
        <s v="BBC_MDC_MDC"/>
        <s v="BBC_JBC_JBC"/>
        <s v="DSL_DSL_DSL"/>
        <s v="ARL_ARL_ARL"/>
        <s v="ARL_MOR_MOR"/>
        <s v="ARL_ARL_CAR_CAR"/>
        <s v="MGA_MGA_MGA"/>
        <s v="ABO_ABO_ABO"/>
        <s v="MVB_MVB_MVB"/>
        <s v="RLAC_RLAC"/>
        <s v="LNGB_LNGB_LNGB"/>
        <s v="ZVB_ZVB_ZVB"/>
        <s v="ZVB_NPA_NPA"/>
        <s v="BGF_BGF_BGF"/>
        <s v="EAPS_EAPS_EAPS"/>
        <s v="AIG_AIG_AIG"/>
        <s v="LWS_LWS_LWS"/>
        <s v="RFL_RFL_RFL"/>
        <s v="IVP_IVP_IVP"/>
        <s v="ELM_ELM"/>
        <s v="SAA_SAA_SAA"/>
        <s v="RCD_RCD_RCD"/>
        <s v="RCD_DSM_DSM"/>
        <s v="PFM_PFM_PFM"/>
        <s v="LCG_MVG_MVG"/>
        <s v="AGM_AGM_AGM"/>
        <s v="PGA_PGA_PGA"/>
        <s v="FMV_EFN_EFN"/>
        <s v="FBB_ABB_PJ_PJ"/>
        <s v="HPL_HPL_HPL"/>
        <s v="DSS_DSS_DSS"/>
        <s v="PCCA_PCCA_PCCA"/>
        <s v="WRJ_WRJ_WRJ"/>
        <s v="MLL_MLL_MLL"/>
        <s v="FRM_CGM_CGM"/>
        <s v="MVN_MVN_MVN"/>
        <s v="JBMN_CSM_CSM"/>
        <s v="VNA_VNA_VNA"/>
        <s v="VNA_JVA_JVA"/>
        <s v="VNA_MJA_MJA"/>
        <s v="JGS_JGS_JGS"/>
        <s v="ESL_ESL_ESL"/>
        <s v="BLF_BLF_BLF"/>
        <s v="LZF_LZF_LZF"/>
        <s v="LZF_LFG_LFG"/>
        <s v="LZF_LZF_MOD_MOD"/>
        <s v="RNL_RNL_RNL"/>
        <s v="TAM_MUM_MUM"/>
        <s v="TAM_TAM_TAM"/>
        <s v="VSC_VSC_VSC"/>
        <s v="RMB_RMB_RMB"/>
        <s v="RMB_CAA_CAA"/>
        <s v="LGTF_LGTF_LGTF"/>
        <s v="BPB_BPB_BPB"/>
        <s v="GCV_GCV_PJ_PJ"/>
        <s v="GCV_ECV_PJ_PJ"/>
        <s v="GMDT_GMDT_GMDT"/>
        <s v="VLS_VLS_VLS"/>
        <s v="FBB_GBB_COJ_COJ"/>
        <s v="CLO_CLO_CLO"/>
        <s v="NST_NST_NST"/>
        <s v="AFP_AFP_AFP"/>
        <s v="FHC_KBH_KBH"/>
        <s v="FOV_RNV_RNV"/>
        <s v="FOV_HCSR_PJ_PJ"/>
        <s v="RBC_RBC_RBC"/>
        <s v="RBC_RBC_RSC_RSC"/>
        <s v="TBP_TBP_TBP"/>
        <s v="TBP_TBP_MOD_MOD"/>
        <s v="MGM_SGM_SGM"/>
        <s v="AMP_DMP_DMP"/>
        <s v="VSS_MMF_MMF"/>
        <s v="TSN_TSN_TSN"/>
        <s v="JCS_JCS_JCS"/>
        <s v="CELS_CELS_CELS"/>
        <s v="DGM_DGM_DGM"/>
        <s v="DGM_JSP_JSP"/>
        <s v="MLB_MLB_MLB"/>
        <s v="LNS_LNS_LNS"/>
        <s v="PVN_PVN_PVN"/>
        <s v="PVN_GFV_GFV"/>
        <s v="FPM_APM_APM"/>
        <s v="FPM_ACPM_FLH_FLH"/>
        <s v="PVN_VPV_VPV"/>
        <s v="PVN_PVN_RSC_RSC"/>
        <s v="TSB_TSB_FLH_FLH"/>
        <s v="MAPF_MAPF_MAPF"/>
        <s v="FCA_RCA_RCA"/>
        <s v="FMV_DNM_DNM"/>
        <s v="FMV_AFM_AFM"/>
        <s v="AAF_EPR_EPR"/>
        <s v="AAF_LSF_LSF"/>
        <s v="FMV_HNM_HNM"/>
        <s v="FMV_JPM_JPM"/>
        <s v="FMV_MLM_MLM"/>
        <s v="VSS_VSS_VSS"/>
        <s v="EGV_MCG_MCG"/>
        <s v="RFG_RFG_RFG"/>
        <s v="FHC_DPC_DPC"/>
        <s v="ACSF_EDSF_EDSF"/>
        <s v="HMP_HMP_HMP"/>
        <s v="ADF_ADF_ADF"/>
        <s v="JGR_JGR_JGR"/>
        <s v="FHC_MHC_MHC"/>
        <s v="MASB_MASB_MASB"/>
        <s v="MASB_SBA"/>
        <s v="MASB_MASB_RSC_RSC"/>
        <s v="LBP_LBP_LBP"/>
        <s v="HLG_HLG_HLG"/>
        <s v="DSVA_DSVA_DSVA"/>
        <s v="DTS_DTS_DTS"/>
        <s v="AAF_MSF_MSF"/>
        <s v="AAF_AAF_AAF"/>
        <s v="ZFG_RFG_RFG"/>
        <s v="ZFG_ALB_ALB"/>
        <s v="GSC_GSC_APT_APT"/>
        <s v="AEMF_AEMF_AEMF"/>
        <s v="AEMF_AEMF_LIQ_LIQ"/>
        <s v="AEMF_AMR_AMR"/>
        <s v="AEMF_TMM_TMM"/>
        <s v="AEMF_PTG_PJ_PJ"/>
        <s v="JVV_JVV_JVV"/>
        <s v="JVV_LKS_LKS"/>
        <s v="BFL_BFL_BFL"/>
        <s v="DBSB_DBSB_LIQ_LIQ"/>
        <s v="BFL_LIQ_LIQ"/>
        <s v="MALM_LBJ_LBJ"/>
        <s v="FMN_BFR_BFR"/>
        <s v="VTBF_VTBF_VTBF"/>
        <s v="TSB_TSB_TSB"/>
        <s v="LMS_WFS_WFS"/>
        <s v="LMS_LMS_LMS"/>
        <s v="TAS_TAS_TAS"/>
        <s v="TAS_VMS_VMS"/>
        <s v="LMV_JVLF_JVLF"/>
        <s v="IRF_IRF_IRF"/>
        <s v="DAS_KLS_KLS"/>
        <s v="FPB_FPB_FPB"/>
        <s v="AGA_AGA_AGA"/>
        <s v="ESLA_ESLA_ESLA"/>
        <s v="MVE_MVE_MVE"/>
        <s v="KPE_KPE_KPE"/>
        <s v="CLA_JFM_JFM"/>
        <s v="CLA_CLA_CLA"/>
        <s v="EVP_EVP_EVP"/>
        <s v="FBC_HBC_HBC"/>
        <s v="HBC_OFF_OFF"/>
        <s v="JAM_JAM_JAM"/>
        <s v="IAL_IAL_IAL"/>
        <s v="IAL_BSL_BSL"/>
        <s v="ACSF_ACSF_ACSF"/>
        <s v="GSC_CSS_CSS"/>
        <s v="GLA_GLA_GLA"/>
        <s v="GLA_APF_APF"/>
        <s v="APA_APA_APA"/>
        <s v="FMV_JEMN_JEMN"/>
        <s v="FMT_CMT_CMT"/>
        <s v="DSA_DSA_DSA"/>
        <s v="FCA_ESA_ESA"/>
        <s v="PJTE_AON_AON"/>
        <s v="JACN_JACN_JACN"/>
        <s v="PRLM_PRLM_PRLM"/>
        <s v="BFB_BFB_BFB"/>
        <s v="DLT_DLT_DLT"/>
        <s v="WCY_WCY_WCY"/>
        <s v="AMS_AMS"/>
        <s v="PJTE_MDA_MDA"/>
        <s v="PJTE_MMB_MMB"/>
        <s v="PJTE_RTN_RTN"/>
        <s v="PJTE_HMT_HMT"/>
        <s v="MGM_MGM_MGM"/>
        <s v="MGM_MGE_PJ_PJ"/>
        <s v="CMM_CMM_CMM"/>
        <s v="FBJ_FBJ_FBJ"/>
        <s v="FBJ_DQB_DQB"/>
        <s v="FBJ_FQS_FQS"/>
        <s v="FBJ_SQS_SQS"/>
        <s v="FFC_AHFC_AHFC"/>
        <s v="FFC_AHFC_LIQ_LIQ"/>
        <s v="TCC_TCC_TCC"/>
        <s v="TCC_LCC_LCC"/>
        <s v="TCC_SCC_SCC"/>
        <s v="RFLA_RFLA_RFLA"/>
        <s v="RFLA_HRV_HRV"/>
        <s v="RFLA_APT_APT"/>
        <s v="FHSR_FHSR_FHSR"/>
        <s v="FHSR_FHSR_LIQ_LIQ"/>
        <s v="MALM_MALM_MALM"/>
        <s v="DAS_DAS_DAS"/>
        <s v="FCP_FCP"/>
        <s v="RMF_RMF_RMF"/>
        <s v="RMF_LLM_LLM"/>
        <s v="RMF_ALM_ALM"/>
        <s v="RMF_MLM_MLM"/>
        <s v="CFF_CFF_CFF"/>
        <s v="VMD_VMD_VMD"/>
        <s v="FFC_AFC_AFC"/>
        <s v="FFC_CDFC_CDFC"/>
        <s v="FFC_CFC_CFC"/>
        <s v="FFC_AJFC_AJFC"/>
        <s v="FFC_ARCC_ARCC"/>
        <s v="FAL_MALR_MALR"/>
        <s v="FAL_LRN_LRN"/>
        <s v="FAL_CALR_CALR"/>
        <s v="FAL_CRE_PJ_PJ"/>
        <s v="FAL_MALR_FLH_FLH"/>
        <s v="TCMG_TCMG_TCMG"/>
        <s v="TCMG_PMG_PMG"/>
        <s v="TCMG_MMGM_MMGM"/>
        <s v="TCMG_MMGH_MMGH"/>
        <s v="MAF_MAF_MAF"/>
        <s v="TVM_TVM_TVM"/>
        <s v="GAP_GAP_GAP"/>
        <s v="FPC_FPC_FPC"/>
        <s v="FPC_KPC_KPC"/>
        <s v="LBC_LBC_LBC"/>
        <s v="LBC_RV_RV "/>
        <s v="LBC_ESP_PJ_PJ"/>
        <s v="YRB_CSM_CSM"/>
        <s v="YRB_YRB_YRB"/>
        <s v="ASL_ASL_PJ_PJ"/>
        <s v="OALN_OALN_OALN"/>
        <s v="HRC_HRC_HRC"/>
        <s v="MHSL_APL_APL"/>
        <s v="MGRA_MGRA_MGRA"/>
        <s v="MGRA_RRM_RRM"/>
        <s v="JSR_JSR_JSR"/>
        <s v="LMV_JPL"/>
        <s v="LMV_SBL"/>
        <s v="LMV_JPL_PJ_PJ"/>
        <s v="LMV_SBL_PJ_PJ"/>
        <s v="MPB_MPB_MPB"/>
        <s v="GCV_ECV_ECV"/>
        <s v="GCV_GCV_GCV"/>
        <s v="IMAM_IMAM_IMAM"/>
        <s v="IMAM_PAM_PAM"/>
        <s v="SBG_SBG_SBG"/>
        <s v="IMD_IMD_IMD"/>
        <s v="IMD_LMD_LMD"/>
        <s v="IMD_ASD_ASD"/>
        <s v="FBB_ABB_ABB"/>
        <s v="FBB_GCB_GCB"/>
        <s v="FBB_GICB_GICB"/>
        <s v="FBB_SACI_PJ_PJ"/>
        <s v="PAT_LBRK_LBRK"/>
        <s v="OMN_OMN_OMN"/>
        <s v="FAJ_FAJ_FAJ"/>
        <s v="MHSL_MHSL_MHSL"/>
        <s v="FLD_DLD_DLD"/>
        <s v="FLD_FMB_FMB"/>
        <s v="AMFS_AMFS_AMFS"/>
        <s v="CCW_CCW_CCW"/>
        <s v="AGC_AGC_AGC"/>
        <s v="RMP_LPM_LPM"/>
        <s v="FMT_SMT_SMT"/>
        <s v="FIL_FIL_PJ_PJ"/>
        <s v="FIL_RLM_RLM"/>
        <s v="FIL_AAGP_AAGP"/>
        <s v="FMV_RVC_RVC"/>
        <s v="EGV_EGV_EGV"/>
        <s v="EGV_RLP_RLP"/>
        <s v="FOV_RDV_RDV"/>
        <s v="FMS_CMS_CMS"/>
        <s v="FMS_DMV_DMV"/>
        <s v="PBA_TPM_TPM"/>
        <s v="PAT_PAT_PAT"/>
        <s v="FBB_GBB_GBB"/>
        <s v="PBA_PBA_PBA"/>
        <s v="DBSB_DBSB_DBSB"/>
        <s v="ANE_MNCA_MNCA"/>
        <s v="FLD_GLD_GLD"/>
        <s v="AJD_AJD_AJD"/>
        <s v="LFT_LFT_LFT"/>
        <s v="LFT_RFT_RFT"/>
        <s v="LFT_MFT_MFT"/>
        <s v="MAFL_MCFL_MCFL"/>
        <s v="MAFL_MAFL_MAFL"/>
        <s v="BFCN_BFCN_BFCN"/>
        <s v="JFFT_JFFT_JFFT"/>
        <s v="RLSG_RLSG_RLSG"/>
        <s v="LRDA_LRDA_LRDA"/>
        <s v="SSM_SSM_SSM"/>
        <s v="LAMS_JSF_JSF"/>
        <s v="LAMS_LAMS_LAMS"/>
        <s v="RLSG_RLSG_APT_APT"/>
        <s v="LRDA_APT_APT"/>
        <s v="LFL_GFL_GFL"/>
        <s v="LFL_LFL_LFL"/>
        <s v="FMN_LRR_LRR"/>
        <s v="RRFC_RRFC_RRFC"/>
        <s v="JFS_JFS_JFS"/>
        <s v="DLP_DLP_DLP"/>
        <s v="DRLC_MGM_MGM"/>
        <s v="DRLC_VLG_VLG"/>
        <s v="TVVM_TVVM"/>
        <s v="TVVM_VGCM"/>
        <s v="SSG_MDT_MDT"/>
        <s v="RMCA_GCA_GCA"/>
        <s v="RMCA_RMCA_RMCA"/>
        <s v="JMC_JMC_JMC"/>
        <s v="JFM_JFM_JFM"/>
        <s v="FMF_EGR_EGR"/>
        <s v="FMN_HRMN_HRMN"/>
        <s v="KJL_KJL_KJL"/>
        <s v="GSC_GSC_GSC"/>
        <s v="LCG_LCG_LCG"/>
        <s v="ANE_ABR_ABR"/>
        <s v="ANE_ANE_ANE"/>
        <s v="FAPM_FAPM_FAPM"/>
        <s v="ACF_ACF_ACF"/>
        <s v="RSL_RSL_RSL"/>
        <s v="ACF_AFS_AFS"/>
        <s v="ACF_SFS_SFS"/>
        <s v="JBMN_NCM_NCM"/>
        <s v="LPN_COP_COP"/>
        <s v="FDLM_FDLM_FDLM"/>
        <s v="FDLM_PNM_PNM"/>
        <s v="LPN_COP_COP2"/>
        <s v="FMV_IMC_IMC"/>
        <s v="ALPC_ALPC_ALPC"/>
        <s v="ALPC_FCF_FCF"/>
        <s v="LCR_AMR_AMR"/>
        <s v="LCR_LCR_LCR"/>
        <s v="LCR_LZCR_LZCR"/>
        <s v="JBMN_JBMN_JBMN"/>
        <s v="JBMN_MSB_MSB"/>
        <s v="LPN_LPN_LPN"/>
        <s v="FMV_MKM_MKM"/>
        <s v="PVV_PVV_PVV"/>
        <s v="PVV_MSV_MSV"/>
        <s v="FCA_ACA_ACA"/>
        <s v="JAC_JAC_JAC"/>
        <s v="LPN_CBL_CBL"/>
        <s v="PVV_PVV_CONS_CONS"/>
        <s v="EMSF_JS"/>
        <s v="DRLC_AHM_AHM"/>
        <s v="DRLC_AGV_AGV"/>
        <s v="DRLC_AOG_AOG"/>
        <s v="DRLC_AVM_AVM"/>
        <s v="DRLC_ERA_ERA"/>
        <s v="DRLC_GMN_GMN"/>
        <s v="JPVM_JPVM"/>
        <s v="DRLC_LCV_LCV"/>
        <s v="DRLC_MCA_MCA"/>
        <s v="DRLC_SMG_SMG"/>
        <s v="MASL_MASL_MASL"/>
        <s v="MASL_SMS_SMS"/>
        <s v="FMF_FMF_FMF"/>
        <s v="IMM_IMM_IMM"/>
        <s v="FMF_JMF_JMF"/>
        <s v="FMF_LCF_LCF"/>
        <s v="FMF_SHM_SHM"/>
        <s v="FF_JMF_RV_RV"/>
        <s v="DWC_DWC_DWC"/>
        <s v="FMT_MCT_MCT"/>
        <s v="FMT_RMT_RMT"/>
        <s v="FMT_LTT_LTT"/>
        <s v="FMT_MTT_MTT"/>
        <s v="FGC_FGC_FGC"/>
        <s v="FGC_FGC_KSA_KSA"/>
        <s v="MVM_MVM_MVM"/>
        <s v="GRM_GRM_GRM"/>
        <s v="GSA_GSA_GSA"/>
        <s v="LRA_LRA_LRA"/>
        <s v="EPMF_EPMF_EPMF"/>
        <s v="MERP_MERP"/>
        <s v="CESM_CESM_CESM"/>
        <s v="CESM_LSM_LSM"/>
        <s v="CESM_MBT_MBT"/>
        <s v="CESM_MLE_PJ_PJ"/>
        <s v="CESM_PGR_PJ_PJ"/>
        <s v="CESM_PSD_PJ_PJ"/>
        <s v="CESM_VRM_PJ_PJ"/>
        <s v="CESM_IPT_PJ_PJ"/>
        <s v="CESM_LET_LET"/>
        <s v="SLS_FXM_FXM"/>
        <s v="SLS_ORD_PJ_PJ"/>
        <s v="SLS_SLS_SLS"/>
        <s v="SLS_SADV_PJ_PJ"/>
        <s v="IEIL_IEIL_PJ_PJ"/>
        <s v="LOA_LOA_LOA"/>
        <s v="LOA_LOA_LIQ_LIQ"/>
        <s v="AMP_AMP_AMP"/>
        <s v="JRS_JRS_JRS"/>
        <s v="JRS_MCT_MCT"/>
        <s v="MAP_BME_BME"/>
        <s v="MAP_MAP_MAP"/>
        <s v="FFA_DFCA_DFCA"/>
        <s v="FFA_MIM_MIM"/>
        <s v="FFA_RPCA_RPCA"/>
        <s v="JPM_JPM_JPM"/>
        <s v="RAP_AJA_RAP_AJA" u="1"/>
      </sharedItems>
    </cacheField>
    <cacheField name="cpf" numFmtId="0">
      <sharedItems containsBlank="1" containsMixedTypes="1" containsNumber="1" containsInteger="1" minValue="72350628" maxValue="88742733472"/>
    </cacheField>
    <cacheField name="email" numFmtId="0">
      <sharedItems containsBlank="1"/>
    </cacheField>
    <cacheField name="acronimo" numFmtId="0">
      <sharedItems containsBlank="1" count="1278">
        <s v="JKAM_JKAM"/>
        <s v="VMD_EBD"/>
        <s v="VMD_JBD"/>
        <s v="PMM_MCQ"/>
        <s v="PMM_LMM"/>
        <s v="PMM_VMM"/>
        <s v="EMC_EMC"/>
        <s v="MLH_MLH"/>
        <m/>
        <s v="JFBC_MABC"/>
        <s v="ABAF_ABAF"/>
        <s v="TASB_TASB"/>
        <s v="MVP_MVP"/>
        <s v="VLS_MHRS"/>
        <s v="MLF_MLF"/>
        <s v="NBL_NBL"/>
        <s v="RCL_RCL"/>
        <s v="PBA_TAPM"/>
        <s v="JPFC_JPFC"/>
        <s v="JMSN_JMSN"/>
        <s v="MTSL_MTSL"/>
        <s v="MJNS_MNJS"/>
        <s v="DJBP_DJBP"/>
        <s v="DJBP_GGP"/>
        <s v="FCLM_FLM"/>
        <s v="DAS_KLSA"/>
        <s v="VCCM_VCCM"/>
        <s v="EJS_EJS"/>
        <s v="GPCT_JCF"/>
        <s v="GPCT_APMV"/>
        <s v="RMM_RMM"/>
        <s v="RBSN_RBSN"/>
        <s v="RBSN_ASBN"/>
        <s v="GPCT_RDVF"/>
        <s v="CHC_CHC"/>
        <s v="NCS_NCS"/>
        <s v="PJSD_IOBC"/>
        <s v="PLMS_PLMS"/>
        <s v="VCDM_VCDM"/>
        <s v="JRCB_JRBP"/>
        <s v="FSP_RAP"/>
        <s v="PJSD_LAJ"/>
        <s v="CCMS_CCMS"/>
        <s v="CCMS_CCMS_PJ"/>
        <s v="LLF_LLF"/>
        <s v="CBCR_CBCR"/>
        <s v="GAP_GAP_RSC"/>
        <s v="TSCN_JRN"/>
        <s v="LTON_LTON"/>
        <s v="EGB_RCB"/>
        <s v="JVMG_JVMG"/>
        <s v="JVMG_NMMG"/>
        <s v="JVMG_LMG"/>
        <s v="JVMG_DCC_PJ"/>
        <s v="HAFQ_HAFQ"/>
        <s v="IKOC_IKOC"/>
        <s v="GSOS_GSOS"/>
        <s v="GSOS_SPIA_PJ"/>
        <s v="GSOS_JMS"/>
        <s v="GSOS_CEMC_PJ"/>
        <s v="RSO_RSO"/>
        <s v="FSCN_FSCN"/>
        <s v="GCV_GCVJ"/>
        <s v="BBM_BBM"/>
        <s v="RYM_EAK"/>
        <s v="JPLA_JPLA"/>
        <s v="PJDC_MMRS"/>
        <s v="PJDC_LMRS"/>
        <s v="CTVM_CTVM"/>
        <s v="ARSL_ARSL"/>
        <s v="HAPL_HAPL"/>
        <s v="DBSB_CMM"/>
        <s v="EGB_EGB"/>
        <s v="RYM_RYM"/>
        <s v="EGB_EGB_PREV"/>
        <s v="PJSD_LBA"/>
        <s v="CLO_CLAN"/>
        <s v="MPL_MPL"/>
        <s v="FFA_CPCA_COJ"/>
        <s v="FFA_JDCA_COJ"/>
        <s v="BGF_MAM"/>
        <s v="MFM_APMA"/>
        <s v="MFM_MBAF"/>
        <s v="MFM_MBAF_OLD"/>
        <s v="JRMF_TARF"/>
        <s v="FAL_MFGL"/>
        <s v="FAL_LMD"/>
        <s v="ABA_DARE_PJ"/>
        <s v="DSP_RSP_COJ"/>
        <s v="GSS_GSS"/>
        <s v="LAA_LAA"/>
        <s v="MCR_MCR"/>
        <s v="MIML_MIML"/>
        <s v="MLBV_MLBV"/>
        <s v="VABB_VABB"/>
        <s v="VMBC_VMBC"/>
        <s v="CLAC_CLAC"/>
        <s v="JPM_JPM"/>
        <s v="AAF_AAF"/>
        <s v="AES_AES"/>
        <s v="CCN_CCN"/>
        <s v="MFS_SMS"/>
        <s v="ERS_EMCA"/>
        <s v="MFE_FGC"/>
        <s v="FSP_OLSP"/>
        <s v="GHRM_GHRM"/>
        <s v="FSP_MSPN"/>
        <s v="FSP_MVOM"/>
        <s v="CDLJ_CDLJ"/>
        <s v="CDLJ_JCDL"/>
        <s v="CDLJ_ALBA"/>
        <s v="FRM_PNM"/>
        <s v="RDC_RDC_APT"/>
        <s v="MCS_MCS"/>
        <s v="PPC_PPC"/>
        <s v="PPC_ILF"/>
        <s v="ARBM_ACMJ"/>
        <s v="ARBM_ARBM"/>
        <s v="DPLJ_DPLJ"/>
        <s v="HSMC_HSMC"/>
        <s v="DMNJ_DMNJ"/>
        <s v="FFSB_FLA_COJ"/>
        <s v="PCL_BLCP"/>
        <s v="MFB_MFB_PJ2"/>
        <s v="FDLM_SAL_PJ"/>
        <s v="TSCN_TSCN"/>
        <s v="PJSD_ABA"/>
        <s v="PJSD_SDH_PJ"/>
        <s v="FABL_ABL"/>
        <s v="PGAR_PGAR"/>
        <s v="SME_SME_PJ"/>
        <s v="SME_RCF"/>
        <s v="LCG_LCG_FLH1"/>
        <s v="LCG_LCG_FLH2"/>
        <s v="FPM_RCDM"/>
        <s v="RMB_FMBA"/>
        <s v="LAV_LAV"/>
        <s v="MCLA_MCLA"/>
        <s v="MCLA_PLRM"/>
        <s v="ACLA_ACLA"/>
        <s v="DSX_DSX"/>
        <s v="ASL_ALTE_PJ"/>
        <s v="NACA_MAC"/>
        <s v="NACA_RLA"/>
        <s v="JAV_JAV"/>
        <s v="JCS_GMR"/>
        <s v="ECG_ECG"/>
        <s v="RRQ_RRQ"/>
        <s v="ALCS_ALCS"/>
        <s v="ALCS_GCA"/>
        <s v="BPB_PMPB"/>
        <s v="BPB_RPB"/>
        <s v="RPCR_FPCR"/>
        <s v="PMM_MCL"/>
        <s v="BCA_FADN"/>
        <s v="GHMC_TSMC"/>
        <s v="CVBL_IVB_RSC"/>
        <s v="JRCB_JRCB"/>
        <s v="RDMP_RDMP"/>
        <s v="FVAF_FVAF"/>
        <s v="RAR_RAR"/>
        <s v="BPF_BPF"/>
        <s v="MMC_MMC"/>
        <s v="CMM_GMRM"/>
        <s v="FMT_MLTV"/>
        <s v="FMT_MATV"/>
        <s v="FMN_RAMN"/>
        <s v="PJSD_MBA"/>
        <s v="HLG_HLG_PJ"/>
        <s v="CESM_LMP_PJ"/>
        <s v="JCS_JCSF"/>
        <s v="JCS_JCSF_PJ"/>
        <s v="FSP_MSPF"/>
        <s v="MACO_MACO"/>
        <s v="MNN_MNN"/>
        <s v="TPI_AAL"/>
        <s v="APVS_APVS"/>
        <s v="JMG_JMG"/>
        <s v="FBC_HBC_RSC"/>
        <s v="FBC_MBC_RSC"/>
        <s v="JSN_JSN"/>
        <s v="DAS_DAS_USO"/>
        <s v="MFM_MFM"/>
        <s v="MFM_MMS"/>
        <s v="FPM_PMC"/>
        <s v="DLT_CCRF_PJ"/>
        <s v="MLSM_MLSM"/>
        <s v="VHM_VHM"/>
        <s v="LBFS_LBFS"/>
        <s v="OMN_OMN_APT"/>
        <s v="FMN_MRAM"/>
        <s v="EAD_EAD"/>
        <s v="EAD_EDOL_PJ"/>
        <s v="EAD_EAD_APT"/>
        <s v="APN_APN"/>
        <s v="CPV_CPV"/>
        <s v="CPV_CPV_USO"/>
        <s v="IFS_IFS"/>
        <s v="APN_APN_RSC"/>
        <s v="RAGF_RAGF"/>
        <s v="BAR_BAR"/>
        <s v="PJSP_AJA"/>
        <s v="PJSP_RAF"/>
        <s v="CHAM_CHAM"/>
        <s v="FMM_EGM"/>
        <s v="FMM_LGM"/>
        <s v="FMM_MAM"/>
        <s v="DFS_DFS_APT"/>
        <s v="AJCJ_AJCJ"/>
        <s v="AJCJ_MCMC"/>
        <s v="FMM_FMM"/>
        <s v="LFS_IMS"/>
        <s v="LFS_MMS"/>
        <s v="GBF_GBF"/>
        <s v="RCA_RCA"/>
        <s v="ACC_ACC_PJ"/>
        <s v="ACC_ACC"/>
        <s v="ACC_SCS"/>
        <s v="RAF_RAF"/>
        <s v="RAF_AMA"/>
        <s v="JRAS_JRAS"/>
        <s v="JRAS_AMA_PJ"/>
        <s v="ISB_ISB"/>
        <s v="ISB_CMRL_PJ"/>
        <s v="RPK_RPK"/>
        <s v="RGP_CMPN"/>
        <s v="CESM_MLT"/>
        <s v="TBGN_TBGN"/>
        <s v="FPM_FPM"/>
        <s v="VMBC"/>
        <s v="AAC_AAC"/>
        <s v="MEC_MEC"/>
        <s v="ABA_ABA"/>
        <s v="MPM_MPM"/>
        <s v="CVBL_LSL_PJ"/>
        <s v="FSP_ACAL"/>
        <s v="DPCP_DMRP"/>
        <s v="FSP_PHRP"/>
        <s v="CNG_CNG"/>
        <s v="BGF_LXB"/>
        <s v="TCSB_MSB"/>
        <s v="MDM_MDM"/>
        <s v="FJCB_FJCB"/>
        <s v="KFP_KFP"/>
        <s v="RKA"/>
        <s v="RGS_RGS"/>
        <s v="RML_RML"/>
        <s v="BVCG_BVCG"/>
        <s v="RML_RML_PAI"/>
        <s v="RBC_PFC"/>
        <s v="FFL_FFL"/>
        <s v="LFCV_LFCV"/>
        <s v="FCA_TMB"/>
        <s v="SRAS_SRAS"/>
        <s v="PMM_MMV"/>
        <s v="ACSF_DBTM"/>
        <s v="LCFB_LCFB"/>
        <s v="AFP_AFP_GBI"/>
        <s v="JPOM_JPOM"/>
        <s v="RGP_RGP"/>
        <s v="NPAS_NPAS"/>
        <s v="FDLM_SMM"/>
        <s v="BLCS_BLCS_RSC"/>
        <s v="FCC_CCS"/>
        <s v="FCC_SMV"/>
        <s v="CVBL_IVB"/>
        <s v="RAC_BPN_COJ"/>
        <s v="CSL_CSL"/>
        <s v="RAC_BPN"/>
        <s v="ABO_ABO_MAE"/>
        <s v="RCD_RCD_LQ"/>
        <s v="JSF_JSF"/>
        <s v="HMP_MPB"/>
        <s v="JRMF_LRF"/>
        <s v="JRMF_RRF"/>
        <s v="PLUM_CVU"/>
        <s v="PLUM_PLUM"/>
        <s v="DAS_DAS"/>
        <s v="FFC_CHFC_LIQ"/>
        <s v="EFC"/>
        <s v="GHMC_LMCH"/>
        <s v="GHMC_LCSH"/>
        <s v="CKS_CKS"/>
        <s v="RRA"/>
        <s v="MCSF_MCSF"/>
        <s v="BLCS_BLCS"/>
        <s v="PAC_PAC"/>
        <s v="GMCF_GMCF"/>
        <s v="FVCA_FVCA"/>
        <s v="FVCA_BMCA"/>
        <s v="FVCA_AMCA"/>
        <s v="GDGC_GDGC"/>
        <s v="JVPC"/>
        <s v="JVPC_PJ"/>
        <s v="JVPC_JVPC"/>
        <s v="JVPC_JVC_PJ"/>
        <s v="MBRG_MBRG"/>
        <s v="CDCO_AFDA"/>
        <s v="CDCO_MGCO"/>
        <s v="CDCO_ADCO"/>
        <s v="CDCO_CDCO"/>
        <s v="AFCO_AFCO"/>
        <s v="AFCO_AFCO_RSC"/>
        <s v="RKM_RKM"/>
        <s v="MFTM_MFTM"/>
        <s v="JTA_JTA"/>
        <s v="BCA_BCA"/>
        <s v="FSM_FSM"/>
        <s v="MSFS_MSFS"/>
        <s v="JCH_JCH"/>
        <s v="PPD_PPD"/>
        <s v="TPI_MEAL"/>
        <s v="MRFN_MRFN"/>
        <s v="CTB_CTB"/>
        <s v="CTB_PTB"/>
        <s v="CTB_LTB"/>
        <s v="PJSP_RADF"/>
        <s v="PJSP_RPSL_PJ"/>
        <s v="PJSP_RPS_PJ"/>
        <s v="PJSP_CDPA_PJ"/>
        <s v="PJSP_RPL_PJ"/>
        <s v="PJSP_JAI_PJ"/>
        <s v="PJSP_RAP"/>
        <s v="PJSP_RAP_PJ"/>
        <s v="PJSP_FJAP"/>
        <s v="PJSP_RPM"/>
        <s v="PJSP_JAP"/>
        <s v="ASSET_SPPJ"/>
        <s v="CVJ_CVJ_LIQ"/>
        <s v="CVJ_CVJ"/>
        <s v="CVJ_JMV"/>
        <s v="CVJ_LPRM"/>
        <s v="FSDF_FSDF"/>
        <s v="FSDF_LFS"/>
        <s v="FSDF_JFS"/>
        <s v="PBSA_PBSA"/>
        <s v="LOA_LOA_VGM"/>
        <s v="VFS_DFS"/>
        <s v="CWF_CWF"/>
        <s v="LOA_LOA_RSC"/>
        <s v="RGMV_RGMV"/>
        <s v="KRA_KRA"/>
        <s v="KRA_MPAM"/>
        <s v="KRA_FMA"/>
        <s v="KRA_GMA"/>
        <s v="BFT_BFT"/>
        <s v="RPBC_RPBC"/>
        <s v="GHAM_GHAM"/>
        <s v="GAG_GAG"/>
        <s v="GPCT_GPCT_PJ"/>
        <s v="GPCT_FT_PJ"/>
        <s v="GPCT_CPT_PJ"/>
        <s v="GPCT_VDY_PJ"/>
        <s v="GPCT_VDYM_PJ"/>
        <s v="IMAM_IMAM_USO"/>
        <s v="GHMC_GHMC"/>
        <s v="OLMF_OLMF"/>
        <s v="GHMC_GHMC_USO"/>
        <s v="TMCP_TMCP"/>
        <s v="FFSB_FFSB"/>
        <s v="ABO_ABO_GBI"/>
        <s v="BPS_BPS"/>
        <s v="FMS_MMR"/>
        <s v="TGC_RGC"/>
        <s v="DVLG_DVLG"/>
        <s v="BMP_BMP"/>
        <s v="CVBL_CVBL"/>
        <s v="JPM_ACM"/>
        <s v="BMP_BMP_ESP"/>
        <s v="BMP_BMP_FLH"/>
        <s v="LMV_LMV"/>
        <s v="GVG_GVG"/>
        <s v="ZFG_ZFG"/>
        <s v="DPCP_DPCP"/>
        <s v="ECMF_ECMF"/>
        <s v="RABM_RABM"/>
        <s v="DRLC_JRMA"/>
        <s v="PCL_PCL"/>
        <s v="FCC_WCC_APT"/>
        <s v="DPP"/>
        <s v="DPP_LFA"/>
        <s v="FOV_RODV"/>
        <s v="FOV_NOV"/>
        <s v="VCMA_VCMA"/>
        <s v="VCMA_PMRM"/>
        <s v="CAS_CAS"/>
        <s v="CJS_LOS"/>
        <s v="CAS_CAS_LIQ"/>
        <s v="LWL_LWL_RSC"/>
        <s v="FAFN_AFA"/>
        <s v="GRA_GRA"/>
        <s v="GRA_JRF"/>
        <s v="GRA_GRA_PREV"/>
        <s v="VTDF"/>
        <s v="JBT_JBT"/>
        <s v="LBO_LBO"/>
        <s v="DJT_DJT"/>
        <s v="DJT_MLV"/>
        <s v="PPC"/>
        <s v="EMCO_EMCO"/>
        <s v="JSLM_JSLM"/>
        <s v="MCAT_MCAT"/>
        <s v="EMCO_EBMC"/>
        <s v="LCSO_LCSO"/>
        <s v="MWSL"/>
        <s v="FMS_EMSM"/>
        <s v="GRM_MACM"/>
        <s v="LAA"/>
        <s v="PJOF_MFV"/>
        <s v="MMQ_MMQ_COJ"/>
        <s v="AFP_PLP"/>
        <s v="MFE_HEGN"/>
        <s v="MFE_CEGN"/>
        <s v="GSC"/>
        <s v="YAM_YAM"/>
        <s v="FPM_MCP"/>
        <s v="CJS_SAO"/>
        <s v="CJS_CJS"/>
        <s v="WOH_GMA"/>
        <s v="WOH_WOH"/>
        <s v="JRMF_JRMF"/>
        <s v="MEFS_MEFS"/>
        <s v="TML_TML"/>
        <s v="MAR_MAR"/>
        <s v="FHC_JMH"/>
        <s v="FLD_JLD"/>
        <s v="HMC_VMC"/>
        <s v="OPS_OPS"/>
        <s v="TPI_TPI_PJ"/>
        <s v="DFS_DFS"/>
        <s v="WQS_WQS"/>
        <s v="DFS_GMRF"/>
        <s v="DFS_BMRF"/>
        <s v="FBL_PHGA"/>
        <s v="MGB_MGB"/>
        <s v="FPM_EAS"/>
        <s v="FPM_JRMP"/>
        <s v="GSS"/>
        <s v="FABL_FABL"/>
        <s v="GFQ_GFQ"/>
        <s v="GFQ_HFQ"/>
        <s v="JFBC_JFBC"/>
        <s v="ABB_ABB"/>
        <s v="RCMC"/>
        <s v="DAS_BAA"/>
        <s v="BAB_MAR"/>
        <s v="BAB_BAB"/>
        <s v="RPA_RPA"/>
        <s v="PAM_PAM"/>
        <s v="RLSG_VLSG"/>
        <s v="JSS_JSS_USO"/>
        <s v="ANG"/>
        <s v="MSC_MSC"/>
        <s v="DGM_NGM"/>
        <s v="PDAQ_PDAQ"/>
        <s v="MMQ_PMQ"/>
        <s v="PDAQ_MVG"/>
        <s v="MIML"/>
        <s v="FLD_ILD"/>
        <s v="SLS_AMM"/>
        <s v="FMS_RRM"/>
        <s v="DLP_DLP_TOT"/>
        <s v="FRM_GNM"/>
        <s v="GRC_GRC"/>
        <s v="RLPB_RLPB"/>
        <s v="RLPB_DLPB"/>
        <s v="RLPB_RLPB_LIQ"/>
        <s v="NSV_NSV"/>
        <s v="FAFN_FAFN"/>
        <s v="RLPB_DLPB_COJ"/>
        <s v="JVF_JVF"/>
        <s v="JVF_MTF"/>
        <s v="DSS_DSS_RSC"/>
        <s v="RDC_RDC"/>
        <s v="MATR_MATR"/>
        <s v="MEL_MEL"/>
        <s v="CMAA_FFMA"/>
        <s v="PCA_PCA"/>
        <s v="NACA_NACA"/>
        <s v="TLMG_HCMG"/>
        <s v="TLMG_LCMG"/>
        <s v="BBR_BBR"/>
        <s v="TLAL_TLAL"/>
        <s v="CCN_GRR_APT"/>
        <s v="MMQ_FNR"/>
        <s v="MMQ_MMQ"/>
        <s v="HRN"/>
        <s v="BFK_BFK"/>
        <s v="JVV_JVV_PJ"/>
        <s v="JMFM_JMFM"/>
        <s v="VCM_VCM"/>
        <s v="GRA"/>
        <s v="GRA_PREV"/>
        <s v="JMS_JMS"/>
        <s v="MBSE"/>
        <s v="ERS_ERS"/>
        <s v="TFS_TFS"/>
        <s v="TAF_TAF"/>
        <s v="FBC_MBC"/>
        <s v="TCSB_TCSB"/>
        <s v="BFA_BFA"/>
        <s v="BFA_MAT"/>
        <s v="TCMG_LMG"/>
        <s v="DSP_DSP"/>
        <s v="FBC_MBC_OFF"/>
        <s v="LFS_LFS_LIQ"/>
        <s v="LPF_LPF_KSA"/>
        <s v="LPF_LPF"/>
        <s v="LFS_LFS"/>
        <s v="LPF_LPF_VGM"/>
        <s v="DAN_DAN"/>
        <s v="MFB_MFB"/>
        <s v="MFB_MFB_PJ1"/>
        <s v="BBP_BBP"/>
        <s v="BBP_BBP_LIQ"/>
        <s v="NCMF"/>
        <s v="NCMF_TPA"/>
        <s v="NCMF_COJ"/>
        <s v="HAC"/>
        <s v="HAC_CBC"/>
        <s v="FBC_HAC"/>
        <s v="FBC_CBC"/>
        <s v="FBC_CBC_OFF"/>
        <s v="EMSF_EMSF"/>
        <s v="LLS"/>
        <s v="RPO"/>
        <s v="RPO_RPO"/>
        <s v="GTO_GTO"/>
        <s v="GTO_GTO_KSA"/>
        <s v="FMS_ERO"/>
        <s v="TRLS_TRLS"/>
        <s v="TGC_TGC"/>
        <s v="EDCA_EDCA"/>
        <s v="EDCA_MTA"/>
        <s v="EDCA_EDCA_LIQ"/>
        <s v="LEIG_LEIG"/>
        <s v="ACLA"/>
        <s v="IMAM_PTM"/>
        <s v="IME_IME"/>
        <s v="MTA"/>
        <s v="PJOF_RKCC"/>
        <s v="DGC_DGC"/>
        <s v="GMS_GMS"/>
        <s v="EBA_SBC"/>
        <s v="EBA_EBA"/>
        <s v="FMV_GMA"/>
        <s v="HBL"/>
        <s v="HBL_AJS"/>
        <s v="RAG_RAG"/>
        <s v="JLCN_JLCN"/>
        <s v="JSS_JSS"/>
        <s v="CCN_GRR"/>
        <s v="LZA_LZA"/>
        <s v="LZA_LZA_PAI"/>
        <s v="CMAA_CMAA"/>
        <s v="CMAA_CMAA_OLD"/>
        <s v="FFC_CHFC"/>
        <s v="AFD_AFD"/>
        <s v="LMCA_LMCA"/>
        <s v="PAS_PAS"/>
        <s v="ARS_ARS"/>
        <s v="CFMA"/>
        <s v="VDG_VDG"/>
        <s v="CVF_CVF"/>
        <s v="CVF_CVF_PJ"/>
        <s v="CVF_CVF_RSC"/>
        <s v="PAP_PAP"/>
        <s v="PAP_ADV_PJ"/>
        <s v="PAP_MERM"/>
        <s v="BPB_LQS"/>
        <s v="VBM_VBM"/>
        <s v="DCL"/>
        <s v="GJS_SEM"/>
        <s v="MFE_MFE"/>
        <s v="ECB_ECB"/>
        <s v="FAC_FAC"/>
        <s v="FAC_KSC"/>
        <s v="FAC_BTG"/>
        <s v="MFE_OFF"/>
        <s v="FAC_KSC_COJ"/>
        <s v="JVC_JVC"/>
        <s v="PJOF_OCFL_PJ"/>
        <s v="JVC_JVC_GBI"/>
        <s v="IQS"/>
        <s v="FMF_MLS"/>
        <s v="DLP_JGS"/>
        <s v="JVSC_JVSC"/>
        <s v="FRM_BNM"/>
        <s v="TNF"/>
        <s v="JPC_JPC"/>
        <s v="TNF_APT"/>
        <s v="TNF_BTG"/>
        <s v="VRS_LGF"/>
        <s v="VRS_LGF_LIQ"/>
        <s v="VRS_CBA"/>
        <s v="VRS_JPB"/>
        <s v="VRS_REC"/>
        <s v="VRS_SSA"/>
        <s v="FMF_HFG"/>
        <s v="FMF_HFG_APT"/>
        <s v="APLN_APLN"/>
        <s v="DMP_DMP"/>
        <s v="NACA"/>
        <s v="JSD_JSD"/>
        <s v="GMM_GMM"/>
        <s v="GMM_GPS"/>
        <s v="KFB_JRN"/>
        <s v="KFB_KFB"/>
        <s v="KFB_KFB_PAI"/>
        <s v="FLD_PJDF"/>
        <s v="DMAL_DMAL"/>
        <s v="DMAL_MMAL"/>
        <s v="WSC_WSC_PJ"/>
        <s v="FSMN_FSMN"/>
        <s v="MFS_MFS"/>
        <s v="MFS_CSM"/>
        <s v="EBR_MAJ"/>
        <s v="EBR_ACBR"/>
        <s v="EBR_ACBR_APT"/>
        <s v="RDP"/>
        <s v="RDP_KBS"/>
        <s v="MFL_MFL"/>
        <s v="VFS_VFS"/>
        <s v="TSB_BSB"/>
        <s v="TSB_BSB_APT"/>
        <s v="LWL_LWL"/>
        <s v="FFC_GFJ"/>
        <s v="HMC_HMC"/>
        <s v="AWO"/>
        <s v="VRLA_VRLA"/>
        <s v="FBL_FBL"/>
        <s v="FBL_CRG"/>
        <s v="FBL_CRG_VGM"/>
        <s v="MGU_DPL"/>
        <s v="MGU_MGU"/>
        <s v="MGU_MGU_LIQ"/>
        <s v="PHM_PHM"/>
        <s v="PJOF_DFV"/>
        <s v="IGS"/>
        <s v="EBR_EBR"/>
        <s v="PFM_FSM"/>
        <s v="MVN_MVN_PJ"/>
        <s v="KPE_KPE_LIQ"/>
        <s v="GJS"/>
        <s v="TAC_CSB"/>
        <s v="FCC_WCC"/>
        <s v="FCC_JMP"/>
        <s v="BMC"/>
        <s v="FMB_FMB"/>
        <s v="FMB_MVB"/>
        <s v="ELP_ELP"/>
        <s v="FDLM_VAM"/>
        <s v="AGC_AGC_VGM"/>
        <s v="AMC_AMC"/>
        <s v="AMC_AMC_CAR"/>
        <s v="AMC_AMC_KSA"/>
        <s v="AMC_APOS"/>
        <s v="AMC_MBC"/>
        <s v="AMC_AMC_FLH"/>
        <s v="LMV_DIS"/>
        <s v="WCR_WCR"/>
        <s v="WCR_WCR_LIQ"/>
        <s v="DSS_TAO"/>
        <s v="FPM_ACPM"/>
        <s v="BBP"/>
        <s v="BBP_LIQ"/>
        <s v="MLJ_MLJ"/>
        <s v="BBC_BBC"/>
        <s v="BBC_MDC"/>
        <s v="BBC_JBC"/>
        <s v="DSL_DSL"/>
        <s v="HALJ"/>
        <s v="ROG_ROG"/>
        <s v="MGF"/>
        <s v="ARL_ARL"/>
        <s v="ARL_MOR"/>
        <s v="ARL_ARL_CAR"/>
        <s v="MGA_MGA"/>
        <s v="ABO_ABO"/>
        <s v="MVB_MVB"/>
        <s v="ALM_ALM"/>
        <s v="RLAC_RLAC"/>
        <s v="LNGB_LNGB"/>
        <s v="ZVB_ZVB"/>
        <s v="ZVB_NPA"/>
        <s v="BGF_BGF"/>
        <s v="EAPS_EAPS"/>
        <s v="FMB"/>
        <s v="AIG_AIG"/>
        <s v="LWS_LWS"/>
        <s v="AIG_AIG_GBI"/>
        <s v="RFL_RFL"/>
        <s v="IVP_IVP"/>
        <s v="LCM"/>
        <s v="TCAN_TCAN"/>
        <s v="MMQS"/>
        <s v="ELS_ELS"/>
        <s v="MLBV"/>
        <s v="SAA_SAA"/>
        <s v="RCD_RCD"/>
        <s v="RCD_DSM"/>
        <s v="ELM"/>
        <s v="PFM_PFM"/>
        <s v="LCG_MVG"/>
        <s v="TCR"/>
        <s v="PGA_PGA"/>
        <s v="AGM_AGM"/>
        <s v="FMV_EFN"/>
        <s v="FBB_ABB_PJ"/>
        <s v="HPL_HPL"/>
        <s v="HPL_CTG"/>
        <s v="DSS_DSS"/>
        <s v="PCCA_PCCA"/>
        <s v="WRJ_WRJ"/>
        <s v="MLL_MLL"/>
        <s v="WCY_WCY_OLD"/>
        <s v="FCT"/>
        <s v="FRM_CGM"/>
        <s v="MVN_MVN"/>
        <s v="JBMN_CSM"/>
        <s v="VNA_VNA"/>
        <s v="VNA_JVA"/>
        <s v="VNA_MJA"/>
        <s v="JGS_JGS"/>
        <s v="ESL_ESL"/>
        <s v="BLF_BLF"/>
        <s v="LZF_LZF"/>
        <s v="LZF_LFG"/>
        <s v="RNL_RNL"/>
        <s v="RNL_APO"/>
        <s v="TAM_MUM"/>
        <s v="TAM_TAM"/>
        <s v="VSC_VSC"/>
        <s v="RMB_RMB"/>
        <s v="RMB_CAA"/>
        <s v="LGTF_LGTF"/>
        <s v="BPB_BPB"/>
        <s v="GCV_GCV_PJ"/>
        <s v="GCV_ECV_PJ"/>
        <s v="GMDT_GMDT"/>
        <s v="VLS_VLS"/>
        <s v="FBB_GBB_COJ"/>
        <s v="CLO_CLO"/>
        <s v="NST_NST"/>
        <s v="AFP_AFP"/>
        <s v="LFM"/>
        <s v="FHC_KBH"/>
        <s v="FOV_RNV"/>
        <s v="FOV_HCSR_PJ"/>
        <s v="RBC_RBC"/>
        <s v="NSV"/>
        <s v="RBC_RBC_RSC"/>
        <s v="TBP_TBP"/>
        <s v="TBP_TBP_RSC"/>
        <s v="DSV"/>
        <s v="MGM_SGM"/>
        <s v="AMP_DMP"/>
        <s v="VSS_GSD"/>
        <s v="VSS_MMF"/>
        <s v="TSN_TSN"/>
        <s v="VSC"/>
        <s v="RODV"/>
        <s v="JCS_JCS"/>
        <s v="CELS_CELS"/>
        <s v="TLMG_BDC"/>
        <s v="MRL"/>
        <s v="DGM_DGM"/>
        <s v="DGM_JSP"/>
        <s v="MLB_MLB"/>
        <s v="LNS_LNS"/>
        <s v="PVN_PVN"/>
        <s v="PVN_GFV"/>
        <s v="FPM_APM"/>
        <s v="FPM_ACPM_FLH"/>
        <s v="PVN_VPV"/>
        <s v="PVN_PVN_RSC"/>
        <s v="TSB_TSB_FLH"/>
        <s v="JVD_JVD"/>
        <s v="PMM_EMM"/>
        <s v="MAPF_MAPF"/>
        <s v="MAPF"/>
        <s v="GSLA"/>
        <s v="FCA_RCA"/>
        <s v="MFP"/>
        <s v="FMV_DNM"/>
        <s v="FMV_AFM"/>
        <s v="AAF_EPR"/>
        <s v="AAF_LSF"/>
        <s v="FMV_HNM"/>
        <s v="FMV_JPM"/>
        <s v="FMV_MLM"/>
        <s v="EGA"/>
        <s v="EGA_MCF"/>
        <s v="DSV_EVG"/>
        <s v="VSS_VSS"/>
        <s v="EGV_MCG"/>
        <s v="EVR"/>
        <s v="RFG_RFG"/>
        <s v="LPRM"/>
        <s v="FSC"/>
        <s v="AIG"/>
        <s v="FHC_DPC"/>
        <s v="ACSF_EDSF"/>
        <s v="HMP_HMP"/>
        <s v="BLL"/>
        <s v="ADF_ADF"/>
        <s v="JGR_JGR"/>
        <s v="FHC_MHC"/>
        <s v="PRT"/>
        <s v="SRC"/>
        <s v="MASB_MASB"/>
        <s v="MASB_SBAA_PJ"/>
        <s v="MASB_MASB_RSC"/>
        <s v="ACR"/>
        <s v="ACR_TCR"/>
        <s v="ACR_CEM"/>
        <s v="LBP_LBP"/>
        <s v="HLG_HLG"/>
        <s v="DSVA_DSVA"/>
        <s v="KFW"/>
        <s v="DTS_DTS"/>
        <s v="AAF_MSF"/>
        <s v="MPA_MPA"/>
        <s v="ZFG_RFG"/>
        <s v="ZFG_ALB"/>
        <s v="RMC"/>
        <s v="CLO"/>
        <s v="GSC_GSC_APT"/>
        <s v="TACB"/>
        <s v="IMNN"/>
        <s v="JLS"/>
        <s v="RMDL"/>
        <s v="AEMF_AEMF"/>
        <s v="AEMF_AEMF_LIQ"/>
        <s v="AEMF_AMR"/>
        <s v="AEMF_ACC"/>
        <s v="AEMF_TMM"/>
        <s v="AEMF_PTG_PJ"/>
        <s v="JVV_JVV"/>
        <s v="JVV_LKS"/>
        <s v="BFL_BFL"/>
        <s v="DBSB_DBSB_LIQ"/>
        <s v="BFL_BFL_LIQ"/>
        <s v="EASM"/>
        <s v="MALM_LBJ"/>
        <s v="FMN_BFR"/>
        <s v="VTBF_VTBF"/>
        <s v="TSB_TSB"/>
        <s v="KFB"/>
        <s v="KFB_P"/>
        <s v="DAS_PREV"/>
        <s v="LMS_WFS"/>
        <s v="LMS_LMS"/>
        <s v="TAS_TAS"/>
        <s v="TAS_VMS"/>
        <s v="AMJM"/>
        <s v="JRD"/>
        <s v="LMV_JVLF"/>
        <s v="RGGB"/>
        <s v="IRF_IRF"/>
        <s v="IRF_IRF_APT"/>
        <s v="BLFE"/>
        <s v="FPB_FPB"/>
        <s v="AGA_AGA"/>
        <s v="SFF"/>
        <s v="ESLA_ESLA"/>
        <s v="CMVF_CMVF"/>
        <s v="MVE_MVE"/>
        <s v="KPE_KPE"/>
        <s v="CLA_JFM"/>
        <s v="CLA_CLA"/>
        <s v="EVP_EVP"/>
        <s v="FBC_HBC"/>
        <s v="FBC_HBC_OFF"/>
        <s v="JAM_JAM"/>
        <s v="MAB"/>
        <s v="IAL_IAL"/>
        <s v="IAL_BSL"/>
        <s v="FFL"/>
        <s v="LBF"/>
        <s v="ACSF_ACSF"/>
        <s v="ROP"/>
        <s v="GSC_CSS"/>
        <s v="LHCB"/>
        <s v="TLMA"/>
        <s v="LHCB_EAP"/>
        <s v="PHMS_PHMS"/>
        <s v="FAF"/>
        <s v="PJC"/>
        <s v="ZVBS"/>
        <s v="NPA"/>
        <s v="DSV_MOG"/>
        <s v="MVO"/>
        <s v="GLA_GLA"/>
        <s v="GLA_APF"/>
        <s v="LGTF"/>
        <s v="APA_APA"/>
        <s v="FMV_JEMN"/>
        <s v="LFLL"/>
        <s v="BPBA"/>
        <s v="LFLL_LFG"/>
        <s v="PCB_PCB"/>
        <s v="BFFL_BFFL"/>
        <s v="FMT_CMT"/>
        <s v="DSA_DSA"/>
        <s v="JBA"/>
        <s v="FCA_ESA"/>
        <s v="PJTE_AON"/>
        <s v="JACN_JACN"/>
        <s v="PRLM_PRLM"/>
        <s v="BFB_BFB"/>
        <s v="DDG"/>
        <s v="DLT_DLT"/>
        <s v="RAMN"/>
        <s v="MLM_MLM"/>
        <s v="RNLN"/>
        <s v="AHGL"/>
        <s v="TLMG"/>
        <s v="WCY_WCY"/>
        <s v="MGP_MGP"/>
        <s v="FEK"/>
        <s v="GMD"/>
        <s v="SSG_AMS"/>
        <s v="ECM"/>
        <s v="PAS"/>
        <s v="ESLO"/>
        <s v="PJTE_MDA"/>
        <s v="PJTE_MMB"/>
        <s v="PJTE_RTN"/>
        <s v="PJTE_HMT"/>
        <s v="MGM_MGM"/>
        <s v="MGM_MGE_PJ"/>
        <s v="JCH"/>
        <s v="DSS"/>
        <s v="CMM_CMM"/>
        <s v="MLR_MLR"/>
        <s v="BCM"/>
        <s v="NSVR"/>
        <s v="FBJ_FBJ"/>
        <s v="FBJ_DQB"/>
        <s v="FBJ_FQS"/>
        <s v="FBJ_SQS"/>
        <s v="FFC_AHFC"/>
        <s v="FFC_AHFC_LIQ"/>
        <s v="MVNS"/>
        <s v="BMCO"/>
        <s v="TCC_TCC"/>
        <s v="TCC_LCC"/>
        <s v="TCC_SCC"/>
        <s v="BRMP"/>
        <s v="RFLA_RFLA"/>
        <s v="RFLA_HRV"/>
        <s v="RFLA_APT"/>
        <s v="PHL"/>
        <s v="FHSR_FHSR"/>
        <s v="FHSR_FHSR_LIQ"/>
        <s v="MALM_MALM"/>
        <s v="AVS"/>
        <s v="RLC"/>
        <s v="CMS_MMR"/>
        <s v="RDMC_RDMC"/>
        <s v="ACJR"/>
        <s v="FGC_FGC_PAI"/>
        <s v="LCMMO"/>
        <s v="ROG"/>
        <s v="RMF_RMF"/>
        <s v="RMF_LLM"/>
        <s v="RMF_ALM"/>
        <s v="RMF_MLM"/>
        <s v="CFF_CFF"/>
        <s v="TMT"/>
        <s v="WWPC"/>
        <s v="LFAR"/>
        <s v="VMD_VMD"/>
        <s v="SMSA"/>
        <s v="FFC_AFC"/>
        <s v="FFC_CDFC"/>
        <s v="FFC_CFC"/>
        <s v="FFC_AJFC"/>
        <s v="FFC_ARCC"/>
        <s v="JLRP"/>
        <s v="NLC_NLC"/>
        <s v="JRFO"/>
        <s v="FAL_MALR"/>
        <s v="FAL_LRN"/>
        <s v="FAL_CALR"/>
        <s v="FAL_CRE_PJ"/>
        <s v="FAL_MALR_FLH"/>
        <s v="TCMG_TCMG"/>
        <s v="TCMG_PMG"/>
        <s v="TCMG_MMGM"/>
        <s v="TCMG_MMGH"/>
        <s v="MAF_MAF"/>
        <s v="TVM_TVM"/>
        <s v="GAP_GAP"/>
        <s v="BFA"/>
        <s v="MMN"/>
        <s v="KHMR"/>
        <s v="LFCZ"/>
        <s v="AWS_AWS"/>
        <s v="FPC"/>
        <s v="FPC_FPC"/>
        <s v="FPC_KPC"/>
        <s v="MMF_MMF"/>
        <s v="RPCR_RPCR"/>
        <s v="LBC_LBC"/>
        <s v="WRAJ"/>
        <s v="LBC_LBC_RSC"/>
        <s v="LBC_ESP_PJ"/>
        <s v="LBC_ABS_PJ"/>
        <s v="MSNA"/>
        <s v="LMRA"/>
        <s v="MMFG"/>
        <s v="ASM"/>
        <s v="YRB_CSM"/>
        <s v="IRFC"/>
        <s v="DNMT"/>
        <s v="LAPNT"/>
        <s v="RCDA"/>
        <s v="ZFGM"/>
        <s v="VABB"/>
        <s v="GTG"/>
        <s v="LYN"/>
        <s v="MCR"/>
        <s v="IHH_IHH"/>
        <s v="YRB_YRB"/>
        <s v="WYC"/>
        <s v="ASL_ASL_PJ"/>
        <s v="OALN_OALN"/>
        <s v="HRC_HRC"/>
        <s v="LPBM_LPBM"/>
        <s v="MHSL_APL"/>
        <s v="MGRA_MGRA"/>
        <s v="MGRA_RRM"/>
        <s v="TAC_TAC"/>
        <s v="VNC"/>
        <s v="RCA"/>
        <s v="JSR_JSR"/>
        <s v="VM"/>
        <s v="GVPR"/>
        <s v="JGST"/>
        <s v="LMCH"/>
        <s v="AFPF"/>
        <s v="VLS"/>
        <s v="LFMCV"/>
        <s v="LMV_JPL_PJ"/>
        <s v="LMV_SBL_PJ"/>
        <s v="RBCF"/>
        <s v="MPB_MPB"/>
        <s v="GCV_ECV"/>
        <s v="GCV_GCV"/>
        <s v="RKM"/>
        <s v="IMAM_IMAM"/>
        <s v="IMAM_PAM"/>
        <s v="PRP"/>
        <s v="SBG_SBG"/>
        <s v="IMD_IMD"/>
        <s v="IMD_LMD"/>
        <s v="IMD_ASD"/>
        <s v="FBB_ABB"/>
        <s v="FBB_GCB"/>
        <s v="CFP"/>
        <s v="FBB_GICB"/>
        <s v="FBB_SACI_PJ"/>
        <s v="PAT_LBRK"/>
        <s v="OMN_OMN"/>
        <s v="JGP"/>
        <s v="JGM"/>
        <s v="PGP"/>
        <s v="KVP"/>
        <s v="FAJ_FAJ"/>
        <s v="BAA_BAA"/>
        <s v="MHSL_MHSL"/>
        <s v="FLD_DLD"/>
        <s v="FLD_FMB"/>
        <s v="AMFS_AMFS"/>
        <s v="CCW_CCW"/>
        <s v="FAP"/>
        <s v="AGC_AGC"/>
        <s v="FRNN_FRNN"/>
        <s v="PMM_PMM"/>
        <s v="RCM_RCM"/>
        <s v="RMP_LPM"/>
        <s v="RMP_RMP"/>
        <s v="FMT_SMT"/>
        <s v="AGCL"/>
        <s v="LSG"/>
        <s v="FIL_FIL_PJ"/>
        <s v="FIL_RLM"/>
        <s v="FIL_AAGP"/>
        <s v="FMV_RVC"/>
        <s v="EGV_EGV"/>
        <s v="EGV_RLP"/>
        <s v="FOV_RDV"/>
        <s v="FMS_CMS"/>
        <s v="FMS_DMV"/>
        <s v="RHCB"/>
        <s v="PLBF"/>
        <s v="MURB"/>
        <s v="EVJ"/>
        <s v="PBA_TPM"/>
        <s v="REA"/>
        <s v="LCS"/>
        <s v="PAT_PAT"/>
        <s v="FBB_GBB"/>
        <s v="LYJA"/>
        <s v="OSJ"/>
        <s v="PBA_PBA"/>
        <s v="DBSB_DBSB"/>
        <s v="MEM"/>
        <s v="FLM"/>
        <s v="ANE_MNCA"/>
        <s v="FLD_GLD"/>
        <s v="AJD_AJD"/>
        <s v="ALG_ALG"/>
        <s v="LFT_LFT"/>
        <s v="LFT_RFT"/>
        <s v="LFT_MFT"/>
        <s v="MAFL_MCFL"/>
        <s v="MAFL_MAFL"/>
        <s v="BFCN_BFCN"/>
        <s v="JFFT_JFFT"/>
        <s v="RLSG_RLSG"/>
        <s v="LRDA_LRDA"/>
        <s v="SSM_SSM"/>
        <s v="LAMS_JSF"/>
        <s v="LAMS_LAMS"/>
        <s v="RLSG_RLSG_APT"/>
        <s v="LRDA_LRDA_APT"/>
        <s v="RJLS"/>
        <s v="LFL_GFL"/>
        <s v="LFL_LFL"/>
        <s v="FMN_LRR"/>
        <s v="RRFC_RRFC"/>
        <s v="JFS_JFS"/>
        <s v="AJS"/>
        <s v="HVMN"/>
        <s v="DLP_DLP"/>
        <s v="ACCD"/>
        <s v="DRLC_MGM"/>
        <s v="DRLC_VLG"/>
        <s v="DRLC_TVVM"/>
        <s v="DRLC_VGCM"/>
        <s v="NLC"/>
        <s v="SSG_MDT"/>
        <s v="RMCA_GCA"/>
        <s v="RMCA_RMCA"/>
        <s v="JMC_JMC"/>
        <s v="MMVJ"/>
        <s v="MMVJ_PTSM"/>
        <s v="JFM_JFM"/>
        <s v="GSRL_GSRL"/>
        <s v="GBL_CBL"/>
        <s v="GBL_RSRL"/>
        <s v="VTBM"/>
        <s v="TRE"/>
        <s v="FMF_EGR"/>
        <s v="EGB_KGB"/>
        <s v="EGB_LGB"/>
        <s v="EGB_LMG"/>
        <s v="EGB"/>
        <s v="LCZR"/>
        <s v="FMN_HRMN"/>
        <s v="KJL_KJL"/>
        <s v="GSC_GSC"/>
        <s v="LCG_LCG"/>
        <s v="ANE_ABR"/>
        <s v="ANE_ANE"/>
        <s v="FAPM_FAPM"/>
        <s v="ACF_ACF"/>
        <s v="RSL_RSL"/>
        <s v="ACF_AFS"/>
        <s v="ACF_SFS"/>
        <s v="JBMN_NCM"/>
        <s v="LPN_COP"/>
        <s v="FDLM_FDLM"/>
        <s v="FDLM_PNM"/>
        <s v="FMV_IMC"/>
        <s v="RCM"/>
        <s v="LGA"/>
        <s v="FMV_JVC"/>
        <s v="ALPC_ALPC"/>
        <s v="ALPC_FCF"/>
        <s v="LCR_AMR"/>
        <s v="LCR_LCR"/>
        <s v="LCR_LZCR"/>
        <s v="JBMN_JBMN"/>
        <s v="JBMN_MSB"/>
        <s v="JBMN_EC"/>
        <s v="LPN_LPN"/>
        <s v="FMV_MKM"/>
        <s v="PVV_PVV"/>
        <s v="PVV_MSV"/>
        <s v="FCA_ACA"/>
        <s v="RMTG"/>
        <s v="JAC_JAC"/>
        <s v="LPN_CBL"/>
        <s v="PVV_PVV_CONS"/>
        <s v="RPJCA"/>
        <s v="EAF"/>
        <s v="PGB"/>
        <s v="EMSF"/>
        <s v="EMSF_JSS"/>
        <s v="JSV"/>
        <s v="GBL_GBL"/>
        <s v="DRLC_AHM"/>
        <s v="DRLC_AGV"/>
        <s v="DRLC_AOG"/>
        <s v="DRLC_AVM"/>
        <s v="DRLC_ERA"/>
        <s v="DRLC_GMN"/>
        <s v="DRLC_JPVM"/>
        <s v="DRLC_LCV"/>
        <s v="DRLC_MCA"/>
        <s v="DRLC_SMG"/>
        <s v="MASL_MASL"/>
        <s v="MASL_SMS"/>
        <s v="FMF_FMF"/>
        <s v="IMM_IMM"/>
        <s v="FMF_JMF"/>
        <s v="FMF_LCF"/>
        <s v="FMF_SHM"/>
        <s v="FMF_JMF_RSC"/>
        <s v="MKM_MMT"/>
        <s v="TCAR"/>
        <s v="DWC_DWC"/>
        <s v="FMT_MCT"/>
        <s v="FMT_RMT"/>
        <s v="FMT_LTT"/>
        <s v="FMT_MTT"/>
        <s v="FGC_FGC"/>
        <s v="FGC_FGC_KSA"/>
        <s v="MVM_MVM"/>
        <s v="GRM_GRM"/>
        <s v="GSA_GSA"/>
        <s v="FMM_CGM"/>
        <s v="FMM"/>
        <s v="FMM_FLS"/>
        <s v="LRA_LRA"/>
        <s v="EPMF_EPMF"/>
        <s v="BCBC_BCBC"/>
        <s v="EPMF_MERP"/>
        <s v="CESM_CESM"/>
        <s v="CESM_LSM"/>
        <s v="CESM_MBT"/>
        <s v="CESM_MLE_PJ"/>
        <s v="CESM_PGR_PJ"/>
        <s v="CESM_PSD_PJ"/>
        <s v="CESM_VRM_PJ"/>
        <s v="CESM_IPT_PJ"/>
        <s v="CESM_LET"/>
        <s v="JASN"/>
        <s v="BFL"/>
        <s v="SLS_FXM"/>
        <s v="SLS_ORD_PJ"/>
        <s v="SLS_SLS"/>
        <s v="SLS_SADV_PJ"/>
        <s v="ALLG"/>
        <s v="RPJC"/>
        <s v="RJCF"/>
        <s v="IEIL_IEIL_PJ"/>
        <s v="LOA_LOA"/>
        <s v="LOA_LOA_LIQ"/>
        <s v="AMP_AMP"/>
        <s v="JRS_JRS"/>
        <s v="JRS_MCT"/>
        <s v="MAP_BME"/>
        <s v="MAP_MAP"/>
        <s v="RMP"/>
        <s v="FFA_DFCA"/>
        <s v="FFA_MIM"/>
        <s v="FFA_RPCA"/>
        <s v="SSG_MGLA"/>
        <s v="SSG_SSG"/>
        <s v="GSD"/>
        <s v="DAS_KLS" u="1"/>
        <s v="TBP_TBP_MOD" u="1"/>
        <s v="LZF_LZF_MOD" u="1"/>
      </sharedItems>
    </cacheField>
    <cacheField name="titular" numFmtId="0">
      <sharedItems/>
    </cacheField>
    <cacheField name="numeroTitular" numFmtId="1">
      <sharedItems containsBlank="1" containsMixedTypes="1" containsNumber="1" containsInteger="1" minValue="0" maxValue="55819996450100"/>
    </cacheField>
    <cacheField name="tipoDeInvestidorXP" numFmtId="1">
      <sharedItems containsBlank="1"/>
    </cacheField>
    <cacheField name="tipoDeInvestidorBTG" numFmtId="1">
      <sharedItems containsBlank="1"/>
    </cacheField>
    <cacheField name="equity" numFmtId="0">
      <sharedItems containsBlank="1" count="26">
        <s v="GAG"/>
        <s v="SSG"/>
        <s v="PMM"/>
        <s v="EMC"/>
        <s v="MLH"/>
        <m/>
        <s v="MLF"/>
        <s v="NBL"/>
        <s v="MVP"/>
        <s v="TAC"/>
        <s v="BCA"/>
        <s v="GBT"/>
        <s v="APEN"/>
        <s v="PSC"/>
        <s v="JVD"/>
        <s v="ERS"/>
        <s v="HMC"/>
        <s v="ALG"/>
        <s v="JVSC"/>
        <s v="GSD"/>
        <s v="PGB"/>
        <s v="ADVISOR"/>
        <s v="GBL"/>
        <s v="AB"/>
        <s v="FRNN"/>
        <s v="GAD"/>
      </sharedItems>
    </cacheField>
    <cacheField name="lead" numFmtId="0">
      <sharedItems/>
    </cacheField>
    <cacheField name="cidade" numFmtId="0">
      <sharedItems containsBlank="1"/>
    </cacheField>
    <cacheField name="estado" numFmtId="0">
      <sharedItems containsBlank="1"/>
    </cacheField>
    <cacheField name="cep" numFmtId="0">
      <sharedItems containsBlank="1" containsMixedTypes="1" containsNumber="1" containsInteger="1" minValue="10280" maxValue="54783010"/>
    </cacheField>
    <cacheField name="numeroTelefone" numFmtId="1">
      <sharedItems containsBlank="1" containsMixedTypes="1" containsNumber="1" containsInteger="1" minValue="8133263614" maxValue="55819996450100"/>
    </cacheField>
    <cacheField name="dataDeEntrada" numFmtId="14">
      <sharedItems containsSemiMixedTypes="0" containsNonDate="0" containsDate="1" containsString="0" minDate="2020-01-01T00:00:00" maxDate="2025-08-20T00:00:00" count="584">
        <d v="2025-08-19T00:00:00"/>
        <d v="2025-08-15T00:00:00"/>
        <d v="2025-08-13T00:00:00"/>
        <d v="2025-08-12T00:00:00"/>
        <d v="2025-08-08T00:00:00"/>
        <d v="2025-08-07T00:00:00"/>
        <d v="2025-08-06T00:00:00"/>
        <d v="2025-08-05T00:00:00"/>
        <d v="2025-07-30T00:00:00"/>
        <d v="2025-07-21T00:00:00"/>
        <d v="2025-07-16T00:00:00"/>
        <d v="2025-07-15T00:00:00"/>
        <d v="2025-07-14T00:00:00"/>
        <d v="2025-07-11T00:00:00"/>
        <d v="2025-07-09T00:00:00"/>
        <d v="2025-07-08T00:00:00"/>
        <d v="2025-07-04T00:00:00"/>
        <d v="2025-07-03T00:00:00"/>
        <d v="2025-07-01T00:00:00"/>
        <d v="2025-06-30T00:00:00"/>
        <d v="2025-06-27T00:00:00"/>
        <d v="2025-06-26T00:00:00"/>
        <d v="2025-06-25T00:00:00"/>
        <d v="2025-06-20T00:00:00"/>
        <d v="2025-06-19T00:00:00"/>
        <d v="2025-06-17T00:00:00"/>
        <d v="2025-06-12T00:00:00"/>
        <d v="2025-06-10T00:00:00"/>
        <d v="2025-06-09T00:00:00"/>
        <d v="2025-06-06T00:00:00"/>
        <d v="2025-06-05T00:00:00"/>
        <d v="2025-06-04T00:00:00"/>
        <d v="2025-06-02T00:00:00"/>
        <d v="2025-05-29T00:00:00"/>
        <d v="2025-05-26T00:00:00"/>
        <d v="2025-05-22T00:00:00"/>
        <d v="2025-05-20T00:00:00"/>
        <d v="2025-05-16T00:00:00"/>
        <d v="2025-05-14T00:00:00"/>
        <d v="2025-05-13T00:00:00"/>
        <d v="2025-05-12T00:00:00"/>
        <d v="2025-05-09T00:00:00"/>
        <d v="2025-05-08T00:00:00"/>
        <d v="2025-05-07T00:00:00"/>
        <d v="2025-05-06T00:00:00"/>
        <d v="2025-05-05T00:00:00"/>
        <d v="2025-05-02T00:00:00"/>
        <d v="2025-04-29T00:00:00"/>
        <d v="2025-04-28T00:00:00"/>
        <d v="2025-04-25T00:00:00"/>
        <d v="2025-04-24T00:00:00"/>
        <d v="2025-04-23T00:00:00"/>
        <d v="2025-04-22T00:00:00"/>
        <d v="2025-04-17T00:00:00"/>
        <d v="2025-04-15T00:00:00"/>
        <d v="2025-04-11T00:00:00"/>
        <d v="2025-04-10T00:00:00"/>
        <d v="2025-04-08T00:00:00"/>
        <d v="2025-04-04T00:00:00"/>
        <d v="2025-04-03T00:00:00"/>
        <d v="2025-04-01T00:00:00"/>
        <d v="2025-03-28T00:00:00"/>
        <d v="2025-03-27T00:00:00"/>
        <d v="2025-03-25T00:00:00"/>
        <d v="2025-03-24T00:00:00"/>
        <d v="2025-03-20T00:00:00"/>
        <d v="2025-03-18T00:00:00"/>
        <d v="2025-03-14T00:00:00"/>
        <d v="2025-03-13T00:00:00"/>
        <d v="2025-03-12T00:00:00"/>
        <d v="2025-03-11T00:00:00"/>
        <d v="2025-03-10T00:00:00"/>
        <d v="2025-03-06T00:00:00"/>
        <d v="2025-02-28T00:00:00"/>
        <d v="2025-02-26T00:00:00"/>
        <d v="2025-02-21T00:00:00"/>
        <d v="2025-02-20T00:00:00"/>
        <d v="2025-02-18T00:00:00"/>
        <d v="2025-02-17T00:00:00"/>
        <d v="2025-02-14T00:00:00"/>
        <d v="2025-02-13T00:00:00"/>
        <d v="2025-02-12T00:00:00"/>
        <d v="2025-02-11T00:00:00"/>
        <d v="2025-02-07T00:00:00"/>
        <d v="2025-02-06T00:00:00"/>
        <d v="2025-02-04T00:00:00"/>
        <d v="2025-01-30T00:00:00"/>
        <d v="2025-01-29T00:00:00"/>
        <d v="2025-01-24T00:00:00"/>
        <d v="2025-01-23T00:00:00"/>
        <d v="2025-01-22T00:00:00"/>
        <d v="2025-01-21T00:00:00"/>
        <d v="2025-01-17T00:00:00"/>
        <d v="2025-01-15T00:00:00"/>
        <d v="2025-01-14T00:00:00"/>
        <d v="2025-01-13T00:00:00"/>
        <d v="2025-01-09T00:00:00"/>
        <d v="2025-01-06T00:00:00"/>
        <d v="2025-01-03T00:00:00"/>
        <d v="2025-01-02T00:00:00"/>
        <d v="2024-12-23T00:00:00"/>
        <d v="2024-12-17T00:00:00"/>
        <d v="2024-12-16T00:00:00"/>
        <d v="2024-12-10T00:00:00"/>
        <d v="2024-12-09T00:00:00"/>
        <d v="2024-12-03T00:00:00"/>
        <d v="2024-11-28T00:00:00"/>
        <d v="2024-11-27T00:00:00"/>
        <d v="2024-11-26T00:00:00"/>
        <d v="2024-11-25T00:00:00"/>
        <d v="2024-11-22T00:00:00"/>
        <d v="2024-11-21T00:00:00"/>
        <d v="2024-11-14T00:00:00"/>
        <d v="2024-11-13T00:00:00"/>
        <d v="2024-11-12T00:00:00"/>
        <d v="2024-11-11T00:00:00"/>
        <d v="2024-11-08T00:00:00"/>
        <d v="2024-11-07T00:00:00"/>
        <d v="2024-11-06T00:00:00"/>
        <d v="2024-11-01T00:00:00"/>
        <d v="2024-10-31T00:00:00"/>
        <d v="2024-10-30T00:00:00"/>
        <d v="2024-10-29T00:00:00"/>
        <d v="2024-10-28T00:00:00"/>
        <d v="2024-10-22T00:00:00"/>
        <d v="2024-10-21T00:00:00"/>
        <d v="2024-10-10T00:00:00"/>
        <d v="2024-10-07T00:00:00"/>
        <d v="2024-10-04T00:00:00"/>
        <d v="2024-10-02T00:00:00"/>
        <d v="2024-10-01T00:00:00"/>
        <d v="2024-09-27T00:00:00"/>
        <d v="2024-09-26T00:00:00"/>
        <d v="2024-09-25T00:00:00"/>
        <d v="2024-09-24T00:00:00"/>
        <d v="2024-09-20T00:00:00"/>
        <d v="2024-09-19T00:00:00"/>
        <d v="2024-09-18T00:00:00"/>
        <d v="2024-09-17T00:00:00"/>
        <d v="2024-09-13T00:00:00"/>
        <d v="2024-09-12T00:00:00"/>
        <d v="2024-09-11T00:00:00"/>
        <d v="2024-09-06T00:00:00"/>
        <d v="2024-09-05T00:00:00"/>
        <d v="2024-09-02T00:00:00"/>
        <d v="2024-08-29T00:00:00"/>
        <d v="2024-08-28T00:00:00"/>
        <d v="2024-08-27T00:00:00"/>
        <d v="2024-08-26T00:00:00"/>
        <d v="2024-08-22T00:00:00"/>
        <d v="2024-08-21T00:00:00"/>
        <d v="2024-08-20T00:00:00"/>
        <d v="2024-08-19T00:00:00"/>
        <d v="2024-08-16T00:00:00"/>
        <d v="2024-08-15T00:00:00"/>
        <d v="2024-08-14T00:00:00"/>
        <d v="2024-08-09T00:00:00"/>
        <d v="2024-08-07T00:00:00"/>
        <d v="2024-08-06T00:00:00"/>
        <d v="2024-08-05T00:00:00"/>
        <d v="2024-08-01T00:00:00"/>
        <d v="2024-07-31T00:00:00"/>
        <d v="2024-07-30T00:00:00"/>
        <d v="2024-07-26T00:00:00"/>
        <d v="2024-07-25T00:00:00"/>
        <d v="2024-07-24T00:00:00"/>
        <d v="2024-07-18T00:00:00"/>
        <d v="2024-07-16T00:00:00"/>
        <d v="2024-07-15T00:00:00"/>
        <d v="2024-07-09T00:00:00"/>
        <d v="2024-07-05T00:00:00"/>
        <d v="2024-07-04T00:00:00"/>
        <d v="2024-07-03T00:00:00"/>
        <d v="2024-07-02T00:00:00"/>
        <d v="2024-06-28T00:00:00"/>
        <d v="2024-06-26T00:00:00"/>
        <d v="2024-06-25T00:00:00"/>
        <d v="2024-06-19T00:00:00"/>
        <d v="2024-06-18T00:00:00"/>
        <d v="2024-06-14T00:00:00"/>
        <d v="2024-06-13T00:00:00"/>
        <d v="2024-06-11T00:00:00"/>
        <d v="2024-06-07T00:00:00"/>
        <d v="2024-06-06T00:00:00"/>
        <d v="2024-06-05T00:00:00"/>
        <d v="2024-06-03T00:00:00"/>
        <d v="2024-05-31T00:00:00"/>
        <d v="2024-05-29T00:00:00"/>
        <d v="2024-05-27T00:00:00"/>
        <d v="2024-05-24T00:00:00"/>
        <d v="2024-05-23T00:00:00"/>
        <d v="2024-05-22T00:00:00"/>
        <d v="2024-05-21T00:00:00"/>
        <d v="2024-05-20T00:00:00"/>
        <d v="2024-05-16T00:00:00"/>
        <d v="2024-05-14T00:00:00"/>
        <d v="2024-05-11T00:00:00"/>
        <d v="2024-05-07T00:00:00"/>
        <d v="2024-05-06T00:00:00"/>
        <d v="2024-05-03T00:00:00"/>
        <d v="2024-04-30T00:00:00"/>
        <d v="2024-04-26T00:00:00"/>
        <d v="2024-04-25T00:00:00"/>
        <d v="2024-04-23T00:00:00"/>
        <d v="2024-04-22T00:00:00"/>
        <d v="2024-04-19T00:00:00"/>
        <d v="2024-04-18T00:00:00"/>
        <d v="2024-04-16T00:00:00"/>
        <d v="2024-04-15T00:00:00"/>
        <d v="2024-04-11T00:00:00"/>
        <d v="2024-04-10T00:00:00"/>
        <d v="2024-04-09T00:00:00"/>
        <d v="2024-04-03T00:00:00"/>
        <d v="2024-04-02T00:00:00"/>
        <d v="2024-04-01T00:00:00"/>
        <d v="2024-03-28T00:00:00"/>
        <d v="2024-03-27T00:00:00"/>
        <d v="2024-03-25T00:00:00"/>
        <d v="2024-03-21T00:00:00"/>
        <d v="2024-03-20T00:00:00"/>
        <d v="2024-03-19T00:00:00"/>
        <d v="2024-03-18T00:00:00"/>
        <d v="2024-03-14T00:00:00"/>
        <d v="2024-03-13T00:00:00"/>
        <d v="2024-03-11T00:00:00"/>
        <d v="2024-03-08T00:00:00"/>
        <d v="2024-03-07T00:00:00"/>
        <d v="2024-03-06T00:00:00"/>
        <d v="2024-03-01T00:00:00"/>
        <d v="2024-02-28T00:00:00"/>
        <d v="2024-02-27T00:00:00"/>
        <d v="2024-02-26T00:00:00"/>
        <d v="2024-02-23T00:00:00"/>
        <d v="2024-02-22T00:00:00"/>
        <d v="2024-02-20T00:00:00"/>
        <d v="2024-02-19T00:00:00"/>
        <d v="2024-02-15T00:00:00"/>
        <d v="2024-02-09T00:00:00"/>
        <d v="2024-02-08T00:00:00"/>
        <d v="2024-02-07T00:00:00"/>
        <d v="2024-02-06T00:00:00"/>
        <d v="2024-02-05T00:00:00"/>
        <d v="2024-02-01T00:00:00"/>
        <d v="2024-01-31T00:00:00"/>
        <d v="2024-01-30T00:00:00"/>
        <d v="2024-01-29T00:00:00"/>
        <d v="2024-01-25T00:00:00"/>
        <d v="2024-01-22T00:00:00"/>
        <d v="2024-01-18T00:00:00"/>
        <d v="2024-01-17T00:00:00"/>
        <d v="2024-01-16T00:00:00"/>
        <d v="2024-01-15T00:00:00"/>
        <d v="2024-01-10T00:00:00"/>
        <d v="2024-01-08T00:00:00"/>
        <d v="2024-01-04T00:00:00"/>
        <d v="2024-01-03T00:00:00"/>
        <d v="2023-12-28T00:00:00"/>
        <d v="2023-12-26T00:00:00"/>
        <d v="2023-12-21T00:00:00"/>
        <d v="2023-12-20T00:00:00"/>
        <d v="2023-12-18T00:00:00"/>
        <d v="2023-12-15T00:00:00"/>
        <d v="2023-12-13T00:00:00"/>
        <d v="2023-12-08T00:00:00"/>
        <d v="2023-12-01T00:00:00"/>
        <d v="2023-11-30T00:00:00"/>
        <d v="2023-11-29T00:00:00"/>
        <d v="2023-11-28T00:00:00"/>
        <d v="2023-11-27T00:00:00"/>
        <d v="2023-11-20T00:00:00"/>
        <d v="2023-11-17T00:00:00"/>
        <d v="2023-11-16T00:00:00"/>
        <d v="2023-11-14T00:00:00"/>
        <d v="2023-11-09T00:00:00"/>
        <d v="2023-11-07T00:00:00"/>
        <d v="2023-11-01T00:00:00"/>
        <d v="2023-10-26T00:00:00"/>
        <d v="2023-10-25T00:00:00"/>
        <d v="2023-10-19T00:00:00"/>
        <d v="2023-10-18T00:00:00"/>
        <d v="2023-10-17T00:00:00"/>
        <d v="2023-10-13T00:00:00"/>
        <d v="2023-10-11T00:00:00"/>
        <d v="2023-09-28T00:00:00"/>
        <d v="2023-09-25T00:00:00"/>
        <d v="2023-09-21T00:00:00"/>
        <d v="2023-09-20T00:00:00"/>
        <d v="2023-09-19T00:00:00"/>
        <d v="2023-09-14T00:00:00"/>
        <d v="2023-09-13T00:00:00"/>
        <d v="2023-09-12T00:00:00"/>
        <d v="2023-09-11T00:00:00"/>
        <d v="2023-09-06T00:00:00"/>
        <d v="2023-09-05T00:00:00"/>
        <d v="2023-09-04T00:00:00"/>
        <d v="2023-09-01T00:00:00"/>
        <d v="2023-08-31T00:00:00"/>
        <d v="2023-08-30T00:00:00"/>
        <d v="2023-08-29T00:00:00"/>
        <d v="2023-08-28T00:00:00"/>
        <d v="2023-08-24T00:00:00"/>
        <d v="2023-08-23T00:00:00"/>
        <d v="2023-08-21T00:00:00"/>
        <d v="2023-08-17T00:00:00"/>
        <d v="2023-08-16T00:00:00"/>
        <d v="2023-08-15T00:00:00"/>
        <d v="2023-08-14T00:00:00"/>
        <d v="2023-08-11T00:00:00"/>
        <d v="2023-08-10T00:00:00"/>
        <d v="2023-08-09T00:00:00"/>
        <d v="2023-08-04T00:00:00"/>
        <d v="2023-08-01T00:00:00"/>
        <d v="2023-07-31T00:00:00"/>
        <d v="2023-07-25T00:00:00"/>
        <d v="2023-07-21T00:00:00"/>
        <d v="2023-07-20T00:00:00"/>
        <d v="2023-07-18T00:00:00"/>
        <d v="2023-07-17T00:00:00"/>
        <d v="2023-07-10T00:00:00"/>
        <d v="2023-07-05T00:00:00"/>
        <d v="2023-07-04T00:00:00"/>
        <d v="2023-07-03T00:00:00"/>
        <d v="2023-06-29T00:00:00"/>
        <d v="2023-06-22T00:00:00"/>
        <d v="2023-06-16T00:00:00"/>
        <d v="2023-06-15T00:00:00"/>
        <d v="2023-06-14T00:00:00"/>
        <d v="2023-06-09T00:00:00"/>
        <d v="2023-06-07T00:00:00"/>
        <d v="2023-06-06T00:00:00"/>
        <d v="2023-06-05T00:00:00"/>
        <d v="2023-05-30T00:00:00"/>
        <d v="2023-05-24T00:00:00"/>
        <d v="2023-05-23T00:00:00"/>
        <d v="2023-05-16T00:00:00"/>
        <d v="2023-05-15T00:00:00"/>
        <d v="2023-05-09T00:00:00"/>
        <d v="2023-05-06T00:00:00"/>
        <d v="2023-05-05T00:00:00"/>
        <d v="2023-05-04T00:00:00"/>
        <d v="2023-05-03T00:00:00"/>
        <d v="2023-05-02T00:00:00"/>
        <d v="2023-04-28T00:00:00"/>
        <d v="2023-04-27T00:00:00"/>
        <d v="2023-04-20T00:00:00"/>
        <d v="2023-04-19T00:00:00"/>
        <d v="2023-04-18T00:00:00"/>
        <d v="2023-04-12T00:00:00"/>
        <d v="2023-04-11T00:00:00"/>
        <d v="2023-04-10T00:00:00"/>
        <d v="2023-04-05T00:00:00"/>
        <d v="2023-04-03T00:00:00"/>
        <d v="2023-03-30T00:00:00"/>
        <d v="2023-03-28T00:00:00"/>
        <d v="2023-03-27T00:00:00"/>
        <d v="2023-03-23T00:00:00"/>
        <d v="2023-03-16T00:00:00"/>
        <d v="2023-03-15T00:00:00"/>
        <d v="2023-03-03T00:00:00"/>
        <d v="2023-02-28T00:00:00"/>
        <d v="2023-02-27T00:00:00"/>
        <d v="2023-02-23T00:00:00"/>
        <d v="2023-02-17T00:00:00"/>
        <d v="2023-02-16T00:00:00"/>
        <d v="2023-02-15T00:00:00"/>
        <d v="2023-02-14T00:00:00"/>
        <d v="2023-02-13T00:00:00"/>
        <d v="2023-02-09T00:00:00"/>
        <d v="2023-02-02T00:00:00"/>
        <d v="2023-02-01T00:00:00"/>
        <d v="2023-01-30T00:00:00"/>
        <d v="2023-01-29T00:00:00"/>
        <d v="2023-01-27T00:00:00"/>
        <d v="2023-01-20T00:00:00"/>
        <d v="2023-01-19T00:00:00"/>
        <d v="2023-01-17T00:00:00"/>
        <d v="2023-01-16T00:00:00"/>
        <d v="2023-01-13T00:00:00"/>
        <d v="2023-01-09T00:00:00"/>
        <d v="2023-01-05T00:00:00"/>
        <d v="2023-01-04T00:00:00"/>
        <d v="2023-01-03T00:00:00"/>
        <d v="2023-01-01T00:00:00"/>
        <d v="2022-12-29T00:00:00"/>
        <d v="2022-12-28T00:00:00"/>
        <d v="2022-12-23T00:00:00"/>
        <d v="2022-12-22T00:00:00"/>
        <d v="2022-12-21T00:00:00"/>
        <d v="2022-12-19T00:00:00"/>
        <d v="2022-12-08T00:00:00"/>
        <d v="2022-12-07T00:00:00"/>
        <d v="2022-12-03T00:00:00"/>
        <d v="2022-11-30T00:00:00"/>
        <d v="2022-11-25T00:00:00"/>
        <d v="2022-11-24T00:00:00"/>
        <d v="2022-11-21T00:00:00"/>
        <d v="2022-11-20T00:00:00"/>
        <d v="2022-11-17T00:00:00"/>
        <d v="2022-11-16T00:00:00"/>
        <d v="2022-11-08T00:00:00"/>
        <d v="2022-11-03T00:00:00"/>
        <d v="2022-11-01T00:00:00"/>
        <d v="2022-10-19T00:00:00"/>
        <d v="2022-10-14T00:00:00"/>
        <d v="2022-10-09T00:00:00"/>
        <d v="2022-10-07T00:00:00"/>
        <d v="2022-10-06T00:00:00"/>
        <d v="2022-10-05T00:00:00"/>
        <d v="2022-09-30T00:00:00"/>
        <d v="2022-09-27T00:00:00"/>
        <d v="2022-09-16T00:00:00"/>
        <d v="2022-09-12T00:00:00"/>
        <d v="2022-09-09T00:00:00"/>
        <d v="2022-08-31T00:00:00"/>
        <d v="2022-08-29T00:00:00"/>
        <d v="2022-08-26T00:00:00"/>
        <d v="2022-08-24T00:00:00"/>
        <d v="2022-08-23T00:00:00"/>
        <d v="2022-08-22T00:00:00"/>
        <d v="2022-08-18T00:00:00"/>
        <d v="2022-08-17T00:00:00"/>
        <d v="2022-08-15T00:00:00"/>
        <d v="2022-08-08T00:00:00"/>
        <d v="2022-08-05T00:00:00"/>
        <d v="2022-08-03T00:00:00"/>
        <d v="2022-07-28T00:00:00"/>
        <d v="2022-07-25T00:00:00"/>
        <d v="2022-07-21T00:00:00"/>
        <d v="2022-07-20T00:00:00"/>
        <d v="2022-07-19T00:00:00"/>
        <d v="2022-07-15T00:00:00"/>
        <d v="2022-07-12T00:00:00"/>
        <d v="2022-07-08T00:00:00"/>
        <d v="2022-07-05T00:00:00"/>
        <d v="2022-07-04T00:00:00"/>
        <d v="2022-07-01T00:00:00"/>
        <d v="2022-06-30T00:00:00"/>
        <d v="2022-06-28T00:00:00"/>
        <d v="2022-06-22T00:00:00"/>
        <d v="2022-06-20T00:00:00"/>
        <d v="2022-06-10T00:00:00"/>
        <d v="2022-06-08T00:00:00"/>
        <d v="2022-06-07T00:00:00"/>
        <d v="2022-06-02T00:00:00"/>
        <d v="2022-06-01T00:00:00"/>
        <d v="2022-05-31T00:00:00"/>
        <d v="2022-05-28T00:00:00"/>
        <d v="2022-05-27T00:00:00"/>
        <d v="2022-05-26T00:00:00"/>
        <d v="2022-05-25T00:00:00"/>
        <d v="2022-05-23T00:00:00"/>
        <d v="2022-05-18T00:00:00"/>
        <d v="2022-05-17T00:00:00"/>
        <d v="2022-05-16T00:00:00"/>
        <d v="2022-05-13T00:00:00"/>
        <d v="2022-05-12T00:00:00"/>
        <d v="2022-05-11T00:00:00"/>
        <d v="2022-05-09T00:00:00"/>
        <d v="2022-05-07T00:00:00"/>
        <d v="2022-05-06T00:00:00"/>
        <d v="2022-05-05T00:00:00"/>
        <d v="2022-05-04T00:00:00"/>
        <d v="2022-05-02T00:00:00"/>
        <d v="2022-04-29T00:00:00"/>
        <d v="2022-04-25T00:00:00"/>
        <d v="2022-04-20T00:00:00"/>
        <d v="2022-04-18T00:00:00"/>
        <d v="2022-04-07T00:00:00"/>
        <d v="2022-04-05T00:00:00"/>
        <d v="2022-04-01T00:00:00"/>
        <d v="2022-03-31T00:00:00"/>
        <d v="2022-03-28T00:00:00"/>
        <d v="2022-03-23T00:00:00"/>
        <d v="2022-03-17T00:00:00"/>
        <d v="2022-03-16T00:00:00"/>
        <d v="2022-03-15T00:00:00"/>
        <d v="2022-03-11T00:00:00"/>
        <d v="2022-03-10T00:00:00"/>
        <d v="2022-03-08T00:00:00"/>
        <d v="2022-02-15T00:00:00"/>
        <d v="2022-02-14T00:00:00"/>
        <d v="2022-02-03T00:00:00"/>
        <d v="2022-02-01T00:00:00"/>
        <d v="2022-01-31T00:00:00"/>
        <d v="2022-01-26T00:00:00"/>
        <d v="2022-01-25T00:00:00"/>
        <d v="2022-01-24T00:00:00"/>
        <d v="2022-01-20T00:00:00"/>
        <d v="2022-01-19T00:00:00"/>
        <d v="2022-01-11T00:00:00"/>
        <d v="2022-01-10T00:00:00"/>
        <d v="2022-01-04T00:00:00"/>
        <d v="2022-01-03T00:00:00"/>
        <d v="2022-01-01T00:00:00"/>
        <d v="2021-12-28T00:00:00"/>
        <d v="2021-12-27T00:00:00"/>
        <d v="2021-12-23T00:00:00"/>
        <d v="2021-12-02T00:00:00"/>
        <d v="2021-12-01T00:00:00"/>
        <d v="2021-11-26T00:00:00"/>
        <d v="2021-11-16T00:00:00"/>
        <d v="2021-11-05T00:00:00"/>
        <d v="2021-11-04T00:00:00"/>
        <d v="2021-10-29T00:00:00"/>
        <d v="2021-10-25T00:00:00"/>
        <d v="2021-10-20T00:00:00"/>
        <d v="2021-10-10T00:00:00"/>
        <d v="2021-10-07T00:00:00"/>
        <d v="2021-10-06T00:00:00"/>
        <d v="2021-10-05T00:00:00"/>
        <d v="2021-09-21T00:00:00"/>
        <d v="2021-09-20T00:00:00"/>
        <d v="2021-09-15T00:00:00"/>
        <d v="2021-08-27T00:00:00"/>
        <d v="2021-08-23T00:00:00"/>
        <d v="2021-08-18T00:00:00"/>
        <d v="2021-08-17T00:00:00"/>
        <d v="2021-08-15T00:00:00"/>
        <d v="2021-07-22T00:00:00"/>
        <d v="2021-07-19T00:00:00"/>
        <d v="2021-07-12T00:00:00"/>
        <d v="2021-07-07T00:00:00"/>
        <d v="2021-07-05T00:00:00"/>
        <d v="2021-06-25T00:00:00"/>
        <d v="2021-06-22T00:00:00"/>
        <d v="2021-06-01T00:00:00"/>
        <d v="2021-05-27T00:00:00"/>
        <d v="2021-05-25T00:00:00"/>
        <d v="2021-05-22T00:00:00"/>
        <d v="2021-05-12T00:00:00"/>
        <d v="2021-05-07T00:00:00"/>
        <d v="2021-05-03T00:00:00"/>
        <d v="2021-04-26T00:00:00"/>
        <d v="2021-04-23T00:00:00"/>
        <d v="2021-04-22T00:00:00"/>
        <d v="2021-04-08T00:00:00"/>
        <d v="2021-03-09T00:00:00"/>
        <d v="2021-03-08T00:00:00"/>
        <d v="2021-03-03T00:00:00"/>
        <d v="2021-03-01T00:00:00"/>
        <d v="2021-02-26T00:00:00"/>
        <d v="2021-02-25T00:00:00"/>
        <d v="2021-02-15T00:00:00"/>
        <d v="2021-02-12T00:00:00"/>
        <d v="2021-02-11T00:00:00"/>
        <d v="2021-02-01T00:00:00"/>
        <d v="2021-01-29T00:00:00"/>
        <d v="2021-01-27T00:00:00"/>
        <d v="2021-01-14T00:00:00"/>
        <d v="2021-01-13T00:00:00"/>
        <d v="2021-01-11T00:00:00"/>
        <d v="2021-01-07T00:00:00"/>
        <d v="2021-01-04T00:00:00"/>
        <d v="2021-01-01T00:00:00"/>
        <d v="2020-12-30T00:00:00"/>
        <d v="2020-12-21T00:00:00"/>
        <d v="2020-12-16T00:00:00"/>
        <d v="2020-12-14T00:00:00"/>
        <d v="2020-12-09T00:00:00"/>
        <d v="2020-12-08T00:00:00"/>
        <d v="2020-12-01T00:00:00"/>
        <d v="2020-11-16T00:00:00"/>
        <d v="2020-11-03T00:00:00"/>
        <d v="2020-10-30T00:00:00"/>
        <d v="2020-10-06T00:00:00"/>
        <d v="2020-10-05T00:00:00"/>
        <d v="2020-10-02T00:00:00"/>
        <d v="2020-09-29T00:00:00"/>
        <d v="2020-09-25T00:00:00"/>
        <d v="2020-09-16T00:00:00"/>
        <d v="2020-09-14T00:00:00"/>
        <d v="2020-09-04T00:00:00"/>
        <d v="2020-08-03T00:00:00"/>
        <d v="2020-08-01T00:00:00"/>
        <d v="2020-07-27T00:00:00"/>
        <d v="2020-07-14T00:00:00"/>
        <d v="2020-06-12T00:00:00"/>
        <d v="2020-05-05T00:00:00"/>
        <d v="2020-03-01T00:00:00"/>
        <d v="2020-02-12T00:00:00"/>
        <d v="2020-02-10T00:00:00"/>
        <d v="2020-02-05T00:00:00"/>
        <d v="2020-01-14T00:00:00"/>
        <d v="2020-01-01T00:00:00"/>
      </sharedItems>
    </cacheField>
    <cacheField name="inicioDaCarteira" numFmtId="0">
      <sharedItems containsNonDate="0" containsDate="1" containsString="0" containsBlank="1" minDate="2019-08-26T00:00:00" maxDate="2025-08-13T00:00:00"/>
    </cacheField>
    <cacheField name="acronimoFamilia" numFmtId="0">
      <sharedItems containsBlank="1"/>
    </cacheField>
    <cacheField name="acronimoPagador" numFmtId="0">
      <sharedItems containsBlank="1"/>
    </cacheField>
    <cacheField name="nomePagador" numFmtId="0">
      <sharedItems containsBlank="1"/>
    </cacheField>
    <cacheField name="profissao" numFmtId="0">
      <sharedItems containsBlank="1"/>
    </cacheField>
    <cacheField name="declaracaoDeIR" numFmtId="0">
      <sharedItems containsBlank="1"/>
    </cacheField>
    <cacheField name="INSS" numFmtId="0">
      <sharedItems containsBlank="1"/>
    </cacheField>
    <cacheField name="tipoDeCliente" numFmtId="0">
      <sharedItems containsBlank="1" count="6">
        <s v="NORMAL"/>
        <s v="RETENCAO"/>
        <s v="FAMILIA"/>
        <m/>
        <s v="HIBRIDO"/>
        <s v="ADVISOR"/>
      </sharedItems>
    </cacheField>
    <cacheField name="regraCashback" numFmtId="9">
      <sharedItems containsBlank="1" containsMixedTypes="1" containsNumber="1" minValue="0" maxValue="1"/>
    </cacheField>
    <cacheField name="tabelaDeCobranca" numFmtId="0">
      <sharedItems containsBlank="1" containsMixedTypes="1" containsNumber="1" containsInteger="1" minValue="1" maxValue="10"/>
    </cacheField>
    <cacheField name="consolidador" numFmtId="0">
      <sharedItems containsBlank="1"/>
    </cacheField>
    <cacheField name="carteiraConjunta" numFmtId="0">
      <sharedItems containsBlank="1"/>
    </cacheField>
    <cacheField name="assetAllocation" numFmtId="0">
      <sharedItems containsBlank="1" containsMixedTypes="1" containsNumber="1" containsInteger="1" minValue="45448" maxValue="45448"/>
    </cacheField>
    <cacheField name="onboarding" numFmtId="0">
      <sharedItems containsBlank="1"/>
    </cacheField>
    <cacheField name="situacao" numFmtId="0">
      <sharedItems count="2">
        <s v="ATIVO"/>
        <s v="INATIVO"/>
      </sharedItems>
    </cacheField>
    <cacheField name="dataDeSaida" numFmtId="0">
      <sharedItems containsNonDate="0" containsDate="1" containsString="0" containsBlank="1" minDate="2021-11-18T00:00:00" maxDate="2025-08-16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x v="0"/>
    <s v="ADRIANA GUEDES CORDEIRO"/>
    <x v="0"/>
  </r>
  <r>
    <x v="0"/>
    <s v="CAMILA CERQUEIRA WANDERLEY"/>
    <x v="0"/>
  </r>
  <r>
    <x v="0"/>
    <s v="FELIPE AVELLAR PARAHYBA"/>
    <x v="0"/>
  </r>
  <r>
    <x v="1"/>
    <s v="ANA MARIA FIUZA SIMOES DA MOTA"/>
    <x v="0"/>
  </r>
  <r>
    <x v="2"/>
    <s v="DANIELLE LAURITZEN DUARTE MARANHAO"/>
    <x v="0"/>
  </r>
  <r>
    <x v="3"/>
    <s v="MARIA HELENA SALES LEITE"/>
    <x v="0"/>
  </r>
  <r>
    <x v="4"/>
    <s v="FLAVIO ADOLFO ARANHA JAPYASSU"/>
    <x v="1"/>
  </r>
  <r>
    <x v="5"/>
    <s v="JOSE GUILHERME DUBEUX PONTES"/>
    <x v="2"/>
  </r>
  <r>
    <x v="5"/>
    <s v="ORLANDO MAGALHÃES MAIA NETO"/>
    <x v="0"/>
  </r>
  <r>
    <x v="6"/>
    <s v="LUCAS BURKART"/>
    <x v="1"/>
  </r>
  <r>
    <x v="6"/>
    <s v="SERGIO DE AQUINO FONSECA FILHO"/>
    <x v="3"/>
  </r>
  <r>
    <x v="7"/>
    <s v="CAROLINA FONSECA PINTO"/>
    <x v="2"/>
  </r>
  <r>
    <x v="8"/>
    <s v="ISABEL MENDES DIAS"/>
    <x v="0"/>
  </r>
  <r>
    <x v="9"/>
    <s v="SERGIO BENGARD"/>
    <x v="1"/>
  </r>
  <r>
    <x v="10"/>
    <s v="INALDA MARIA AVILA ANJOS DE MORAES"/>
    <x v="1"/>
  </r>
  <r>
    <x v="10"/>
    <s v="PRISCILLA AVILA ANJOS DE MORAES"/>
    <x v="1"/>
  </r>
  <r>
    <x v="11"/>
    <s v="EDUARDO CARVALHO VILLARIM"/>
    <x v="1"/>
  </r>
  <r>
    <x v="11"/>
    <s v="GERALDO CARVALHO VILLARIM NETO"/>
    <x v="1"/>
  </r>
  <r>
    <x v="11"/>
    <s v="MARIA PAULA COSTA BANDEIRA E FARIAS"/>
    <x v="1"/>
  </r>
  <r>
    <x v="12"/>
    <s v="LUCIA MARIA VIEIRA"/>
    <x v="0"/>
  </r>
  <r>
    <x v="13"/>
    <s v="JOSE SALIM RAFFOUL SAHADE"/>
    <x v="1"/>
  </r>
  <r>
    <x v="14"/>
    <s v="MARILIA GABRIELA RIBEIRO DE ARRUDA"/>
    <x v="1"/>
  </r>
  <r>
    <x v="15"/>
    <s v="ASTEL SERVICE TELECOMUNICACOES"/>
    <x v="1"/>
  </r>
  <r>
    <x v="15"/>
    <s v="HUGO RIBEIRO CASTELLANO"/>
    <x v="2"/>
  </r>
  <r>
    <x v="15"/>
    <s v="LORENA PESSOA BRAVO MAROSTICA"/>
    <x v="2"/>
  </r>
  <r>
    <x v="15"/>
    <s v="OSMARIO ALIFAIT LACET NETO"/>
    <x v="0"/>
  </r>
  <r>
    <x v="16"/>
    <s v="YANNO RENE SEIXO DE BRITTO BEZERRA"/>
    <x v="1"/>
  </r>
  <r>
    <x v="17"/>
    <s v="LUCAS BONGIOVANNI CORREA"/>
    <x v="1"/>
  </r>
  <r>
    <x v="18"/>
    <s v="MATHEUS DE MOURA FRANKLIN"/>
    <x v="2"/>
  </r>
  <r>
    <x v="19"/>
    <s v="FERNANDO PONTUAL CASTELAO"/>
    <x v="4"/>
  </r>
  <r>
    <x v="20"/>
    <s v="BRUNO FERREIRA DE ALMEIDA"/>
    <x v="1"/>
  </r>
  <r>
    <x v="20"/>
    <s v="MURILO WAGNER MACHADO DE NOVAES"/>
    <x v="2"/>
  </r>
  <r>
    <x v="21"/>
    <s v="GUILLERMO ANDRES PARRA BERNAL"/>
    <x v="1"/>
  </r>
  <r>
    <x v="22"/>
    <s v="MARINA ALVES FARIA"/>
    <x v="1"/>
  </r>
  <r>
    <x v="22"/>
    <s v="THIAGO VINICIUS MARTIN"/>
    <x v="1"/>
  </r>
  <r>
    <x v="23"/>
    <s v="THULIO COELHO MORAES GUERRA"/>
    <x v="1"/>
  </r>
  <r>
    <x v="24"/>
    <s v="MARILDA DE ANDRADE LIMA RENDA"/>
    <x v="1"/>
  </r>
  <r>
    <x v="25"/>
    <s v="CLAUDIA FERREIRA DA COSTA"/>
    <x v="4"/>
  </r>
  <r>
    <x v="25"/>
    <s v="ALBERTO FERREIRA DA COSTA"/>
    <x v="4"/>
  </r>
  <r>
    <x v="25"/>
    <s v="ALVARO JOSE FERREIRA DA COSTA"/>
    <x v="4"/>
  </r>
  <r>
    <x v="26"/>
    <s v="CLARICE FOITSIK FRANCO"/>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
  <r>
    <x v="0"/>
    <s v="ANTONIO CARLOS SANTOS FERREIRA"/>
    <x v="0"/>
  </r>
  <r>
    <x v="1"/>
    <s v="JULIA AZEVEDO MIRANDA"/>
    <x v="0"/>
  </r>
  <r>
    <x v="2"/>
    <s v="ECLERISTON DE VASCONCELOS PESSOA RAMOS"/>
    <x v="0"/>
  </r>
  <r>
    <x v="2"/>
    <s v="GUILHERME SILVA AMANCIO"/>
    <x v="1"/>
  </r>
  <r>
    <x v="2"/>
    <s v="HUMBERTO BARBOSA CARRILHO"/>
    <x v="0"/>
  </r>
  <r>
    <x v="3"/>
    <s v="KAYO PINHEIRO ESPOSITO"/>
    <x v="0"/>
  </r>
  <r>
    <x v="4"/>
    <s v="ELIANA SANGREMAN LIMA"/>
    <x v="0"/>
  </r>
  <r>
    <x v="5"/>
    <s v="ANDRÉ GONÇALVES ANDRADE"/>
    <x v="0"/>
  </r>
  <r>
    <x v="6"/>
    <s v="BERNARDO ANATOLE ALVES DE ASSIS"/>
    <x v="2"/>
  </r>
  <r>
    <x v="6"/>
    <s v="FERNANDO PALHANO DE BORTOLI"/>
    <x v="0"/>
  </r>
  <r>
    <x v="7"/>
    <s v="JULIANO RIBEIRO DIAS"/>
    <x v="1"/>
  </r>
  <r>
    <x v="8"/>
    <s v="THIAGO DE ALMEIDA SANTANA"/>
    <x v="0"/>
  </r>
  <r>
    <x v="9"/>
    <s v="WAGNER FERREIRA DOS SANTOS"/>
    <x v="0"/>
  </r>
  <r>
    <x v="10"/>
    <s v="THAIS SANCHES BORDINHON"/>
    <x v="0"/>
  </r>
  <r>
    <x v="11"/>
    <s v="VASCO TORRES FERNANDES BRAVO FILHO"/>
    <x v="0"/>
  </r>
  <r>
    <x v="12"/>
    <s v="BRUNO FERNANDO ROMEIRO"/>
    <x v="3"/>
  </r>
  <r>
    <x v="13"/>
    <s v="JOAO VICTOR BARBOSA DE ARRUDA VIEIRA"/>
    <x v="0"/>
  </r>
  <r>
    <x v="14"/>
    <s v="PLANUS TOPOGRAFIA E GEODESIA LTDA"/>
    <x v="0"/>
  </r>
  <r>
    <x v="15"/>
    <s v="JOSEMARYSON LEITE DE SÁ"/>
    <x v="0"/>
  </r>
  <r>
    <x v="16"/>
    <s v="AUGUSTO ANTONIO FURINE"/>
    <x v="0"/>
  </r>
  <r>
    <x v="16"/>
    <s v="DIEGO TAVARES DE SOUZA"/>
    <x v="0"/>
  </r>
  <r>
    <x v="16"/>
    <s v="KAYUÁ FREITAS WASZAK"/>
    <x v="1"/>
  </r>
  <r>
    <x v="17"/>
    <s v="DANIEL SANTIAGO VERÇOSA"/>
    <x v="4"/>
  </r>
  <r>
    <x v="17"/>
    <s v="HENRIQUE FERREIRA LIMA BATISTA GOMES"/>
    <x v="3"/>
  </r>
  <r>
    <x v="18"/>
    <s v="MARCO ANTONIO CAVALCANTI DE SÁ E BENEVIDES FILHO"/>
    <x v="0"/>
  </r>
  <r>
    <x v="18"/>
    <s v="SILVIO RICARDO CALDAS NASCIMENTO"/>
    <x v="3"/>
  </r>
  <r>
    <x v="19"/>
    <s v="MARIANA HATSUMURA COSTA"/>
    <x v="0"/>
  </r>
  <r>
    <x v="20"/>
    <s v="JORGE GOMES RIBEIRO"/>
    <x v="0"/>
  </r>
  <r>
    <x v="21"/>
    <s v="AUGUSTO PINHEIRO DIAS FERNANDES"/>
    <x v="0"/>
  </r>
  <r>
    <x v="22"/>
    <s v="BETÂNIA DE LOURDES LEIMIG RODRIGUES"/>
    <x v="0"/>
  </r>
  <r>
    <x v="22"/>
    <s v="HELENA MARIS PINTO PERAÇA"/>
    <x v="3"/>
  </r>
  <r>
    <x v="23"/>
    <s v="DANILO PEIXOTO COSTA"/>
    <x v="0"/>
  </r>
  <r>
    <x v="24"/>
    <s v="FERNANDO DE SANTA CRUZ OLIVEIRA"/>
    <x v="1"/>
  </r>
  <r>
    <x v="25"/>
    <s v="VIVIANE SILVESTRE DOS SANTOS"/>
    <x v="0"/>
  </r>
  <r>
    <x v="26"/>
    <s v="ENIO GOMES DE ARAUJO"/>
    <x v="0"/>
  </r>
  <r>
    <x v="27"/>
    <s v="DORALINA DO NASCIMENTO MONTEIRO"/>
    <x v="3"/>
  </r>
  <r>
    <x v="27"/>
    <s v="EDUARDO POTENZA RAMOS"/>
    <x v="0"/>
  </r>
  <r>
    <x v="27"/>
    <s v="MARCIA FERREIRA PEDROSA"/>
    <x v="1"/>
  </r>
  <r>
    <x v="28"/>
    <s v="MARIA APARECIDA PROCOPIO FLORENCIO"/>
    <x v="0"/>
  </r>
  <r>
    <x v="29"/>
    <s v="ANABEL CRISTINA PEREIRA MEDEIROS"/>
    <x v="3"/>
  </r>
  <r>
    <x v="29"/>
    <s v="GABRIELA FLORIO VASCONCELLOS"/>
    <x v="0"/>
  </r>
  <r>
    <x v="29"/>
    <s v="PAULO DE VASCONCELLOS NETTO"/>
    <x v="0"/>
  </r>
  <r>
    <x v="30"/>
    <s v="LUCIANO NEVES SOUZA"/>
    <x v="3"/>
  </r>
  <r>
    <x v="31"/>
    <s v="MARCOS DE LIMA BREGANTIM"/>
    <x v="0"/>
  </r>
  <r>
    <x v="32"/>
    <s v="JULIANA SIQUEIRA PORTELA GOMES GOES"/>
    <x v="1"/>
  </r>
  <r>
    <x v="33"/>
    <s v="MATHEUS ROCHA LEITE"/>
    <x v="3"/>
  </r>
  <r>
    <x v="34"/>
    <s v="GENECI TENORIO"/>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d v="2022-01-10T00:00:00"/>
    <s v="ADRIANA GUEDES CORDEIRO"/>
    <x v="0"/>
    <x v="0"/>
  </r>
  <r>
    <d v="2022-01-10T00:00:00"/>
    <s v="CAMILA CERQUEIRA WANDERLEY"/>
    <x v="0"/>
    <x v="0"/>
  </r>
  <r>
    <d v="2022-01-10T00:00:00"/>
    <s v="FELIPE AVELLAR PARAHYBA"/>
    <x v="0"/>
    <x v="0"/>
  </r>
  <r>
    <d v="2022-01-11T00:00:00"/>
    <s v="ANA MARIA FIUZA SIMOES DA MOTA"/>
    <x v="0"/>
    <x v="0"/>
  </r>
  <r>
    <d v="2022-01-19T00:00:00"/>
    <s v="DANIELLE LAURITZEN DUARTE MARANHAO"/>
    <x v="0"/>
    <x v="0"/>
  </r>
  <r>
    <d v="2022-01-20T00:00:00"/>
    <s v="MARIA HELENA SALES LEITE"/>
    <x v="0"/>
    <x v="1"/>
  </r>
  <r>
    <d v="2022-01-25T00:00:00"/>
    <s v="FLAVIO ADOLFO ARANHA JAPYASSU"/>
    <x v="1"/>
    <x v="0"/>
  </r>
  <r>
    <d v="2022-01-26T00:00:00"/>
    <s v="JOSE GUILHERME DUBEUX PONTES"/>
    <x v="2"/>
    <x v="0"/>
  </r>
  <r>
    <d v="2022-01-26T00:00:00"/>
    <s v="ORLANDO MAGALHÃES MAIA NETO"/>
    <x v="0"/>
    <x v="1"/>
  </r>
  <r>
    <d v="2022-01-31T00:00:00"/>
    <s v="LUCAS BURKART"/>
    <x v="1"/>
    <x v="0"/>
  </r>
  <r>
    <d v="2022-01-31T00:00:00"/>
    <s v="SERGIO DE AQUINO FONSECA FILHO"/>
    <x v="3"/>
    <x v="0"/>
  </r>
  <r>
    <d v="2022-02-01T00:00:00"/>
    <s v="CAROLINA FONSECA PINTO"/>
    <x v="2"/>
    <x v="0"/>
  </r>
  <r>
    <d v="2022-02-03T00:00:00"/>
    <s v="ISABEL MENDES DIAS"/>
    <x v="0"/>
    <x v="1"/>
  </r>
  <r>
    <d v="2022-02-14T00:00:00"/>
    <s v="SERGIO BENGARD"/>
    <x v="1"/>
    <x v="0"/>
  </r>
  <r>
    <d v="2022-03-08T00:00:00"/>
    <s v="INALDA MARIA AVILA ANJOS DE MORAES"/>
    <x v="1"/>
    <x v="1"/>
  </r>
  <r>
    <d v="2022-03-08T00:00:00"/>
    <s v="PRISCILLA AVILA ANJOS DE MORAES"/>
    <x v="1"/>
    <x v="0"/>
  </r>
  <r>
    <d v="2022-03-10T00:00:00"/>
    <s v="EDUARDO CARVALHO VILLARIM"/>
    <x v="1"/>
    <x v="1"/>
  </r>
  <r>
    <d v="2022-03-10T00:00:00"/>
    <s v="GERALDO CARVALHO VILLARIM NETO"/>
    <x v="1"/>
    <x v="1"/>
  </r>
  <r>
    <d v="2022-03-10T00:00:00"/>
    <s v="MARIA PAULA COSTA BANDEIRA E FARIAS"/>
    <x v="1"/>
    <x v="0"/>
  </r>
  <r>
    <d v="2022-03-15T00:00:00"/>
    <s v="LUCIA MARIA VIEIRA"/>
    <x v="0"/>
    <x v="1"/>
  </r>
  <r>
    <d v="2022-03-31T00:00:00"/>
    <s v="JOSE SALIM RAFFOUL SAHADE"/>
    <x v="1"/>
    <x v="1"/>
  </r>
  <r>
    <d v="2022-04-07T00:00:00"/>
    <s v="MARILIA GABRIELA RIBEIRO DE ARRUDA"/>
    <x v="1"/>
    <x v="0"/>
  </r>
  <r>
    <d v="2022-04-20T00:00:00"/>
    <s v="ASTEL SERVICE TELECOMUNICACOES"/>
    <x v="1"/>
    <x v="1"/>
  </r>
  <r>
    <d v="2022-04-20T00:00:00"/>
    <s v="HUGO RIBEIRO CASTELLANO"/>
    <x v="2"/>
    <x v="1"/>
  </r>
  <r>
    <d v="2022-04-20T00:00:00"/>
    <s v="LORENA PESSOA BRAVO MAROSTICA"/>
    <x v="2"/>
    <x v="0"/>
  </r>
  <r>
    <d v="2022-04-20T00:00:00"/>
    <s v="OSMARIO ALIFAIT LACET NETO"/>
    <x v="0"/>
    <x v="0"/>
  </r>
  <r>
    <d v="2022-04-29T00:00:00"/>
    <s v="YANNO RENE SEIXO DE BRITTO BEZERRA"/>
    <x v="1"/>
    <x v="0"/>
  </r>
  <r>
    <d v="2022-05-12T00:00:00"/>
    <s v="LUCAS BONGIOVANNI CORREA"/>
    <x v="1"/>
    <x v="1"/>
  </r>
  <r>
    <d v="2022-05-13T00:00:00"/>
    <s v="MATHEUS DE MOURA FRANKLIN"/>
    <x v="2"/>
    <x v="0"/>
  </r>
  <r>
    <d v="2022-05-16T00:00:00"/>
    <s v="FERNANDO PONTUAL CASTELAO"/>
    <x v="4"/>
    <x v="1"/>
  </r>
  <r>
    <d v="2022-05-18T00:00:00"/>
    <s v="BRUNO FERREIRA DE ALMEIDA"/>
    <x v="1"/>
    <x v="0"/>
  </r>
  <r>
    <d v="2022-05-18T00:00:00"/>
    <s v="MURILO WAGNER MACHADO DE NOVAES"/>
    <x v="2"/>
    <x v="1"/>
  </r>
  <r>
    <d v="2022-05-23T00:00:00"/>
    <s v="GUILLERMO ANDRES PARRA BERNAL"/>
    <x v="1"/>
    <x v="1"/>
  </r>
  <r>
    <d v="2022-05-25T00:00:00"/>
    <s v="MARINA ALVES FARIA"/>
    <x v="1"/>
    <x v="0"/>
  </r>
  <r>
    <d v="2022-05-25T00:00:00"/>
    <s v="THIAGO VINICIUS MARTIN"/>
    <x v="1"/>
    <x v="1"/>
  </r>
  <r>
    <d v="2022-05-27T00:00:00"/>
    <s v="THULIO COELHO MORAES GUERRA"/>
    <x v="1"/>
    <x v="1"/>
  </r>
  <r>
    <d v="2022-05-28T00:00:00"/>
    <s v="MARILDA DE ANDRADE LIMA RENDA"/>
    <x v="1"/>
    <x v="1"/>
  </r>
  <r>
    <d v="2022-06-07T00:00:00"/>
    <s v="CLAUDIA FERREIRA DA COSTA"/>
    <x v="4"/>
    <x v="1"/>
  </r>
  <r>
    <d v="2022-06-07T00:00:00"/>
    <s v="ALBERTO FERREIRA DA COSTA"/>
    <x v="4"/>
    <x v="1"/>
  </r>
  <r>
    <d v="2022-06-07T00:00:00"/>
    <s v="ALVARO JOSE FERREIRA DA COSTA"/>
    <x v="4"/>
    <x v="1"/>
  </r>
  <r>
    <d v="2022-06-30T00:00:00"/>
    <s v="CLARICE FOITSIK FRANCO"/>
    <x v="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
  <r>
    <d v="2023-01-13T00:00:00"/>
    <s v="ANTONIO CARLOS SANTOS FERREIRA"/>
    <x v="0"/>
    <x v="0"/>
  </r>
  <r>
    <d v="2023-01-19T00:00:00"/>
    <s v="JULIA AZEVEDO MIRANDA"/>
    <x v="0"/>
    <x v="0"/>
  </r>
  <r>
    <d v="2023-01-20T00:00:00"/>
    <s v="ECLERISTON DE VASCONCELOS PESSOA RAMOS"/>
    <x v="0"/>
    <x v="0"/>
  </r>
  <r>
    <d v="2023-01-20T00:00:00"/>
    <s v="GUILHERME SILVA AMANCIO"/>
    <x v="1"/>
    <x v="0"/>
  </r>
  <r>
    <d v="2023-01-20T00:00:00"/>
    <s v="HUMBERTO BARBOSA CARRILHO"/>
    <x v="0"/>
    <x v="1"/>
  </r>
  <r>
    <d v="2023-01-27T00:00:00"/>
    <s v="KAYO PINHEIRO ESPOSITO"/>
    <x v="0"/>
    <x v="0"/>
  </r>
  <r>
    <d v="2023-01-30T00:00:00"/>
    <s v="ELIANA SANGREMAN LIMA"/>
    <x v="0"/>
    <x v="0"/>
  </r>
  <r>
    <d v="2023-02-02T00:00:00"/>
    <s v="ANDRÉ GONÇALVES ANDRADE"/>
    <x v="0"/>
    <x v="0"/>
  </r>
  <r>
    <d v="2023-02-09T00:00:00"/>
    <s v="BERNARDO ANATOLE ALVES DE ASSIS"/>
    <x v="2"/>
    <x v="0"/>
  </r>
  <r>
    <d v="2023-02-09T00:00:00"/>
    <s v="FERNANDO PALHANO DE BORTOLI"/>
    <x v="0"/>
    <x v="0"/>
  </r>
  <r>
    <d v="2023-02-16T00:00:00"/>
    <s v="JULIANO RIBEIRO DIAS"/>
    <x v="1"/>
    <x v="0"/>
  </r>
  <r>
    <d v="2023-02-17T00:00:00"/>
    <s v="THIAGO DE ALMEIDA SANTANA"/>
    <x v="0"/>
    <x v="0"/>
  </r>
  <r>
    <d v="2023-02-23T00:00:00"/>
    <s v="WAGNER FERREIRA DOS SANTOS"/>
    <x v="0"/>
    <x v="1"/>
  </r>
  <r>
    <d v="2023-02-27T00:00:00"/>
    <s v="THAIS SANCHES BORDINHON"/>
    <x v="0"/>
    <x v="0"/>
  </r>
  <r>
    <d v="2023-02-28T00:00:00"/>
    <s v="VASCO TORRES FERNANDES BRAVO FILHO"/>
    <x v="0"/>
    <x v="0"/>
  </r>
  <r>
    <d v="2023-03-03T00:00:00"/>
    <s v="BRUNO FERNANDO ROMEIRO"/>
    <x v="3"/>
    <x v="0"/>
  </r>
  <r>
    <d v="2023-03-27T00:00:00"/>
    <s v="JOAO VICTOR BARBOSA DE ARRUDA VIEIRA"/>
    <x v="0"/>
    <x v="0"/>
  </r>
  <r>
    <d v="2023-03-28T00:00:00"/>
    <s v="PLANUS TOPOGRAFIA E GEODESIA LTDA"/>
    <x v="0"/>
    <x v="1"/>
  </r>
  <r>
    <d v="2023-03-30T00:00:00"/>
    <s v="JOSEMARYSON LEITE DE SÁ"/>
    <x v="0"/>
    <x v="0"/>
  </r>
  <r>
    <d v="2023-04-12T00:00:00"/>
    <s v="AUGUSTO ANTONIO FURINE"/>
    <x v="0"/>
    <x v="1"/>
  </r>
  <r>
    <d v="2023-04-12T00:00:00"/>
    <s v="DIEGO TAVARES DE SOUZA"/>
    <x v="0"/>
    <x v="0"/>
  </r>
  <r>
    <d v="2023-04-12T00:00:00"/>
    <s v="KAYUÁ FREITAS WASZAK"/>
    <x v="1"/>
    <x v="0"/>
  </r>
  <r>
    <d v="2023-04-18T00:00:00"/>
    <s v="DANIEL SANTIAGO VERÇOSA"/>
    <x v="4"/>
    <x v="0"/>
  </r>
  <r>
    <d v="2023-04-18T00:00:00"/>
    <s v="HENRIQUE FERREIRA LIMA BATISTA GOMES"/>
    <x v="3"/>
    <x v="0"/>
  </r>
  <r>
    <d v="2023-04-27T00:00:00"/>
    <s v="MARCO ANTONIO CAVALCANTI DE SÁ E BENEVIDES FILHO"/>
    <x v="0"/>
    <x v="0"/>
  </r>
  <r>
    <d v="2023-04-27T00:00:00"/>
    <s v="SILVIO RICARDO CALDAS NASCIMENTO"/>
    <x v="3"/>
    <x v="0"/>
  </r>
  <r>
    <d v="2023-04-28T00:00:00"/>
    <s v="MARIANA HATSUMURA COSTA"/>
    <x v="0"/>
    <x v="1"/>
  </r>
  <r>
    <d v="2023-05-02T00:00:00"/>
    <s v="JORGE GOMES RIBEIRO"/>
    <x v="0"/>
    <x v="0"/>
  </r>
  <r>
    <d v="2023-05-03T00:00:00"/>
    <s v="AUGUSTO PINHEIRO DIAS FERNANDES"/>
    <x v="0"/>
    <x v="0"/>
  </r>
  <r>
    <d v="2023-05-04T00:00:00"/>
    <s v="BETÂNIA DE LOURDES LEIMIG RODRIGUES"/>
    <x v="0"/>
    <x v="0"/>
  </r>
  <r>
    <d v="2023-05-04T00:00:00"/>
    <s v="HELENA MARIS PINTO PERAÇA"/>
    <x v="3"/>
    <x v="0"/>
  </r>
  <r>
    <d v="2023-05-05T00:00:00"/>
    <s v="DANILO PEIXOTO COSTA"/>
    <x v="0"/>
    <x v="0"/>
  </r>
  <r>
    <d v="2023-05-06T00:00:00"/>
    <s v="FERNANDO DE SANTA CRUZ OLIVEIRA"/>
    <x v="1"/>
    <x v="0"/>
  </r>
  <r>
    <d v="2023-05-16T00:00:00"/>
    <s v="VIVIANE SILVESTRE DOS SANTOS"/>
    <x v="0"/>
    <x v="0"/>
  </r>
  <r>
    <d v="2023-05-23T00:00:00"/>
    <s v="ENIO GOMES DE ARAUJO"/>
    <x v="0"/>
    <x v="0"/>
  </r>
  <r>
    <d v="2023-05-24T00:00:00"/>
    <s v="DORALINA DO NASCIMENTO MONTEIRO"/>
    <x v="3"/>
    <x v="1"/>
  </r>
  <r>
    <d v="2023-05-24T00:00:00"/>
    <s v="EDUARDO POTENZA RAMOS"/>
    <x v="0"/>
    <x v="1"/>
  </r>
  <r>
    <d v="2023-05-24T00:00:00"/>
    <s v="MARCIA FERREIRA PEDROSA"/>
    <x v="1"/>
    <x v="0"/>
  </r>
  <r>
    <d v="2023-06-06T00:00:00"/>
    <s v="MARIA APARECIDA PROCOPIO FLORENCIO"/>
    <x v="0"/>
    <x v="0"/>
  </r>
  <r>
    <d v="2023-06-14T00:00:00"/>
    <s v="ANABEL CRISTINA PEREIRA MEDEIROS"/>
    <x v="3"/>
    <x v="0"/>
  </r>
  <r>
    <d v="2023-06-14T00:00:00"/>
    <s v="GABRIELA FLORIO VASCONCELLOS"/>
    <x v="0"/>
    <x v="0"/>
  </r>
  <r>
    <d v="2023-06-14T00:00:00"/>
    <s v="PAULO DE VASCONCELLOS NETTO"/>
    <x v="0"/>
    <x v="0"/>
  </r>
  <r>
    <d v="2023-06-15T00:00:00"/>
    <s v="LUCIANO NEVES SOUZA"/>
    <x v="3"/>
    <x v="0"/>
  </r>
  <r>
    <d v="2023-06-16T00:00:00"/>
    <s v="MARCOS DE LIMA BREGANTIM"/>
    <x v="0"/>
    <x v="0"/>
  </r>
  <r>
    <d v="2023-06-22T00:00:00"/>
    <s v="JULIANA SIQUEIRA PORTELA GOMES GOES"/>
    <x v="1"/>
    <x v="0"/>
  </r>
  <r>
    <d v="2023-06-29T00:00:00"/>
    <s v="MATHEUS ROCHA LEITE"/>
    <x v="3"/>
    <x v="0"/>
  </r>
  <r>
    <d v="2023-06-26T00:00:00"/>
    <s v="GENECI TENORIO"/>
    <x v="3"/>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s v="JOSE GUILHERME DUBEUX PONTES"/>
    <x v="0"/>
    <x v="0"/>
    <x v="0"/>
    <n v="600"/>
    <m/>
  </r>
  <r>
    <s v="ELDSAMIRA DA SILVA MASCARENHAS SCHETTINI SOBRINHO"/>
    <x v="1"/>
    <x v="1"/>
    <x v="1"/>
    <n v="750"/>
    <n v="63"/>
  </r>
  <r>
    <s v="BRENO JOSÉ BURGOS PAREDES"/>
    <x v="2"/>
    <x v="1"/>
    <x v="2"/>
    <n v="500"/>
    <n v="71.19"/>
  </r>
  <r>
    <s v="BRUNO FERREIRA DE ALMEIDA"/>
    <x v="3"/>
    <x v="1"/>
    <x v="3"/>
    <n v="350"/>
    <n v="3.29"/>
  </r>
  <r>
    <s v="LEONARDO YUKIO JORGE ASANO"/>
    <x v="1"/>
    <x v="0"/>
    <x v="4"/>
    <n v="750"/>
    <m/>
  </r>
  <r>
    <s v="GUILHERME RODRIGUES ALVES DA MOTA"/>
    <x v="2"/>
    <x v="1"/>
    <x v="5"/>
    <n v="350"/>
    <n v="20.22"/>
  </r>
  <r>
    <s v="BETÂNIA DE LOURDES LEIMIG RODRIGUES"/>
    <x v="4"/>
    <x v="0"/>
    <x v="6"/>
    <n v="650"/>
    <m/>
  </r>
  <r>
    <s v="FRANCISCO CARLOS TELES"/>
    <x v="5"/>
    <x v="0"/>
    <x v="7"/>
    <n v="350"/>
    <m/>
  </r>
  <r>
    <s v="BERNARDO MARINO CARVALHO"/>
    <x v="6"/>
    <x v="0"/>
    <x v="8"/>
    <n v="450"/>
    <m/>
  </r>
  <r>
    <s v="HELENA AGUIAR RIBEIRO DO NASCIMENTO"/>
    <x v="3"/>
    <x v="0"/>
    <x v="9"/>
    <n v="350"/>
    <m/>
  </r>
  <r>
    <s v="RAFAEL DIAS PEDROSA"/>
    <x v="2"/>
    <x v="0"/>
    <x v="10"/>
    <n v="350"/>
    <m/>
  </r>
  <r>
    <s v="NATHALIA ALMEIDA DA CUNHA ALECRIM"/>
    <x v="2"/>
    <x v="1"/>
    <x v="11"/>
    <n v="350"/>
    <n v="28.04"/>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x v="0"/>
    <x v="0"/>
    <n v="350"/>
  </r>
  <r>
    <x v="1"/>
    <x v="1"/>
    <x v="0"/>
    <x v="0"/>
    <x v="1"/>
    <n v="350"/>
  </r>
  <r>
    <x v="2"/>
    <x v="2"/>
    <x v="0"/>
    <x v="1"/>
    <x v="2"/>
    <n v="350"/>
  </r>
  <r>
    <x v="3"/>
    <x v="0"/>
    <x v="0"/>
    <x v="1"/>
    <x v="3"/>
    <n v="350"/>
  </r>
  <r>
    <x v="4"/>
    <x v="1"/>
    <x v="0"/>
    <x v="1"/>
    <x v="4"/>
    <n v="350"/>
  </r>
  <r>
    <x v="5"/>
    <x v="1"/>
    <x v="0"/>
    <x v="0"/>
    <x v="5"/>
    <n v="350"/>
  </r>
  <r>
    <x v="6"/>
    <x v="3"/>
    <x v="1"/>
    <x v="1"/>
    <x v="6"/>
    <n v="450"/>
  </r>
  <r>
    <x v="7"/>
    <x v="1"/>
    <x v="0"/>
    <x v="0"/>
    <x v="7"/>
    <n v="500"/>
  </r>
  <r>
    <x v="8"/>
    <x v="4"/>
    <x v="2"/>
    <x v="1"/>
    <x v="8"/>
    <n v="600"/>
  </r>
  <r>
    <x v="9"/>
    <x v="5"/>
    <x v="0"/>
    <x v="1"/>
    <x v="9"/>
    <n v="650"/>
  </r>
  <r>
    <x v="10"/>
    <x v="6"/>
    <x v="3"/>
    <x v="0"/>
    <x v="10"/>
    <n v="750"/>
  </r>
  <r>
    <x v="11"/>
    <x v="6"/>
    <x v="3"/>
    <x v="1"/>
    <x v="11"/>
    <n v="75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
  <r>
    <x v="0"/>
    <x v="0"/>
    <x v="0"/>
    <x v="0"/>
    <d v="2021-12-27T00:00:00"/>
  </r>
  <r>
    <x v="0"/>
    <x v="0"/>
    <x v="1"/>
    <x v="0"/>
    <d v="2023-06-26T00:00:00"/>
  </r>
  <r>
    <x v="0"/>
    <x v="0"/>
    <x v="2"/>
    <x v="1"/>
    <m/>
  </r>
  <r>
    <x v="1"/>
    <x v="0"/>
    <x v="3"/>
    <x v="0"/>
    <d v="2022-01-01T00:00:00"/>
  </r>
  <r>
    <x v="2"/>
    <x v="0"/>
    <x v="4"/>
    <x v="1"/>
    <m/>
  </r>
  <r>
    <x v="3"/>
    <x v="0"/>
    <x v="5"/>
    <x v="1"/>
    <m/>
  </r>
  <r>
    <x v="4"/>
    <x v="0"/>
    <x v="6"/>
    <x v="1"/>
    <m/>
  </r>
  <r>
    <x v="5"/>
    <x v="0"/>
    <x v="7"/>
    <x v="1"/>
    <m/>
  </r>
  <r>
    <x v="5"/>
    <x v="0"/>
    <x v="8"/>
    <x v="1"/>
    <m/>
  </r>
  <r>
    <x v="6"/>
    <x v="0"/>
    <x v="9"/>
    <x v="0"/>
    <d v="2023-05-23T00:00:00"/>
  </r>
  <r>
    <x v="7"/>
    <x v="0"/>
    <x v="10"/>
    <x v="1"/>
    <m/>
  </r>
  <r>
    <x v="8"/>
    <x v="0"/>
    <x v="11"/>
    <x v="0"/>
    <d v="2023-03-23T00:00:00"/>
  </r>
  <r>
    <x v="9"/>
    <x v="0"/>
    <x v="12"/>
    <x v="2"/>
    <d v="2021-11-18T00:00:00"/>
  </r>
  <r>
    <x v="10"/>
    <x v="0"/>
    <x v="13"/>
    <x v="1"/>
    <m/>
  </r>
  <r>
    <x v="11"/>
    <x v="0"/>
    <x v="14"/>
    <x v="1"/>
    <m/>
  </r>
  <r>
    <x v="12"/>
    <x v="0"/>
    <x v="15"/>
    <x v="1"/>
    <m/>
  </r>
  <r>
    <x v="13"/>
    <x v="0"/>
    <x v="16"/>
    <x v="2"/>
    <d v="2023-07-20T00:00:00"/>
  </r>
  <r>
    <x v="13"/>
    <x v="0"/>
    <x v="17"/>
    <x v="1"/>
    <m/>
  </r>
  <r>
    <x v="14"/>
    <x v="0"/>
    <x v="18"/>
    <x v="1"/>
    <m/>
  </r>
  <r>
    <x v="15"/>
    <x v="0"/>
    <x v="19"/>
    <x v="1"/>
    <m/>
  </r>
  <r>
    <x v="15"/>
    <x v="0"/>
    <x v="20"/>
    <x v="1"/>
    <m/>
  </r>
  <r>
    <x v="16"/>
    <x v="0"/>
    <x v="21"/>
    <x v="1"/>
    <m/>
  </r>
  <r>
    <x v="17"/>
    <x v="0"/>
    <x v="22"/>
    <x v="1"/>
    <m/>
  </r>
  <r>
    <x v="18"/>
    <x v="0"/>
    <x v="23"/>
    <x v="1"/>
    <m/>
  </r>
  <r>
    <x v="19"/>
    <x v="0"/>
    <x v="24"/>
    <x v="2"/>
    <d v="2022-02-01T00:00:00"/>
  </r>
  <r>
    <x v="20"/>
    <x v="0"/>
    <x v="25"/>
    <x v="1"/>
    <m/>
  </r>
  <r>
    <x v="21"/>
    <x v="0"/>
    <x v="26"/>
    <x v="1"/>
    <m/>
  </r>
  <r>
    <x v="21"/>
    <x v="0"/>
    <x v="27"/>
    <x v="1"/>
    <m/>
  </r>
  <r>
    <x v="21"/>
    <x v="0"/>
    <x v="28"/>
    <x v="1"/>
    <m/>
  </r>
  <r>
    <x v="21"/>
    <x v="0"/>
    <x v="29"/>
    <x v="1"/>
    <m/>
  </r>
  <r>
    <x v="22"/>
    <x v="0"/>
    <x v="30"/>
    <x v="1"/>
    <m/>
  </r>
  <r>
    <x v="23"/>
    <x v="0"/>
    <x v="31"/>
    <x v="0"/>
    <d v="2023-01-01T00:00:00"/>
  </r>
  <r>
    <x v="24"/>
    <x v="0"/>
    <x v="32"/>
    <x v="0"/>
    <d v="2024-04-09T00:00:00"/>
  </r>
  <r>
    <x v="25"/>
    <x v="0"/>
    <x v="33"/>
    <x v="2"/>
    <d v="2022-02-03T00:00:00"/>
  </r>
  <r>
    <x v="26"/>
    <x v="0"/>
    <x v="34"/>
    <x v="1"/>
    <m/>
  </r>
  <r>
    <x v="26"/>
    <x v="0"/>
    <x v="35"/>
    <x v="1"/>
    <m/>
  </r>
  <r>
    <x v="26"/>
    <x v="0"/>
    <x v="36"/>
    <x v="1"/>
    <m/>
  </r>
  <r>
    <x v="26"/>
    <x v="0"/>
    <x v="37"/>
    <x v="1"/>
    <m/>
  </r>
  <r>
    <x v="27"/>
    <x v="0"/>
    <x v="38"/>
    <x v="2"/>
    <d v="2023-02-15T00:00:00"/>
  </r>
  <r>
    <x v="27"/>
    <x v="0"/>
    <x v="39"/>
    <x v="1"/>
    <m/>
  </r>
  <r>
    <x v="27"/>
    <x v="0"/>
    <x v="40"/>
    <x v="1"/>
    <m/>
  </r>
  <r>
    <x v="28"/>
    <x v="0"/>
    <x v="41"/>
    <x v="1"/>
    <m/>
  </r>
  <r>
    <x v="29"/>
    <x v="0"/>
    <x v="42"/>
    <x v="1"/>
    <m/>
  </r>
  <r>
    <x v="30"/>
    <x v="0"/>
    <x v="43"/>
    <x v="0"/>
    <d v="2022-01-01T00:00:00"/>
  </r>
  <r>
    <x v="31"/>
    <x v="0"/>
    <x v="44"/>
    <x v="1"/>
    <m/>
  </r>
  <r>
    <x v="32"/>
    <x v="0"/>
    <x v="45"/>
    <x v="1"/>
    <m/>
  </r>
  <r>
    <x v="32"/>
    <x v="0"/>
    <x v="46"/>
    <x v="1"/>
    <m/>
  </r>
  <r>
    <x v="32"/>
    <x v="0"/>
    <x v="47"/>
    <x v="1"/>
    <m/>
  </r>
  <r>
    <x v="33"/>
    <x v="0"/>
    <x v="48"/>
    <x v="1"/>
    <m/>
  </r>
  <r>
    <x v="34"/>
    <x v="0"/>
    <x v="49"/>
    <x v="0"/>
    <d v="2022-04-01T00:00:00"/>
  </r>
  <r>
    <x v="34"/>
    <x v="0"/>
    <x v="50"/>
    <x v="1"/>
    <m/>
  </r>
  <r>
    <x v="34"/>
    <x v="0"/>
    <x v="51"/>
    <x v="1"/>
    <m/>
  </r>
  <r>
    <x v="34"/>
    <x v="0"/>
    <x v="52"/>
    <x v="1"/>
    <m/>
  </r>
  <r>
    <x v="34"/>
    <x v="0"/>
    <x v="53"/>
    <x v="1"/>
    <m/>
  </r>
  <r>
    <x v="35"/>
    <x v="0"/>
    <x v="54"/>
    <x v="0"/>
    <d v="2023-03-16T00:00:00"/>
  </r>
  <r>
    <x v="35"/>
    <x v="0"/>
    <x v="55"/>
    <x v="0"/>
    <d v="2023-04-11T00:00:00"/>
  </r>
  <r>
    <x v="35"/>
    <x v="0"/>
    <x v="56"/>
    <x v="1"/>
    <m/>
  </r>
  <r>
    <x v="36"/>
    <x v="0"/>
    <x v="57"/>
    <x v="2"/>
    <d v="2025-02-20T00:00:00"/>
  </r>
  <r>
    <x v="37"/>
    <x v="0"/>
    <x v="58"/>
    <x v="1"/>
    <m/>
  </r>
  <r>
    <x v="38"/>
    <x v="0"/>
    <x v="59"/>
    <x v="2"/>
    <d v="2022-03-09T00:00:00"/>
  </r>
  <r>
    <x v="39"/>
    <x v="0"/>
    <x v="60"/>
    <x v="0"/>
    <d v="2023-02-27T00:00:00"/>
  </r>
  <r>
    <x v="40"/>
    <x v="0"/>
    <x v="61"/>
    <x v="1"/>
    <m/>
  </r>
  <r>
    <x v="41"/>
    <x v="0"/>
    <x v="62"/>
    <x v="1"/>
    <m/>
  </r>
  <r>
    <x v="42"/>
    <x v="0"/>
    <x v="63"/>
    <x v="1"/>
    <m/>
  </r>
  <r>
    <x v="43"/>
    <x v="0"/>
    <x v="64"/>
    <x v="0"/>
    <d v="2022-06-01T00:00:00"/>
  </r>
  <r>
    <x v="44"/>
    <x v="0"/>
    <x v="65"/>
    <x v="2"/>
    <d v="2022-02-24T00:00:00"/>
  </r>
  <r>
    <x v="44"/>
    <x v="0"/>
    <x v="66"/>
    <x v="1"/>
    <m/>
  </r>
  <r>
    <x v="45"/>
    <x v="0"/>
    <x v="67"/>
    <x v="1"/>
    <m/>
  </r>
  <r>
    <x v="46"/>
    <x v="0"/>
    <x v="68"/>
    <x v="2"/>
    <d v="2022-06-20T00:00:00"/>
  </r>
  <r>
    <x v="47"/>
    <x v="0"/>
    <x v="69"/>
    <x v="1"/>
    <m/>
  </r>
  <r>
    <x v="48"/>
    <x v="0"/>
    <x v="70"/>
    <x v="1"/>
    <m/>
  </r>
  <r>
    <x v="49"/>
    <x v="0"/>
    <x v="71"/>
    <x v="1"/>
    <m/>
  </r>
  <r>
    <x v="50"/>
    <x v="0"/>
    <x v="72"/>
    <x v="1"/>
    <m/>
  </r>
  <r>
    <x v="50"/>
    <x v="0"/>
    <x v="73"/>
    <x v="1"/>
    <m/>
  </r>
  <r>
    <x v="50"/>
    <x v="0"/>
    <x v="74"/>
    <x v="1"/>
    <m/>
  </r>
  <r>
    <x v="50"/>
    <x v="0"/>
    <x v="75"/>
    <x v="1"/>
    <m/>
  </r>
  <r>
    <x v="50"/>
    <x v="0"/>
    <x v="76"/>
    <x v="1"/>
    <m/>
  </r>
  <r>
    <x v="50"/>
    <x v="0"/>
    <x v="77"/>
    <x v="1"/>
    <m/>
  </r>
  <r>
    <x v="51"/>
    <x v="0"/>
    <x v="78"/>
    <x v="1"/>
    <m/>
  </r>
  <r>
    <x v="52"/>
    <x v="0"/>
    <x v="79"/>
    <x v="1"/>
    <m/>
  </r>
  <r>
    <x v="53"/>
    <x v="0"/>
    <x v="80"/>
    <x v="1"/>
    <m/>
  </r>
  <r>
    <x v="53"/>
    <x v="0"/>
    <x v="81"/>
    <x v="1"/>
    <m/>
  </r>
  <r>
    <x v="53"/>
    <x v="0"/>
    <x v="82"/>
    <x v="1"/>
    <m/>
  </r>
  <r>
    <x v="54"/>
    <x v="0"/>
    <x v="83"/>
    <x v="2"/>
    <d v="2022-07-21T00:00:00"/>
  </r>
  <r>
    <x v="55"/>
    <x v="0"/>
    <x v="84"/>
    <x v="1"/>
    <m/>
  </r>
  <r>
    <x v="56"/>
    <x v="0"/>
    <x v="85"/>
    <x v="2"/>
    <d v="2022-03-29T00:00:00"/>
  </r>
  <r>
    <x v="56"/>
    <x v="0"/>
    <x v="86"/>
    <x v="0"/>
    <d v="2023-05-23T00:00:00"/>
  </r>
  <r>
    <x v="56"/>
    <x v="0"/>
    <x v="87"/>
    <x v="2"/>
    <d v="2024-04-23T00:00:00"/>
  </r>
  <r>
    <x v="57"/>
    <x v="0"/>
    <x v="88"/>
    <x v="1"/>
    <m/>
  </r>
  <r>
    <x v="57"/>
    <x v="0"/>
    <x v="89"/>
    <x v="1"/>
    <m/>
  </r>
  <r>
    <x v="58"/>
    <x v="0"/>
    <x v="90"/>
    <x v="2"/>
    <d v="2023-02-16T00:00:00"/>
  </r>
  <r>
    <x v="58"/>
    <x v="0"/>
    <x v="91"/>
    <x v="1"/>
    <m/>
  </r>
  <r>
    <x v="58"/>
    <x v="0"/>
    <x v="92"/>
    <x v="1"/>
    <m/>
  </r>
  <r>
    <x v="59"/>
    <x v="0"/>
    <x v="93"/>
    <x v="1"/>
    <m/>
  </r>
  <r>
    <x v="60"/>
    <x v="0"/>
    <x v="94"/>
    <x v="1"/>
    <m/>
  </r>
  <r>
    <x v="61"/>
    <x v="0"/>
    <x v="95"/>
    <x v="1"/>
    <m/>
  </r>
  <r>
    <x v="61"/>
    <x v="1"/>
    <x v="96"/>
    <x v="1"/>
    <m/>
  </r>
  <r>
    <x v="61"/>
    <x v="1"/>
    <x v="97"/>
    <x v="2"/>
    <d v="2024-10-08T00:00:00"/>
  </r>
  <r>
    <x v="62"/>
    <x v="0"/>
    <x v="98"/>
    <x v="1"/>
    <m/>
  </r>
  <r>
    <x v="63"/>
    <x v="1"/>
    <x v="99"/>
    <x v="1"/>
    <m/>
  </r>
  <r>
    <x v="64"/>
    <x v="0"/>
    <x v="100"/>
    <x v="1"/>
    <m/>
  </r>
  <r>
    <x v="65"/>
    <x v="1"/>
    <x v="101"/>
    <x v="1"/>
    <m/>
  </r>
  <r>
    <x v="66"/>
    <x v="0"/>
    <x v="102"/>
    <x v="2"/>
    <d v="2024-02-01T00:00:00"/>
  </r>
  <r>
    <x v="66"/>
    <x v="0"/>
    <x v="103"/>
    <x v="1"/>
    <m/>
  </r>
  <r>
    <x v="67"/>
    <x v="1"/>
    <x v="104"/>
    <x v="1"/>
    <m/>
  </r>
  <r>
    <x v="68"/>
    <x v="0"/>
    <x v="105"/>
    <x v="1"/>
    <m/>
  </r>
  <r>
    <x v="69"/>
    <x v="0"/>
    <x v="106"/>
    <x v="1"/>
    <m/>
  </r>
  <r>
    <x v="70"/>
    <x v="0"/>
    <x v="107"/>
    <x v="1"/>
    <m/>
  </r>
  <r>
    <x v="70"/>
    <x v="0"/>
    <x v="108"/>
    <x v="1"/>
    <m/>
  </r>
  <r>
    <x v="71"/>
    <x v="1"/>
    <x v="109"/>
    <x v="1"/>
    <m/>
  </r>
  <r>
    <x v="71"/>
    <x v="1"/>
    <x v="110"/>
    <x v="1"/>
    <m/>
  </r>
  <r>
    <x v="71"/>
    <x v="1"/>
    <x v="111"/>
    <x v="1"/>
    <m/>
  </r>
  <r>
    <x v="72"/>
    <x v="0"/>
    <x v="112"/>
    <x v="1"/>
    <m/>
  </r>
  <r>
    <x v="73"/>
    <x v="0"/>
    <x v="113"/>
    <x v="1"/>
    <m/>
  </r>
  <r>
    <x v="74"/>
    <x v="0"/>
    <x v="114"/>
    <x v="1"/>
    <m/>
  </r>
  <r>
    <x v="75"/>
    <x v="0"/>
    <x v="115"/>
    <x v="1"/>
    <m/>
  </r>
  <r>
    <x v="75"/>
    <x v="0"/>
    <x v="116"/>
    <x v="1"/>
    <m/>
  </r>
  <r>
    <x v="75"/>
    <x v="0"/>
    <x v="117"/>
    <x v="1"/>
    <m/>
  </r>
  <r>
    <x v="75"/>
    <x v="0"/>
    <x v="118"/>
    <x v="1"/>
    <m/>
  </r>
  <r>
    <x v="76"/>
    <x v="1"/>
    <x v="119"/>
    <x v="1"/>
    <m/>
  </r>
  <r>
    <x v="77"/>
    <x v="0"/>
    <x v="120"/>
    <x v="1"/>
    <m/>
  </r>
  <r>
    <x v="78"/>
    <x v="0"/>
    <x v="121"/>
    <x v="1"/>
    <m/>
  </r>
  <r>
    <x v="79"/>
    <x v="0"/>
    <x v="122"/>
    <x v="1"/>
    <m/>
  </r>
  <r>
    <x v="80"/>
    <x v="0"/>
    <x v="123"/>
    <x v="0"/>
    <d v="2024-04-19T00:00:00"/>
  </r>
  <r>
    <x v="80"/>
    <x v="1"/>
    <x v="124"/>
    <x v="2"/>
    <d v="2023-09-14T00:00:00"/>
  </r>
  <r>
    <x v="81"/>
    <x v="0"/>
    <x v="125"/>
    <x v="1"/>
    <m/>
  </r>
  <r>
    <x v="82"/>
    <x v="1"/>
    <x v="126"/>
    <x v="1"/>
    <m/>
  </r>
  <r>
    <x v="82"/>
    <x v="0"/>
    <x v="127"/>
    <x v="1"/>
    <m/>
  </r>
  <r>
    <x v="83"/>
    <x v="1"/>
    <x v="128"/>
    <x v="1"/>
    <m/>
  </r>
  <r>
    <x v="84"/>
    <x v="0"/>
    <x v="129"/>
    <x v="1"/>
    <m/>
  </r>
  <r>
    <x v="85"/>
    <x v="0"/>
    <x v="130"/>
    <x v="1"/>
    <m/>
  </r>
  <r>
    <x v="85"/>
    <x v="0"/>
    <x v="131"/>
    <x v="1"/>
    <m/>
  </r>
  <r>
    <x v="85"/>
    <x v="0"/>
    <x v="132"/>
    <x v="1"/>
    <m/>
  </r>
  <r>
    <x v="86"/>
    <x v="0"/>
    <x v="133"/>
    <x v="1"/>
    <m/>
  </r>
  <r>
    <x v="87"/>
    <x v="1"/>
    <x v="134"/>
    <x v="1"/>
    <m/>
  </r>
  <r>
    <x v="88"/>
    <x v="0"/>
    <x v="135"/>
    <x v="0"/>
    <d v="2023-10-25T00:00:00"/>
  </r>
  <r>
    <x v="89"/>
    <x v="0"/>
    <x v="136"/>
    <x v="1"/>
    <m/>
  </r>
  <r>
    <x v="90"/>
    <x v="2"/>
    <x v="137"/>
    <x v="1"/>
    <m/>
  </r>
  <r>
    <x v="91"/>
    <x v="2"/>
    <x v="138"/>
    <x v="1"/>
    <m/>
  </r>
  <r>
    <x v="92"/>
    <x v="2"/>
    <x v="139"/>
    <x v="1"/>
    <m/>
  </r>
  <r>
    <x v="93"/>
    <x v="0"/>
    <x v="140"/>
    <x v="1"/>
    <m/>
  </r>
  <r>
    <x v="94"/>
    <x v="1"/>
    <x v="141"/>
    <x v="1"/>
    <m/>
  </r>
  <r>
    <x v="95"/>
    <x v="2"/>
    <x v="142"/>
    <x v="1"/>
    <m/>
  </r>
  <r>
    <x v="96"/>
    <x v="0"/>
    <x v="143"/>
    <x v="1"/>
    <m/>
  </r>
  <r>
    <x v="97"/>
    <x v="0"/>
    <x v="144"/>
    <x v="1"/>
    <m/>
  </r>
  <r>
    <x v="97"/>
    <x v="0"/>
    <x v="145"/>
    <x v="1"/>
    <m/>
  </r>
  <r>
    <x v="98"/>
    <x v="0"/>
    <x v="146"/>
    <x v="1"/>
    <m/>
  </r>
  <r>
    <x v="98"/>
    <x v="0"/>
    <x v="147"/>
    <x v="1"/>
    <m/>
  </r>
  <r>
    <x v="99"/>
    <x v="0"/>
    <x v="148"/>
    <x v="1"/>
    <m/>
  </r>
  <r>
    <x v="99"/>
    <x v="1"/>
    <x v="149"/>
    <x v="1"/>
    <m/>
  </r>
  <r>
    <x v="100"/>
    <x v="0"/>
    <x v="150"/>
    <x v="1"/>
    <m/>
  </r>
  <r>
    <x v="101"/>
    <x v="0"/>
    <x v="151"/>
    <x v="1"/>
    <m/>
  </r>
  <r>
    <x v="102"/>
    <x v="2"/>
    <x v="152"/>
    <x v="1"/>
    <m/>
  </r>
  <r>
    <x v="103"/>
    <x v="1"/>
    <x v="153"/>
    <x v="1"/>
    <m/>
  </r>
  <r>
    <x v="104"/>
    <x v="1"/>
    <x v="154"/>
    <x v="1"/>
    <m/>
  </r>
  <r>
    <x v="104"/>
    <x v="1"/>
    <x v="155"/>
    <x v="1"/>
    <m/>
  </r>
  <r>
    <x v="105"/>
    <x v="1"/>
    <x v="156"/>
    <x v="1"/>
    <m/>
  </r>
  <r>
    <x v="106"/>
    <x v="1"/>
    <x v="157"/>
    <x v="1"/>
    <m/>
  </r>
  <r>
    <x v="107"/>
    <x v="1"/>
    <x v="158"/>
    <x v="0"/>
    <d v="2023-08-15T00:00:00"/>
  </r>
  <r>
    <x v="108"/>
    <x v="0"/>
    <x v="159"/>
    <x v="1"/>
    <m/>
  </r>
  <r>
    <x v="109"/>
    <x v="0"/>
    <x v="160"/>
    <x v="1"/>
    <m/>
  </r>
  <r>
    <x v="110"/>
    <x v="0"/>
    <x v="161"/>
    <x v="1"/>
    <m/>
  </r>
  <r>
    <x v="111"/>
    <x v="0"/>
    <x v="162"/>
    <x v="1"/>
    <m/>
  </r>
  <r>
    <x v="111"/>
    <x v="0"/>
    <x v="163"/>
    <x v="1"/>
    <m/>
  </r>
  <r>
    <x v="112"/>
    <x v="1"/>
    <x v="164"/>
    <x v="1"/>
    <m/>
  </r>
  <r>
    <x v="113"/>
    <x v="0"/>
    <x v="165"/>
    <x v="1"/>
    <m/>
  </r>
  <r>
    <x v="114"/>
    <x v="0"/>
    <x v="166"/>
    <x v="1"/>
    <m/>
  </r>
  <r>
    <x v="115"/>
    <x v="0"/>
    <x v="167"/>
    <x v="1"/>
    <m/>
  </r>
  <r>
    <x v="116"/>
    <x v="1"/>
    <x v="168"/>
    <x v="1"/>
    <m/>
  </r>
  <r>
    <x v="117"/>
    <x v="1"/>
    <x v="169"/>
    <x v="1"/>
    <m/>
  </r>
  <r>
    <x v="118"/>
    <x v="0"/>
    <x v="170"/>
    <x v="1"/>
    <m/>
  </r>
  <r>
    <x v="119"/>
    <x v="1"/>
    <x v="171"/>
    <x v="1"/>
    <m/>
  </r>
  <r>
    <x v="120"/>
    <x v="1"/>
    <x v="172"/>
    <x v="1"/>
    <m/>
  </r>
  <r>
    <x v="121"/>
    <x v="1"/>
    <x v="173"/>
    <x v="1"/>
    <m/>
  </r>
  <r>
    <x v="122"/>
    <x v="0"/>
    <x v="174"/>
    <x v="1"/>
    <m/>
  </r>
  <r>
    <x v="123"/>
    <x v="0"/>
    <x v="175"/>
    <x v="3"/>
    <d v="2023-06-13T00:00:00"/>
  </r>
  <r>
    <x v="124"/>
    <x v="0"/>
    <x v="176"/>
    <x v="1"/>
    <m/>
  </r>
  <r>
    <x v="124"/>
    <x v="0"/>
    <x v="177"/>
    <x v="1"/>
    <m/>
  </r>
  <r>
    <x v="125"/>
    <x v="0"/>
    <x v="178"/>
    <x v="1"/>
    <m/>
  </r>
  <r>
    <x v="125"/>
    <x v="1"/>
    <x v="179"/>
    <x v="1"/>
    <m/>
  </r>
  <r>
    <x v="126"/>
    <x v="0"/>
    <x v="180"/>
    <x v="1"/>
    <m/>
  </r>
  <r>
    <x v="126"/>
    <x v="1"/>
    <x v="181"/>
    <x v="2"/>
    <d v="2024-10-28T00:00:00"/>
  </r>
  <r>
    <x v="127"/>
    <x v="0"/>
    <x v="182"/>
    <x v="1"/>
    <m/>
  </r>
  <r>
    <x v="128"/>
    <x v="0"/>
    <x v="183"/>
    <x v="1"/>
    <m/>
  </r>
  <r>
    <x v="129"/>
    <x v="0"/>
    <x v="184"/>
    <x v="1"/>
    <m/>
  </r>
  <r>
    <x v="130"/>
    <x v="0"/>
    <x v="185"/>
    <x v="2"/>
    <d v="2024-05-02T00:00:00"/>
  </r>
  <r>
    <x v="130"/>
    <x v="1"/>
    <x v="186"/>
    <x v="1"/>
    <m/>
  </r>
  <r>
    <x v="131"/>
    <x v="0"/>
    <x v="187"/>
    <x v="1"/>
    <m/>
  </r>
  <r>
    <x v="132"/>
    <x v="0"/>
    <x v="188"/>
    <x v="1"/>
    <m/>
  </r>
  <r>
    <x v="133"/>
    <x v="0"/>
    <x v="189"/>
    <x v="1"/>
    <m/>
  </r>
  <r>
    <x v="134"/>
    <x v="1"/>
    <x v="190"/>
    <x v="1"/>
    <m/>
  </r>
  <r>
    <x v="134"/>
    <x v="1"/>
    <x v="191"/>
    <x v="1"/>
    <m/>
  </r>
  <r>
    <x v="135"/>
    <x v="1"/>
    <x v="192"/>
    <x v="1"/>
    <m/>
  </r>
  <r>
    <x v="136"/>
    <x v="0"/>
    <x v="193"/>
    <x v="1"/>
    <m/>
  </r>
  <r>
    <x v="136"/>
    <x v="0"/>
    <x v="194"/>
    <x v="1"/>
    <m/>
  </r>
  <r>
    <x v="136"/>
    <x v="0"/>
    <x v="195"/>
    <x v="1"/>
    <m/>
  </r>
  <r>
    <x v="137"/>
    <x v="0"/>
    <x v="196"/>
    <x v="1"/>
    <m/>
  </r>
  <r>
    <x v="138"/>
    <x v="0"/>
    <x v="197"/>
    <x v="1"/>
    <m/>
  </r>
  <r>
    <x v="139"/>
    <x v="0"/>
    <x v="198"/>
    <x v="1"/>
    <m/>
  </r>
  <r>
    <x v="140"/>
    <x v="0"/>
    <x v="199"/>
    <x v="3"/>
    <d v="2023-12-18T00:00:00"/>
  </r>
  <r>
    <x v="141"/>
    <x v="3"/>
    <x v="200"/>
    <x v="1"/>
    <m/>
  </r>
  <r>
    <x v="142"/>
    <x v="0"/>
    <x v="201"/>
    <x v="1"/>
    <m/>
  </r>
  <r>
    <x v="143"/>
    <x v="1"/>
    <x v="202"/>
    <x v="1"/>
    <m/>
  </r>
  <r>
    <x v="144"/>
    <x v="1"/>
    <x v="203"/>
    <x v="1"/>
    <m/>
  </r>
  <r>
    <x v="145"/>
    <x v="3"/>
    <x v="9"/>
    <x v="1"/>
    <m/>
  </r>
  <r>
    <x v="146"/>
    <x v="0"/>
    <x v="204"/>
    <x v="1"/>
    <m/>
  </r>
  <r>
    <x v="147"/>
    <x v="0"/>
    <x v="205"/>
    <x v="0"/>
    <d v="2023-09-21T00:00:00"/>
  </r>
  <r>
    <x v="148"/>
    <x v="3"/>
    <x v="206"/>
    <x v="0"/>
    <d v="2024-05-31T00:00:00"/>
  </r>
  <r>
    <x v="149"/>
    <x v="3"/>
    <x v="207"/>
    <x v="1"/>
    <m/>
  </r>
  <r>
    <x v="150"/>
    <x v="3"/>
    <x v="208"/>
    <x v="1"/>
    <m/>
  </r>
  <r>
    <x v="150"/>
    <x v="1"/>
    <x v="209"/>
    <x v="1"/>
    <m/>
  </r>
  <r>
    <x v="150"/>
    <x v="3"/>
    <x v="210"/>
    <x v="1"/>
    <m/>
  </r>
  <r>
    <x v="151"/>
    <x v="3"/>
    <x v="211"/>
    <x v="1"/>
    <m/>
  </r>
  <r>
    <x v="152"/>
    <x v="0"/>
    <x v="212"/>
    <x v="1"/>
    <m/>
  </r>
  <r>
    <x v="152"/>
    <x v="3"/>
    <x v="213"/>
    <x v="1"/>
    <m/>
  </r>
  <r>
    <x v="153"/>
    <x v="3"/>
    <x v="214"/>
    <x v="1"/>
    <m/>
  </r>
  <r>
    <x v="154"/>
    <x v="3"/>
    <x v="215"/>
    <x v="1"/>
    <m/>
  </r>
  <r>
    <x v="155"/>
    <x v="3"/>
    <x v="216"/>
    <x v="1"/>
    <m/>
  </r>
  <r>
    <x v="156"/>
    <x v="3"/>
    <x v="217"/>
    <x v="1"/>
    <m/>
  </r>
  <r>
    <x v="156"/>
    <x v="3"/>
    <x v="218"/>
    <x v="1"/>
    <m/>
  </r>
  <r>
    <x v="156"/>
    <x v="0"/>
    <x v="219"/>
    <x v="1"/>
    <m/>
  </r>
  <r>
    <x v="157"/>
    <x v="3"/>
    <x v="220"/>
    <x v="1"/>
    <m/>
  </r>
  <r>
    <x v="158"/>
    <x v="3"/>
    <x v="221"/>
    <x v="1"/>
    <m/>
  </r>
  <r>
    <x v="159"/>
    <x v="3"/>
    <x v="222"/>
    <x v="1"/>
    <m/>
  </r>
  <r>
    <x v="160"/>
    <x v="3"/>
    <x v="223"/>
    <x v="1"/>
    <m/>
  </r>
  <r>
    <x v="161"/>
    <x v="3"/>
    <x v="224"/>
    <x v="1"/>
    <m/>
  </r>
  <r>
    <x v="161"/>
    <x v="0"/>
    <x v="225"/>
    <x v="1"/>
    <m/>
  </r>
  <r>
    <x v="162"/>
    <x v="3"/>
    <x v="226"/>
    <x v="2"/>
    <d v="2024-05-03T00:00:00"/>
  </r>
  <r>
    <x v="162"/>
    <x v="3"/>
    <x v="227"/>
    <x v="1"/>
    <m/>
  </r>
  <r>
    <x v="162"/>
    <x v="3"/>
    <x v="228"/>
    <x v="1"/>
    <m/>
  </r>
  <r>
    <x v="162"/>
    <x v="0"/>
    <x v="229"/>
    <x v="1"/>
    <m/>
  </r>
  <r>
    <x v="163"/>
    <x v="3"/>
    <x v="230"/>
    <x v="1"/>
    <m/>
  </r>
  <r>
    <x v="163"/>
    <x v="0"/>
    <x v="231"/>
    <x v="1"/>
    <m/>
  </r>
  <r>
    <x v="164"/>
    <x v="3"/>
    <x v="232"/>
    <x v="1"/>
    <m/>
  </r>
  <r>
    <x v="165"/>
    <x v="0"/>
    <x v="233"/>
    <x v="1"/>
    <m/>
  </r>
  <r>
    <x v="166"/>
    <x v="0"/>
    <x v="234"/>
    <x v="1"/>
    <m/>
  </r>
  <r>
    <x v="166"/>
    <x v="0"/>
    <x v="235"/>
    <x v="1"/>
    <m/>
  </r>
  <r>
    <x v="167"/>
    <x v="0"/>
    <x v="236"/>
    <x v="1"/>
    <m/>
  </r>
  <r>
    <x v="167"/>
    <x v="0"/>
    <x v="237"/>
    <x v="1"/>
    <m/>
  </r>
  <r>
    <x v="168"/>
    <x v="3"/>
    <x v="238"/>
    <x v="1"/>
    <m/>
  </r>
  <r>
    <x v="168"/>
    <x v="0"/>
    <x v="239"/>
    <x v="1"/>
    <m/>
  </r>
  <r>
    <x v="169"/>
    <x v="0"/>
    <x v="240"/>
    <x v="1"/>
    <m/>
  </r>
  <r>
    <x v="170"/>
    <x v="0"/>
    <x v="241"/>
    <x v="1"/>
    <m/>
  </r>
  <r>
    <x v="171"/>
    <x v="3"/>
    <x v="242"/>
    <x v="1"/>
    <m/>
  </r>
  <r>
    <x v="171"/>
    <x v="0"/>
    <x v="243"/>
    <x v="1"/>
    <m/>
  </r>
  <r>
    <x v="172"/>
    <x v="0"/>
    <x v="205"/>
    <x v="1"/>
    <m/>
  </r>
  <r>
    <x v="172"/>
    <x v="0"/>
    <x v="244"/>
    <x v="1"/>
    <m/>
  </r>
  <r>
    <x v="173"/>
    <x v="0"/>
    <x v="245"/>
    <x v="1"/>
    <m/>
  </r>
  <r>
    <x v="174"/>
    <x v="3"/>
    <x v="246"/>
    <x v="1"/>
    <m/>
  </r>
  <r>
    <x v="174"/>
    <x v="3"/>
    <x v="247"/>
    <x v="1"/>
    <m/>
  </r>
  <r>
    <x v="175"/>
    <x v="0"/>
    <x v="248"/>
    <x v="0"/>
    <d v="2024-01-30T00:00:00"/>
  </r>
  <r>
    <x v="175"/>
    <x v="0"/>
    <x v="249"/>
    <x v="2"/>
    <d v="2024-05-11T00:00:00"/>
  </r>
  <r>
    <x v="176"/>
    <x v="0"/>
    <x v="250"/>
    <x v="1"/>
    <m/>
  </r>
  <r>
    <x v="176"/>
    <x v="0"/>
    <x v="251"/>
    <x v="1"/>
    <m/>
  </r>
  <r>
    <x v="177"/>
    <x v="0"/>
    <x v="252"/>
    <x v="1"/>
    <m/>
  </r>
  <r>
    <x v="178"/>
    <x v="0"/>
    <x v="253"/>
    <x v="2"/>
    <d v="2023-12-28T00:00:00"/>
  </r>
  <r>
    <x v="179"/>
    <x v="0"/>
    <x v="254"/>
    <x v="2"/>
    <d v="2024-07-17T00:00:00"/>
  </r>
  <r>
    <x v="180"/>
    <x v="0"/>
    <x v="255"/>
    <x v="1"/>
    <m/>
  </r>
  <r>
    <x v="180"/>
    <x v="0"/>
    <x v="256"/>
    <x v="1"/>
    <m/>
  </r>
  <r>
    <x v="181"/>
    <x v="0"/>
    <x v="257"/>
    <x v="1"/>
    <m/>
  </r>
  <r>
    <x v="182"/>
    <x v="0"/>
    <x v="258"/>
    <x v="0"/>
    <d v="2024-04-15T00:00:00"/>
  </r>
  <r>
    <x v="183"/>
    <x v="0"/>
    <x v="259"/>
    <x v="1"/>
    <m/>
  </r>
  <r>
    <x v="184"/>
    <x v="0"/>
    <x v="260"/>
    <x v="1"/>
    <m/>
  </r>
  <r>
    <x v="185"/>
    <x v="0"/>
    <x v="261"/>
    <x v="1"/>
    <m/>
  </r>
  <r>
    <x v="186"/>
    <x v="0"/>
    <x v="262"/>
    <x v="0"/>
    <d v="2024-04-30T00:00:00"/>
  </r>
  <r>
    <x v="187"/>
    <x v="0"/>
    <x v="263"/>
    <x v="1"/>
    <m/>
  </r>
  <r>
    <x v="188"/>
    <x v="3"/>
    <x v="264"/>
    <x v="2"/>
    <d v="2024-05-10T00:00:00"/>
  </r>
  <r>
    <x v="189"/>
    <x v="0"/>
    <x v="265"/>
    <x v="1"/>
    <m/>
  </r>
  <r>
    <x v="190"/>
    <x v="0"/>
    <x v="266"/>
    <x v="2"/>
    <d v="2024-09-16T00:00:00"/>
  </r>
  <r>
    <x v="191"/>
    <x v="0"/>
    <x v="267"/>
    <x v="1"/>
    <m/>
  </r>
  <r>
    <x v="192"/>
    <x v="0"/>
    <x v="268"/>
    <x v="1"/>
    <m/>
  </r>
  <r>
    <x v="193"/>
    <x v="0"/>
    <x v="269"/>
    <x v="1"/>
    <m/>
  </r>
  <r>
    <x v="194"/>
    <x v="0"/>
    <x v="270"/>
    <x v="1"/>
    <m/>
  </r>
  <r>
    <x v="195"/>
    <x v="0"/>
    <x v="271"/>
    <x v="1"/>
    <m/>
  </r>
  <r>
    <x v="196"/>
    <x v="4"/>
    <x v="272"/>
    <x v="1"/>
    <m/>
  </r>
  <r>
    <x v="197"/>
    <x v="5"/>
    <x v="273"/>
    <x v="2"/>
    <d v="2024-06-25T00:00:00"/>
  </r>
  <r>
    <x v="198"/>
    <x v="5"/>
    <x v="274"/>
    <x v="1"/>
    <m/>
  </r>
  <r>
    <x v="199"/>
    <x v="5"/>
    <x v="275"/>
    <x v="1"/>
    <m/>
  </r>
  <r>
    <x v="200"/>
    <x v="5"/>
    <x v="276"/>
    <x v="1"/>
    <m/>
  </r>
  <r>
    <x v="201"/>
    <x v="5"/>
    <x v="277"/>
    <x v="1"/>
    <m/>
  </r>
  <r>
    <x v="201"/>
    <x v="6"/>
    <x v="278"/>
    <x v="1"/>
    <m/>
  </r>
  <r>
    <x v="202"/>
    <x v="7"/>
    <x v="279"/>
    <x v="2"/>
    <d v="2024-05-15T00:00:00"/>
  </r>
  <r>
    <x v="203"/>
    <x v="5"/>
    <x v="280"/>
    <x v="1"/>
    <m/>
  </r>
  <r>
    <x v="204"/>
    <x v="3"/>
    <x v="281"/>
    <x v="1"/>
    <m/>
  </r>
  <r>
    <x v="205"/>
    <x v="6"/>
    <x v="282"/>
    <x v="1"/>
    <m/>
  </r>
  <r>
    <x v="206"/>
    <x v="4"/>
    <x v="283"/>
    <x v="1"/>
    <m/>
  </r>
  <r>
    <x v="206"/>
    <x v="5"/>
    <x v="284"/>
    <x v="1"/>
    <m/>
  </r>
  <r>
    <x v="207"/>
    <x v="5"/>
    <x v="285"/>
    <x v="1"/>
    <m/>
  </r>
  <r>
    <x v="207"/>
    <x v="7"/>
    <x v="286"/>
    <x v="1"/>
    <m/>
  </r>
  <r>
    <x v="208"/>
    <x v="7"/>
    <x v="287"/>
    <x v="0"/>
    <d v="2024-05-21T00:00:00"/>
  </r>
  <r>
    <x v="208"/>
    <x v="7"/>
    <x v="288"/>
    <x v="1"/>
    <m/>
  </r>
  <r>
    <x v="209"/>
    <x v="7"/>
    <x v="289"/>
    <x v="1"/>
    <m/>
  </r>
  <r>
    <x v="210"/>
    <x v="5"/>
    <x v="290"/>
    <x v="1"/>
    <m/>
  </r>
  <r>
    <x v="211"/>
    <x v="7"/>
    <x v="291"/>
    <x v="1"/>
    <m/>
  </r>
  <r>
    <x v="212"/>
    <x v="6"/>
    <x v="292"/>
    <x v="2"/>
    <d v="2025-03-14T00:00:00"/>
  </r>
  <r>
    <x v="213"/>
    <x v="5"/>
    <x v="293"/>
    <x v="1"/>
    <m/>
  </r>
  <r>
    <x v="214"/>
    <x v="5"/>
    <x v="294"/>
    <x v="1"/>
    <m/>
  </r>
  <r>
    <x v="214"/>
    <x v="8"/>
    <x v="295"/>
    <x v="1"/>
    <m/>
  </r>
  <r>
    <x v="215"/>
    <x v="7"/>
    <x v="296"/>
    <x v="1"/>
    <m/>
  </r>
  <r>
    <x v="215"/>
    <x v="7"/>
    <x v="297"/>
    <x v="1"/>
    <m/>
  </r>
  <r>
    <x v="215"/>
    <x v="6"/>
    <x v="298"/>
    <x v="1"/>
    <m/>
  </r>
  <r>
    <x v="216"/>
    <x v="7"/>
    <x v="299"/>
    <x v="2"/>
    <d v="2024-06-05T00:00:00"/>
  </r>
  <r>
    <x v="217"/>
    <x v="4"/>
    <x v="300"/>
    <x v="1"/>
    <m/>
  </r>
  <r>
    <x v="218"/>
    <x v="6"/>
    <x v="301"/>
    <x v="1"/>
    <m/>
  </r>
  <r>
    <x v="218"/>
    <x v="6"/>
    <x v="302"/>
    <x v="1"/>
    <m/>
  </r>
  <r>
    <x v="219"/>
    <x v="5"/>
    <x v="303"/>
    <x v="1"/>
    <m/>
  </r>
  <r>
    <x v="220"/>
    <x v="5"/>
    <x v="304"/>
    <x v="2"/>
    <d v="2024-10-25T00:00:00"/>
  </r>
  <r>
    <x v="220"/>
    <x v="5"/>
    <x v="305"/>
    <x v="1"/>
    <m/>
  </r>
  <r>
    <x v="220"/>
    <x v="7"/>
    <x v="306"/>
    <x v="1"/>
    <m/>
  </r>
  <r>
    <x v="220"/>
    <x v="7"/>
    <x v="307"/>
    <x v="1"/>
    <m/>
  </r>
  <r>
    <x v="221"/>
    <x v="6"/>
    <x v="308"/>
    <x v="1"/>
    <m/>
  </r>
  <r>
    <x v="222"/>
    <x v="7"/>
    <x v="309"/>
    <x v="1"/>
    <m/>
  </r>
  <r>
    <x v="222"/>
    <x v="6"/>
    <x v="310"/>
    <x v="1"/>
    <m/>
  </r>
  <r>
    <x v="223"/>
    <x v="7"/>
    <x v="311"/>
    <x v="1"/>
    <m/>
  </r>
  <r>
    <x v="224"/>
    <x v="7"/>
    <x v="312"/>
    <x v="1"/>
    <m/>
  </r>
  <r>
    <x v="225"/>
    <x v="5"/>
    <x v="313"/>
    <x v="1"/>
    <m/>
  </r>
  <r>
    <x v="225"/>
    <x v="7"/>
    <x v="314"/>
    <x v="1"/>
    <m/>
  </r>
  <r>
    <x v="225"/>
    <x v="7"/>
    <x v="315"/>
    <x v="1"/>
    <m/>
  </r>
  <r>
    <x v="226"/>
    <x v="7"/>
    <x v="316"/>
    <x v="1"/>
    <m/>
  </r>
  <r>
    <x v="227"/>
    <x v="7"/>
    <x v="317"/>
    <x v="1"/>
    <m/>
  </r>
  <r>
    <x v="228"/>
    <x v="6"/>
    <x v="318"/>
    <x v="1"/>
    <m/>
  </r>
  <r>
    <x v="229"/>
    <x v="5"/>
    <x v="319"/>
    <x v="1"/>
    <m/>
  </r>
  <r>
    <x v="230"/>
    <x v="5"/>
    <x v="320"/>
    <x v="1"/>
    <m/>
  </r>
  <r>
    <x v="230"/>
    <x v="7"/>
    <x v="321"/>
    <x v="1"/>
    <m/>
  </r>
  <r>
    <x v="231"/>
    <x v="6"/>
    <x v="322"/>
    <x v="1"/>
    <m/>
  </r>
  <r>
    <x v="232"/>
    <x v="5"/>
    <x v="323"/>
    <x v="1"/>
    <m/>
  </r>
  <r>
    <x v="232"/>
    <x v="5"/>
    <x v="324"/>
    <x v="1"/>
    <m/>
  </r>
  <r>
    <x v="232"/>
    <x v="7"/>
    <x v="325"/>
    <x v="1"/>
    <m/>
  </r>
  <r>
    <x v="232"/>
    <x v="7"/>
    <x v="326"/>
    <x v="1"/>
    <m/>
  </r>
  <r>
    <x v="213"/>
    <x v="5"/>
    <x v="327"/>
    <x v="2"/>
    <s v="03/01/2025"/>
  </r>
  <r>
    <x v="233"/>
    <x v="4"/>
    <x v="328"/>
    <x v="1"/>
    <m/>
  </r>
  <r>
    <x v="234"/>
    <x v="6"/>
    <x v="329"/>
    <x v="1"/>
    <m/>
  </r>
  <r>
    <x v="234"/>
    <x v="6"/>
    <x v="330"/>
    <x v="1"/>
    <m/>
  </r>
  <r>
    <x v="234"/>
    <x v="6"/>
    <x v="331"/>
    <x v="1"/>
    <m/>
  </r>
  <r>
    <x v="235"/>
    <x v="5"/>
    <x v="332"/>
    <x v="1"/>
    <m/>
  </r>
  <r>
    <x v="236"/>
    <x v="4"/>
    <x v="333"/>
    <x v="1"/>
    <m/>
  </r>
  <r>
    <x v="237"/>
    <x v="6"/>
    <x v="334"/>
    <x v="2"/>
    <s v="03/01/2025"/>
  </r>
  <r>
    <x v="236"/>
    <x v="6"/>
    <x v="335"/>
    <x v="1"/>
    <m/>
  </r>
  <r>
    <x v="238"/>
    <x v="5"/>
    <x v="336"/>
    <x v="1"/>
    <m/>
  </r>
  <r>
    <x v="239"/>
    <x v="5"/>
    <x v="337"/>
    <x v="2"/>
    <s v="17/02/2025"/>
  </r>
  <r>
    <x v="240"/>
    <x v="6"/>
    <x v="338"/>
    <x v="1"/>
    <m/>
  </r>
  <r>
    <x v="240"/>
    <x v="5"/>
    <x v="339"/>
    <x v="1"/>
    <m/>
  </r>
  <r>
    <x v="241"/>
    <x v="5"/>
    <x v="340"/>
    <x v="1"/>
    <m/>
  </r>
  <r>
    <x v="241"/>
    <x v="4"/>
    <x v="341"/>
    <x v="1"/>
    <m/>
  </r>
  <r>
    <x v="242"/>
    <x v="6"/>
    <x v="342"/>
    <x v="1"/>
    <m/>
  </r>
  <r>
    <x v="242"/>
    <x v="5"/>
    <x v="343"/>
    <x v="1"/>
    <m/>
  </r>
  <r>
    <x v="242"/>
    <x v="6"/>
    <x v="344"/>
    <x v="1"/>
    <m/>
  </r>
  <r>
    <x v="243"/>
    <x v="7"/>
    <x v="345"/>
    <x v="1"/>
    <m/>
  </r>
  <r>
    <x v="244"/>
    <x v="8"/>
    <x v="346"/>
    <x v="1"/>
    <m/>
  </r>
  <r>
    <x v="245"/>
    <x v="6"/>
    <x v="347"/>
    <x v="1"/>
    <m/>
  </r>
  <r>
    <x v="246"/>
    <x v="7"/>
    <x v="348"/>
    <x v="1"/>
    <m/>
  </r>
  <r>
    <x v="247"/>
    <x v="5"/>
    <x v="349"/>
    <x v="1"/>
    <m/>
  </r>
  <r>
    <x v="248"/>
    <x v="7"/>
    <x v="350"/>
    <x v="1"/>
    <m/>
  </r>
  <r>
    <x v="249"/>
    <x v="5"/>
    <x v="351"/>
    <x v="1"/>
    <m/>
  </r>
  <r>
    <x v="249"/>
    <x v="6"/>
    <x v="352"/>
    <x v="1"/>
    <m/>
  </r>
  <r>
    <x v="250"/>
    <x v="5"/>
    <x v="353"/>
    <x v="1"/>
    <m/>
  </r>
  <r>
    <x v="251"/>
    <x v="7"/>
    <x v="354"/>
    <x v="1"/>
    <m/>
  </r>
  <r>
    <x v="252"/>
    <x v="5"/>
    <x v="355"/>
    <x v="1"/>
    <m/>
  </r>
  <r>
    <x v="253"/>
    <x v="5"/>
    <x v="356"/>
    <x v="1"/>
    <m/>
  </r>
  <r>
    <x v="254"/>
    <x v="5"/>
    <x v="357"/>
    <x v="1"/>
    <m/>
  </r>
  <r>
    <x v="254"/>
    <x v="8"/>
    <x v="358"/>
    <x v="1"/>
    <m/>
  </r>
  <r>
    <x v="255"/>
    <x v="7"/>
    <x v="359"/>
    <x v="1"/>
    <m/>
  </r>
  <r>
    <x v="256"/>
    <x v="7"/>
    <x v="360"/>
    <x v="1"/>
    <m/>
  </r>
  <r>
    <x v="257"/>
    <x v="6"/>
    <x v="361"/>
    <x v="1"/>
    <m/>
  </r>
  <r>
    <x v="258"/>
    <x v="5"/>
    <x v="362"/>
    <x v="1"/>
    <m/>
  </r>
  <r>
    <x v="259"/>
    <x v="5"/>
    <x v="363"/>
    <x v="1"/>
    <m/>
  </r>
  <r>
    <x v="259"/>
    <x v="4"/>
    <x v="364"/>
    <x v="1"/>
    <m/>
  </r>
  <r>
    <x v="259"/>
    <x v="5"/>
    <x v="365"/>
    <x v="1"/>
    <m/>
  </r>
  <r>
    <x v="259"/>
    <x v="4"/>
    <x v="366"/>
    <x v="1"/>
    <m/>
  </r>
  <r>
    <x v="260"/>
    <x v="5"/>
    <x v="367"/>
    <x v="1"/>
    <m/>
  </r>
  <r>
    <x v="260"/>
    <x v="7"/>
    <x v="368"/>
    <x v="1"/>
    <m/>
  </r>
  <r>
    <x v="260"/>
    <x v="5"/>
    <x v="369"/>
    <x v="1"/>
    <m/>
  </r>
  <r>
    <x v="261"/>
    <x v="4"/>
    <x v="370"/>
    <x v="1"/>
    <m/>
  </r>
  <r>
    <x v="262"/>
    <x v="7"/>
    <x v="371"/>
    <x v="1"/>
    <m/>
  </r>
  <r>
    <x v="263"/>
    <x v="6"/>
    <x v="372"/>
    <x v="1"/>
    <m/>
  </r>
  <r>
    <x v="264"/>
    <x v="6"/>
    <x v="373"/>
    <x v="1"/>
    <m/>
  </r>
  <r>
    <x v="265"/>
    <x v="6"/>
    <x v="374"/>
    <x v="1"/>
    <m/>
  </r>
  <r>
    <x v="265"/>
    <x v="5"/>
    <x v="375"/>
    <x v="1"/>
    <m/>
  </r>
  <r>
    <x v="266"/>
    <x v="6"/>
    <x v="376"/>
    <x v="1"/>
    <m/>
  </r>
  <r>
    <x v="266"/>
    <x v="6"/>
    <x v="377"/>
    <x v="1"/>
    <m/>
  </r>
  <r>
    <x v="266"/>
    <x v="6"/>
    <x v="378"/>
    <x v="1"/>
    <m/>
  </r>
  <r>
    <x v="267"/>
    <x v="6"/>
    <x v="379"/>
    <x v="1"/>
    <m/>
  </r>
  <r>
    <x v="267"/>
    <x v="5"/>
    <x v="380"/>
    <x v="1"/>
    <m/>
  </r>
  <r>
    <x v="268"/>
    <x v="7"/>
    <x v="381"/>
    <x v="1"/>
    <m/>
  </r>
  <r>
    <x v="269"/>
    <x v="5"/>
    <x v="382"/>
    <x v="1"/>
    <m/>
  </r>
  <r>
    <x v="270"/>
    <x v="6"/>
    <x v="383"/>
    <x v="1"/>
    <m/>
  </r>
  <r>
    <x v="271"/>
    <x v="7"/>
    <x v="384"/>
    <x v="1"/>
    <m/>
  </r>
  <r>
    <x v="272"/>
    <x v="4"/>
    <x v="385"/>
    <x v="1"/>
    <m/>
  </r>
  <r>
    <x v="273"/>
    <x v="5"/>
    <x v="386"/>
    <x v="1"/>
    <m/>
  </r>
  <r>
    <x v="274"/>
    <x v="5"/>
    <x v="387"/>
    <x v="1"/>
    <m/>
  </r>
  <r>
    <x v="274"/>
    <x v="5"/>
    <x v="388"/>
    <x v="1"/>
    <m/>
  </r>
  <r>
    <x v="275"/>
    <x v="7"/>
    <x v="389"/>
    <x v="1"/>
    <m/>
  </r>
  <r>
    <x v="276"/>
    <x v="5"/>
    <x v="390"/>
    <x v="1"/>
    <m/>
  </r>
  <r>
    <x v="277"/>
    <x v="6"/>
    <x v="391"/>
    <x v="1"/>
    <m/>
  </r>
  <r>
    <x v="278"/>
    <x v="5"/>
    <x v="392"/>
    <x v="1"/>
    <m/>
  </r>
  <r>
    <x v="278"/>
    <x v="5"/>
    <x v="393"/>
    <x v="1"/>
    <m/>
  </r>
  <r>
    <x v="278"/>
    <x v="7"/>
    <x v="394"/>
    <x v="1"/>
    <m/>
  </r>
  <r>
    <x v="279"/>
    <x v="7"/>
    <x v="395"/>
    <x v="1"/>
    <m/>
  </r>
  <r>
    <x v="279"/>
    <x v="7"/>
    <x v="396"/>
    <x v="1"/>
    <m/>
  </r>
  <r>
    <x v="280"/>
    <x v="7"/>
    <x v="397"/>
    <x v="1"/>
    <m/>
  </r>
  <r>
    <x v="281"/>
    <x v="6"/>
    <x v="398"/>
    <x v="1"/>
    <m/>
  </r>
  <r>
    <x v="281"/>
    <x v="7"/>
    <x v="399"/>
    <x v="1"/>
    <m/>
  </r>
  <r>
    <x v="236"/>
    <x v="8"/>
    <x v="400"/>
    <x v="2"/>
    <s v="20/01/2025"/>
  </r>
  <r>
    <x v="282"/>
    <x v="5"/>
    <x v="401"/>
    <x v="1"/>
    <m/>
  </r>
  <r>
    <x v="283"/>
    <x v="5"/>
    <x v="402"/>
    <x v="1"/>
    <m/>
  </r>
  <r>
    <x v="283"/>
    <x v="6"/>
    <x v="403"/>
    <x v="1"/>
    <m/>
  </r>
  <r>
    <x v="283"/>
    <x v="5"/>
    <x v="404"/>
    <x v="1"/>
    <m/>
  </r>
  <r>
    <x v="283"/>
    <x v="5"/>
    <x v="405"/>
    <x v="1"/>
    <m/>
  </r>
  <r>
    <x v="284"/>
    <x v="6"/>
    <x v="406"/>
    <x v="1"/>
    <m/>
  </r>
  <r>
    <x v="285"/>
    <x v="5"/>
    <x v="407"/>
    <x v="1"/>
    <m/>
  </r>
  <r>
    <x v="286"/>
    <x v="6"/>
    <x v="408"/>
    <x v="1"/>
    <m/>
  </r>
  <r>
    <x v="287"/>
    <x v="6"/>
    <x v="409"/>
    <x v="1"/>
    <m/>
  </r>
  <r>
    <x v="288"/>
    <x v="6"/>
    <x v="410"/>
    <x v="1"/>
    <m/>
  </r>
  <r>
    <x v="289"/>
    <x v="8"/>
    <x v="411"/>
    <x v="1"/>
    <m/>
  </r>
  <r>
    <x v="289"/>
    <x v="6"/>
    <x v="412"/>
    <x v="1"/>
    <m/>
  </r>
  <r>
    <x v="289"/>
    <x v="7"/>
    <x v="413"/>
    <x v="1"/>
    <m/>
  </r>
  <r>
    <x v="290"/>
    <x v="5"/>
    <x v="414"/>
    <x v="1"/>
    <m/>
  </r>
  <r>
    <x v="291"/>
    <x v="8"/>
    <x v="415"/>
    <x v="1"/>
    <m/>
  </r>
  <r>
    <x v="292"/>
    <x v="5"/>
    <x v="416"/>
    <x v="1"/>
    <m/>
  </r>
  <r>
    <x v="293"/>
    <x v="8"/>
    <x v="417"/>
    <x v="1"/>
    <m/>
  </r>
  <r>
    <x v="293"/>
    <x v="8"/>
    <x v="418"/>
    <x v="1"/>
    <m/>
  </r>
  <r>
    <x v="294"/>
    <x v="5"/>
    <x v="419"/>
    <x v="1"/>
    <m/>
  </r>
  <r>
    <x v="294"/>
    <x v="5"/>
    <x v="420"/>
    <x v="1"/>
    <m/>
  </r>
  <r>
    <x v="294"/>
    <x v="5"/>
    <x v="421"/>
    <x v="1"/>
    <m/>
  </r>
  <r>
    <x v="294"/>
    <x v="5"/>
    <x v="422"/>
    <x v="1"/>
    <m/>
  </r>
  <r>
    <x v="294"/>
    <x v="5"/>
    <x v="423"/>
    <x v="1"/>
    <m/>
  </r>
  <r>
    <x v="295"/>
    <x v="6"/>
    <x v="424"/>
    <x v="1"/>
    <m/>
  </r>
  <r>
    <x v="296"/>
    <x v="6"/>
    <x v="425"/>
    <x v="1"/>
    <m/>
  </r>
  <r>
    <x v="296"/>
    <x v="6"/>
    <x v="426"/>
    <x v="1"/>
    <m/>
  </r>
  <r>
    <x v="297"/>
    <x v="5"/>
    <x v="427"/>
    <x v="1"/>
    <m/>
  </r>
  <r>
    <x v="298"/>
    <x v="7"/>
    <x v="428"/>
    <x v="1"/>
    <m/>
  </r>
  <r>
    <x v="299"/>
    <x v="7"/>
    <x v="429"/>
    <x v="1"/>
    <m/>
  </r>
  <r>
    <x v="300"/>
    <x v="5"/>
    <x v="430"/>
    <x v="1"/>
    <m/>
  </r>
  <r>
    <x v="301"/>
    <x v="6"/>
    <x v="431"/>
    <x v="1"/>
    <m/>
  </r>
  <r>
    <x v="302"/>
    <x v="7"/>
    <x v="432"/>
    <x v="1"/>
    <m/>
  </r>
  <r>
    <x v="303"/>
    <x v="5"/>
    <x v="433"/>
    <x v="1"/>
    <m/>
  </r>
  <r>
    <x v="303"/>
    <x v="7"/>
    <x v="434"/>
    <x v="1"/>
    <m/>
  </r>
  <r>
    <x v="304"/>
    <x v="7"/>
    <x v="435"/>
    <x v="1"/>
    <m/>
  </r>
  <r>
    <x v="305"/>
    <x v="6"/>
    <x v="436"/>
    <x v="1"/>
    <m/>
  </r>
  <r>
    <x v="306"/>
    <x v="7"/>
    <x v="437"/>
    <x v="1"/>
    <m/>
  </r>
  <r>
    <x v="307"/>
    <x v="7"/>
    <x v="438"/>
    <x v="1"/>
    <m/>
  </r>
  <r>
    <x v="308"/>
    <x v="4"/>
    <x v="439"/>
    <x v="1"/>
    <m/>
  </r>
  <r>
    <x v="308"/>
    <x v="4"/>
    <x v="440"/>
    <x v="1"/>
    <m/>
  </r>
  <r>
    <x v="309"/>
    <x v="5"/>
    <x v="441"/>
    <x v="1"/>
    <m/>
  </r>
  <r>
    <x v="309"/>
    <x v="7"/>
    <x v="442"/>
    <x v="1"/>
    <m/>
  </r>
  <r>
    <x v="310"/>
    <x v="7"/>
    <x v="443"/>
    <x v="1"/>
    <m/>
  </r>
  <r>
    <x v="311"/>
    <x v="6"/>
    <x v="444"/>
    <x v="1"/>
    <m/>
  </r>
  <r>
    <x v="311"/>
    <x v="7"/>
    <x v="445"/>
    <x v="1"/>
    <m/>
  </r>
  <r>
    <x v="312"/>
    <x v="4"/>
    <x v="446"/>
    <x v="1"/>
    <m/>
  </r>
  <r>
    <x v="313"/>
    <x v="5"/>
    <x v="447"/>
    <x v="1"/>
    <m/>
  </r>
  <r>
    <x v="314"/>
    <x v="8"/>
    <x v="448"/>
    <x v="1"/>
    <m/>
  </r>
  <r>
    <x v="314"/>
    <x v="7"/>
    <x v="449"/>
    <x v="1"/>
    <m/>
  </r>
  <r>
    <x v="315"/>
    <x v="5"/>
    <x v="450"/>
    <x v="1"/>
    <m/>
  </r>
  <r>
    <x v="316"/>
    <x v="7"/>
    <x v="451"/>
    <x v="1"/>
    <m/>
  </r>
  <r>
    <x v="317"/>
    <x v="6"/>
    <x v="452"/>
    <x v="1"/>
    <m/>
  </r>
  <r>
    <x v="318"/>
    <x v="6"/>
    <x v="453"/>
    <x v="1"/>
    <m/>
  </r>
  <r>
    <x v="318"/>
    <x v="6"/>
    <x v="454"/>
    <x v="1"/>
    <m/>
  </r>
  <r>
    <x v="319"/>
    <x v="7"/>
    <x v="455"/>
    <x v="1"/>
    <m/>
  </r>
  <r>
    <x v="320"/>
    <x v="5"/>
    <x v="456"/>
    <x v="1"/>
    <m/>
  </r>
  <r>
    <x v="321"/>
    <x v="7"/>
    <x v="457"/>
    <x v="1"/>
    <m/>
  </r>
  <r>
    <x v="321"/>
    <x v="7"/>
    <x v="458"/>
    <x v="1"/>
    <m/>
  </r>
  <r>
    <x v="322"/>
    <x v="5"/>
    <x v="459"/>
    <x v="1"/>
    <m/>
  </r>
  <r>
    <x v="322"/>
    <x v="7"/>
    <x v="460"/>
    <x v="1"/>
    <m/>
  </r>
  <r>
    <x v="322"/>
    <x v="7"/>
    <x v="461"/>
    <x v="1"/>
    <m/>
  </r>
  <r>
    <x v="323"/>
    <x v="6"/>
    <x v="462"/>
    <x v="1"/>
    <m/>
  </r>
  <r>
    <x v="323"/>
    <x v="5"/>
    <x v="463"/>
    <x v="1"/>
    <m/>
  </r>
  <r>
    <x v="323"/>
    <x v="8"/>
    <x v="464"/>
    <x v="1"/>
    <m/>
  </r>
  <r>
    <x v="323"/>
    <x v="7"/>
    <x v="465"/>
    <x v="1"/>
    <m/>
  </r>
  <r>
    <x v="324"/>
    <x v="6"/>
    <x v="466"/>
    <x v="1"/>
    <m/>
  </r>
  <r>
    <x v="324"/>
    <x v="6"/>
    <x v="467"/>
    <x v="1"/>
    <m/>
  </r>
  <r>
    <x v="325"/>
    <x v="5"/>
    <x v="468"/>
    <x v="1"/>
    <m/>
  </r>
  <r>
    <x v="326"/>
    <x v="5"/>
    <x v="469"/>
    <x v="1"/>
    <m/>
  </r>
  <r>
    <x v="327"/>
    <x v="5"/>
    <x v="470"/>
    <x v="1"/>
    <m/>
  </r>
  <r>
    <x v="327"/>
    <x v="5"/>
    <x v="471"/>
    <x v="1"/>
    <m/>
  </r>
  <r>
    <x v="327"/>
    <x v="6"/>
    <x v="472"/>
    <x v="1"/>
    <m/>
  </r>
  <r>
    <x v="328"/>
    <x v="5"/>
    <x v="473"/>
    <x v="1"/>
    <m/>
  </r>
  <r>
    <x v="328"/>
    <x v="5"/>
    <x v="474"/>
    <x v="1"/>
    <m/>
  </r>
  <r>
    <x v="329"/>
    <x v="7"/>
    <x v="475"/>
    <x v="1"/>
    <m/>
  </r>
  <r>
    <x v="330"/>
    <x v="7"/>
    <x v="476"/>
    <x v="1"/>
    <m/>
  </r>
  <r>
    <x v="330"/>
    <x v="5"/>
    <x v="477"/>
    <x v="1"/>
    <m/>
  </r>
  <r>
    <x v="331"/>
    <x v="6"/>
    <x v="478"/>
    <x v="1"/>
    <m/>
  </r>
  <r>
    <x v="332"/>
    <x v="5"/>
    <x v="479"/>
    <x v="1"/>
    <m/>
  </r>
  <r>
    <x v="332"/>
    <x v="5"/>
    <x v="480"/>
    <x v="1"/>
    <m/>
  </r>
  <r>
    <x v="333"/>
    <x v="5"/>
    <x v="481"/>
    <x v="1"/>
    <m/>
  </r>
  <r>
    <x v="333"/>
    <x v="6"/>
    <x v="482"/>
    <x v="1"/>
    <m/>
  </r>
  <r>
    <x v="334"/>
    <x v="6"/>
    <x v="483"/>
    <x v="1"/>
    <m/>
  </r>
  <r>
    <x v="334"/>
    <x v="7"/>
    <x v="484"/>
    <x v="1"/>
    <m/>
  </r>
  <r>
    <x v="334"/>
    <x v="7"/>
    <x v="485"/>
    <x v="1"/>
    <m/>
  </r>
  <r>
    <x v="334"/>
    <x v="7"/>
    <x v="486"/>
    <x v="1"/>
    <m/>
  </r>
  <r>
    <x v="335"/>
    <x v="6"/>
    <x v="487"/>
    <x v="1"/>
    <m/>
  </r>
  <r>
    <x v="336"/>
    <x v="5"/>
    <x v="488"/>
    <x v="1"/>
    <m/>
  </r>
  <r>
    <x v="337"/>
    <x v="5"/>
    <x v="489"/>
    <x v="1"/>
    <m/>
  </r>
  <r>
    <x v="338"/>
    <x v="7"/>
    <x v="490"/>
    <x v="1"/>
    <m/>
  </r>
  <r>
    <x v="339"/>
    <x v="6"/>
    <x v="491"/>
    <x v="1"/>
    <m/>
  </r>
  <r>
    <x v="340"/>
    <x v="7"/>
    <x v="492"/>
    <x v="1"/>
    <m/>
  </r>
  <r>
    <x v="341"/>
    <x v="8"/>
    <x v="493"/>
    <x v="1"/>
    <m/>
  </r>
  <r>
    <x v="341"/>
    <x v="7"/>
    <x v="494"/>
    <x v="1"/>
    <m/>
  </r>
  <r>
    <x v="341"/>
    <x v="5"/>
    <x v="495"/>
    <x v="1"/>
    <m/>
  </r>
  <r>
    <x v="342"/>
    <x v="5"/>
    <x v="496"/>
    <x v="1"/>
    <m/>
  </r>
  <r>
    <x v="342"/>
    <x v="6"/>
    <x v="497"/>
    <x v="1"/>
    <m/>
  </r>
  <r>
    <x v="343"/>
    <x v="5"/>
    <x v="498"/>
    <x v="1"/>
    <m/>
  </r>
  <r>
    <x v="344"/>
    <x v="5"/>
    <x v="499"/>
    <x v="1"/>
    <m/>
  </r>
  <r>
    <x v="344"/>
    <x v="5"/>
    <x v="500"/>
    <x v="1"/>
    <m/>
  </r>
  <r>
    <x v="344"/>
    <x v="5"/>
    <x v="501"/>
    <x v="1"/>
    <m/>
  </r>
  <r>
    <x v="345"/>
    <x v="6"/>
    <x v="502"/>
    <x v="1"/>
    <m/>
  </r>
  <r>
    <x v="346"/>
    <x v="5"/>
    <x v="503"/>
    <x v="1"/>
    <m/>
  </r>
  <r>
    <x v="347"/>
    <x v="5"/>
    <x v="504"/>
    <x v="1"/>
    <m/>
  </r>
  <r>
    <x v="348"/>
    <x v="6"/>
    <x v="505"/>
    <x v="1"/>
    <m/>
  </r>
  <r>
    <x v="349"/>
    <x v="5"/>
    <x v="506"/>
    <x v="1"/>
    <m/>
  </r>
  <r>
    <x v="350"/>
    <x v="6"/>
    <x v="507"/>
    <x v="1"/>
    <m/>
  </r>
  <r>
    <x v="350"/>
    <x v="0"/>
    <x v="508"/>
    <x v="1"/>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x v="0"/>
    <s v="DOMINGOS FERREIRA DA COSTA AZEVEDO"/>
    <x v="0"/>
    <x v="0"/>
  </r>
  <r>
    <x v="0"/>
    <x v="0"/>
    <s v="MARGARIDA INES MACIEL DE OLIVEIRA"/>
    <x v="0"/>
    <x v="0"/>
  </r>
  <r>
    <x v="0"/>
    <x v="0"/>
    <s v="RODRIGO PETRIBU DA COSTA AZEVEDO"/>
    <x v="0"/>
    <x v="0"/>
  </r>
  <r>
    <x v="1"/>
    <x v="0"/>
    <s v="BRUNO CESAR BRASILEIRO CLEMENTE"/>
    <x v="0"/>
    <x v="0"/>
  </r>
  <r>
    <x v="2"/>
    <x v="0"/>
    <s v="CELIO VOLPI JUNIOR"/>
    <x v="0"/>
    <x v="0"/>
  </r>
  <r>
    <x v="3"/>
    <x v="0"/>
    <s v="AIDA HELENA DE MORAIS"/>
    <x v="0"/>
    <x v="0"/>
  </r>
  <r>
    <x v="3"/>
    <x v="0"/>
    <s v="ALEXANDRE GARBELINI VASCONCELLOS DE MORAES"/>
    <x v="0"/>
    <x v="0"/>
  </r>
  <r>
    <x v="3"/>
    <x v="0"/>
    <s v="ANDREA DE OLIVEIRA GUILARDE ANCELMO"/>
    <x v="0"/>
    <x v="0"/>
  </r>
  <r>
    <x v="3"/>
    <x v="0"/>
    <s v="ARIEL GARBELINI VASCONCELLOS DE MORAES"/>
    <x v="0"/>
    <x v="0"/>
  </r>
  <r>
    <x v="3"/>
    <x v="0"/>
    <s v="EDE RODRIGUES ANCELMO"/>
    <x v="0"/>
    <x v="0"/>
  </r>
  <r>
    <x v="3"/>
    <x v="0"/>
    <s v="GUSTAVO MAURILIO DO NASCIMENTO GARCIA PEREIRA"/>
    <x v="0"/>
    <x v="0"/>
  </r>
  <r>
    <x v="3"/>
    <x v="0"/>
    <s v="JOAO PAULO VASCONCELOS DE MORAES"/>
    <x v="0"/>
    <x v="0"/>
  </r>
  <r>
    <x v="3"/>
    <x v="0"/>
    <s v="LUIZ CARLOS VASCONCELLOS DE MORAES JUNIOR"/>
    <x v="0"/>
    <x v="0"/>
  </r>
  <r>
    <x v="3"/>
    <x v="0"/>
    <s v="MARIA CAROLINA AYRES LIOI"/>
    <x v="0"/>
    <x v="0"/>
  </r>
  <r>
    <x v="3"/>
    <x v="0"/>
    <s v="SANDRA MARA GARBELINI"/>
    <x v="0"/>
    <x v="0"/>
  </r>
  <r>
    <x v="4"/>
    <x v="0"/>
    <s v="HENRIQUE ROMEIRO DE A MARANHAO NEVES"/>
    <x v="0"/>
    <x v="0"/>
  </r>
  <r>
    <x v="5"/>
    <x v="0"/>
    <s v="CARLINDO BARROS LOPES JUNIOR"/>
    <x v="0"/>
    <x v="0"/>
  </r>
  <r>
    <x v="5"/>
    <x v="0"/>
    <s v="GABRIEL SOARES RIBEIRO LOPES"/>
    <x v="0"/>
    <x v="0"/>
  </r>
  <r>
    <x v="5"/>
    <x v="0"/>
    <s v="RODOLFO SOARES RIBEIRO LOPES"/>
    <x v="0"/>
    <x v="0"/>
  </r>
  <r>
    <x v="6"/>
    <x v="0"/>
    <s v="FELIPE PEREIRA DE MEDEIROS"/>
    <x v="0"/>
    <x v="0"/>
  </r>
  <r>
    <x v="7"/>
    <x v="0"/>
    <s v="MARCELO MARCAL VIEIRA JUNIOR"/>
    <x v="1"/>
    <x v="1"/>
  </r>
  <r>
    <x v="7"/>
    <x v="0"/>
    <s v="PATRICIA TEIXEIRA DA SILVA MARCAL"/>
    <x v="1"/>
    <x v="1"/>
  </r>
  <r>
    <x v="7"/>
    <x v="0"/>
    <s v="MARCELO MARCAL VIEIRA JUNIOR"/>
    <x v="1"/>
    <x v="1"/>
  </r>
  <r>
    <x v="7"/>
    <x v="0"/>
    <s v="PATRICIA TEIXEIRA DA SILVA MARCAL"/>
    <x v="1"/>
    <x v="1"/>
  </r>
  <r>
    <x v="8"/>
    <x v="0"/>
    <s v="MADEPORT LTDA"/>
    <x v="0"/>
    <x v="0"/>
  </r>
  <r>
    <x v="9"/>
    <x v="0"/>
    <s v="THIAGO VINICIUS VIEIRA MIRANDA"/>
    <x v="0"/>
    <x v="0"/>
  </r>
  <r>
    <x v="9"/>
    <x v="0"/>
    <s v="VERYNE GARBELINI CARDOSO MIRANDA"/>
    <x v="0"/>
    <x v="0"/>
  </r>
  <r>
    <x v="10"/>
    <x v="0"/>
    <s v="RODRIGO ROBERTO FEITOSA CALDAS"/>
    <x v="0"/>
    <x v="0"/>
  </r>
  <r>
    <x v="11"/>
    <x v="0"/>
    <s v="DIEGO DE BRITO SANTOS BARROS"/>
    <x v="0"/>
    <x v="0"/>
  </r>
  <r>
    <x v="12"/>
    <x v="0"/>
    <s v="ALVARO GONCALVES DA COSTA LIMA"/>
    <x v="1"/>
    <x v="2"/>
  </r>
  <r>
    <x v="12"/>
    <x v="0"/>
    <s v="LIDIA CARDOSO DE SIQUEIRA"/>
    <x v="1"/>
    <x v="2"/>
  </r>
  <r>
    <x v="13"/>
    <x v="0"/>
    <s v="LARA PINHEIRO DE MACEDO"/>
    <x v="0"/>
    <x v="0"/>
  </r>
  <r>
    <x v="13"/>
    <x v="0"/>
    <s v="RAFAEL MONTARROYOS VASCONCELOS BRITO PEREIRA"/>
    <x v="0"/>
    <x v="0"/>
  </r>
  <r>
    <x v="13"/>
    <x v="0"/>
    <s v="RENAN CABRAL MOTA"/>
    <x v="0"/>
    <x v="0"/>
  </r>
  <r>
    <x v="14"/>
    <x v="0"/>
    <s v="BEATRIZ ARRAES DE ASEVEDO"/>
    <x v="0"/>
    <x v="0"/>
  </r>
  <r>
    <x v="15"/>
    <x v="0"/>
    <s v="ROSANE KAUFMANN"/>
    <x v="0"/>
    <x v="0"/>
  </r>
  <r>
    <x v="16"/>
    <x v="0"/>
    <s v="RODRIGO CARVALHO ASFORA"/>
    <x v="0"/>
    <x v="0"/>
  </r>
  <r>
    <x v="17"/>
    <x v="0"/>
    <s v="MARIANA CORDEIRO RESENDE"/>
    <x v="0"/>
    <x v="0"/>
  </r>
  <r>
    <x v="18"/>
    <x v="0"/>
    <s v="VERA AZEVEDO BERGAMO BARRETO"/>
    <x v="0"/>
    <x v="0"/>
  </r>
  <r>
    <x v="19"/>
    <x v="0"/>
    <s v="ROBERTA PONTES CAULA REIS"/>
    <x v="0"/>
    <x v="0"/>
  </r>
  <r>
    <x v="20"/>
    <x v="0"/>
    <s v="ANDREA WALMSLEY SOARES CARNEIRO"/>
    <x v="0"/>
    <x v="0"/>
  </r>
  <r>
    <x v="21"/>
    <x v="0"/>
    <s v="NYDIANA LAGES CALADO"/>
    <x v="0"/>
    <x v="0"/>
  </r>
  <r>
    <x v="22"/>
    <x v="0"/>
    <s v="FABIO CAMPANHA PAI"/>
    <x v="2"/>
    <x v="3"/>
  </r>
  <r>
    <x v="23"/>
    <x v="0"/>
    <s v="RICARDO MENDONCA CARDOSO"/>
    <x v="0"/>
    <x v="0"/>
  </r>
  <r>
    <x v="24"/>
    <x v="0"/>
    <s v="MARIA GARIBALDI PINTO"/>
    <x v="0"/>
    <x v="0"/>
  </r>
  <r>
    <x v="25"/>
    <x v="0"/>
    <s v="JAYME MARQUES DOS SANTOS NETO"/>
    <x v="0"/>
    <x v="0"/>
  </r>
  <r>
    <x v="26"/>
    <x v="0"/>
    <s v="MARIA LUISA DE MEDEIROS LIRA"/>
    <x v="0"/>
    <x v="0"/>
  </r>
  <r>
    <x v="27"/>
    <x v="0"/>
    <s v="PRISCILA ROCHA DE LIMA MARQUES"/>
    <x v="0"/>
    <x v="0"/>
  </r>
  <r>
    <x v="28"/>
    <x v="0"/>
    <s v="BRENO FALCAO DE FREITAS LINS"/>
    <x v="0"/>
    <x v="0"/>
  </r>
  <r>
    <x v="28"/>
    <x v="0"/>
    <s v="PHELIPE CUNHA BEZERRA"/>
    <x v="0"/>
    <x v="0"/>
  </r>
  <r>
    <x v="29"/>
    <x v="0"/>
    <s v="LUIZA FERNANDES GUALBERTO"/>
    <x v="0"/>
    <x v="0"/>
  </r>
  <r>
    <x v="30"/>
    <x v="0"/>
    <s v="MARCOS DE OLIVEIRA GUSMAO"/>
    <x v="0"/>
    <x v="0"/>
  </r>
  <r>
    <x v="31"/>
    <x v="0"/>
    <s v="PEDRO HENRIQUE MAIA E SILVA"/>
    <x v="0"/>
    <x v="0"/>
  </r>
  <r>
    <x v="32"/>
    <x v="0"/>
    <s v="BRUNA AGUIAR DE SOUZA LEÃO"/>
    <x v="0"/>
    <x v="0"/>
  </r>
  <r>
    <x v="32"/>
    <x v="0"/>
    <s v="FLAVIO FERNANDES DE LIMA"/>
    <x v="0"/>
    <x v="0"/>
  </r>
  <r>
    <x v="32"/>
    <x v="0"/>
    <s v="IGOR HENRIQUE DE ALMEIDA LINS"/>
    <x v="0"/>
    <x v="0"/>
  </r>
  <r>
    <x v="33"/>
    <x v="0"/>
    <s v="CLAUDIA LINS DE ALBUQUERQUE MENDES"/>
    <x v="0"/>
    <x v="0"/>
  </r>
  <r>
    <x v="33"/>
    <x v="0"/>
    <s v="JORGE FERREIRA MENDES"/>
    <x v="0"/>
    <x v="0"/>
  </r>
  <r>
    <x v="34"/>
    <x v="0"/>
    <s v="MARCELA VERENA ERRECALDE DE OLIVEIRA"/>
    <x v="0"/>
    <x v="0"/>
  </r>
  <r>
    <x v="35"/>
    <x v="0"/>
    <s v="CECILIA MARIA VALENÇA DE FREITAS"/>
    <x v="0"/>
    <x v="0"/>
  </r>
  <r>
    <x v="36"/>
    <x v="0"/>
    <s v="ITALO RONY FERREIRA CAVALCANTI"/>
    <x v="0"/>
    <x v="0"/>
  </r>
  <r>
    <x v="37"/>
    <x v="0"/>
    <s v="MICHELE MENEZES DA CUNHA"/>
    <x v="0"/>
    <x v="0"/>
  </r>
  <r>
    <x v="38"/>
    <x v="0"/>
    <s v="JOSE RICARDO DO NASCIMENTO NETO"/>
    <x v="0"/>
    <x v="0"/>
  </r>
  <r>
    <x v="38"/>
    <x v="0"/>
    <s v="KATE MILLENA FERREIRA BARBOSA"/>
    <x v="0"/>
    <x v="0"/>
  </r>
  <r>
    <x v="38"/>
    <x v="0"/>
    <s v="KATE MILLENA FERREIRA BARBOSA - PAI"/>
    <x v="0"/>
    <x v="0"/>
  </r>
  <r>
    <x v="39"/>
    <x v="0"/>
    <s v="EMANUELLY ALESSANDRA SOARES DE MOURA"/>
    <x v="0"/>
    <x v="0"/>
  </r>
  <r>
    <x v="40"/>
    <x v="0"/>
    <s v="BRUNO FREITAS LEAL"/>
    <x v="0"/>
    <x v="0"/>
  </r>
  <r>
    <x v="41"/>
    <x v="0"/>
    <s v="RODRIGO MEDEIROS DE CARVALHO"/>
    <x v="1"/>
    <x v="4"/>
  </r>
  <r>
    <x v="41"/>
    <x v="0"/>
    <s v="ZAIRA FELIX GARRETT DE MELO"/>
    <x v="0"/>
    <x v="0"/>
  </r>
  <r>
    <x v="42"/>
    <x v="0"/>
    <s v="MARIANA PATRIOTA DE ALBUQUERQUE"/>
    <x v="0"/>
    <x v="0"/>
  </r>
  <r>
    <x v="43"/>
    <x v="0"/>
    <s v="LETICIA BITENCOURT PEDROSA"/>
    <x v="0"/>
    <x v="0"/>
  </r>
  <r>
    <x v="44"/>
    <x v="0"/>
    <s v="ANDRE LUIZ CORREIA RAMOS"/>
    <x v="1"/>
    <x v="5"/>
  </r>
  <r>
    <x v="44"/>
    <x v="0"/>
    <s v="CENTRO DE ENDOCRINOLOGIA E METABOLOGIA LTDA"/>
    <x v="2"/>
    <x v="5"/>
  </r>
  <r>
    <x v="44"/>
    <x v="0"/>
    <s v="THACIRA DANTAS ALMEIDA RAMOS"/>
    <x v="2"/>
    <x v="5"/>
  </r>
  <r>
    <x v="45"/>
    <x v="0"/>
    <s v="LARISSA PORPINO MAGALHÃES"/>
    <x v="0"/>
    <x v="0"/>
  </r>
  <r>
    <x v="45"/>
    <x v="0"/>
    <s v="RODRIGO FREITAS GAIÃO"/>
    <x v="0"/>
    <x v="0"/>
  </r>
  <r>
    <x v="46"/>
    <x v="0"/>
    <s v="DURVAL SELVA VALENCA"/>
    <x v="3"/>
    <x v="6"/>
  </r>
  <r>
    <x v="46"/>
    <x v="0"/>
    <s v="EDUARDO VALENCA GUSMAO"/>
    <x v="0"/>
    <x v="7"/>
  </r>
  <r>
    <x v="47"/>
    <x v="0"/>
    <s v="ERICA MEIRA MAROSTICA"/>
    <x v="0"/>
    <x v="7"/>
  </r>
  <r>
    <x v="48"/>
    <x v="0"/>
    <s v="LUIZ GUSTAVO TAVARES FERREIRA DE SOUZA"/>
    <x v="0"/>
    <x v="7"/>
  </r>
  <r>
    <x v="49"/>
    <x v="0"/>
    <s v="PABLO GUIMARAES AZEVEDO"/>
    <x v="0"/>
    <x v="7"/>
  </r>
  <r>
    <x v="50"/>
    <x v="0"/>
    <s v="SAWANA ARRAES DE ASEVEDO"/>
    <x v="0"/>
    <x v="7"/>
  </r>
  <r>
    <x v="50"/>
    <x v="0"/>
    <s v="MARIA LUISA ARAUJO BOURBON VILAÇA"/>
    <x v="0"/>
    <x v="7"/>
  </r>
  <r>
    <x v="51"/>
    <x v="0"/>
    <s v="TACIANA CAROLINA ALIPIO NILO"/>
    <x v="0"/>
    <x v="7"/>
  </r>
  <r>
    <x v="51"/>
    <x v="0"/>
    <s v="MARIANA MEIRELES QUADROS"/>
    <x v="0"/>
    <x v="7"/>
  </r>
  <r>
    <x v="52"/>
    <x v="0"/>
    <s v="FILIPE MACIEL BELFORT CAMPOS"/>
    <x v="3"/>
    <x v="8"/>
  </r>
  <r>
    <x v="53"/>
    <x v="0"/>
    <s v="ANA LOURDES DO MONTE AMORIM"/>
    <x v="0"/>
    <x v="7"/>
  </r>
  <r>
    <x v="54"/>
    <x v="0"/>
    <s v="ROBERTA DE OLIVEIRA GUIMARAES"/>
    <x v="0"/>
    <x v="7"/>
  </r>
  <r>
    <x v="55"/>
    <x v="0"/>
    <s v="IGOR G S"/>
    <x v="0"/>
    <x v="7"/>
  </r>
  <r>
    <x v="56"/>
    <x v="1"/>
    <s v="REBECA LAIS DE ALBUQUERQUE CARVALHO"/>
    <x v="0"/>
    <x v="7"/>
  </r>
  <r>
    <x v="57"/>
    <x v="1"/>
    <s v="ELDSAMIRA DA SILVA MASCARENHAS SCHETTINI SOBRINHO"/>
    <x v="0"/>
    <x v="7"/>
  </r>
  <r>
    <x v="58"/>
    <x v="1"/>
    <s v="BRENO JOSÉ BURGOS PAREDES"/>
    <x v="0"/>
    <x v="7"/>
  </r>
  <r>
    <x v="59"/>
    <x v="1"/>
    <s v="BRUNO FERREIRA DE ALMEIDA"/>
    <x v="0"/>
    <x v="7"/>
  </r>
  <r>
    <x v="60"/>
    <x v="0"/>
    <s v="VANESSA CAVALCANTI VIEIRA DE MELO"/>
    <x v="0"/>
    <x v="7"/>
  </r>
  <r>
    <x v="61"/>
    <x v="1"/>
    <s v="GUILHERME RODRIGUES ALVES DA MOTA"/>
    <x v="0"/>
    <x v="7"/>
  </r>
  <r>
    <x v="61"/>
    <x v="0"/>
    <s v="THOMAS AUGUSTO LINS DE ALBUQUERQUE LIMA"/>
    <x v="0"/>
    <x v="7"/>
  </r>
  <r>
    <x v="62"/>
    <x v="1"/>
    <s v="NATHALIA ALMEIDA DA CUNHA ALECRIM"/>
    <x v="0"/>
    <x v="7"/>
  </r>
  <r>
    <x v="63"/>
    <x v="1"/>
    <s v="NATHALIA SAMANTHA VIEIRA ROMAO DE SANTANA"/>
    <x v="0"/>
    <x v="7"/>
  </r>
  <r>
    <x v="63"/>
    <x v="0"/>
    <s v="DANIELA LIMA VALENÇA PAES BARRETO"/>
    <x v="0"/>
    <x v="7"/>
  </r>
  <r>
    <x v="63"/>
    <x v="0"/>
    <s v="RENATO CAMERINO CARNEIRO LEAL PAES BARRETO"/>
    <x v="0"/>
    <x v="7"/>
  </r>
  <r>
    <x v="64"/>
    <x v="0"/>
    <s v="CRISTINA MAGALHAES DA SILVEIRA"/>
    <x v="0"/>
    <x v="7"/>
  </r>
  <r>
    <x v="65"/>
    <x v="0"/>
    <s v="MARIA ISABEL MARINHO DE LIMA"/>
    <x v="0"/>
    <x v="7"/>
  </r>
  <r>
    <x v="66"/>
    <x v="0"/>
    <s v="POLIANA DE ALENCAR MEDEIROS"/>
    <x v="0"/>
    <x v="7"/>
  </r>
  <r>
    <x v="67"/>
    <x v="0"/>
    <s v="BARBARA ALEKSANDRA BARRIENTOS"/>
    <x v="0"/>
    <x v="7"/>
  </r>
  <r>
    <x v="67"/>
    <x v="0"/>
    <s v="MARDEN AZEVEDO RIBEIRO"/>
    <x v="0"/>
    <x v="7"/>
  </r>
  <r>
    <x v="68"/>
    <x v="0"/>
    <s v="GABRIELLA SILVA SOUSA"/>
    <x v="0"/>
    <x v="7"/>
  </r>
  <r>
    <x v="69"/>
    <x v="0"/>
    <s v="VIRGÍNIA MADUREIRA COSTA"/>
    <x v="0"/>
    <x v="7"/>
  </r>
  <r>
    <x v="70"/>
    <x v="0"/>
    <s v="LAYSA ARRAES DE ASEVEDO BARROS"/>
    <x v="0"/>
    <x v="7"/>
  </r>
  <r>
    <x v="71"/>
    <x v="0"/>
    <s v="MICHEL WESLEY DA SILVA LIMA"/>
    <x v="1"/>
    <x v="9"/>
  </r>
  <r>
    <x v="72"/>
    <x v="0"/>
    <s v="FRANCISCO DOS SANTOS CARIBÉ NETO"/>
    <x v="0"/>
    <x v="7"/>
  </r>
  <r>
    <x v="73"/>
    <x v="0"/>
    <s v="DAVID IAN PEREIRA PAULA"/>
    <x v="0"/>
    <x v="7"/>
  </r>
  <r>
    <x v="73"/>
    <x v="0"/>
    <s v="LARISSA GABRIELA DA FONSECA MARQUES ACIOLY"/>
    <x v="0"/>
    <x v="7"/>
  </r>
  <r>
    <x v="74"/>
    <x v="0"/>
    <s v="POLLYANA CATERINE LOBO CAVALCANTI"/>
    <x v="0"/>
    <x v="7"/>
  </r>
  <r>
    <x v="75"/>
    <x v="0"/>
    <s v="THIAGO MAYER DE CASTRO PEREIRA DA COSTA"/>
    <x v="0"/>
    <x v="7"/>
  </r>
  <r>
    <x v="76"/>
    <x v="0"/>
    <s v="GUILHERME HENRIQUE DE ATAIDE MELO"/>
    <x v="0"/>
    <x v="7"/>
  </r>
  <r>
    <x v="76"/>
    <x v="0"/>
    <s v="RAFAEL PRAGANA DE BARROS CORREIA"/>
    <x v="0"/>
    <x v="7"/>
  </r>
  <r>
    <x v="77"/>
    <x v="0"/>
    <s v="JOÃO PAULO ORSINI MARTINELLI"/>
    <x v="0"/>
    <x v="7"/>
  </r>
  <r>
    <x v="78"/>
    <x v="0"/>
    <s v="LEONARDO CANTARELLI FEITOSA BRECKENFELD"/>
    <x v="0"/>
    <x v="7"/>
  </r>
  <r>
    <x v="78"/>
    <x v="0"/>
    <s v="MARIA ANTONIA MAROSTICA VANSET"/>
    <x v="0"/>
    <x v="7"/>
  </r>
  <r>
    <x v="79"/>
    <x v="0"/>
    <s v="PEDRO FELIPE NEVES CAMPELO"/>
    <x v="0"/>
    <x v="7"/>
  </r>
  <r>
    <x v="80"/>
    <x v="0"/>
    <s v="THALES BALDUINO GOMES DA NOBREGA"/>
    <x v="0"/>
    <x v="7"/>
  </r>
  <r>
    <x v="80"/>
    <x v="0"/>
    <s v="VANESSA MOREIRA BELCHIOR"/>
    <x v="0"/>
    <x v="7"/>
  </r>
  <r>
    <x v="81"/>
    <x v="0"/>
    <s v="MARIA DE LOURDES DA SILVA MARINHO"/>
    <x v="0"/>
    <x v="7"/>
  </r>
  <r>
    <x v="81"/>
    <x v="0"/>
    <s v="VALDICEIA HONORIO MARINHO"/>
    <x v="0"/>
    <x v="7"/>
  </r>
  <r>
    <x v="82"/>
    <x v="0"/>
    <s v="ALICE PIMENTEL VENICIUS SILVA"/>
    <x v="0"/>
    <x v="7"/>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
  <r>
    <x v="0"/>
    <s v="PEDRO RIZZARDO PEREIRA"/>
    <m/>
    <x v="0"/>
  </r>
  <r>
    <x v="1"/>
    <s v="RICARDO BRITO CORDEIRO FILHO"/>
    <m/>
    <x v="0"/>
  </r>
  <r>
    <x v="2"/>
    <s v="LUIZ FELIPE MEROTTO DO CARMO VALLE"/>
    <s v="UPGRADE"/>
    <x v="1"/>
  </r>
  <r>
    <x v="3"/>
    <s v="VICTOR LINS SCHWAMBACH"/>
    <s v="UPGRADE"/>
    <x v="2"/>
  </r>
  <r>
    <x v="4"/>
    <s v="ALEXANDRE FONTES PEREIRA"/>
    <s v="UPGRADE"/>
    <x v="3"/>
  </r>
  <r>
    <x v="5"/>
    <s v="GUSTAVO VASCONCELLOS PEREIRA"/>
    <s v="CHURN"/>
    <x v="4"/>
  </r>
  <r>
    <x v="5"/>
    <s v="JANAÍNA GONÇALVES SANTOS"/>
    <s v="UPGRADE"/>
    <x v="5"/>
  </r>
  <r>
    <x v="5"/>
    <s v="LUCAS MALTA COELHO"/>
    <m/>
    <x v="0"/>
  </r>
  <r>
    <x v="6"/>
    <s v="VLADIMIR MEIRELES"/>
    <s v="CHURN"/>
    <x v="6"/>
  </r>
  <r>
    <x v="7"/>
    <s v="WYNICIUS CARVALHO"/>
    <s v="CHURN"/>
    <x v="7"/>
  </r>
  <r>
    <x v="8"/>
    <s v="GLAUCIA TORACI GOIS"/>
    <s v="CHURN"/>
    <x v="8"/>
  </r>
  <r>
    <x v="8"/>
    <s v="LINNEY NASCIMENTO"/>
    <s v="UPGRADE"/>
    <x v="9"/>
  </r>
  <r>
    <x v="9"/>
    <s v="DORALINA DO NASCIMENTO MONTEIRO"/>
    <s v="UPGRADE"/>
    <x v="10"/>
  </r>
  <r>
    <x v="9"/>
    <s v="ÍTALO RONY FERREIRA CAVALCANTI"/>
    <s v="DOWNGRADE"/>
    <x v="11"/>
  </r>
  <r>
    <x v="9"/>
    <s v="LUCILO ÁVILA PESSOA NETO"/>
    <s v="CHURN"/>
    <x v="12"/>
  </r>
  <r>
    <x v="9"/>
    <s v="RICARDO DA COSTA DALLABRIDA"/>
    <s v="UPGRADE"/>
    <x v="13"/>
  </r>
  <r>
    <x v="9"/>
    <s v="ZAIRA FELIX GARRETT DE MELO"/>
    <m/>
    <x v="0"/>
  </r>
  <r>
    <x v="10"/>
    <s v="ANDRÉ SOARES MAZZA"/>
    <s v="CHURN"/>
    <x v="14"/>
  </r>
  <r>
    <x v="11"/>
    <s v="LEONARDO MIRANDA"/>
    <s v="CHURN"/>
    <x v="15"/>
  </r>
  <r>
    <x v="12"/>
    <s v="MATEUS SENA"/>
    <s v="UPGRADE"/>
    <x v="16"/>
  </r>
  <r>
    <x v="13"/>
    <s v="PAULO DE VASCONCELLOS NETTO"/>
    <s v="UPGRADE"/>
    <x v="17"/>
  </r>
  <r>
    <x v="13"/>
    <s v="WILSON ROBERTO ANSUINO JUNIOR"/>
    <s v="UPGRADE"/>
    <x v="18"/>
  </r>
  <r>
    <x v="14"/>
    <s v="KLEBER HATSUMURA"/>
    <s v="UPGRADE"/>
    <x v="1"/>
  </r>
  <r>
    <x v="14"/>
    <s v="LUIZ FERNANDO DA CRUZ"/>
    <m/>
    <x v="0"/>
  </r>
  <r>
    <x v="15"/>
    <s v="JOSE REMIGIO FILHO"/>
    <m/>
    <x v="0"/>
  </r>
  <r>
    <x v="16"/>
    <s v="JOSÉ LUÍS RIZZARDO PEREIRA"/>
    <m/>
    <x v="0"/>
  </r>
  <r>
    <x v="17"/>
    <s v="SANDRA MARIA E SILVA"/>
    <s v="CHURN"/>
    <x v="19"/>
  </r>
  <r>
    <x v="18"/>
    <s v="LEANDRO FERREIRA ANDRADE"/>
    <s v="CHURN"/>
    <x v="20"/>
  </r>
  <r>
    <x v="19"/>
    <s v="WILLIAM WANDERLEY PEDRONI COLODETTI"/>
    <s v="CHURN"/>
    <x v="21"/>
  </r>
  <r>
    <x v="20"/>
    <s v="TATIANA MENEZES TAVARES"/>
    <s v="CHURN"/>
    <x v="22"/>
  </r>
  <r>
    <x v="21"/>
    <s v="LUIS CLAUDIO MACHADO MACEDO DE OLIVEIRA"/>
    <s v="CHURN"/>
    <x v="23"/>
  </r>
  <r>
    <x v="22"/>
    <s v="ADAUTO CAMPAGNOLO JUNIOR"/>
    <s v="CHURN"/>
    <x v="24"/>
  </r>
  <r>
    <x v="23"/>
    <s v="RAFAELA LUCIO CAVALLINI"/>
    <s v="CHURN"/>
    <x v="23"/>
  </r>
  <r>
    <x v="24"/>
    <s v="ARTHUR VALENÇA DOS SANTOS"/>
    <s v="CHURN"/>
    <x v="25"/>
  </r>
  <r>
    <x v="25"/>
    <s v="PEDRO HENRIQUE LOPES FERREIRA"/>
    <s v="CHURN"/>
    <x v="26"/>
  </r>
  <r>
    <x v="26"/>
    <s v="BRUNO MARTINS PEIXOTO"/>
    <m/>
    <x v="0"/>
  </r>
  <r>
    <x v="27"/>
    <s v="LEONARDO HENRIQUE DE CARVALHO BARBOSA"/>
    <s v="CHURN"/>
    <x v="27"/>
  </r>
  <r>
    <x v="28"/>
    <s v="BERNARDO MARINO CARVALHO"/>
    <s v="UPGRADE"/>
    <x v="28"/>
  </r>
  <r>
    <x v="28"/>
    <s v="MARCOS VINÍCIUS NUNES DE SOUZA"/>
    <s v="UPGRADE"/>
    <x v="29"/>
  </r>
  <r>
    <x v="29"/>
    <s v="NATHALIA SAMANTHA VIEIRA ROMAO DE SANTANA"/>
    <s v="UPGRADE"/>
    <x v="30"/>
  </r>
  <r>
    <x v="30"/>
    <s v="BRUNO DE CONTI DIAS MOREIRA"/>
    <m/>
    <x v="0"/>
  </r>
  <r>
    <x v="31"/>
    <s v="DIEGO DOS SANTOS SOUZA"/>
    <s v="UPGRADE"/>
    <x v="29"/>
  </r>
  <r>
    <x v="32"/>
    <s v="JADFER CARLOS HONORATO E SILVA"/>
    <s v="CHURN"/>
    <x v="21"/>
  </r>
  <r>
    <x v="33"/>
    <s v="EDUARDO SANTANA LOBO"/>
    <s v="UPGRADE"/>
    <x v="31"/>
  </r>
  <r>
    <x v="34"/>
    <s v="PAULO ANSELMO DA MOTA SILVEIRA NETO"/>
    <s v="CHURN"/>
    <x v="32"/>
  </r>
  <r>
    <x v="35"/>
    <s v="EDUARDO JOSÉ CABRAL DE MELO FILHO"/>
    <m/>
    <x v="0"/>
  </r>
  <r>
    <x v="36"/>
    <s v="GUSTAVO MENDONÇA DUARTE"/>
    <s v="UPGRADE"/>
    <x v="33"/>
  </r>
  <r>
    <x v="37"/>
    <s v="FERNANDO ECKERMANN"/>
    <s v="CHURN"/>
    <x v="34"/>
  </r>
  <r>
    <x v="38"/>
    <s v="ARTHUR HENRIQUE GOMES LIRA"/>
    <m/>
    <x v="0"/>
  </r>
  <r>
    <x v="39"/>
    <s v="RAIMUNDO NONATO LOPES NETO"/>
    <s v="UPGRADE"/>
    <x v="11"/>
  </r>
  <r>
    <x v="40"/>
    <s v="FERNANDO FRANCISCO CARLOS BONDIN TELES"/>
    <s v="UPGRADE"/>
    <x v="35"/>
  </r>
  <r>
    <x v="41"/>
    <s v="BRUNO PEREZ BARBOSA"/>
    <s v="UPGRADE"/>
    <x v="21"/>
  </r>
  <r>
    <x v="41"/>
    <s v="LUIZ FELIPE LIMA LINS"/>
    <s v="UPGRADE"/>
    <x v="36"/>
  </r>
  <r>
    <x v="42"/>
    <s v="MARCUS VINICIUS OLIVEIRA PEIXINHO GUIMARÃES"/>
    <s v="CHURN"/>
    <x v="37"/>
  </r>
  <r>
    <x v="43"/>
    <s v="PEDRO JOSÉ CORREIA COSTA"/>
    <s v="UPGRADE"/>
    <x v="38"/>
  </r>
  <r>
    <x v="43"/>
    <s v="ZILEIDA DE VASCONCELOS BARROS"/>
    <s v="UPGRADE"/>
    <x v="9"/>
  </r>
  <r>
    <x v="44"/>
    <s v="FERNANDO AUGUSTO FERREIRA DUTRA"/>
    <m/>
    <x v="0"/>
  </r>
  <r>
    <x v="28"/>
    <s v="IGOR G S"/>
    <s v="DOWNGRADE"/>
    <x v="39"/>
  </r>
  <r>
    <x v="27"/>
    <s v="TATIANA LARISSA MEDEIROS ARCANJO MARQUES"/>
    <s v="UPGRADE"/>
    <x v="40"/>
  </r>
  <r>
    <x v="45"/>
    <s v="LARISSA BRAYNER FERNANDES"/>
    <m/>
    <x v="0"/>
  </r>
  <r>
    <x v="46"/>
    <s v="MARCO AURELIO DE SOUZA BARROS"/>
    <m/>
    <x v="0"/>
  </r>
  <r>
    <x v="47"/>
    <s v="BRUNO LOPES FREIRE"/>
    <s v="UPGRADE"/>
    <x v="41"/>
  </r>
  <r>
    <x v="48"/>
    <s v="RAFAEL GIORDANO GONÇALVES BRITO"/>
    <m/>
    <x v="0"/>
  </r>
  <r>
    <x v="49"/>
    <s v="AYURI MAYRA JUCA MEGURO"/>
    <m/>
    <x v="0"/>
  </r>
  <r>
    <x v="50"/>
    <s v="RODRIGO MAURÍCIO DE LIMA"/>
    <m/>
    <x v="0"/>
  </r>
  <r>
    <x v="51"/>
    <s v="IRLYS MONIQUE SOARES DE MELO"/>
    <m/>
    <x v="0"/>
  </r>
  <r>
    <x v="51"/>
    <s v="TAMIRES ALBUQUERQUE CAVALCANTI BLOISE"/>
    <m/>
    <x v="0"/>
  </r>
  <r>
    <x v="52"/>
    <s v="CATHARINE LINS OMENA"/>
    <s v="UPGRADE"/>
    <x v="42"/>
  </r>
  <r>
    <x v="53"/>
    <s v="AUGUSTO IGNOTI GONÇALES"/>
    <s v="UPGRADE"/>
    <x v="43"/>
  </r>
  <r>
    <x v="54"/>
    <s v="VINICIUS SILVA COUTO"/>
    <s v="UPGRADE"/>
    <x v="4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0">
  <r>
    <n v="2"/>
    <s v="ALVARO GONCALVES DA COSTA LIMA"/>
    <d v="1986-04-11T00:00:00"/>
    <s v="M"/>
    <n v="260820192"/>
    <n v="2418214"/>
    <n v="3720059"/>
    <m/>
    <m/>
    <s v="048.103.984-80"/>
    <s v="ALVAROGCL@YAHOO.COM.BR"/>
    <s v="AGCL"/>
    <s v="ALVARO GONCALVES DA COSTA LIMA"/>
    <n v="5581999695609"/>
    <s v=""/>
    <s v="REGULAR"/>
    <s v="SSG"/>
    <s v="CONSULTORIA"/>
    <s v="RECIFE"/>
    <s v="PE"/>
    <s v="52061-070"/>
    <n v="5581999695609"/>
    <x v="0"/>
    <d v="2019-08-26T00:00:00"/>
    <s v="AGCL"/>
    <s v="AGCL"/>
    <s v="ALVARO GONCALVES DA COSTA LIMA"/>
    <s v="MÉDICO(A)"/>
    <s v="COMPLETA"/>
    <s v="S"/>
    <x v="0"/>
    <n v="1"/>
    <n v="1"/>
    <s v="S"/>
    <s v="N"/>
    <s v="S"/>
    <s v=" "/>
    <x v="0"/>
    <d v="2021-12-27T00:00:00"/>
  </r>
  <r>
    <n v="3"/>
    <s v="LIDIA CARDOSO DE SIQUEIRA"/>
    <d v="1986-05-27T00:00:00"/>
    <s v="F"/>
    <n v="260820193"/>
    <n v="3096669"/>
    <n v="4162061"/>
    <m/>
    <m/>
    <s v="064.398.924-28"/>
    <s v="LIDIA_CS@HOTMAIL.COM"/>
    <s v="LSG"/>
    <s v="ALVARO GONCALVES DA COSTA LIMA"/>
    <n v="5581999695609"/>
    <s v=""/>
    <s v="REGULAR"/>
    <s v="SSG"/>
    <s v="CONSULTORIA"/>
    <s v="RECIFE"/>
    <s v="PE"/>
    <s v="52061-070"/>
    <n v="5581999175142"/>
    <x v="0"/>
    <d v="2019-08-26T00:00:00"/>
    <s v="AGCL"/>
    <s v="AGCL"/>
    <s v="ALVARO GONCALVES DA COSTA LIMA"/>
    <s v="MÉDICO(A)"/>
    <s v="COMPLETA"/>
    <s v="S"/>
    <x v="0"/>
    <n v="1"/>
    <n v="1"/>
    <s v="S"/>
    <s v="N"/>
    <s v="S"/>
    <s v=" "/>
    <x v="0"/>
    <d v="2021-12-27T00:00:00"/>
  </r>
  <r>
    <n v="18"/>
    <s v="MARCELLA GUSMAO LINS DE ALBUQUERQUE"/>
    <d v="1989-01-14T00:00:00"/>
    <s v="F"/>
    <n v="110201918"/>
    <n v="3736038"/>
    <s v=""/>
    <m/>
    <m/>
    <s v="013.517.774-08"/>
    <s v="MARCELLALINS.A@GMAIL.COM"/>
    <s v="SSG"/>
    <s v="SAULO DE SOUZA GODOY"/>
    <n v="5581999798969"/>
    <s v="REGULAR"/>
    <s v=""/>
    <s v="SSG"/>
    <s v="RETENCAO"/>
    <s v="RECIFE"/>
    <s v="PE"/>
    <s v="52041-015"/>
    <n v="5581999902345"/>
    <x v="0"/>
    <d v="2019-10-01T00:00:00"/>
    <s v="SSG"/>
    <s v="SSG"/>
    <s v="SAULO DE SOUZA GODOY"/>
    <s v="DENTISTA"/>
    <s v="SIMPLES"/>
    <s v="S"/>
    <x v="1"/>
    <n v="1"/>
    <s v=""/>
    <s v="N"/>
    <s v="N"/>
    <s v="N"/>
    <s v=" "/>
    <x v="1"/>
    <m/>
  </r>
  <r>
    <n v="19"/>
    <s v="SAULO DE SOUZA GODOY"/>
    <d v="1982-12-14T00:00:00"/>
    <s v="M"/>
    <n v="110201919"/>
    <n v="528708"/>
    <n v="598234"/>
    <m/>
    <m/>
    <s v="011.255.444-06"/>
    <s v="SAULOGODOY@HOTMAIL.COM"/>
    <s v="SSG"/>
    <s v="SAULO DE SOUZA GODOY"/>
    <n v="5581999798969"/>
    <s v="QUALIFICADO"/>
    <s v=""/>
    <s v="SSG"/>
    <s v="RETENCAO"/>
    <s v="RECIFE"/>
    <s v="PE"/>
    <s v="52041-015"/>
    <n v="5581999798969"/>
    <x v="0"/>
    <d v="2019-10-01T00:00:00"/>
    <s v="SSG"/>
    <s v="SSG"/>
    <s v="SAULO DE SOUZA GODOY"/>
    <s v="EMPRESÁRIO(A)"/>
    <s v="COMPLETA"/>
    <s v="N"/>
    <x v="1"/>
    <n v="1"/>
    <s v=""/>
    <s v="N"/>
    <s v="N"/>
    <s v="N"/>
    <s v=" "/>
    <x v="1"/>
    <m/>
  </r>
  <r>
    <n v="20"/>
    <s v="JUAN PABLO BORGES RODRIGUES MARICEVICH"/>
    <d v="1980-02-10T00:00:00"/>
    <s v="M"/>
    <n v="1111201920"/>
    <n v="3632371"/>
    <s v=""/>
    <m/>
    <s v="JPM_JPM"/>
    <s v="008.752.934-33"/>
    <s v="JPMARICEVICH@GMAIL.COM"/>
    <s v="JPM"/>
    <s v="JUAN PABLO BORGES RODRIGUES MARICEVICH"/>
    <n v="5581981992221"/>
    <s v="QUALIFICADO"/>
    <s v=""/>
    <s v="SSG"/>
    <s v="CONSULTORIA"/>
    <s v="RECIFE"/>
    <s v="PE"/>
    <s v="51020-000"/>
    <n v="5581981992221"/>
    <x v="0"/>
    <d v="2019-11-11T00:00:00"/>
    <s v="JPM"/>
    <s v="JPM"/>
    <s v="JUAN PABLO BORGES RODRIGUES MARICEVICH"/>
    <s v="MÉDICO(A)"/>
    <s v="COMPLETA"/>
    <s v="N"/>
    <x v="0"/>
    <n v="1"/>
    <n v="1"/>
    <s v="S"/>
    <s v="N"/>
    <s v="S"/>
    <s v=" "/>
    <x v="1"/>
    <m/>
  </r>
  <r>
    <n v="22"/>
    <s v="ANDRE LUIZ CORREIA RAMOS"/>
    <d v="1979-05-23T00:00:00"/>
    <s v="M"/>
    <n v="1111201922"/>
    <n v="3189271"/>
    <s v=""/>
    <m/>
    <m/>
    <s v="030.821.094-89"/>
    <s v="ANDRELCRAMOSCG@GMAIL.COM"/>
    <s v="ACR"/>
    <s v="CENTRO DE ENDOCRINOLOGIA E METABOLOGIA LTDA"/>
    <n v="5583988405100"/>
    <s v="QUALIFICADO"/>
    <s v=""/>
    <s v="SSG"/>
    <s v="CONSULTORIA"/>
    <s v="CAMPINA GRANDE"/>
    <s v="PB"/>
    <s v="58400-515"/>
    <n v="5583988405100"/>
    <x v="0"/>
    <d v="2019-11-11T00:00:00"/>
    <s v="ACR"/>
    <s v="ACR_CEM"/>
    <s v="CENTRO DE ENDOCRINOLOGIA E METABOLOGIA LTDA"/>
    <s v="EMPRESÁRIO(A)"/>
    <s v="COMPLETA"/>
    <s v="N"/>
    <x v="0"/>
    <n v="1"/>
    <n v="1"/>
    <s v="S"/>
    <s v="S"/>
    <s v="S"/>
    <s v=" "/>
    <x v="0"/>
    <d v="2023-04-19T00:00:00"/>
  </r>
  <r>
    <n v="23"/>
    <s v="THIAGO CORREA DO AMARAL RIBEIRO"/>
    <d v="1982-06-30T00:00:00"/>
    <s v="F"/>
    <n v="1111201923"/>
    <n v="2959161"/>
    <s v=""/>
    <m/>
    <m/>
    <s v="044.257.484-33"/>
    <s v="THACIRADANTAS@GMAIL.COM"/>
    <s v="ACR"/>
    <s v="CENTRO DE ENDOCRINOLOGIA E METABOLOGIA LTDA"/>
    <n v="5583988405100"/>
    <s v="QUALIFICADO"/>
    <s v=""/>
    <s v="SSG"/>
    <s v="CONSULTORIA"/>
    <s v="CAMPINA GRANDE"/>
    <s v="PB"/>
    <s v="58400-515"/>
    <n v="5583988405101"/>
    <x v="0"/>
    <d v="2019-11-11T00:00:00"/>
    <s v="ACR"/>
    <s v="ACR_CEM"/>
    <s v="CENTRO DE ENDOCRINOLOGIA E METABOLOGIA LTDA"/>
    <s v="MÉDICO(A)"/>
    <s v="COMPLETA"/>
    <s v="S"/>
    <x v="0"/>
    <n v="1"/>
    <n v="1"/>
    <s v="S"/>
    <s v="S"/>
    <s v="S"/>
    <s v=" "/>
    <x v="0"/>
    <d v="2023-04-19T00:00:00"/>
  </r>
  <r>
    <n v="24"/>
    <s v="CENTRO DE ENDOCRINOLOGIA E METABOLOGIA LTDA"/>
    <m/>
    <s v="E"/>
    <n v="1111201924"/>
    <n v="3619851"/>
    <s v=""/>
    <m/>
    <m/>
    <s v="35.439.728/0001-07"/>
    <s v="adm@labprosangue.com.br"/>
    <s v="ACR_CEM"/>
    <s v="CENTRO DE ENDOCRINOLOGIA E METABOLOGIA LTDA"/>
    <n v="5583988405100"/>
    <s v="QUALIFICADO"/>
    <s v=""/>
    <s v="SSG"/>
    <s v="CONSULTORIA"/>
    <s v="CAMPINA GRANDE"/>
    <s v="PB"/>
    <s v="58400-515"/>
    <n v="5583988405100"/>
    <x v="0"/>
    <d v="2019-11-11T00:00:00"/>
    <s v="ACR"/>
    <s v="ACR_CEM"/>
    <s v="CENTRO DE ENDOCRINOLOGIA E METABOLOGIA LTDA"/>
    <s v="EMPRESA"/>
    <s v="COMPLETA"/>
    <s v="N"/>
    <x v="0"/>
    <n v="1"/>
    <n v="1"/>
    <s v="S"/>
    <s v="N"/>
    <s v="S"/>
    <s v=" "/>
    <x v="0"/>
    <d v="2023-04-19T00:00:00"/>
  </r>
  <r>
    <n v="430"/>
    <s v="GABRIEL SOUZA DIDIER"/>
    <m/>
    <s v="M"/>
    <n v="1012020430"/>
    <m/>
    <n v="3957726"/>
    <m/>
    <m/>
    <s v="074.217.634-73"/>
    <s v="gabrielsdidier@gmail.com"/>
    <s v="GSD"/>
    <s v="GABRIEL SOUZA DIDIER"/>
    <n v="5581999798969"/>
    <m/>
    <s v="REGULAR"/>
    <s v="GSD"/>
    <s v="CONSULTORIA"/>
    <s v="RECIFE"/>
    <s v="PE"/>
    <m/>
    <n v="558199798969"/>
    <x v="0"/>
    <d v="2020-01-01T00:00:00"/>
    <s v="GSD"/>
    <s v="GSD"/>
    <s v="GABRIEL SOUZA DIDIER"/>
    <s v="EMPRESÁRIO(A)"/>
    <m/>
    <m/>
    <x v="1"/>
    <n v="1"/>
    <m/>
    <s v="N"/>
    <s v="N"/>
    <s v="N"/>
    <s v=" "/>
    <x v="0"/>
    <d v="2023-09-22T00:00:00"/>
  </r>
  <r>
    <n v="59"/>
    <s v="DOMINGOS FERREIRA DA COSTA AZEVEDO"/>
    <d v="1950-08-07T00:00:00"/>
    <s v="M"/>
    <n v="1401202059"/>
    <n v="3807623"/>
    <s v=""/>
    <m/>
    <s v="DFCA_DFCA"/>
    <s v="040.759.864-20"/>
    <s v="RODRIGOPETRIBU@HOTMAIL.COM"/>
    <s v="DFCA"/>
    <s v="RODRIGO PETRIBU DA COSTA AZEVEDO"/>
    <n v="5581982250060"/>
    <s v="QUALIFICADO"/>
    <s v=""/>
    <s v="SSG"/>
    <s v="CONSULTORIA"/>
    <s v="RECIFE"/>
    <s v="PE"/>
    <s v="52050-174"/>
    <n v="5581982250060"/>
    <x v="1"/>
    <d v="2020-01-14T00:00:00"/>
    <s v="DFCA"/>
    <s v="DFCA"/>
    <s v="DOMINGOS FERREIRA DA COSTA AZEVEDO"/>
    <s v="APOSENTADO(A)"/>
    <s v="SIMPLES"/>
    <s v="N"/>
    <x v="2"/>
    <n v="0"/>
    <s v=""/>
    <s v="S"/>
    <s v="N"/>
    <s v="S"/>
    <s v=" "/>
    <x v="1"/>
    <m/>
  </r>
  <r>
    <n v="60"/>
    <s v="MARGARIDA INES MACIEL DE OLIVEIRA"/>
    <d v="1983-04-21T00:00:00"/>
    <s v="F"/>
    <n v="1401202060"/>
    <n v="4344082"/>
    <s v=""/>
    <m/>
    <s v="DFCA_MIM_MIM"/>
    <s v="040.631.054-82"/>
    <s v="GUIDA_OLIVEIRA@HOTMAIL.COM"/>
    <s v="DFCA_MIM"/>
    <s v="RODRIGO PETRIBU DA COSTA AZEVEDO"/>
    <n v="5581982250060"/>
    <s v="REGULAR"/>
    <s v=""/>
    <s v="SSG"/>
    <s v="CONSULTORIA"/>
    <s v="RECIFE"/>
    <s v="PE"/>
    <s v="52060-290"/>
    <n v="5581992348656"/>
    <x v="1"/>
    <d v="2020-01-14T00:00:00"/>
    <s v="DFCA"/>
    <s v="DFCA_MIM"/>
    <s v="MARGARIDA INES MACIEL DE OLIVEIRA"/>
    <s v="ADMINISTRADOR(A)"/>
    <s v="SIMPLES"/>
    <s v="S"/>
    <x v="2"/>
    <n v="0"/>
    <s v=""/>
    <s v="S"/>
    <s v="S"/>
    <s v="S"/>
    <s v=" "/>
    <x v="1"/>
    <m/>
  </r>
  <r>
    <n v="61"/>
    <s v="RODRIGO PETRIBU DA COSTA AZEVEDO"/>
    <d v="1983-05-28T00:00:00"/>
    <s v="M"/>
    <n v="1401202061"/>
    <n v="3807582"/>
    <s v=""/>
    <m/>
    <s v="DFCA_RP_DFCA_RP"/>
    <s v="047.282.234-93"/>
    <s v="RODRIGOPETRIBU@HOTMAIL.COM"/>
    <s v="DFCA_RP"/>
    <s v="RODRIGO PETRIBU DA COSTA AZEVEDO"/>
    <n v="5581982250060"/>
    <s v="QUALIFICADO"/>
    <s v=""/>
    <s v="SSG"/>
    <s v="CONSULTORIA"/>
    <s v="RECIFE"/>
    <s v="PE"/>
    <s v="52060-290"/>
    <n v="5581982250060"/>
    <x v="1"/>
    <d v="2020-01-14T00:00:00"/>
    <s v="DFCA"/>
    <s v="DFCA_RP"/>
    <s v="RODRIGO PETRIBU DA COSTA AZEVEDO"/>
    <s v="ADMINISTRADOR(A)"/>
    <s v="SIMPLES"/>
    <s v="S"/>
    <x v="2"/>
    <n v="0"/>
    <m/>
    <s v="S"/>
    <s v="N"/>
    <s v="S"/>
    <s v=" "/>
    <x v="1"/>
    <m/>
  </r>
  <r>
    <n v="34"/>
    <s v="LARA PINHEIRO DE MACEDO"/>
    <d v="1986-10-22T00:00:00"/>
    <s v="F"/>
    <n v="502202034"/>
    <n v="2562032"/>
    <s v=""/>
    <m/>
    <m/>
    <s v="068.678.424-37"/>
    <s v="LARINHAPINHEIRO@HOTMAIL.COM"/>
    <s v="RMP"/>
    <s v="RAFAEL MONTARROYOS VASCONCELOS BRITO PEREIRA"/>
    <n v="5581999467210"/>
    <s v="REGULAR"/>
    <s v=""/>
    <s v="SSG"/>
    <s v="CONSULTORIA"/>
    <s v="RECIFE"/>
    <s v="PE"/>
    <s v="51011-480"/>
    <n v="5581999465012"/>
    <x v="2"/>
    <d v="2020-02-05T00:00:00"/>
    <s v="RMP"/>
    <s v="RMP"/>
    <s v="LARA PINHEIRO DE MACEDO"/>
    <s v="SERVIDOR(A) PÚBLICO(A)"/>
    <s v="SIMPLES"/>
    <s v="N"/>
    <x v="0"/>
    <n v="1"/>
    <s v=""/>
    <s v="S"/>
    <s v="S"/>
    <s v="S"/>
    <s v=" "/>
    <x v="0"/>
    <d v="2022-01-01T00:00:00"/>
  </r>
  <r>
    <n v="35"/>
    <s v="RAFAEL MONTARROYOS VASCONCELOS BRITO PEREIRA"/>
    <d v="1983-12-30T00:00:00"/>
    <s v="M"/>
    <n v="502202035"/>
    <n v="2026684"/>
    <s v=""/>
    <m/>
    <m/>
    <s v="048.922.994-80"/>
    <s v="RAFAELMONTARROYOS@HOTMAIL.COM"/>
    <s v="RMP"/>
    <s v="RAFAEL MONTARROYOS VASCONCELOS BRITO PEREIRA"/>
    <n v="5581999467210"/>
    <s v="REGULAR"/>
    <s v=""/>
    <s v="SSG"/>
    <s v="RETENCAO"/>
    <s v="RECIFE"/>
    <s v="PE"/>
    <s v="51011-010"/>
    <n v="5581999467210"/>
    <x v="2"/>
    <d v="2020-02-05T00:00:00"/>
    <s v="RMP"/>
    <s v="RMP"/>
    <s v="LARA PINHEIRO DE MACEDO"/>
    <s v="SERVIDOR(A) PÚBLICO(A)"/>
    <s v="COMPLETA"/>
    <s v="N"/>
    <x v="0"/>
    <n v="1"/>
    <s v=""/>
    <s v="S"/>
    <s v="S"/>
    <s v="S"/>
    <s v=" "/>
    <x v="0"/>
    <d v="2022-01-01T00:00:00"/>
  </r>
  <r>
    <n v="32"/>
    <s v="BRUNO MONTEIRO ESTEVES"/>
    <d v="1977-12-29T00:00:00"/>
    <s v="M"/>
    <n v="1002202032"/>
    <n v="3428840"/>
    <s v=""/>
    <s v="6AS49561"/>
    <s v="MAP_BME"/>
    <s v="008.263.484-08"/>
    <s v="BRUNOMONTEIRO_ESTEVES@HOTMAIL.COM"/>
    <s v="MAP"/>
    <s v="MARIANA ATAIDE MELO DE PINHO"/>
    <n v="5581986991312"/>
    <s v="QUALIFICADO"/>
    <s v=""/>
    <s v="SSG"/>
    <s v="CONSULTORIA"/>
    <s v="RECIFE"/>
    <s v="PE"/>
    <s v="52051-280"/>
    <n v="5581986666085"/>
    <x v="3"/>
    <d v="2020-02-10T00:00:00"/>
    <s v="MAP"/>
    <s v="MAP"/>
    <s v="MARIANA ATAIDE MELO DE PINHO"/>
    <s v="SERVIDOR(A) PÚBLICO(A)"/>
    <s v="COMPLETA"/>
    <s v="N"/>
    <x v="0"/>
    <n v="1"/>
    <n v="1"/>
    <s v="S"/>
    <s v="S"/>
    <s v="S"/>
    <s v=" "/>
    <x v="1"/>
    <m/>
  </r>
  <r>
    <n v="33"/>
    <s v="MARIANA ATAIDE MELO DE PINHO"/>
    <d v="1982-12-13T00:00:00"/>
    <s v="F"/>
    <n v="1002202033"/>
    <n v="3505123"/>
    <s v=""/>
    <m/>
    <s v="MAP_MAP"/>
    <s v="045.730.764-17"/>
    <s v="MAMP5@YAHOO.COM.BR"/>
    <s v="MAP"/>
    <s v="MARIANA ATAIDE MELO DE PINHO"/>
    <n v="5581986991312"/>
    <s v="REGULAR"/>
    <s v=""/>
    <s v="SSG"/>
    <s v="CONSULTORIA"/>
    <s v="RECIFE"/>
    <s v="PE"/>
    <s v="52051-280"/>
    <n v="5581986991312"/>
    <x v="3"/>
    <d v="2020-02-10T00:00:00"/>
    <s v="MAP"/>
    <s v="MAP"/>
    <s v="MARIANA ATAIDE MELO DE PINHO"/>
    <s v="SERVIDOR(A) PÚBLICO(A)"/>
    <s v="COMPLETA"/>
    <s v="N"/>
    <x v="0"/>
    <n v="1"/>
    <n v="1"/>
    <s v="S"/>
    <s v="S"/>
    <s v="S"/>
    <s v=" "/>
    <x v="1"/>
    <m/>
  </r>
  <r>
    <n v="162"/>
    <s v="JOAO ANTONIO RIBEIRO DOS SANTOS SILVA"/>
    <d v="1981-07-24T00:00:00"/>
    <s v="M"/>
    <n v="12022020162"/>
    <n v="3525778"/>
    <s v=""/>
    <m/>
    <s v="JRS_JRS"/>
    <s v="039.439.344-97"/>
    <s v="DR.JOAORIBEIRO@HOTMAIL.COM"/>
    <s v="JRS"/>
    <s v="JOAO ANTONIO RIBEIRO DOS SANTOS SILVA"/>
    <n v="5581973404363"/>
    <s v="REGULAR"/>
    <s v=""/>
    <s v="SSG"/>
    <s v="CONSULTORIA"/>
    <s v="RECIFE"/>
    <s v="PE"/>
    <s v="52050-050"/>
    <n v="5581973404363"/>
    <x v="4"/>
    <d v="2020-02-12T00:00:00"/>
    <s v="JRS"/>
    <s v="JRS"/>
    <s v="JOAO ANTONIO RIBEIRO DOS SANTOS SILVA"/>
    <s v="MÉDICO(A)"/>
    <s v="COMPLETA"/>
    <s v="S"/>
    <x v="0"/>
    <n v="1"/>
    <n v="1"/>
    <s v="S"/>
    <s v="S"/>
    <s v="S"/>
    <s v=" "/>
    <x v="1"/>
    <m/>
  </r>
  <r>
    <n v="163"/>
    <s v="MARIETA CARVALHO TORRES GALINDO"/>
    <d v="1981-11-11T00:00:00"/>
    <s v="F"/>
    <n v="12022020163"/>
    <n v="376158"/>
    <s v=""/>
    <m/>
    <s v="JRS_MC"/>
    <s v="041.313.144-01"/>
    <s v="MARIETAGALINDO@GMAIL.COM"/>
    <s v="JRS"/>
    <s v="JOAO ANTONIO RIBEIRO DOS SANTOS SILVA"/>
    <n v="5581992254952"/>
    <s v="QUALIFICADO"/>
    <s v=""/>
    <s v="SSG"/>
    <s v="CONSULTORIA"/>
    <s v="RECIFE"/>
    <s v="PE"/>
    <s v="52050-050"/>
    <n v="5581993912763"/>
    <x v="4"/>
    <d v="2020-02-12T00:00:00"/>
    <s v="JRS"/>
    <s v="JRS"/>
    <s v="JOAO ANTONIO RIBEIRO DOS SANTOS SILVA"/>
    <s v="MÉDICO(A)"/>
    <s v="COMPLETA"/>
    <s v="S"/>
    <x v="0"/>
    <n v="1"/>
    <n v="1"/>
    <s v="S"/>
    <s v="S"/>
    <s v="S"/>
    <s v=" "/>
    <x v="1"/>
    <m/>
  </r>
  <r>
    <n v="36"/>
    <s v="PEDRO HENRIQUE GALVEZ DE CARVALHO BARGETZI"/>
    <d v="1998-01-20T00:00:00"/>
    <s v="M"/>
    <n v="103202036"/>
    <n v="2963651"/>
    <s v=""/>
    <m/>
    <m/>
    <s v="114.845.334-29"/>
    <s v="PEDROBARGETZI_@HOTMAIL.COM"/>
    <s v="PGB"/>
    <s v="PEDRO HENRIQUE GALVEZ DE CARVALHO BARGETZI"/>
    <n v="5581999734730"/>
    <s v="PROFISSIONAL"/>
    <s v=""/>
    <s v="PGB"/>
    <s v="CONSULTORIA"/>
    <s v="RECIFE"/>
    <s v="PE"/>
    <s v="51020-060"/>
    <n v="5581999734730"/>
    <x v="5"/>
    <d v="2020-03-01T00:00:00"/>
    <s v="PEDRO"/>
    <s v="PEDRO"/>
    <s v="PEDRO HENRIQUE GALVEZ DE CARVALHO BARGETZI"/>
    <s v="ADVOGADO(A)"/>
    <s v="SIMPLES"/>
    <s v="N"/>
    <x v="1"/>
    <n v="1"/>
    <s v=""/>
    <s v="N"/>
    <s v="N"/>
    <s v="N"/>
    <s v=" "/>
    <x v="0"/>
    <d v="2023-07-13T00:00:00"/>
  </r>
  <r>
    <n v="147"/>
    <s v="ANDRESSA DE MATOS PEIXOTO"/>
    <d v="1980-10-26T00:00:00"/>
    <s v="F"/>
    <n v="5052020147"/>
    <n v="477269"/>
    <n v="4444625"/>
    <m/>
    <s v="AMP_AMP"/>
    <s v="034.576.824-88"/>
    <s v="ANDRESSAPEIXOTO@YAHOO.COM.BR"/>
    <s v="AMP"/>
    <s v="ANDRESSA DE MATOS PEIXOTO"/>
    <n v="558198951299"/>
    <s v="QUALIFICADO"/>
    <s v=""/>
    <s v="SSG"/>
    <s v="CONSULTORIA"/>
    <s v="CAMARAGIBE"/>
    <s v="PE"/>
    <s v="54789-530"/>
    <n v="5581992548012"/>
    <x v="6"/>
    <d v="2020-05-05T00:00:00"/>
    <s v="AMP"/>
    <s v="AMP"/>
    <s v="ANDRESSA DE MATOS PEIXOTO"/>
    <s v="ADMINISTRADOR(A)"/>
    <s v="SIMPLES"/>
    <s v="N"/>
    <x v="0"/>
    <n v="1"/>
    <n v="1"/>
    <s v="S"/>
    <s v="N"/>
    <s v="S"/>
    <s v=" "/>
    <x v="1"/>
    <m/>
  </r>
  <r>
    <n v="39"/>
    <s v="IBERBRAS EMPREENDIMENTOS IMOBILIARIOS LTDA"/>
    <d v="1978-06-22T00:00:00"/>
    <s v="E"/>
    <n v="1206202039"/>
    <n v="2413979"/>
    <n v="4347845"/>
    <m/>
    <s v="IEIL_IEIL"/>
    <s v="11.432.010/0001-12"/>
    <s v="joseloisjr@hotmail.com"/>
    <s v="IEIL"/>
    <s v="IBERBRAS EMPREENDIMENTOS IMOBILIARIOS LTDA"/>
    <n v="5581981733753"/>
    <s v="PROFISSIONAL"/>
    <s v="QUALIFICADO"/>
    <s v="SSG"/>
    <s v="RETENCAO"/>
    <s v="RECIFE"/>
    <s v="PE"/>
    <s v="51021-110"/>
    <n v="5581981733753"/>
    <x v="7"/>
    <d v="2020-06-12T00:00:00"/>
    <s v="IEIL"/>
    <s v="IEIL"/>
    <s v="IBERBRAS EMPREENDIMENTOS IMOBILIARIOS LTDA"/>
    <s v="EMPRESA"/>
    <s v="COMPLETA"/>
    <s v="N"/>
    <x v="0"/>
    <n v="1"/>
    <n v="1"/>
    <s v="S"/>
    <s v="N"/>
    <s v="S"/>
    <s v=" "/>
    <x v="1"/>
    <m/>
  </r>
  <r>
    <n v="40"/>
    <s v="LUTI DE OLIVEIRA ALVES"/>
    <d v="1990-11-22T00:00:00"/>
    <s v="M"/>
    <n v="1206202040"/>
    <n v="2588236"/>
    <n v="1121657"/>
    <s v="6AV54917"/>
    <s v="LOA_LOA"/>
    <s v="009.339.845-02"/>
    <s v="OLIVEIRALUTI@GMAIL.COM"/>
    <s v="LOA"/>
    <s v="LUTI DE OLIVEIRA ALVES"/>
    <n v="5575999191633"/>
    <s v="QUALIFICADO"/>
    <s v="QUALIFICADO"/>
    <s v="SSG"/>
    <s v="CONSULTORIA"/>
    <s v="CRUZ DAS ALMAS"/>
    <s v="BA"/>
    <s v="44380-000"/>
    <n v="5575999191633"/>
    <x v="7"/>
    <d v="2020-06-12T00:00:00"/>
    <s v="LOA"/>
    <s v="LOA"/>
    <s v="LUTI DE OLIVEIRA ALVES"/>
    <s v="ADMINISTRADOR(A)"/>
    <s v="SIMPLES"/>
    <s v="N"/>
    <x v="0"/>
    <n v="1"/>
    <n v="1"/>
    <s v="S"/>
    <s v="N"/>
    <s v="S"/>
    <s v=" "/>
    <x v="1"/>
    <m/>
  </r>
  <r>
    <n v="41"/>
    <s v="RODRIGO PESSOA JATOBA CAVALCANTI"/>
    <d v="1991-09-16T00:00:00"/>
    <s v="M"/>
    <n v="1407202041"/>
    <n v="4739508"/>
    <s v=""/>
    <m/>
    <m/>
    <s v="449.522.014-49"/>
    <s v="RODRIGO_JATOBA@HOTMAIL.COM"/>
    <s v="RPJC"/>
    <s v="RM TERCEIRIZACAO E GESTAO DE RECURSOS HUMANOS EIRELI"/>
    <n v="5581995019674"/>
    <s v="REGULAR"/>
    <s v=""/>
    <s v="GSD"/>
    <s v="CONSULTORIA"/>
    <s v="RECIFE"/>
    <s v="PE"/>
    <s v="52041-160"/>
    <n v="5581997659334"/>
    <x v="8"/>
    <d v="2020-07-14T00:00:00"/>
    <s v="RMTG"/>
    <s v="RMTG"/>
    <s v="RM TERCEIRIZACAO E GESTAO DE RECURSOS HUMANOS EIRELI"/>
    <s v="EMPRESÁRIO(A)"/>
    <s v="SIMPLES"/>
    <s v="N"/>
    <x v="0"/>
    <n v="1"/>
    <s v="EXCEÇÃO"/>
    <s v="N"/>
    <s v="N"/>
    <s v="N"/>
    <s v=" "/>
    <x v="0"/>
    <d v="2023-03-06T00:00:00"/>
  </r>
  <r>
    <n v="42"/>
    <s v="ROMERO JATOBA CAVALCANTI FILHO"/>
    <d v="1965-05-24T00:00:00"/>
    <s v="M"/>
    <n v="1407202042"/>
    <n v="4385403"/>
    <s v=""/>
    <m/>
    <m/>
    <s v="449.522.014-49"/>
    <s v="RODRIGO_JATOBA@HOTMAIL.COM"/>
    <s v="RJCF"/>
    <s v="RM TERCEIRIZACAO E GESTAO DE RECURSOS HUMANOS EIRELI"/>
    <n v="5581995019674"/>
    <s v="REGULAR"/>
    <s v=""/>
    <s v="GSD"/>
    <s v="CONSULTORIA"/>
    <s v="RECIFE"/>
    <s v="PE"/>
    <s v="52041-160"/>
    <n v="5581995019674"/>
    <x v="8"/>
    <d v="2020-07-14T00:00:00"/>
    <s v="RMTG"/>
    <s v="RMTG"/>
    <s v="RM TERCEIRIZACAO E GESTAO DE RECURSOS HUMANOS EIRELI"/>
    <s v="EMPRESÁRIO(A)"/>
    <s v="COMPLETA"/>
    <s v="N"/>
    <x v="0"/>
    <n v="1"/>
    <s v="EXCEÇÃO"/>
    <s v="N"/>
    <s v="N"/>
    <s v="N"/>
    <s v=" "/>
    <x v="0"/>
    <d v="2023-03-06T00:00:00"/>
  </r>
  <r>
    <n v="37"/>
    <s v="DURVAL SELVA VALENCA"/>
    <d v="1939-08-22T00:00:00"/>
    <s v="M"/>
    <n v="2707202037"/>
    <n v="4294361"/>
    <s v=""/>
    <m/>
    <s v="DSV_DSV"/>
    <s v="003.145.954-49"/>
    <s v=" "/>
    <s v="DSV"/>
    <s v="DURVAL SELVA VALENCA"/>
    <n v="5581996017008"/>
    <s v="REGULAR"/>
    <s v=""/>
    <s v="PGB"/>
    <s v="CONSULTORIA"/>
    <s v="RECIFE"/>
    <s v="PE"/>
    <s v="52060-105"/>
    <n v="5581996017080"/>
    <x v="9"/>
    <d v="2020-07-27T00:00:00"/>
    <s v="DSV"/>
    <s v="DSV"/>
    <s v="DURVAL SELVA VALENCA"/>
    <s v="MÉDICO(A)"/>
    <s v="COMPLETA"/>
    <s v="N"/>
    <x v="0"/>
    <n v="0"/>
    <s v="EXCEÇÃO"/>
    <s v="S"/>
    <s v="N"/>
    <s v="S"/>
    <s v=" "/>
    <x v="0"/>
    <d v="2023-05-23T00:00:00"/>
  </r>
  <r>
    <n v="43"/>
    <s v="ALEX LEMOS DE LIMA GOMES"/>
    <d v="1999-03-15T00:00:00"/>
    <s v="M"/>
    <n v="108202043"/>
    <n v="4449351"/>
    <n v="1150689"/>
    <m/>
    <m/>
    <s v="118.786.774-89"/>
    <s v="ALEMOSGOMES@GMAIL.COM"/>
    <s v="ALLG"/>
    <s v="ALEX LEMOS DE LIMA GOMES"/>
    <n v="5581985239337"/>
    <s v="REGULAR"/>
    <s v="REGULAR"/>
    <s v="ALG"/>
    <s v="CONSULTORIA"/>
    <s v="OLINDA"/>
    <s v="PE"/>
    <s v="53130-110"/>
    <n v="5581985239337"/>
    <x v="10"/>
    <d v="2020-08-01T00:00:00"/>
    <s v="ALG"/>
    <s v="ALEX"/>
    <s v="ALEX LEMOS DE LIMA GOMES"/>
    <s v="EMPRESÁRIO(A)"/>
    <s v="SIMPLES"/>
    <s v="N"/>
    <x v="1"/>
    <n v="1"/>
    <m/>
    <s v="N"/>
    <s v="N"/>
    <s v="N"/>
    <s v=" "/>
    <x v="0"/>
    <m/>
  </r>
  <r>
    <n v="45"/>
    <s v="FRANCISCO XAVIER MAFRA"/>
    <d v="1963-12-15T00:00:00"/>
    <s v="M"/>
    <n v="308202045"/>
    <n v="363384"/>
    <s v=""/>
    <m/>
    <s v="SLS_FXM"/>
    <s v="517.652.504-63"/>
    <s v="fxmafracontaxp@gmail.com"/>
    <s v="SLS"/>
    <s v="SANDERSON LIENIO DA SILVA MAFRA"/>
    <n v="5584991481152"/>
    <s v="REGULAR"/>
    <s v=""/>
    <s v="SSG"/>
    <s v="CONSULTORIA"/>
    <s v="SITIO NOVO"/>
    <s v="RN"/>
    <s v="59430-000"/>
    <n v="5584987142610"/>
    <x v="11"/>
    <d v="2020-08-03T00:00:00"/>
    <s v="SLS"/>
    <s v="SLS"/>
    <s v="SANDERSON LIENIO DA SILVA MAFRA"/>
    <s v="PROFESSOR(A)"/>
    <s v="SIMPLES"/>
    <s v="S"/>
    <x v="0"/>
    <n v="1"/>
    <n v="1"/>
    <s v="S"/>
    <s v="S"/>
    <s v="S"/>
    <s v=" "/>
    <x v="1"/>
    <m/>
  </r>
  <r>
    <n v="46"/>
    <s v="ORENDA INVESTIMENTOS E PARTICIPACOES LTDA"/>
    <m/>
    <s v="E"/>
    <n v="308202046"/>
    <n v="4030101"/>
    <s v=""/>
    <m/>
    <s v="SLS_ORD"/>
    <s v="36.636.661/0001-55"/>
    <s v="SANDERSONMAFRA@HOTMAIL.COM"/>
    <s v="SLS"/>
    <s v="SANDERSON LIENIO DA SILVA MAFRA"/>
    <n v="5584991481152"/>
    <s v="REGULAR"/>
    <s v=""/>
    <s v="SSG"/>
    <s v="CONSULTORIA"/>
    <s v="SITIO NOVO"/>
    <s v="RN"/>
    <s v="59430-000"/>
    <m/>
    <x v="11"/>
    <d v="2020-08-03T00:00:00"/>
    <s v="SLS"/>
    <s v="SLS"/>
    <s v="SANDERSON LIENIO DA SILVA MAFRA"/>
    <s v="EMPRESA"/>
    <s v="COMPLETA"/>
    <s v="N"/>
    <x v="0"/>
    <n v="1"/>
    <n v="1"/>
    <s v="S"/>
    <s v="S"/>
    <s v="S"/>
    <s v=" "/>
    <x v="1"/>
    <m/>
  </r>
  <r>
    <n v="47"/>
    <s v="SANDERSON LIENIO DA SILVA MAFRA"/>
    <d v="1987-09-21T00:00:00"/>
    <s v="M"/>
    <n v="308202047"/>
    <n v="301471"/>
    <n v="5703202"/>
    <s v="6AS05052"/>
    <s v="SLS_SLS"/>
    <s v="058.453.174-52"/>
    <s v="SANDERSONMAFRA@HOTMAIL.COM"/>
    <s v="SLS"/>
    <s v="SANDERSON LIENIO DA SILVA MAFRA"/>
    <n v="5584991481152"/>
    <s v="QUALIFICADO"/>
    <s v="REGULAR"/>
    <s v="SSG"/>
    <s v="CONSULTORIA"/>
    <s v="NATAL"/>
    <s v="RN"/>
    <s v="59012-270"/>
    <n v="5584991481152"/>
    <x v="11"/>
    <d v="2020-08-03T00:00:00"/>
    <s v="SLS"/>
    <s v="SLS"/>
    <s v="SANDERSON LIENIO DA SILVA MAFRA"/>
    <s v="ADVOGADO(A)"/>
    <s v="COMPLETA"/>
    <s v="N"/>
    <x v="0"/>
    <n v="1"/>
    <n v="1"/>
    <s v="S"/>
    <s v="S"/>
    <s v="S"/>
    <s v=" "/>
    <x v="1"/>
    <m/>
  </r>
  <r>
    <n v="48"/>
    <s v="SANDERSON MAFRA SOCIEDADE INDIVIDUAL DE ADVOCACIA"/>
    <m/>
    <s v="E"/>
    <n v="308202048"/>
    <n v="2731474"/>
    <m/>
    <m/>
    <s v="SLS_ADV"/>
    <s v="31.454.209/0001-59"/>
    <s v="SANDERSONMAFRA@GMAIL.COM"/>
    <s v="SLS"/>
    <s v="SANDERSON LIENIO DA SILVA MAFRA"/>
    <n v="5584991481152"/>
    <s v="REGULAR"/>
    <s v=""/>
    <s v="SSG"/>
    <s v="CONSULTORIA"/>
    <s v="NATAL"/>
    <s v="RN"/>
    <s v="59012-270"/>
    <n v="5584991481152"/>
    <x v="11"/>
    <d v="2020-08-03T00:00:00"/>
    <s v="SLS"/>
    <s v="SLS"/>
    <s v="SANDERSON LIENIO DA SILVA MAFRA"/>
    <s v="EMPRESA"/>
    <s v="COMPLETA"/>
    <s v="N"/>
    <x v="0"/>
    <n v="1"/>
    <n v="1"/>
    <s v="S"/>
    <s v="S"/>
    <s v="S"/>
    <s v=" "/>
    <x v="1"/>
    <m/>
  </r>
  <r>
    <n v="50"/>
    <s v="BRUNO FREITAS LEAL"/>
    <d v="1990-02-02T00:00:00"/>
    <s v="M"/>
    <n v="409202050"/>
    <n v="556194"/>
    <n v="5019880"/>
    <m/>
    <s v="BFL_BFL"/>
    <s v="065.208.424-94"/>
    <s v="FREITAS_BRUNO@YAHOO.COM.BR"/>
    <s v="BFL"/>
    <s v="BRUNO FREITAS LEAL"/>
    <n v="5581988328212"/>
    <s v="QUALIFICADO"/>
    <s v="QUALIFICADO"/>
    <s v="SSG"/>
    <s v="CONSULTORIA"/>
    <s v="SÃO PAULO"/>
    <s v="SP"/>
    <s v="04560-001"/>
    <n v="5581988328212"/>
    <x v="12"/>
    <d v="2020-09-04T00:00:00"/>
    <s v="BFL"/>
    <s v="BFL"/>
    <s v="BRUNO FREITAS LEAL"/>
    <s v="ADMINISTRADOR(A)"/>
    <s v="COMPLETA"/>
    <s v="N"/>
    <x v="0"/>
    <n v="1"/>
    <n v="1"/>
    <s v="S"/>
    <s v="N"/>
    <s v="S"/>
    <s v=" "/>
    <x v="0"/>
    <d v="2023-03-23T00:00:00"/>
  </r>
  <r>
    <n v="52"/>
    <s v="JOSE ANTONIO DOS SANTOS NETO"/>
    <d v="1961-12-21T00:00:00"/>
    <s v="M"/>
    <n v="1409202052"/>
    <n v="4475984"/>
    <s v=""/>
    <m/>
    <m/>
    <s v="284.499.834-87"/>
    <s v="JOSEANTONIO@HIDROPLAST.COM.BR"/>
    <s v="JASN"/>
    <s v="JOSE ANTONIO DOS SANTOS NETO"/>
    <n v="55819911331916"/>
    <s v="QUALIFICADO"/>
    <s v=""/>
    <s v="SSG"/>
    <s v="CONSULTORIA"/>
    <s v="RECIFE"/>
    <s v="PE"/>
    <s v="50720-130"/>
    <n v="55819911331916"/>
    <x v="13"/>
    <d v="2020-09-14T00:00:00"/>
    <s v="JASN"/>
    <s v="JASN"/>
    <s v="JOSE ANTONIO DOS SANTOS NETO"/>
    <s v="EMPRESÁRIO(A)"/>
    <s v="COMPLETA"/>
    <s v="N"/>
    <x v="0"/>
    <n v="1"/>
    <n v="1"/>
    <s v="S"/>
    <s v="N"/>
    <s v="S"/>
    <s v=" "/>
    <x v="0"/>
    <d v="2021-11-18T00:00:00"/>
  </r>
  <r>
    <n v="53"/>
    <s v="CARLOS EDUARDO SILVA DE MELO"/>
    <d v="1971-05-20T00:00:00"/>
    <s v="M"/>
    <n v="1609202053"/>
    <n v="4567963"/>
    <s v=""/>
    <m/>
    <s v="CESM_CESM"/>
    <s v="666.689.054-04"/>
    <s v="CARLOS@EROSHOTEL.COM.BR"/>
    <s v="CESM"/>
    <s v="CARLOS EDUARDO SILVA DE MELO"/>
    <n v="5581992397973"/>
    <s v="QUALIFICADO"/>
    <s v=""/>
    <s v="SSG"/>
    <s v="CONSULTORIA"/>
    <s v="RECIFE"/>
    <s v="PE"/>
    <s v="51011-000"/>
    <n v="5581992397973"/>
    <x v="14"/>
    <d v="2020-10-30T00:00:00"/>
    <s v="CESM"/>
    <s v="CESM"/>
    <s v="CARLOS EDUARDO SILVA DE MELO"/>
    <s v="EMPRESÁRIO(A)"/>
    <s v="COMPLETA"/>
    <s v="S"/>
    <x v="3"/>
    <n v="1"/>
    <n v="1"/>
    <s v="S"/>
    <s v="S"/>
    <s v="S"/>
    <s v=" "/>
    <x v="1"/>
    <m/>
  </r>
  <r>
    <n v="54"/>
    <s v="LUIZA SILVA DE MELO"/>
    <d v="1941-10-06T00:00:00"/>
    <s v="F"/>
    <n v="1609202054"/>
    <n v="4609878"/>
    <s v=""/>
    <m/>
    <s v="CESM_LZ"/>
    <s v="090.265.094-72"/>
    <s v="CARLOS@EROSHOTEL.COM.BR"/>
    <s v="CESM"/>
    <s v="CARLOS EDUARDO SILVA DE MELO"/>
    <n v="5581992397973"/>
    <s v=""/>
    <s v=""/>
    <s v="SSG"/>
    <s v="CONSULTORIA"/>
    <s v="RECIFE"/>
    <s v="PE"/>
    <s v="51011-000"/>
    <n v="5581992397973"/>
    <x v="14"/>
    <d v="2020-10-30T00:00:00"/>
    <s v="CESM"/>
    <s v="CESM"/>
    <s v="CARLOS EDUARDO SILVA DE MELO"/>
    <s v="EMPRESÁRIO(A)"/>
    <s v="COMPLETA"/>
    <s v="S"/>
    <x v="3"/>
    <n v="1"/>
    <n v="1"/>
    <s v="S"/>
    <s v="S"/>
    <s v="S"/>
    <s v=" "/>
    <x v="1"/>
    <m/>
  </r>
  <r>
    <n v="55"/>
    <s v="MARIA BETANIA TIBURCIO CAVALCANTI"/>
    <d v="1978-11-16T00:00:00"/>
    <s v="F"/>
    <n v="1609202055"/>
    <n v="4605009"/>
    <s v=""/>
    <m/>
    <s v="CESM_MB"/>
    <s v="019.467.314-63"/>
    <s v="CARLOS@EROSHOTEL.COM.BR"/>
    <s v="CESM"/>
    <s v="CARLOS EDUARDO SILVA DE MELO"/>
    <n v="5581992397973"/>
    <s v="QUALIFICADO"/>
    <s v=""/>
    <s v="SSG"/>
    <s v="RETENCAO"/>
    <s v="RECIFE"/>
    <s v="PE"/>
    <s v="51011-000"/>
    <n v="5581992397973"/>
    <x v="14"/>
    <d v="2020-10-30T00:00:00"/>
    <s v="CESM"/>
    <s v="CESM"/>
    <s v="CARLOS EDUARDO SILVA DE MELO"/>
    <s v="EMPRESÁRIO(A)"/>
    <s v="COMPLETA"/>
    <s v="S"/>
    <x v="3"/>
    <n v="0"/>
    <n v="1"/>
    <s v="S"/>
    <s v="S"/>
    <s v="S"/>
    <s v=" "/>
    <x v="1"/>
    <m/>
  </r>
  <r>
    <n v="56"/>
    <s v="MELO EMPREENDIMENTOS E PARTICIP. IMOB. E EMPRESARIAIS LTDA"/>
    <m/>
    <s v="E"/>
    <n v="1609202056"/>
    <n v="4688245"/>
    <s v=""/>
    <m/>
    <s v="CESM_MLE"/>
    <s v="11.078.251/0001-05"/>
    <s v="CARLOS@EROSHOTEL.COM.BR"/>
    <s v="CESM"/>
    <s v="CARLOS EDUARDO SILVA DE MELO"/>
    <n v="5581992397973"/>
    <s v="QUALIFICADO"/>
    <s v=""/>
    <s v="SSG"/>
    <s v="RETENCAO"/>
    <s v="RECIFE"/>
    <s v="PE"/>
    <s v="51011-000"/>
    <n v="5581992397973"/>
    <x v="14"/>
    <d v="2020-10-30T00:00:00"/>
    <s v="CESM"/>
    <s v="CESM"/>
    <s v="CARLOS EDUARDO SILVA DE MELO"/>
    <s v="EMPRESÁRIO(A)"/>
    <s v="COMPLETA"/>
    <s v="S"/>
    <x v="3"/>
    <n v="0"/>
    <n v="1"/>
    <s v="S"/>
    <s v="S"/>
    <s v="S"/>
    <s v=" "/>
    <x v="1"/>
    <m/>
  </r>
  <r>
    <n v="57"/>
    <s v="PROGRESSO EMPREENIDMENTOS LTDA"/>
    <m/>
    <s v="E"/>
    <n v="1609202057"/>
    <n v="4681655"/>
    <n v="5993853"/>
    <m/>
    <s v="CESM_PGR"/>
    <s v="02.739.414/0001-62"/>
    <s v="CARLOS@EROSHOTEL.COM.BR"/>
    <s v="CESM"/>
    <s v="CARLOS EDUARDO SILVA DE MELO"/>
    <n v="5581992397973"/>
    <s v="REGULAR"/>
    <s v=""/>
    <s v="SSG"/>
    <s v="RETENCAO"/>
    <s v="RECIFE"/>
    <s v="PE"/>
    <s v="51011-000"/>
    <n v="5581992397973"/>
    <x v="14"/>
    <d v="2020-10-30T00:00:00"/>
    <s v="CESM"/>
    <s v="CESM"/>
    <s v="CARLOS EDUARDO SILVA DE MELO"/>
    <s v="EMPRESÁRIO(A)"/>
    <s v="COMPLETA"/>
    <s v="S"/>
    <x v="3"/>
    <n v="0"/>
    <n v="1"/>
    <s v="S"/>
    <s v="S"/>
    <s v="S"/>
    <s v=" "/>
    <x v="1"/>
    <m/>
  </r>
  <r>
    <n v="243"/>
    <s v="POUSADA"/>
    <m/>
    <s v="E"/>
    <n v="16092020243"/>
    <m/>
    <m/>
    <m/>
    <s v="CESM_PSD"/>
    <m/>
    <s v="CARLOS@EROSHOTEL.COM.BR"/>
    <s v="CESM"/>
    <s v="CARLOS EDUARDO SILVA DE MELO"/>
    <n v="5581992397973"/>
    <s v=""/>
    <s v=""/>
    <s v="SSG"/>
    <s v="RETENCAO"/>
    <s v="RECIFE"/>
    <s v="PE"/>
    <s v="51011-000"/>
    <n v="5581992397973"/>
    <x v="14"/>
    <d v="2020-10-30T00:00:00"/>
    <s v="CESM"/>
    <s v="CESM"/>
    <s v="CARLOS EDUARDO SILVA DE MELO"/>
    <s v="EMPRESÁRIO(A)"/>
    <s v="COMPLETA"/>
    <s v="S"/>
    <x v="3"/>
    <n v="0"/>
    <n v="1"/>
    <s v="S"/>
    <s v="S"/>
    <s v="S"/>
    <s v=" "/>
    <x v="1"/>
    <m/>
  </r>
  <r>
    <n v="244"/>
    <s v="VRM"/>
    <m/>
    <s v="E"/>
    <n v="16092020244"/>
    <m/>
    <m/>
    <m/>
    <s v="CESM_VRM"/>
    <m/>
    <s v="CARLOS@EROSHOTEL.COM.BR"/>
    <s v="CESM"/>
    <s v="CARLOS EDUARDO SILVA DE MELO"/>
    <n v="5581992397973"/>
    <s v=""/>
    <s v=""/>
    <s v="SSG"/>
    <s v="CONSULTORIA"/>
    <s v="RECIFE"/>
    <s v="PE"/>
    <s v="51011-000"/>
    <n v="5581992397973"/>
    <x v="14"/>
    <d v="2020-10-30T00:00:00"/>
    <s v="CESM"/>
    <s v="CESM"/>
    <s v="CARLOS EDUARDO SILVA DE MELO"/>
    <s v="EMPRESÁRIO(A)"/>
    <s v="COMPLETA"/>
    <s v="S"/>
    <x v="3"/>
    <n v="0"/>
    <n v="1"/>
    <s v="S"/>
    <s v="S"/>
    <s v="S"/>
    <s v=" "/>
    <x v="1"/>
    <m/>
  </r>
  <r>
    <n v="245"/>
    <s v="IPUTINGA"/>
    <m/>
    <s v="E"/>
    <n v="16092020245"/>
    <m/>
    <n v="5982287"/>
    <m/>
    <s v="CESM_IPT"/>
    <m/>
    <s v="CARLOS@EROSHOTEL.COM.BR"/>
    <s v="CESM"/>
    <s v="CARLOS EDUARDO SILVA DE MELO"/>
    <n v="5581992397973"/>
    <s v=""/>
    <s v=""/>
    <s v="SSG"/>
    <s v="CONSULTORIA"/>
    <s v="RECIFE"/>
    <s v="PE"/>
    <s v="51011-000"/>
    <n v="5581992397973"/>
    <x v="14"/>
    <d v="2020-10-30T00:00:00"/>
    <s v="CESM"/>
    <s v="CESM"/>
    <s v="CARLOS EDUARDO SILVA DE MELO"/>
    <s v="EMPRESÁRIO(A)"/>
    <s v="COMPLETA"/>
    <s v="S"/>
    <x v="3"/>
    <n v="0"/>
    <n v="1"/>
    <s v="S"/>
    <s v="S"/>
    <s v="S"/>
    <s v=" "/>
    <x v="1"/>
    <m/>
  </r>
  <r>
    <n v="246"/>
    <s v="LUIS EDUARDO TIBURCIO DE MELO"/>
    <m/>
    <s v="M"/>
    <n v="16092020246"/>
    <m/>
    <m/>
    <m/>
    <s v="CESM_LE"/>
    <m/>
    <s v="CARLOS@EROSHOTEL.COM.BR"/>
    <s v="CESM"/>
    <s v="CARLOS EDUARDO SILVA DE MELO"/>
    <n v="5581992397973"/>
    <s v=""/>
    <s v=""/>
    <s v="SSG"/>
    <s v="CONSULTORIA"/>
    <s v="RECIFE"/>
    <s v="PE"/>
    <s v="51011-000"/>
    <n v="5581992397973"/>
    <x v="14"/>
    <d v="2020-10-30T00:00:00"/>
    <s v="CESM"/>
    <s v="CESM"/>
    <s v="CARLOS EDUARDO SILVA DE MELO"/>
    <s v="EMPRESÁRIO(A)"/>
    <s v="COMPLETA"/>
    <s v="S"/>
    <x v="3"/>
    <n v="0"/>
    <n v="1"/>
    <s v="S"/>
    <s v="S"/>
    <s v="S"/>
    <s v=" "/>
    <x v="1"/>
    <m/>
  </r>
  <r>
    <n v="319"/>
    <s v="EPITACIO PESSOA DE MELO FILHO"/>
    <d v="1995-01-24T00:00:00"/>
    <s v="M"/>
    <n v="18022022319"/>
    <n v="7710245"/>
    <m/>
    <m/>
    <s v="EPMF_EPMF"/>
    <s v="097.827.404-03"/>
    <s v="TACOPMF@GMAIL.COM"/>
    <s v="EPMF"/>
    <s v="EPITACIO PESSOA DE MELO FILHO"/>
    <n v="19494322510"/>
    <s v="QUALIFICADO"/>
    <s v="QUALIFICADO"/>
    <s v="SSG"/>
    <s v="CONSULTORIA"/>
    <s v="RECIFE"/>
    <s v="PE"/>
    <s v="51011-560"/>
    <n v="19494322510"/>
    <x v="15"/>
    <d v="2022-10-21T00:00:00"/>
    <s v="EPMF"/>
    <s v="EPMF"/>
    <s v="EPITACIO PESSOA DE MELO FILHO"/>
    <s v="ATLETA"/>
    <s v="COMPLETA"/>
    <s v="N"/>
    <x v="0"/>
    <n v="1"/>
    <n v="1"/>
    <s v="S"/>
    <s v="N"/>
    <s v="S"/>
    <s v=" "/>
    <x v="1"/>
    <m/>
  </r>
  <r>
    <n v="352"/>
    <s v="BRUNO CESAR BRASILEIRO CLEMENTE"/>
    <d v="1982-11-10T00:00:00"/>
    <s v="M"/>
    <n v="9062022352"/>
    <n v="8419108"/>
    <m/>
    <m/>
    <m/>
    <s v="042.514.344-98"/>
    <s v="BRUNO CESAR BRASILEIRO CLEMENTE"/>
    <s v="BCBC"/>
    <s v="BRUNO CESAR BRASILEIRO CLEMENTE"/>
    <n v="5581999868721"/>
    <s v=""/>
    <s v=""/>
    <s v="GAD"/>
    <s v="CONSULTORIA"/>
    <s v="RECIFE"/>
    <s v="PE"/>
    <s v="51111-110"/>
    <n v="5581999868721"/>
    <x v="15"/>
    <d v="2022-06-09T00:00:00"/>
    <s v="BCBC"/>
    <s v="BCBC"/>
    <s v="BRUNO CESAR BRASILEIRO CLEMENTE"/>
    <s v="ADVOGADO(A)"/>
    <s v="COMPLETA"/>
    <s v="N"/>
    <x v="2"/>
    <n v="0"/>
    <m/>
    <s v="N"/>
    <s v="N"/>
    <s v="N"/>
    <s v=" "/>
    <x v="1"/>
    <m/>
  </r>
  <r>
    <n v="456"/>
    <s v="MARIA EDUARDA RAMOS PESSOA DE MELO"/>
    <d v="1991-05-15T00:00:00"/>
    <s v="F"/>
    <n v="18022022456"/>
    <n v="4384235"/>
    <m/>
    <m/>
    <s v="MERP_MERP"/>
    <s v="097.113.284-45"/>
    <s v="MARIA.EDUARDA@HIMAPARTICIPACOES.COM.BR"/>
    <s v="MERP"/>
    <s v="MARIA EDUARDA RAMOS PESSOA DE MELO"/>
    <n v="5581991255683"/>
    <s v="QUALIFICADO"/>
    <m/>
    <s v="SSG"/>
    <s v="CONSULTORIA"/>
    <s v="RECIFE"/>
    <s v="PE"/>
    <s v="51011-560"/>
    <n v="5581991255683"/>
    <x v="15"/>
    <d v="2020-09-25T00:00:00"/>
    <s v="EPMF"/>
    <s v="EPMF"/>
    <s v="EPITACIO PESSOA DE MELO FILHO"/>
    <s v="ADMINISTRADOR(A)"/>
    <m/>
    <m/>
    <x v="0"/>
    <n v="1"/>
    <n v="1"/>
    <s v="S"/>
    <s v="N"/>
    <s v="S"/>
    <s v=" "/>
    <x v="1"/>
    <m/>
  </r>
  <r>
    <n v="44"/>
    <s v="LEVI RAMOS ALVES JUNIOR"/>
    <d v="1980-08-17T00:00:00"/>
    <s v="M"/>
    <n v="2909202044"/>
    <n v="390240"/>
    <s v=""/>
    <m/>
    <s v="LRA_LRA"/>
    <s v="001.787.445-90"/>
    <s v="LEVIJRSSA@HOTMAIL.COM"/>
    <s v="LRA"/>
    <s v="LEVI RAMOS ALVES JUNIOR"/>
    <n v="557398052200"/>
    <s v="QUALIFICADO"/>
    <s v=""/>
    <s v="SSG"/>
    <s v="CONSULTORIA"/>
    <s v="ITABUNA"/>
    <s v="BA"/>
    <s v="45605-510"/>
    <n v="557398052200"/>
    <x v="16"/>
    <d v="2020-09-29T00:00:00"/>
    <s v="LRA"/>
    <s v="LRA"/>
    <s v="LEVI RAMOS ALVES JUNIOR"/>
    <s v="MÉDICO(A)"/>
    <s v="COMPLETA"/>
    <s v="S"/>
    <x v="0"/>
    <n v="1"/>
    <n v="1"/>
    <s v="S"/>
    <s v="N"/>
    <s v="S"/>
    <s v=" "/>
    <x v="1"/>
    <m/>
  </r>
  <r>
    <n v="58"/>
    <s v="CELIO VOLPI JUNIOR"/>
    <d v="1987-06-01T00:00:00"/>
    <s v="M"/>
    <n v="210202058"/>
    <n v="3745552"/>
    <s v=""/>
    <m/>
    <m/>
    <s v="318.004.798-40"/>
    <s v="CELIOVOLPI@GMAIL.COM"/>
    <s v="CVJ"/>
    <s v="CELIO VOLPI JUNIOR"/>
    <n v="5511999411646"/>
    <s v="REGULAR"/>
    <s v=""/>
    <s v="SSG"/>
    <s v="CONSULTORIA"/>
    <s v="FORTALEZA"/>
    <s v="CE"/>
    <s v="60165-075"/>
    <n v="5511999411646"/>
    <x v="17"/>
    <d v="2020-10-02T00:00:00"/>
    <s v="CVJ"/>
    <s v="CVJ"/>
    <s v="CELIO VOLPI JUNIOR"/>
    <s v="ENGENHEIRO(A)"/>
    <s v="SIMPLES"/>
    <s v="S"/>
    <x v="2"/>
    <n v="0"/>
    <s v=""/>
    <s v="S"/>
    <s v="N"/>
    <s v="S"/>
    <s v=" "/>
    <x v="0"/>
    <d v="2024-10-28T00:00:00"/>
  </r>
  <r>
    <n v="62"/>
    <s v="ERICA DE VASCONCELLOS RANGEL RODRIGUES"/>
    <d v="1980-06-22T00:00:00"/>
    <s v="F"/>
    <n v="510202062"/>
    <n v="4567665"/>
    <s v=""/>
    <m/>
    <s v="EVR_EVR"/>
    <s v="092.857.157-29"/>
    <s v="ERICAMED2014@GMAIL.COM"/>
    <s v="EVR"/>
    <s v="ERICA DE VASCONCELLOS RANGEL RODRIGUES"/>
    <n v="5521997918449"/>
    <s v="REGULAR"/>
    <s v=""/>
    <s v="SSG"/>
    <s v="CONSULTORIA"/>
    <s v="NOVA IGUAÇU"/>
    <s v="RJ"/>
    <s v="26260-130"/>
    <n v="55219967408828"/>
    <x v="18"/>
    <d v="2020-10-05T00:00:00"/>
    <s v="EVR"/>
    <s v="EVR"/>
    <s v="ERICA DE VASCONCELLOS RANGEL RODRIGUES"/>
    <s v="MÉDICO(A)"/>
    <s v="SIMPLES"/>
    <s v="N"/>
    <x v="0"/>
    <n v="1"/>
    <n v="1"/>
    <s v="S"/>
    <s v="N"/>
    <s v="S"/>
    <s v=" "/>
    <x v="0"/>
    <d v="2023-05-15T00:00:00"/>
  </r>
  <r>
    <n v="65"/>
    <s v="EDUARDA GOMES MARINHO"/>
    <d v="2021-08-22T00:00:00"/>
    <s v="F"/>
    <n v="510202065"/>
    <m/>
    <n v="2991829"/>
    <m/>
    <m/>
    <s v="177.951.984-22"/>
    <s v="FLAVIOMMS@ME.COM"/>
    <s v="FMM_FLS"/>
    <s v="FLAVIO MACIEL MARINHO"/>
    <n v="5581999376020"/>
    <s v=""/>
    <s v="REGULAR"/>
    <s v="SSG"/>
    <s v="CONSULTORIA"/>
    <s v="RECIFE"/>
    <s v="PE"/>
    <s v="52041-360"/>
    <n v="5581999376020"/>
    <x v="18"/>
    <d v="2020-10-05T00:00:00"/>
    <s v="FMM"/>
    <s v="FMM"/>
    <s v="FLAVIO MACIEL MARINHO"/>
    <s v="ESTUDANTE"/>
    <s v="COMPLETA"/>
    <s v="N"/>
    <x v="0"/>
    <n v="1"/>
    <n v="1"/>
    <s v="S"/>
    <s v="N"/>
    <s v="S"/>
    <s v=" "/>
    <x v="0"/>
    <d v="2023-07-20T00:00:00"/>
  </r>
  <r>
    <n v="66"/>
    <s v="LETICIA GOMES MARINHO"/>
    <d v="2019-04-10T00:00:00"/>
    <s v="F"/>
    <n v="510202066"/>
    <m/>
    <n v="2332825"/>
    <m/>
    <m/>
    <s v="163.941.704-45"/>
    <s v="FLAVIOMMS@ME.COM"/>
    <s v="FMM_FLS"/>
    <s v="FLAVIO MACIEL MARINHO"/>
    <n v="5581999376020"/>
    <s v=""/>
    <s v="REGULAR"/>
    <s v="SSG"/>
    <s v="CONSULTORIA"/>
    <s v="RECIFE"/>
    <s v="PE"/>
    <s v="52041-360"/>
    <n v="5581999376020"/>
    <x v="18"/>
    <d v="2020-10-05T00:00:00"/>
    <s v="FMM"/>
    <s v="FMM"/>
    <s v="FLAVIO MACIEL MARINHO"/>
    <s v="ESTUDANTE"/>
    <s v="SIMPLES"/>
    <s v="N"/>
    <x v="0"/>
    <n v="1"/>
    <n v="1"/>
    <s v="S"/>
    <s v="N"/>
    <s v="S"/>
    <s v=" "/>
    <x v="0"/>
    <d v="2023-07-20T00:00:00"/>
  </r>
  <r>
    <n v="67"/>
    <s v="MARIANA MELO MARINHO"/>
    <d v="2009-10-13T00:00:00"/>
    <s v="F"/>
    <n v="510202067"/>
    <m/>
    <n v="2988754"/>
    <m/>
    <m/>
    <s v="151.620.984-26"/>
    <s v="FLAVIOMMS@ME.COM"/>
    <s v="FMM_FLS"/>
    <s v="FLAVIO MACIEL MARINHO"/>
    <n v="5581999376020"/>
    <s v=""/>
    <s v="REGULAR"/>
    <s v="SSG"/>
    <s v="CONSULTORIA"/>
    <s v="RECIFE"/>
    <s v="PE"/>
    <s v="52041-360"/>
    <n v="5581999376020"/>
    <x v="18"/>
    <d v="2020-10-05T00:00:00"/>
    <s v="FMM"/>
    <s v="FMM"/>
    <s v="FLAVIO MACIEL MARINHO"/>
    <s v="ESTUDANTE"/>
    <s v="SIMPLES"/>
    <s v="N"/>
    <x v="0"/>
    <n v="1"/>
    <n v="1"/>
    <s v="S"/>
    <s v="N"/>
    <s v="S"/>
    <s v=" "/>
    <x v="0"/>
    <d v="2023-07-20T00:00:00"/>
  </r>
  <r>
    <n v="49"/>
    <s v="GIOVANI DE SA ALMEIDA"/>
    <d v="1977-10-26T00:00:00"/>
    <s v="M"/>
    <n v="610202049"/>
    <n v="4482847"/>
    <s v=""/>
    <m/>
    <s v="GSA_GSA"/>
    <s v="034.081.846-82"/>
    <s v="GIOALMEIDA@HOTMAIL.COM"/>
    <s v="GSA"/>
    <s v="GIOVANI DE SA ALMEIDA"/>
    <n v="5573991384000"/>
    <s v="REGULAR"/>
    <s v=""/>
    <s v="SSG"/>
    <s v="CONSULTORIA"/>
    <s v="ITABUNA"/>
    <s v="BA"/>
    <s v="45604-017"/>
    <n v="5573991384000"/>
    <x v="19"/>
    <d v="2020-10-06T00:00:00"/>
    <s v="GSA"/>
    <s v="GSA"/>
    <s v="GIOVANI DE SA ALMEIDA"/>
    <s v="MÉDICO(A)"/>
    <s v="COMPLETA"/>
    <s v="S"/>
    <x v="0"/>
    <n v="1"/>
    <n v="1"/>
    <s v="S"/>
    <s v="N"/>
    <s v="S"/>
    <s v=" "/>
    <x v="1"/>
    <m/>
  </r>
  <r>
    <n v="63"/>
    <s v="CYNTHIA DANIELLE GOMES MARINHO"/>
    <d v="1986-07-11T00:00:00"/>
    <s v="F"/>
    <n v="610202063"/>
    <n v="3250775"/>
    <s v=""/>
    <m/>
    <m/>
    <s v="058.824.704-98"/>
    <s v="FLAVIOMMS@ME.COM"/>
    <s v="FMM_CGM"/>
    <s v="FLAVIO MACIEL MARINHO"/>
    <n v="5581999376020"/>
    <s v="REGULAR"/>
    <s v=""/>
    <s v="SSG"/>
    <s v="CONSULTORIA"/>
    <s v="RECIFE"/>
    <s v="PE"/>
    <s v="52041-360"/>
    <n v="5581999376020"/>
    <x v="19"/>
    <d v="2020-10-06T00:00:00"/>
    <s v="FMM"/>
    <s v="FMM"/>
    <s v="FLAVIO MACIEL MARINHO"/>
    <s v="MÉDICO(A)"/>
    <s v="COMPLETA"/>
    <s v="S"/>
    <x v="0"/>
    <n v="1"/>
    <n v="1"/>
    <s v="S"/>
    <s v="N"/>
    <s v="S"/>
    <s v=" "/>
    <x v="0"/>
    <d v="2023-07-20T00:00:00"/>
  </r>
  <r>
    <n v="64"/>
    <s v="FLAVIO MACIEL MARINHO"/>
    <d v="1982-09-24T00:00:00"/>
    <s v="M"/>
    <n v="610202064"/>
    <n v="3004905"/>
    <n v="407766"/>
    <m/>
    <m/>
    <s v="040.421.704-47"/>
    <s v="FLAVIOMMS@ME.COM"/>
    <s v="FMM"/>
    <s v="FLAVIO MACIEL MARINHO"/>
    <n v="5581999376020"/>
    <s v="QUALIFICADO"/>
    <s v="QUALIFICADO"/>
    <s v="SSG"/>
    <s v="CONSULTORIA"/>
    <s v="RECIFE"/>
    <s v="PE"/>
    <s v="52041-360"/>
    <n v="5581999376020"/>
    <x v="19"/>
    <d v="2020-10-06T00:00:00"/>
    <s v="FMM"/>
    <s v="FMM"/>
    <s v="FLAVIO MACIEL MARINHO"/>
    <s v="ADMINISTRADOR(A)"/>
    <s v="COMPLETA"/>
    <s v="S"/>
    <x v="0"/>
    <n v="1"/>
    <n v="1"/>
    <s v="S"/>
    <s v="N"/>
    <s v="S"/>
    <s v=" "/>
    <x v="0"/>
    <d v="2023-07-20T00:00:00"/>
  </r>
  <r>
    <n v="68"/>
    <s v="MARCUS VINICIUS MOREIRA CABRAL"/>
    <d v="1979-12-25T00:00:00"/>
    <s v="M"/>
    <n v="3010202068"/>
    <n v="390046"/>
    <n v="5134788"/>
    <s v="6AU52999"/>
    <s v="MVM_MVM"/>
    <s v="085.894.907-50"/>
    <s v="MVCABRAL@GMAIL.COM"/>
    <s v="MVM"/>
    <s v="MARCUS VINICIUS MOREIRA CABRAL"/>
    <n v="5521981028089"/>
    <s v="QUALIFICADO"/>
    <s v="QUALIFICADO"/>
    <s v="SSG"/>
    <s v="CONSULTORIA"/>
    <s v="RIO DE JANEIRO"/>
    <s v="RJ"/>
    <s v="22790-702"/>
    <n v="5521981028089"/>
    <x v="20"/>
    <d v="2020-10-30T00:00:00"/>
    <s v="MVM"/>
    <s v="MVM"/>
    <s v="MARCUS VINICIUS MOREIRA CABRAL"/>
    <s v="ADMINISTRADOR(A)"/>
    <s v="COMPLETA"/>
    <s v="S"/>
    <x v="0"/>
    <n v="1"/>
    <n v="1"/>
    <s v="S"/>
    <s v="N"/>
    <s v="S"/>
    <s v=" "/>
    <x v="1"/>
    <m/>
  </r>
  <r>
    <n v="69"/>
    <s v="GUSTAVO ROCHA GOMES DE MELO"/>
    <d v="1988-03-25T00:00:00"/>
    <s v="M"/>
    <n v="3010202069"/>
    <n v="363300"/>
    <n v="640479"/>
    <s v="6AV96201"/>
    <s v="GRM_GRM"/>
    <s v="060.514.874-09"/>
    <s v="gustavociaba@hotmail.com"/>
    <s v="GRM"/>
    <s v="GUSTAVO ROCHA GOMES DE MELO"/>
    <n v="5581996189966"/>
    <s v=""/>
    <s v="QUALIFICADO"/>
    <s v="SSG"/>
    <s v="CONSULTORIA"/>
    <s v="RECIFE"/>
    <s v="PE"/>
    <s v="51020-280"/>
    <n v="5581996189966"/>
    <x v="20"/>
    <d v="2020-10-30T00:00:00"/>
    <s v="GRM"/>
    <s v="GRM"/>
    <s v="GUSTAVO ROCHA GOMES DE MELO"/>
    <s v="OFICIAL DAS FORÇAS ARMADAS"/>
    <s v="SIMPLES"/>
    <s v="S"/>
    <x v="0"/>
    <n v="1"/>
    <n v="1"/>
    <s v="S"/>
    <s v="N"/>
    <s v="S"/>
    <s v=" "/>
    <x v="1"/>
    <m/>
  </r>
  <r>
    <n v="21"/>
    <s v="FABIO VINICIUS GONCALVES CAMPANHA"/>
    <d v="1986-05-15T00:00:00"/>
    <s v="M"/>
    <n v="1111201921"/>
    <n v="455959"/>
    <n v="3147295"/>
    <m/>
    <s v="FGC_FGC"/>
    <s v="340.761.398-95"/>
    <s v="fvgcampanha@yahoo.com.br"/>
    <s v="FGC"/>
    <s v="FABIO VINICIUS GONCALVES CAMPANHA"/>
    <n v="5517996065606"/>
    <s v="QUALIFICADO"/>
    <s v="QUALIFICADO"/>
    <s v="SSG"/>
    <s v="CONSULTORIA"/>
    <s v="JALES"/>
    <s v="SP"/>
    <s v="15700-236"/>
    <n v="5517996065606"/>
    <x v="21"/>
    <d v="2020-11-03T00:00:00"/>
    <s v="FGC"/>
    <s v="FGC"/>
    <s v="FABIO VINICIUS GONCALVES CAMPANHA"/>
    <s v="MÉDICO(A)"/>
    <s v="COMPLETA"/>
    <s v="S"/>
    <x v="0"/>
    <n v="1"/>
    <s v="EXCEÇÃO"/>
    <s v="S"/>
    <s v="N"/>
    <s v="S"/>
    <s v=" "/>
    <x v="1"/>
    <m/>
  </r>
  <r>
    <n v="70"/>
    <s v="MARIA CECILIA MARINHO TENORIO"/>
    <d v="1979-10-04T00:00:00"/>
    <s v="F"/>
    <n v="1611202070"/>
    <n v="4681051"/>
    <s v=""/>
    <s v="6AH33909"/>
    <s v="MCT_MCT"/>
    <s v="029.587.724-38"/>
    <s v="mariaceciliatenorio@gmail.com"/>
    <s v="MCT"/>
    <s v="MARIA CECILIA MARINHO TENORIO"/>
    <n v="12178983252"/>
    <s v="QUALIFICADO"/>
    <s v=""/>
    <s v="SSG"/>
    <s v="CONSULTORIA"/>
    <s v="RECIFE"/>
    <s v="PE"/>
    <s v="5201-260"/>
    <n v="12178983252"/>
    <x v="22"/>
    <d v="2020-11-16T00:00:00"/>
    <s v="MCT"/>
    <s v="MCT"/>
    <s v="MARIA CECILIA MARINHO TENORIO"/>
    <s v="SERVIDOR(A) PÚBLICO(A)"/>
    <s v="COMPLETA"/>
    <s v="N"/>
    <x v="0"/>
    <n v="1"/>
    <n v="1"/>
    <s v="S"/>
    <s v="S"/>
    <s v="S"/>
    <s v=" "/>
    <x v="1"/>
    <m/>
  </r>
  <r>
    <n v="71"/>
    <s v="RAFAEL MIRANDA TASSITANO"/>
    <d v="1981-12-01T00:00:00"/>
    <s v="M"/>
    <n v="1611202071"/>
    <n v="2309446"/>
    <s v=""/>
    <m/>
    <s v="MCT_RMT"/>
    <s v="032.732.114-82"/>
    <s v="RAFAEL.TASSITANO@GMAIL.COM"/>
    <s v="MCT"/>
    <s v="MARIA CECILIA MARINHO TENORIO"/>
    <n v="12178983252"/>
    <s v=""/>
    <s v=""/>
    <s v="SSG"/>
    <s v="CONSULTORIA"/>
    <s v="RECIFE"/>
    <s v="PE"/>
    <s v="5201-260"/>
    <n v="12178983251"/>
    <x v="22"/>
    <d v="2020-11-16T00:00:00"/>
    <s v="MCT"/>
    <s v="MCT"/>
    <s v="MARIA CECILIA MARINHO TENORIO"/>
    <s v="SERVIDOR(A) PÚBLICO(A)"/>
    <s v="COMPLETA"/>
    <s v="N"/>
    <x v="0"/>
    <n v="1"/>
    <n v="1"/>
    <s v="S"/>
    <s v="S"/>
    <s v="S"/>
    <s v=" "/>
    <x v="1"/>
    <m/>
  </r>
  <r>
    <n v="72"/>
    <s v="LEONARDO TENORIO TASSITANO"/>
    <d v="2011-05-18T00:00:00"/>
    <s v="M"/>
    <n v="1611202072"/>
    <n v="4757389"/>
    <s v=""/>
    <m/>
    <s v="MCT_LTT_MCT_LTTT"/>
    <s v="111.503.814-18"/>
    <s v="mariaceciliatenorio@gmail.com"/>
    <s v="MCT_LTT"/>
    <s v="MARIA CECILIA MARINHO TENORIO"/>
    <n v="5581981755151"/>
    <s v="REGULAR"/>
    <s v=""/>
    <s v="SSG"/>
    <s v="CONSULTORIA"/>
    <s v="RECIFE"/>
    <s v="PE"/>
    <s v="5201-260"/>
    <n v="12178983252"/>
    <x v="22"/>
    <d v="2020-11-16T00:00:00"/>
    <s v="MCT"/>
    <s v="MCT"/>
    <s v="MARIA CECILIA MARINHO TENORIO"/>
    <s v="ESTUDANTE"/>
    <s v="SIMPLES"/>
    <s v="N"/>
    <x v="0"/>
    <n v="1"/>
    <n v="1"/>
    <s v="S"/>
    <s v="N"/>
    <s v="S"/>
    <s v=" "/>
    <x v="1"/>
    <m/>
  </r>
  <r>
    <n v="73"/>
    <s v="MARIANA TENORIO TASSITANO"/>
    <d v="2013-06-17T00:00:00"/>
    <s v="F"/>
    <n v="1611202073"/>
    <n v="4757417"/>
    <s v=""/>
    <m/>
    <s v="MCT_MTT_MCT_MTT"/>
    <s v="122.050.844-61"/>
    <s v="mariaceciliatenorio@gmail.com"/>
    <s v="MCT_MTT"/>
    <s v="MARIA CECILIA MARINHO TENORIO"/>
    <n v="12178983252"/>
    <s v="REGULAR"/>
    <s v=""/>
    <s v="SSG"/>
    <s v="CONSULTORIA"/>
    <s v="RECIFE"/>
    <s v="PE"/>
    <s v="5201-260"/>
    <n v="12178983252"/>
    <x v="22"/>
    <d v="2021-04-27T00:00:00"/>
    <s v="MCT"/>
    <s v="MCT"/>
    <s v="MARIA CECILIA MARINHO TENORIO"/>
    <s v="ESTUDANTE"/>
    <s v="SIMPLES"/>
    <s v="N"/>
    <x v="0"/>
    <n v="1"/>
    <n v="1"/>
    <s v="S"/>
    <s v="N"/>
    <s v="S"/>
    <s v=" "/>
    <x v="1"/>
    <m/>
  </r>
  <r>
    <n v="77"/>
    <s v="DIOGO WANDERLEY CORREIA COSTA"/>
    <d v="1983-03-18T00:00:00"/>
    <s v="M"/>
    <n v="112202077"/>
    <n v="3458254"/>
    <s v=""/>
    <m/>
    <s v="DWC_DWC"/>
    <s v="047.885.444-74"/>
    <s v="diogowa@gmail.com"/>
    <s v="DWC"/>
    <s v="DIOGO WANDERLEY CORREIA COSTA"/>
    <n v="5581999717174"/>
    <s v="QUALIFICADO"/>
    <s v=""/>
    <s v="SSG"/>
    <s v="RETENCAO"/>
    <s v="RECIFE"/>
    <s v="PE"/>
    <s v="51030-000"/>
    <n v="5581999717174"/>
    <x v="23"/>
    <d v="2022-05-10T00:00:00"/>
    <s v="DWC"/>
    <s v="DWC"/>
    <s v="DIOGO WANDERLEY CORREIA COSTA"/>
    <s v="EMPRESÁRIO(A)"/>
    <s v="COMPLETA"/>
    <s v="N"/>
    <x v="0"/>
    <n v="1"/>
    <s v="EXCEÇÃO"/>
    <s v="S"/>
    <s v="N"/>
    <s v="S"/>
    <s v=" "/>
    <x v="1"/>
    <m/>
  </r>
  <r>
    <n v="82"/>
    <s v="MARGARIDA DO NASCIMENTO MONTEIRO"/>
    <d v="1932-10-17T00:00:00"/>
    <s v="F"/>
    <n v="912202082"/>
    <n v="4880747"/>
    <s v=""/>
    <m/>
    <s v="MKM_MMT_MKM_MMT"/>
    <s v="010.598.404-30"/>
    <s v="MARIKARINAMONTEIRO@GMAIL.COM"/>
    <s v="MKM_MMT"/>
    <s v="MARIA KARINA MONTEIRO VASCONCELOS"/>
    <n v="5581999157388"/>
    <s v="QUALIFICADO"/>
    <s v=""/>
    <s v="SSG"/>
    <s v="RETENCAO"/>
    <s v="RECIFE"/>
    <s v="PE"/>
    <s v="55190-370"/>
    <n v="5581999157388"/>
    <x v="24"/>
    <d v="2020-12-09T00:00:00"/>
    <s v="MKM"/>
    <s v="MKM"/>
    <s v="MARIA KARINA MONTEIRO VASCONCELOS"/>
    <s v="APOSENTADO(A)"/>
    <s v="COMPLETA"/>
    <s v="N"/>
    <x v="0"/>
    <n v="1"/>
    <n v="1"/>
    <s v="S"/>
    <s v="N"/>
    <s v="S"/>
    <s v=" "/>
    <x v="0"/>
    <d v="2023-04-06T00:00:00"/>
  </r>
  <r>
    <n v="83"/>
    <s v="FERNANDO MAFFEI FRASCA"/>
    <d v="1990-10-10T00:00:00"/>
    <s v="M"/>
    <n v="1412202083"/>
    <n v="59515"/>
    <s v=""/>
    <s v="6AV51565"/>
    <s v="FF_FMF_FF_FMF"/>
    <s v="026.102.490-63"/>
    <s v="FERNANDOMFRASCA@GMAIL.COM"/>
    <s v="FF_FMF"/>
    <s v="FERNANDO MAFFEI FRASCA"/>
    <n v="5511994394227"/>
    <s v="REGULAR"/>
    <s v=""/>
    <s v="SSG"/>
    <s v="RETENCAO"/>
    <s v="SÃO PAULO"/>
    <s v="SP"/>
    <s v="04532-000"/>
    <n v="5511994394227"/>
    <x v="25"/>
    <d v="2021-01-27T00:00:00"/>
    <s v="FF_FMF"/>
    <s v="FF_FMF"/>
    <s v="FERNANDO MAFFEI FRASCA"/>
    <s v="ADMINISTRADOR(A)"/>
    <s v="COMPLETA"/>
    <s v="S"/>
    <x v="0"/>
    <n v="1"/>
    <n v="1"/>
    <s v="S"/>
    <s v="N"/>
    <s v="S"/>
    <s v=" "/>
    <x v="1"/>
    <m/>
  </r>
  <r>
    <n v="84"/>
    <s v="ISABEL MIRANDA MACHADO"/>
    <d v="1989-05-31T00:00:00"/>
    <s v="F"/>
    <n v="1412202084"/>
    <n v="2171521"/>
    <s v=""/>
    <m/>
    <s v="IMM_IMM"/>
    <s v="082.654.076-70"/>
    <s v="ISABELMIRANDAMACHADO@GMAIL.COM"/>
    <s v="IMM"/>
    <s v="ISABEL MIRANDA MACHADO"/>
    <n v="5511995413105"/>
    <s v="REGULAR"/>
    <s v=""/>
    <s v="SSG"/>
    <s v="RETENCAO"/>
    <s v="SÃO PAULO"/>
    <s v="SP"/>
    <s v="04532-000"/>
    <n v="5511995413105"/>
    <x v="25"/>
    <d v="2021-01-27T00:00:00"/>
    <s v="IMM"/>
    <s v="IMM"/>
    <s v="ISABEL MIRANDA MACHADO"/>
    <s v="JORNALISTA"/>
    <s v="COMPLETA"/>
    <s v="S"/>
    <x v="0"/>
    <n v="1"/>
    <n v="8"/>
    <s v="S"/>
    <s v="N"/>
    <s v="S"/>
    <s v=" "/>
    <x v="1"/>
    <m/>
  </r>
  <r>
    <n v="85"/>
    <s v="JULIANA MAFFEI FRASCA"/>
    <d v="1985-11-22T00:00:00"/>
    <s v="F"/>
    <n v="1412202085"/>
    <n v="2415585"/>
    <s v=""/>
    <m/>
    <s v="FF_JMF_FF_JMF"/>
    <s v="002.719.870-73"/>
    <s v="JUFRASCA@GMAIL.COM"/>
    <s v="FF_JMF"/>
    <s v="FERNANDO MAFFEI FRASCA"/>
    <n v="5511994394227"/>
    <s v="QUALIFICADO"/>
    <s v=""/>
    <s v="SSG"/>
    <s v="RETENCAO"/>
    <s v="PORTO ALEGRE"/>
    <s v="RS"/>
    <s v="91330-630"/>
    <n v="5551984092211"/>
    <x v="25"/>
    <d v="2021-01-27T00:00:00"/>
    <s v="FF_FMF"/>
    <s v="FF_JMF"/>
    <s v="JULIANA MAFFEI FRASCA"/>
    <s v="GERENTE"/>
    <s v="COMPLETA"/>
    <s v="S"/>
    <x v="0"/>
    <n v="1"/>
    <n v="1"/>
    <s v="S"/>
    <s v="N"/>
    <s v="S"/>
    <s v=" "/>
    <x v="1"/>
    <m/>
  </r>
  <r>
    <n v="86"/>
    <s v="LUIS CARLOS DA FONTOURA FRASCA"/>
    <d v="1959-03-21T00:00:00"/>
    <s v="M"/>
    <n v="1412202086"/>
    <n v="369271"/>
    <s v=""/>
    <m/>
    <s v="FF_LCF_FF_LCF"/>
    <s v="395.416.730-15"/>
    <s v="LCFRASCA@TERRA.COM.BR"/>
    <s v="FF_LCF"/>
    <s v="FERNANDO MAFFEI FRASCA"/>
    <n v="5511994394227"/>
    <s v="QUALIFICADO"/>
    <s v=""/>
    <s v="SSG"/>
    <s v="RETENCAO"/>
    <s v="PORTO ALEGRE"/>
    <s v="RS"/>
    <s v="90510-003"/>
    <n v="5551999829802"/>
    <x v="25"/>
    <d v="2021-01-27T00:00:00"/>
    <s v="FF_FMF"/>
    <s v="FF_LCF"/>
    <s v="LUIS CARLOS DA FONTOURA FRASCA"/>
    <s v="DENTISTA"/>
    <s v="COMPLETA"/>
    <s v="S"/>
    <x v="0"/>
    <n v="1"/>
    <n v="1"/>
    <s v="S"/>
    <s v="N"/>
    <s v="S"/>
    <s v=" "/>
    <x v="1"/>
    <m/>
  </r>
  <r>
    <n v="87"/>
    <s v="SILVIA HELENA MAFFEI"/>
    <d v="1961-08-20T00:00:00"/>
    <s v="F"/>
    <n v="1412202087"/>
    <n v="369275"/>
    <s v=""/>
    <m/>
    <s v="SHM_SHM"/>
    <s v="057.694.068-28"/>
    <s v="silvia@odontomaffei.com.br"/>
    <s v="SHM"/>
    <s v="SILVIA HELENA MAFFEI"/>
    <n v="5551999750636"/>
    <s v="QUALIFICADO"/>
    <s v=""/>
    <s v="SSG"/>
    <s v="RETENCAO"/>
    <s v="PORTO ALEGRE"/>
    <s v="RS"/>
    <s v="90510-003"/>
    <n v="5551999750636"/>
    <x v="25"/>
    <d v="2021-01-27T00:00:00"/>
    <s v="FF_FMF"/>
    <s v="SHM"/>
    <s v="SILVIA HELENA MAFFEI"/>
    <s v="DENTISTA"/>
    <s v="COMPLETA"/>
    <s v="S"/>
    <x v="0"/>
    <n v="1"/>
    <n v="1"/>
    <s v="S"/>
    <s v="N"/>
    <s v="S"/>
    <s v=" "/>
    <x v="1"/>
    <m/>
  </r>
  <r>
    <n v="228"/>
    <s v="MARCOS ANDRE SOBRAL LINS"/>
    <d v="1963-03-14T00:00:00"/>
    <s v="M"/>
    <n v="16122021228"/>
    <n v="2917686"/>
    <m/>
    <m/>
    <s v="MASL_MASL"/>
    <s v="354.720.064-49"/>
    <s v="SOBRAL118@GMAIL.COM"/>
    <s v="MASL"/>
    <s v="MARCOS ANDRE SOBRAL LINS"/>
    <n v="5581999696960"/>
    <s v="REGULAR"/>
    <s v=""/>
    <s v="NBL"/>
    <s v="RETENCAO"/>
    <s v="RECIFE"/>
    <s v="PE"/>
    <s v="51130-010"/>
    <n v="5581999696960"/>
    <x v="26"/>
    <d v="2021-12-16T00:00:00"/>
    <s v="MASL"/>
    <s v="MASL"/>
    <s v="MARCOS ANDRE SOBRAL LINS"/>
    <s v="ENGENHEIRO(A)"/>
    <s v="COMPLETA"/>
    <s v="N"/>
    <x v="0"/>
    <n v="1"/>
    <n v="1"/>
    <s v="S"/>
    <s v="S"/>
    <s v="S"/>
    <s v=" "/>
    <x v="1"/>
    <m/>
  </r>
  <r>
    <n v="229"/>
    <s v="SANDRA MARIA SOARES VILA NOVA"/>
    <d v="1966-07-19T00:00:00"/>
    <s v="F"/>
    <n v="16122021229"/>
    <n v="3219524"/>
    <m/>
    <m/>
    <s v="MASL_SMS"/>
    <s v="426.750.144-00"/>
    <s v="SANDRA@MV.COM.BR"/>
    <s v="MASL"/>
    <s v="MARCOS ANDRE SOBRAL LINS"/>
    <n v="5581999696960"/>
    <s v="REGULAR"/>
    <s v="REGULAR"/>
    <s v="NBL"/>
    <s v="RETENCAO"/>
    <s v="RECIFE"/>
    <s v="PE"/>
    <s v="51130-010"/>
    <n v="5581999652323"/>
    <x v="26"/>
    <d v="2021-12-16T00:00:00"/>
    <s v="MASL"/>
    <s v="MASL"/>
    <s v="MARCOS ANDRE SOBRAL LINS"/>
    <s v="SECRETARIO EXECUTIVO"/>
    <s v="COMPLETA"/>
    <s v="S"/>
    <x v="0"/>
    <n v="1"/>
    <n v="1"/>
    <s v="S"/>
    <s v="S"/>
    <s v="S"/>
    <s v=" "/>
    <x v="1"/>
    <m/>
  </r>
  <r>
    <n v="88"/>
    <s v="AIDA HELENA DE MORAIS"/>
    <d v="1949-07-03T00:00:00"/>
    <s v="F"/>
    <n v="2112202088"/>
    <n v="2917757"/>
    <s v=""/>
    <m/>
    <s v="DRLC_AHM_AHM"/>
    <s v="056.885.401-25"/>
    <s v="AIDAHELENA49@GMAIL.COM"/>
    <s v="DRLC_AHM"/>
    <s v="LUIZ CARLOS VASCONCELLOS DE MORAES JUNIOR"/>
    <n v="5562982329500"/>
    <s v="QUALIFICADO"/>
    <s v=""/>
    <s v="SSG"/>
    <s v="RETENCAO"/>
    <s v="GOIÂNIA"/>
    <s v="GO"/>
    <s v="74140-120"/>
    <n v="5562981068575"/>
    <x v="27"/>
    <d v="2020-12-21T00:00:00"/>
    <s v="DRLC"/>
    <s v="DRLC_AHM"/>
    <s v="AIDA HELENA DE MORAIS"/>
    <s v="MÉDICO(A)"/>
    <s v="COMPLETA"/>
    <s v="S"/>
    <x v="2"/>
    <n v="1"/>
    <s v=""/>
    <s v="N"/>
    <s v="N"/>
    <s v="N"/>
    <s v=" "/>
    <x v="1"/>
    <m/>
  </r>
  <r>
    <n v="89"/>
    <s v="ALEXANDRE GARBELINI VASCONCELLOS DE MORAES"/>
    <d v="2011-05-06T00:00:00"/>
    <s v="M"/>
    <n v="2112202089"/>
    <n v="331251"/>
    <s v=""/>
    <m/>
    <s v="DRLC_AGV_AGV"/>
    <s v="054.389.761-39"/>
    <s v="LUCAVASCO@GMAIL.COM"/>
    <s v="DRLC_AGV"/>
    <s v="LUIZ CARLOS VASCONCELLOS DE MORAES JUNIOR"/>
    <n v="5562982329500"/>
    <s v="REGULAR"/>
    <s v=""/>
    <s v="SSG"/>
    <s v="CONSULTORIA"/>
    <s v="GOIÂNIA"/>
    <s v="GO"/>
    <s v="74110-140"/>
    <n v="556230922889"/>
    <x v="27"/>
    <d v="2020-12-21T00:00:00"/>
    <s v="DRLC"/>
    <s v="DRLC_AGVM"/>
    <s v="ALEXANDRE GARBELINI VASCONCELLOS DE MORAES"/>
    <s v="ESTUDANTE"/>
    <m/>
    <m/>
    <x v="2"/>
    <n v="1"/>
    <s v=""/>
    <s v="N"/>
    <s v="N"/>
    <s v="N"/>
    <s v=" "/>
    <x v="1"/>
    <m/>
  </r>
  <r>
    <n v="90"/>
    <s v="ANDREA DE OLIVEIRA GUILARDE ANCELMO"/>
    <d v="1965-12-06T00:00:00"/>
    <s v="F"/>
    <n v="2112202090"/>
    <n v="2378798"/>
    <s v=""/>
    <m/>
    <s v="DRLC_AOG_AOG"/>
    <s v="424.845.291-04"/>
    <s v="DEAGUILARDE@GMAIL.COM"/>
    <s v="DRLC_AOG"/>
    <s v="LUIZ CARLOS VASCONCELLOS DE MORAES JUNIOR"/>
    <n v="5562982329500"/>
    <s v="QUALIFICADO"/>
    <s v=""/>
    <s v="SSG"/>
    <s v="CONSULTORIA"/>
    <s v="GOIÂNIA"/>
    <s v="GO"/>
    <s v="74333-270"/>
    <n v="5562999721328"/>
    <x v="27"/>
    <d v="2020-12-21T00:00:00"/>
    <s v="DRLC"/>
    <s v="DRLC_AOG"/>
    <s v="ANDREA DE OLIVEIRA GUILARDE ANCELMO"/>
    <s v="OFICIAL DE JUSTIÇA"/>
    <s v="SIMPLES"/>
    <s v="N"/>
    <x v="2"/>
    <n v="0.7"/>
    <s v=""/>
    <s v="N"/>
    <s v="N"/>
    <s v="N"/>
    <s v=" "/>
    <x v="1"/>
    <m/>
  </r>
  <r>
    <n v="91"/>
    <s v="ARIEL GARBELINI VASCONCELLOS DE MORAES"/>
    <d v="2016-08-19T00:00:00"/>
    <s v="F"/>
    <n v="2112202091"/>
    <n v="539277"/>
    <s v=""/>
    <m/>
    <s v="DRLC_AVM_AVM"/>
    <s v="079.757.221-03"/>
    <s v="LUCAVASCO@GMAIL.COM"/>
    <s v="DRLC_AVM"/>
    <s v="LUIZ CARLOS VASCONCELLOS DE MORAES JUNIOR"/>
    <n v="5562982329500"/>
    <s v="REGULAR"/>
    <s v=""/>
    <s v="SSG"/>
    <s v="CONSULTORIA"/>
    <s v="GOIÂNIA"/>
    <s v="GO"/>
    <s v="74110-140"/>
    <n v="5562982329500"/>
    <x v="27"/>
    <d v="2020-12-21T00:00:00"/>
    <s v="DRLC"/>
    <s v="DRLC_AGVMM"/>
    <s v="ARIEL GARBELINI VASCONCELLOS DE MORAES"/>
    <s v="ESTUDANTE"/>
    <m/>
    <m/>
    <x v="2"/>
    <n v="1"/>
    <s v=""/>
    <s v="N"/>
    <s v="N"/>
    <s v="N"/>
    <s v=" "/>
    <x v="1"/>
    <m/>
  </r>
  <r>
    <n v="92"/>
    <s v="EDE RODRIGUES ANCELMO"/>
    <d v="1970-04-24T00:00:00"/>
    <s v="M"/>
    <n v="2112202092"/>
    <n v="2032684"/>
    <s v=""/>
    <m/>
    <s v="DRLC_ERA_ERA"/>
    <s v="383.127.511-49"/>
    <s v="EDEANCELMO@GMAIL.COM"/>
    <s v="DRLC_ERA"/>
    <s v="LUIZ CARLOS VASCONCELLOS DE MORAES JUNIOR"/>
    <n v="5562982329500"/>
    <s v=""/>
    <s v=""/>
    <s v="SSG"/>
    <s v="RETENCAO"/>
    <s v="GOIÂNIA"/>
    <s v="GO"/>
    <s v="74333-270"/>
    <n v="5562984355441"/>
    <x v="27"/>
    <d v="2020-12-21T00:00:00"/>
    <s v="DRLC"/>
    <s v="DRLC_ERA"/>
    <s v="EDE RODRIGUES ANCELMO"/>
    <s v="CONTADOR(A)"/>
    <m/>
    <m/>
    <x v="2"/>
    <n v="0.7"/>
    <s v=""/>
    <s v="N"/>
    <s v="N"/>
    <s v="N"/>
    <s v=" "/>
    <x v="1"/>
    <m/>
  </r>
  <r>
    <n v="93"/>
    <s v="GUSTAVO MAURILIO DO NASCIMENTO GARCIA PEREIRA"/>
    <d v="1973-11-12T00:00:00"/>
    <s v="M"/>
    <n v="2112202093"/>
    <n v="52801"/>
    <s v=""/>
    <s v="6FO09554"/>
    <s v="DRLC_GMN_GMN"/>
    <s v="851.701.511-87"/>
    <s v="GUSGARCIA@UOL.COM.BR"/>
    <s v="DRLC_GMN"/>
    <s v="LUIZ CARLOS VASCONCELLOS DE MORAES JUNIOR"/>
    <n v="5562982329500"/>
    <s v="QUALIFICADO"/>
    <s v=""/>
    <s v="SSG"/>
    <s v="RETENCAO"/>
    <s v="GOIÂNIA"/>
    <s v="GO"/>
    <s v="74210-050"/>
    <m/>
    <x v="27"/>
    <d v="2020-12-21T00:00:00"/>
    <s v="DRLC"/>
    <s v="DRLC_GMNGP"/>
    <s v="GUSTAVO MAURILIO DO NASCIMENTO GARCIA PEREIRA"/>
    <s v="MÉDICO(A)"/>
    <s v="COMPLETA"/>
    <s v="S"/>
    <x v="2"/>
    <n v="0.7"/>
    <s v=""/>
    <s v="N"/>
    <s v="N"/>
    <s v="N"/>
    <s v=" "/>
    <x v="1"/>
    <m/>
  </r>
  <r>
    <n v="94"/>
    <s v="JOAO PAULO VASCONCELOS DE MORAES"/>
    <d v="1981-10-15T00:00:00"/>
    <s v="M"/>
    <n v="2112202094"/>
    <n v="328039"/>
    <n v="2700606"/>
    <m/>
    <s v="JPVM_JPVM"/>
    <s v="224.539.458-58"/>
    <s v="LUPPARO@HOTMAIL.COM"/>
    <s v="JPVM"/>
    <s v="LUIZ CARLOS VASCONCELLOS DE MORAES JUNIOR"/>
    <n v="5562982329500"/>
    <s v="QUALIFICADO"/>
    <s v=""/>
    <s v="SSG"/>
    <s v="CONSULTORIA"/>
    <s v="SÃO PAULO"/>
    <s v="SP"/>
    <s v="04149-120"/>
    <n v="5528992522620"/>
    <x v="27"/>
    <d v="2020-12-21T00:00:00"/>
    <s v="DRLC"/>
    <s v="DRLC_JPVM"/>
    <s v="JOAO PAULO VASCONCELOS DE MORAES"/>
    <s v="ADVOGADO(A)"/>
    <s v="COMPLETA"/>
    <s v="S"/>
    <x v="2"/>
    <n v="1"/>
    <s v=""/>
    <s v="N"/>
    <s v="N"/>
    <s v="N"/>
    <s v=" "/>
    <x v="1"/>
    <m/>
  </r>
  <r>
    <n v="95"/>
    <s v="LUIZ CARLOS VASCONCELLOS DE MORAES JUNIOR"/>
    <d v="1976-03-08T00:00:00"/>
    <s v="M"/>
    <n v="2112202095"/>
    <n v="44361"/>
    <n v="4700727"/>
    <s v="6FM16980"/>
    <s v="DRLC_LCV_LCV"/>
    <s v="873.822.531-04"/>
    <s v="LUCAVASCO@GMAIL.COM"/>
    <s v="DRLC_LCV"/>
    <s v="LUIZ CARLOS VASCONCELLOS DE MORAES JUNIOR"/>
    <n v="5562982329500"/>
    <s v="QUALIFICADO"/>
    <s v=""/>
    <s v="SSG"/>
    <s v="CONSULTORIA"/>
    <s v="GOIÂNIA"/>
    <s v="GO"/>
    <s v="74110-140"/>
    <n v="5562982329500"/>
    <x v="27"/>
    <d v="2020-12-21T00:00:00"/>
    <s v="DRLC"/>
    <s v="DRLC"/>
    <s v="LUIZ CARLOS VASCONCELLOS DE MORAES JUNIOR"/>
    <s v="MÉDICO(A)"/>
    <m/>
    <m/>
    <x v="2"/>
    <n v="1"/>
    <s v=""/>
    <s v="N"/>
    <s v="N"/>
    <s v="N"/>
    <s v=" "/>
    <x v="1"/>
    <m/>
  </r>
  <r>
    <n v="96"/>
    <s v="MARIA CAROLINA AYRES LIOI"/>
    <d v="1983-01-03T00:00:00"/>
    <s v="F"/>
    <n v="2112202096"/>
    <n v="355906"/>
    <s v=""/>
    <m/>
    <s v="DRLC_MCA_MCA"/>
    <s v="311.764.688-47"/>
    <s v="CAROL_LIOI@HOTMAIL.COM"/>
    <s v="DRLC_MCA"/>
    <s v="LUIZ CARLOS VASCONCELLOS DE MORAES JUNIOR"/>
    <n v="5562982329500"/>
    <s v="QUALIFICADO"/>
    <s v=""/>
    <s v="SSG"/>
    <s v="CONSULTORIA"/>
    <s v="SÃO PAULO"/>
    <s v="SP"/>
    <s v="04149-120"/>
    <n v="5511982654456"/>
    <x v="27"/>
    <d v="2020-12-21T00:00:00"/>
    <s v="DRLC"/>
    <s v="DRLC_MCAL"/>
    <s v="MARIA CAROLINA AYRES LIOI"/>
    <s v="MÉDICO(A)"/>
    <s v="COMPLETA"/>
    <s v="S"/>
    <x v="2"/>
    <n v="1"/>
    <s v=""/>
    <s v="N"/>
    <s v="N"/>
    <s v="N"/>
    <s v=" "/>
    <x v="1"/>
    <m/>
  </r>
  <r>
    <n v="97"/>
    <s v="SANDRA MARA GARBELINI"/>
    <d v="1975-03-15T00:00:00"/>
    <s v="F"/>
    <n v="2112202097"/>
    <n v="45401"/>
    <n v="4881349"/>
    <m/>
    <s v="DRLC_SMG_SMG"/>
    <s v="773.971.421-68"/>
    <s v="SMGARBEL@GMAIL.COM"/>
    <s v="DRLC_SMG"/>
    <s v="LUIZ CARLOS VASCONCELLOS DE MORAES JUNIOR"/>
    <n v="5562982329500"/>
    <s v="QUALIFICADO"/>
    <s v=""/>
    <s v="SSG"/>
    <s v="CONSULTORIA"/>
    <s v="GOIÂNIA"/>
    <s v="GO"/>
    <s v="74110-140"/>
    <n v="5562982329500"/>
    <x v="27"/>
    <d v="2020-12-21T00:00:00"/>
    <s v="DRLC"/>
    <s v="DRLC_SMG"/>
    <s v="SANDRA MARA GARBELINI"/>
    <s v="SERVIDOR(A) PÚBLICO(A)"/>
    <s v="COMPLETA"/>
    <s v="S"/>
    <x v="2"/>
    <n v="1"/>
    <s v=""/>
    <s v="N"/>
    <s v="N"/>
    <s v="N"/>
    <s v=" "/>
    <x v="1"/>
    <m/>
  </r>
  <r>
    <n v="38"/>
    <s v="MARCOS DE OLIVEIRA GUSMAO"/>
    <d v="1968-05-14T00:00:00"/>
    <s v="M"/>
    <n v="3012202038"/>
    <n v="4697901"/>
    <s v=""/>
    <m/>
    <s v="DSV_MOG_DSV_MOG"/>
    <s v="618.486.894-20"/>
    <s v="MOGUSMAO68@GMAIL.COM"/>
    <s v="DSV_MOG"/>
    <s v="MARCOS DE OLIVEIRA GUSMAO"/>
    <n v="5581996760174"/>
    <s v="REGULAR"/>
    <s v=""/>
    <s v="PGB"/>
    <s v="CONSULTORIA"/>
    <s v="RECIFE"/>
    <s v="PE"/>
    <s v="50800-180"/>
    <n v="5581996760174"/>
    <x v="28"/>
    <d v="2020-12-30T00:00:00"/>
    <s v="DSV_MOG"/>
    <s v="DSV_MOG"/>
    <s v="MARCOS DE OLIVEIRA GUSMAO"/>
    <s v="MÉDICO(A)"/>
    <s v="SIMPLES"/>
    <s v="N"/>
    <x v="0"/>
    <n v="1"/>
    <s v="EXCEÇÃO"/>
    <s v="S"/>
    <s v="N"/>
    <s v="S"/>
    <s v=" "/>
    <x v="0"/>
    <d v="2023-01-01T00:00:00"/>
  </r>
  <r>
    <n v="101"/>
    <s v="GUSTAVO BARBOSA LOPES"/>
    <d v="1993-12-05T00:00:00"/>
    <s v="M"/>
    <n v="1012021101"/>
    <s v=""/>
    <n v="2868818"/>
    <m/>
    <m/>
    <s v="089.820.204-38"/>
    <s v="GUSTAVOBARBOSA909@GMAIL.COM"/>
    <s v="GBL"/>
    <s v="GUSTAVO BARBOSA LOPES"/>
    <n v="5581996260911"/>
    <s v=""/>
    <s v="REGULAR"/>
    <s v="GBL"/>
    <s v="CONSULTORIA"/>
    <s v="GARANHUNS"/>
    <s v="PE"/>
    <m/>
    <n v="5581996260911"/>
    <x v="29"/>
    <d v="2021-01-01T00:00:00"/>
    <s v="GBL"/>
    <s v="GBL"/>
    <s v="GUSTAVO BARBOSA LOPES"/>
    <s v="ADMINISTRADOR(A)"/>
    <s v="SIMPLES"/>
    <s v="N"/>
    <x v="1"/>
    <n v="1"/>
    <s v=""/>
    <s v="N"/>
    <s v="N"/>
    <s v="N"/>
    <s v=" "/>
    <x v="1"/>
    <s v="EM ANDAMENTO"/>
  </r>
  <r>
    <n v="102"/>
    <s v="JOELMO DE SA VERAS"/>
    <d v="1968-01-01T00:00:00"/>
    <s v="M"/>
    <n v="4012021102"/>
    <n v="4586710"/>
    <s v=""/>
    <m/>
    <m/>
    <s v="376.737.184-72"/>
    <s v="JOELMOVERAS1@GMAIL.COM"/>
    <s v="JSV"/>
    <s v="JOELMO DE SA VERAS"/>
    <n v="5581999722199"/>
    <s v="REGULAR"/>
    <s v=""/>
    <s v="GSD"/>
    <s v="CONSULTORIA"/>
    <s v="OLINDA"/>
    <s v="PE"/>
    <s v="53130-540"/>
    <n v="5581999722199"/>
    <x v="30"/>
    <d v="2021-01-04T00:00:00"/>
    <s v="JSV"/>
    <s v="JSV"/>
    <s v="JOELMO DE SA VERAS"/>
    <s v="BANCÁRIO(A)"/>
    <s v="SIMPLES"/>
    <s v="S"/>
    <x v="2"/>
    <n v="0"/>
    <s v=""/>
    <s v="N"/>
    <s v="N"/>
    <s v="N"/>
    <s v=" "/>
    <x v="0"/>
    <d v="2023-09-22T00:00:00"/>
  </r>
  <r>
    <n v="103"/>
    <s v="ELDSAMIRA DA SILVA MASCARENHAS SCHETTINI SOBRINHO"/>
    <d v="1980-05-27T00:00:00"/>
    <s v="F"/>
    <n v="7012021103"/>
    <n v="4797446"/>
    <s v=""/>
    <m/>
    <s v="EMSF_EMSF"/>
    <s v="797.755.005-91"/>
    <s v="ELDSAMIRA@GMAIL.COM"/>
    <s v="EMSF"/>
    <s v="ELDSAMIRA DA SILVA MASCARENHAS SCHETTINI SOBRINHO"/>
    <n v="5571999793545"/>
    <s v="QUALIFICADO"/>
    <s v=""/>
    <s v="SSG"/>
    <s v="CONSULTORIA"/>
    <s v="SALVADOR"/>
    <s v="BA"/>
    <s v="41815-190"/>
    <n v="5571999793545"/>
    <x v="31"/>
    <d v="2021-01-07T00:00:00"/>
    <s v="EMSF"/>
    <s v="EMSF"/>
    <s v="ELDSAMIRA DA SILVA MASCARENHAS SCHETTINI SOBRINHO"/>
    <s v="MÉDICO(A)"/>
    <s v="SIMPLES"/>
    <s v="N"/>
    <x v="0"/>
    <n v="1"/>
    <n v="1"/>
    <s v="S"/>
    <s v="S"/>
    <s v="S"/>
    <s v=" "/>
    <x v="0"/>
    <d v="2024-04-09T00:00:00"/>
  </r>
  <r>
    <n v="104"/>
    <s v="JOSE SCHETTINI SOBRINHO"/>
    <d v="1979-06-15T00:00:00"/>
    <s v="M"/>
    <n v="7012021104"/>
    <n v="2044581"/>
    <s v=""/>
    <m/>
    <s v="EMSF_JS"/>
    <s v="914.068.545-49"/>
    <s v="COMERCIAL@FAMILIASOBRINHO.COM.BR"/>
    <s v="EMSF"/>
    <s v="ELDSAMIRA DA SILVA MASCARENHAS SCHETTINI SOBRINHO"/>
    <n v="5571999793545"/>
    <s v="REGULAR"/>
    <s v=""/>
    <s v="SSG"/>
    <s v="RETENCAO"/>
    <s v="SALVADOR"/>
    <s v="BA"/>
    <s v="41815-190"/>
    <n v="5571988206696"/>
    <x v="31"/>
    <d v="2021-01-07T00:00:00"/>
    <s v="EMSF"/>
    <s v="EMSF"/>
    <s v="ELDSAMIRA DA SILVA MASCARENHAS SCHETTINI SOBRINHO"/>
    <s v="ANALISTA DE SISTEMAS"/>
    <s v="SIMPLES"/>
    <s v="S"/>
    <x v="0"/>
    <n v="1"/>
    <n v="1"/>
    <s v="S"/>
    <s v="S"/>
    <s v="S"/>
    <s v=" "/>
    <x v="0"/>
    <d v="2024-04-09T00:00:00"/>
  </r>
  <r>
    <n v="111"/>
    <s v="MARIA LUIZA DE ESPINDOLA MOTA"/>
    <d v="1997-11-06T00:00:00"/>
    <s v="F"/>
    <n v="11012021111"/>
    <n v="4465510"/>
    <s v=""/>
    <m/>
    <m/>
    <s v="120.244.164-54"/>
    <s v="MLUIZAMOTA@OUTLOOK.COM"/>
    <s v="PGB"/>
    <s v="PEDRO HENRIQUE GALVEZ DE CARVALHO BARGETZI"/>
    <n v="5581999734730"/>
    <s v="QUALIFICADO"/>
    <s v=""/>
    <s v="PGB"/>
    <s v="CONSULTORIA"/>
    <s v="RECIFE"/>
    <s v="PE"/>
    <s v="52251-175"/>
    <n v="5581994563537"/>
    <x v="32"/>
    <d v="2021-01-11T00:00:00"/>
    <s v="PGB"/>
    <s v="PGB"/>
    <s v="PEDRO HENRIQUE GALVEZ DE CARVALHO BARGETZI"/>
    <s v="ADVOGADO(A)"/>
    <s v="SIMPLES"/>
    <s v="N"/>
    <x v="1"/>
    <n v="1"/>
    <s v=""/>
    <s v="N"/>
    <s v="N"/>
    <s v="N"/>
    <s v=" "/>
    <x v="0"/>
    <d v="2023-07-13T00:00:00"/>
  </r>
  <r>
    <n v="112"/>
    <s v="EMMANUEL BENEDITO NEVES ANDRADE FILHO"/>
    <d v="1968-08-11T00:00:00"/>
    <s v="M"/>
    <n v="13012021112"/>
    <n v="2731587"/>
    <s v=""/>
    <m/>
    <m/>
    <s v="593.301.634-91"/>
    <s v="AEFILHOBIG@GMAIL.COM"/>
    <s v="EAF"/>
    <s v="EMMANUEL BENEDITO NEVES ANDRADE FILHO"/>
    <n v="5581991110767"/>
    <s v="QUALIFICADO"/>
    <s v=""/>
    <s v="SSG"/>
    <s v="CONSULTORIA"/>
    <s v="RECIFE"/>
    <s v="PE"/>
    <s v="51020-190"/>
    <n v="5581991110767"/>
    <x v="33"/>
    <d v="2021-01-13T00:00:00"/>
    <s v="EAF"/>
    <s v="EAF"/>
    <s v="EMMANUEL BENEDITO NEVES ANDRADE FILHO"/>
    <s v="EMPRESÁRIO(A)"/>
    <s v="COMPLETA"/>
    <s v="N"/>
    <x v="0"/>
    <n v="0"/>
    <s v=""/>
    <s v="S"/>
    <s v="N"/>
    <s v="S"/>
    <s v=" "/>
    <x v="0"/>
    <d v="2022-02-03T00:00:00"/>
  </r>
  <r>
    <n v="115"/>
    <s v="RAFAEL PESSOA JATOBA CAVALCANTI"/>
    <d v="1998-06-02T00:00:00"/>
    <s v="M"/>
    <n v="14012021115"/>
    <n v="4385373"/>
    <s v=""/>
    <m/>
    <s v="RPJCA_RPJCA"/>
    <s v="118.618.444-25"/>
    <s v="RAFAELPJATOBAC@GMAIL.COM"/>
    <s v="RPJCA"/>
    <s v="RM TERCEIRIZACAO E GESTAO DE RECURSOS HUMANOS EIRELI"/>
    <n v="5581995019674"/>
    <s v="REGULAR"/>
    <s v=""/>
    <s v="GSD"/>
    <s v="CONSULTORIA"/>
    <s v="RECIFE"/>
    <s v="PE"/>
    <s v="52041-160"/>
    <n v="5581981245770"/>
    <x v="34"/>
    <d v="2021-01-14T00:00:00"/>
    <s v="RMTG"/>
    <s v="RMTG"/>
    <s v="RM TERCEIRIZACAO E GESTAO DE RECURSOS HUMANOS EIRELI"/>
    <s v="EMPRESÁRIO(A)"/>
    <s v="COMPLETA"/>
    <s v="N"/>
    <x v="0"/>
    <n v="1"/>
    <s v="EXCEÇÃO"/>
    <s v="N"/>
    <s v="N"/>
    <s v="N"/>
    <s v=" "/>
    <x v="0"/>
    <d v="2023-03-06T00:00:00"/>
  </r>
  <r>
    <n v="78"/>
    <s v="LAUDENOR PEREIRA NETO"/>
    <d v="1993-11-25T00:00:00"/>
    <s v="M"/>
    <n v="2701202178"/>
    <n v="4664948"/>
    <s v=""/>
    <s v="6AJ07102"/>
    <s v="LPN_LPN"/>
    <s v="106.783.714-07"/>
    <s v="LAUDENOR_NETO@HOTMAIL.COM"/>
    <s v="LPN"/>
    <s v="LAUDENOR PEREIRA NETO"/>
    <n v="5511960309118"/>
    <s v="REGULAR"/>
    <s v=""/>
    <s v="SSG"/>
    <s v="CONSULTORIA"/>
    <s v="RECIFE"/>
    <s v="PE"/>
    <s v="52060-330"/>
    <n v="5511960309118"/>
    <x v="35"/>
    <d v="2021-01-27T00:00:00"/>
    <s v="LPN"/>
    <s v="LPN"/>
    <s v="LAUDENOR PEREIRA NETO"/>
    <s v="ADVOGADO(A)"/>
    <s v="SIMPLES"/>
    <s v="N"/>
    <x v="0"/>
    <n v="1"/>
    <n v="1"/>
    <s v="S"/>
    <s v="S"/>
    <s v="S"/>
    <s v=" "/>
    <x v="1"/>
    <m/>
  </r>
  <r>
    <n v="81"/>
    <s v="MARIA KARINA MONTEIRO VASCONCELOS"/>
    <d v="1979-05-06T00:00:00"/>
    <s v="F"/>
    <n v="2701202181"/>
    <n v="4672096"/>
    <n v="2191475"/>
    <m/>
    <s v="MKM_MKM"/>
    <s v="027.753.734-70"/>
    <s v="MARIAKARINAMONTEIRO@GMAIL.COM"/>
    <s v="MKM"/>
    <s v="MARIA KARINA MONTEIRO VASCONCELOS"/>
    <n v="5581999157388"/>
    <s v="QUALIFICADO"/>
    <s v="QUALIFICADO"/>
    <s v="SSG"/>
    <s v="CONSULTORIA"/>
    <s v="RECIFE"/>
    <s v="PE"/>
    <s v="51020-210"/>
    <n v="5581999157388"/>
    <x v="35"/>
    <d v="2021-01-27T00:00:00"/>
    <s v="MKM"/>
    <s v="MKM"/>
    <s v="MARIA KARINA MONTEIRO VASCONCELOS"/>
    <s v="EMPRESÁRIO(A)"/>
    <s v="COMPLETA"/>
    <s v="N"/>
    <x v="0"/>
    <n v="1"/>
    <n v="1"/>
    <s v="S"/>
    <s v="N"/>
    <s v="S"/>
    <s v=" "/>
    <x v="1"/>
    <m/>
  </r>
  <r>
    <n v="109"/>
    <s v="PEDRO VITOR MACEDO VIEIRA"/>
    <d v="1989-03-28T00:00:00"/>
    <s v="M"/>
    <n v="27012021109"/>
    <n v="583508"/>
    <n v="1106681"/>
    <m/>
    <s v="PVV_PVV"/>
    <s v="082.660.484-60"/>
    <s v="PEDROVITOR.VIEIRA@GMAIL.COM"/>
    <s v="PVV"/>
    <s v="PEDRO VITOR MACEDO VIEIRA"/>
    <n v="5511952458170"/>
    <s v="QUALIFICADO"/>
    <s v="QUALIFICADO"/>
    <s v="SSG"/>
    <s v="CONSULTORIA"/>
    <s v="SÃO PAULO"/>
    <s v="SP"/>
    <s v="04567-002"/>
    <n v="5511952458170"/>
    <x v="35"/>
    <d v="2021-01-27T00:00:00"/>
    <s v="PVV"/>
    <s v="PVV"/>
    <s v="PEDRO VITOR MACEDO VIEIRA"/>
    <s v="ENGENHEIRO(A)"/>
    <s v="COMPLETA"/>
    <s v="S"/>
    <x v="0"/>
    <n v="1"/>
    <n v="1"/>
    <s v="S"/>
    <s v="S"/>
    <s v="S"/>
    <s v=" "/>
    <x v="1"/>
    <m/>
  </r>
  <r>
    <n v="110"/>
    <s v="MILENA SIQUEIRA VASCONCELOS"/>
    <d v="1989-03-08T00:00:00"/>
    <s v="F"/>
    <n v="27012021110"/>
    <n v="595613"/>
    <s v=""/>
    <s v="6FQ76446"/>
    <s v="PVV_MSV"/>
    <s v="082.290.864-60"/>
    <s v="MILENA.VASCONSELOS@GMAIL.COM"/>
    <s v="PVV"/>
    <s v="PEDRO VITOR MACEDO VIEIRA"/>
    <n v="5511952458170"/>
    <s v="QUALIFICADO"/>
    <s v=""/>
    <s v="SSG"/>
    <s v="CONSULTORIA"/>
    <s v="SÃO PAULO"/>
    <s v="SP"/>
    <s v="04568-010"/>
    <n v="5511972157363"/>
    <x v="35"/>
    <d v="2021-01-27T00:00:00"/>
    <s v="PVV"/>
    <s v="PVV"/>
    <s v="PEDRO VITOR MACEDO VIEIRA"/>
    <s v="ENGENHEIRO(A)"/>
    <s v="COMPLETA"/>
    <s v="S"/>
    <x v="0"/>
    <n v="1"/>
    <n v="1"/>
    <s v="S"/>
    <s v="S"/>
    <s v="S"/>
    <s v=" "/>
    <x v="1"/>
    <m/>
  </r>
  <r>
    <n v="113"/>
    <s v="ALEX CASTILHO ARAUJO"/>
    <d v="1990-02-25T00:00:00"/>
    <s v="M"/>
    <n v="27012021113"/>
    <n v="2284397"/>
    <n v="341069"/>
    <m/>
    <s v="ACA_ACA"/>
    <s v="357.890.228-47"/>
    <s v="alexcastilhoo@gmail.com"/>
    <s v="ACA"/>
    <s v="ALEX CASTILHO ARAUJO"/>
    <n v="5513997199539"/>
    <s v="QUALIFICADO"/>
    <s v="QUALIFICADO"/>
    <s v="SSG"/>
    <s v="CONSULTORIA"/>
    <s v="SANTOS"/>
    <s v="SP"/>
    <s v="11015-185"/>
    <n v="5513997199539"/>
    <x v="35"/>
    <d v="2021-01-27T00:00:00"/>
    <s v="ACA"/>
    <s v="ACA"/>
    <s v="ALEX CASTILHO ARAUJO"/>
    <s v="CONSULTOR"/>
    <s v="COMPLETA"/>
    <s v="S"/>
    <x v="0"/>
    <n v="1"/>
    <n v="1"/>
    <s v="S"/>
    <s v="N"/>
    <s v="S"/>
    <s v=" "/>
    <x v="1"/>
    <m/>
  </r>
  <r>
    <n v="114"/>
    <s v="RM TERCEIRIZACAO E GESTAO DE RECURSOS HUMANOS EIRELI"/>
    <d v="2002-12-20T00:00:00"/>
    <s v="M"/>
    <n v="27012021114"/>
    <n v="4744873"/>
    <s v=""/>
    <m/>
    <s v="RMTG_RMTG"/>
    <s v="05.465.222/0001-01"/>
    <s v="RAFAEL.JATOBA@RMTERCEIRIZACAO.COM.BR"/>
    <s v="RMTG"/>
    <s v="RM TERCEIRIZACAO E GESTAO DE RECURSOS HUMANOS EIRELI"/>
    <n v="5581995019674"/>
    <s v="QUALIFICADO"/>
    <s v=""/>
    <s v="GSD"/>
    <s v="CONSULTORIA"/>
    <s v="RECIFE"/>
    <s v="PE"/>
    <m/>
    <n v="5581995019674"/>
    <x v="35"/>
    <d v="2021-01-27T00:00:00"/>
    <s v="RMTG"/>
    <s v="RMTG"/>
    <s v="RM TERCEIRIZACAO E GESTAO DE RECURSOS HUMANOS EIRELI"/>
    <s v="EMPRESA"/>
    <s v="COMPLETA"/>
    <s v="N"/>
    <x v="0"/>
    <n v="1"/>
    <s v="EXCEÇÃO"/>
    <s v="S"/>
    <s v="N"/>
    <s v="S"/>
    <s v=" "/>
    <x v="0"/>
    <d v="2023-03-06T00:00:00"/>
  </r>
  <r>
    <n v="116"/>
    <s v="JOSE ANTONIO CRIPPA"/>
    <d v="1981-03-04T00:00:00"/>
    <s v="M"/>
    <n v="27012021116"/>
    <n v="3235740"/>
    <n v="1904507"/>
    <m/>
    <s v="JAC_JAC"/>
    <s v="284.625.708-67"/>
    <s v="josecrippa@hotmail.com"/>
    <s v="JAC"/>
    <s v="JOSE ANTONIO CRIPPA"/>
    <n v="5511988552397"/>
    <s v=""/>
    <s v="QUALIFICADO"/>
    <s v="SSG"/>
    <s v="CONSULTORIA"/>
    <s v="SANTO ANDRÉ"/>
    <s v="SP"/>
    <s v="09090-710"/>
    <n v="5511988552397"/>
    <x v="35"/>
    <d v="2021-01-27T00:00:00"/>
    <s v="JAC"/>
    <s v="JAC"/>
    <s v="JOSE ANTONIO CRIPPA"/>
    <s v="ADMINISTRADOR(A)"/>
    <s v="COMPLETA"/>
    <s v="S"/>
    <x v="0"/>
    <n v="1"/>
    <n v="1"/>
    <s v="S"/>
    <s v="N"/>
    <s v="S"/>
    <s v=" "/>
    <x v="1"/>
    <m/>
  </r>
  <r>
    <n v="269"/>
    <s v="CECILIA FRANCA DE BRITTO LEITE"/>
    <d v="1994-07-24T00:00:00"/>
    <s v="F"/>
    <n v="27012021269"/>
    <n v="3360528"/>
    <m/>
    <m/>
    <s v="LPN_CFB"/>
    <s v="103.194.544-01"/>
    <s v="CECILIAFBLEITE@GMAIL.COM"/>
    <s v="LPN"/>
    <s v="LAUDENOR PEREIRA NETO"/>
    <n v="5511960309118"/>
    <s v="REGULAR"/>
    <s v=""/>
    <s v="SSG"/>
    <s v="CONSULTORIA"/>
    <s v="RECIFE"/>
    <s v="PE"/>
    <s v="25050-174"/>
    <n v="5581999965333"/>
    <x v="35"/>
    <d v="2021-01-27T00:00:00"/>
    <s v="LPN"/>
    <s v="LPN"/>
    <s v="LAUDENOR PEREIRA NETO"/>
    <s v="MÉDICO(A)"/>
    <s v="SIMPLES"/>
    <s v="N"/>
    <x v="0"/>
    <n v="1"/>
    <n v="1"/>
    <s v="S"/>
    <s v="S"/>
    <s v="S"/>
    <s v=" "/>
    <x v="1"/>
    <m/>
  </r>
  <r>
    <n v="98"/>
    <s v="ANTONIO JOSE MAIA REIS"/>
    <d v="1951-07-28T00:00:00"/>
    <s v="M"/>
    <n v="2901202198"/>
    <n v="4743156"/>
    <n v="3644155"/>
    <m/>
    <s v="FR_AMR_FR_AMR"/>
    <s v="126.934.484-68"/>
    <s v="TONECO.AR@HOTMAIL.COM"/>
    <s v="FR_AMR"/>
    <s v="LUCIANA DE CAMPOS REIS"/>
    <n v="5581991670681"/>
    <s v="QUALIFICADO"/>
    <s v="REGULAR"/>
    <s v="SSG"/>
    <s v="CONSULTORIA"/>
    <s v="RECIFE"/>
    <s v="PE"/>
    <s v="51111-000"/>
    <n v="5581999649882"/>
    <x v="36"/>
    <d v="2021-01-29T00:00:00"/>
    <s v="FR_LCR"/>
    <s v="FR_LCR"/>
    <s v="LUCIANA DE CAMPOS REIS"/>
    <s v="ENGENHEIRO(A)"/>
    <s v="COMPLETA"/>
    <s v="N"/>
    <x v="0"/>
    <n v="1"/>
    <n v="1"/>
    <s v="S"/>
    <s v="N"/>
    <s v="S"/>
    <s v=" "/>
    <x v="1"/>
    <m/>
  </r>
  <r>
    <n v="99"/>
    <s v="LUCIANA DE CAMPOS REIS"/>
    <d v="1981-05-01T00:00:00"/>
    <s v="F"/>
    <n v="2901202199"/>
    <n v="4502819"/>
    <n v="3189854"/>
    <m/>
    <s v="FR_LCR_FR_LCR"/>
    <s v="008.804.104-26"/>
    <s v="LUCIANACR81@HOTMAIL.COM"/>
    <s v="FR_LCR"/>
    <s v="LUCIANA DE CAMPOS REIS"/>
    <n v="5581991670681"/>
    <s v="QUALIFICADO"/>
    <s v="QUALIFICADO"/>
    <s v="SSG"/>
    <s v="CONSULTORIA"/>
    <s v="RECIFE"/>
    <s v="PE"/>
    <s v="50710-100"/>
    <n v="5581991670681"/>
    <x v="36"/>
    <d v="2021-01-29T00:00:00"/>
    <s v="FR_LCR"/>
    <s v="FR_LCR"/>
    <s v="LUCIANA DE CAMPOS REIS"/>
    <s v="ENGENHEIRO(A)"/>
    <s v="COMPLETA"/>
    <s v="N"/>
    <x v="0"/>
    <n v="1"/>
    <n v="1"/>
    <s v="S"/>
    <s v="N"/>
    <s v="S"/>
    <s v=" "/>
    <x v="1"/>
    <m/>
  </r>
  <r>
    <n v="100"/>
    <s v="LUIZA DE CAMPOS REIS"/>
    <d v="1983-05-20T00:00:00"/>
    <s v="F"/>
    <n v="29012021100"/>
    <n v="4742932"/>
    <s v=""/>
    <m/>
    <s v="FR_LZCR_FR_LZCR"/>
    <s v="040.063.704-90"/>
    <s v="LUIZACREIS@GMAIL.COM"/>
    <s v="FR_LZCR"/>
    <s v="LUCIANA DE CAMPOS REIS"/>
    <n v="5581991670681"/>
    <s v="REGULAR"/>
    <s v=""/>
    <s v="SSG"/>
    <s v="RETENCAO"/>
    <s v="SÃO PAULO"/>
    <s v="SP"/>
    <s v="03077-000"/>
    <n v="5581991670681"/>
    <x v="36"/>
    <d v="2021-01-29T00:00:00"/>
    <s v="FR_LCR"/>
    <s v="FR_LCR"/>
    <s v="LUCIANA DE CAMPOS REIS"/>
    <s v="BIOMEDICO"/>
    <s v="COMPLETA"/>
    <s v="N"/>
    <x v="0"/>
    <n v="1"/>
    <n v="1"/>
    <s v="S"/>
    <s v="N"/>
    <s v="S"/>
    <s v=" "/>
    <x v="1"/>
    <m/>
  </r>
  <r>
    <n v="105"/>
    <s v="JOSE DE BRITO MAGALHAES NETO"/>
    <d v="1991-05-09T00:00:00"/>
    <s v="M"/>
    <n v="29012021105"/>
    <n v="2495430"/>
    <n v="936181"/>
    <m/>
    <s v="JBMN_JBMN"/>
    <s v="040.911.143-00"/>
    <s v="ZENETO_BMN@HOTMAIL.COM"/>
    <s v="JBMN"/>
    <s v="JOSE DE BRITO MAGALHAES NETO"/>
    <n v="5586981511225"/>
    <s v=""/>
    <s v="REGULAR"/>
    <s v="SSG"/>
    <s v="CONSULTORIA"/>
    <s v="TERESINA"/>
    <s v="PI"/>
    <s v="64051-030"/>
    <n v="5511944421225"/>
    <x v="36"/>
    <d v="2021-01-29T00:00:00"/>
    <s v="JBMN"/>
    <s v="JBMN"/>
    <s v="JOSE DE BRITO MAGALHAES NETO"/>
    <s v="MÉDICO(A)"/>
    <s v="COMPLETA"/>
    <s v="N"/>
    <x v="0"/>
    <n v="1"/>
    <n v="1"/>
    <s v="S"/>
    <s v="N"/>
    <s v="S"/>
    <s v=" "/>
    <x v="1"/>
    <m/>
  </r>
  <r>
    <n v="106"/>
    <s v="MARINA SANTOS BESERRA"/>
    <d v="1990-08-24T00:00:00"/>
    <s v="F"/>
    <n v="29012021106"/>
    <n v="5666711"/>
    <n v="2768262"/>
    <m/>
    <s v="JBMN_MSB_MSB"/>
    <s v="011.013.433-89"/>
    <s v="MARINA_SANTOS04@HOTMAIL.COM"/>
    <s v="JBMN_MSB"/>
    <s v="JOSE DE BRITO MAGALHAES NETO"/>
    <n v="5586981511225"/>
    <s v="REGULAR"/>
    <s v="REGULAR"/>
    <s v="SSG"/>
    <s v="CONSULTORIA"/>
    <s v="TERESINA"/>
    <s v="PI"/>
    <s v="64051-030"/>
    <n v="5586981821661"/>
    <x v="36"/>
    <d v="2021-01-29T00:00:00"/>
    <s v="JBMN"/>
    <s v="JBMN"/>
    <s v="JOSE DE BRITO MAGALHAES NETO"/>
    <s v="MÉDICO(A)"/>
    <s v="COMPLETA"/>
    <s v="N"/>
    <x v="0"/>
    <n v="1"/>
    <n v="1"/>
    <s v="S"/>
    <s v="N"/>
    <s v="N"/>
    <s v=" "/>
    <x v="1"/>
    <m/>
  </r>
  <r>
    <n v="107"/>
    <s v="EDGAR CARNEIRO MACHADO FILHO"/>
    <d v="1982-05-23T00:00:00"/>
    <s v="M"/>
    <n v="29012021107"/>
    <n v="2645509"/>
    <n v="4043444"/>
    <m/>
    <s v="JBMN_EC_JBMN_EC"/>
    <s v="648.145.303-82"/>
    <s v="EDCMFILHO@HOTMAIL.COM"/>
    <s v="JBMN_EC"/>
    <s v="EDGAR CARNEIRO MACHADO FILHO"/>
    <n v="5586999888414"/>
    <s v="QUALIFICADO"/>
    <s v="QUALIFICADO"/>
    <s v="SSG"/>
    <s v="CONSULTORIA"/>
    <s v="TERESINA"/>
    <s v="PI"/>
    <s v="64049-270"/>
    <n v="5586999888414"/>
    <x v="36"/>
    <d v="2021-01-29T00:00:00"/>
    <s v="JBMN_EC"/>
    <s v="JBMN_EC"/>
    <s v="EDGAR CARNEIRO MACHADO FILHO"/>
    <s v="ENGENHEIRO(A)"/>
    <s v="COMPLETA"/>
    <s v="S"/>
    <x v="0"/>
    <n v="1"/>
    <n v="1"/>
    <s v="S"/>
    <s v="S"/>
    <s v="S"/>
    <s v=" "/>
    <x v="0"/>
    <d v="2023-02-15T00:00:00"/>
  </r>
  <r>
    <n v="247"/>
    <s v="LARA DE CARVALHO MAGALHÃES ALVES CARNEIRO"/>
    <m/>
    <s v="F"/>
    <n v="29012021247"/>
    <m/>
    <m/>
    <m/>
    <s v="JBMN_EC_LC"/>
    <m/>
    <s v="EDCMFILHO@HOTMAIL.COM"/>
    <s v="JBMN_EC"/>
    <s v="EDGAR CARNEIRO MACHADO FILHO"/>
    <n v="5586999888414"/>
    <s v=""/>
    <s v=""/>
    <s v="SSG"/>
    <s v="CONSULTORIA"/>
    <s v="TERESINA"/>
    <s v="PI"/>
    <s v="64049-270"/>
    <n v="5586999888414"/>
    <x v="36"/>
    <d v="2021-01-29T00:00:00"/>
    <s v="JBMN_EC"/>
    <s v="JBMN_EC"/>
    <s v="EDGAR CARNEIRO MACHADO FILHO"/>
    <s v="ESTUDANTE"/>
    <m/>
    <m/>
    <x v="0"/>
    <n v="1"/>
    <n v="1"/>
    <s v="S"/>
    <s v="S"/>
    <s v="S"/>
    <s v=" "/>
    <x v="0"/>
    <d v="2023-02-15T00:00:00"/>
  </r>
  <r>
    <n v="248"/>
    <s v="OLÍVIA MAGALHÃES ALVES CARNEIRO"/>
    <m/>
    <s v="F"/>
    <n v="29012021248"/>
    <m/>
    <m/>
    <m/>
    <s v="JBMN_EC_OM"/>
    <m/>
    <s v="EDCMFILHO@HOTMAIL.COM"/>
    <s v="JBMN_EC"/>
    <s v="EDGAR CARNEIRO MACHADO FILHO"/>
    <n v="5586999888414"/>
    <s v=""/>
    <s v=""/>
    <s v="SSG"/>
    <s v="CONSULTORIA"/>
    <s v="TERESINA"/>
    <s v="PI"/>
    <s v="64049-270"/>
    <n v="5586999888414"/>
    <x v="36"/>
    <d v="2021-01-29T00:00:00"/>
    <s v="JBMN_EC"/>
    <s v="JBMN_EC"/>
    <s v="EDGAR CARNEIRO MACHADO FILHO"/>
    <s v="ESTUDANTE"/>
    <m/>
    <m/>
    <x v="0"/>
    <n v="1"/>
    <n v="1"/>
    <s v="S"/>
    <s v="S"/>
    <s v="S"/>
    <s v=" "/>
    <x v="0"/>
    <d v="2023-02-15T00:00:00"/>
  </r>
  <r>
    <n v="117"/>
    <s v="ALINE LEMGRUBER PRADO COSTA"/>
    <d v="1976-12-28T00:00:00"/>
    <s v="F"/>
    <n v="1022021117"/>
    <n v="2612428"/>
    <m/>
    <m/>
    <s v="ALPC_ALPC"/>
    <s v="054.606.717-44"/>
    <s v="ALINELEMGRUBER@YAHOO.COM.BR"/>
    <s v="ALPC"/>
    <s v="ALINE LEMGRUBER PRADO COSTA"/>
    <n v="5511976568787"/>
    <s v="REGULAR"/>
    <s v="REGULAR"/>
    <s v="SSG"/>
    <s v="CONSULTORIA"/>
    <s v="SÃO PAULO"/>
    <s v="SP"/>
    <s v="05652-900"/>
    <n v="5511976568787"/>
    <x v="37"/>
    <d v="2021-02-01T00:00:00"/>
    <s v="ALPC"/>
    <s v="ALPC"/>
    <s v="ALINE LEMGRUBER PRADO COSTA"/>
    <s v="MÉDICO(A)"/>
    <s v="COMPLETA"/>
    <s v="S"/>
    <x v="0"/>
    <n v="1"/>
    <n v="1"/>
    <s v="S"/>
    <s v="N"/>
    <s v="S"/>
    <s v=" "/>
    <x v="1"/>
    <m/>
  </r>
  <r>
    <n v="118"/>
    <s v="FELIPPE JOSE CORRA DE FREITAS"/>
    <d v="1974-01-09T00:00:00"/>
    <s v="M"/>
    <n v="1022021118"/>
    <n v="2647663"/>
    <n v="3357621"/>
    <m/>
    <s v="ALPC_FCF_ALPC_FCF"/>
    <s v="171.037.488-88"/>
    <s v="FELIPPEFREITAS@ME.COM"/>
    <s v="ALPC_FCF"/>
    <s v="ALINE LEMGRUBER PRADO COSTA"/>
    <n v="5511976568787"/>
    <s v=""/>
    <s v="QUALIFICADO"/>
    <s v="SSG"/>
    <s v="CONSULTORIA"/>
    <s v="SÃO PAULO"/>
    <s v="SP"/>
    <s v="05652-901"/>
    <n v="5511953151974"/>
    <x v="37"/>
    <d v="2021-02-01T00:00:00"/>
    <s v="ALPC"/>
    <s v="ALPC"/>
    <s v="ALINE LEMGRUBER PRADO COSTA"/>
    <s v="MÉDICO(A)"/>
    <s v="COMPLETA"/>
    <s v="S"/>
    <x v="0"/>
    <n v="1"/>
    <n v="1"/>
    <s v="S"/>
    <s v="N"/>
    <s v="S"/>
    <s v=" "/>
    <x v="1"/>
    <m/>
  </r>
  <r>
    <n v="122"/>
    <s v="JULLIANA VIEIRA DA COSTA"/>
    <d v="1991-04-15T00:00:00"/>
    <s v="F"/>
    <n v="11022021122"/>
    <n v="4870473"/>
    <s v=""/>
    <m/>
    <m/>
    <s v="092.881.834-93"/>
    <s v="jullianacosta.dentista@hotmail.com"/>
    <s v="IMC_JVC"/>
    <s v="IRACEMA MARGARIDA MONTEIRO DA COSTA"/>
    <n v="5581996671536"/>
    <s v=""/>
    <s v=""/>
    <s v="SSG"/>
    <s v="CONSULTORIA"/>
    <s v="RECIFE"/>
    <s v="PE"/>
    <s v="52051-105"/>
    <n v="5581996671536"/>
    <x v="38"/>
    <d v="2021-02-11T00:00:00"/>
    <s v="IMC"/>
    <s v="IMC"/>
    <s v="IRACEMA MARGARIDA MONTEIRO DA COSTA"/>
    <s v="DENTISTA"/>
    <s v="SIMPLES"/>
    <s v="S"/>
    <x v="0"/>
    <n v="1"/>
    <n v="1"/>
    <s v="S"/>
    <s v="N"/>
    <s v="N"/>
    <s v=" "/>
    <x v="1"/>
    <m/>
  </r>
  <r>
    <n v="125"/>
    <s v="LUCIANA GALVEZ DE ANDRADE LIMA"/>
    <d v="1993-06-26T00:00:00"/>
    <s v="F"/>
    <n v="12022021125"/>
    <n v="4817020"/>
    <s v=""/>
    <m/>
    <m/>
    <s v="096.707.434-78"/>
    <s v="LUCIANA_GALVEZ@HOTMAIL.COM"/>
    <s v="LGA"/>
    <s v="LUCIANA GALVEZ DE ANDRADE LIMA"/>
    <n v="5581996072532"/>
    <s v="REGULAR"/>
    <s v=""/>
    <s v="PGB"/>
    <s v="CONSULTORIA"/>
    <s v="RECIFE"/>
    <s v="PE"/>
    <s v="52061-320"/>
    <n v="5581996072532"/>
    <x v="39"/>
    <d v="2021-02-12T00:00:00"/>
    <s v="LGA"/>
    <s v="LGA"/>
    <s v="LUCIANA GALVEZ DE ANDRADE LIMA"/>
    <s v="MÉDICO(A)"/>
    <s v="COMPLETA"/>
    <s v="N"/>
    <x v="2"/>
    <n v="0"/>
    <s v=""/>
    <s v="N"/>
    <s v="N"/>
    <s v="N"/>
    <s v=" "/>
    <x v="0"/>
    <d v="2023-07-13T00:00:00"/>
  </r>
  <r>
    <n v="127"/>
    <s v="RENAN CABRAL MOTA"/>
    <d v="1988-03-15T00:00:00"/>
    <s v="M"/>
    <n v="15022021127"/>
    <n v="552217"/>
    <s v=""/>
    <m/>
    <m/>
    <s v="066.109.964-40"/>
    <s v="RCABRAL.MED@GMAIL.COM"/>
    <s v="RCM"/>
    <s v="RENAN CABRAL MOTA"/>
    <n v="5583999418717"/>
    <s v="REGULAR"/>
    <s v=""/>
    <s v="SSG"/>
    <s v="CONSULTORIA"/>
    <s v="RECIFE"/>
    <s v="PE"/>
    <s v="51350-070"/>
    <n v="5583999418717"/>
    <x v="40"/>
    <d v="2021-02-15T00:00:00"/>
    <s v="RCM"/>
    <s v="RCM"/>
    <s v="RENAN CABRAL MOTA"/>
    <s v="MÉDICO(A)"/>
    <s v="COMPLETA"/>
    <s v="S"/>
    <x v="0"/>
    <n v="1"/>
    <n v="1"/>
    <s v="S"/>
    <s v="N"/>
    <s v="S"/>
    <s v=" "/>
    <x v="0"/>
    <d v="2022-01-01T00:00:00"/>
  </r>
  <r>
    <n v="121"/>
    <s v="IRACEMA MARGARIDA MONTEIRO DA COSTA"/>
    <d v="1949-11-09T00:00:00"/>
    <s v="F"/>
    <n v="25022021121"/>
    <n v="4868958"/>
    <s v=""/>
    <m/>
    <s v="IMC_IMC"/>
    <s v="515.453.734-34"/>
    <s v="JULLIANACOSTA.DENTISTA@GMAIL.COM"/>
    <s v="IMC"/>
    <s v="IRACEMA MARGARIDA MONTEIRO DA COSTA"/>
    <n v="5581996671536"/>
    <s v="QUALIFICADO"/>
    <s v=""/>
    <s v="SSG"/>
    <s v="CONSULTORIA"/>
    <s v="RECIFE"/>
    <s v="PE"/>
    <s v="52060-110"/>
    <n v="5581996671536"/>
    <x v="41"/>
    <d v="2021-02-25T00:00:00"/>
    <s v="IMC"/>
    <s v="IMC"/>
    <s v="IRACEMA MARGARIDA MONTEIRO DA COSTA"/>
    <s v="APOSENTADO(A)"/>
    <s v="SIMPLES"/>
    <s v="N"/>
    <x v="0"/>
    <n v="1"/>
    <n v="1"/>
    <s v="S"/>
    <s v="N"/>
    <s v="S"/>
    <s v=" "/>
    <x v="1"/>
    <m/>
  </r>
  <r>
    <n v="108"/>
    <s v="NIVIA DE CARVALHO MAGALHAES ALVES"/>
    <d v="1963-04-12T00:00:00"/>
    <s v="F"/>
    <n v="26022021108"/>
    <n v="4779559"/>
    <s v=""/>
    <m/>
    <s v="JBMN_NC_JBMN_NC"/>
    <s v="239.378.583-34"/>
    <s v="RDO.NVA01@GMAIL.COM"/>
    <s v="JBMN_NC"/>
    <s v="JOSE DE BRITO MAGALHAES NETO"/>
    <n v="5586981511225"/>
    <s v=""/>
    <s v=""/>
    <s v="SSG"/>
    <s v="RETENCAO"/>
    <s v="TERESINA"/>
    <s v="PI"/>
    <s v="64240-000"/>
    <n v="5586999473327"/>
    <x v="42"/>
    <d v="2021-02-26T00:00:00"/>
    <s v="JBMN"/>
    <s v="JBMN"/>
    <s v="JOSE DE BRITO MAGALHAES NETO"/>
    <s v="MÉDICO(A)"/>
    <s v="COMPLETA"/>
    <s v="S"/>
    <x v="0"/>
    <n v="1"/>
    <n v="1"/>
    <s v="S"/>
    <s v="N"/>
    <s v="S"/>
    <s v=" "/>
    <x v="1"/>
    <m/>
  </r>
  <r>
    <n v="120"/>
    <s v="CINTYA OLIVEIRA PEREIRA"/>
    <d v="1960-11-06T00:00:00"/>
    <s v="F"/>
    <n v="26022021120"/>
    <n v="15182014"/>
    <s v=""/>
    <m/>
    <s v="LPN_COP_LPN_COP"/>
    <s v="278.527.764-34"/>
    <s v="CINTYAOLIVEIRA@GMAIL.COM"/>
    <s v="LPN_COP"/>
    <s v="LAUDENOR PEREIRA NETO"/>
    <n v="5511960309118"/>
    <s v="REGULAR"/>
    <s v=""/>
    <s v="SSG"/>
    <s v="CONSULTORIA"/>
    <s v="RECIFE"/>
    <s v="PE"/>
    <s v="52060-330"/>
    <n v="5581985777780"/>
    <x v="42"/>
    <d v="2021-02-26T00:00:00"/>
    <s v="LPN"/>
    <s v="LPN"/>
    <s v="LAUDENOR PEREIRA NETO"/>
    <s v="MÉDICO(A)"/>
    <s v="SIMPLES"/>
    <s v="S"/>
    <x v="0"/>
    <n v="1"/>
    <n v="1"/>
    <s v="S"/>
    <s v="N"/>
    <s v="S"/>
    <s v=" "/>
    <x v="1"/>
    <m/>
  </r>
  <r>
    <n v="131"/>
    <s v="FABIO DEIVSON LOPES MACIEL"/>
    <d v="1980-09-30T00:00:00"/>
    <s v="M"/>
    <n v="26022021131"/>
    <n v="2183938"/>
    <m/>
    <m/>
    <s v="FDLM_FDLM"/>
    <s v="851.304.191-20"/>
    <s v="fagoleiro@hotmail.com"/>
    <s v="FDLM"/>
    <s v="FABIO DEIVSON LOPES MACIEL"/>
    <n v="5531973071828"/>
    <s v="QUALIFICADO"/>
    <m/>
    <s v="SSG"/>
    <s v="CONSULTORIA"/>
    <s v="BELO HORIZONTE"/>
    <s v="MG"/>
    <s v="33206-240"/>
    <n v="5531973071828"/>
    <x v="42"/>
    <d v="2021-02-26T00:00:00"/>
    <s v="FDLM"/>
    <s v="FDLM"/>
    <s v="FABIO DEIVSON LOPES MACIEL"/>
    <s v="ATLETA"/>
    <s v="COMPLETA"/>
    <s v="S"/>
    <x v="0"/>
    <n v="1"/>
    <n v="1"/>
    <s v="S"/>
    <s v="N"/>
    <s v="S"/>
    <s v=" "/>
    <x v="1"/>
    <m/>
  </r>
  <r>
    <n v="478"/>
    <s v="PABLO NICOLAS MACIEL"/>
    <d v="2005-04-04T00:00:00"/>
    <s v="M"/>
    <n v="26022021478"/>
    <n v="14353602"/>
    <n v="1762646"/>
    <m/>
    <s v="FDLM_PNM_FDLM_PNM"/>
    <s v="108.666.746-83"/>
    <s v="fagoleiro@hotmail.com"/>
    <s v="FDLM_PNM"/>
    <s v="FABIO DEIVSON LOPES MACIEL"/>
    <n v="5531973071828"/>
    <s v="REGULAR"/>
    <s v="REGULAR"/>
    <s v="SSG"/>
    <s v="CONSULTORIA"/>
    <s v="BELO HORIZONTE"/>
    <s v="MG"/>
    <s v="33206-240"/>
    <n v="5531973071828"/>
    <x v="42"/>
    <d v="2021-02-26T00:00:00"/>
    <s v="FDLM"/>
    <s v="FDLM"/>
    <s v="FABIO DEIVSON LOPES MACIEL"/>
    <s v="ATLETA"/>
    <s v="COMPLETA"/>
    <s v="S"/>
    <x v="0"/>
    <n v="1"/>
    <n v="1"/>
    <s v="S"/>
    <s v="N"/>
    <s v="N"/>
    <s v=" "/>
    <x v="1"/>
    <m/>
  </r>
  <r>
    <n v="128"/>
    <s v="RAFAEL SCHINCARIOL LEIFELD"/>
    <d v="1981-04-18T00:00:00"/>
    <s v="M"/>
    <n v="1032021128"/>
    <n v="2037263"/>
    <n v="3741451"/>
    <m/>
    <s v="RSL_RSL"/>
    <s v="021.811.707-89"/>
    <s v="RSCHINCARIOL@GMAIL.COM"/>
    <s v="RSL"/>
    <s v="RAFAEL SCHINCARIOL LEIFELD"/>
    <n v="5521997604321"/>
    <s v="QUALIFICADO"/>
    <s v="QUALIFICADO"/>
    <s v="SSG"/>
    <s v="CONSULTORIA"/>
    <s v="RECIFE"/>
    <s v="PE"/>
    <s v="51020-000"/>
    <n v="5521997604321"/>
    <x v="43"/>
    <d v="2021-03-01T00:00:00"/>
    <s v="RSL"/>
    <s v="RSL"/>
    <s v="RAFAEL SCHINCARIOL LEIFELD"/>
    <s v="EMPRESÁRIO(A)"/>
    <s v="COMPLETA"/>
    <s v="N"/>
    <x v="0"/>
    <n v="1"/>
    <n v="1"/>
    <s v="S"/>
    <s v="N"/>
    <s v="S"/>
    <s v=" "/>
    <x v="1"/>
    <m/>
  </r>
  <r>
    <n v="262"/>
    <s v="ALEXIA DE FREITAS STAMFORD"/>
    <d v="1998-07-12T00:00:00"/>
    <s v="F"/>
    <n v="1032021262"/>
    <n v="7710094"/>
    <m/>
    <m/>
    <s v="ACF_AFS_AFS"/>
    <s v="077.387.084-92"/>
    <s v="ALEXIA_STAMFORD@HOTMAIL.COM"/>
    <s v="ACF_AFS"/>
    <s v="ALEXANDRA CAVALCANTI DE FREITAS"/>
    <n v="558199875772"/>
    <s v="REGULAR"/>
    <s v=""/>
    <s v="SSG"/>
    <s v="RETENCAO"/>
    <s v="RECIFE"/>
    <s v="PE"/>
    <s v="51111-000"/>
    <n v="558199875772"/>
    <x v="43"/>
    <d v="2021-03-01T00:00:00"/>
    <s v="ACF"/>
    <s v="ACF_AFS"/>
    <s v="ALEXIA DE FREITAS STAMFORD"/>
    <s v="ADVOGADO(A)"/>
    <s v="SIMPLES"/>
    <s v="N"/>
    <x v="3"/>
    <n v="0"/>
    <m/>
    <s v="S"/>
    <s v="N"/>
    <s v="S"/>
    <s v=" "/>
    <x v="1"/>
    <m/>
  </r>
  <r>
    <n v="263"/>
    <s v="SABRINA DE FREITAS STAMFORD"/>
    <d v="2002-02-01T00:00:00"/>
    <s v="F"/>
    <n v="1032021263"/>
    <n v="7732451"/>
    <m/>
    <m/>
    <s v="ACF_SFS_ACF_SFS"/>
    <s v="052.594.244-09"/>
    <s v="SABRINASTAMFORD2013@GMAIL.COM"/>
    <s v="ACF_SFS"/>
    <s v="ALEXANDRA CAVALCANTI DE FREITAS"/>
    <n v="558199875772"/>
    <s v="REGULAR"/>
    <s v=""/>
    <s v="SSG"/>
    <s v="RETENCAO"/>
    <s v="RECIFE"/>
    <s v="PE"/>
    <s v="51111-000"/>
    <n v="558199875772"/>
    <x v="43"/>
    <d v="2021-03-01T00:00:00"/>
    <s v="ACF"/>
    <s v="ACF_SFS"/>
    <s v="SABRINA DE FREITAS STAMFORD"/>
    <s v="ESTUDANTE"/>
    <s v="SIMPLES"/>
    <s v="N"/>
    <x v="3"/>
    <n v="0"/>
    <s v=""/>
    <s v="S"/>
    <s v="N"/>
    <s v="S"/>
    <s v=" "/>
    <x v="1"/>
    <m/>
  </r>
  <r>
    <n v="133"/>
    <s v="ALEXANDRA CAVALCANTI DE FREITAS"/>
    <d v="1970-12-30T00:00:00"/>
    <s v="F"/>
    <n v="3032021133"/>
    <n v="3830547"/>
    <s v=""/>
    <m/>
    <s v="ACF_ACF"/>
    <s v="471.202.074-15"/>
    <s v="ALEXANDRAFREITAS@LIVE.COM"/>
    <s v="ACF"/>
    <s v="ALEXANDRA CAVALCANTI DE FREITAS"/>
    <n v="558199875772"/>
    <s v="QUALIFICADO"/>
    <s v=""/>
    <s v="SSG"/>
    <s v="RETENCAO"/>
    <s v="RECIFE"/>
    <s v="PE"/>
    <s v="51111-000"/>
    <n v="558199875772"/>
    <x v="44"/>
    <d v="2021-03-03T00:00:00"/>
    <s v="ACF"/>
    <s v="ACF"/>
    <s v="ALEXANDRA CAVALCANTI DE FREITAS"/>
    <s v="MÉDICO(A)"/>
    <s v="COMPLETA"/>
    <s v="S"/>
    <x v="3"/>
    <n v="0"/>
    <s v="EXCEÇÃO"/>
    <s v="S"/>
    <s v="N"/>
    <s v="S"/>
    <s v=" "/>
    <x v="1"/>
    <m/>
  </r>
  <r>
    <n v="119"/>
    <s v="GABRIEL SOUZA CURY"/>
    <d v="1994-01-09T00:00:00"/>
    <s v="M"/>
    <n v="8032021119"/>
    <n v="3120456"/>
    <n v="2680858"/>
    <m/>
    <s v="GSC_GSC"/>
    <s v="315.166.208-01"/>
    <s v="GABRIELSOUZACURY@HOTMAIL.COM"/>
    <s v="GSC"/>
    <s v="GABRIEL SOUZA CURY"/>
    <n v="5511997001994"/>
    <s v="REGULAR"/>
    <s v="REGULAR"/>
    <s v="SSG"/>
    <s v="CONSULTORIA"/>
    <s v="SÃO PAULO"/>
    <s v="SP"/>
    <s v="04088-004"/>
    <n v="5511997001994"/>
    <x v="45"/>
    <d v="2021-03-08T00:00:00"/>
    <s v="GSC"/>
    <s v="GSC"/>
    <s v="GABRIEL SOUZA CURY"/>
    <s v="MÉDICO(A)"/>
    <s v="COMPLETA"/>
    <s v="N"/>
    <x v="0"/>
    <n v="1"/>
    <n v="1"/>
    <s v="S"/>
    <s v="N"/>
    <s v="S"/>
    <s v=" "/>
    <x v="1"/>
    <m/>
  </r>
  <r>
    <n v="124"/>
    <s v="LEONARDO DE CARVALHO GRANJA"/>
    <d v="1990-08-21T00:00:00"/>
    <s v="M"/>
    <n v="8032021124"/>
    <n v="3949330"/>
    <n v="267536"/>
    <s v="6AU31694"/>
    <s v="LCG_LCG"/>
    <s v="090.026.294-00"/>
    <s v="LEONARDOCGRANJA@GMAIL.COM"/>
    <s v="LCG"/>
    <s v="LEONARDO DE CARVALHO GRANJA"/>
    <n v="5511963698916"/>
    <s v="QUALIFICADO"/>
    <s v="QUALIFICADO"/>
    <s v="SSG"/>
    <s v="CONSULTORIA"/>
    <s v="SÃO PAULO"/>
    <s v="SP"/>
    <s v="05687-002"/>
    <n v="5511963698916"/>
    <x v="45"/>
    <d v="2021-03-08T00:00:00"/>
    <s v="LCG"/>
    <s v="LCG"/>
    <s v="LEONARDO DE CARVALHO GRANJA"/>
    <s v="ECONOMISTA"/>
    <s v="SIMPLES"/>
    <s v="S"/>
    <x v="0"/>
    <n v="1"/>
    <n v="1"/>
    <s v="S"/>
    <s v="N"/>
    <s v="S"/>
    <s v=" "/>
    <x v="1"/>
    <m/>
  </r>
  <r>
    <n v="126"/>
    <s v="RODRIGO CARVALHO ASFORA"/>
    <d v="1990-10-29T00:00:00"/>
    <s v="M"/>
    <n v="8032021126"/>
    <n v="2005189"/>
    <s v=""/>
    <m/>
    <m/>
    <s v="094.370.444-81"/>
    <s v="rodrigocasfora@gmail.com"/>
    <s v="RCA"/>
    <s v="RODRIGO CARVALHO ASFORA"/>
    <n v="5584991418910"/>
    <s v="REGULAR"/>
    <s v=""/>
    <s v="SSG"/>
    <s v="CONSULTORIA"/>
    <s v="BELEM"/>
    <s v="PA"/>
    <s v="66093-047"/>
    <n v="5584991418910"/>
    <x v="45"/>
    <d v="2021-03-08T00:00:00"/>
    <s v="RCA"/>
    <s v="RCA"/>
    <s v="RODRIGO CARVALHO ASFORA"/>
    <s v="ENGENHEIRO(A)"/>
    <s v="SIMPLES"/>
    <s v="S"/>
    <x v="0"/>
    <n v="1"/>
    <n v="1"/>
    <s v="S"/>
    <s v="N"/>
    <s v="S"/>
    <s v=" "/>
    <x v="0"/>
    <d v="2022-04-01T00:00:00"/>
  </r>
  <r>
    <n v="129"/>
    <s v="ABELARDO GONCALVES ESCARIAO"/>
    <d v="1973-01-23T00:00:00"/>
    <s v="M"/>
    <n v="8032021129"/>
    <n v="4923915"/>
    <s v=""/>
    <m/>
    <s v="ANE_ABR"/>
    <s v="822.031.994-15"/>
    <s v="ESCARIAO@HOTMAIL.COM"/>
    <s v="ABR_ANE"/>
    <s v="ANDREIA NONATO ALBUQUERQUE ESCARIAO"/>
    <n v="5581996090986"/>
    <s v="QUALIFICADO"/>
    <s v=""/>
    <s v="SSG"/>
    <s v="CONSULTORIA"/>
    <s v="RECIFE"/>
    <s v="PE"/>
    <s v="52050-115"/>
    <n v="5581999631183"/>
    <x v="45"/>
    <d v="2021-03-08T00:00:00"/>
    <s v="ANE"/>
    <s v="ANE"/>
    <s v="ANDREIA NONATO ALBUQUERQUE ESCARIAO"/>
    <s v="MÉDICO(A)"/>
    <s v="COMPLETA"/>
    <s v="S"/>
    <x v="0"/>
    <n v="1"/>
    <n v="1"/>
    <s v="S"/>
    <s v="S"/>
    <s v="S"/>
    <s v=" "/>
    <x v="1"/>
    <m/>
  </r>
  <r>
    <n v="130"/>
    <s v="ANDREIA NONATO ALBUQUERQUE ESCARIAO"/>
    <d v="1976-08-05T00:00:00"/>
    <s v="F"/>
    <n v="8032021130"/>
    <n v="4463103"/>
    <s v=""/>
    <m/>
    <s v="ANE_ANE"/>
    <s v="023.794.614-90"/>
    <s v="andreianca@hotmail.com"/>
    <s v="ANE"/>
    <s v="ANDREIA NONATO ALBUQUERQUE ESCARIAO"/>
    <n v="5581996090986"/>
    <s v="QUALIFICADO"/>
    <s v=""/>
    <s v="SSG"/>
    <s v="CONSULTORIA"/>
    <s v="RECIFE"/>
    <s v="PE"/>
    <s v="52050-115"/>
    <n v="5581996090986"/>
    <x v="45"/>
    <d v="2021-03-08T00:00:00"/>
    <s v="ANE"/>
    <s v="ANE"/>
    <s v="ANDREIA NONATO ALBUQUERQUE ESCARIAO"/>
    <s v="MÉDICO(A)"/>
    <s v="COMPLETA"/>
    <s v="S"/>
    <x v="0"/>
    <n v="1"/>
    <n v="1"/>
    <s v="S"/>
    <s v="S"/>
    <s v="S"/>
    <s v=" "/>
    <x v="1"/>
    <m/>
  </r>
  <r>
    <n v="136"/>
    <s v="FELIPE DE ARAUJO PINHO MENDONCA"/>
    <d v="1984-05-19T00:00:00"/>
    <s v="M"/>
    <n v="8032021136"/>
    <n v="2026632"/>
    <m/>
    <m/>
    <s v="FAPM_FAPM"/>
    <s v="015.704.265-03"/>
    <s v="FELIPEAPMENDONCA@GMAIL.COM"/>
    <s v="FAPM"/>
    <s v="FELIPE DE ARAUJO PINHO MENDONCA"/>
    <n v="5575981578919"/>
    <s v=""/>
    <s v="QUALIFICADO"/>
    <s v="SSG"/>
    <s v="RETENCAO"/>
    <s v="SANTO ANTONIO DE JESUS"/>
    <s v="BA"/>
    <s v="44434-532"/>
    <n v="5575981578919"/>
    <x v="45"/>
    <d v="2021-03-08T00:00:00"/>
    <s v="FAPM"/>
    <s v="FAPM"/>
    <s v="FELIPE DE ARAUJO PINHO MENDONCA"/>
    <s v="ADMINISTRADOR(A)"/>
    <s v="COMPLETA"/>
    <s v="N"/>
    <x v="0"/>
    <n v="1"/>
    <n v="1"/>
    <s v="S"/>
    <s v="N"/>
    <s v="S"/>
    <s v=" "/>
    <x v="1"/>
    <m/>
  </r>
  <r>
    <n v="132"/>
    <s v="RODRIGO MEDEIROS DE CARVALHO"/>
    <d v="1983-05-04T00:00:00"/>
    <s v="M"/>
    <n v="9032021132"/>
    <n v="4918865"/>
    <n v="957338"/>
    <m/>
    <m/>
    <s v="011.022.084-69"/>
    <s v="RM_CARVALHO@HOTMAIL.COM"/>
    <s v="RMC"/>
    <s v="RODRIGO MEDEIROS DE CARVALHO"/>
    <n v="5511948090405"/>
    <s v="QUALIFICADO"/>
    <s v="QUALIFICADO"/>
    <s v="SSG"/>
    <s v="RETENCAO"/>
    <s v="JUNDIAI"/>
    <s v="SP"/>
    <s v="13206-320"/>
    <n v="5581999272112"/>
    <x v="46"/>
    <d v="2021-03-09T00:00:00"/>
    <s v="RMC"/>
    <s v="RMC"/>
    <s v="RODRIGO MEDEIROS DE CARVALHO"/>
    <s v="ADMINISTRADOR(A)"/>
    <s v="SIMPLES"/>
    <s v="S"/>
    <x v="0"/>
    <n v="1"/>
    <n v="1"/>
    <s v="S"/>
    <s v="N"/>
    <s v="S"/>
    <s v=" "/>
    <x v="0"/>
    <d v="2023-04-11T00:00:00"/>
  </r>
  <r>
    <n v="134"/>
    <s v="KAEL JOSE LOURENCO"/>
    <d v="1985-07-05T00:00:00"/>
    <s v="M"/>
    <n v="9032021134"/>
    <n v="2272558"/>
    <n v="1481508"/>
    <m/>
    <s v="KJL_KJL"/>
    <s v="358.730.918-38"/>
    <s v="KAEL.LOURENCO@GMAIL.COM"/>
    <s v="KJL"/>
    <s v="KAEL JOSE LOURENCO"/>
    <n v="5511945573488"/>
    <s v="QUALIFICADO"/>
    <s v="QUALIFICADO"/>
    <s v="SSG"/>
    <s v="RETENCAO"/>
    <s v="SÃO PAULO"/>
    <s v="SP"/>
    <s v="05502-060"/>
    <n v="5511945573488"/>
    <x v="46"/>
    <d v="2021-03-09T00:00:00"/>
    <s v="KJL"/>
    <s v="KJL"/>
    <s v="KAEL JOSE LOURENCO"/>
    <s v="DIRETOR(A)"/>
    <s v="COMPLETA"/>
    <s v="S"/>
    <x v="0"/>
    <n v="1"/>
    <n v="1"/>
    <s v="S"/>
    <s v="N"/>
    <s v="S"/>
    <s v=" "/>
    <x v="1"/>
    <m/>
  </r>
  <r>
    <n v="135"/>
    <s v="EMANUELLY ALESSANDRA SOARES DE MOURA"/>
    <d v="1982-05-25T00:00:00"/>
    <s v="F"/>
    <n v="9032021135"/>
    <n v="4355162"/>
    <n v="3207297"/>
    <m/>
    <s v="EASM_EASM"/>
    <s v="040.760.894-05"/>
    <s v="EMANUELLYASM@GMAIL.COM"/>
    <s v="EASM"/>
    <s v="EMANUELLY ALESSANDRA SOARES DE MOURA"/>
    <n v="5581992598451"/>
    <s v="QUALIFICADO"/>
    <s v="QUALIFICADO"/>
    <s v="SSG"/>
    <s v="RETENCAO"/>
    <s v="RECIFE"/>
    <s v="PE"/>
    <s v="51030-000"/>
    <n v="5581992598451"/>
    <x v="46"/>
    <d v="2021-03-09T00:00:00"/>
    <s v="EASM"/>
    <s v="EASM"/>
    <s v="EMANUELLY ALESSANDRA SOARES DE MOURA"/>
    <s v="CONTADOR(A)"/>
    <s v="COMPLETA"/>
    <s v="S"/>
    <x v="0"/>
    <n v="1"/>
    <n v="1"/>
    <s v="S"/>
    <s v="N"/>
    <s v="S"/>
    <s v=" "/>
    <x v="0"/>
    <d v="2023-03-16T00:00:00"/>
  </r>
  <r>
    <n v="137"/>
    <s v="HENRIQUE ROMEIRO DE A MARANHAO NEVES"/>
    <d v="1982-09-22T00:00:00"/>
    <s v="M"/>
    <n v="8042021137"/>
    <n v="528679"/>
    <n v="1264246"/>
    <m/>
    <s v="HRMN_HRMN"/>
    <s v="045.454.394-89"/>
    <s v="NEVESHENRIQUE@HOTMAIL.COM"/>
    <s v="HRMN"/>
    <s v="HENRIQUE ROMEIRO DE A MARANHAO NEVES"/>
    <n v="5581988445033"/>
    <s v="REGULAR"/>
    <s v="REGULAR"/>
    <s v="SSG"/>
    <s v="RETENCAO"/>
    <s v="RECIFE"/>
    <s v="PE"/>
    <s v="51020-011"/>
    <n v="5581988445033"/>
    <x v="47"/>
    <d v="2021-04-08T00:00:00"/>
    <s v="HRMN"/>
    <s v="HRMN"/>
    <s v="HENRIQUE ROMEIRO DE A MARANHAO NEVES"/>
    <s v="ENGENHEIRO(A)"/>
    <s v="SIMPLES"/>
    <s v="N"/>
    <x v="2"/>
    <n v="0"/>
    <m/>
    <s v="S"/>
    <s v="N"/>
    <s v="S"/>
    <s v=" "/>
    <x v="1"/>
    <m/>
  </r>
  <r>
    <n v="141"/>
    <s v="LAURA CARRAZZONNI GOES"/>
    <d v="1976-06-04T00:00:00"/>
    <s v="F"/>
    <n v="22042021141"/>
    <n v="2090949"/>
    <s v=""/>
    <m/>
    <s v="LCZR_LCZR"/>
    <s v="025.015.434-08"/>
    <s v="LAURACARRAZZONNI@GMAIL.COM"/>
    <s v="LCZR"/>
    <s v="LAURA CARRAZZONNI GOES"/>
    <n v="5581996091120"/>
    <s v="QUALIFICADO"/>
    <s v=""/>
    <s v="SSG"/>
    <s v="RETENCAO"/>
    <s v="RECIFE"/>
    <s v="PE"/>
    <s v="50050-390"/>
    <n v="5581996091120"/>
    <x v="48"/>
    <d v="2021-04-22T00:00:00"/>
    <s v="LCZR"/>
    <s v="LCZR"/>
    <s v="LAURA CARRAZZONNI GOES"/>
    <s v="ADMINISTRADOR(A)"/>
    <s v="SIMPLES"/>
    <s v="S"/>
    <x v="0"/>
    <n v="1"/>
    <n v="1"/>
    <s v="S"/>
    <s v="N"/>
    <s v="S"/>
    <s v=" "/>
    <x v="0"/>
    <d v="2025-02-20T00:00:00"/>
  </r>
  <r>
    <n v="142"/>
    <s v="KATIA INOJOSA GONCALVES DE BARROS"/>
    <d v="1974-06-22T00:00:00"/>
    <s v="F"/>
    <n v="23042021142"/>
    <n v="5666085"/>
    <s v=""/>
    <m/>
    <m/>
    <s v="733.255.974-91"/>
    <s v="guilhermepontes1701@gmail.com"/>
    <s v="EGB_KGB"/>
    <s v="EDUARDO INOJOSA GONCALVES DE BARROS"/>
    <n v="5581988144319"/>
    <s v="REGULAR"/>
    <s v=""/>
    <s v="GSD"/>
    <s v="CONSULTORIA"/>
    <s v="RECIFE"/>
    <s v="PE"/>
    <s v="50610-070"/>
    <n v="5581988144319"/>
    <x v="49"/>
    <d v="2021-04-23T00:00:00"/>
    <s v="EGB"/>
    <s v="EGB_KGB"/>
    <s v="KATIA INOJOSA GONCALVES DE BARROS"/>
    <s v="SERVIDOR(A) PÚBLICO(A)"/>
    <s v="SIMPLES"/>
    <s v="N"/>
    <x v="2"/>
    <n v="0"/>
    <s v=""/>
    <s v="N"/>
    <s v="N"/>
    <s v="N"/>
    <s v=" "/>
    <x v="0"/>
    <d v="2023-09-22T00:00:00"/>
  </r>
  <r>
    <n v="143"/>
    <s v="LUIS GONCALVES DE BARROS NETTO"/>
    <d v="1967-01-15T00:00:00"/>
    <s v="M"/>
    <n v="23042021143"/>
    <n v="3068857"/>
    <s v=""/>
    <m/>
    <m/>
    <s v="496.548.374-04"/>
    <s v="LUISGBNETTO@MSN.COM"/>
    <s v="EGB_LGB"/>
    <s v="EDUARDO INOJOSA GONCALVES DE BARROS"/>
    <n v="5581988144319"/>
    <s v="REGULAR"/>
    <s v=""/>
    <s v="GSD"/>
    <s v="CONSULTORIA"/>
    <s v="RECIFE"/>
    <s v="PE"/>
    <s v="50610-070"/>
    <n v="5581988144318"/>
    <x v="49"/>
    <d v="2021-04-23T00:00:00"/>
    <s v="EGB"/>
    <s v="EGB_LGB"/>
    <s v="LUIS GONCALVES DE BARROS NETTO"/>
    <s v="EMPRESÁRIO(A)"/>
    <s v="SIMPLES"/>
    <s v="N"/>
    <x v="2"/>
    <n v="0"/>
    <s v=""/>
    <s v="N"/>
    <s v="N"/>
    <s v="N"/>
    <s v=" "/>
    <x v="0"/>
    <d v="2023-09-22T00:00:00"/>
  </r>
  <r>
    <n v="144"/>
    <s v="LINA MARIA DIAS GONCALVES DE BARROS"/>
    <d v="1944-02-02T00:00:00"/>
    <s v="F"/>
    <n v="23042021144"/>
    <n v="4943624"/>
    <s v=""/>
    <m/>
    <m/>
    <s v="496.543.494-34"/>
    <s v="LINAGBARROS@GMAIL.COM"/>
    <s v="EGB_LMG"/>
    <s v="EDUARDO INOJOSA GONCALVES DE BARROS"/>
    <n v="5581988144319"/>
    <s v="REGULAR"/>
    <s v=""/>
    <s v="GSD"/>
    <s v="CONSULTORIA"/>
    <s v="RECIFE"/>
    <s v="PE"/>
    <s v="51020-000"/>
    <n v="5581988144318"/>
    <x v="49"/>
    <d v="2021-04-23T00:00:00"/>
    <s v="EGB"/>
    <s v="EGB_LMG"/>
    <s v="LINA MARIA DIAS GONCALVES DE BARROS"/>
    <s v="PSICÓLOGO(A)"/>
    <s v="SIMPLES"/>
    <s v="N"/>
    <x v="2"/>
    <n v="0"/>
    <s v=""/>
    <s v="N"/>
    <s v="N"/>
    <s v="N"/>
    <s v=" "/>
    <x v="0"/>
    <d v="2023-09-22T00:00:00"/>
  </r>
  <r>
    <n v="234"/>
    <s v="EDUARDO INOJOSA GONÇALVES DE BARROS"/>
    <d v="1996-08-14T00:00:00"/>
    <s v="M"/>
    <n v="23042021234"/>
    <n v="5707320"/>
    <m/>
    <m/>
    <m/>
    <s v="111.972.734-09"/>
    <s v="EDUARDOINOJOSAADV@OUTLOOK.COM"/>
    <s v="EGB"/>
    <s v="EDUARDO INOJOSA GONCALVES DE BARROS"/>
    <n v="5581999010200"/>
    <s v="REGULAR"/>
    <s v=""/>
    <s v="GSD"/>
    <s v="CONSULTORIA"/>
    <s v="RECIFE"/>
    <s v="PE"/>
    <s v="50610-070"/>
    <n v="5581999010200"/>
    <x v="49"/>
    <d v="2021-04-23T00:00:00"/>
    <s v="EGB"/>
    <s v="EGB"/>
    <s v="EDUARDO INOJOSA GONÇALVES DE BARROS"/>
    <s v="ADVOGADO(A)"/>
    <s v="SIMPLES"/>
    <s v="N"/>
    <x v="2"/>
    <n v="0"/>
    <s v=""/>
    <s v="N"/>
    <s v="N"/>
    <s v="N"/>
    <s v=" "/>
    <x v="0"/>
    <d v="2023-09-22T00:00:00"/>
  </r>
  <r>
    <n v="145"/>
    <s v="ELKEN GOMES RIVALDO"/>
    <d v="1963-03-01T00:00:00"/>
    <s v="F"/>
    <n v="26042021145"/>
    <n v="5365670"/>
    <m/>
    <m/>
    <s v="EGR_EGR"/>
    <s v="479.913.560-00"/>
    <s v="ELKENRIVALDO@GMAIL.COM"/>
    <s v="EGR"/>
    <s v="ELKEN GOMES RIVALDO"/>
    <n v="5551998088730"/>
    <s v="QUALIFICADO"/>
    <s v=""/>
    <s v="SSG"/>
    <s v="CONSULTORIA"/>
    <s v="PORTO ALEGRE"/>
    <s v="RS"/>
    <s v="91900-230"/>
    <n v="5551998088730"/>
    <x v="50"/>
    <d v="2021-04-26T00:00:00"/>
    <s v="EGR"/>
    <s v="EGR"/>
    <s v="ELKEN GOMES RIVALDO"/>
    <s v="DENTISTA"/>
    <s v="COMPLETA"/>
    <s v="S"/>
    <x v="0"/>
    <n v="1"/>
    <n v="1"/>
    <s v="S"/>
    <s v="N"/>
    <s v="S"/>
    <s v=" "/>
    <x v="1"/>
    <m/>
  </r>
  <r>
    <n v="146"/>
    <s v="TR EMPREENDIMENTOS IMOBILIARIOS EIRELLI"/>
    <d v="2020-09-24T00:00:00"/>
    <s v="E"/>
    <n v="3052021146"/>
    <n v="4940483"/>
    <s v=""/>
    <m/>
    <s v="TRE_TRE"/>
    <s v="38.820.871/0001-24"/>
    <s v="clovisrobertoramos@gmail.com"/>
    <s v="TRE"/>
    <s v="TR EMPREENDIMENTOS IMOBILIARIOS EIRELLI"/>
    <n v="5581998215767"/>
    <s v="QUALIFICADO"/>
    <s v=""/>
    <s v="GSD"/>
    <s v="CONSULTORIA"/>
    <s v="JABOATÃO DOS GUARARAPES"/>
    <s v="PE"/>
    <s v="54420-010"/>
    <n v="5581998215767"/>
    <x v="51"/>
    <d v="2021-05-03T00:00:00"/>
    <s v="TRE"/>
    <s v="TRE"/>
    <s v="TR EMPREENDIMENTOS IMOBILIARIOS EIRELLI"/>
    <s v="EMPRESA"/>
    <s v="COMPLETA"/>
    <s v="N"/>
    <x v="0"/>
    <n v="1"/>
    <s v="EXCEÇÃO"/>
    <s v="S"/>
    <s v="N"/>
    <s v="S"/>
    <s v=" "/>
    <x v="0"/>
    <d v="2023-09-22T00:00:00"/>
  </r>
  <r>
    <n v="148"/>
    <s v="VINICIUS TEODORO BARRETA MELO"/>
    <d v="1999-04-16T00:00:00"/>
    <s v="M"/>
    <n v="7052021148"/>
    <n v="5553874"/>
    <s v=""/>
    <m/>
    <m/>
    <s v="113.194.189-61"/>
    <s v="Vinicius.melo16@outlook.com"/>
    <s v="VTBM"/>
    <s v="VINICIUS TEODORO BARRETA MELO"/>
    <n v="5548991881999"/>
    <s v="REGULAR"/>
    <s v=""/>
    <s v="SSG"/>
    <s v="RETENCAO"/>
    <s v="BELO HORIZONTE"/>
    <s v="MG"/>
    <s v="31330-472"/>
    <n v="5548991881999"/>
    <x v="52"/>
    <d v="2021-05-07T00:00:00"/>
    <s v="VTBM"/>
    <s v="VTBM"/>
    <s v="VINICIUS TEODORO BARRETA MELO"/>
    <s v="ATLETA"/>
    <s v="SIMPLES"/>
    <s v="S"/>
    <x v="0"/>
    <n v="1"/>
    <s v=""/>
    <s v="S"/>
    <s v="N"/>
    <s v="S"/>
    <s v=" "/>
    <x v="0"/>
    <d v="2022-03-09T00:00:00"/>
  </r>
  <r>
    <n v="138"/>
    <s v="JOSE RICARDO DO NASCIMENTO NETO"/>
    <d v="1985-03-15T00:00:00"/>
    <s v="M"/>
    <n v="12052021138"/>
    <n v="2583065"/>
    <s v=""/>
    <m/>
    <m/>
    <s v="047.489.004-07"/>
    <s v="JRICONETO@GMAIL.COM"/>
    <s v="KFB"/>
    <s v="KATE MILLENA FERREIRA BARBOSA"/>
    <n v="5581971003459"/>
    <s v="REGULAR"/>
    <s v=""/>
    <s v="SSG"/>
    <s v="CONSULTORIA"/>
    <s v="RECIFE"/>
    <s v="PE"/>
    <s v="52041-055"/>
    <n v="5581996800676"/>
    <x v="53"/>
    <d v="2021-05-12T00:00:00"/>
    <s v="KFB"/>
    <s v="KFB"/>
    <s v="KATE MILLENA FERREIRA BARBOSA"/>
    <s v="MÉDICO(A)"/>
    <s v="SIMPLES"/>
    <s v="S"/>
    <x v="0"/>
    <n v="1"/>
    <n v="1"/>
    <s v="S"/>
    <s v="S"/>
    <s v="S"/>
    <s v=" "/>
    <x v="0"/>
    <d v="2023-02-27T00:00:00"/>
  </r>
  <r>
    <n v="139"/>
    <s v="KATE MILLENA FERREIRA BARBOSA"/>
    <d v="1987-11-28T00:00:00"/>
    <s v="F"/>
    <n v="12052021139"/>
    <n v="2637407"/>
    <n v="3430592"/>
    <m/>
    <m/>
    <s v="062.719.144-46"/>
    <s v="KATEMILLENA@HOTMAIL.COM"/>
    <s v="KFB"/>
    <s v="KATE MILLENA FERREIRA BARBOSA"/>
    <n v="5581971003459"/>
    <s v="REGULAR"/>
    <s v="QUALIFICADO"/>
    <s v="SSG"/>
    <s v="CONSULTORIA"/>
    <s v="RECIFE"/>
    <s v="PE"/>
    <s v="52041-055"/>
    <n v="5581971003459"/>
    <x v="53"/>
    <d v="2021-05-12T00:00:00"/>
    <s v="KFB"/>
    <s v="KFB"/>
    <s v="KATE MILLENA FERREIRA BARBOSA"/>
    <s v="MÉDICO(A)"/>
    <s v="COMPLETA"/>
    <s v="S"/>
    <x v="0"/>
    <n v="1"/>
    <n v="1"/>
    <s v="S"/>
    <s v="S"/>
    <s v="S"/>
    <s v=" "/>
    <x v="0"/>
    <d v="2023-02-27T00:00:00"/>
  </r>
  <r>
    <n v="140"/>
    <s v="KATE MILLENA FERREIRA BARBOSA - PAI"/>
    <d v="1987-11-28T00:00:00"/>
    <s v="F"/>
    <n v="12052021140"/>
    <n v="5680662"/>
    <s v=""/>
    <m/>
    <m/>
    <s v="062.719.144-46"/>
    <s v="KATEMILLENA@HOTMAIL.COM"/>
    <s v="KFB_P"/>
    <s v="KATE MILLENA FERREIRA BARBOSA"/>
    <n v="5581971003459"/>
    <s v="REGULAR"/>
    <s v=""/>
    <s v="SSG"/>
    <s v="CONSULTORIA"/>
    <s v="RECIFE"/>
    <s v="PE"/>
    <s v="52041-055"/>
    <n v="5581971003459"/>
    <x v="53"/>
    <d v="2021-05-12T00:00:00"/>
    <s v="KFB"/>
    <s v="KFB"/>
    <s v="KATE MILLENA FERREIRA BARBOSA"/>
    <s v="MÉDICO(A)"/>
    <s v="COMPLETA"/>
    <s v="S"/>
    <x v="0"/>
    <n v="1"/>
    <n v="1"/>
    <s v="S"/>
    <s v="N"/>
    <s v="S"/>
    <s v=" "/>
    <x v="0"/>
    <d v="2023-02-27T00:00:00"/>
  </r>
  <r>
    <n v="151"/>
    <s v="GABRIEL SOARES RIBEIRO LOPES"/>
    <d v="1994-12-27T00:00:00"/>
    <s v="M"/>
    <n v="22052021151"/>
    <n v="2392738"/>
    <s v=""/>
    <m/>
    <m/>
    <s v="099.482.624-92"/>
    <s v="GABRIELSRL@OUTLOOK.COM"/>
    <s v="GSRL"/>
    <s v="GABRIEL SOARES RIBEIRO LOPES"/>
    <n v="5581992074527"/>
    <s v="REGULAR"/>
    <s v=""/>
    <s v="GBL"/>
    <s v="CONSULTORIA"/>
    <s v="RECIFE"/>
    <s v="PE"/>
    <s v="52020-213"/>
    <n v="5581992074527"/>
    <x v="54"/>
    <d v="2021-05-22T00:00:00"/>
    <s v="GSRL"/>
    <s v="GSRL"/>
    <s v="GABRIEL SOARES RIBEIRO LOPES"/>
    <s v="ADVOGADO(A)"/>
    <s v="SIMPLES"/>
    <s v="S"/>
    <x v="2"/>
    <n v="0"/>
    <s v=""/>
    <s v="N"/>
    <s v="N"/>
    <s v="N"/>
    <s v=" "/>
    <x v="1"/>
    <s v="EM ANDAMENTO"/>
  </r>
  <r>
    <n v="152"/>
    <s v="CARLINDO BARROS LOPES JUNIOR"/>
    <d v="1964-07-20T00:00:00"/>
    <s v="M"/>
    <n v="22052021152"/>
    <n v="510407"/>
    <m/>
    <m/>
    <m/>
    <s v="458.135.744-68"/>
    <s v="CARLINDO.LOPES@HOTMAIL.COM"/>
    <s v="GBL_CBL"/>
    <s v="CARLINDO BARROS LOPES JUNIOR"/>
    <n v="5581992920868"/>
    <s v="QUALIFICADO"/>
    <m/>
    <s v="GBL"/>
    <s v="RETENCAO"/>
    <s v="RECIFE"/>
    <s v="PE"/>
    <s v="52020-025"/>
    <n v="5581992920868"/>
    <x v="54"/>
    <d v="2021-05-22T00:00:00"/>
    <s v="GBL"/>
    <s v="GBL_CBL_XP"/>
    <s v="CARLINDO BARROS LOPES JUNIOR"/>
    <s v="EMPRESÁRIO(A)"/>
    <s v="COMPLETA"/>
    <s v="N"/>
    <x v="2"/>
    <n v="0"/>
    <s v=""/>
    <s v="N"/>
    <s v="N"/>
    <s v="N"/>
    <s v=" "/>
    <x v="1"/>
    <s v="EM ANDAMENTO"/>
  </r>
  <r>
    <n v="153"/>
    <s v="RODOLFO SOARES RIBEIRO LOPES"/>
    <d v="1988-10-03T00:00:00"/>
    <s v="M"/>
    <n v="22052021153"/>
    <n v="520325"/>
    <s v=""/>
    <m/>
    <m/>
    <s v="074.334.124-41"/>
    <s v="RODOLFOSRLOPES@HOTMAIL.COM"/>
    <s v="GBL_RSRL"/>
    <s v="RODOLFO SOARES RIBEIRO LOPES"/>
    <n v="5581992264756"/>
    <s v="QUALIFICADO"/>
    <s v=""/>
    <s v="GBL"/>
    <s v="RETENCAO"/>
    <s v="RECIFE"/>
    <s v="PE"/>
    <s v="52020-213"/>
    <n v="5581992264756"/>
    <x v="54"/>
    <d v="2021-05-22T00:00:00"/>
    <s v="GBL"/>
    <s v="GBL_RSRL"/>
    <s v="RODOLFO SOARES RIBEIRO LOPES"/>
    <s v="SERVIDOR(A) PÚBLICO(A)"/>
    <s v="COMPLETA"/>
    <s v="N"/>
    <x v="2"/>
    <n v="0"/>
    <s v=""/>
    <s v="N"/>
    <s v="N"/>
    <s v="N"/>
    <s v=" "/>
    <x v="1"/>
    <s v="EM ANDAMENTO"/>
  </r>
  <r>
    <n v="150"/>
    <s v="FELIPE PEREIRA DE MEDEIROS"/>
    <d v="1986-06-16T00:00:00"/>
    <s v="M"/>
    <n v="27052021149"/>
    <n v="431505"/>
    <s v=""/>
    <m/>
    <m/>
    <s v="013.858.324-28"/>
    <s v="felipepmedeiros@gmail.com"/>
    <s v="FPM"/>
    <s v="FELIPE PEREIRA DE MEDEIROS"/>
    <n v="5511960616543"/>
    <s v="QUALIFICADO"/>
    <s v=""/>
    <s v="SSG"/>
    <s v="CONSULTORIA"/>
    <s v="SÃO PAULO"/>
    <s v="SP"/>
    <s v="04558-005"/>
    <n v="5511960616543"/>
    <x v="55"/>
    <d v="2021-05-25T00:00:00"/>
    <s v="FPM"/>
    <s v="FPM"/>
    <s v="FELIPE PEREIRA DE MEDEIROS"/>
    <s v="ADMINISTRADOR(A)"/>
    <s v="SIMPLES"/>
    <s v="S"/>
    <x v="2"/>
    <n v="0"/>
    <m/>
    <s v="S"/>
    <s v="N"/>
    <s v="S"/>
    <s v=" "/>
    <x v="0"/>
    <d v="2025-02-07T00:00:00"/>
  </r>
  <r>
    <n v="149"/>
    <s v="JOSE FRANCISCO MARTINS"/>
    <d v="1960-04-06T00:00:00"/>
    <s v="M"/>
    <n v="27052021149"/>
    <n v="4133695"/>
    <n v="1814898"/>
    <m/>
    <s v="JFM_JFM"/>
    <s v="193.013.754-00"/>
    <s v="jmcm.obras@gmail.com"/>
    <s v="JFM"/>
    <s v="JOSE FRANCISCO MARTINS"/>
    <n v="5581999713145"/>
    <s v=""/>
    <s v="QUALIFICADO"/>
    <s v="SSG"/>
    <s v="CONSULTORIA"/>
    <s v="RECIFE"/>
    <s v="PE"/>
    <s v="51030-010"/>
    <n v="5581999713145"/>
    <x v="56"/>
    <d v="2021-05-27T00:00:00"/>
    <s v="JFM"/>
    <s v="JFM"/>
    <s v="JOSE FRANCISCO MARTINS"/>
    <s v="EMPRESÁRIO(A)"/>
    <s v="COMPLETA"/>
    <s v="N"/>
    <x v="0"/>
    <n v="1"/>
    <n v="1"/>
    <s v="S"/>
    <s v="N"/>
    <s v="S"/>
    <s v=" "/>
    <x v="1"/>
    <m/>
  </r>
  <r>
    <n v="154"/>
    <s v="MARCELO MARCAL VIEIRA JUNIOR"/>
    <d v="1979-07-11T00:00:00"/>
    <s v="M"/>
    <n v="1062021154"/>
    <n v="316132"/>
    <n v="4240455"/>
    <m/>
    <m/>
    <s v="829.511.281-34"/>
    <s v="marcelomvjr@gmail.com"/>
    <s v="MMVJ"/>
    <s v="MARCELO MARCAL VIEIRA JUNIOR"/>
    <n v="5562996835465"/>
    <s v="PROFISSIONAL"/>
    <s v=""/>
    <s v="SSG"/>
    <s v="CONSULTORIA"/>
    <s v="GOIÂNIA"/>
    <s v="GO"/>
    <s v="74150-170"/>
    <n v="5562996835465"/>
    <x v="57"/>
    <d v="2021-06-01T00:00:00"/>
    <s v="MMVJ"/>
    <s v="MMVJ"/>
    <s v="MARCELO MARCAL VIEIRA JUNIOR"/>
    <s v="MÉDICO(A)"/>
    <s v="COMPLETA"/>
    <s v="S"/>
    <x v="2"/>
    <n v="0.7"/>
    <s v=""/>
    <s v="N"/>
    <s v="N"/>
    <s v="N"/>
    <s v=" "/>
    <x v="0"/>
    <d v="2024-07-10T00:00:00"/>
  </r>
  <r>
    <n v="155"/>
    <s v="PATRICIA TEIXEIRA DA SILVA MARCAL"/>
    <d v="1980-01-13T00:00:00"/>
    <s v="F"/>
    <n v="1062021155"/>
    <n v="355969"/>
    <n v="4440291"/>
    <m/>
    <m/>
    <s v="876.993.621-87"/>
    <s v="marcelomvjr@gmail.com"/>
    <s v="MMVJ_PTSM"/>
    <s v="MARCELO MARCAL VIEIRA JUNIOR"/>
    <n v="5562996835465"/>
    <s v="QUALIFICADO"/>
    <s v=""/>
    <s v="SSG"/>
    <s v="RETENCAO"/>
    <s v="GOIÂNIA"/>
    <s v="GO"/>
    <s v="74150-170"/>
    <n v="5562996311105"/>
    <x v="57"/>
    <d v="2021-06-01T00:00:00"/>
    <s v="MMVJ"/>
    <s v="MMVJ_PTSM"/>
    <s v="PATRICIA TEIXEIRA DA SILVA MARCAL"/>
    <s v="MÉDICO(A)"/>
    <s v="COMPLETA"/>
    <s v="S"/>
    <x v="2"/>
    <n v="0.7"/>
    <s v=""/>
    <s v="N"/>
    <s v="N"/>
    <s v="N"/>
    <s v=" "/>
    <x v="0"/>
    <d v="2024-07-10T00:00:00"/>
  </r>
  <r>
    <n v="158"/>
    <s v="JULIANA MONTENEGRO CALADO"/>
    <d v="1979-10-04T00:00:00"/>
    <s v="F"/>
    <n v="22062021158"/>
    <n v="2437361"/>
    <s v=""/>
    <m/>
    <m/>
    <s v="034.086.264-56"/>
    <s v="JULIANACALADO@HOTMAIL.COM"/>
    <s v="JMC"/>
    <s v="JULIANA MONTENEGRO CALADO"/>
    <n v="5511964381550"/>
    <s v="REGULAR"/>
    <s v=""/>
    <s v="PMM"/>
    <s v="CONSULTORIA"/>
    <s v="SÃO PAULO"/>
    <s v="SP"/>
    <s v="01420-002"/>
    <n v="5511964381550"/>
    <x v="58"/>
    <d v="2021-06-22T00:00:00"/>
    <s v="JMC"/>
    <s v="JMC"/>
    <s v="JULIANA MONTENEGRO CALADO"/>
    <s v="ATLETA"/>
    <s v="COMPLETA"/>
    <s v="N"/>
    <x v="0"/>
    <n v="1"/>
    <n v="1"/>
    <s v="N"/>
    <s v="N"/>
    <s v="S"/>
    <s v=" "/>
    <x v="1"/>
    <m/>
  </r>
  <r>
    <n v="160"/>
    <s v="GUSTAVO CAVALCANTI ARRUDA"/>
    <d v="1980-10-09T00:00:00"/>
    <s v="M"/>
    <n v="25062021160"/>
    <n v="3684321"/>
    <m/>
    <m/>
    <s v="RMCA_GA"/>
    <s v="009.386.184-23"/>
    <s v="GUGA_ARRUDA@HOTMAIL.COM"/>
    <s v="RMCA"/>
    <s v="RENATA MARTINS CAVALCANTI ARRUDA"/>
    <n v="5581999035512"/>
    <s v=""/>
    <s v=""/>
    <s v="SSG"/>
    <s v="CONSULTORIA"/>
    <s v="RECIFE"/>
    <s v="PE"/>
    <s v="52010-290"/>
    <n v="5581988049711"/>
    <x v="59"/>
    <d v="2021-06-25T00:00:00"/>
    <s v="RMCA"/>
    <s v="RMCA"/>
    <s v="RENATA MARTINS CAVALCANTI ARRUDA"/>
    <s v="MÉDICO(A)"/>
    <s v="COMPLETA"/>
    <s v="S"/>
    <x v="0"/>
    <n v="1"/>
    <n v="1"/>
    <s v="S"/>
    <s v="S"/>
    <s v="S"/>
    <s v=" "/>
    <x v="1"/>
    <m/>
  </r>
  <r>
    <n v="161"/>
    <s v="RENATA MARTINS CAVALCANTI ARRUDA"/>
    <d v="1983-02-11T00:00:00"/>
    <s v="F"/>
    <n v="25062021161"/>
    <n v="3436984"/>
    <m/>
    <m/>
    <s v="RMCA_RMCA"/>
    <s v="046.564.834-78"/>
    <s v="RENATA_TEX_@HOTMAIL.COM"/>
    <s v="RMCA"/>
    <s v="RENATA MARTINS CAVALCANTI ARRUDA"/>
    <n v="5581999035512"/>
    <s v="QUALIFICADO"/>
    <s v=""/>
    <s v="SSG"/>
    <s v="CONSULTORIA"/>
    <s v="RECIFE"/>
    <s v="PE"/>
    <s v="52010-290"/>
    <n v="5581999035512"/>
    <x v="59"/>
    <d v="2021-06-25T00:00:00"/>
    <s v="RMCA"/>
    <s v="RMCA"/>
    <s v="RENATA MARTINS CAVALCANTI ARRUDA"/>
    <s v="MÉDICO(A)"/>
    <s v="COMPLETA"/>
    <s v="S"/>
    <x v="0"/>
    <n v="1"/>
    <n v="1"/>
    <s v="S"/>
    <s v="S"/>
    <s v="S"/>
    <s v=" "/>
    <x v="1"/>
    <m/>
  </r>
  <r>
    <n v="165"/>
    <s v="MADEPORT LTDA"/>
    <m/>
    <s v="E"/>
    <n v="5072021165"/>
    <n v="5747104"/>
    <s v=""/>
    <m/>
    <s v="MDT_MDT"/>
    <s v="00.810.146/0001-00"/>
    <s v="JORGEMADEPORT@GMAIL.COM"/>
    <s v="MDT"/>
    <s v="MADEPORT LTDA"/>
    <n v="0"/>
    <s v="PROFISSIONAL"/>
    <s v=""/>
    <s v="SSG"/>
    <s v="RETENCAO"/>
    <s v="RECIFE"/>
    <s v="PE"/>
    <s v="52041-015"/>
    <m/>
    <x v="60"/>
    <d v="2021-07-05T00:00:00"/>
    <s v="MDT"/>
    <s v="MDT"/>
    <s v="MADEPORT LTDA"/>
    <s v="EMPRESA"/>
    <s v="COMPLETA"/>
    <s v="N"/>
    <x v="2"/>
    <n v="0"/>
    <s v=""/>
    <s v="S"/>
    <s v="N"/>
    <s v="S"/>
    <s v=" "/>
    <x v="1"/>
    <m/>
  </r>
  <r>
    <n v="164"/>
    <s v="NYDIANA LAGES CALADO"/>
    <d v="1956-05-12T00:00:00"/>
    <s v="F"/>
    <n v="7072021164"/>
    <n v="5674824"/>
    <s v=""/>
    <m/>
    <m/>
    <s v="177.796.184-04"/>
    <s v="LAGESLUCAS171@GMAIL.COM"/>
    <s v="NLC"/>
    <s v="NYDIANA LAGES CALADO"/>
    <n v="5587999888634"/>
    <s v="PROFISSIONAL"/>
    <s v=""/>
    <s v="GBL"/>
    <s v="CONSULTORIA"/>
    <s v="GARANHUNS"/>
    <s v="PE"/>
    <s v="55256-700"/>
    <n v="5587999888634"/>
    <x v="61"/>
    <d v="2021-07-07T00:00:00"/>
    <s v="NLC"/>
    <s v="NLC"/>
    <s v="NYDIANA LAGES CALADO"/>
    <s v="EMPRESÁRIO(A)"/>
    <s v="COMPLETA"/>
    <s v="S"/>
    <x v="0"/>
    <n v="1"/>
    <n v="1"/>
    <s v="S"/>
    <s v="N"/>
    <s v="S"/>
    <s v=" "/>
    <x v="0"/>
    <d v="2022-06-01T00:00:00"/>
  </r>
  <r>
    <n v="170"/>
    <s v="THIAGO VINICIUS VIEIRA MIRANDA"/>
    <d v="1981-04-12T00:00:00"/>
    <s v="M"/>
    <n v="12072021170"/>
    <n v="343672"/>
    <n v="865354"/>
    <m/>
    <s v="TVVM_TVVM"/>
    <s v="921.778.321-87"/>
    <s v="THIAGO@MIRANDALAW.COM.BR"/>
    <s v="TVVM"/>
    <s v="THIAGO VINICIUS VIEIRA MIRANDA"/>
    <n v="5562984877877"/>
    <s v="QUALIFICADO"/>
    <s v=""/>
    <s v="SSG"/>
    <s v="CONSULTORIA"/>
    <s v="GOIÂNIA"/>
    <s v="GO"/>
    <s v="74230-140"/>
    <n v="5562984877877"/>
    <x v="62"/>
    <d v="2021-07-12T00:00:00"/>
    <s v="TVVM"/>
    <s v="TVVM"/>
    <s v="THIAGO VINICIUS VIEIRA MIRANDA"/>
    <s v="ADVOGADO(A)"/>
    <s v="COMPLETA"/>
    <s v="N"/>
    <x v="2"/>
    <n v="0.5"/>
    <s v=""/>
    <s v="N"/>
    <s v="N"/>
    <s v="N"/>
    <s v=" "/>
    <x v="1"/>
    <m/>
  </r>
  <r>
    <n v="171"/>
    <s v="VERYNE GARBELINI CARDOSO MIRANDA"/>
    <d v="1987-06-04T00:00:00"/>
    <s v="F"/>
    <n v="12072021171"/>
    <n v="47174"/>
    <s v=""/>
    <m/>
    <s v="TVVM_VGCM"/>
    <s v="023.390.021-76"/>
    <s v="thiago@mirandalaw.com.br"/>
    <s v="TVVM_VGCM"/>
    <s v="THIAGO VINICIUS VIEIRA MIRANDA"/>
    <n v="5562984877877"/>
    <s v=""/>
    <s v=""/>
    <s v="SSG"/>
    <s v="CONSULTORIA"/>
    <s v="GOIÂNIA"/>
    <s v="GO"/>
    <s v="74230-140"/>
    <n v="5562996863457"/>
    <x v="62"/>
    <d v="2021-07-12T00:00:00"/>
    <s v="TVVM"/>
    <s v="TVVM_VGCM"/>
    <s v="VERYNE GARBELINI CARDOSO MIRANDA"/>
    <s v="ADVOGADO(A)"/>
    <s v="COMPLETA"/>
    <s v="S"/>
    <x v="2"/>
    <n v="0.5"/>
    <s v=""/>
    <s v="S"/>
    <s v="N"/>
    <s v="N"/>
    <s v=" "/>
    <x v="1"/>
    <m/>
  </r>
  <r>
    <n v="168"/>
    <s v="ANTONIO CARLOS CARDOSO"/>
    <d v="1956-09-17T00:00:00"/>
    <s v="M"/>
    <n v="19072021168"/>
    <n v="2867858"/>
    <s v=""/>
    <m/>
    <m/>
    <s v="180.440.181-15"/>
    <s v="thiago.miranda@morcs.com.br"/>
    <s v="ACCD"/>
    <s v="ANTONIO CARLOS CARDOSO"/>
    <n v="5562984877877"/>
    <s v=""/>
    <s v=""/>
    <s v="SSG"/>
    <s v="CONSULTORIA"/>
    <s v="GOIÂNIA"/>
    <s v="GO"/>
    <s v="74230-022"/>
    <n v="5562984877877"/>
    <x v="63"/>
    <d v="2021-07-19T00:00:00"/>
    <s v="ACCD"/>
    <s v="ACCD"/>
    <s v="ANTONIO CARLOS CARDOSO"/>
    <s v="PROFESSOR(A)"/>
    <s v="COMPLETA"/>
    <s v="N"/>
    <x v="0"/>
    <n v="0"/>
    <s v=""/>
    <s v="S"/>
    <s v="N"/>
    <s v="S"/>
    <s v=" "/>
    <x v="0"/>
    <d v="2022-02-24T00:00:00"/>
  </r>
  <r>
    <n v="173"/>
    <s v="MARIA CLARA GARBELINI DE MACEDO"/>
    <d v="2007-06-27T00:00:00"/>
    <s v="F"/>
    <n v="19072021173"/>
    <n v="2508931"/>
    <s v=""/>
    <m/>
    <s v="VLG_MGM_MGM"/>
    <s v="040.847.071-20"/>
    <s v="VERA.GARBELINI@HOTMAIL.COM"/>
    <s v="VLG_MGM"/>
    <s v="VERA LUCIA GARBELINI"/>
    <n v="5562999800856"/>
    <s v="REGULAR"/>
    <s v=""/>
    <s v="SSG"/>
    <s v="CONSULTORIA"/>
    <s v="GOIÂNIA"/>
    <s v="GO"/>
    <s v="74885-553"/>
    <n v="5562999800856"/>
    <x v="63"/>
    <d v="2021-07-19T00:00:00"/>
    <s v="VLG"/>
    <s v="VLG"/>
    <s v="VERA LUCIA GARBELINI"/>
    <s v="ESTUDANTE"/>
    <s v="SIMPLES"/>
    <s v="N"/>
    <x v="0"/>
    <n v="1"/>
    <n v="1"/>
    <s v="S"/>
    <s v="N"/>
    <s v="N"/>
    <s v=" "/>
    <x v="1"/>
    <m/>
  </r>
  <r>
    <n v="174"/>
    <s v="VERA LUCIA GARBELINI"/>
    <d v="1964-03-17T00:00:00"/>
    <s v="F"/>
    <n v="19072021174"/>
    <n v="592846"/>
    <s v=""/>
    <m/>
    <s v="VLG_VLG"/>
    <s v="605.143.101-20"/>
    <s v="VERA.GARBELINI@HOTMAIL.COM"/>
    <s v="VLG"/>
    <s v="VERA LUCIA GARBELINI"/>
    <n v="5562999800856"/>
    <s v="QUALIFICADO"/>
    <s v=""/>
    <s v="SSG"/>
    <s v="CONSULTORIA"/>
    <s v="GOIÂNIA"/>
    <s v="GO"/>
    <s v="74885-553"/>
    <n v="5562999800856"/>
    <x v="63"/>
    <d v="2021-07-19T00:00:00"/>
    <s v="VLG"/>
    <s v="VLG"/>
    <s v="VERA LUCIA GARBELINI"/>
    <s v="PSICÓLOGO(A)"/>
    <s v="COMPLETA"/>
    <s v="S"/>
    <x v="0"/>
    <n v="1"/>
    <n v="1"/>
    <s v="S"/>
    <s v="N"/>
    <s v="S"/>
    <s v=" "/>
    <x v="1"/>
    <m/>
  </r>
  <r>
    <n v="166"/>
    <s v="DJALMA LUCIANO PEIXOTO ANDRADE"/>
    <d v="1966-08-04T00:00:00"/>
    <s v="M"/>
    <n v="22072021166"/>
    <n v="5946800"/>
    <s v=""/>
    <m/>
    <s v="DLP_DLP"/>
    <s v="416.096.115-00"/>
    <s v="joaogspa@gmail.com"/>
    <s v="DLP_TOTAL"/>
    <s v="DJALMA LUCIANO PEIXOTO ANDRADE"/>
    <n v="5575999105847"/>
    <s v="PROFISSIONAL"/>
    <s v=""/>
    <s v="SSG"/>
    <s v="CONSULTORIA"/>
    <s v="SANTO ANTONIO DE JESUS"/>
    <s v="BA"/>
    <s v="44434-532"/>
    <n v="5575999105847"/>
    <x v="64"/>
    <d v="2021-07-22T00:00:00"/>
    <s v="DLP"/>
    <s v="DLP"/>
    <s v="DJALMA LUCIANO PEIXOTO ANDRADE"/>
    <s v="ADVOGADO(A)"/>
    <s v="SIMPLES"/>
    <s v="S"/>
    <x v="0"/>
    <n v="1"/>
    <n v="1"/>
    <s v="S"/>
    <s v="N"/>
    <s v="S"/>
    <s v=" "/>
    <x v="1"/>
    <m/>
  </r>
  <r>
    <n v="176"/>
    <s v="HENRIQUE VALENCA DA MOTA NETO"/>
    <d v="1963-10-14T00:00:00"/>
    <s v="M"/>
    <n v="15082021176"/>
    <n v="4870378"/>
    <s v=""/>
    <m/>
    <m/>
    <s v="373.768.884-20"/>
    <s v="HENRIQUEMOTAA@OUTLOOK.COM"/>
    <s v="HVMN"/>
    <s v="HENRIQUE VALENCA DA MOTA NETO"/>
    <n v="5581991087233"/>
    <s v="QUALIFICADO"/>
    <s v=""/>
    <s v="PGB"/>
    <s v="CONSULTORIA"/>
    <s v="RECIFE"/>
    <s v="PE"/>
    <s v="52051-175"/>
    <n v="5581991087233"/>
    <x v="65"/>
    <d v="2021-08-15T00:00:00"/>
    <s v="HVMN"/>
    <s v="HVMN"/>
    <s v="HENRIQUE VALENCA DA MOTA NETO"/>
    <s v="APOSENTADO(A)"/>
    <s v="COMPLETA"/>
    <s v="N"/>
    <x v="2"/>
    <n v="0"/>
    <s v=""/>
    <s v="N"/>
    <s v="N"/>
    <s v="N"/>
    <s v=" "/>
    <x v="0"/>
    <d v="2023-07-13T00:00:00"/>
  </r>
  <r>
    <n v="169"/>
    <s v="AURIMAR JOSE DA SILVA JUNIOR"/>
    <d v="1987-07-05T00:00:00"/>
    <s v="M"/>
    <n v="17082021169"/>
    <n v="302971"/>
    <s v=""/>
    <m/>
    <s v="AJS_AJS"/>
    <s v="060.853.434-00"/>
    <s v="AURIMAR_JR@HOTMAIL.COM"/>
    <s v="AJS"/>
    <s v="AURIMAR JOSE DA SILVA JUNIOR"/>
    <n v="5581981813605"/>
    <s v="PROFISSIONAL"/>
    <s v=""/>
    <s v="SSG"/>
    <s v="CONSULTORIA"/>
    <s v="RECIFE"/>
    <s v="PE"/>
    <s v="51020-210"/>
    <n v="5581981813605"/>
    <x v="66"/>
    <d v="2021-08-17T00:00:00"/>
    <s v="AJS"/>
    <s v="AJS"/>
    <s v="AURIMAR JOSE DA SILVA JUNIOR"/>
    <s v="EMPRESÁRIO(A)"/>
    <s v="SIMPLES"/>
    <s v="N"/>
    <x v="0"/>
    <n v="1"/>
    <n v="1"/>
    <s v="S"/>
    <s v="N"/>
    <s v="S"/>
    <s v=" "/>
    <x v="0"/>
    <d v="2022-06-20T00:00:00"/>
  </r>
  <r>
    <n v="175"/>
    <s v="JULIANE DE FREITAS SANTOS"/>
    <d v="1972-10-29T00:00:00"/>
    <s v="F"/>
    <n v="18082021175"/>
    <n v="45732"/>
    <s v=""/>
    <m/>
    <s v="JFS_JFS"/>
    <s v="574.149.041-72"/>
    <s v="julianesantosdra@gmail.com"/>
    <s v="JFS"/>
    <s v="JULIANE DE FREITAS SANTOS"/>
    <n v="5562981153905"/>
    <s v="QUALIFICADO"/>
    <s v=""/>
    <s v="SSG"/>
    <s v="CONSULTORIA"/>
    <s v="GOIÂNIA"/>
    <s v="GO"/>
    <s v="74810-080"/>
    <n v="5562981153905"/>
    <x v="67"/>
    <d v="2021-08-18T00:00:00"/>
    <s v="JFS"/>
    <s v="JFS"/>
    <s v="JULIANE DE FREITAS SANTOS"/>
    <s v="MÉDICO(A)"/>
    <s v="COMPLETA"/>
    <s v="S"/>
    <x v="3"/>
    <n v="0"/>
    <s v="EXCEÇÃO"/>
    <s v="S"/>
    <s v="N"/>
    <s v="S"/>
    <s v=" "/>
    <x v="1"/>
    <m/>
  </r>
  <r>
    <n v="179"/>
    <s v="LUCIANA ROMEIRO"/>
    <d v="1952-08-27T00:00:00"/>
    <s v="F"/>
    <n v="23082021179"/>
    <n v="6426480"/>
    <s v=""/>
    <m/>
    <s v="LR_LR"/>
    <s v="099.191.984-04"/>
    <s v="arqlromeiro@yahoo.com.br"/>
    <s v="LRR"/>
    <s v="LUCIANA ROMEIRO"/>
    <n v="5581988225654"/>
    <s v="REGULAR"/>
    <s v=""/>
    <s v="SSG"/>
    <s v="CONSULTORIA"/>
    <s v="RECIFE"/>
    <s v="PE"/>
    <s v="52050-120"/>
    <n v="5581988225654"/>
    <x v="68"/>
    <d v="2021-08-23T00:00:00"/>
    <s v="LRR"/>
    <s v="LRR"/>
    <s v="LUCIANA ROMEIRO"/>
    <s v="ARQUITETO(A)"/>
    <s v="COMPLETA"/>
    <s v="N"/>
    <x v="0"/>
    <n v="1"/>
    <s v="EXCEÇÃO"/>
    <s v="S"/>
    <s v="N"/>
    <s v="S"/>
    <s v=" "/>
    <x v="1"/>
    <m/>
  </r>
  <r>
    <n v="180"/>
    <s v="RODRIGO ROBERTO FEITOSA CALDAS"/>
    <d v="1986-10-19T00:00:00"/>
    <s v="M"/>
    <n v="23082021180"/>
    <n v="213624"/>
    <s v=""/>
    <m/>
    <s v="RRFC_RRFC"/>
    <s v="058.742.154-17"/>
    <s v="RR_CALDAS@HOTMAIL.COM"/>
    <s v="RRFC"/>
    <s v="RODRIGO ROBERTO FEITOSA CALDAS"/>
    <n v="5521993955397"/>
    <s v="REGULAR"/>
    <s v=""/>
    <s v="SSG"/>
    <s v="RETENCAO"/>
    <s v="SÃO PAULO"/>
    <s v="SP"/>
    <s v="04538-110"/>
    <n v="5521993955397"/>
    <x v="68"/>
    <d v="2021-08-23T00:00:00"/>
    <s v="RRFC"/>
    <s v="RRFC"/>
    <s v="RODRIGO ROBERTO FEITOSA CALDAS"/>
    <s v="PUBLICITÁRIO(A)"/>
    <s v="COMPLETA"/>
    <s v="S"/>
    <x v="2"/>
    <n v="0"/>
    <s v=""/>
    <s v="S"/>
    <s v="N"/>
    <s v="S"/>
    <s v=" "/>
    <x v="1"/>
    <m/>
  </r>
  <r>
    <n v="183"/>
    <s v="GABRIELA FERREIRA LIMA"/>
    <d v="1988-11-17T00:00:00"/>
    <s v="F"/>
    <n v="27082021183"/>
    <n v="444234"/>
    <n v="1979776"/>
    <m/>
    <s v="LFL_GFL"/>
    <s v="082.363.334-93"/>
    <s v="GABRIELA_F_L@HOTMAIL.COM"/>
    <s v="LFL"/>
    <s v="LEONARDO FERREIRA LEVANTINO"/>
    <n v="5581999047299"/>
    <s v="REGULAR"/>
    <s v="QUALIFICADO"/>
    <s v="SSG"/>
    <s v="CONSULTORIA"/>
    <s v="RECIFE"/>
    <s v="PE"/>
    <s v="50610-360"/>
    <n v="5581982207299"/>
    <x v="69"/>
    <d v="2021-08-27T00:00:00"/>
    <s v="LFL"/>
    <s v="LFL"/>
    <s v="LEONARDO FERREIRA LEVANTINO"/>
    <s v="MÉDICO(A)"/>
    <s v="COMPLETA"/>
    <s v="S"/>
    <x v="0"/>
    <n v="1"/>
    <n v="1"/>
    <s v="S"/>
    <s v="S"/>
    <s v="S"/>
    <s v=" "/>
    <x v="1"/>
    <m/>
  </r>
  <r>
    <n v="184"/>
    <s v="LEONARDO FERREIRA LEVANTINO"/>
    <d v="1984-12-27T00:00:00"/>
    <s v="M"/>
    <n v="27082021184"/>
    <n v="409775"/>
    <n v="1572398"/>
    <s v="6AK06953"/>
    <s v="LFL_LFL"/>
    <s v="061.143.514-44"/>
    <s v="LEOFL@ICLOUD.COM"/>
    <s v="LFL"/>
    <s v="LEONARDO FERREIRA LEVANTINO"/>
    <n v="5581999047299"/>
    <s v="QUALIFICADO"/>
    <s v="QUALIFICADO"/>
    <s v="SSG"/>
    <s v="CONSULTORIA"/>
    <s v="RECIFE"/>
    <s v="PE"/>
    <s v="50610-360"/>
    <n v="5581999047299"/>
    <x v="69"/>
    <d v="2021-08-27T00:00:00"/>
    <s v="LFL"/>
    <s v="LFL"/>
    <s v="LEONARDO FERREIRA LEVANTINO"/>
    <s v="MÉDICO(A)"/>
    <s v="COMPLETA"/>
    <s v="S"/>
    <x v="0"/>
    <n v="1"/>
    <n v="1"/>
    <s v="S"/>
    <s v="S"/>
    <s v="S"/>
    <s v=" "/>
    <x v="1"/>
    <m/>
  </r>
  <r>
    <n v="193"/>
    <s v="RODRIGO JATOBA LOBO SUZUKI"/>
    <d v="1997-04-06T00:00:00"/>
    <s v="M"/>
    <n v="15092021193"/>
    <n v="5139684"/>
    <s v=""/>
    <m/>
    <m/>
    <s v="068.474.924-65"/>
    <s v="RODRIGOJLSUZUKI@HOTMAIL.COM"/>
    <s v="RJLS"/>
    <s v="RODRIGO JATOBA LOBO SUZUKI"/>
    <n v="5581999788232"/>
    <s v="REGULAR"/>
    <s v=""/>
    <s v="GSD"/>
    <s v="CONSULTORIA"/>
    <s v="RECIFE"/>
    <s v="PE"/>
    <s v="52061-070"/>
    <n v="5581999788232"/>
    <x v="70"/>
    <d v="2021-09-15T00:00:00"/>
    <s v="RJLS"/>
    <s v="RJLS"/>
    <s v="RODRIGO JATOBA LOBO SUZUKI"/>
    <s v="ADMINISTRADOR(A)"/>
    <s v="SIMPLES"/>
    <s v="S"/>
    <x v="2"/>
    <n v="0"/>
    <s v=""/>
    <s v="N"/>
    <s v="N"/>
    <s v="N"/>
    <s v=" "/>
    <x v="0"/>
    <d v="2023-09-22T00:00:00"/>
  </r>
  <r>
    <n v="178"/>
    <s v="BRUNO FERNANDO DE CARVALHO NOGUEIRA"/>
    <d v="1985-01-30T00:00:00"/>
    <s v="M"/>
    <n v="20092021178"/>
    <n v="533713"/>
    <s v=""/>
    <s v="6AH17774"/>
    <s v="BFCN_BFCN"/>
    <s v="054.356.644-70"/>
    <s v="BRUNOFCN@YAHOO.COM.BR"/>
    <s v="BFCN"/>
    <s v="BRUNO FERNANDO DE CARVALHO NOGUEIRA"/>
    <n v="5581999425942"/>
    <s v="QUALIFICADO"/>
    <s v=""/>
    <s v="SSG"/>
    <s v="CONSULTORIA"/>
    <s v="RECIFE"/>
    <s v="PE"/>
    <s v="50610-030"/>
    <n v="5581999425942"/>
    <x v="71"/>
    <d v="2021-09-20T00:00:00"/>
    <s v="BFCN"/>
    <s v="BFCN"/>
    <s v="BRUNO FERNANDO DE CARVALHO NOGUEIRA"/>
    <s v="MÉDICO(A)"/>
    <s v="COMPLETA"/>
    <s v="N"/>
    <x v="0"/>
    <n v="1"/>
    <n v="1"/>
    <s v="S"/>
    <s v="N"/>
    <s v="S"/>
    <s v=" "/>
    <x v="1"/>
    <m/>
  </r>
  <r>
    <n v="187"/>
    <s v="JOSE FABIANO DE FREITAS TELES DE MENEZES"/>
    <d v="1976-04-26T00:00:00"/>
    <s v="M"/>
    <n v="20092021187"/>
    <n v="3099770"/>
    <s v=""/>
    <s v="6AU34750"/>
    <s v="JFFT_JFFT"/>
    <s v="891.983.365-68"/>
    <s v="JOSEFABIANO@GMAIL.COM"/>
    <s v="JFFT"/>
    <s v="JOSE FABIANO DE FREITAS TELES DE MENEZES"/>
    <n v="5573988161246"/>
    <s v="QUALIFICADO"/>
    <s v=""/>
    <s v="SSG"/>
    <s v="CONSULTORIA"/>
    <s v="ITABUNA"/>
    <s v="BA"/>
    <s v="45600-730"/>
    <n v="5573988161246"/>
    <x v="71"/>
    <d v="2021-09-20T00:00:00"/>
    <s v="JFFT"/>
    <s v="JFFT"/>
    <s v="JOSE FABIANO DE FREITAS TELES DE MENEZES"/>
    <s v="MÉDICO(A)"/>
    <s v="COMPLETA"/>
    <s v="S"/>
    <x v="0"/>
    <n v="1"/>
    <n v="1"/>
    <s v="S"/>
    <s v="N"/>
    <s v="S"/>
    <s v=" "/>
    <x v="1"/>
    <m/>
  </r>
  <r>
    <n v="188"/>
    <s v="RENATO LIMA DE SOUZA GOMES"/>
    <d v="1989-06-20T00:00:00"/>
    <s v="M"/>
    <n v="20092021188"/>
    <n v="478108"/>
    <n v="3771805"/>
    <s v="6AU63103"/>
    <s v="RLSG_RLSG"/>
    <s v="076.895.874-10"/>
    <s v="renatolimags@gmail.com"/>
    <s v="RLSG"/>
    <s v="RENATO LIMA DE SOUZA GOMES"/>
    <n v="5581999242597"/>
    <s v="QUALIFICADO"/>
    <s v="QUALIFICADO"/>
    <s v="SSG"/>
    <s v="CONSULTORIA"/>
    <s v="RECIFE"/>
    <s v="PE"/>
    <s v="50740-450"/>
    <n v="5581999242597"/>
    <x v="71"/>
    <d v="2021-09-20T00:00:00"/>
    <s v="RLSG"/>
    <s v="RLSG"/>
    <s v="RENATO LIMA DE SOUZA GOMES"/>
    <s v="MÉDICO(A)"/>
    <s v="COMPLETA"/>
    <s v="S"/>
    <x v="0"/>
    <n v="1"/>
    <n v="1"/>
    <s v="S"/>
    <s v="N"/>
    <s v="S"/>
    <s v=" "/>
    <x v="1"/>
    <m/>
  </r>
  <r>
    <n v="189"/>
    <s v="LEONARDO ROCHA DE AVELAR"/>
    <d v="1987-01-22T00:00:00"/>
    <s v="M"/>
    <n v="20092021189"/>
    <n v="3826900"/>
    <n v="1745753"/>
    <m/>
    <s v="LRDA_LRDA"/>
    <s v="071.666.584-01"/>
    <s v="AVELARLEO@HOTMAIL.COM"/>
    <s v="LRDA"/>
    <s v="LEONARDO ROCHA DE AVELAR"/>
    <n v="5581988129302"/>
    <s v=""/>
    <s v="REGULAR"/>
    <s v="SSG"/>
    <s v="CONSULTORIA"/>
    <s v="RECIFE"/>
    <s v="PE"/>
    <s v="51020-110"/>
    <n v="5581988129302"/>
    <x v="71"/>
    <d v="2021-09-20T00:00:00"/>
    <s v="LRDA"/>
    <s v="LRDA"/>
    <s v="LEONARDO ROCHA DE AVELAR"/>
    <s v="MÉDICO(A)"/>
    <s v="COMPLETA"/>
    <s v="S"/>
    <x v="0"/>
    <n v="1"/>
    <n v="1"/>
    <s v="S"/>
    <s v="N"/>
    <s v="S"/>
    <s v=" "/>
    <x v="1"/>
    <m/>
  </r>
  <r>
    <n v="191"/>
    <s v="SALUA SOARES MAFRA"/>
    <d v="1955-03-12T00:00:00"/>
    <s v="M"/>
    <n v="20092021191"/>
    <n v="2255263"/>
    <s v=""/>
    <m/>
    <s v="SSM_SSM"/>
    <s v="129.074.644-34"/>
    <s v="saluamafra@hotmail.com"/>
    <s v="SSM"/>
    <s v="SALUA SOARES MAFRA"/>
    <n v="5581988895796"/>
    <s v="QUALIFICADO"/>
    <s v=""/>
    <s v="SSG"/>
    <s v="CONSULTORIA"/>
    <s v="RECIFE"/>
    <s v="PE"/>
    <s v="52050-100"/>
    <n v="5581988895796"/>
    <x v="71"/>
    <d v="2021-09-20T00:00:00"/>
    <s v="SSM"/>
    <s v="SSM"/>
    <s v="SALUA SOARES MAFRA"/>
    <s v="MÉDICO(A)"/>
    <s v="COMPLETA"/>
    <s v="S"/>
    <x v="0"/>
    <n v="1"/>
    <n v="1"/>
    <s v="S"/>
    <s v="N"/>
    <s v="S"/>
    <s v=" "/>
    <x v="1"/>
    <m/>
  </r>
  <r>
    <n v="192"/>
    <s v="PEDRO RORIZ TINOCO"/>
    <d v="1968-08-01T00:00:00"/>
    <s v="M"/>
    <n v="20092021192"/>
    <n v="3641182"/>
    <n v="3500832"/>
    <m/>
    <s v="PRT_PRT"/>
    <s v="630.768.374-00"/>
    <s v="PEDROTINOCO@CONSTRUTORASANTOANTONIO.COM.BR"/>
    <s v="PRT"/>
    <s v="PEDRO RORIZ TINOCO"/>
    <n v="5581986491242"/>
    <s v="QUALIFICADO"/>
    <s v="QUALIFICADO"/>
    <s v="GSD"/>
    <s v="CONSULTORIA"/>
    <s v="RECIFE"/>
    <s v="PE"/>
    <s v="51030-000"/>
    <n v="5581986491242"/>
    <x v="71"/>
    <d v="2021-09-20T00:00:00"/>
    <s v="PRT"/>
    <s v="PRT"/>
    <s v="PEDRO RORIZ TINOCO"/>
    <s v="ENGENHEIRO(A)"/>
    <s v="COMPLETA"/>
    <s v="N"/>
    <x v="0"/>
    <n v="1"/>
    <n v="1"/>
    <s v="S"/>
    <s v="S"/>
    <s v="S"/>
    <s v=" "/>
    <x v="0"/>
    <d v="2023-09-22T00:00:00"/>
  </r>
  <r>
    <n v="194"/>
    <s v="ROSSANA PADILHA DE SOUZA TINOCO"/>
    <d v="1970-11-22T00:00:00"/>
    <s v="F"/>
    <n v="20092021194"/>
    <n v="6861068"/>
    <s v=""/>
    <m/>
    <s v="PRT_RDS"/>
    <s v="666.872.684-49"/>
    <s v="ROSSANATINOCO@GMAIL.COM"/>
    <s v="PRT"/>
    <s v="PEDRO RORIZ TINOCO"/>
    <n v="5581986491242"/>
    <s v="REGULAR"/>
    <s v=""/>
    <s v="GSD"/>
    <s v="CONSULTORIA"/>
    <s v="RECIFE"/>
    <s v="PE"/>
    <s v="51030-000"/>
    <n v="5581987560400"/>
    <x v="71"/>
    <d v="2021-09-20T00:00:00"/>
    <s v="PRT"/>
    <s v="PRT"/>
    <s v="PEDRO RORIZ TINOCO"/>
    <s v="EMPRESÁRIO(A)"/>
    <s v="COMPLETA"/>
    <s v="N"/>
    <x v="0"/>
    <n v="1"/>
    <n v="1"/>
    <s v="S"/>
    <s v="S"/>
    <s v="S"/>
    <s v=" "/>
    <x v="0"/>
    <d v="2023-09-22T00:00:00"/>
  </r>
  <r>
    <n v="195"/>
    <s v="JOSELITO SOBREIRA FILHO"/>
    <d v="1986-07-20T00:00:00"/>
    <s v="M"/>
    <n v="20092021195"/>
    <s v=""/>
    <n v="3837374"/>
    <s v="6AU36046"/>
    <s v="LAMS_JSF"/>
    <s v="048.847.174-57"/>
    <s v="SOBREIRA.JOSELITO@GMAIL.COM"/>
    <s v="LAMS"/>
    <s v="JOSELITO SOBREIRA FILHO"/>
    <n v="5581999691177"/>
    <s v=""/>
    <s v="QUALIFICADO"/>
    <s v="SSG"/>
    <s v="RETENCAO"/>
    <s v="SÃO PAULO"/>
    <s v="SP"/>
    <s v="04105-062"/>
    <n v="5581999691177"/>
    <x v="71"/>
    <d v="2021-09-20T00:00:00"/>
    <s v="LAMS"/>
    <s v="LAMS"/>
    <s v="JOSELITO SOBREIRA FILHO"/>
    <s v="MÉDICO(A)"/>
    <s v="SIMPLES"/>
    <s v="S"/>
    <x v="0"/>
    <n v="1"/>
    <n v="1"/>
    <s v="S"/>
    <s v="S"/>
    <s v="S"/>
    <s v=" "/>
    <x v="1"/>
    <m/>
  </r>
  <r>
    <n v="196"/>
    <s v="LARISSA SOARES DE AVELAR MONTEIRO"/>
    <d v="1988-07-23T00:00:00"/>
    <s v="F"/>
    <n v="20092021196"/>
    <n v="2050891"/>
    <s v=""/>
    <m/>
    <s v="LAMS_LAMS"/>
    <s v="051.619.454-27"/>
    <s v="LARA_AVELAR@HOTMAIL.COM"/>
    <s v="LAMS"/>
    <s v="JOSELITO SOBREIRA FILHO"/>
    <n v="5581999691177"/>
    <s v="REGULAR"/>
    <s v=""/>
    <s v="SSG"/>
    <s v="CONSULTORIA"/>
    <s v="SÃO PAULO"/>
    <s v="SP"/>
    <s v="04105-062"/>
    <n v="5581999691177"/>
    <x v="71"/>
    <d v="2021-09-20T00:00:00"/>
    <s v="LAMS"/>
    <s v="LAMS"/>
    <s v="JOSELITO SOBREIRA FILHO"/>
    <s v="MÉDICO(A)"/>
    <s v="SIMPLES"/>
    <s v="S"/>
    <x v="0"/>
    <n v="1"/>
    <n v="1"/>
    <s v="S"/>
    <s v="S"/>
    <s v="S"/>
    <s v=" "/>
    <x v="1"/>
    <m/>
  </r>
  <r>
    <n v="197"/>
    <s v="MARIA CRISTINA FERREIRA LIMA"/>
    <d v="1958-06-24T00:00:00"/>
    <s v="F"/>
    <n v="21092021197"/>
    <s v=""/>
    <n v="1648409"/>
    <m/>
    <s v="MAFL_MCFL"/>
    <s v="266.202.944-72"/>
    <s v="CRISTINAFERREIRALIMA@HOTMAIL.COM"/>
    <s v="MCFL"/>
    <s v="MAURICIO ANDRADE FERREIRA LIMA FILHO"/>
    <n v="5581999949722"/>
    <s v=""/>
    <s v="QUALIFICADO"/>
    <s v="SSG"/>
    <s v="CONSULTORIA"/>
    <s v="RECIFE"/>
    <s v="PE"/>
    <s v="50710-100"/>
    <n v="5581999631120"/>
    <x v="72"/>
    <d v="2021-09-21T00:00:00"/>
    <s v="MAFL"/>
    <s v="MAFL"/>
    <s v="MAURICIO ANDRADE FERREIRA LIMA FILHO"/>
    <s v="MÉDICO(A)"/>
    <s v="COMPLETA"/>
    <s v="N"/>
    <x v="0"/>
    <n v="1"/>
    <n v="1"/>
    <s v="S"/>
    <s v="N"/>
    <s v="S"/>
    <s v=" "/>
    <x v="1"/>
    <m/>
  </r>
  <r>
    <n v="198"/>
    <s v="MAURICIO ANDRADE FERREIRA LIMA FILHO"/>
    <d v="1958-05-05T00:00:00"/>
    <s v="M"/>
    <n v="21092021198"/>
    <s v=""/>
    <n v="1791659"/>
    <m/>
    <s v="MAFL_MAFL"/>
    <s v="284.064.864-49"/>
    <s v="mgrengenharia@uol.com.br"/>
    <s v="MAFL"/>
    <s v="MAURICIO ANDRADE FERREIRA LIMA FILHO"/>
    <n v="5581999949722"/>
    <s v=""/>
    <s v="QUALIFICADO"/>
    <s v="SSG"/>
    <s v="CONSULTORIA"/>
    <s v="RECIFE"/>
    <s v="PE"/>
    <s v="50710-100"/>
    <n v="5581999949722"/>
    <x v="72"/>
    <d v="2021-09-21T00:00:00"/>
    <s v="MAFL"/>
    <s v="MAFL"/>
    <s v="MAURICIO ANDRADE FERREIRA LIMA FILHO"/>
    <s v="EMPRESÁRIO(A)"/>
    <s v="COMPLETA"/>
    <s v="N"/>
    <x v="0"/>
    <n v="1"/>
    <n v="1"/>
    <s v="S"/>
    <s v="N"/>
    <s v="S"/>
    <s v=" "/>
    <x v="1"/>
    <m/>
  </r>
  <r>
    <n v="201"/>
    <s v="LIRA OLIMPIA ALVES FARIA TAVES"/>
    <d v="1979-01-01T00:00:00"/>
    <s v="F"/>
    <n v="5102021201"/>
    <n v="2031945"/>
    <s v=""/>
    <m/>
    <s v="LFT_LFT"/>
    <s v="040.121.036-79"/>
    <s v="LIRATAVES@ICLOUD.COM"/>
    <s v="LFT"/>
    <s v="LIRA OLIMPIA ALVES FARIA TAVES"/>
    <n v="5534996816020"/>
    <s v=""/>
    <s v=""/>
    <s v="SSG"/>
    <s v="CONSULTORIA"/>
    <s v="UBERLANDIA"/>
    <s v="MG"/>
    <s v="38411-201"/>
    <n v="5534996816020"/>
    <x v="73"/>
    <d v="2021-10-05T00:00:00"/>
    <s v="LFT"/>
    <s v="LFT"/>
    <s v="LIRA OLIMPIA ALVES FARIA TAVES"/>
    <s v="MÉDICO(A)"/>
    <s v="COMPLETA"/>
    <s v="N"/>
    <x v="0"/>
    <n v="1"/>
    <n v="1"/>
    <s v="S"/>
    <s v="N"/>
    <s v="S"/>
    <s v=" "/>
    <x v="1"/>
    <m/>
  </r>
  <r>
    <n v="403"/>
    <s v="RAFAEL FARIA TAVES"/>
    <d v="2011-03-24T00:00:00"/>
    <s v="M"/>
    <n v="26052022403"/>
    <n v="8411015"/>
    <m/>
    <m/>
    <s v="LFT_RFT_RFT"/>
    <s v="129.612.936-50"/>
    <s v="LIRATAVES@ICLOUD.COM"/>
    <s v="LFT_RFT"/>
    <s v="LIRA OLIMPIA ALVES FARIA TAVES"/>
    <n v="5534996816020"/>
    <s v=""/>
    <s v=""/>
    <s v="SSG"/>
    <s v="CONSULTORIA"/>
    <s v="UBERLANDIA"/>
    <s v="MG"/>
    <s v="38411-145"/>
    <n v="5534996816020"/>
    <x v="73"/>
    <d v="2021-10-05T00:00:00"/>
    <s v="LFT"/>
    <s v="LFT"/>
    <s v="LIRA OLIMPIA ALVES FARIA TAVES"/>
    <s v="ESTUDANTE"/>
    <s v="SIMPLES"/>
    <s v="N"/>
    <x v="0"/>
    <n v="1"/>
    <n v="1"/>
    <s v="S"/>
    <s v="S"/>
    <s v="N"/>
    <s v=" "/>
    <x v="1"/>
    <m/>
  </r>
  <r>
    <n v="404"/>
    <s v="MANUELLA FARIA TAVES"/>
    <d v="2009-04-03T00:00:00"/>
    <s v="F"/>
    <n v="26052022404"/>
    <n v="8499407"/>
    <m/>
    <m/>
    <s v="LFT_MFT_MFT"/>
    <s v="123.245.386-28"/>
    <s v="LIRATAVES@ICLOUD.COM"/>
    <s v="LFT_MFT"/>
    <s v="LIRA OLIMPIA ALVES FARIA TAVES"/>
    <n v="5534996816020"/>
    <s v=""/>
    <s v=""/>
    <s v="SSG"/>
    <s v="CONSULTORIA"/>
    <s v="UBERLANDIA"/>
    <s v="MG"/>
    <s v="38411-145"/>
    <n v="5534996816020"/>
    <x v="73"/>
    <d v="2021-10-05T00:00:00"/>
    <s v="LFT"/>
    <s v="LFT"/>
    <s v="LIRA OLIMPIA ALVES FARIA TAVES"/>
    <s v="ESTUDANTE"/>
    <s v="SIMPLES"/>
    <s v="N"/>
    <x v="0"/>
    <n v="1"/>
    <n v="1"/>
    <s v="S"/>
    <s v="S"/>
    <s v="N"/>
    <s v=" "/>
    <x v="1"/>
    <m/>
  </r>
  <r>
    <n v="182"/>
    <s v="MARCELO NONATO CAVALCANTI DE ALBUQUERQUE"/>
    <d v="1984-02-24T00:00:00"/>
    <s v="M"/>
    <n v="6102021182"/>
    <n v="569484"/>
    <s v=""/>
    <m/>
    <s v="MNCA_MNCA"/>
    <s v="053.647.094-42"/>
    <s v="marcelononato@gmail.com"/>
    <s v="MNCA"/>
    <s v="MARCELO NONATO CAVALCANTI DE ALBUQUERQUE"/>
    <n v="5581999737450"/>
    <s v=""/>
    <s v=""/>
    <s v="SSG"/>
    <s v="CONSULTORIA"/>
    <s v="RECIFE"/>
    <s v="PE"/>
    <s v="52050-005"/>
    <n v="5581999737450"/>
    <x v="74"/>
    <d v="2021-10-06T00:00:00"/>
    <s v="MNCA"/>
    <s v="MNCA"/>
    <s v="MARCELO NONATO CAVALCANTI DE ALBUQUERQUE"/>
    <s v="MÉDICO(A)"/>
    <s v="COMPLETA"/>
    <s v="S"/>
    <x v="0"/>
    <n v="1"/>
    <n v="1"/>
    <s v="S"/>
    <s v="N"/>
    <s v="S"/>
    <s v=" "/>
    <x v="1"/>
    <m/>
  </r>
  <r>
    <n v="190"/>
    <s v="GISELLE LAURITZEN DUARTE"/>
    <d v="1981-08-20T00:00:00"/>
    <s v="F"/>
    <n v="6102021190"/>
    <n v="6485204"/>
    <s v=""/>
    <m/>
    <s v="GLD_GLD"/>
    <s v="823.972.365-91"/>
    <s v="GISELLELAURITZEN@HOTMAIL.COM"/>
    <s v="GLD"/>
    <s v="GISELLE LAURITZEN DUARTE"/>
    <n v="5581998286774"/>
    <s v="QUALIFICADO"/>
    <m/>
    <s v="SSG"/>
    <s v="CONSULTORIA"/>
    <s v="RECIFE"/>
    <s v="PE"/>
    <s v="52020-140"/>
    <n v="5581998286774"/>
    <x v="74"/>
    <d v="2021-10-06T00:00:00"/>
    <s v="GLD"/>
    <s v="GLD"/>
    <s v="GISELLE LAURITZEN DUARTE"/>
    <s v="MÉDICO(A)"/>
    <s v="SIMPLES"/>
    <s v="S"/>
    <x v="0"/>
    <n v="1"/>
    <n v="1"/>
    <s v="S"/>
    <s v="N"/>
    <s v="S"/>
    <s v=" "/>
    <x v="1"/>
    <m/>
  </r>
  <r>
    <n v="199"/>
    <s v="ANTONIO JOAO DOURADO FILHO"/>
    <d v="1983-09-09T00:00:00"/>
    <s v="M"/>
    <n v="6102021199"/>
    <n v="2197950"/>
    <n v="2843339"/>
    <m/>
    <s v="AJD_AJD"/>
    <s v="049.441.574-60"/>
    <s v="joaodourado@gmail.com"/>
    <s v="AJD"/>
    <s v="ANTONIO JOAO DOURADO FILHO"/>
    <n v="5581991112704"/>
    <s v="QUALIFICADO"/>
    <s v="QUALIFICADO"/>
    <s v="SSG"/>
    <s v="CONSULTORIA"/>
    <s v="RECIFE"/>
    <s v="PE"/>
    <s v="52041-030"/>
    <n v="5581991112704"/>
    <x v="74"/>
    <d v="2021-10-06T00:00:00"/>
    <s v="AJD"/>
    <s v="AJD"/>
    <s v="ANTONIO JOAO DOURADO FILHO"/>
    <s v="ADVOGADO(A)"/>
    <s v="SIMPLES"/>
    <s v="N"/>
    <x v="0"/>
    <n v="1"/>
    <n v="1"/>
    <s v="S"/>
    <s v="N"/>
    <s v="S"/>
    <s v=" "/>
    <x v="1"/>
    <m/>
  </r>
  <r>
    <n v="312"/>
    <s v="SILVIA LEMOS ALVES DA SILVA"/>
    <d v="1977-01-11T00:00:00"/>
    <s v="F"/>
    <n v="6102021312"/>
    <n v="6900933"/>
    <m/>
    <m/>
    <m/>
    <s v="021.259.874-06"/>
    <s v="SILVIALEMOS.PRISCOLOGA@GMAIL.COM"/>
    <s v="SLAS"/>
    <s v="SILVIA LEMOS ALVES DA SILVA"/>
    <s v=""/>
    <s v=""/>
    <s v=""/>
    <s v="ALG"/>
    <s v="CONSULTORIA"/>
    <s v="OLINDA"/>
    <s v="PE"/>
    <s v="53130-110"/>
    <n v="55819885327355"/>
    <x v="74"/>
    <d v="2021-10-06T00:00:00"/>
    <s v="ALG"/>
    <s v="SLAS"/>
    <s v="SILVIA LEMOS ALVES DA SILVA"/>
    <s v="PSICÓLOGO(A)"/>
    <s v="COMPLETA"/>
    <s v="N"/>
    <x v="1"/>
    <n v="1"/>
    <m/>
    <s v="N"/>
    <s v="N"/>
    <s v="N"/>
    <s v=" "/>
    <x v="1"/>
    <m/>
  </r>
  <r>
    <n v="200"/>
    <s v="FELICIANO LYRA MOURA"/>
    <d v="1979-01-01T00:00:00"/>
    <s v="M"/>
    <n v="7102021200"/>
    <n v="6865790"/>
    <s v=""/>
    <m/>
    <m/>
    <s v="026.383.794-76"/>
    <s v="FELICIANO_MOURA@HOTMAIL.COM"/>
    <s v="FLM"/>
    <s v="FELICIANO LYRA MOURA"/>
    <n v="558191088660"/>
    <s v=""/>
    <s v=""/>
    <s v="SSG"/>
    <s v="CONSULTORIA"/>
    <s v="RECIFE"/>
    <s v="PE"/>
    <s v="50710-100"/>
    <n v="558191088660"/>
    <x v="75"/>
    <d v="2021-10-07T00:00:00"/>
    <s v="FLM"/>
    <s v="FLM"/>
    <s v="FELICIANO LYRA MOURA"/>
    <s v="ADVOGADO(A)"/>
    <s v="COMPLETA"/>
    <s v="N"/>
    <x v="0"/>
    <n v="1"/>
    <n v="1"/>
    <s v="S"/>
    <s v="N"/>
    <s v="S"/>
    <s v=" "/>
    <x v="0"/>
    <d v="2022-07-21T00:00:00"/>
  </r>
  <r>
    <n v="325"/>
    <s v="MARIA IZABEL ESPINDOLA SALGUEIRO MOTA"/>
    <d v="1968-11-06T00:00:00"/>
    <s v="F"/>
    <n v="10102021325"/>
    <n v="8579810"/>
    <m/>
    <m/>
    <m/>
    <s v="669.340.524-04"/>
    <s v="BEBELESPINDOLAMOTA@GMAIL.COM"/>
    <s v="MEM"/>
    <s v="MARIA IZABEL ESPINDOLA SALGUEIRO MOTA"/>
    <n v="5581992325802"/>
    <s v=""/>
    <s v=""/>
    <s v="PGB"/>
    <s v="CONSULTORIA"/>
    <s v="RECIFE"/>
    <s v="PE"/>
    <s v="52051-175"/>
    <n v="5581992325802"/>
    <x v="76"/>
    <d v="2021-10-10T00:00:00"/>
    <s v="MEM"/>
    <s v="MEM"/>
    <s v="MARIA IZABEL ESPINDOLA SALGUEIRO MOTA"/>
    <s v="PROFESSOR(A)"/>
    <s v="COMPLETA"/>
    <s v="S"/>
    <x v="2"/>
    <n v="0"/>
    <m/>
    <s v="N"/>
    <s v="N"/>
    <s v="N"/>
    <s v=" "/>
    <x v="0"/>
    <d v="2023-07-13T00:00:00"/>
  </r>
  <r>
    <n v="205"/>
    <s v="DIEGO DE BRITO SANTOS BARROS"/>
    <d v="1992-10-23T00:00:00"/>
    <s v="M"/>
    <n v="20102021205"/>
    <n v="2291137"/>
    <s v=""/>
    <m/>
    <s v="DBSB_TL"/>
    <s v="071.796.724-75"/>
    <s v="DIEGOSANTOS1@HOTMAIL.COM.BR"/>
    <s v="DBSB"/>
    <s v="DIEGO DE BRITO SANTOS BARROS"/>
    <n v="5581996751949"/>
    <s v="QUALIFICADO"/>
    <s v=""/>
    <s v="SSG"/>
    <s v="RETENCAO"/>
    <s v="RECIFE"/>
    <s v="PE"/>
    <s v="50070-160"/>
    <n v="5581996751949"/>
    <x v="77"/>
    <d v="2021-10-20T00:00:00"/>
    <s v="DBSB"/>
    <s v="DBSB"/>
    <s v="DIEGO DE BRITO SANTOS BARROS"/>
    <s v="MÉDICO(A)"/>
    <s v="COMPLETA"/>
    <s v="N"/>
    <x v="2"/>
    <n v="0"/>
    <s v=""/>
    <s v="S"/>
    <s v="N"/>
    <s v="S"/>
    <s v=" "/>
    <x v="1"/>
    <m/>
  </r>
  <r>
    <n v="206"/>
    <s v="PRISCILA BATISTA DE ALMEIDA"/>
    <d v="1986-02-21T00:00:00"/>
    <s v="F"/>
    <n v="25102021206"/>
    <m/>
    <n v="2979686"/>
    <m/>
    <s v="PBA_PBA"/>
    <s v="061.874.524-61"/>
    <s v="PRISCALMEIDA@HOTMAIL.COM"/>
    <s v="PBA"/>
    <s v="PRISCILA BATISTA DE ALMEIDA"/>
    <n v="5581993724665"/>
    <s v=""/>
    <s v="QUALIFICADO"/>
    <s v="SSG"/>
    <s v="RETENCAO"/>
    <s v="RECIFE"/>
    <s v="PE"/>
    <s v="52011-055"/>
    <n v="5581993724665"/>
    <x v="78"/>
    <d v="2021-10-25T00:00:00"/>
    <s v="PBA"/>
    <s v="PBA"/>
    <s v="PRISCILA BATISTA DE ALMEIDA"/>
    <s v="FISIOTERAPEUTA"/>
    <s v="SIMPLES"/>
    <s v="N"/>
    <x v="0"/>
    <n v="1"/>
    <n v="1"/>
    <s v="S"/>
    <s v="S"/>
    <s v="S"/>
    <s v=" "/>
    <x v="1"/>
    <m/>
  </r>
  <r>
    <n v="202"/>
    <s v="EDUARDO VALENCA GUSMAO"/>
    <d v="1997-10-18T00:00:00"/>
    <s v="M"/>
    <n v="29102021202"/>
    <n v="6956593"/>
    <m/>
    <m/>
    <s v="DSV_EVG_DSV_EVG"/>
    <s v="107.991.364-50"/>
    <s v="E.VGUSMAO@GMAIL.COM"/>
    <s v="DSV_EVG"/>
    <s v="EDUARDO VALENCA GUSMAO"/>
    <n v="5581996760174"/>
    <s v="REGULAR"/>
    <s v=""/>
    <s v="SSG"/>
    <s v="RETENCAO"/>
    <s v="RECIFE"/>
    <s v="PE"/>
    <s v="50800-180"/>
    <n v="5581996760178"/>
    <x v="79"/>
    <d v="2021-10-29T00:00:00"/>
    <s v="DSV_EVG"/>
    <s v="DSV_EVG"/>
    <s v="EDUARDO VALENCA GUSMAO"/>
    <s v="MÉDICO(A)"/>
    <s v="SIMPLES"/>
    <s v="N"/>
    <x v="0"/>
    <n v="1"/>
    <m/>
    <s v="S"/>
    <s v="N"/>
    <s v="S"/>
    <s v=" "/>
    <x v="0"/>
    <d v="2023-05-23T00:00:00"/>
  </r>
  <r>
    <n v="204"/>
    <s v="LEONARDO YUKIO JORGE ASANO"/>
    <d v="1985-05-29T00:00:00"/>
    <s v="M"/>
    <n v="29102021204"/>
    <n v="2056465"/>
    <s v=""/>
    <m/>
    <s v="LYJA_LYJA"/>
    <s v="057.229.834-03"/>
    <s v="YUKIOJA@HOTMAIL.COM"/>
    <s v="LYJA"/>
    <s v="LEONARDO YUKIO JORGE ASANO"/>
    <n v="5581981118755"/>
    <s v="QUALIFICADO"/>
    <s v=""/>
    <s v="SSG"/>
    <s v="RETENCAO"/>
    <s v="SÃO PAULO"/>
    <s v="SP"/>
    <s v="04104-080"/>
    <n v="5581981118755"/>
    <x v="79"/>
    <d v="2021-10-29T00:00:00"/>
    <s v="LYJA"/>
    <s v="LYJA"/>
    <s v="LEONARDO YUKIO JORGE ASANO"/>
    <s v="MÉDICO(A)"/>
    <s v="COMPLETA"/>
    <s v="S"/>
    <x v="0"/>
    <n v="1"/>
    <n v="1"/>
    <s v="S"/>
    <s v="N"/>
    <s v="S"/>
    <s v=" "/>
    <x v="0"/>
    <d v="2024-04-23T00:00:00"/>
  </r>
  <r>
    <n v="207"/>
    <s v="OTAVIO SCARDELATO JUNIOR"/>
    <d v="1969-06-13T00:00:00"/>
    <s v="M"/>
    <n v="29102021207"/>
    <m/>
    <n v="2627296"/>
    <m/>
    <m/>
    <s v="856.603.296-91"/>
    <s v="OTAVIOSCARDELATOJR@GMAIL.COM"/>
    <s v="OSJ"/>
    <s v="OTAVIO SCARDELATO JUNIOR"/>
    <n v="5535997139595"/>
    <s v=""/>
    <s v="QUALIFICADO"/>
    <s v="SSG"/>
    <s v="RETENCAO"/>
    <s v="PEDRALVA"/>
    <s v="MG"/>
    <s v="37520-000"/>
    <n v="5535997139595"/>
    <x v="79"/>
    <d v="2021-10-29T00:00:00"/>
    <s v="OSJ"/>
    <s v="OSJ"/>
    <s v="OTAVIO SCARDELATO JUNIOR"/>
    <s v="ENGENHEIRO(A)"/>
    <s v="COMPLETA"/>
    <s v="N"/>
    <x v="0"/>
    <n v="1"/>
    <s v=""/>
    <s v="S"/>
    <s v="N"/>
    <s v="S"/>
    <s v=" "/>
    <x v="0"/>
    <d v="2022-03-29T00:00:00"/>
  </r>
  <r>
    <n v="208"/>
    <s v="PAMELA DE ALMEIDA TERNI"/>
    <d v="1991-06-28T00:00:00"/>
    <s v="F"/>
    <n v="4112021208"/>
    <n v="2491214"/>
    <s v=""/>
    <m/>
    <s v="PAT_PAT"/>
    <s v="348.922.268-74"/>
    <s v="PAMELATERNI@GMAIL.COM"/>
    <s v="PAT"/>
    <s v="PAMELA DE ALMEIDA TERNI"/>
    <n v="5511944706832"/>
    <s v="QUALIFICADO"/>
    <s v=""/>
    <s v="SSG"/>
    <s v="CONSULTORIA"/>
    <s v="SÃO PAULO"/>
    <s v="SP"/>
    <s v="05404-013"/>
    <n v="5511944706832"/>
    <x v="80"/>
    <d v="2021-11-04T00:00:00"/>
    <s v="PAT"/>
    <s v="PAT"/>
    <s v="PAMELA DE ALMEIDA TERNI"/>
    <s v="ENGENHEIRO(A)"/>
    <s v="COMPLETA"/>
    <s v="S"/>
    <x v="0"/>
    <n v="1"/>
    <n v="2"/>
    <s v="S"/>
    <s v="N"/>
    <s v="S"/>
    <s v=" "/>
    <x v="1"/>
    <m/>
  </r>
  <r>
    <n v="223"/>
    <s v="GUILHERME BALAN BELANGA"/>
    <d v="1992-10-30T00:00:00"/>
    <s v="M"/>
    <n v="4112021223"/>
    <n v="2174275"/>
    <n v="3214533"/>
    <s v="6AT46192"/>
    <s v="GBB_GBB"/>
    <s v="356.382.638-29"/>
    <s v="GUILHERME.BELANGA@GMAIL.COM"/>
    <s v="GBB"/>
    <s v="GUILHERME BALAN BELANGA"/>
    <n v="5511998125995"/>
    <s v="QUALIFICADO"/>
    <s v="QUALIFICADO"/>
    <s v="SSG"/>
    <s v="CONSULTORIA"/>
    <s v="JUNDIAI"/>
    <s v="SP"/>
    <s v="13218-682"/>
    <n v="5511998125995"/>
    <x v="80"/>
    <d v="2021-11-04T00:00:00"/>
    <s v="GBB"/>
    <s v="SACI"/>
    <s v="SACI TINTAS"/>
    <s v="EMPRESÁRIO(A)"/>
    <s v="COMPLETA"/>
    <s v="N"/>
    <x v="0"/>
    <n v="1"/>
    <n v="1"/>
    <s v="S"/>
    <s v="N"/>
    <s v="S"/>
    <s v=" "/>
    <x v="1"/>
    <m/>
  </r>
  <r>
    <n v="209"/>
    <s v="RODRIGO ELIA ASSAD"/>
    <d v="1977-09-17T00:00:00"/>
    <s v="M"/>
    <n v="5112021209"/>
    <n v="3603415"/>
    <s v=""/>
    <m/>
    <s v="REA_REA"/>
    <s v="024.562.294-28"/>
    <s v="ASSAD@USTO.RE"/>
    <s v="REA"/>
    <s v="RODRIGO ELIA ASSAD"/>
    <n v="5581988350986"/>
    <s v="QUALIFICADO"/>
    <s v=""/>
    <s v="GSD"/>
    <s v="CONSULTORIA"/>
    <s v="RECIFE"/>
    <s v="PE"/>
    <s v="52020-220"/>
    <n v="5581988350986"/>
    <x v="81"/>
    <d v="2021-11-05T00:00:00"/>
    <s v="REA"/>
    <s v="REA"/>
    <s v="RODRIGO ELIA ASSAD"/>
    <s v="EMPRESÁRIO(A)"/>
    <s v="COMPLETA"/>
    <s v="S"/>
    <x v="0"/>
    <n v="1"/>
    <n v="3"/>
    <s v="S"/>
    <s v="N"/>
    <s v="S"/>
    <s v=" "/>
    <x v="0"/>
    <d v="2023-09-22T00:00:00"/>
  </r>
  <r>
    <n v="210"/>
    <s v="LUCAS SERRA DA CUNHA ASSAD"/>
    <d v="1997-06-25T00:00:00"/>
    <s v="M"/>
    <n v="5112021210"/>
    <n v="4085167"/>
    <s v=""/>
    <m/>
    <s v="REA_LS"/>
    <s v="094.475.234-98"/>
    <s v="LUCASSCASSAD@GMAIL.COM"/>
    <s v="LCS"/>
    <s v="RODRIGO ELIA ASSAD"/>
    <n v="5581994377020"/>
    <s v="REGULAR"/>
    <s v=""/>
    <s v="GSD"/>
    <s v="CONSULTORIA"/>
    <s v="RECIFE"/>
    <s v="PE"/>
    <s v="52020-220"/>
    <n v="5581994377020"/>
    <x v="81"/>
    <d v="2021-11-05T00:00:00"/>
    <s v="REA"/>
    <s v="REA"/>
    <s v="RODRIGO ELIA ASSAD"/>
    <s v="ESTUDANTE"/>
    <s v="SIMPLES"/>
    <s v="N"/>
    <x v="0"/>
    <n v="1"/>
    <n v="3"/>
    <s v="S"/>
    <s v="N"/>
    <s v="S"/>
    <s v=" "/>
    <x v="0"/>
    <d v="2023-09-22T00:00:00"/>
  </r>
  <r>
    <n v="235"/>
    <s v="TIAGO PACHECO DE MOURA"/>
    <d v="1981-03-24T00:00:00"/>
    <s v="M"/>
    <n v="16112021235"/>
    <n v="3983074"/>
    <m/>
    <m/>
    <s v="PBA_TPM"/>
    <s v="009.676.254-32"/>
    <s v="fttiago@gmail.com"/>
    <s v="PBA"/>
    <s v="PRISCILA BATISTA DE ALMEIDA"/>
    <n v="5581993724665"/>
    <s v="REGULAR"/>
    <s v=""/>
    <s v="SSG"/>
    <s v="CONSULTORIA"/>
    <s v="RECIFE"/>
    <s v="PE"/>
    <s v="52011-055"/>
    <n v="5581992626716"/>
    <x v="82"/>
    <d v="2021-11-16T00:00:00"/>
    <s v="PBA"/>
    <s v="PBA"/>
    <s v="PRISCILA BATISTA DE ALMEIDA"/>
    <s v="FISIOTERAPEUTA"/>
    <s v="SIMPLES"/>
    <s v="N"/>
    <x v="0"/>
    <n v="1"/>
    <n v="1"/>
    <s v="S"/>
    <s v="S"/>
    <s v="S"/>
    <s v=" "/>
    <x v="1"/>
    <m/>
  </r>
  <r>
    <n v="211"/>
    <s v="ESTACIO VICENTE JUNIOR"/>
    <d v="1965-02-24T00:00:00"/>
    <s v="M"/>
    <n v="26112021211"/>
    <n v="599124"/>
    <m/>
    <m/>
    <s v="EVJ_EVJ"/>
    <s v="398.408.674-15"/>
    <s v="ESTACIO.JUNIOR@HOTMAIL.COM"/>
    <s v="EVJ"/>
    <s v="ESTACIO VICENTE JUNIOR"/>
    <n v="5511962430960"/>
    <s v="QUALIFICADO"/>
    <s v=""/>
    <s v="PGB"/>
    <s v="CONSULTORIA"/>
    <s v="SÃO PAULO"/>
    <s v="SP"/>
    <s v="05025-010"/>
    <n v="5511962430960"/>
    <x v="83"/>
    <d v="2021-11-26T00:00:00"/>
    <s v="EVJ"/>
    <s v="EVJ"/>
    <s v="ESTACIO VICENTE JUNIOR"/>
    <s v="APOSENTADO(A)"/>
    <s v="SIMPLES"/>
    <s v="N"/>
    <x v="0"/>
    <n v="1"/>
    <n v="1"/>
    <s v="S"/>
    <s v="N"/>
    <s v="S"/>
    <s v=" "/>
    <x v="0"/>
    <d v="2023-04-20T00:00:00"/>
  </r>
  <r>
    <n v="213"/>
    <s v="EMANUEL GONCALVES VALERIO"/>
    <d v="1993-05-03T00:00:00"/>
    <s v="M"/>
    <n v="1122021213"/>
    <m/>
    <n v="4972253"/>
    <m/>
    <s v="EGV_EGV"/>
    <s v="062.325.684-35"/>
    <s v="EGNUTRICAO@GMAIL.COM"/>
    <s v="EGV"/>
    <s v="EMANUEL GONCALVES VALERIO"/>
    <n v="5581995125100"/>
    <s v=""/>
    <s v="QUALIFICADO"/>
    <s v="SSG"/>
    <s v="CONSULTORIA"/>
    <s v="RECIFE"/>
    <s v="PE"/>
    <s v="51011-010"/>
    <n v="5581995125100"/>
    <x v="84"/>
    <d v="2021-12-01T00:00:00"/>
    <s v="EGV"/>
    <s v="EGV"/>
    <s v="EMANUEL GONCALVES VALERIO"/>
    <s v="NUTRICIONISTA"/>
    <s v="COMPLETA"/>
    <s v="N"/>
    <x v="0"/>
    <n v="1"/>
    <n v="1"/>
    <s v="S"/>
    <s v="S"/>
    <s v="S"/>
    <s v=" "/>
    <x v="1"/>
    <m/>
  </r>
  <r>
    <n v="214"/>
    <s v="RENATA LANDIM PRUTCHANSKY"/>
    <d v="1990-05-07T00:00:00"/>
    <s v="F"/>
    <n v="1122021214"/>
    <m/>
    <n v="1606647"/>
    <m/>
    <s v="EGV_RLP"/>
    <s v="029.457.453-05"/>
    <s v="RLANDIMRADIO@GMAIL.COM"/>
    <s v="EGV_RLP"/>
    <s v="EMANUEL GONCALVES VALERIO"/>
    <n v="5581995125100"/>
    <s v=""/>
    <s v="REGULAR"/>
    <s v="SSG"/>
    <s v="CONSULTORIA"/>
    <s v="RECIFE"/>
    <s v="PE"/>
    <s v="51011-010"/>
    <n v="5588999929706"/>
    <x v="84"/>
    <d v="2021-12-01T00:00:00"/>
    <s v="EGV"/>
    <s v="EGV"/>
    <s v="EMANUEL GONCALVES VALERIO"/>
    <s v="MÉDICO(A)"/>
    <s v="COMPLETA"/>
    <s v="S"/>
    <x v="0"/>
    <n v="1"/>
    <n v="1"/>
    <s v="S"/>
    <s v="S"/>
    <s v="S"/>
    <s v=" "/>
    <x v="1"/>
    <m/>
  </r>
  <r>
    <n v="215"/>
    <s v="RENATO D OLIVEIRA VIEIRA"/>
    <d v="1981-09-26T00:00:00"/>
    <s v="M"/>
    <n v="1122021215"/>
    <n v="489270"/>
    <n v="1592270"/>
    <m/>
    <s v="RDV_RDV"/>
    <s v="997.551.575-49"/>
    <s v="RENATODOLIVEIRAVIEIRA@GMAIL.COM"/>
    <s v="RDV"/>
    <s v="RENATO D OLIVEIRA VIEIRA"/>
    <n v="5573991943246"/>
    <s v="QUALIFICADO"/>
    <s v="QUALIFICADO"/>
    <s v="SSG"/>
    <s v="CONSULTORIA"/>
    <s v="IPIAU"/>
    <s v="BA"/>
    <s v="45570-000"/>
    <n v="5573991943246"/>
    <x v="84"/>
    <d v="2021-12-01T00:00:00"/>
    <s v="RDV"/>
    <s v="RDV"/>
    <s v="RENATO D OLIVEIRA VIEIRA"/>
    <s v="MÉDICO(A)"/>
    <s v="COMPLETA"/>
    <s v="N"/>
    <x v="0"/>
    <n v="1"/>
    <n v="1"/>
    <s v="S"/>
    <s v="N"/>
    <s v="S"/>
    <s v=" "/>
    <x v="1"/>
    <m/>
  </r>
  <r>
    <n v="216"/>
    <s v="CRISTINA MAGALHAES DA SILVEIRA"/>
    <d v="1969-09-08T00:00:00"/>
    <s v="F"/>
    <n v="1122021216"/>
    <n v="4235644"/>
    <m/>
    <m/>
    <s v="CMS_CMS"/>
    <s v="998.486.514-20"/>
    <s v="cristina8magalhaes@gmail.com"/>
    <s v="CMS"/>
    <s v="CRISTINA MAGALHAES DA SILVEIRA"/>
    <n v="5581999494857"/>
    <s v="QUALIFICADO"/>
    <s v=""/>
    <s v="SSG"/>
    <s v="CONSULTORIA"/>
    <s v="RECIFE"/>
    <s v="PE"/>
    <s v="51021-010"/>
    <n v="5581999494857"/>
    <x v="84"/>
    <d v="2021-12-01T00:00:00"/>
    <s v="CMS"/>
    <s v="CMS"/>
    <s v="CRISTINA MAGALHAES DA SILVEIRA"/>
    <s v="BIOMEDICO"/>
    <s v="SIMPLES"/>
    <s v="N"/>
    <x v="0"/>
    <n v="1"/>
    <n v="1"/>
    <s v="S"/>
    <s v="N"/>
    <s v="S"/>
    <s v=" "/>
    <x v="1"/>
    <m/>
  </r>
  <r>
    <n v="217"/>
    <s v="DIOGO MAGALHAES VILLELA"/>
    <d v="1992-10-01T00:00:00"/>
    <s v="M"/>
    <n v="1122021217"/>
    <n v="395318"/>
    <m/>
    <m/>
    <s v="CMS_DMV_CMS_DMV"/>
    <s v="103.128.104-58"/>
    <s v="DIOGOMVILLELA@HOTMAIL.COM"/>
    <s v="CMS_DMV"/>
    <s v="CRISTINA MAGALHAES DA SILVEIRA"/>
    <n v="5581999494857"/>
    <s v="REGULAR"/>
    <s v=""/>
    <s v="SSG"/>
    <s v="RETENCAO"/>
    <s v="RECIFE"/>
    <s v="PE"/>
    <s v="51021-010"/>
    <n v="5581999143976"/>
    <x v="84"/>
    <d v="2021-12-01T00:00:00"/>
    <s v="CMS"/>
    <s v="CMS"/>
    <s v="CRISTINA MAGALHAES DA SILVEIRA"/>
    <s v="ESTUDANTE"/>
    <s v="SIMPLES"/>
    <s v="N"/>
    <x v="0"/>
    <n v="1"/>
    <n v="1"/>
    <s v="S"/>
    <s v="N"/>
    <s v="S"/>
    <s v=" "/>
    <x v="1"/>
    <m/>
  </r>
  <r>
    <n v="218"/>
    <s v="RAPHAEL HARLE DE CASTRO BALTAR"/>
    <d v="1996-08-15T00:00:00"/>
    <s v="M"/>
    <n v="1122021218"/>
    <n v="563632"/>
    <n v="2246940"/>
    <m/>
    <m/>
    <s v="093.000.204-04"/>
    <s v="RAPHAELBALTAR@GMAIL.COM"/>
    <s v="RHCB"/>
    <s v="RAPHAEL HARLE DE CASTRO BALTAR"/>
    <n v="5581991989025"/>
    <s v=""/>
    <s v="REGULAR"/>
    <s v="GSD"/>
    <s v="CONSULTORIA"/>
    <s v="RECIFE"/>
    <s v="PE"/>
    <s v="52061-410"/>
    <n v="5581991989025"/>
    <x v="84"/>
    <d v="2021-12-01T00:00:00"/>
    <s v="RHCB"/>
    <s v="RHCB"/>
    <s v="RAPHAEL HARLE DE CASTRO BALTAR"/>
    <s v="ADMINISTRADOR(A)"/>
    <s v="COMPLETA"/>
    <s v="N"/>
    <x v="2"/>
    <n v="0"/>
    <s v=""/>
    <s v="N"/>
    <s v="N"/>
    <s v="N"/>
    <s v=" "/>
    <x v="0"/>
    <d v="2023-09-22T00:00:00"/>
  </r>
  <r>
    <n v="219"/>
    <s v="PEDRO LEO BARGETZI FILHO"/>
    <d v="1972-02-10T00:00:00"/>
    <s v="M"/>
    <n v="1122021219"/>
    <n v="2718782"/>
    <m/>
    <m/>
    <m/>
    <s v="772.093.464-49"/>
    <s v="pedroleobf@yahoo.com.br"/>
    <s v="PLBF"/>
    <s v="PEDRO LEO BARGETZI FILHO"/>
    <n v="5581999751515"/>
    <s v="REGULAR"/>
    <s v=""/>
    <s v="PGB"/>
    <s v="RETENCAO"/>
    <s v="RECIFE"/>
    <s v="PE"/>
    <s v="51020-060"/>
    <n v="5581999751515"/>
    <x v="84"/>
    <d v="2021-12-01T00:00:00"/>
    <s v="PLBF"/>
    <s v="PLBF"/>
    <s v="PEDRO LEO BARGETZI FILHO"/>
    <s v="SERVIDOR(A) PÚBLICO(A)"/>
    <s v="COMPLETA"/>
    <s v="N"/>
    <x v="1"/>
    <n v="1"/>
    <s v=""/>
    <s v="N"/>
    <s v="N"/>
    <s v="N"/>
    <s v=" "/>
    <x v="0"/>
    <d v="2023-07-13T00:00:00"/>
  </r>
  <r>
    <n v="412"/>
    <s v="MURB PARTICIPACAO &amp; EMPREENDIMENTOS EIRELI"/>
    <d v="1985-03-22T00:00:00"/>
    <s v="E"/>
    <n v="1122021412"/>
    <n v="7289602"/>
    <m/>
    <m/>
    <s v="MURB_MURB"/>
    <s v="24.198.000/0001-06"/>
    <s v="LUIS.BRUM@RHDIGITALEXE.COM.BR"/>
    <s v="MURB"/>
    <s v="MURB PARTICIPACAO &amp; EMPREENDIMENTOS EIRELI"/>
    <n v="5511950232002"/>
    <s v="REGULAR"/>
    <s v=""/>
    <s v="SSG"/>
    <s v="RETENCAO"/>
    <s v="APARECIDA DE GOIANIA"/>
    <s v="GO"/>
    <s v="74934-605"/>
    <n v="5511950232002"/>
    <x v="84"/>
    <d v="2021-12-01T00:00:00"/>
    <s v="MURB"/>
    <s v="MURB"/>
    <s v="MURB PARTICIPACAO &amp; EMPREENDIMENTOS EIRELI"/>
    <s v="EMPRESA"/>
    <s v="COMPLETA"/>
    <s v="N"/>
    <x v="0"/>
    <n v="1"/>
    <n v="1"/>
    <s v="S"/>
    <s v="N"/>
    <s v="S"/>
    <s v=" "/>
    <x v="0"/>
    <d v="2023-02-16T00:00:00"/>
  </r>
  <r>
    <n v="123"/>
    <s v="RENATA VIEIRA DA COSTA"/>
    <d v="1986-11-07T00:00:00"/>
    <s v="F"/>
    <n v="2122021123"/>
    <n v="7343004"/>
    <m/>
    <m/>
    <s v="IMC_RVC_IMC_RVC"/>
    <s v="073.626.324-10"/>
    <s v="RENATAVIEIRADACOSTA@GMAIL.COM"/>
    <s v="IMC_RVC"/>
    <s v="IRACEMA MARGARIDA MONTEIRO DA COSTA"/>
    <n v="5581996671536"/>
    <s v="REGULAR"/>
    <s v=""/>
    <s v="SSG"/>
    <s v="RETENCAO"/>
    <s v="RECIFE"/>
    <s v="PE"/>
    <s v="52051-105"/>
    <n v="5581996184147"/>
    <x v="85"/>
    <d v="2021-12-02T00:00:00"/>
    <s v="IMC"/>
    <s v="IMC"/>
    <s v="IRACEMA MARGARIDA MONTEIRO DA COSTA"/>
    <s v="FISIOTERAPEUTA"/>
    <s v="SIMPLES"/>
    <s v="S"/>
    <x v="0"/>
    <n v="1"/>
    <n v="1"/>
    <s v="S"/>
    <s v="N"/>
    <s v="S"/>
    <s v=" "/>
    <x v="1"/>
    <m/>
  </r>
  <r>
    <n v="230"/>
    <s v="FATRES INVESTIMENTOS LTDA"/>
    <d v="2021-11-24T00:00:00"/>
    <s v="E"/>
    <n v="23122021230"/>
    <n v="7508147"/>
    <n v="2841660"/>
    <m/>
    <s v="FIL_FIL"/>
    <s v="44.357.638/0001-50"/>
    <s v="arturagpinheiro@gmail.com"/>
    <s v="FIL"/>
    <s v="FATRES INVESTIMENTOS LTDA"/>
    <n v="5584981557050"/>
    <s v="REGULAR"/>
    <s v="QUALIFICADO"/>
    <s v="SSG"/>
    <s v="CONSULTORIA"/>
    <s v="NATAL"/>
    <s v="RN"/>
    <s v="59025-906"/>
    <n v="5584981557050"/>
    <x v="86"/>
    <d v="2021-12-23T00:00:00"/>
    <s v="FIL"/>
    <s v="FIL"/>
    <s v="FATRES INVESTIMENTOS LTDA"/>
    <s v="EMPRESA"/>
    <s v="SIMPLES"/>
    <s v="N"/>
    <x v="0"/>
    <n v="1"/>
    <n v="1"/>
    <s v="S"/>
    <s v="S"/>
    <s v="S"/>
    <s v=" "/>
    <x v="1"/>
    <m/>
  </r>
  <r>
    <n v="231"/>
    <s v="RICARDO LUIZ MATIAS PINHEIRO"/>
    <d v="1978-01-16T00:00:00"/>
    <s v="M"/>
    <n v="23122021231"/>
    <n v="92644"/>
    <m/>
    <m/>
    <s v="FIL_RLM"/>
    <s v="027.043.764-92"/>
    <s v="RICARDOLMP@YAHOO.COM.BR"/>
    <s v="FIL"/>
    <s v="FATRES INVESTIMENTOS LTDA"/>
    <n v="5584981557050"/>
    <s v="REGULAR"/>
    <s v=""/>
    <s v="SSG"/>
    <s v="CONSULTORIA"/>
    <s v="NATAL"/>
    <s v="RN"/>
    <s v="59075-760"/>
    <n v="5584988742393"/>
    <x v="86"/>
    <d v="2021-12-23T00:00:00"/>
    <s v="FIL"/>
    <s v="FIL"/>
    <s v="FATRES INVESTIMENTOS LTDA"/>
    <s v="SERVIDOR(A) PÚBLICO(A)"/>
    <s v="SIMPLES"/>
    <s v="N"/>
    <x v="0"/>
    <n v="1"/>
    <n v="1"/>
    <s v="S"/>
    <s v="S"/>
    <s v="S"/>
    <s v=" "/>
    <x v="1"/>
    <m/>
  </r>
  <r>
    <n v="409"/>
    <s v="ARTUR ASSIS GONCALVES PINHEIRO"/>
    <d v="1996-08-02T00:00:00"/>
    <s v="M"/>
    <n v="23122021409"/>
    <m/>
    <n v="1030535"/>
    <m/>
    <s v="FIL_AAGP"/>
    <s v="017.352.344-78"/>
    <s v="ARTURAGPINHEIRO@GMAIL.COM"/>
    <s v="AAGP"/>
    <s v="FATRES INVESTIMENTOS LTDA"/>
    <n v="5584981557050"/>
    <s v=""/>
    <s v="REGULAR"/>
    <s v="SSG"/>
    <s v="CONSULTORIA"/>
    <s v="NATAL"/>
    <s v="RN"/>
    <s v="59075-760"/>
    <n v="5584981557050"/>
    <x v="86"/>
    <d v="2021-12-23T00:00:00"/>
    <s v="FIL"/>
    <s v="FIL"/>
    <s v="FATRES INVESTIMENTOS LTDA"/>
    <s v="EMPRESÁRIO(A)"/>
    <s v="SIMPLES"/>
    <s v="N"/>
    <x v="0"/>
    <n v="1"/>
    <n v="1"/>
    <s v="S"/>
    <s v="N"/>
    <s v="S"/>
    <s v=" "/>
    <x v="1"/>
    <m/>
  </r>
  <r>
    <n v="233"/>
    <s v="SILVIA MIRANDA TASSITANO"/>
    <d v="1980-06-14T00:00:00"/>
    <s v="F"/>
    <n v="28122021233"/>
    <n v="478231"/>
    <m/>
    <m/>
    <s v="SMT_SMT"/>
    <s v="032.735.894-77"/>
    <s v="silviatassitano@hotmail.com"/>
    <s v="SMT"/>
    <s v="SILVIA MIRANDA TASSITANO"/>
    <n v="16163684296"/>
    <s v="REGULAR"/>
    <s v=""/>
    <s v="SSG"/>
    <s v="CONSULTORIA"/>
    <s v="RECIFE"/>
    <s v="PE"/>
    <s v="52050-375"/>
    <n v="16163684296"/>
    <x v="87"/>
    <d v="2021-12-28T00:00:00"/>
    <s v="SMT"/>
    <s v="SMT"/>
    <s v="SILVIA MIRANDA TASSITANO"/>
    <s v="ADMINISTRADOR(A)"/>
    <s v="COMPLETA"/>
    <s v="S"/>
    <x v="0"/>
    <n v="1"/>
    <n v="1"/>
    <s v="S"/>
    <s v="N"/>
    <s v="S"/>
    <s v=" "/>
    <x v="1"/>
    <m/>
  </r>
  <r>
    <n v="260"/>
    <s v="PAULO MEIRA MAROSTICA"/>
    <d v="1984-02-15T00:00:00"/>
    <s v="M"/>
    <n v="3012022260"/>
    <n v="543731"/>
    <m/>
    <s v="6AV74233"/>
    <m/>
    <s v="009.241.604-70"/>
    <s v="PMMAROSTICA@HOTMAIL.COM"/>
    <s v="PMM"/>
    <s v="PAULO MEIRA MAROSTICA"/>
    <n v="5581973126556"/>
    <s v="QUALIFICADO"/>
    <s v=""/>
    <s v="PMM"/>
    <s v="CONSULTORIA"/>
    <s v="RECIFE"/>
    <s v="PE"/>
    <s v="52060-110"/>
    <n v="5581973126556"/>
    <x v="88"/>
    <d v="2022-01-03T00:00:00"/>
    <s v="PMM"/>
    <s v="PMM"/>
    <s v="PAULO MEIRA MAROSTICA"/>
    <s v="CONTADOR(A)"/>
    <s v="COMPLETA"/>
    <s v="S"/>
    <x v="1"/>
    <n v="1"/>
    <s v=""/>
    <s v="N"/>
    <s v="N"/>
    <s v="N"/>
    <s v=" "/>
    <x v="1"/>
    <m/>
  </r>
  <r>
    <n v="271"/>
    <s v="FERNANDO RIBEIRO NEVES NETO"/>
    <d v="2002-04-17T00:00:00"/>
    <s v="M"/>
    <n v="4012022271"/>
    <n v="6441443"/>
    <m/>
    <m/>
    <m/>
    <s v="705.643.974-82"/>
    <s v="NANDO.NEVES10@HOTMAIL.COM"/>
    <s v="FRNN"/>
    <s v="FERNANDO RIBEIRO NEVES NETO"/>
    <n v="5581992513974"/>
    <s v="REGULAR"/>
    <s v=""/>
    <s v="SSG"/>
    <s v="CONSULTORIA"/>
    <s v="RECIFE"/>
    <s v="PE"/>
    <s v="52060-590"/>
    <n v="5581992513974"/>
    <x v="89"/>
    <d v="2022-01-04T00:00:00"/>
    <s v="FRNN"/>
    <s v="FRNN"/>
    <s v="FERNANDO RIBEIRO NEVES NETO"/>
    <s v="ESTUDANTE"/>
    <s v="SIMPLES"/>
    <s v="N"/>
    <x v="1"/>
    <n v="1"/>
    <s v=""/>
    <s v="N"/>
    <s v="N"/>
    <s v="N"/>
    <s v=" "/>
    <x v="1"/>
    <m/>
  </r>
  <r>
    <n v="227"/>
    <s v="CAMILA CERQUEIRA WANDERLEY"/>
    <d v="1991-07-19T00:00:00"/>
    <s v="F"/>
    <n v="10012022227"/>
    <n v="7440242"/>
    <m/>
    <m/>
    <s v="CCW_CCW"/>
    <s v="085.375.624-40"/>
    <s v="CAMILACW@GMAIL.COM"/>
    <s v="CCW"/>
    <s v="CAMILA CERQUEIRA WANDERLEY"/>
    <n v="5581999995300"/>
    <s v="REGULAR"/>
    <s v=""/>
    <s v="SSG"/>
    <s v="CONSULTORIA"/>
    <s v="RECIFE"/>
    <s v="PE"/>
    <s v="50721-235"/>
    <n v="5581999995300"/>
    <x v="90"/>
    <d v="2022-01-10T00:00:00"/>
    <s v="CCW"/>
    <s v="CCW"/>
    <s v="CAMILA CERQUEIRA WANDERLEY"/>
    <s v="MÉDICO(A)"/>
    <s v="COMPLETA"/>
    <s v="S"/>
    <x v="0"/>
    <n v="1"/>
    <n v="1"/>
    <s v="S"/>
    <s v="N"/>
    <s v="S"/>
    <s v=" "/>
    <x v="1"/>
    <m/>
  </r>
  <r>
    <n v="232"/>
    <s v="FELIPE AVELLAR PARAHYBA"/>
    <d v="1990-09-09T00:00:00"/>
    <s v="M"/>
    <n v="10012022232"/>
    <n v="2318841"/>
    <n v="3816871"/>
    <s v="6AR09264"/>
    <s v="FAP_FAP"/>
    <s v="089.479.314-46"/>
    <s v="FPARAHYBA@HOTMAIL.COM"/>
    <s v="FAP"/>
    <s v="FELIPE AVELLAR PARAHYBA"/>
    <n v="5581988553031"/>
    <s v="REGULAR"/>
    <s v=""/>
    <s v="SSG"/>
    <s v="CONSULTORIA"/>
    <s v="RECIFE"/>
    <s v="PE"/>
    <s v="51021-010"/>
    <n v="5581988553031"/>
    <x v="90"/>
    <d v="2022-01-10T00:00:00"/>
    <s v="FAP"/>
    <s v="FAP"/>
    <s v="FELIPE AVELLAR PARAHYBA"/>
    <s v="MÉDICO(A)"/>
    <s v="COMPLETA"/>
    <s v="S"/>
    <x v="0"/>
    <n v="1"/>
    <n v="1"/>
    <s v="S"/>
    <s v="N"/>
    <s v="S"/>
    <s v=" "/>
    <x v="0"/>
    <d v="2024-10-08T00:00:00"/>
  </r>
  <r>
    <n v="250"/>
    <s v="ADRIANA GUEDES CORDEIRO"/>
    <d v="1981-03-14T00:00:00"/>
    <s v="F"/>
    <n v="10012022250"/>
    <n v="3723492"/>
    <m/>
    <m/>
    <s v="AGC_AGC"/>
    <s v="039.424.984-48"/>
    <s v="DIDAGUEDES@HOTMAIL.COM"/>
    <s v="AGC"/>
    <s v="ADRIANA GUEDES CORDEIRO"/>
    <n v="5581988521403"/>
    <s v="QUALIFICADO"/>
    <s v=""/>
    <s v="SSG"/>
    <s v="CONSULTORIA"/>
    <s v="RECIFE"/>
    <s v="PE"/>
    <s v="52041-045"/>
    <n v="5581988521403"/>
    <x v="90"/>
    <d v="2022-01-10T00:00:00"/>
    <s v="AGC"/>
    <s v="AGC"/>
    <s v="ADRIANA GUEDES CORDEIRO"/>
    <s v="SERVIDOR(A) PÚBLICO(A)"/>
    <s v="COMPLETA"/>
    <s v="N"/>
    <x v="0"/>
    <n v="1"/>
    <n v="1"/>
    <s v="S"/>
    <s v="N"/>
    <s v="S"/>
    <s v=" "/>
    <x v="1"/>
    <m/>
  </r>
  <r>
    <n v="226"/>
    <s v="ANA MARIA FIUZA SIMOES DA MOTA"/>
    <d v="1957-05-28T00:00:00"/>
    <s v="F"/>
    <n v="11012022226"/>
    <n v="7431593"/>
    <m/>
    <m/>
    <s v="AMFS_AMFS"/>
    <s v="140.770.514-87"/>
    <s v="orlando.s.guedes@gmail.com"/>
    <s v="AMFS"/>
    <s v="ANA MARIA FIUZA SIMOES DA MOTA"/>
    <n v="5581999747038"/>
    <s v="QUALIFICADO"/>
    <s v=""/>
    <s v="SSG"/>
    <s v="CONSULTORIA"/>
    <s v="RECIFE"/>
    <s v="PE"/>
    <s v="52060-450"/>
    <n v="5581999747038"/>
    <x v="91"/>
    <d v="2022-01-11T00:00:00"/>
    <s v="AMFS"/>
    <s v="AMFS"/>
    <s v="ANA MARIA FIUZA SIMOES DA MOTA"/>
    <s v="APOSENTADO(A)"/>
    <s v="SIMPLES"/>
    <s v="N"/>
    <x v="0"/>
    <n v="1"/>
    <n v="1"/>
    <s v="S"/>
    <s v="N"/>
    <s v="S"/>
    <s v=" "/>
    <x v="1"/>
    <m/>
  </r>
  <r>
    <n v="252"/>
    <s v="DANIELLE LAURITZEN DUARTE MARANHAO"/>
    <d v="1984-01-18T00:00:00"/>
    <s v="F"/>
    <n v="19012022252"/>
    <n v="7729325"/>
    <m/>
    <m/>
    <s v="GLD_DLM_GLD_DLM"/>
    <s v="057.543.704-90"/>
    <s v="DANIELLELAURITZEN@HOTMAIL.COM"/>
    <s v="GLD_DLM"/>
    <s v="GISELLE LAURITZEN DUARTE"/>
    <n v="5581988514775"/>
    <s v="REGULAR"/>
    <s v=""/>
    <s v="SSG"/>
    <s v="CONSULTORIA"/>
    <s v="JABOATÃO DOS GUARARAPES"/>
    <s v="PE"/>
    <s v="54410-010"/>
    <n v="5581995227302"/>
    <x v="92"/>
    <d v="2022-01-19T00:00:00"/>
    <s v="GLD"/>
    <s v="GLD_DLM"/>
    <s v="DANIELLE LAURITZEN DUARTE MARANHAO"/>
    <s v="MÉDICO(A)"/>
    <s v="COMPLETA"/>
    <s v="S"/>
    <x v="0"/>
    <n v="1"/>
    <n v="1"/>
    <s v="S"/>
    <s v="S"/>
    <s v="S"/>
    <s v=" "/>
    <x v="1"/>
    <m/>
  </r>
  <r>
    <n v="253"/>
    <s v="FELIPE MARANHAO BARRETO PEREIRA"/>
    <d v="1981-10-12T00:00:00"/>
    <s v="M"/>
    <n v="19012022253"/>
    <n v="2685864"/>
    <m/>
    <m/>
    <s v="GLD_DLM_FMB_GLD_DLM_FMB"/>
    <s v="033.679.774-54"/>
    <s v="FMBP1981@GMAIL.COM"/>
    <s v="GLD_DLM"/>
    <s v="GISELLE LAURITZEN DUARTE"/>
    <n v="5581988514775"/>
    <s v="REGULAR"/>
    <s v=""/>
    <s v="SSG"/>
    <s v="CONSULTORIA"/>
    <s v="JABOATÃO DOS GUARARAPES"/>
    <s v="PE"/>
    <s v="54410-010"/>
    <n v="5581988514775"/>
    <x v="92"/>
    <d v="2022-01-19T00:00:00"/>
    <s v="GLD"/>
    <s v="GLD_DLM"/>
    <s v="DANIELLE LAURITZEN DUARTE MARANHAO"/>
    <s v="ENGENHEIRO(A)"/>
    <s v="COMPLETA"/>
    <s v="S"/>
    <x v="0"/>
    <n v="1"/>
    <n v="1"/>
    <s v="S"/>
    <s v="S"/>
    <s v="S"/>
    <s v=" "/>
    <x v="1"/>
    <m/>
  </r>
  <r>
    <n v="251"/>
    <s v="MARIA HELENA SALES LEITE"/>
    <d v="1958-11-20T00:00:00"/>
    <s v="F"/>
    <n v="20012022251"/>
    <n v="3678393"/>
    <m/>
    <m/>
    <s v="MHSL_MHSL"/>
    <s v="163.504.643-20"/>
    <s v="ANTONIO.PAULO@CRVINDUSTRIAL.COM.BR"/>
    <s v="MHSL"/>
    <s v="MARIA HELENA SALES LEITE"/>
    <n v="5583991835653"/>
    <s v="QUALIFICADO"/>
    <s v=""/>
    <s v="SSG"/>
    <s v="CONSULTORIA"/>
    <s v="CABEDELO"/>
    <s v="PB"/>
    <s v="58102-222"/>
    <n v="5583991835653"/>
    <x v="93"/>
    <d v="2022-01-20T00:00:00"/>
    <s v="MHSL"/>
    <s v="MHSL"/>
    <s v="MARIA HELENA SALES LEITE"/>
    <s v="APOSENTADO(A)"/>
    <s v="COMPLETA"/>
    <s v="N"/>
    <x v="0"/>
    <n v="1"/>
    <n v="1"/>
    <s v="S"/>
    <s v="N"/>
    <s v="S"/>
    <s v=" "/>
    <x v="1"/>
    <m/>
  </r>
  <r>
    <n v="261"/>
    <s v="BEATRIZ ARRAES DE ASEVEDO"/>
    <d v="1997-02-05T00:00:00"/>
    <s v="F"/>
    <n v="24012022261"/>
    <n v="4654495"/>
    <m/>
    <m/>
    <m/>
    <s v="108.778.304-60"/>
    <s v="BEATRIZARRAESA1@GMAIL.COM"/>
    <s v="BAA"/>
    <s v="BEATRIZ ARRAES DE ASEVEDO"/>
    <n v="5581992082795"/>
    <s v="REGULAR"/>
    <s v=""/>
    <s v="NBL"/>
    <s v="CONSULTORIA"/>
    <s v="RECIFE"/>
    <s v="PE"/>
    <s v="51021-370"/>
    <n v="5581992082795"/>
    <x v="94"/>
    <d v="2022-01-24T00:00:00"/>
    <s v="BAA"/>
    <s v="BAA"/>
    <s v="BEATRIZ ARRAES DE ASEVEDO"/>
    <s v="CONTADOR(A)"/>
    <s v="SIMPLES"/>
    <s v="S"/>
    <x v="2"/>
    <n v="0"/>
    <s v=""/>
    <s v="N"/>
    <s v="N"/>
    <s v="N"/>
    <s v=" "/>
    <x v="1"/>
    <m/>
  </r>
  <r>
    <n v="249"/>
    <s v="FLAVIO ADOLFO ARANHA JAPYASSU"/>
    <d v="1976-11-06T00:00:00"/>
    <s v="M"/>
    <n v="25012022249"/>
    <n v="3693036"/>
    <n v="5261013"/>
    <s v="6AV05368"/>
    <s v="FAJ_FAJ"/>
    <s v="022.562.514-89"/>
    <s v="FLAVIOARANHA@HOTMAIL.COM"/>
    <s v="FAJ"/>
    <s v="FLAVIO ADOLFO ARANHA JAPYASSU"/>
    <n v="5581993503326"/>
    <s v=""/>
    <s v=""/>
    <s v="SSG"/>
    <s v="CONSULTORIA"/>
    <s v="RECIFE"/>
    <s v="PE"/>
    <s v="54410-010"/>
    <n v="5581993503326"/>
    <x v="95"/>
    <d v="2022-01-25T00:00:00"/>
    <s v="FAJ"/>
    <s v="FAJ"/>
    <s v="FLAVIO ADOLFO ARANHA JAPYASSU"/>
    <s v="MÉDICO(A)"/>
    <s v="COMPLETA"/>
    <s v="S"/>
    <x v="0"/>
    <n v="1"/>
    <n v="2"/>
    <s v="S"/>
    <s v="N"/>
    <s v="S"/>
    <s v=" "/>
    <x v="1"/>
    <m/>
  </r>
  <r>
    <n v="255"/>
    <s v="ORLANDO MAGALHÃES MAIA NETO"/>
    <d v="1987-09-25T00:00:00"/>
    <s v="M"/>
    <n v="26012022255"/>
    <n v="4225631"/>
    <m/>
    <m/>
    <s v="OMN_OMN"/>
    <s v="018.330.095-50"/>
    <s v="orlandomaia@ayresbritto.com.br"/>
    <s v="OMN"/>
    <s v="ORLANDO MAGALHÃES MAIA NETO"/>
    <n v="5561981500927"/>
    <s v="QUALIFICADO"/>
    <s v=""/>
    <s v="SSG"/>
    <s v="CONSULTORIA"/>
    <s v="BRASILIA"/>
    <s v="DF"/>
    <s v="70863-050"/>
    <n v="5561981500927"/>
    <x v="96"/>
    <d v="2022-01-26T00:00:00"/>
    <s v="OMN"/>
    <s v="OMN"/>
    <s v="ORLANDO MAGALHÃES MAIA NETO"/>
    <s v="ADVOGADO(A)"/>
    <s v="COMPLETA"/>
    <s v="S"/>
    <x v="0"/>
    <n v="1"/>
    <n v="1"/>
    <s v="S"/>
    <s v="N"/>
    <s v="S"/>
    <s v=" "/>
    <x v="1"/>
    <m/>
  </r>
  <r>
    <n v="256"/>
    <s v="JOSE GUILHERME DUBEUX PONTES"/>
    <d v="1969-05-23T00:00:00"/>
    <s v="M"/>
    <n v="26012022256"/>
    <n v="4979919"/>
    <n v="3857059"/>
    <m/>
    <s v="JGP_JGP"/>
    <s v="685.966.774-53"/>
    <s v="jgmpneto@gmail.com"/>
    <s v="JGP"/>
    <s v="JOSE GUILHERME DUBEUX PONTES"/>
    <n v="5581996738274"/>
    <s v=""/>
    <s v="QUALIFICADO"/>
    <s v="SSG"/>
    <s v="CONSULTORIA"/>
    <s v="JABOATÃO DOS GUARARAPES"/>
    <s v="PE"/>
    <s v="54410-010"/>
    <n v="5581996738274"/>
    <x v="96"/>
    <d v="2022-01-26T00:00:00"/>
    <s v="JGP"/>
    <s v="JGP"/>
    <s v="JOSE GUILHERME DUBEUX PONTES"/>
    <s v="EMPRESÁRIO(A)"/>
    <s v="COMPLETA"/>
    <s v="N"/>
    <x v="0"/>
    <n v="1"/>
    <s v="EXCEÇÃO"/>
    <s v="S"/>
    <s v="N"/>
    <s v="S"/>
    <s v=" "/>
    <x v="0"/>
    <d v="2024-02-01T00:00:00"/>
  </r>
  <r>
    <n v="257"/>
    <s v="JOAQUIM GUILHERME DE MORAES PONTES NETO"/>
    <d v="1999-08-13T00:00:00"/>
    <s v="M"/>
    <n v="26012022257"/>
    <n v="2886924"/>
    <n v="3476876"/>
    <m/>
    <s v="JGP_JGM"/>
    <s v="066.465.004-01"/>
    <s v="jgmpneto@gmail.com"/>
    <s v="JGM"/>
    <s v="JOSE GUILHERME DUBEUX PONTES"/>
    <n v="5581996738274"/>
    <s v=""/>
    <s v="REGULAR"/>
    <s v="SSG"/>
    <s v="CONSULTORIA"/>
    <s v="JABOATÃO DOS GUARARAPES"/>
    <s v="PE"/>
    <s v="54410-010"/>
    <n v="5581996738274"/>
    <x v="96"/>
    <d v="2022-01-26T00:00:00"/>
    <s v="JGP"/>
    <s v="JGP"/>
    <s v="JOSE GUILHERME DUBEUX PONTES"/>
    <s v="EMPRESÁRIO(A)"/>
    <s v="SIMPLES"/>
    <s v="N"/>
    <x v="0"/>
    <n v="1"/>
    <s v="EXCEÇÃO"/>
    <s v="S"/>
    <s v="S"/>
    <s v="N"/>
    <s v=" "/>
    <x v="0"/>
    <d v="2024-02-01T00:00:00"/>
  </r>
  <r>
    <n v="258"/>
    <s v="PAULO GUILHERME DUBEUX PONTES FILHO"/>
    <d v="1998-06-22T00:00:00"/>
    <s v="M"/>
    <n v="26012022258"/>
    <m/>
    <n v="1127126"/>
    <m/>
    <s v="JGP_PGP"/>
    <s v="064.640.794-50"/>
    <s v="PAULOGUILHERMEPONTES@GMAIL.COM"/>
    <s v="PGP"/>
    <s v="JOSE GUILHERME DUBEUX PONTES"/>
    <n v="5581996738274"/>
    <s v=""/>
    <s v="REGULAR"/>
    <s v="SSG"/>
    <s v="RETENCAO"/>
    <s v="RECIFE"/>
    <s v="PE"/>
    <s v="52060-590"/>
    <n v="5581996738274"/>
    <x v="96"/>
    <d v="2022-01-26T00:00:00"/>
    <s v="JGP"/>
    <s v="JGP"/>
    <s v="JOSE GUILHERME DUBEUX PONTES"/>
    <s v="TRAINEE"/>
    <s v="SIMPLES"/>
    <s v="S"/>
    <x v="0"/>
    <n v="1"/>
    <s v="EXCEÇÃO"/>
    <s v="S"/>
    <s v="S"/>
    <s v="S"/>
    <s v=" "/>
    <x v="0"/>
    <d v="2024-02-01T00:00:00"/>
  </r>
  <r>
    <n v="259"/>
    <s v="KATHIA VIEIRA BELTRÃO DE SOUZA PONTES"/>
    <d v="1973-01-21T00:00:00"/>
    <s v="F"/>
    <n v="26012022259"/>
    <m/>
    <n v="2156505"/>
    <m/>
    <s v="JGP_KVP"/>
    <s v="765.180.944-00"/>
    <s v="kathia.pontes@pontestur.com.br"/>
    <s v="KVP"/>
    <s v="JOSE GUILHERME DUBEUX PONTES"/>
    <n v="5581996738274"/>
    <s v=""/>
    <s v="REGULAR"/>
    <s v="SSG"/>
    <s v="RETENCAO"/>
    <s v="JABOATÃO DOS GUARARAPES"/>
    <s v="PE"/>
    <s v="544100-010"/>
    <n v="5581996738274"/>
    <x v="96"/>
    <d v="2022-01-26T00:00:00"/>
    <s v="JGP"/>
    <s v="JGP"/>
    <s v="JOSE GUILHERME DUBEUX PONTES"/>
    <s v="EMPRESÁRIO(A)"/>
    <s v="COMPLETA"/>
    <s v="N"/>
    <x v="0"/>
    <n v="1"/>
    <s v="EXCEÇÃO"/>
    <s v="S"/>
    <s v="S"/>
    <s v="S"/>
    <s v=" "/>
    <x v="0"/>
    <d v="2024-02-01T00:00:00"/>
  </r>
  <r>
    <n v="270"/>
    <s v="LUCAS BURKART"/>
    <d v="1992-08-26T00:00:00"/>
    <s v="M"/>
    <n v="31012022270"/>
    <n v="7828741"/>
    <m/>
    <m/>
    <s v="LBK_LBK"/>
    <s v="410.451.188-93"/>
    <s v="LUCASBUR@LIVE.COM"/>
    <s v="PAT_BRK"/>
    <s v="PAMELA DE ALMEIDA TERNI"/>
    <n v="5511994046411"/>
    <s v="QUALIFICADO"/>
    <s v=""/>
    <s v="SSG"/>
    <s v="CONSULTORIA"/>
    <s v="SÃO BERNARDO DO CAMPO"/>
    <s v="SP"/>
    <s v="09625-070"/>
    <n v="5511951778200"/>
    <x v="97"/>
    <d v="2022-01-31T00:00:00"/>
    <s v="PAT"/>
    <s v="PAT_BRK"/>
    <s v="LUCAS BURKART"/>
    <s v="ENGENHEIRO(A)"/>
    <s v="COMPLETA"/>
    <s v="S"/>
    <x v="0"/>
    <n v="1"/>
    <n v="2"/>
    <s v="S"/>
    <s v="N"/>
    <s v="S"/>
    <s v=" "/>
    <x v="1"/>
    <m/>
  </r>
  <r>
    <n v="224"/>
    <s v="ANDREIA BALAN BELANGA"/>
    <d v="1970-05-22T00:00:00"/>
    <s v="F"/>
    <n v="1022022224"/>
    <n v="3418420"/>
    <n v="2870682"/>
    <m/>
    <s v="GBB_ABB_ABB"/>
    <s v="079.712.088-20"/>
    <s v="GUILHERME.BELANGA@GMAIL.COM"/>
    <s v="GBB_ABB"/>
    <s v="GUILHERME BALAN BELANGA"/>
    <n v="5511996145799"/>
    <s v=""/>
    <s v="REGULAR"/>
    <s v="SSG"/>
    <s v="CONSULTORIA"/>
    <s v="JUNDIAI"/>
    <s v="SP"/>
    <s v="13208-056"/>
    <n v="5511996145799"/>
    <x v="98"/>
    <d v="2022-02-01T00:00:00"/>
    <s v="GBB"/>
    <s v="SACI"/>
    <s v="SACI TINTAS"/>
    <s v="EMPRESÁRIO(A)"/>
    <s v="COMPLETA"/>
    <s v="N"/>
    <x v="0"/>
    <n v="1"/>
    <n v="1"/>
    <s v="S"/>
    <s v="S"/>
    <s v="S"/>
    <s v=" "/>
    <x v="1"/>
    <m/>
  </r>
  <r>
    <n v="254"/>
    <s v="GUSTAVO CHINELATO BELANGA"/>
    <d v="1983-01-09T00:00:00"/>
    <s v="M"/>
    <n v="1022022254"/>
    <m/>
    <n v="2581852"/>
    <m/>
    <s v="GBB_GCB_GCB"/>
    <s v="296.125.088-95"/>
    <s v="GUILHERME.BELANGA@GMAIL.COM"/>
    <s v="GBB_GCB"/>
    <s v="GUILHERME BALAN BELANGA"/>
    <n v="5511999132023"/>
    <s v=""/>
    <s v="REGULAR"/>
    <s v="SSG"/>
    <s v="CONSULTORIA"/>
    <s v="JUNDIAI"/>
    <s v="SP"/>
    <s v="13218-682"/>
    <n v="5511999132023"/>
    <x v="98"/>
    <d v="2022-02-01T00:00:00"/>
    <s v="GBB"/>
    <s v="SACI"/>
    <s v="SACI TINTAS"/>
    <s v="EMPRESÁRIO(A)"/>
    <s v="SIMPLES"/>
    <s v="S"/>
    <x v="0"/>
    <n v="1"/>
    <n v="1"/>
    <s v="S"/>
    <s v="S"/>
    <s v="S"/>
    <s v=" "/>
    <x v="1"/>
    <m/>
  </r>
  <r>
    <n v="280"/>
    <s v="CAROLINA FONSECA PINTO"/>
    <d v="1977-02-23T00:00:00"/>
    <s v="F"/>
    <n v="1022022280"/>
    <m/>
    <m/>
    <m/>
    <s v="CFP_CFP"/>
    <s v="022.557.574-43"/>
    <s v="carolina@tron-ce.com.br"/>
    <s v="CFP"/>
    <s v="CAROLINA FONSECA PINTO"/>
    <n v="5581994215015"/>
    <s v=""/>
    <s v=""/>
    <s v="PGB"/>
    <s v="CONSULTORIA"/>
    <s v="RECIFE"/>
    <s v="PE"/>
    <s v="51021-000"/>
    <n v="5581994215015"/>
    <x v="98"/>
    <d v="2022-02-01T00:00:00"/>
    <s v="CFP"/>
    <s v="CFP"/>
    <s v="CAROLINA FONSECA PINTO"/>
    <s v="ADMINISTRADOR(A)"/>
    <s v="COMPLETA"/>
    <s v="S"/>
    <x v="0"/>
    <n v="1"/>
    <s v="EXCEÇÃO"/>
    <s v="S"/>
    <s v="N"/>
    <s v="S"/>
    <s v=" "/>
    <x v="0"/>
    <d v="2023-07-13T00:00:00"/>
  </r>
  <r>
    <n v="428"/>
    <s v="GISELE CHINELATO BELANGA"/>
    <d v="1982-01-24T00:00:00"/>
    <s v="F"/>
    <n v="1022022428"/>
    <n v="9141923"/>
    <n v="2438899"/>
    <m/>
    <s v="GBB_GICB_GICB"/>
    <s v="217.747.168-01"/>
    <s v="GUILHERME.BELANGA@GMAIL.COM"/>
    <s v="GBB_GICB"/>
    <s v="GUILHERME BALAN BELANGA"/>
    <n v="5511999120366"/>
    <s v="REGULAR"/>
    <m/>
    <s v="SSG"/>
    <s v="CONSULTORIA"/>
    <s v="JUNDIAI"/>
    <s v="SP"/>
    <s v="13208-056"/>
    <n v="5511999120366"/>
    <x v="98"/>
    <d v="2022-02-01T00:00:00"/>
    <s v="GBB"/>
    <s v="SACI"/>
    <s v="SACI TINTAS"/>
    <s v="EMPRESÁRIO(A)"/>
    <s v="SIMPLES"/>
    <s v="S"/>
    <x v="0"/>
    <n v="1"/>
    <n v="1"/>
    <s v="S"/>
    <s v="N"/>
    <s v="S"/>
    <s v=" "/>
    <x v="1"/>
    <m/>
  </r>
  <r>
    <n v="434"/>
    <s v="SACI TINTAS"/>
    <d v="1993-08-26T00:00:00"/>
    <s v="E"/>
    <n v="1022022434"/>
    <m/>
    <n v="4893693"/>
    <m/>
    <s v="SACI_SACI"/>
    <s v="71.961.049/0001-59"/>
    <s v="escritorio1@sacitintas.com.br"/>
    <s v="SACI"/>
    <s v="GUILHERME BALAN BELANGA"/>
    <n v="5511999120366"/>
    <m/>
    <m/>
    <s v="SSG"/>
    <s v="CONSULTORIA"/>
    <s v="JUNDIAI"/>
    <s v="SP"/>
    <s v="13208-056"/>
    <n v="5511999120366"/>
    <x v="98"/>
    <d v="2022-02-01T00:00:00"/>
    <s v="GBB"/>
    <s v="SACI"/>
    <s v="SACI TINTAS"/>
    <s v="EMPRESA"/>
    <s v="SIMPLES"/>
    <s v="N"/>
    <x v="0"/>
    <n v="1"/>
    <n v="1"/>
    <s v="S"/>
    <s v="N"/>
    <s v="S"/>
    <s v=" "/>
    <x v="1"/>
    <m/>
  </r>
  <r>
    <n v="264"/>
    <s v="ISABEL MENDES DIAS"/>
    <d v="1997-05-08T00:00:00"/>
    <s v="F"/>
    <n v="3022022264"/>
    <n v="3987729"/>
    <m/>
    <m/>
    <s v="IMD_IMD"/>
    <s v="109.372.594-03"/>
    <s v="BELDIAAS@GMAIL.COM"/>
    <s v="IMD"/>
    <s v="ISABEL MENDES DIAS"/>
    <n v="5581981650555"/>
    <s v="REGULAR"/>
    <s v=""/>
    <s v="NBL"/>
    <s v="CONSULTORIA"/>
    <s v="RECIFE"/>
    <s v="PE"/>
    <s v="51020-000"/>
    <n v="5581981650555"/>
    <x v="99"/>
    <d v="2022-02-03T00:00:00"/>
    <s v="IMD"/>
    <s v="IMD"/>
    <s v="ISABEL MENDES DIAS"/>
    <s v="ADMINISTRADOR(A)"/>
    <s v="SIMPLES"/>
    <s v="S"/>
    <x v="0"/>
    <n v="1"/>
    <n v="1"/>
    <s v="S"/>
    <s v="S"/>
    <s v="S"/>
    <s v=" "/>
    <x v="1"/>
    <m/>
  </r>
  <r>
    <n v="265"/>
    <s v="LETICIA MENDES DIAS"/>
    <d v="1993-11-07T00:00:00"/>
    <s v="F"/>
    <n v="3022022265"/>
    <n v="7373099"/>
    <m/>
    <m/>
    <s v="IMD_LMD"/>
    <s v="099.172.604-98"/>
    <s v="LETICIAADIAS@GMAIL.COM"/>
    <s v="IMD"/>
    <s v="ISABEL MENDES DIAS"/>
    <n v="5581981650555"/>
    <s v="REGULAR"/>
    <s v=""/>
    <s v="NBL"/>
    <s v="RETENCAO"/>
    <s v="RECIFE"/>
    <s v="PE"/>
    <s v="51020-000"/>
    <n v="5581982000708"/>
    <x v="99"/>
    <d v="2022-02-03T00:00:00"/>
    <s v="IMD"/>
    <s v="IMD"/>
    <s v="ISABEL MENDES DIAS"/>
    <s v="ADMINISTRADOR(A)"/>
    <s v="SIMPLES"/>
    <s v="N"/>
    <x v="0"/>
    <n v="1"/>
    <n v="1"/>
    <s v="S"/>
    <s v="S"/>
    <s v="S"/>
    <s v=" "/>
    <x v="1"/>
    <m/>
  </r>
  <r>
    <n v="266"/>
    <s v="AMADEU DE SOUZA DIAS"/>
    <m/>
    <s v="M"/>
    <n v="3022022266"/>
    <m/>
    <m/>
    <m/>
    <s v="IMD_AD"/>
    <m/>
    <m/>
    <s v="IMD"/>
    <s v="ISABEL MENDES DIAS"/>
    <n v="5581981650555"/>
    <s v=""/>
    <s v=""/>
    <s v="NBL"/>
    <s v="CONSULTORIA"/>
    <s v="RECIFE"/>
    <s v="PE"/>
    <s v="51020-000"/>
    <n v="5581981650555"/>
    <x v="99"/>
    <d v="2022-02-03T00:00:00"/>
    <s v="IMD"/>
    <s v="IMD"/>
    <s v="ISABEL MENDES DIAS"/>
    <s v="ADMINISTRADOR(A)"/>
    <s v="COMPLETA"/>
    <s v="S"/>
    <x v="0"/>
    <n v="1"/>
    <n v="1"/>
    <s v="S"/>
    <s v="S"/>
    <s v="S"/>
    <s v=" "/>
    <x v="1"/>
    <m/>
  </r>
  <r>
    <n v="279"/>
    <s v="SERGIO BENGARD"/>
    <d v="1977-11-15T00:00:00"/>
    <s v="M"/>
    <n v="14022022279"/>
    <m/>
    <n v="1555848"/>
    <s v="6AS70101"/>
    <s v="SBG_SBG"/>
    <s v="951.898.745-91"/>
    <s v="sergiobengard2701@gmail.com"/>
    <s v="SBG"/>
    <s v="SERGIO BENGARD"/>
    <n v="5511976781295"/>
    <s v=""/>
    <s v="QUALIFICADO"/>
    <s v="TAC"/>
    <s v="CONSULTORIA"/>
    <s v="FORTALEZA"/>
    <s v="CE"/>
    <s v="60190-560"/>
    <n v="595971319037"/>
    <x v="100"/>
    <d v="2022-02-14T00:00:00"/>
    <s v="SBG"/>
    <s v="SBG"/>
    <s v="SERGIO BENGARD"/>
    <s v="ADMINISTRADOR(A)"/>
    <s v="SIMPLES"/>
    <s v="S"/>
    <x v="0"/>
    <n v="1"/>
    <n v="2"/>
    <s v="S"/>
    <s v="N"/>
    <s v="S"/>
    <s v=" "/>
    <x v="1"/>
    <m/>
  </r>
  <r>
    <n v="393"/>
    <s v="PEDRO RIZZARDO PEREIRA"/>
    <d v="1991-03-28T00:00:00"/>
    <s v="M"/>
    <n v="15022022393"/>
    <n v="2944622"/>
    <n v="707638"/>
    <s v="6AV70711"/>
    <m/>
    <s v="419.912.128-52"/>
    <s v="RIZZARDO.PEDRO@GMAIL.COM"/>
    <s v="PRP"/>
    <s v="PEDRO RIZZARDO PEREIRA"/>
    <n v="5511956580104"/>
    <s v="QUALIFICADO"/>
    <s v="QUALIFICADO"/>
    <s v="ADVISOR"/>
    <s v="CONSULTORIA"/>
    <s v="SÃO PAULO"/>
    <s v="SP"/>
    <s v="04538-110"/>
    <n v="5511956580104"/>
    <x v="101"/>
    <d v="2022-02-15T00:00:00"/>
    <s v="PRP"/>
    <s v="PRP"/>
    <s v="PEDRO RIZZARDO PEREIRA"/>
    <s v="ENGENHEIRO(A)"/>
    <m/>
    <m/>
    <x v="4"/>
    <n v="1"/>
    <m/>
    <s v="N"/>
    <s v="N"/>
    <s v="N"/>
    <s v=" "/>
    <x v="0"/>
    <d v="2024-09-26T00:00:00"/>
  </r>
  <r>
    <n v="276"/>
    <s v="INALDA MARIA AVILA ANJOS DE MORAES"/>
    <d v="1955-12-21T00:00:00"/>
    <s v="F"/>
    <n v="8032022276"/>
    <m/>
    <n v="3102179"/>
    <m/>
    <s v="IMAM_IMAM"/>
    <s v="104.136.184-04"/>
    <s v="inalda.moraes@gmail.com"/>
    <s v="IMAM"/>
    <s v="INALDA MARIA AVILA ANJOS DE MORAES"/>
    <n v="5581992486415"/>
    <s v=""/>
    <s v="REGULAR"/>
    <s v="TAC"/>
    <s v="RETENCAO"/>
    <s v="RECIFE"/>
    <s v="PE"/>
    <s v="50610-100"/>
    <n v="5581992486415"/>
    <x v="102"/>
    <d v="2022-03-08T00:00:00"/>
    <s v="IMAM"/>
    <s v="IMAM"/>
    <s v="INALDA MARIA AVILA ANJOS DE MORAES"/>
    <s v="ENGENHEIRO(A)"/>
    <s v="SIMPLES"/>
    <s v="S"/>
    <x v="0"/>
    <n v="1"/>
    <n v="2"/>
    <s v="S"/>
    <s v="S"/>
    <s v="S"/>
    <s v=" "/>
    <x v="1"/>
    <m/>
  </r>
  <r>
    <n v="278"/>
    <s v="PRISCILLA AVILA ANJOS DE MORAES"/>
    <d v="1986-12-07T00:00:00"/>
    <s v="F"/>
    <n v="8032022278"/>
    <n v="2050044"/>
    <m/>
    <m/>
    <s v="IMAM_PAM_PAM"/>
    <s v="059.209.744-78"/>
    <s v="PRISCILLAAAM@GMAIL.COM"/>
    <s v="IMAM_PAM"/>
    <s v="INALDA MARIA AVILA ANJOS DE MORAES"/>
    <n v="5581992486415"/>
    <s v=""/>
    <s v=""/>
    <s v="TAC"/>
    <s v="CONSULTORIA"/>
    <s v="RECIFE"/>
    <s v="PE"/>
    <s v="50610-340"/>
    <n v="5581999879181"/>
    <x v="102"/>
    <d v="2022-03-08T00:00:00"/>
    <s v="IMAM"/>
    <s v="IMAM_PAM"/>
    <s v="PRISCILLA AVILA ANJOS DE MORAES"/>
    <s v="ADMINISTRADOR(A)"/>
    <s v="SIMPLES"/>
    <s v="S"/>
    <x v="0"/>
    <n v="1"/>
    <n v="2"/>
    <s v="S"/>
    <s v="N"/>
    <s v="S"/>
    <s v=" "/>
    <x v="1"/>
    <m/>
  </r>
  <r>
    <n v="272"/>
    <s v="MARIA PAULA COSTA BANDEIRA E FARIAS"/>
    <d v="1986-08-20T00:00:00"/>
    <s v="F"/>
    <n v="10032022272"/>
    <n v="2881685"/>
    <m/>
    <s v="6AS39727"/>
    <s v="MPB_MPB"/>
    <s v="055.964.854-54"/>
    <s v="MARIAPAULABANDEIRA@GMAIL.COM"/>
    <s v="MPB"/>
    <s v="MARIA PAULA COSTA BANDEIRA E FARIAS"/>
    <n v="5581999545032"/>
    <s v="REGULAR"/>
    <s v=""/>
    <s v="SSG"/>
    <s v="CONSULTORIA"/>
    <s v="RECIFE"/>
    <s v="PE"/>
    <s v="52061-080"/>
    <n v="5581999545032"/>
    <x v="103"/>
    <d v="2022-03-10T00:00:00"/>
    <s v="MPB"/>
    <s v="MPB"/>
    <s v="MARIA PAULA COSTA BANDEIRA E FARIAS"/>
    <s v="MÉDICO(A)"/>
    <s v="COMPLETA"/>
    <s v="S"/>
    <x v="0"/>
    <n v="1"/>
    <n v="2"/>
    <s v="S"/>
    <s v="N"/>
    <s v="S"/>
    <s v=" "/>
    <x v="1"/>
    <m/>
  </r>
  <r>
    <n v="273"/>
    <s v="EDUARDO CARVALHO VILLARIM"/>
    <d v="1979-05-11T00:00:00"/>
    <s v="M"/>
    <n v="10032022273"/>
    <n v="565182"/>
    <m/>
    <s v="6AR91868"/>
    <s v="GCV_ECV_GCV_ECV"/>
    <s v="031.405.174-08"/>
    <s v="EDUARDO@REDIESEL.COM.BR"/>
    <s v="GCV_ECV"/>
    <s v="GERALDO CARVALHO VILLARIM NETO"/>
    <n v="5581991157910"/>
    <s v="QUALIFICADO"/>
    <s v=""/>
    <s v="SSG"/>
    <s v="CONSULTORIA"/>
    <s v="RECIFE"/>
    <s v="PE"/>
    <s v="51020-190"/>
    <n v="5581991141717"/>
    <x v="103"/>
    <d v="2022-03-10T00:00:00"/>
    <s v="GCV"/>
    <s v="GCV_ECV"/>
    <s v="EDUARDO CARVALHO VILLARIM"/>
    <s v="EMPRESÁRIO(A)"/>
    <s v="COMPLETA"/>
    <s v="S"/>
    <x v="0"/>
    <n v="1"/>
    <n v="2"/>
    <s v="S"/>
    <s v="N"/>
    <s v="S"/>
    <s v=" "/>
    <x v="1"/>
    <m/>
  </r>
  <r>
    <n v="274"/>
    <s v="GERALDO CARVALHO VILLARIM NETO"/>
    <d v="1977-03-11T00:00:00"/>
    <s v="M"/>
    <n v="10032022274"/>
    <n v="2075508"/>
    <m/>
    <s v="6AR91937"/>
    <s v="GCV_GCV"/>
    <s v="022.010.874-90"/>
    <s v="GERALDONETO@REDIESEL.COM.BR"/>
    <s v="GCV"/>
    <s v="GERALDO CARVALHO VILLARIM NETO"/>
    <n v="5581991157910"/>
    <s v="QUALIFICADO"/>
    <s v=""/>
    <s v="SSG"/>
    <s v="CONSULTORIA"/>
    <s v="RECIFE"/>
    <s v="PE"/>
    <s v="51020-190"/>
    <n v="5581991157910"/>
    <x v="103"/>
    <d v="2022-03-10T00:00:00"/>
    <s v="GCV"/>
    <s v="GCV"/>
    <s v="GERALDO CARVALHO VILLARIM NETO"/>
    <s v="EMPRESÁRIO(A)"/>
    <s v="COMPLETA"/>
    <s v="S"/>
    <x v="0"/>
    <n v="1"/>
    <n v="2"/>
    <s v="S"/>
    <s v="N"/>
    <s v="S"/>
    <s v=" "/>
    <x v="1"/>
    <m/>
  </r>
  <r>
    <n v="275"/>
    <s v="ROSANE KAUFMANN"/>
    <d v="1966-01-08T00:00:00"/>
    <s v="F"/>
    <n v="10032022275"/>
    <n v="8101889"/>
    <m/>
    <m/>
    <m/>
    <s v="136.447.718-12"/>
    <s v="ROSANENATAL@UOL.COM.BR"/>
    <s v="RKM"/>
    <s v="ROSANE KAUFMANN"/>
    <n v="5584999894904"/>
    <s v="REGULAR"/>
    <s v=""/>
    <s v="TAC"/>
    <s v="CONSULTORIA"/>
    <s v="NATAL"/>
    <s v="RN"/>
    <s v="59082-200"/>
    <n v="5584999894904"/>
    <x v="103"/>
    <d v="2022-03-10T00:00:00"/>
    <s v="RKM"/>
    <s v="RKM"/>
    <s v="ROSANE KAUFMANN"/>
    <s v="ADVOGADO(A)"/>
    <s v="SIMPLES"/>
    <s v="N"/>
    <x v="2"/>
    <n v="0"/>
    <s v=""/>
    <s v="S"/>
    <s v="N"/>
    <s v="S"/>
    <s v=" "/>
    <x v="0"/>
    <d v="2024-11-12T00:00:00"/>
  </r>
  <r>
    <n v="398"/>
    <s v="RICARDO BRITO CORDEIRO FILHO"/>
    <d v="1996-01-17T00:00:00"/>
    <s v="M"/>
    <n v="17032022398"/>
    <n v="8093680"/>
    <n v="3306842"/>
    <s v="6AV74349"/>
    <m/>
    <s v="107.311.454-61"/>
    <s v="ricardobcf9@gmail.com"/>
    <s v="RBCF"/>
    <s v="RICARDO BRITO CORDEIRO FILHO"/>
    <n v="5581996301820"/>
    <s v="REGULAR"/>
    <s v=""/>
    <s v="ADVISOR"/>
    <s v="CONSULTORIA"/>
    <s v="RECIFE"/>
    <s v="PE"/>
    <s v="00052-060"/>
    <n v="5581996301820"/>
    <x v="104"/>
    <d v="2022-03-11T00:00:00"/>
    <s v="RBCF"/>
    <s v="RBCF"/>
    <s v="RICARDO BRITO CORDEIRO FILHO"/>
    <s v="ENGENHEIRO(A)"/>
    <m/>
    <m/>
    <x v="4"/>
    <n v="1"/>
    <m/>
    <s v="N"/>
    <s v="N"/>
    <s v="N"/>
    <s v=" "/>
    <x v="0"/>
    <d v="2024-09-26T00:00:00"/>
  </r>
  <r>
    <n v="177"/>
    <s v="LUCIA MARIA VIEIRA"/>
    <d v="1962-04-02T00:00:00"/>
    <s v="F"/>
    <n v="15032022177"/>
    <n v="6405798"/>
    <s v=""/>
    <m/>
    <s v="LMV_LMV"/>
    <s v="043.333.368-56"/>
    <s v="LULIMVIEIRA@HOTMAIL.COM"/>
    <s v="LMV"/>
    <s v="LUCIA MARIA VIEIRA"/>
    <n v="5511974888316"/>
    <s v="QUALIFICADO"/>
    <s v=""/>
    <s v="SSG"/>
    <s v="RETENCAO"/>
    <s v="ARUJA"/>
    <s v="SP"/>
    <s v="07402-000"/>
    <n v="5511974888316"/>
    <x v="105"/>
    <d v="2022-03-15T00:00:00"/>
    <s v="LMV"/>
    <s v="LMV"/>
    <s v="LUCIA MARIA VIEIRA"/>
    <s v="EMPRESÁRIO(A)"/>
    <s v="COMPLETA"/>
    <s v="S"/>
    <x v="0"/>
    <n v="1"/>
    <n v="1"/>
    <s v="S"/>
    <s v="S"/>
    <s v="S"/>
    <s v=" "/>
    <x v="1"/>
    <m/>
  </r>
  <r>
    <n v="185"/>
    <s v="JPL COMERCIO DE ALIMENTOS LTDA"/>
    <d v="2020-04-29T00:00:00"/>
    <s v="E"/>
    <n v="15032022185"/>
    <n v="6968690"/>
    <s v=""/>
    <m/>
    <s v="LMV_JPL"/>
    <s v="37.031.848/0001-98"/>
    <s v="JOAOVICTOR_VF@YAHOO.COM.BR"/>
    <s v="LMV"/>
    <s v="LUCIA MARIA VIEIRA"/>
    <n v="5511974888316"/>
    <s v="REGULAR"/>
    <s v=""/>
    <s v="SSG"/>
    <s v="RETENCAO"/>
    <s v="SANTA ISABEL"/>
    <s v="SP"/>
    <s v="07500-000"/>
    <n v="5511997908737"/>
    <x v="105"/>
    <d v="2022-03-15T00:00:00"/>
    <s v="LMV"/>
    <s v="LMV"/>
    <s v="LUCIA MARIA VIEIRA"/>
    <s v="EMPRESA"/>
    <s v="COMPLETA"/>
    <s v="N"/>
    <x v="0"/>
    <n v="1"/>
    <n v="1"/>
    <s v="S"/>
    <s v="S"/>
    <s v="S"/>
    <s v=" "/>
    <x v="1"/>
    <m/>
  </r>
  <r>
    <n v="186"/>
    <s v="SUPERMERCADO BROTAS LTDA"/>
    <d v="1997-09-16T00:00:00"/>
    <s v="E"/>
    <n v="15032022186"/>
    <n v="6891266"/>
    <s v=""/>
    <m/>
    <s v="LMV_SBL"/>
    <s v="02.296.529/0001-20"/>
    <s v="JOAOVICTOR_VF@YAHOO.COM.BR"/>
    <s v="LMV"/>
    <s v="LUCIA MARIA VIEIRA"/>
    <n v="5511974888316"/>
    <s v="QUALIFICADO"/>
    <s v=""/>
    <s v="SSG"/>
    <s v="RETENCAO"/>
    <s v="SANTA ISABEL"/>
    <s v="SP"/>
    <s v="07500-000"/>
    <n v="5511997908737"/>
    <x v="105"/>
    <d v="2022-03-15T00:00:00"/>
    <s v="LMV"/>
    <s v="LMV"/>
    <s v="LUCIA MARIA VIEIRA"/>
    <s v="EMPRESA"/>
    <s v="COMPLETA"/>
    <s v="N"/>
    <x v="0"/>
    <n v="1"/>
    <n v="1"/>
    <s v="S"/>
    <s v="S"/>
    <s v="S"/>
    <s v=" "/>
    <x v="1"/>
    <m/>
  </r>
  <r>
    <n v="380"/>
    <s v="LUIZ FELIPE MEROTTO DO CARMO VALLE"/>
    <d v="1988-05-23T00:00:00"/>
    <s v="M"/>
    <n v="16032022380"/>
    <m/>
    <m/>
    <m/>
    <m/>
    <m/>
    <s v="FELIPE@MEROTTO.COM.BR"/>
    <s v="LFMCV"/>
    <s v="LUIZ FELIPE MEROTTO DO CARMO VALLE"/>
    <n v="5527999690841"/>
    <s v=""/>
    <s v=""/>
    <s v="ADVISOR"/>
    <s v="CONSULTORIA"/>
    <s v="VITÓRIA"/>
    <s v="ES"/>
    <s v="29090-020"/>
    <n v="5527999690841"/>
    <x v="106"/>
    <d v="2022-03-16T00:00:00"/>
    <s v="LFMCV"/>
    <s v="LFMCV"/>
    <s v="LUIZ FELIPE MEROTTO DO CARMO VALLE"/>
    <s v="EMPRESÁRIO(A)"/>
    <m/>
    <m/>
    <x v="4"/>
    <n v="1"/>
    <m/>
    <s v="N"/>
    <s v="N"/>
    <s v="N"/>
    <s v=" "/>
    <x v="0"/>
    <d v="2023-08-01T00:00:00"/>
  </r>
  <r>
    <n v="359"/>
    <s v="VICTOR LINS SCHWAMBACH"/>
    <d v="1989-04-25T00:00:00"/>
    <s v="M"/>
    <n v="17032022359"/>
    <n v="2601198"/>
    <n v="273552"/>
    <m/>
    <m/>
    <s v="088.644.864-61"/>
    <s v="VICLINS@GMAIL.COM"/>
    <s v="VLS"/>
    <s v="VICTOR LINS SCHWAMBACH"/>
    <n v="5581996651198"/>
    <s v="QUALIFICADO"/>
    <s v=""/>
    <s v="ADVISOR"/>
    <s v="CONSULTORIA"/>
    <s v="RECIFE"/>
    <s v="PE"/>
    <s v="51111-000"/>
    <n v="5581996651198"/>
    <x v="107"/>
    <d v="2022-03-17T00:00:00"/>
    <s v="VLS"/>
    <s v="VLS"/>
    <s v="VICTOR LINS SCHWAMBACH"/>
    <s v="ADMINISTRADOR(A)"/>
    <m/>
    <m/>
    <x v="4"/>
    <n v="1"/>
    <m/>
    <s v="N"/>
    <s v="N"/>
    <s v="N"/>
    <s v=" "/>
    <x v="0"/>
    <d v="2023-08-10T00:00:00"/>
  </r>
  <r>
    <n v="363"/>
    <s v="ALEXANDRE FONTES PEREIRA"/>
    <d v="1981-11-22T00:00:00"/>
    <s v="M"/>
    <n v="23032022363"/>
    <n v="362681"/>
    <n v="1791975"/>
    <m/>
    <m/>
    <n v="4434057600"/>
    <s v="ALEXANDRE.FONTES.PEREIRA@GMAIL.COM"/>
    <s v="AFPF"/>
    <s v="ALEXANDRE FONTES PEREIRA"/>
    <n v="5541995365995"/>
    <s v="QUALIFICADO"/>
    <s v="QUALIFICADO"/>
    <s v="ADVISOR"/>
    <s v="CONSULTORIA"/>
    <s v="CURITIBA"/>
    <s v="PR"/>
    <s v="80050-470"/>
    <n v="5541995365995"/>
    <x v="108"/>
    <d v="2022-03-23T00:00:00"/>
    <s v="AFPF"/>
    <s v="AFPF"/>
    <s v="ALEXANDRE FONTES PEREIRA"/>
    <s v="ENGENHEIRO(A)"/>
    <m/>
    <m/>
    <x v="4"/>
    <n v="1"/>
    <m/>
    <s v="N"/>
    <s v="N"/>
    <s v="N"/>
    <s v=" "/>
    <x v="0"/>
    <d v="2023-08-04T00:00:00"/>
  </r>
  <r>
    <n v="361"/>
    <s v="GUSTAVO VASCONCELLOS PEREIRA"/>
    <d v="1974-09-01T00:00:00"/>
    <s v="M"/>
    <n v="28032022361"/>
    <m/>
    <m/>
    <m/>
    <m/>
    <n v="72350628"/>
    <s v="GUSTAVOCASTOR@HOTMAIL.COM"/>
    <s v="GVPR"/>
    <s v="GUSTAVO VASCONCELLOS PEREIRA"/>
    <n v="5531984185035"/>
    <s v=""/>
    <s v=""/>
    <s v="ADVISOR"/>
    <s v="RETENCAO"/>
    <s v="BELO HORIZONTE"/>
    <s v="MG"/>
    <s v="30310-420"/>
    <n v="5531984185035"/>
    <x v="109"/>
    <d v="2022-03-28T00:00:00"/>
    <s v="GVPR"/>
    <s v="GVPR"/>
    <s v="GUSTAVO VASCONCELLOS PEREIRA"/>
    <s v="ENGENHEIRO(A)"/>
    <m/>
    <m/>
    <x v="4"/>
    <n v="1"/>
    <m/>
    <s v="N"/>
    <s v="N"/>
    <s v="N"/>
    <s v=" "/>
    <x v="0"/>
    <d v="2023-08-03T00:00:00"/>
  </r>
  <r>
    <n v="362"/>
    <s v="JANAÍNA GONÇALVES SANTOS "/>
    <d v="1984-06-14T00:00:00"/>
    <s v="F"/>
    <n v="28032022362"/>
    <n v="2391152"/>
    <n v="3233319"/>
    <m/>
    <m/>
    <s v="059.827.326-30"/>
    <s v="JANAINAGONCALVESS@YAHOO.COM.BR"/>
    <s v="JGST"/>
    <s v="JANAÍNA GONÇALVES SANTOS "/>
    <n v="553191283712"/>
    <s v="REGULAR"/>
    <s v="QUALIFICADO"/>
    <s v="ADVISOR"/>
    <s v="CONSULTORIA"/>
    <s v="BELO HORIZONTE"/>
    <s v="MG"/>
    <s v="30575-275"/>
    <n v="553191283712"/>
    <x v="109"/>
    <d v="2022-03-28T00:00:00"/>
    <s v="JGST"/>
    <s v="JGST"/>
    <s v="JANAÍNA GONÇALVES SANTOS"/>
    <s v="ENGENHEIRO(A)"/>
    <m/>
    <m/>
    <x v="4"/>
    <n v="1"/>
    <m/>
    <s v="N"/>
    <s v="N"/>
    <s v="N"/>
    <s v=" "/>
    <x v="0"/>
    <d v="2023-08-24T00:00:00"/>
  </r>
  <r>
    <n v="364"/>
    <s v="LUCAS MALTA COELHO"/>
    <d v="1996-09-18T00:00:00"/>
    <s v="M"/>
    <n v="28032022364"/>
    <n v="2605296"/>
    <n v="1198429"/>
    <m/>
    <m/>
    <n v="70300087403"/>
    <s v="LUCAS_MALTA@MSN.COM"/>
    <s v="LMCH"/>
    <s v="LUCAS MALTA COELHO"/>
    <n v="5581996345974"/>
    <s v="REGULAR"/>
    <s v="QUALIFICADO"/>
    <s v="ADVISOR"/>
    <s v="CONSULTORIA"/>
    <s v="RECIFE"/>
    <s v="PE"/>
    <s v="52020-220"/>
    <n v="5581996345974"/>
    <x v="109"/>
    <d v="2022-03-28T00:00:00"/>
    <s v="LMCH"/>
    <s v="LMCH"/>
    <s v="LUCAS MALTA COELHO"/>
    <s v="EMPRESÁRIO(A)"/>
    <m/>
    <m/>
    <x v="4"/>
    <n v="1"/>
    <m/>
    <s v="N"/>
    <s v="N"/>
    <s v="N"/>
    <s v=" "/>
    <x v="0"/>
    <d v="2024-09-26T00:00:00"/>
  </r>
  <r>
    <n v="281"/>
    <s v="JOSE SALIM RAFFOUL SAHADE"/>
    <d v="1948-01-30T00:00:00"/>
    <s v="M"/>
    <n v="31032022281"/>
    <n v="4354424"/>
    <m/>
    <m/>
    <s v="JSR_JSR"/>
    <s v="268.638.477-87"/>
    <s v="sahade@gmail.com"/>
    <s v="JSR"/>
    <s v="JOSE SALIM RAFFOUL SAHADE"/>
    <n v="5571981784274"/>
    <s v="QUALIFICADO"/>
    <s v=""/>
    <s v="SSG"/>
    <s v="RETENCAO"/>
    <s v="SALVADOR"/>
    <s v="BA"/>
    <s v="41815-50"/>
    <n v="5571981784274"/>
    <x v="110"/>
    <d v="2022-03-31T00:00:00"/>
    <s v="JSR"/>
    <s v="JSR"/>
    <s v="JOSE SALIM RAFFOUL SAHADE"/>
    <s v="APOSENTADO(A)"/>
    <s v="COMPLETA"/>
    <s v="S"/>
    <x v="0"/>
    <n v="1"/>
    <n v="2"/>
    <s v="S"/>
    <s v="N"/>
    <s v="S"/>
    <s v=" "/>
    <x v="1"/>
    <m/>
  </r>
  <r>
    <n v="360"/>
    <s v="VLADIMIR MONTEIRO SOARES DE MEIRELES FILHO"/>
    <d v="1982-03-08T00:00:00"/>
    <s v="M"/>
    <n v="31032022360"/>
    <n v="2695313"/>
    <m/>
    <m/>
    <m/>
    <s v="039.982.844-35"/>
    <s v="DRVMEIRELES@YAHOO.COM"/>
    <s v="VM"/>
    <s v="VLADIMIR MEIRELES"/>
    <n v="5587988740297"/>
    <s v="REGULAR"/>
    <s v=""/>
    <s v="ADVISOR"/>
    <s v="CONSULTORIA"/>
    <s v="JUAZEIRO"/>
    <s v="BA"/>
    <s v="48902-081"/>
    <n v="5587988740297"/>
    <x v="110"/>
    <d v="2022-03-31T00:00:00"/>
    <s v="VM"/>
    <s v="VM"/>
    <s v="VLADIMIR MEIRELES"/>
    <s v="MÉDICO(A)"/>
    <m/>
    <m/>
    <x v="4"/>
    <n v="1"/>
    <m/>
    <s v="N"/>
    <s v="N"/>
    <s v="N"/>
    <s v=" "/>
    <x v="0"/>
    <d v="2023-04-03T00:00:00"/>
  </r>
  <r>
    <n v="283"/>
    <s v="TULIO ALVES BARROS CAVALCANTI"/>
    <d v="1987-03-05T00:00:00"/>
    <s v="M"/>
    <n v="5042022283"/>
    <m/>
    <n v="3283199"/>
    <m/>
    <m/>
    <s v="057.243.774-97"/>
    <s v="TULIOABC@GMAIL.COM"/>
    <s v="TAC"/>
    <s v="TULIO ALVES BARROS CAVALCANTI"/>
    <n v="5581999130271"/>
    <s v=""/>
    <s v="QUALIFICADO"/>
    <s v="TAC"/>
    <s v="CONSULTORIA"/>
    <s v="RECIFE"/>
    <s v="PE"/>
    <s v="52061-540"/>
    <n v="5581999130271"/>
    <x v="111"/>
    <d v="2022-04-05T00:00:00"/>
    <s v="TAC"/>
    <s v="TAC"/>
    <s v="TULIO ALVES BARROS CAVALCANTI"/>
    <s v="ADMINISTRADOR(A)"/>
    <s v="COMPLETA"/>
    <s v="N"/>
    <x v="1"/>
    <n v="1"/>
    <s v=""/>
    <s v="N"/>
    <s v="N"/>
    <s v="N"/>
    <s v=" "/>
    <x v="1"/>
    <m/>
  </r>
  <r>
    <n v="284"/>
    <s v="VINICIUS NIGRO COUTELO"/>
    <d v="2000-01-14T00:00:00"/>
    <s v="M"/>
    <n v="5042022284"/>
    <n v="7909973"/>
    <m/>
    <m/>
    <s v="VNC_VNC"/>
    <s v="102.828.244-30"/>
    <s v="VINICIUS.COUTELO@GMAIL.COM"/>
    <s v="VNC"/>
    <s v="VINICIUS NIGRO COUTELO"/>
    <n v="5581993958831"/>
    <s v="REGULAR"/>
    <s v=""/>
    <s v="SSG"/>
    <s v="CONSULTORIA"/>
    <s v="RECIFE"/>
    <s v="PE"/>
    <s v="52031-090"/>
    <n v="5581993958831"/>
    <x v="111"/>
    <d v="2022-04-05T00:00:00"/>
    <s v="VNC"/>
    <s v="VNC"/>
    <s v="VINICIUS NIGRO COUTELO"/>
    <s v="CONTADOR(A)"/>
    <s v="SIMPLES"/>
    <s v="N"/>
    <x v="1"/>
    <n v="1"/>
    <s v=""/>
    <s v="N"/>
    <s v="N"/>
    <s v="N"/>
    <s v=" "/>
    <x v="1"/>
    <m/>
  </r>
  <r>
    <n v="288"/>
    <s v="MARILIA GABRIELA RIBEIRO DE ARRUDA"/>
    <d v="1988-08-26T00:00:00"/>
    <s v="F"/>
    <n v="7042022288"/>
    <n v="8371976"/>
    <m/>
    <m/>
    <s v="MGRA_MGRA"/>
    <s v="062.788.134-32"/>
    <s v="arruda.gabriela@gmail.com"/>
    <s v="MGRA"/>
    <s v="MARILIA GABRIELA RIBEIRO DE ARRUDA"/>
    <n v="5581997053310"/>
    <s v="REGULAR"/>
    <s v=""/>
    <s v="SSG"/>
    <s v="CONSULTORIA"/>
    <s v="RECIFE"/>
    <s v="PE"/>
    <s v="52040-150"/>
    <n v="5581997053310"/>
    <x v="112"/>
    <d v="2022-04-07T00:00:00"/>
    <s v="MGRA"/>
    <s v="MGRA"/>
    <s v="MARILIA GABRIELA RIBEIRO DE ARRUDA"/>
    <s v="ADVOGADO(A)"/>
    <s v="SIMPLES"/>
    <s v="S"/>
    <x v="0"/>
    <n v="1"/>
    <n v="2"/>
    <s v="S"/>
    <s v="N"/>
    <s v="S"/>
    <s v=" "/>
    <x v="1"/>
    <m/>
  </r>
  <r>
    <n v="527"/>
    <s v="ROBERTO ROBERTI MONTEIRO DE ARRUDA "/>
    <d v="1955-02-09T00:00:00"/>
    <s v="M"/>
    <n v="7042022527"/>
    <m/>
    <n v="4385817"/>
    <m/>
    <s v="MGRA_RRM_RRM"/>
    <s v="174.603.284-72"/>
    <s v="arruda.gabriela@gmail.com"/>
    <s v="MGRA_RRM"/>
    <s v="MARILIA GABRIELA RIBEIRO DE ARRUDA"/>
    <n v="5581997053310"/>
    <s v="REGULAR"/>
    <m/>
    <s v="SSG"/>
    <s v="CONSULTORIA"/>
    <s v="RECIFE"/>
    <s v="PE"/>
    <s v="52040-150"/>
    <n v="5581997053310"/>
    <x v="112"/>
    <d v="2023-03-08T00:00:00"/>
    <s v="MGRA"/>
    <s v="MGRA"/>
    <s v="MARILIA GABRIELA RIBEIRO DE ARRUDA"/>
    <m/>
    <s v="SIMPLES"/>
    <m/>
    <x v="0"/>
    <n v="1"/>
    <n v="2"/>
    <s v="S"/>
    <s v="S"/>
    <s v="S"/>
    <s v=" "/>
    <x v="1"/>
    <m/>
  </r>
  <r>
    <n v="321"/>
    <s v="ANTONIO PAULO LEITE CAVALCANTI DE MORAIS"/>
    <d v="1999-01-17T00:00:00"/>
    <s v="M"/>
    <n v="18042022321"/>
    <n v="3672188"/>
    <m/>
    <m/>
    <s v="MHSL_APL_MHSL_APL"/>
    <s v="010.941.601-56"/>
    <s v="antonio.paulo@crvindustrial.com"/>
    <s v="MHSL_APL"/>
    <s v="MARIA HELENA SALES LEITE"/>
    <n v="5583991835653"/>
    <s v="REGULAR"/>
    <s v=""/>
    <s v="SSG"/>
    <s v="CONSULTORIA"/>
    <s v="CABEDELO"/>
    <s v="PB"/>
    <s v="58102-222"/>
    <n v="5583991835653"/>
    <x v="113"/>
    <d v="2022-04-18T00:00:00"/>
    <s v="MHSL"/>
    <s v="MHSL"/>
    <s v="MARIA HELENA SALES LEITE"/>
    <s v="ESTUDANTE"/>
    <s v="SIMPLES"/>
    <s v="N"/>
    <x v="0"/>
    <n v="1"/>
    <n v="1"/>
    <s v="S"/>
    <s v="N"/>
    <s v="S"/>
    <s v=" "/>
    <x v="1"/>
    <m/>
  </r>
  <r>
    <n v="239"/>
    <s v="ASTEL SERVICE TELECOMUNICACOES"/>
    <d v="2015-05-05T00:00:00"/>
    <s v="E"/>
    <n v="20042022239"/>
    <n v="2588518"/>
    <m/>
    <m/>
    <s v="ASL_ASL"/>
    <s v="22.379.326/0001-04"/>
    <s v="ASTELLINE@UOL.COM.BR"/>
    <s v="ASL"/>
    <s v="ASTEL SERVICE TELECOMUNICACOES"/>
    <n v="5511985084056"/>
    <s v="QUALIFICADO"/>
    <s v=""/>
    <s v="SSG"/>
    <s v="CONSULTORIA"/>
    <s v="SÃO PAULO"/>
    <s v="SP"/>
    <s v="02914-110"/>
    <n v="5511985084056"/>
    <x v="114"/>
    <d v="2022-04-20T00:00:00"/>
    <s v="ASTEL"/>
    <s v="ASTEL"/>
    <s v="ASTEL SERVICE TELECOMUNICACOES"/>
    <s v="EMPRESA"/>
    <s v="COMPLETA"/>
    <s v="N"/>
    <x v="0"/>
    <n v="1"/>
    <n v="2"/>
    <s v="S"/>
    <s v="N"/>
    <s v="S"/>
    <s v=" "/>
    <x v="1"/>
    <m/>
  </r>
  <r>
    <n v="289"/>
    <s v="OSMARIO ALIFAIT LACET NETO"/>
    <d v="1979-11-11T00:00:00"/>
    <s v="M"/>
    <n v="20042022289"/>
    <n v="4678405"/>
    <m/>
    <m/>
    <s v="OALN_OALN"/>
    <s v="032.047.274-40"/>
    <s v="osmario_lacet@hotmail.com"/>
    <s v="OALN"/>
    <s v="OSMARIO ALIFAIT LACET NETO"/>
    <n v="5511950882787"/>
    <s v="QUALIFICADO"/>
    <s v=""/>
    <s v="SSG"/>
    <s v="CONSULTORIA"/>
    <s v="RECIFE"/>
    <s v="PE"/>
    <s v="52050-380"/>
    <n v="50769740604"/>
    <x v="114"/>
    <d v="2022-04-20T00:00:00"/>
    <s v="OALN"/>
    <s v="OALN"/>
    <s v="OSMARIO ALIFAIT LACET NETO"/>
    <s v="DIRETOR(A)"/>
    <s v="COMPLETA"/>
    <s v="S"/>
    <x v="0"/>
    <n v="1"/>
    <n v="1"/>
    <s v="S"/>
    <s v="N"/>
    <s v="S"/>
    <s v=" "/>
    <x v="1"/>
    <m/>
  </r>
  <r>
    <n v="290"/>
    <s v="HUGO RIBEIRO CASTELLANO"/>
    <d v="1982-08-21T00:00:00"/>
    <s v="M "/>
    <n v="20042022290"/>
    <n v="3917244"/>
    <m/>
    <m/>
    <s v="HRC_HRC"/>
    <s v="301.521.318-09"/>
    <s v="hugocastell2014@gmail.com"/>
    <s v="HRC"/>
    <s v="HUGO RIBEIRO CASTELLANO"/>
    <n v="5511952309052"/>
    <s v="QUALIFICADO"/>
    <s v=""/>
    <s v="SSG"/>
    <s v="CONSULTORIA"/>
    <s v="RECIFE"/>
    <s v="SP"/>
    <s v="05577-000"/>
    <n v="5511952309052"/>
    <x v="114"/>
    <d v="2022-04-20T00:00:00"/>
    <s v="HRC"/>
    <s v="HRC"/>
    <s v="HUGO RIBEIRO CASTELLANO"/>
    <s v="ADMINISTRADOR(A)"/>
    <s v="COMPLETA"/>
    <s v="S"/>
    <x v="0"/>
    <n v="1"/>
    <n v="1"/>
    <s v="S"/>
    <s v="N"/>
    <s v="S"/>
    <s v=" "/>
    <x v="1"/>
    <m/>
  </r>
  <r>
    <n v="296"/>
    <s v="LORENA PESSOA BRAVO MAROSTICA"/>
    <d v="1980-04-11T00:00:00"/>
    <s v="F"/>
    <n v="20042022296"/>
    <n v="2191526"/>
    <m/>
    <m/>
    <s v="LPBM_LPBM"/>
    <s v="035.494.144-55"/>
    <s v="LORENAPESSOABRAVO@GMAIL.COM"/>
    <s v="LPBM"/>
    <s v="LORENA PESSOA BRAVO MAROSTICA"/>
    <n v="5581992926119"/>
    <s v="REGULAR"/>
    <s v=""/>
    <s v="PMM"/>
    <s v="CONSULTORIA"/>
    <s v="RECIFE"/>
    <s v="PE"/>
    <s v="52050-005"/>
    <n v="5581992926119"/>
    <x v="114"/>
    <d v="2022-04-20T00:00:00"/>
    <s v="LPBM"/>
    <s v="LPBM"/>
    <s v="LORENA PESSOA BRAVO MAROSTICA"/>
    <s v="SERVIDOR(A) PÚBLICO(A)"/>
    <s v="SIMPLES"/>
    <s v="N"/>
    <x v="3"/>
    <n v="0"/>
    <s v="EXCEÇÃO"/>
    <s v="N"/>
    <s v="N"/>
    <s v="N"/>
    <s v=" "/>
    <x v="1"/>
    <m/>
  </r>
  <r>
    <n v="365"/>
    <s v="WYNICIUS CARVALHO "/>
    <d v="1998-04-06T00:00:00"/>
    <s v="M"/>
    <n v="25042022365"/>
    <m/>
    <m/>
    <m/>
    <m/>
    <n v="16949679726"/>
    <s v="WYNICIUSCARVALHO@GMAIL.COM"/>
    <s v="WYC"/>
    <s v="WYNICIUS CARVALHO "/>
    <n v="5524998456984"/>
    <s v=""/>
    <s v=""/>
    <s v="ADVISOR"/>
    <s v="RETENCAO"/>
    <s v="VOLTA REDONDA"/>
    <s v="RJ"/>
    <s v="27275-040"/>
    <n v="5524998456984"/>
    <x v="115"/>
    <d v="2022-04-25T00:00:00"/>
    <s v="WYC"/>
    <s v="WYC"/>
    <s v="WYNICIUS CARVALHO"/>
    <s v="CONSULTOR"/>
    <m/>
    <m/>
    <x v="4"/>
    <n v="1"/>
    <m/>
    <s v="N"/>
    <s v="N"/>
    <s v="N"/>
    <s v=" "/>
    <x v="0"/>
    <d v="2022-11-21T00:00:00"/>
  </r>
  <r>
    <n v="413"/>
    <s v="YANNO RENE SEIXO DE BRITTO BEZERRA"/>
    <d v="1973-01-09T00:00:00"/>
    <s v="M"/>
    <n v="29042022413"/>
    <n v="52385"/>
    <m/>
    <m/>
    <s v="YRB_YRB"/>
    <s v="585.549.551-53"/>
    <s v="yannobezerra@hotmail.com"/>
    <s v="YRB"/>
    <s v="YANNO RENE SEIXO DE BRITTO BEZERRA"/>
    <n v="556282665432"/>
    <s v=""/>
    <s v=""/>
    <s v="SSG"/>
    <s v="RETENCAO"/>
    <s v="GOIÂNIA"/>
    <s v="GO"/>
    <s v="74175-060"/>
    <n v="556282665432"/>
    <x v="116"/>
    <d v="2022-04-29T00:00:00"/>
    <s v="YRB"/>
    <s v="YRB"/>
    <s v="YANNO RENE SEIXO DE BRITTO BEZERRA"/>
    <s v="MÉDICO(A)"/>
    <s v="COMPLETA"/>
    <s v="S"/>
    <x v="0"/>
    <n v="1"/>
    <n v="2"/>
    <s v="S"/>
    <s v="S"/>
    <s v="S"/>
    <s v=" "/>
    <x v="1"/>
    <m/>
  </r>
  <r>
    <n v="292"/>
    <s v="MARIANA CORDEIRO RESENDE"/>
    <d v="1998-05-14T00:00:00"/>
    <s v="F"/>
    <n v="2052022292"/>
    <n v="6305266"/>
    <m/>
    <m/>
    <s v="MCR_MCR"/>
    <s v="113.794.194-41"/>
    <s v="marianacresende2@gmail.com"/>
    <s v="MCR"/>
    <s v="MARIANA CORDEIRO RESENDE"/>
    <n v="5581999145198"/>
    <s v="REGULAR"/>
    <s v=""/>
    <s v="NBL"/>
    <s v="RETENCAO"/>
    <s v="RECIFE"/>
    <s v="PE "/>
    <s v="52061-540"/>
    <n v="5581999145198"/>
    <x v="117"/>
    <d v="2022-05-02T00:00:00"/>
    <s v="MCR "/>
    <s v="MCR "/>
    <s v="MARIANA CORDEIRO RESENDE"/>
    <s v="ADMINISTRADOR(A)"/>
    <s v="SIMPLES"/>
    <s v="N "/>
    <x v="2"/>
    <n v="0"/>
    <s v=""/>
    <s v="N"/>
    <s v="N"/>
    <s v="N"/>
    <s v=" "/>
    <x v="1"/>
    <m/>
  </r>
  <r>
    <n v="316"/>
    <s v="ILANNA HAIMENIS"/>
    <d v="2002-06-19T00:00:00"/>
    <s v="F"/>
    <n v="2052022316"/>
    <n v="7901917"/>
    <m/>
    <m/>
    <m/>
    <s v="087.384.294-46"/>
    <s v="ILANNAHAIMENIS@GMAIL.COM"/>
    <s v="IHH"/>
    <s v="ILANNA HAIMENIS"/>
    <n v="5581992676678"/>
    <s v="REGULAR"/>
    <s v=""/>
    <s v="FRNN"/>
    <s v="RETENCAO"/>
    <s v="RECIFE"/>
    <s v="PE"/>
    <s v="0000-000"/>
    <n v="5581992676678"/>
    <x v="117"/>
    <d v="2022-05-02T00:00:00"/>
    <s v="IHH"/>
    <s v="IHH"/>
    <s v="ILANNA HAIMENIS"/>
    <s v="DESGINER"/>
    <s v="SIMPLES"/>
    <s v="S"/>
    <x v="1"/>
    <n v="1"/>
    <m/>
    <s v="N"/>
    <s v="N"/>
    <s v="N"/>
    <s v=" "/>
    <x v="1"/>
    <s v="EM ANDAMENTO"/>
  </r>
  <r>
    <n v="236"/>
    <s v="VERA AZEVEDO BERGAMO BARRETO"/>
    <d v="1997-11-17T00:00:00"/>
    <s v="F"/>
    <n v="4052022236"/>
    <n v="4107927"/>
    <m/>
    <m/>
    <s v="VABB_VABB"/>
    <s v="118.030.854-95"/>
    <s v="verabergamo5@gmail.com"/>
    <s v="VABB"/>
    <s v="VERA AZEVEDO BERGAMO BARRETO"/>
    <n v="5581998474571"/>
    <s v="REGULAR"/>
    <s v=""/>
    <s v="NBL"/>
    <s v="CONSULTORIA"/>
    <s v="RECIFE"/>
    <s v="PE"/>
    <s v="51021-330"/>
    <n v="5581998474571"/>
    <x v="118"/>
    <d v="2022-05-04T00:00:00"/>
    <s v="VABB"/>
    <s v="VABB"/>
    <s v="VERA AZEVEDO BERGAMO BARRETO"/>
    <s v="MÉDICO(A)"/>
    <s v="SIMPLES"/>
    <s v="S"/>
    <x v="2"/>
    <n v="0"/>
    <s v=""/>
    <s v="N"/>
    <s v="N"/>
    <s v="N"/>
    <s v=" "/>
    <x v="1"/>
    <m/>
  </r>
  <r>
    <n v="366"/>
    <s v="GLAUCIA TORACI GOIS"/>
    <d v="1979-12-08T00:00:00"/>
    <s v="F"/>
    <n v="4052022366"/>
    <n v="4679904"/>
    <m/>
    <m/>
    <m/>
    <n v="2383291439"/>
    <s v="GLAUCIA.TORACI@GMAIL.COM"/>
    <s v="GTG"/>
    <s v="GLAUCIA TORACI GOIS"/>
    <n v="5581982081208"/>
    <s v=""/>
    <s v=""/>
    <s v="ADVISOR"/>
    <s v="CONSULTORIA"/>
    <s v="RECIFE"/>
    <s v="PE"/>
    <s v="52010-070"/>
    <n v="5581982081208"/>
    <x v="118"/>
    <d v="2022-05-04T00:00:00"/>
    <s v="GTG"/>
    <s v="GTG"/>
    <s v="GLAUCIA TORACI GOIS"/>
    <s v="ADMINISTRADOR(A)"/>
    <m/>
    <m/>
    <x v="4"/>
    <n v="1"/>
    <m/>
    <s v="N"/>
    <s v="N"/>
    <s v="N"/>
    <s v=" "/>
    <x v="0"/>
    <d v="2023-05-03T00:00:00"/>
  </r>
  <r>
    <n v="373"/>
    <s v="LINNEY NASCIMENTO "/>
    <d v="1975-11-16T00:00:00"/>
    <s v="F"/>
    <n v="4052022373"/>
    <n v="8478389"/>
    <m/>
    <m/>
    <m/>
    <n v="88742733472"/>
    <s v="NASCIMENTOLINNEY@GMAIL.COM"/>
    <s v="LYN"/>
    <s v="LINNEY NASCIMENTO "/>
    <n v="5581999733091"/>
    <s v="REGULAR"/>
    <s v=""/>
    <s v="ADVISOR"/>
    <s v="RETENCAO"/>
    <s v="RECIFE"/>
    <s v="PE"/>
    <s v="52070-010"/>
    <n v="5581999733091"/>
    <x v="118"/>
    <d v="2022-05-04T00:00:00"/>
    <s v="LYN"/>
    <s v="LYN"/>
    <s v="LINNEY NASCIMENTO"/>
    <s v="EMPRESÁRIO(A)"/>
    <m/>
    <m/>
    <x v="4"/>
    <n v="1"/>
    <m/>
    <s v="N"/>
    <s v="N"/>
    <s v="N"/>
    <s v=" "/>
    <x v="0"/>
    <d v="2023-09-28T00:00:00"/>
  </r>
  <r>
    <n v="367"/>
    <s v="ÍTALO RONY FERREIRA CAVALCANTI"/>
    <d v="1992-02-02T00:00:00"/>
    <s v="M"/>
    <n v="5052022367"/>
    <m/>
    <m/>
    <m/>
    <m/>
    <n v="5073886402"/>
    <s v="ITALO.CAVALCANTI@OUTLOOK.COM"/>
    <s v="IRFC"/>
    <s v="ÍTALO RONY FERREIRA CAVALCANTI"/>
    <n v="5581991337581"/>
    <s v=""/>
    <s v="REGULAR"/>
    <s v="TAC"/>
    <s v="CONSULTORIA"/>
    <s v="RECIFE"/>
    <s v="PE"/>
    <s v="51130-030"/>
    <n v="5581991337581"/>
    <x v="119"/>
    <d v="2022-05-05T00:00:00"/>
    <s v="IRFC"/>
    <s v="IRFC"/>
    <s v="ÍTALO RONY FERREIRA CAVALCANTI"/>
    <s v="CONSULTOR"/>
    <m/>
    <m/>
    <x v="4"/>
    <n v="1"/>
    <m/>
    <s v="N"/>
    <s v="N"/>
    <s v="N"/>
    <s v=" "/>
    <x v="0"/>
    <d v="2023-08-16T00:00:00"/>
  </r>
  <r>
    <n v="368"/>
    <s v="DORALINA DO NASCIMENTO MONTEIRO"/>
    <d v="1951-11-09T00:00:00"/>
    <s v="F"/>
    <n v="5052022368"/>
    <n v="4841771"/>
    <m/>
    <m/>
    <m/>
    <n v="12913812449"/>
    <s v="LARISSA.MOTA.ARQ@GMAIL.COM"/>
    <s v="DNMT"/>
    <s v="DORALINA DO NASCIMENTO MONTEIRO"/>
    <n v="5581982201983"/>
    <s v=""/>
    <s v=""/>
    <s v="ADVISOR"/>
    <s v="CONSULTORIA"/>
    <s v="RECIFE"/>
    <s v="PE"/>
    <s v="51160-900"/>
    <n v="5581982201983"/>
    <x v="119"/>
    <d v="2022-05-05T00:00:00"/>
    <s v="DNMT"/>
    <s v="DNMT"/>
    <s v="DORALINA DO NASCIMENTO MONTEIRO"/>
    <s v="APOSENTADO(A)"/>
    <m/>
    <m/>
    <x v="4"/>
    <n v="1"/>
    <m/>
    <s v="N"/>
    <s v="N"/>
    <s v="N"/>
    <s v=" "/>
    <x v="0"/>
    <d v="2023-05-24T00:00:00"/>
  </r>
  <r>
    <n v="369"/>
    <s v="LUCILO ÁVILA PESSOA NETO"/>
    <d v="1997-07-16T00:00:00"/>
    <s v="M"/>
    <n v="5052022369"/>
    <n v="8529063"/>
    <n v="3919095"/>
    <m/>
    <m/>
    <n v="70292988451"/>
    <s v="LUCILOAVILANETO@GMAIL.COM"/>
    <s v="LAPNT"/>
    <s v="LUCILO ÁVILA PESSOA NETO"/>
    <n v="5581995998936"/>
    <s v="REGULAR"/>
    <s v=""/>
    <s v="ADVISOR"/>
    <s v="CONSULTORIA"/>
    <s v="RECIFE"/>
    <s v="PE"/>
    <s v="50740-525"/>
    <n v="5581995998936"/>
    <x v="119"/>
    <d v="2022-05-05T00:00:00"/>
    <s v="LAPNT"/>
    <s v="LAPNT"/>
    <s v="LUCILO ÁVILA PESSOA NETO"/>
    <s v="MÉDICO(A)"/>
    <m/>
    <m/>
    <x v="4"/>
    <n v="1"/>
    <m/>
    <s v="N"/>
    <s v="N"/>
    <s v="N"/>
    <s v=" "/>
    <x v="0"/>
    <d v="2024-05-29T00:00:00"/>
  </r>
  <r>
    <n v="370"/>
    <s v="RICARDO DA COSTA DALLABRIDA"/>
    <d v="1985-04-12T00:00:00"/>
    <s v="M"/>
    <n v="5052022370"/>
    <n v="2327204"/>
    <m/>
    <m/>
    <m/>
    <s v="051.069.889-18"/>
    <s v="RICARDODALLABRIDA@GMAIL.COM"/>
    <s v="RCDA"/>
    <s v="RICARDO DA COSTA DALLABRIDA"/>
    <n v="554591511542"/>
    <s v="QUALIFICADO"/>
    <s v=""/>
    <s v="ADVISOR"/>
    <s v="CONSULTORIA"/>
    <s v="MATELÂNDIA"/>
    <s v="PR"/>
    <s v="85887-000"/>
    <n v="554591511542"/>
    <x v="119"/>
    <d v="2022-05-05T00:00:00"/>
    <s v="RCDA"/>
    <s v="RCDA"/>
    <s v="RICARDO DA COSTA DALLABRIDA"/>
    <s v="ENGENHEIRO(A)"/>
    <m/>
    <m/>
    <x v="4"/>
    <n v="1"/>
    <m/>
    <s v="N"/>
    <s v="N"/>
    <s v="N"/>
    <s v=" "/>
    <x v="0"/>
    <d v="2023-09-11T00:00:00"/>
  </r>
  <r>
    <n v="379"/>
    <s v="ZAIRA FELIX GARRETT DE MELO"/>
    <d v="1948-07-15T00:00:00"/>
    <s v="F"/>
    <n v="5052022379"/>
    <n v="3610965"/>
    <m/>
    <m/>
    <m/>
    <n v="6230300478"/>
    <s v="GARREZINHA@GMAIL.COM"/>
    <s v="ZFGM"/>
    <s v="ZAIRA FELIX GARRETT DE MELO"/>
    <n v="5581999219111"/>
    <s v="QUALIFICADO"/>
    <s v=""/>
    <s v="ADVISOR"/>
    <s v="CONSULTORIA"/>
    <s v="RECIFE"/>
    <s v="PE"/>
    <s v="51021-000"/>
    <n v="5581999219111"/>
    <x v="119"/>
    <d v="2022-05-05T00:00:00"/>
    <s v="ZFGM"/>
    <s v="ZFGM"/>
    <s v="ZAIRA FELIX GARRETT DE MELO"/>
    <s v="APOSENTADO(A)"/>
    <m/>
    <m/>
    <x v="4"/>
    <n v="1"/>
    <m/>
    <s v="N"/>
    <s v="N"/>
    <s v="N"/>
    <s v=" "/>
    <x v="0"/>
    <d v="2024-09-13T00:00:00"/>
  </r>
  <r>
    <n v="414"/>
    <s v="CRISTINA MOREIRA SALERA BEZERRA"/>
    <d v="1972-04-08T00:00:00"/>
    <s v="F"/>
    <n v="6052022414"/>
    <n v="49620"/>
    <m/>
    <m/>
    <s v="YRB_CMB"/>
    <s v="924.687.996-15"/>
    <s v="CRISTINASALERA@UOL.COM.BR"/>
    <s v="YRB"/>
    <s v="YANNO RENE SEIXO DE BRITTO BEZERRA"/>
    <n v="556282665432"/>
    <s v="REGULAR"/>
    <s v=""/>
    <s v="SSG"/>
    <s v="CONSULTORIA"/>
    <s v="GOIÂNIA"/>
    <s v="GO"/>
    <s v="74175-060"/>
    <n v="556232412616"/>
    <x v="120"/>
    <d v="2022-05-06T00:00:00"/>
    <s v="YRB"/>
    <s v="YRB"/>
    <s v="YANNO RENE SEIXO DE BRITTO BEZERRA"/>
    <s v="MÉDICO(A)"/>
    <s v="COMPLETA"/>
    <s v="S"/>
    <x v="0"/>
    <n v="1"/>
    <n v="2"/>
    <s v="S"/>
    <s v="S"/>
    <s v="S"/>
    <s v=" "/>
    <x v="1"/>
    <m/>
  </r>
  <r>
    <n v="371"/>
    <s v="ANDRÉ SOARES MAZZA"/>
    <d v="1988-06-14T00:00:00"/>
    <s v="M"/>
    <n v="7052022371"/>
    <m/>
    <n v="2104610"/>
    <m/>
    <m/>
    <n v="9924235703"/>
    <s v="ANDREMAZZA2@HOTMAIL.COM"/>
    <s v="ASM"/>
    <s v="ANDRÉ SOARES MAZZA"/>
    <n v="5521998754212"/>
    <s v=""/>
    <s v="REGULAR"/>
    <s v="ADVISOR"/>
    <s v="CONSULTORIA"/>
    <s v="ITABORAÍ"/>
    <s v="RJ"/>
    <s v="24800-065"/>
    <n v="5521998754212"/>
    <x v="121"/>
    <d v="2022-05-07T00:00:00"/>
    <s v="ASM"/>
    <s v="ASM"/>
    <s v="ANDRÉ SOARES MAZZA"/>
    <s v="ENGENHEIRO(A)"/>
    <m/>
    <m/>
    <x v="4"/>
    <n v="1"/>
    <m/>
    <s v="N"/>
    <s v="N"/>
    <s v="N"/>
    <s v=" "/>
    <x v="0"/>
    <d v="2023-05-06T00:00:00"/>
  </r>
  <r>
    <n v="374"/>
    <s v="LEONARDO MIRANDA"/>
    <d v="1985-11-29T00:00:00"/>
    <s v="M"/>
    <n v="9052022374"/>
    <m/>
    <n v="3925857400"/>
    <m/>
    <m/>
    <n v="6302989477"/>
    <s v="LEONARDO@LMENGENHARIA.REC.BR"/>
    <s v="LMRA"/>
    <s v="LEONARDO MIRANDA"/>
    <n v="5581986606531"/>
    <s v=""/>
    <s v=""/>
    <s v="ADVISOR"/>
    <s v="CONSULTORIA"/>
    <s v="RECIFE"/>
    <s v="PE"/>
    <s v="50611-010"/>
    <n v="5581986606531"/>
    <x v="122"/>
    <d v="2022-05-09T00:00:00"/>
    <s v="LMRA"/>
    <s v="LMRA"/>
    <s v="LEONARDO MIRANDA"/>
    <s v="EMPRESÁRIO(A)"/>
    <m/>
    <m/>
    <x v="4"/>
    <n v="1"/>
    <m/>
    <s v="N"/>
    <s v="N"/>
    <s v="N"/>
    <s v=" "/>
    <x v="0"/>
    <d v="2023-09-26T00:00:00"/>
  </r>
  <r>
    <n v="381"/>
    <s v="MARILIA MAYANA FERNANDES GUIMARAES"/>
    <d v="1981-11-21T00:00:00"/>
    <s v="F"/>
    <n v="9052022381"/>
    <m/>
    <n v="3477130"/>
    <m/>
    <m/>
    <s v="039.258.574-00"/>
    <s v="LEONARDO@LMENGENHARIA.REC.BR"/>
    <s v="MMFG"/>
    <s v="MARILIA MAYANA FERNANDES GUIMARAES"/>
    <n v="5581986606531"/>
    <s v=""/>
    <s v="QUALIFICADO"/>
    <s v="ADVISOR"/>
    <s v="CONSULTORIA"/>
    <s v="RECIFE"/>
    <s v="PE"/>
    <s v="50610-110"/>
    <n v="5581986606531"/>
    <x v="122"/>
    <d v="2022-05-09T00:00:00"/>
    <s v="MMFG"/>
    <s v="MMFG"/>
    <s v="LEONARDO MIRANDA"/>
    <s v="EMPRESÁRIO(A)"/>
    <m/>
    <m/>
    <x v="4"/>
    <n v="1"/>
    <m/>
    <s v="N"/>
    <s v="N"/>
    <s v="N"/>
    <s v=" "/>
    <x v="0"/>
    <d v="2023-09-09T00:00:00"/>
  </r>
  <r>
    <n v="375"/>
    <s v="MATEUS FELIPE DE SENA"/>
    <d v="1989-04-04T00:00:00"/>
    <s v="M"/>
    <n v="11052022375"/>
    <n v="2993570"/>
    <m/>
    <m/>
    <m/>
    <n v="9213105606"/>
    <s v="MATEUSSPF@GMAIL.COM"/>
    <s v="MSNA"/>
    <s v="MATEUS SENA"/>
    <n v="5531987650479"/>
    <s v="REGULAR"/>
    <s v=""/>
    <s v="ADVISOR"/>
    <s v="CONSULTORIA"/>
    <s v="IPATINGA"/>
    <s v="MG"/>
    <s v="35160-160"/>
    <n v="5531987650479"/>
    <x v="123"/>
    <d v="2022-05-11T00:00:00"/>
    <s v="MSNA"/>
    <s v="MSNA"/>
    <s v="MATEUS SENA"/>
    <s v="GERENTE"/>
    <m/>
    <m/>
    <x v="4"/>
    <n v="1"/>
    <m/>
    <s v="S"/>
    <s v="N"/>
    <s v="N"/>
    <s v=" "/>
    <x v="0"/>
    <d v="2024-01-22T00:00:00"/>
  </r>
  <r>
    <n v="310"/>
    <s v="LUCAS BONGIOVANNI CORREA"/>
    <d v="1983-05-24T00:00:00"/>
    <s v="M"/>
    <n v="12052022310"/>
    <n v="2125874"/>
    <n v="3805413"/>
    <s v="6AU13409"/>
    <s v="LBC_LBC"/>
    <s v="308.633.028-74"/>
    <s v="LUCAS@MANACAITAPEVA.COM.BR"/>
    <s v="LBC"/>
    <s v="LUCAS BONGIOVANNI CORREA"/>
    <n v="5511998773185"/>
    <s v="QUALIFICADO"/>
    <s v="REGULAR"/>
    <s v="SSG"/>
    <s v="CONSULTORIA"/>
    <s v="SÃO PAULO"/>
    <s v="SP"/>
    <s v="18405-010"/>
    <n v="5511998773185"/>
    <x v="124"/>
    <d v="2022-05-12T00:00:00"/>
    <s v="LBC"/>
    <s v="LBC"/>
    <s v="LUCAS BONGIOVANNI CORREA"/>
    <s v="ADMINISTRADOR(A)"/>
    <s v="COMPLETA"/>
    <s v="S"/>
    <x v="0"/>
    <n v="1"/>
    <n v="2"/>
    <s v="S"/>
    <s v="N"/>
    <s v="S"/>
    <s v=" "/>
    <x v="1"/>
    <m/>
  </r>
  <r>
    <n v="372"/>
    <s v="WILSON ROBERTO ANSUINO JUNIOR"/>
    <d v="1983-01-21T00:00:00"/>
    <s v="M"/>
    <n v="4052022372"/>
    <n v="2185338"/>
    <n v="4359402"/>
    <m/>
    <m/>
    <s v="310.681.738-07"/>
    <s v="WRJUNIORX@GMAIL.COM"/>
    <s v="WRAJ"/>
    <s v="WILSON ROBERTO ANSUINO JUNIOR"/>
    <n v="5511982179063"/>
    <s v="QUALIFICADO"/>
    <s v="REGULAR"/>
    <s v="ADVISOR"/>
    <s v="CONSULTORIA"/>
    <s v="SANTA LUZIA"/>
    <s v="MG"/>
    <s v="33040-000"/>
    <n v="5511982179063"/>
    <x v="124"/>
    <d v="2022-05-12T00:00:00"/>
    <s v="WRAJ"/>
    <s v="WRAJ"/>
    <s v="WILSON ROBERTO ANSUINO JUNIOR"/>
    <s v="EMPRESÁRIO(A)"/>
    <m/>
    <m/>
    <x v="4"/>
    <n v="1"/>
    <m/>
    <s v="N"/>
    <s v="N"/>
    <s v="N"/>
    <s v=" "/>
    <x v="0"/>
    <d v="2023-08-30T00:00:00"/>
  </r>
  <r>
    <n v="376"/>
    <s v="PAULO DE VASCONCELLOS NETTO"/>
    <d v="1984-03-02T00:00:00"/>
    <s v="M"/>
    <n v="12052022376"/>
    <n v="2059776"/>
    <m/>
    <m/>
    <m/>
    <s v="321.039.148-30"/>
    <s v="PAULONETTO08@GMAIL.COM"/>
    <s v="PVNT"/>
    <s v="PAULO DE VASCONCELLOS NETTO"/>
    <n v="5511988027585"/>
    <s v="QUALIFICADO"/>
    <s v=""/>
    <s v="ADVISOR"/>
    <s v="CONSULTORIA"/>
    <s v="SÃO PAULO"/>
    <s v="SP"/>
    <s v="23720-909"/>
    <n v="5511988027585"/>
    <x v="124"/>
    <d v="2022-05-12T00:00:00"/>
    <s v="PVNT"/>
    <s v="PVNT"/>
    <s v="PAULO DE VASCONCELLOS NETTO"/>
    <s v="REPRESENTANTE COMERCIAL"/>
    <m/>
    <m/>
    <x v="4"/>
    <n v="1"/>
    <m/>
    <s v="N"/>
    <s v="N"/>
    <s v="N"/>
    <s v=" "/>
    <x v="0"/>
    <d v="2023-06-14T00:00:00"/>
  </r>
  <r>
    <n v="886"/>
    <s v="EVENTOS SP COOPERATIVA"/>
    <m/>
    <s v="E"/>
    <s v="12052022886"/>
    <n v="15041945"/>
    <m/>
    <m/>
    <s v="LBC_ESP_ESP"/>
    <s v="19.560.939/0001-39"/>
    <s v="DIRETORIA@EVENTOSSP.COM.BR"/>
    <s v="LBC_ESP"/>
    <s v="LUCAS BONGIOVANNI CORREA"/>
    <n v="5511998773185"/>
    <s v="REGULAR"/>
    <m/>
    <s v="SSG"/>
    <s v="CONSULTORIA"/>
    <s v="SÃO PAULO"/>
    <s v="SP"/>
    <s v="1046-010"/>
    <n v="5511998773185"/>
    <x v="124"/>
    <d v="2022-05-12T00:00:00"/>
    <s v="LBC"/>
    <s v="LBC_ESP"/>
    <s v="EVENTOS SP COOPERATIVA"/>
    <s v="ADMINISTRADOR(A)"/>
    <s v="COMPLETA"/>
    <s v="S"/>
    <x v="0"/>
    <n v="1"/>
    <n v="2"/>
    <s v="S"/>
    <s v="N"/>
    <s v="S"/>
    <s v=" "/>
    <x v="1"/>
    <m/>
  </r>
  <r>
    <n v="923"/>
    <s v="AB EVENTOS E SERVICOS LTDA"/>
    <m/>
    <s v="E"/>
    <s v="12052022923"/>
    <m/>
    <n v="5317564"/>
    <m/>
    <m/>
    <s v="280.118.55/0001-37"/>
    <s v="lucas@manacaitapeva.com.br"/>
    <s v="LBC_ABS"/>
    <s v="LUCAS BONGIOVANNI CORREA"/>
    <n v="5511998773185"/>
    <m/>
    <m/>
    <s v="SSG"/>
    <s v="CONSULTORIA"/>
    <s v="SÃO PAULO"/>
    <s v="SP"/>
    <s v="01046-010"/>
    <n v="5511998773185"/>
    <x v="124"/>
    <d v="2022-05-12T00:00:00"/>
    <s v="LBC"/>
    <s v="LBC_ESP"/>
    <s v="EVENTOS SP COOPERATIVA"/>
    <s v="ADMINISTRADOR(A)"/>
    <s v="COMPLETA"/>
    <s v="S"/>
    <x v="0"/>
    <n v="1"/>
    <n v="2"/>
    <s v="S"/>
    <s v="N"/>
    <s v="S"/>
    <s v=" "/>
    <x v="1"/>
    <m/>
  </r>
  <r>
    <n v="297"/>
    <s v="MATHEUS DE MOURA FRANKLIN"/>
    <d v="1977-10-08T00:00:00"/>
    <s v="M"/>
    <n v="13052022297"/>
    <n v="4459005"/>
    <m/>
    <m/>
    <m/>
    <s v="036.272.294-36"/>
    <s v="MATHEUS.ANESTESIA@GMAIL.COM"/>
    <s v="MMF"/>
    <s v="MATHEUS DE MOURA FRANKLIN"/>
    <n v="5581999139450"/>
    <s v="QUALIFICADO"/>
    <s v=""/>
    <s v="PMM"/>
    <s v="CONSULTORIA"/>
    <s v="RECIFE"/>
    <s v="PE"/>
    <s v="50610-100"/>
    <n v="5581999139450"/>
    <x v="125"/>
    <d v="2022-05-13T00:00:00"/>
    <s v="MMF"/>
    <s v="MMF"/>
    <s v="MATHEUS DE MOURA FRANKLIN"/>
    <s v="MÉDICO(A)"/>
    <s v="COMPLETA"/>
    <s v="S"/>
    <x v="0"/>
    <n v="1"/>
    <s v="EXCEÇÃO"/>
    <s v="N"/>
    <s v="N"/>
    <s v="N"/>
    <s v=" "/>
    <x v="1"/>
    <m/>
  </r>
  <r>
    <n v="311"/>
    <s v="ROBERTA PONTES CAULA REIS"/>
    <d v="1978-05-20T00:00:00"/>
    <s v="F"/>
    <n v="13052022311"/>
    <n v="4391645"/>
    <m/>
    <m/>
    <m/>
    <s v="024.084.004-65"/>
    <s v="ROBERTA.PONTES.CAULA@GMAIL.COM"/>
    <s v="RPCR"/>
    <s v="ROBERTA PONTES CAULA REIS"/>
    <s v=""/>
    <s v="REGULAR"/>
    <s v=""/>
    <s v="PMM"/>
    <s v="RETENCAO"/>
    <s v="RECIFE"/>
    <s v="PE"/>
    <s v="52061-105"/>
    <n v="5581991787770"/>
    <x v="125"/>
    <d v="2022-05-13T00:00:00"/>
    <s v="RPCR"/>
    <s v="RPCR"/>
    <s v="ROBERTA PONTES CAULA REIS"/>
    <s v="ADVOGADO(A)"/>
    <s v="SIMPLES"/>
    <s v="S"/>
    <x v="2"/>
    <n v="0"/>
    <m/>
    <s v="N"/>
    <s v="N"/>
    <s v="N"/>
    <s v=" "/>
    <x v="1"/>
    <m/>
  </r>
  <r>
    <n v="298"/>
    <s v="ANDREA WALMSLEY SOARES CARNEIRO"/>
    <d v="1980-12-04T00:00:00"/>
    <s v="F"/>
    <n v="16052022298"/>
    <n v="2727207"/>
    <m/>
    <m/>
    <m/>
    <s v="009.748.244-70"/>
    <s v="ANDREAWALMSLEY@HOTMAIL.COM"/>
    <s v="AWS"/>
    <s v="ANDREA WALMSLEY SOARES CARNEIRO"/>
    <n v="5581999660686"/>
    <s v="QUALIFICADO"/>
    <s v=""/>
    <s v="PMM"/>
    <s v="CONSULTORIA"/>
    <s v="RECIFE"/>
    <s v="PE"/>
    <s v="52011-040"/>
    <n v="5581999660686"/>
    <x v="126"/>
    <d v="2022-05-16T00:00:00"/>
    <s v="AWS"/>
    <s v="AWS"/>
    <s v="ANDREA WALMSLEY SOARES CARNEIRO"/>
    <s v="SERVIDOR(A) PÚBLICO(A)"/>
    <s v="SIMPLES"/>
    <s v="N"/>
    <x v="2"/>
    <n v="0"/>
    <s v=""/>
    <s v="N"/>
    <s v="N"/>
    <s v="N"/>
    <s v=" "/>
    <x v="1"/>
    <m/>
  </r>
  <r>
    <n v="303"/>
    <s v="FERNANDO PONTUAL CASTELAO"/>
    <d v="1976-01-04T00:00:00"/>
    <s v="M"/>
    <n v="16052022303"/>
    <n v="8600365"/>
    <m/>
    <m/>
    <m/>
    <s v="020.900.944-60"/>
    <s v="FCASTELAO001@YAHOO.COM.BR"/>
    <s v="FPC"/>
    <s v="FERNANDO PONTUAL CASTELAO"/>
    <n v="5581996490033"/>
    <s v="QUALIFICADO"/>
    <s v=""/>
    <s v="AB"/>
    <s v="CONSULTORIA"/>
    <s v="RECIFE"/>
    <s v="PE"/>
    <s v="50710-050"/>
    <n v="5581996490033"/>
    <x v="126"/>
    <d v="2022-05-16T00:00:00"/>
    <s v="FPC"/>
    <s v="FPC"/>
    <s v="FERNANDO PONTUAL CASTELAO"/>
    <s v="ADMINISTRADOR(A)"/>
    <s v="COMPLETA"/>
    <s v="S"/>
    <x v="0"/>
    <n v="1"/>
    <n v="3"/>
    <s v="S"/>
    <s v="N"/>
    <s v="N"/>
    <s v=" "/>
    <x v="0"/>
    <d v="2025-03-28T00:00:00"/>
  </r>
  <r>
    <n v="304"/>
    <s v="KARINA PINHEIRO CASTELAO"/>
    <d v="1976-07-15T00:00:00"/>
    <s v="F"/>
    <n v="16052022304"/>
    <n v="8682924"/>
    <m/>
    <m/>
    <m/>
    <s v="023.532.264-42"/>
    <s v="FCASTELAO001@YAHOO.COM.BR"/>
    <s v="FPC"/>
    <s v="FERNANDO PONTUAL CASTELAO"/>
    <n v="5581996490033"/>
    <s v="REGULAR"/>
    <s v=""/>
    <s v="AB"/>
    <s v="CONSULTORIA"/>
    <s v="RECIFE"/>
    <s v="PE"/>
    <s v="50710-050"/>
    <n v="5581996490033"/>
    <x v="126"/>
    <d v="2022-05-16T00:00:00"/>
    <s v="FPC"/>
    <s v="FPC"/>
    <s v="FERNANDO PONTUAL CASTELAO"/>
    <s v="DENTISTA"/>
    <s v="SIMPLES"/>
    <s v="S"/>
    <x v="0"/>
    <n v="1"/>
    <n v="3"/>
    <s v="S"/>
    <s v="N"/>
    <s v="N"/>
    <s v=" "/>
    <x v="0"/>
    <d v="2025-03-28T00:00:00"/>
  </r>
  <r>
    <n v="377"/>
    <s v="KLEBER HATSUMURA "/>
    <d v="1983-07-26T00:00:00"/>
    <s v="M"/>
    <n v="17052022377"/>
    <n v="382625"/>
    <m/>
    <m/>
    <m/>
    <n v="31804753823"/>
    <s v="KHATSUMURA@YAHOO.COM.BR"/>
    <s v="KHMR"/>
    <s v="KLEBER HATSUMURA "/>
    <n v="5511941282844"/>
    <s v="REGULAR"/>
    <s v=""/>
    <s v="TAC"/>
    <s v="CONSULTORIA"/>
    <s v="SÃO PAULO"/>
    <s v="SP"/>
    <s v="42060-001"/>
    <n v="5511941282844"/>
    <x v="127"/>
    <d v="2022-05-17T00:00:00"/>
    <s v="KHMR"/>
    <s v="KHMR"/>
    <s v="KLEBER HATSUMURA"/>
    <s v="SERVIDOR(A) PÚBLICO(A)"/>
    <m/>
    <m/>
    <x v="4"/>
    <n v="1"/>
    <m/>
    <s v="N"/>
    <s v="N"/>
    <s v="N"/>
    <s v=" "/>
    <x v="0"/>
    <d v="2023-08-01T00:00:00"/>
  </r>
  <r>
    <n v="378"/>
    <s v="LUIZ FERNANDO DA CRUZ"/>
    <d v="1983-12-24T00:00:00"/>
    <s v="M"/>
    <n v="17052022378"/>
    <n v="256834"/>
    <m/>
    <m/>
    <m/>
    <s v="325.319.858-83"/>
    <s v="LFERNANDODACRUZ@HOTMAIL.COM"/>
    <s v="LFCZ"/>
    <s v="LUIZ FERNANDO DA CRUZ"/>
    <n v="5515981125103"/>
    <s v="REGULAR"/>
    <s v=""/>
    <s v="ADVISOR"/>
    <s v="ADVISOR"/>
    <s v="SOROCABA"/>
    <s v="SP"/>
    <s v="18087-013"/>
    <n v="5515981125103"/>
    <x v="127"/>
    <d v="2022-05-17T00:00:00"/>
    <s v="LFCZ"/>
    <s v="LFCZ"/>
    <s v="LUIZ FERNANDO DA CRUZ"/>
    <s v="ENGENHEIRO(A)"/>
    <m/>
    <m/>
    <x v="4"/>
    <n v="1"/>
    <m/>
    <s v="N"/>
    <s v="N"/>
    <s v="N"/>
    <s v=" "/>
    <x v="0"/>
    <d v="2024-09-26T00:00:00"/>
  </r>
  <r>
    <n v="301"/>
    <s v="BRUNO FERREIRA DE ALMEIDA"/>
    <d v="1979-05-27T00:00:00"/>
    <s v="M"/>
    <n v="18052022301"/>
    <n v="2080451"/>
    <m/>
    <m/>
    <s v="BFA_BFA"/>
    <s v="974.995.604-49"/>
    <s v="BRUNO.ALMEIDA@DIFERENTI.COM.BR"/>
    <s v="BFA"/>
    <s v="BRUNO FERREIRA DE ALMEIDA"/>
    <n v="5581971170111"/>
    <s v="REGULAR"/>
    <s v=""/>
    <s v="SSG"/>
    <s v="ADVISOR"/>
    <s v="RECIFE"/>
    <s v="PE"/>
    <s v="51021-330"/>
    <n v="5581971170111"/>
    <x v="128"/>
    <d v="2022-05-18T00:00:00"/>
    <s v="BFA"/>
    <s v="BFA"/>
    <s v="BRUNO FERREIRA DE ALMEIDA"/>
    <s v="EMPRESÁRIO(A)"/>
    <s v="COMPLETA"/>
    <s v="S"/>
    <x v="0"/>
    <n v="1"/>
    <n v="7"/>
    <s v="S"/>
    <s v="S"/>
    <s v="S"/>
    <s v=" "/>
    <x v="0"/>
    <d v="2024-04-19T00:00:00"/>
  </r>
  <r>
    <n v="302"/>
    <s v="MARISA ALEIXO TORRES"/>
    <d v="1980-07-31T00:00:00"/>
    <s v="F"/>
    <n v="18052022302"/>
    <n v="227672"/>
    <m/>
    <m/>
    <s v="BFA_MAT"/>
    <s v="036.271.774-52"/>
    <s v="MARISINHATORRES@HOTMAIL.COM"/>
    <s v="BFA"/>
    <s v="BRUNO FERREIRA DE ALMEIDA"/>
    <n v="5581971170111"/>
    <s v="REGULAR"/>
    <s v=""/>
    <s v="SSG"/>
    <s v="ADVISOR"/>
    <s v="RECIFE"/>
    <s v="PE"/>
    <s v="51021-330"/>
    <n v="5581971170011"/>
    <x v="128"/>
    <d v="2022-05-18T00:00:00"/>
    <s v="BFA"/>
    <s v="BFA"/>
    <s v="BRUNO FERREIRA DE ALMEIDA"/>
    <s v="DENTISTA"/>
    <s v="SIMPLES"/>
    <s v="S"/>
    <x v="0"/>
    <n v="1"/>
    <n v="7"/>
    <s v="S"/>
    <s v="S"/>
    <s v="S"/>
    <s v=" "/>
    <x v="0"/>
    <d v="2024-04-19T00:00:00"/>
  </r>
  <r>
    <n v="330"/>
    <s v="MURILO WAGNER MACHADO DE NOVAES"/>
    <d v="1965-05-11T00:00:00"/>
    <s v="M"/>
    <n v="18052022330"/>
    <n v="5555428"/>
    <m/>
    <m/>
    <s v="MMN_MMN"/>
    <s v="449.520.234-00"/>
    <s v="murilo@dprosmed.com.br"/>
    <s v="MMN"/>
    <s v="MURILO WAGNER MACHADO DE NOVAES"/>
    <n v="5581996151005"/>
    <s v="QUALIFICADO"/>
    <s v=""/>
    <s v="SSG"/>
    <s v="ADVISOR"/>
    <s v="RECIFE"/>
    <s v="PE"/>
    <s v="52060-165"/>
    <n v="5581996151005"/>
    <x v="128"/>
    <d v="2022-05-18T00:00:00"/>
    <s v="MMN"/>
    <s v="MMN"/>
    <s v="MURILO WAGNER MACHADO DE NOVAES"/>
    <s v="ADMINISTRADOR(A)"/>
    <s v="COMPLETA"/>
    <s v="N"/>
    <x v="0"/>
    <n v="1"/>
    <s v="EXCEÇÃO"/>
    <s v="S"/>
    <s v="N"/>
    <s v="S"/>
    <s v=" "/>
    <x v="0"/>
    <d v="2023-09-14T00:00:00"/>
  </r>
  <r>
    <n v="309"/>
    <s v="GUILLERMO ANDRES PARRA BERNAL"/>
    <d v="1974-12-28T00:00:00"/>
    <s v="M"/>
    <n v="23052022309"/>
    <m/>
    <n v="433363"/>
    <m/>
    <s v="GAP_GAP"/>
    <s v="732.310.611-72"/>
    <s v="PARRABERNAL@GMAIL.COM"/>
    <s v="GAP"/>
    <s v="GUILLERMO ANDRES PARRA BERNAL"/>
    <n v="5511993292933"/>
    <s v=""/>
    <s v="QUALIFICADO"/>
    <s v="SSG"/>
    <s v="ADVISOR"/>
    <s v="SÃO PAULO"/>
    <s v="SP"/>
    <s v="04533-050"/>
    <n v="5511993292933"/>
    <x v="129"/>
    <d v="2022-05-23T00:00:00"/>
    <s v="GAP"/>
    <s v="GAP"/>
    <s v="GUILLERMO ANDRES PARRA BERNAL"/>
    <s v="ECONOMISTA"/>
    <s v="COMPLETA"/>
    <s v="S"/>
    <x v="0"/>
    <n v="1"/>
    <n v="2"/>
    <s v="S"/>
    <s v="N"/>
    <s v="S"/>
    <s v=" "/>
    <x v="1"/>
    <m/>
  </r>
  <r>
    <n v="328"/>
    <s v="MARINA ALVES FARIA"/>
    <d v="1983-06-03T00:00:00"/>
    <s v="F"/>
    <n v="25052022328"/>
    <n v="540907"/>
    <n v="488766"/>
    <s v="6AJ65400"/>
    <s v="MAF_MAF"/>
    <s v="062.202.846-40"/>
    <s v="MARIFARIAA@HOTMAIL.COM"/>
    <s v="MAF"/>
    <s v="MARINA ALVES FARIA"/>
    <n v="5534992504446"/>
    <s v="REGULAR"/>
    <s v="QUALIFICADO"/>
    <s v="SSG"/>
    <s v="ADVISOR"/>
    <s v="UBERLANDIA"/>
    <s v="MG"/>
    <s v="38411-201"/>
    <n v="5534992504446"/>
    <x v="130"/>
    <d v="2022-05-25T00:00:00"/>
    <s v="MAF"/>
    <s v="MAF"/>
    <s v="MARINA ALVES FARIA"/>
    <s v="MÉDICO(A)"/>
    <s v="SIMPLES"/>
    <s v="S"/>
    <x v="0"/>
    <n v="1"/>
    <n v="2"/>
    <s v="S"/>
    <s v="N"/>
    <s v="S"/>
    <s v=" "/>
    <x v="1"/>
    <m/>
  </r>
  <r>
    <n v="329"/>
    <s v="THIAGO VINICIUS MARTIN"/>
    <d v="1981-07-20T00:00:00"/>
    <s v="M"/>
    <n v="25052022329"/>
    <n v="2980746"/>
    <m/>
    <m/>
    <s v="TVM_TVM"/>
    <s v="296.066.998-38"/>
    <s v="thiago.martin@redbull.com"/>
    <s v="TVM"/>
    <s v="THIAGO VINICIUS MARTIN"/>
    <n v="50762043467"/>
    <s v="QUALIFICADO"/>
    <s v=""/>
    <s v="SSG"/>
    <s v="ADVISOR"/>
    <s v="SÃO CAETANO DO SUL"/>
    <s v="SP"/>
    <s v="09540-830"/>
    <n v="50762043467"/>
    <x v="130"/>
    <d v="2022-05-25T00:00:00"/>
    <s v="TVM"/>
    <s v="TVM"/>
    <s v="THIAGO VINICIUS MARTIN"/>
    <s v="ADMINISTRADOR(A)"/>
    <s v="SIMPLES"/>
    <s v="N"/>
    <x v="0"/>
    <n v="1"/>
    <n v="2"/>
    <s v="S"/>
    <s v="N"/>
    <s v="S"/>
    <s v=" "/>
    <x v="1"/>
    <m/>
  </r>
  <r>
    <n v="315"/>
    <s v="MARIA CECILIA QUEIROZ ARRAES DE ALENCAR"/>
    <d v="1984-10-08T00:00:00"/>
    <s v="F"/>
    <n v="26052022315"/>
    <n v="5614296"/>
    <m/>
    <m/>
    <m/>
    <s v="054.040.724-07"/>
    <s v="MCECILIAQ@HOTMAIL.COM"/>
    <s v="PMM_MCQ"/>
    <s v="PAULO MEIRA MAROSTICA"/>
    <n v="5581973126556"/>
    <s v="REGULAR"/>
    <s v=""/>
    <s v="PMM"/>
    <s v="ADVISOR"/>
    <s v="AGUA PRETA"/>
    <s v="PE"/>
    <s v="00000-000"/>
    <n v="5581997592354"/>
    <x v="131"/>
    <d v="2022-05-26T00:00:00"/>
    <s v="PMM"/>
    <s v="PMM"/>
    <s v="PAULO MEIRA MAROSTICA"/>
    <s v="MÉDICO(A)"/>
    <s v="COMPLETA"/>
    <s v="N"/>
    <x v="1"/>
    <n v="1"/>
    <m/>
    <s v="N"/>
    <s v="N"/>
    <s v="N"/>
    <s v=" "/>
    <x v="1"/>
    <m/>
  </r>
  <r>
    <n v="305"/>
    <s v="THULIO COELHO MORAES GUERRA"/>
    <d v="1989-03-30T00:00:00"/>
    <s v="M"/>
    <n v="27052022305"/>
    <n v="3344319"/>
    <n v="3557212"/>
    <s v="6AU80426"/>
    <s v="TCMG_TCMG"/>
    <s v="053.286.864-11"/>
    <s v="THULIO@GUERRAHOLDING.COM"/>
    <s v="TCMG"/>
    <s v="THULIO COELHO MORAES GUERRA"/>
    <n v="5581999792299"/>
    <s v=""/>
    <s v="QUALIFICADO"/>
    <s v="SSG"/>
    <s v="ADVISOR"/>
    <s v="RECIFE"/>
    <s v="PE"/>
    <n v="52061095"/>
    <n v="5581999792299"/>
    <x v="132"/>
    <d v="2022-05-27T00:00:00"/>
    <s v="TCMG"/>
    <s v="TCMG"/>
    <s v="THULIO COELHO MORAES GUERRA"/>
    <s v="EMPRESÁRIO(A)"/>
    <s v="COMPLETA"/>
    <s v="S"/>
    <x v="0"/>
    <n v="1"/>
    <n v="2"/>
    <s v="S"/>
    <s v="S"/>
    <s v="S"/>
    <s v=" "/>
    <x v="1"/>
    <m/>
  </r>
  <r>
    <n v="306"/>
    <s v="PRISCILA MAIA GUERRA"/>
    <d v="1987-06-06T00:00:00"/>
    <s v="F"/>
    <n v="27052022306"/>
    <n v="8705301"/>
    <m/>
    <m/>
    <s v="TCMG_PMG_PMG"/>
    <s v="075.049.604-54"/>
    <s v="PRISCILA.MAIA@HOTMAIL.COM"/>
    <s v="TCMG_PMG"/>
    <s v="THULIO COELHO MORAES GUERRA"/>
    <n v="5581999792299"/>
    <s v="REGULAR"/>
    <s v=""/>
    <s v="SSG"/>
    <s v="ADVISOR"/>
    <s v="RECIFE"/>
    <s v="PE"/>
    <n v="52061095"/>
    <n v="5581987098082"/>
    <x v="132"/>
    <d v="2022-05-27T00:00:00"/>
    <s v="TCMG"/>
    <s v="TCMG"/>
    <s v="THULIO COELHO MORAES GUERRA"/>
    <s v="EMPRESÁRIO(A)"/>
    <s v="SIMPLES"/>
    <s v="N"/>
    <x v="0"/>
    <n v="1"/>
    <n v="2"/>
    <s v="S"/>
    <s v="S"/>
    <s v="S"/>
    <s v=" "/>
    <x v="1"/>
    <m/>
  </r>
  <r>
    <n v="307"/>
    <s v="MARIA MAIA GUERRA"/>
    <d v="2020-02-08T00:00:00"/>
    <s v="F"/>
    <n v="27052022307"/>
    <n v="8837283"/>
    <m/>
    <m/>
    <s v="TCMG_MMGM_MMGM"/>
    <s v="170.378.354-98"/>
    <s v="THULIO@GUERRAHOLDING.COM"/>
    <s v="TCMG_MMGM"/>
    <s v="THULIO COELHO MORAES GUERRA"/>
    <n v="5581999792299"/>
    <s v="REGULAR"/>
    <s v=""/>
    <s v="SSG"/>
    <s v="ADVISOR"/>
    <s v="RECIFE"/>
    <s v="PE"/>
    <n v="52061095"/>
    <n v="5581999792299"/>
    <x v="132"/>
    <d v="2022-05-27T00:00:00"/>
    <s v="TCMG"/>
    <s v="TCMG"/>
    <s v="THULIO COELHO MORAES GUERRA"/>
    <s v="ESTUDANTE"/>
    <s v="SIMPLES"/>
    <s v="N"/>
    <x v="0"/>
    <n v="1"/>
    <n v="2"/>
    <s v="S"/>
    <s v="S"/>
    <s v="S"/>
    <s v=" "/>
    <x v="1"/>
    <m/>
  </r>
  <r>
    <n v="308"/>
    <s v="MIGUEL MAIA GUERRA"/>
    <d v="2017-04-23T00:00:00"/>
    <s v="M"/>
    <n v="27052022308"/>
    <n v="8864224"/>
    <m/>
    <m/>
    <s v="TCMG_MMGH_MMGH"/>
    <s v="144.945.054-71"/>
    <s v="THULIO@GUERRAHOLDING.COM"/>
    <s v="TCMG_MMGH"/>
    <s v="THULIO COELHO MORAES GUERRA"/>
    <n v="5581999792299"/>
    <s v="REGULAR"/>
    <s v=""/>
    <s v="SSG"/>
    <s v="ADVISOR"/>
    <s v="RECIFE"/>
    <s v="PE"/>
    <s v="52061-095"/>
    <n v="5581999792299"/>
    <x v="132"/>
    <d v="2022-05-27T00:00:00"/>
    <s v="TCMG"/>
    <s v="TCMG"/>
    <s v="THULIO COELHO MORAES GUERRA"/>
    <s v="ESTUDANTE"/>
    <s v="SIMPLES"/>
    <s v="N"/>
    <x v="0"/>
    <n v="1"/>
    <n v="2"/>
    <s v="S"/>
    <s v="S"/>
    <s v="S"/>
    <s v=" "/>
    <x v="1"/>
    <m/>
  </r>
  <r>
    <n v="344"/>
    <s v="MARILDA DE ANDRADE LIMA RENDA"/>
    <d v="1964-03-19T00:00:00"/>
    <s v="F"/>
    <n v="28052022344"/>
    <n v="4960119"/>
    <m/>
    <m/>
    <s v="MALR_MALR"/>
    <s v="308.347.244-72"/>
    <s v="MARILDASPR@HOTMAIL.COM"/>
    <s v="MALR"/>
    <s v="MARILDA DE ANDRADE LIMA RENDA"/>
    <n v="5581996491409"/>
    <s v="REGULAR"/>
    <s v=""/>
    <s v="SSG"/>
    <s v="ADVISOR"/>
    <s v="RECIFE"/>
    <s v="PE"/>
    <s v="52061-080"/>
    <n v="5581996491409"/>
    <x v="133"/>
    <d v="2022-05-28T00:00:00"/>
    <s v="MALR"/>
    <s v="MALR"/>
    <s v="MARILDA DE ANDRADE LIMA RENDA"/>
    <s v="ADMINISTRADOR(A)"/>
    <s v="COMPLETA"/>
    <s v="S"/>
    <x v="0"/>
    <n v="1"/>
    <n v="2"/>
    <s v="S"/>
    <s v="S"/>
    <s v="S"/>
    <s v=" "/>
    <x v="1"/>
    <m/>
  </r>
  <r>
    <n v="345"/>
    <s v="LEONARDO RENDA NETO"/>
    <d v="1995-11-04T00:00:00"/>
    <s v="M"/>
    <n v="28052022345"/>
    <n v="8023066"/>
    <n v="4549289"/>
    <m/>
    <s v="LRN_LRN"/>
    <s v="086.959.634-97"/>
    <s v="LEONARDORENDANET@GMAIL.COM"/>
    <s v="LRN"/>
    <s v="MARILDA DE ANDRADE LIMA RENDA"/>
    <n v="5581981588300"/>
    <s v="REGULAR"/>
    <s v=""/>
    <s v="SSG"/>
    <s v="ADVISOR"/>
    <s v="RECIFE"/>
    <s v="PE"/>
    <s v="52061-080"/>
    <n v="5581981588300"/>
    <x v="133"/>
    <d v="2022-05-28T00:00:00"/>
    <s v="MALR"/>
    <s v="MALR"/>
    <s v="MARILDA DE ANDRADE LIMA RENDA"/>
    <s v="ADMINISTRADOR(A)"/>
    <s v="COMPLETA"/>
    <s v="S"/>
    <x v="0"/>
    <n v="1"/>
    <n v="2"/>
    <s v="S"/>
    <s v="S"/>
    <s v="S"/>
    <s v=" "/>
    <x v="1"/>
    <m/>
  </r>
  <r>
    <n v="350"/>
    <s v="CLAUDIA DE ANDRADE LIMA RENDA"/>
    <d v="1992-06-24T00:00:00"/>
    <s v="F"/>
    <n v="28052022350"/>
    <n v="3919090"/>
    <m/>
    <m/>
    <s v="MALR_CALR"/>
    <s v="082.685.274-20"/>
    <s v="ELIENE.CRISTIANE@HOTMAIL.COM"/>
    <s v="MALR"/>
    <s v="MARILDA DE ANDRADE LIMA RENDA"/>
    <n v="5581996491409"/>
    <s v="QUALIFICADO"/>
    <m/>
    <s v="SSG"/>
    <s v="ADVISOR"/>
    <s v="SÃO PAULO"/>
    <s v="SP"/>
    <s v="04530-050"/>
    <n v="5581981928899"/>
    <x v="133"/>
    <d v="2022-05-28T00:00:00"/>
    <s v="MALR"/>
    <s v="MALR"/>
    <s v="MARILDA DE ANDRADE LIMA RENDA"/>
    <s v="EMPRESÁRIO(A)"/>
    <s v="COMPLETA"/>
    <s v="N"/>
    <x v="0"/>
    <n v="1"/>
    <n v="2"/>
    <s v="S"/>
    <s v="S"/>
    <s v="S"/>
    <s v=" "/>
    <x v="1"/>
    <m/>
  </r>
  <r>
    <n v="353"/>
    <s v="CAULE RENDA EMPREENDIMENTOS S/A"/>
    <d v="1964-03-19T00:00:00"/>
    <s v="E"/>
    <n v="28052022353"/>
    <n v="5089063"/>
    <m/>
    <m/>
    <s v="MALR_CRE"/>
    <s v="01.402.579/0001-81"/>
    <s v="MARILDASPR@HOTMAIL.COM"/>
    <s v="MALR"/>
    <s v="MARILDA DE ANDRADE LIMA RENDA"/>
    <n v="5581996491409"/>
    <s v=""/>
    <s v=""/>
    <s v="SSG"/>
    <s v="ADVISOR"/>
    <s v="RECIFE"/>
    <s v="PE"/>
    <s v="52050-005"/>
    <n v="5581996491409"/>
    <x v="133"/>
    <d v="2022-05-28T00:00:00"/>
    <s v="MALR"/>
    <s v="MALR"/>
    <s v="MARILDA DE ANDRADE LIMA RENDA"/>
    <s v="EMPRESA"/>
    <s v="COMPLETA"/>
    <s v="S"/>
    <x v="0"/>
    <n v="1"/>
    <n v="2"/>
    <s v="S"/>
    <s v="S"/>
    <s v="S"/>
    <s v=" "/>
    <x v="1"/>
    <m/>
  </r>
  <r>
    <n v="382"/>
    <s v="JOSE REMIGIO FILHO"/>
    <d v="1980-09-22T00:00:00"/>
    <s v="M"/>
    <n v="31052022382"/>
    <n v="4636348"/>
    <n v="3960471"/>
    <m/>
    <m/>
    <s v="030.514.224-01"/>
    <s v="ZE_REMIGIO@HOTMAIL.COM"/>
    <s v="JRFO"/>
    <s v="JOSE REMIGIO FILHO"/>
    <n v="5581991817191"/>
    <s v="REGULAR"/>
    <s v=""/>
    <s v="ADVISOR"/>
    <s v="ADVISOR"/>
    <s v="RECIFE"/>
    <s v="PE"/>
    <s v="51021-000"/>
    <n v="5581991817191"/>
    <x v="134"/>
    <d v="2022-05-31T00:00:00"/>
    <s v="JRFO"/>
    <s v="JRFO"/>
    <s v="JOSE REMIGIO FILHO"/>
    <s v="MÉDICO(A)"/>
    <m/>
    <m/>
    <x v="4"/>
    <n v="1"/>
    <m/>
    <s v="N"/>
    <s v="N"/>
    <s v="N"/>
    <s v=" "/>
    <x v="0"/>
    <d v="2024-09-26T00:00:00"/>
  </r>
  <r>
    <n v="383"/>
    <s v="JOSÉ LUÍS RIZZARDO PEREIRA"/>
    <d v="1991-03-28T00:00:00"/>
    <s v="M"/>
    <n v="2062022383"/>
    <n v="3083217"/>
    <n v="264311"/>
    <m/>
    <m/>
    <s v="383.802.648-94"/>
    <s v="JL.RIZZARDO@GMAIL.COM"/>
    <s v="JLRP"/>
    <s v="JOSÉ LUÍS RIZZARDO PEREIRA"/>
    <n v="5511971626160"/>
    <s v="QUALIFICADO"/>
    <s v="QUALIFICADO"/>
    <s v="ADVISOR"/>
    <s v="ADVISOR"/>
    <s v="SÃO PAULO"/>
    <s v="SP"/>
    <s v="45381-010"/>
    <n v="5511971626160"/>
    <x v="135"/>
    <d v="2022-06-02T00:00:00"/>
    <s v="JLRP"/>
    <s v="JLRP"/>
    <s v="JOSÉ LUÍS RIZZARDO PEREIRA"/>
    <s v="ADMINISTRADOR(A)"/>
    <m/>
    <m/>
    <x v="4"/>
    <n v="1"/>
    <m/>
    <s v="N"/>
    <s v="N"/>
    <s v="N"/>
    <s v=" "/>
    <x v="0"/>
    <d v="2024-09-26T00:00:00"/>
  </r>
  <r>
    <n v="331"/>
    <s v="ALBERTO FERREIRA DA COSTA"/>
    <d v="1972-11-07T00:00:00"/>
    <s v="M"/>
    <n v="7062022331"/>
    <n v="8749759"/>
    <m/>
    <m/>
    <s v="AFC_AFC"/>
    <s v="818.874.504-91"/>
    <s v="beto@rioave.com.br"/>
    <s v="AFC"/>
    <s v="ALBERTO FERREIRA DA COSTA"/>
    <n v="5581991910710"/>
    <s v="PROFISSIONAL"/>
    <s v=""/>
    <s v="SSG"/>
    <s v="ADVISOR"/>
    <s v="RECIFE"/>
    <s v="PE"/>
    <s v="51021-000"/>
    <n v="5581991910710"/>
    <x v="136"/>
    <d v="2022-06-07T00:00:00"/>
    <s v="AFC"/>
    <s v="AFC"/>
    <s v="ALBERTO FERREIRA DA COSTA"/>
    <s v="EMPRESÁRIO(A)"/>
    <s v="COMPLETA"/>
    <s v="N"/>
    <x v="0"/>
    <n v="1"/>
    <n v="3"/>
    <s v="S"/>
    <s v="N"/>
    <s v="S"/>
    <s v=" "/>
    <x v="1"/>
    <m/>
  </r>
  <r>
    <n v="332"/>
    <s v="CLAUDIA DALLE FERREIRA DA COSTA"/>
    <d v="1975-06-03T00:00:00"/>
    <s v="F"/>
    <n v="7062022332"/>
    <n v="8792987"/>
    <m/>
    <m/>
    <s v="CDFC_CDFC"/>
    <s v="879.861.834-20"/>
    <s v="cacaudfcosta@gmail.com"/>
    <s v="CDFC"/>
    <s v="ALBERTO FERREIRA DA COSTA"/>
    <n v="5581991910989"/>
    <s v=""/>
    <s v=""/>
    <s v="SSG"/>
    <s v="ADVISOR"/>
    <s v="RECIFE"/>
    <s v="PE"/>
    <s v="51021-000"/>
    <n v="5581991910989"/>
    <x v="136"/>
    <d v="2022-06-07T00:00:00"/>
    <s v="AFC"/>
    <s v="AFC"/>
    <s v="ALBERTO FERREIRA DA COSTA"/>
    <s v="ADVOGADO(A)"/>
    <s v="COMPLETA"/>
    <s v="N"/>
    <x v="0"/>
    <n v="1"/>
    <n v="3"/>
    <s v="S"/>
    <s v="N"/>
    <s v="S"/>
    <s v=" "/>
    <x v="1"/>
    <m/>
  </r>
  <r>
    <n v="333"/>
    <s v="CLAUDIA FERREIRA DA COSTA"/>
    <d v="1966-11-20T00:00:00"/>
    <s v="F"/>
    <n v="7062022333"/>
    <n v="8776435"/>
    <m/>
    <m/>
    <s v="CFC_CFC"/>
    <s v="587.819.004-49"/>
    <s v="claudia@rioave.com.br"/>
    <s v="CFC"/>
    <s v="ALBERTO FERREIRA DA COSTA"/>
    <n v="5581999135273"/>
    <s v="QUALIFICADO"/>
    <s v=""/>
    <s v="SSG"/>
    <s v="ADVISOR"/>
    <s v="RECIFE"/>
    <s v="PE"/>
    <s v="51021-000"/>
    <n v="5581999135273"/>
    <x v="136"/>
    <d v="2022-06-07T00:00:00"/>
    <s v="AFC"/>
    <s v="CFC"/>
    <s v="CLAUDIA FERREIRA DA COSTA"/>
    <s v="ARQUITETO(A)"/>
    <s v="COMPLETA"/>
    <s v="N"/>
    <x v="0"/>
    <n v="1"/>
    <n v="3"/>
    <s v="S"/>
    <s v="N"/>
    <s v="S"/>
    <s v=" "/>
    <x v="1"/>
    <m/>
  </r>
  <r>
    <n v="335"/>
    <s v="ALVARO JOSE FERREIRA DA COSTA"/>
    <d v="1965-07-03T00:00:00"/>
    <s v="M"/>
    <n v="7062022335"/>
    <m/>
    <n v="3743541"/>
    <m/>
    <s v="AJFC_AJFC"/>
    <s v="448.061.324-20"/>
    <s v="alvarito@rioave.com.br"/>
    <s v="AJFC"/>
    <s v="ALBERTO FERREIRA DA COSTA"/>
    <n v="5581981791703"/>
    <s v=""/>
    <s v="QUALIFICADO"/>
    <s v="SSG"/>
    <s v="ADVISOR"/>
    <s v="RECIFE"/>
    <s v="PE"/>
    <s v="51021-000"/>
    <n v="5581992933318"/>
    <x v="136"/>
    <d v="2022-06-07T00:00:00"/>
    <s v="AFC"/>
    <s v="AJFC"/>
    <s v="ALVARO JOSE FERREIRA DA COSTA"/>
    <s v="EMPRESÁRIO(A)"/>
    <m/>
    <m/>
    <x v="0"/>
    <n v="1"/>
    <n v="3"/>
    <s v="S"/>
    <s v="S"/>
    <s v="S"/>
    <s v=" "/>
    <x v="1"/>
    <m/>
  </r>
  <r>
    <n v="356"/>
    <s v="ADRIANA RODRIGUES CAMBOIM DA COSTA"/>
    <m/>
    <s v="F"/>
    <n v="7062022356"/>
    <m/>
    <n v="3797385"/>
    <m/>
    <s v="ARCC_AJFC"/>
    <s v="686.288.704-15"/>
    <s v="anacefardamentos@gmail.com"/>
    <s v="AJFC"/>
    <s v="ALBERTO FERREIRA DA COSTA"/>
    <n v="5581992933318"/>
    <s v=""/>
    <s v="QUALIFICADO"/>
    <s v="SSG"/>
    <s v="ADVISOR"/>
    <s v="RECIFE"/>
    <s v="PE"/>
    <s v="51021-000"/>
    <n v="5581992933318"/>
    <x v="136"/>
    <d v="2022-06-07T00:00:00"/>
    <s v="AFC"/>
    <s v="AJFC"/>
    <s v="ALVARO JOSE FERREIRA DA COSTA"/>
    <s v="EMPRESÁRIO(A)"/>
    <m/>
    <m/>
    <x v="0"/>
    <n v="1"/>
    <n v="3"/>
    <s v="S"/>
    <s v="S"/>
    <s v="S"/>
    <s v=" "/>
    <x v="1"/>
    <m/>
  </r>
  <r>
    <n v="384"/>
    <s v="SANDRA MARIA E SILVA"/>
    <d v="1963-06-13T00:00:00"/>
    <s v="F"/>
    <n v="8062022384"/>
    <m/>
    <n v="701231"/>
    <m/>
    <m/>
    <m/>
    <s v="SANDRASLV40@GMAIL.COM"/>
    <s v="SMSA"/>
    <s v="SANDRA MARIA E SILVA"/>
    <n v="5586999494643"/>
    <s v=""/>
    <s v=""/>
    <s v="ADVISOR"/>
    <s v="ADVISOR"/>
    <s v="TERESINA"/>
    <s v="PI"/>
    <s v="64028-550"/>
    <n v="5586999494643"/>
    <x v="137"/>
    <d v="2022-06-08T00:00:00"/>
    <s v="SMSA"/>
    <s v="SMSA"/>
    <s v="SANDRA MARIA E SILVA"/>
    <s v="APOSENTADO(A)"/>
    <m/>
    <m/>
    <x v="4"/>
    <n v="1"/>
    <m/>
    <s v="N"/>
    <s v="N"/>
    <s v="N"/>
    <s v=" "/>
    <x v="0"/>
    <d v="2023-08-28T00:00:00"/>
  </r>
  <r>
    <n v="349"/>
    <s v="VICTOR MOREIRA DOLIVEIRA"/>
    <d v="1987-03-20T00:00:00"/>
    <s v="M"/>
    <n v="10062022349"/>
    <n v="2009736"/>
    <m/>
    <m/>
    <s v="VMD_VMD"/>
    <s v="015.012.504-69"/>
    <s v="VIC_DOLIVEIRA@HOTMAIL.COM"/>
    <s v="VMD"/>
    <s v="VICTOR MOREIRA DOLIVEIRA"/>
    <n v="5581991150200"/>
    <s v="REGULAR"/>
    <s v=""/>
    <s v="SSG"/>
    <s v="ADVISOR"/>
    <s v="RECIFE"/>
    <s v="PE"/>
    <s v="54410-010"/>
    <n v="5581991150200"/>
    <x v="138"/>
    <d v="2022-06-10T00:00:00"/>
    <s v="VMD"/>
    <s v="VMD"/>
    <s v="VICTOR MOREIRA DOLIVEIRA"/>
    <s v="ADMINISTRADOR(A)"/>
    <s v="COMPLETA"/>
    <s v="S"/>
    <x v="0"/>
    <n v="1"/>
    <m/>
    <s v="S"/>
    <s v="N"/>
    <s v="S"/>
    <s v=" "/>
    <x v="1"/>
    <m/>
  </r>
  <r>
    <n v="385"/>
    <s v="LEANDRO FERREIRA ANDRADE"/>
    <d v="1988-06-26T00:00:00"/>
    <s v="M"/>
    <n v="20062022385"/>
    <n v="3506336"/>
    <n v="942150"/>
    <m/>
    <m/>
    <s v="030.021.633-50"/>
    <s v="LEANDDROF@HOTMAIL.COM"/>
    <s v="LFAR"/>
    <s v="LEANDRO FERREIRA ANDRADE"/>
    <n v="5589999408868"/>
    <s v="REGULAR"/>
    <s v="QUALIFICADO"/>
    <s v="ADVISOR"/>
    <s v="ADVISOR"/>
    <s v="TERESINA"/>
    <s v="PI"/>
    <s v="64052-160"/>
    <n v="5589999408868"/>
    <x v="139"/>
    <d v="2022-06-20T00:00:00"/>
    <s v="LFAR"/>
    <s v="LFAR"/>
    <s v="LEANDRO FERREIRA ANDRADE"/>
    <s v="BANCÁRIO(A)"/>
    <m/>
    <m/>
    <x v="4"/>
    <n v="1"/>
    <m/>
    <s v="N"/>
    <s v="N"/>
    <s v="N"/>
    <s v=" "/>
    <x v="0"/>
    <d v="2023-07-30T00:00:00"/>
  </r>
  <r>
    <n v="386"/>
    <s v="WILLIAM WANDERLEY PEDRONI COLODETTI"/>
    <d v="1991-09-06T00:00:00"/>
    <s v="M"/>
    <n v="22062022386"/>
    <m/>
    <n v="1067196"/>
    <m/>
    <m/>
    <m/>
    <s v="WILLIAMCOLODETTI@HOTMAIL.COM"/>
    <s v="WWPC"/>
    <s v="WILLIAM WANDERLEY PEDRONI COLODETTI"/>
    <n v="5527999486474"/>
    <s v=""/>
    <s v="REGULAR"/>
    <s v="ADVISOR"/>
    <s v="ADVISOR"/>
    <s v="SÃO MATEUS"/>
    <s v="ES"/>
    <s v="29933-475"/>
    <n v="5527999486474"/>
    <x v="140"/>
    <d v="2022-06-22T00:00:00"/>
    <s v="WWPC"/>
    <s v="WWPC"/>
    <s v="WILLIAM WANDERLEY PEDRONI COLODETTI"/>
    <s v="EMPRESÁRIO(A)"/>
    <m/>
    <m/>
    <x v="4"/>
    <n v="1"/>
    <m/>
    <s v="N"/>
    <s v="N"/>
    <s v="N"/>
    <s v=" "/>
    <x v="0"/>
    <d v="2023-08-14T00:00:00"/>
  </r>
  <r>
    <n v="387"/>
    <s v="TATIANA MENEZES TAVARES"/>
    <d v="1985-07-01T00:00:00"/>
    <s v="F"/>
    <n v="28062022387"/>
    <n v="2617730"/>
    <n v="2788412"/>
    <m/>
    <m/>
    <s v="009.981.211-85"/>
    <s v="TATIANA.ARQUITETURA@GMAIL.COM"/>
    <s v="TMT"/>
    <s v="TATIANA MENEZES TAVARES"/>
    <n v="5562999758584"/>
    <s v=""/>
    <s v="QUALIFICADO"/>
    <s v="ADVISOR"/>
    <s v="ADVISOR"/>
    <s v="GOIÂNIA"/>
    <s v="GO"/>
    <s v="74115-060"/>
    <n v="5562999758584"/>
    <x v="141"/>
    <d v="2022-06-28T00:00:00"/>
    <s v="TMT"/>
    <s v="TMT"/>
    <s v="TATIANA MENEZES TAVARES"/>
    <s v="ARQUITETO(A)"/>
    <m/>
    <m/>
    <x v="4"/>
    <n v="0"/>
    <m/>
    <s v="N"/>
    <s v="N"/>
    <s v="N"/>
    <s v=" "/>
    <x v="0"/>
    <d v="2023-09-04T00:00:00"/>
  </r>
  <r>
    <n v="351"/>
    <s v="CLARICE FOITSIK FRANCO"/>
    <d v="1962-09-16T00:00:00"/>
    <s v="F"/>
    <n v="30062022351"/>
    <n v="3438437"/>
    <m/>
    <m/>
    <s v="CFF_CFF"/>
    <s v="478.578.119-04"/>
    <s v="CLARICEFFRANCO@HOTMAIL.COM"/>
    <s v="CFF"/>
    <s v="CLARICE FOITSIK FRANCO"/>
    <n v="5541988457075"/>
    <s v="QUALIFICADO"/>
    <s v=""/>
    <s v="SSG"/>
    <s v="ADVISOR"/>
    <s v="CURITIBA"/>
    <s v="PR"/>
    <s v="82030-642"/>
    <n v="5541988457075"/>
    <x v="142"/>
    <d v="2022-06-30T00:00:00"/>
    <s v="CFF"/>
    <s v="CFF"/>
    <s v="CLARICE FOITSIK FRANCO"/>
    <s v="APOSENTADO(A)"/>
    <s v="COMPLETA"/>
    <s v="S"/>
    <x v="0"/>
    <n v="1"/>
    <n v="2"/>
    <s v="S"/>
    <s v="N"/>
    <s v="S"/>
    <s v=" "/>
    <x v="1"/>
    <m/>
  </r>
  <r>
    <n v="336"/>
    <s v="RODRIGO MORAES FARIAS"/>
    <d v="1978-03-09T00:00:00"/>
    <s v="M"/>
    <n v="1072022336"/>
    <n v="3177081"/>
    <n v="8062309"/>
    <m/>
    <s v="RMF_RMF"/>
    <s v="007.707.264-29"/>
    <s v="rodmf30@gmail.com"/>
    <s v="RMF"/>
    <s v="RODRIGO MORAES FARIAS"/>
    <n v="5583981030013"/>
    <s v="QUALIFICADO"/>
    <s v=""/>
    <s v="SSG"/>
    <s v="ADVISOR"/>
    <s v="LAGOA SECA"/>
    <s v="PB"/>
    <s v="58117-000"/>
    <n v="5583981030013"/>
    <x v="143"/>
    <d v="2022-07-01T00:00:00"/>
    <s v="RMF"/>
    <s v="RMF"/>
    <s v="RODRIGO MORAES FARIAS"/>
    <s v="MÉDICO(A)"/>
    <s v="COMPLETA "/>
    <s v="S"/>
    <x v="0"/>
    <n v="1"/>
    <n v="2"/>
    <s v="S"/>
    <s v="S"/>
    <s v="S"/>
    <s v=" "/>
    <x v="1"/>
    <m/>
  </r>
  <r>
    <n v="337"/>
    <s v="LUCAS LUSTOSA MORAES"/>
    <d v="2015-07-04T00:00:00"/>
    <s v="M"/>
    <n v="1072022337"/>
    <n v="5376760"/>
    <m/>
    <m/>
    <s v="RMF_LLM"/>
    <s v="133.386.464-70"/>
    <s v="rodmf30@gmail.com"/>
    <s v="RMF"/>
    <s v="RODRIGO MORAES FARIAS"/>
    <n v="5583981030013"/>
    <s v="REGULAR"/>
    <s v=""/>
    <s v="SSG"/>
    <s v="ADVISOR"/>
    <s v="LAGOA SECA"/>
    <s v="PB"/>
    <s v="58117-000"/>
    <n v="5583981030013"/>
    <x v="143"/>
    <d v="2022-07-01T00:00:00"/>
    <s v="RMF"/>
    <s v="RMF"/>
    <s v="RODRIGO MORAES FARIAS"/>
    <s v="ESTUDANTE"/>
    <s v="SIMPLES"/>
    <s v="N"/>
    <x v="0"/>
    <n v="1"/>
    <n v="2"/>
    <s v="S"/>
    <s v="S"/>
    <s v="S"/>
    <s v=" "/>
    <x v="1"/>
    <m/>
  </r>
  <r>
    <n v="338"/>
    <s v="ANA VALERIA LUSTOSA BENICIO MORAES"/>
    <d v="1978-01-15T00:00:00"/>
    <s v="F"/>
    <n v="1072022338"/>
    <n v="5170554"/>
    <m/>
    <m/>
    <s v="RMF_AVL"/>
    <s v="790.835.523-49"/>
    <s v="anavlb30@gmail.com"/>
    <s v="RMF"/>
    <s v="RODRIGO MORAES FARIAS"/>
    <n v="5583981030013"/>
    <s v="QUALIFICADO"/>
    <s v=""/>
    <s v="SSG"/>
    <s v="ADVISOR"/>
    <s v="LAGOA SECA"/>
    <s v="PB"/>
    <s v="58117-000"/>
    <n v="5583981030013"/>
    <x v="143"/>
    <d v="2022-07-01T00:00:00"/>
    <s v="RMF"/>
    <s v="RMF"/>
    <s v="RODRIGO MORAES FARIAS"/>
    <s v="MÉDICO(A)"/>
    <s v="COMPLETA "/>
    <s v="S"/>
    <x v="0"/>
    <n v="1"/>
    <n v="2"/>
    <s v="S"/>
    <s v="S"/>
    <s v="S"/>
    <s v=" "/>
    <x v="1"/>
    <m/>
  </r>
  <r>
    <n v="339"/>
    <s v="MARIANA LUSTOSA MORAES"/>
    <d v="2011-11-21T00:00:00"/>
    <s v="F"/>
    <n v="1072022339"/>
    <n v="5538212"/>
    <m/>
    <m/>
    <s v="RMF_MLM"/>
    <s v="114.425.214-81"/>
    <s v="rodmf30@gmail.com"/>
    <s v="RMF"/>
    <s v="RODRIGO MORAES FARIAS"/>
    <n v="5583981030013"/>
    <s v="REGULAR"/>
    <s v=""/>
    <s v="SSG"/>
    <s v="ADVISOR"/>
    <s v="LAGOA SECA"/>
    <s v="PB"/>
    <s v="58117-000"/>
    <n v="5583981030013"/>
    <x v="143"/>
    <d v="2022-07-01T00:00:00"/>
    <s v="RMF"/>
    <s v="RMF"/>
    <s v="RODRIGO MORAES FARIAS"/>
    <s v="ESTUDANTE"/>
    <s v="SIMPLES"/>
    <s v="N"/>
    <x v="0"/>
    <n v="1"/>
    <n v="2"/>
    <s v="S"/>
    <s v="S"/>
    <s v="S"/>
    <s v=" "/>
    <x v="1"/>
    <m/>
  </r>
  <r>
    <n v="399"/>
    <s v="ROBERTA DE OLIVEIRA GUIMARAES"/>
    <d v="1980-05-21T00:00:00"/>
    <s v="F"/>
    <n v="4072022399"/>
    <n v="3739677"/>
    <m/>
    <m/>
    <m/>
    <s v="013.078.666-70"/>
    <s v="ROBERTA.OG@GMAIL.COM"/>
    <s v="ROG"/>
    <s v="ROBERTA DE OLIVEIRA GUIMARAES"/>
    <n v="5521988159888"/>
    <s v="REGULAR"/>
    <s v=""/>
    <s v="PMM"/>
    <s v="ADVISOR"/>
    <s v="RIO DE JANEIRO"/>
    <s v="RJ"/>
    <s v=" 22231-090"/>
    <n v="5521988159888"/>
    <x v="144"/>
    <d v="2022-07-04T00:00:00"/>
    <s v="ROG"/>
    <s v="ROG"/>
    <s v="ROBERTA DE OLIVEIRA GUIMARAES"/>
    <s v="DIRETOR(A)"/>
    <m/>
    <m/>
    <x v="0"/>
    <n v="1"/>
    <s v="EXCEÇÃO"/>
    <s v="N"/>
    <s v="N"/>
    <s v="N"/>
    <s v=" "/>
    <x v="0"/>
    <d v="2023-10-25T00:00:00"/>
  </r>
  <r>
    <n v="388"/>
    <s v="LUIS CLAUDIO MACHADO MACEDO DE OLIVEIRA"/>
    <d v="1978-03-06T00:00:00"/>
    <s v="M"/>
    <n v="5072022388"/>
    <n v="3986976"/>
    <m/>
    <s v="6AJ93477"/>
    <m/>
    <m/>
    <s v="LUBA78@YAHOO.COM.BR"/>
    <s v="LCMMO"/>
    <s v="LUIS CLAUDIO MACHADO MACEDO DE OLIVEIRA"/>
    <n v="5511975067814"/>
    <s v=""/>
    <s v=""/>
    <s v="ADVISOR"/>
    <s v="ADVISOR"/>
    <s v="SÃO PAULO"/>
    <s v="SP"/>
    <s v="43620-030"/>
    <n v="5511975067814"/>
    <x v="145"/>
    <d v="2022-07-05T00:00:00"/>
    <s v="LCMMO"/>
    <s v="LCMMO"/>
    <s v="LUIS CLAUDIO MACHADO MACEDO DE OLIVEIRA"/>
    <s v="ADMINISTRADOR(A)"/>
    <m/>
    <m/>
    <x v="4"/>
    <n v="1"/>
    <m/>
    <s v="N"/>
    <s v="N"/>
    <s v="N"/>
    <s v=" "/>
    <x v="0"/>
    <d v="2023-07-17T00:00:00"/>
  </r>
  <r>
    <n v="395"/>
    <s v="FABIO CAMPANHA PAI"/>
    <d v="1957-09-24T00:00:00"/>
    <s v="M"/>
    <n v="8072022395"/>
    <n v="8929775"/>
    <m/>
    <m/>
    <s v="FCP_FCP"/>
    <s v="002.586.58-55"/>
    <s v="FABIO.CAMPANHA@HOTMAIL.COM"/>
    <s v="FCP"/>
    <s v="FABIO VINICIUS GONCALVES CAMPANHA"/>
    <n v="5517996065606"/>
    <s v="REGULAR"/>
    <s v=""/>
    <s v="SSG"/>
    <s v="RETENCAO"/>
    <s v="DOLCINOPOLIS"/>
    <s v="SP"/>
    <s v="15740-000"/>
    <n v="5517997854149"/>
    <x v="146"/>
    <d v="2022-07-08T00:00:00"/>
    <s v="FGC"/>
    <s v="FCP"/>
    <s v="FABIO CAMPANHA PAI"/>
    <s v="MÉDICO(A)"/>
    <m/>
    <s v="S"/>
    <x v="2"/>
    <n v="0"/>
    <m/>
    <s v="N"/>
    <s v="N"/>
    <s v="N"/>
    <s v=" "/>
    <x v="1"/>
    <m/>
  </r>
  <r>
    <n v="389"/>
    <s v="ADAUTO CAMPAGNOLO JUNIOR"/>
    <d v="1995-12-03T00:00:00"/>
    <s v="M"/>
    <n v="12072022389"/>
    <n v="3193074"/>
    <m/>
    <m/>
    <m/>
    <s v="221.808.458-98"/>
    <s v="GLOBEJUNIOR@GMAIL.COM"/>
    <s v="ACJR"/>
    <s v="ADAUTO CAMPAGNOLO JUNIOR"/>
    <n v="5519974097646"/>
    <s v=""/>
    <s v=""/>
    <s v="TAC"/>
    <s v="CONSULTORIA"/>
    <s v="CAMPINAS"/>
    <s v="SP"/>
    <s v="13087-460"/>
    <n v="5519974097646"/>
    <x v="147"/>
    <d v="2022-07-12T00:00:00"/>
    <s v="ACJR"/>
    <s v="ACJR"/>
    <s v="ADAUTO CAMPAGNOLO JUNIOR"/>
    <s v="AAI"/>
    <m/>
    <m/>
    <x v="4"/>
    <n v="1"/>
    <m/>
    <s v="N"/>
    <s v="N"/>
    <s v="N"/>
    <s v=" "/>
    <x v="0"/>
    <d v="2023-10-16T00:00:00"/>
  </r>
  <r>
    <n v="400"/>
    <s v="RICARDO MENDONCA CARDOSO"/>
    <d v="1972-08-24T00:00:00"/>
    <s v="M"/>
    <n v="15072022400"/>
    <n v="2453062"/>
    <m/>
    <m/>
    <m/>
    <s v="597.129.611-68"/>
    <s v="LKRICARDOMC@GMAIL.COM"/>
    <s v="RDMC"/>
    <s v="RICARDO MENDONCA CARDOSO"/>
    <n v="5511993706351"/>
    <s v="REGULAR"/>
    <s v=""/>
    <s v="PMM"/>
    <s v="CONSULTORIA"/>
    <s v="SÃO PAULO"/>
    <s v="SP"/>
    <s v=" 01308-020"/>
    <n v="5511993706351"/>
    <x v="148"/>
    <d v="2022-07-15T00:00:00"/>
    <s v="RDMC"/>
    <s v="RDMC"/>
    <s v="RICARDO MENDONCA CARDOSO"/>
    <s v="ADVOGADO(A)"/>
    <m/>
    <m/>
    <x v="2"/>
    <n v="0"/>
    <m/>
    <s v="N"/>
    <s v="N"/>
    <s v="N"/>
    <s v=" "/>
    <x v="1"/>
    <m/>
  </r>
  <r>
    <n v="397"/>
    <s v="MAIRA MAGALHAES RIBEIRO"/>
    <d v="1999-04-14T00:00:00"/>
    <s v="F"/>
    <n v="19072022397"/>
    <n v="8781245"/>
    <m/>
    <m/>
    <s v="CMS_MMR_CMS_MMR"/>
    <s v="133.842.334-76"/>
    <s v="MAIRAMMELOS@GMAIL.COM"/>
    <s v="CMS_MMR"/>
    <s v="CRISTINA MAGALHAES DA SILVEIRA"/>
    <n v="5581999494857"/>
    <s v="REGULAR"/>
    <s v=""/>
    <s v="SSG"/>
    <s v="ADVISOR"/>
    <s v="RECIFE"/>
    <s v="PE"/>
    <s v="51021-010"/>
    <n v="5581999962824"/>
    <x v="149"/>
    <d v="2022-07-19T00:00:00"/>
    <s v="CMS"/>
    <s v="CMS"/>
    <s v="CRISTINA MAGALHAES DA SILVEIRA"/>
    <s v="ESTUDANTE"/>
    <s v="SIMPLES"/>
    <s v="N"/>
    <x v="0"/>
    <n v="1"/>
    <n v="1"/>
    <s v="S"/>
    <s v="N"/>
    <s v="S"/>
    <s v=" "/>
    <x v="0"/>
    <d v="2024-09-19T00:00:00"/>
  </r>
  <r>
    <n v="450"/>
    <s v="RAFAELA LUCIO CAVALLINI "/>
    <d v="2022-06-25T00:00:00"/>
    <s v="F"/>
    <n v="19072022450"/>
    <m/>
    <m/>
    <m/>
    <m/>
    <s v="236.176.528-40"/>
    <s v="Rafaluciocavallini@gmail.com "/>
    <s v="RLC"/>
    <s v="RAFAELA LUCIO CAVALLINI "/>
    <n v="5511974510059"/>
    <m/>
    <m/>
    <s v="ADVISOR"/>
    <s v="CONSULTORIA"/>
    <s v="SÃO PAULO"/>
    <s v="SP"/>
    <s v="04560-001"/>
    <n v="5511974510059"/>
    <x v="150"/>
    <d v="2022-07-20T00:00:00"/>
    <s v="RLC"/>
    <s v="RLC"/>
    <s v="RAFAELA LUCIO CAVALLINI"/>
    <s v="ENGENHEIRO(A)"/>
    <s v="SIMPLES"/>
    <m/>
    <x v="4"/>
    <n v="1"/>
    <m/>
    <s v="N"/>
    <s v="N"/>
    <s v="N"/>
    <s v=" "/>
    <x v="0"/>
    <d v="2023-06-19T00:00:00"/>
  </r>
  <r>
    <n v="354"/>
    <s v="DANIEL DE ARAÚJO SENA"/>
    <d v="1989-02-27T00:00:00"/>
    <s v="M"/>
    <n v="21072022354"/>
    <m/>
    <n v="2073674"/>
    <m/>
    <s v="DAS_DAS"/>
    <s v="071.318.744-18"/>
    <s v="DANIELSENAPESSOAL@GMAIL.COM"/>
    <s v="DAS"/>
    <s v="DANIEL DE ARAÚJO SENA"/>
    <n v="5511952511494"/>
    <s v=""/>
    <s v="QUALIFICADO"/>
    <s v="TAC"/>
    <s v="RETENCAO"/>
    <s v="SÃO PAULO"/>
    <s v="SP"/>
    <s v="04548-000"/>
    <n v="5511952511494"/>
    <x v="151"/>
    <d v="2022-07-21T00:00:00"/>
    <s v="DAS"/>
    <s v="DAS"/>
    <s v="DANIEL DE ARAÚJO SENA"/>
    <s v="ADMINISTRADOR(A)"/>
    <s v="COMPLETA"/>
    <s v="S"/>
    <x v="0"/>
    <n v="1"/>
    <n v="2"/>
    <s v="S"/>
    <s v="N"/>
    <s v="S"/>
    <s v=" "/>
    <x v="1"/>
    <m/>
  </r>
  <r>
    <n v="451"/>
    <s v="ARTHUR VALENÇA DOS SANTOS "/>
    <d v="2002-09-19T00:00:00"/>
    <s v="M"/>
    <n v="20072022451"/>
    <n v="4123972"/>
    <m/>
    <m/>
    <m/>
    <s v="061.864.564-04"/>
    <s v="arthur.santos@sael.com.br"/>
    <s v="AVS"/>
    <s v="ARTHUR VALENÇA DOS SANTOS "/>
    <n v="5581992507090"/>
    <m/>
    <m/>
    <s v="ADVISOR"/>
    <s v="CONSULTORIA"/>
    <s v="RECIFE"/>
    <s v="PE"/>
    <s v="52061-170"/>
    <n v="5581992507090"/>
    <x v="151"/>
    <d v="2022-07-21T00:00:00"/>
    <s v="AVS"/>
    <s v="AVS"/>
    <s v="ARTHUR VALENÇA DOS SANTOS"/>
    <s v="ESTUDANTE "/>
    <s v="COMPLETA "/>
    <m/>
    <x v="4"/>
    <n v="1"/>
    <m/>
    <s v="N"/>
    <s v="N"/>
    <s v="N"/>
    <s v=" "/>
    <x v="0"/>
    <d v="2023-05-15T00:00:00"/>
  </r>
  <r>
    <n v="355"/>
    <s v="MARCOS AUGUSTO LACERDA MICHALSKI"/>
    <d v="1993-09-02T00:00:00"/>
    <s v="M"/>
    <n v="25052022355"/>
    <n v="3364629"/>
    <m/>
    <m/>
    <s v="MALM_MALM"/>
    <s v="016.638.372-44"/>
    <s v="marcos-michalski@hotmail.com.br"/>
    <s v="MALM"/>
    <s v="MARCOS AUGUSTO LACERDA MICHALSKI"/>
    <n v="5511982023932"/>
    <s v="REGULAR"/>
    <s v=""/>
    <s v="SSG"/>
    <s v="CONSULTORIA"/>
    <s v="SÃO PAULO"/>
    <s v="SP"/>
    <s v="05752-001"/>
    <n v="5511982023932"/>
    <x v="152"/>
    <d v="2022-07-25T00:00:00"/>
    <s v="MALM"/>
    <s v="MALM"/>
    <s v="MARCOS AUGUSTO LACERDA MICHALSKI"/>
    <s v="CONSULTOR"/>
    <s v="COMPLETA"/>
    <s v="S"/>
    <x v="0"/>
    <n v="1"/>
    <n v="2"/>
    <s v="S"/>
    <s v="N"/>
    <s v="S"/>
    <s v=" "/>
    <x v="1"/>
    <m/>
  </r>
  <r>
    <n v="396"/>
    <s v="FELIPE DE HOLANDA SEIXAS REIS"/>
    <d v="1980-10-20T00:00:00"/>
    <s v="M"/>
    <n v="28072022396"/>
    <n v="9028089"/>
    <m/>
    <m/>
    <s v="FHSR_FHSR"/>
    <s v="039.640.084-19"/>
    <s v="felipehsr@gmail.com"/>
    <s v="FHSR"/>
    <s v="FELIPE DE HOLANDA SEIXAS REIS"/>
    <n v="5581994217178"/>
    <s v="REGULAR"/>
    <s v=""/>
    <s v="SSG"/>
    <s v="CONSULTORIA"/>
    <s v="RECIFE"/>
    <s v="PE"/>
    <s v="00051-020"/>
    <n v="5581994217178"/>
    <x v="153"/>
    <d v="2022-07-28T00:00:00"/>
    <s v="FHSR"/>
    <s v="FHSR"/>
    <s v="FELIPE DE HOLANDA SEIXAS REIS"/>
    <s v="ENGENHEIRO(A)"/>
    <m/>
    <m/>
    <x v="0"/>
    <n v="1"/>
    <n v="2"/>
    <s v="S"/>
    <s v="N"/>
    <s v="S"/>
    <s v=" "/>
    <x v="1"/>
    <m/>
  </r>
  <r>
    <n v="390"/>
    <s v="PEDRO HENRIQUE LOPES FERREIRA "/>
    <d v="1988-10-19T00:00:00"/>
    <s v="M"/>
    <n v="3082022390"/>
    <n v="392728"/>
    <m/>
    <m/>
    <m/>
    <s v="058.291.469-83"/>
    <s v="pedrohlf@hotmail.com"/>
    <s v="PHL"/>
    <s v="PEDRO HENRIQUE LOPES FERREIRA "/>
    <n v="5512996669595"/>
    <s v="QUALIFICADO"/>
    <s v=""/>
    <s v="ADVISOR"/>
    <s v="CONSULTORIA"/>
    <s v="SÃO PAULO"/>
    <s v="SP"/>
    <s v="12246-870"/>
    <n v="5512996669595"/>
    <x v="154"/>
    <d v="2022-08-03T00:00:00"/>
    <s v="PHL"/>
    <s v="PHL"/>
    <s v="PEDRO HENRIQUE LOPES FERREIRA"/>
    <s v="MÉDICO(A)"/>
    <m/>
    <m/>
    <x v="4"/>
    <n v="1"/>
    <m/>
    <s v="N"/>
    <s v="N"/>
    <s v="N"/>
    <s v=" "/>
    <x v="0"/>
    <d v="2024-04-18T00:00:00"/>
  </r>
  <r>
    <n v="391"/>
    <s v="BRUNO MARTINS PEIXOTO"/>
    <d v="1989-05-31T00:00:00"/>
    <s v="M"/>
    <n v="5082022391"/>
    <m/>
    <n v="2967856"/>
    <s v="6AS61055"/>
    <m/>
    <s v="130.000.787-70"/>
    <s v="brpeixoto10@gmail.com"/>
    <s v="BRMP"/>
    <s v="BRUNO MARTINS PEIXOTO"/>
    <n v="5521982400105"/>
    <s v=""/>
    <s v="REGULAR"/>
    <s v="ADVISOR"/>
    <s v="CONSULTORIA"/>
    <s v="NITERÓI"/>
    <s v="RJ"/>
    <s v="24030-082"/>
    <n v="5521982400105"/>
    <x v="155"/>
    <d v="2022-08-05T00:00:00"/>
    <s v="BRMP"/>
    <s v="BRMP"/>
    <s v="BRUNO MARTINS PEIXOTO"/>
    <s v="ENGENHEIRO(A)"/>
    <m/>
    <m/>
    <x v="4"/>
    <n v="1"/>
    <m/>
    <s v="N"/>
    <s v="N"/>
    <s v="N"/>
    <s v=" "/>
    <x v="0"/>
    <d v="2024-09-26T00:00:00"/>
  </r>
  <r>
    <n v="401"/>
    <s v="RAFAEL FARIAS LOUREIRO AMORIM"/>
    <d v="1983-04-24T00:00:00"/>
    <s v="M"/>
    <n v="5082022401"/>
    <n v="2165264"/>
    <m/>
    <m/>
    <s v="RFLA_RFLA"/>
    <s v="045.585.574-93"/>
    <s v="RAFAELAMORIM.ADV@GMAIL.COM"/>
    <s v="RFLA"/>
    <s v="RAFAEL FARIAS LOUREIRO AMORIM"/>
    <n v="5581991910961"/>
    <s v="QUALIFICADO"/>
    <s v=""/>
    <s v="SSG"/>
    <s v="CONSULTORIA"/>
    <s v="RECIFE"/>
    <s v="PE"/>
    <s v="52050-217"/>
    <n v="5581991910961"/>
    <x v="155"/>
    <d v="2022-08-05T00:00:00"/>
    <s v="RFLA"/>
    <s v="RFLA"/>
    <s v="RAFAEL FARIAS LOUREIRO AMORIM"/>
    <s v="ADVOGADO(A)"/>
    <s v="COMPLETA"/>
    <m/>
    <x v="0"/>
    <n v="1"/>
    <n v="2"/>
    <s v="S"/>
    <s v="S"/>
    <s v="S"/>
    <s v=" "/>
    <x v="1"/>
    <m/>
  </r>
  <r>
    <n v="402"/>
    <s v="HELGA RAQUEL VASCONCELLOS LOUREIRO AMORIM "/>
    <d v="1984-04-13T00:00:00"/>
    <s v="F"/>
    <n v="5082022402"/>
    <n v="1027565"/>
    <m/>
    <m/>
    <s v="RFLA_HRV"/>
    <s v="053.877.034-16"/>
    <s v="HELGAVASCONCELLOS@YAHOO.COM.BR"/>
    <s v="RFLA"/>
    <s v="RAFAEL FARIAS LOUREIRO AMORIM"/>
    <n v="5581991910961"/>
    <s v="REGULAR"/>
    <s v=""/>
    <s v="SSG"/>
    <s v="CONSULTORIA"/>
    <s v="RECIFE"/>
    <s v="PE"/>
    <s v="52050-217"/>
    <n v="5581991910961"/>
    <x v="155"/>
    <d v="2022-08-05T00:00:00"/>
    <s v="RFLA"/>
    <s v="RFLA"/>
    <s v="RAFAEL FARIAS LOUREIRO AMORIM"/>
    <s v="MÉDICO(A)"/>
    <s v="COMPLETA"/>
    <m/>
    <x v="0"/>
    <n v="1"/>
    <n v="2"/>
    <s v="S"/>
    <s v="S"/>
    <s v="S"/>
    <s v=" "/>
    <x v="1"/>
    <m/>
  </r>
  <r>
    <n v="432"/>
    <s v="RAFAEL FARIAS LOUREIRO AMORIM E/OU HELGA RAQUEL"/>
    <m/>
    <s v="M"/>
    <n v="5082022432"/>
    <m/>
    <n v="3957706"/>
    <m/>
    <s v="RFLA_APT_RFLA_APT"/>
    <s v="045.585.574-93"/>
    <s v="RAFAELAMORIM.ADV@GMAIL.COM"/>
    <s v="RFLA_APT"/>
    <s v="RAFAEL FARIAS LOUREIRO AMORIM"/>
    <n v="5581991910961"/>
    <m/>
    <s v="REGULAR"/>
    <s v="SSG"/>
    <s v="CONSULTORIA"/>
    <s v="RECIFE"/>
    <s v="PE"/>
    <s v="52050-217"/>
    <n v="5581991910961"/>
    <x v="155"/>
    <d v="2022-08-05T00:00:00"/>
    <s v="RFLA"/>
    <s v="RFLA"/>
    <s v="RAFAEL FARIAS LOUREIRO AMORIM"/>
    <s v="ADVOGADO(A)"/>
    <s v="COMPLETA"/>
    <m/>
    <x v="0"/>
    <n v="1"/>
    <n v="2"/>
    <s v="S"/>
    <s v="N"/>
    <s v="S"/>
    <s v=" "/>
    <x v="1"/>
    <m/>
  </r>
  <r>
    <n v="405"/>
    <s v="TIAGO CARDOSO DE CASTRO"/>
    <d v="1989-08-29T00:00:00"/>
    <s v="M"/>
    <n v="8082022405"/>
    <n v="2129293"/>
    <n v="573193"/>
    <m/>
    <s v="TCC_TCC"/>
    <s v="025.589.665-45"/>
    <s v="TIAGOCARDOSOC@GMAIL.COM"/>
    <s v="TCC"/>
    <s v="TIAGO CARDOSO DE CASTRO"/>
    <n v="5574988010312"/>
    <s v="REGULAR"/>
    <s v=""/>
    <s v="SSG"/>
    <s v="ADVISOR"/>
    <s v="BRASILIA"/>
    <s v="DF"/>
    <s v="71908-180"/>
    <n v="5574988010312"/>
    <x v="156"/>
    <d v="2022-08-08T00:00:00"/>
    <s v="TCC"/>
    <s v="TCC"/>
    <s v="TIAGO CARDOSO DE CASTRO"/>
    <s v="SERVIDOR(A) PÚBLICO(A)"/>
    <s v="COMPLETA"/>
    <s v="N"/>
    <x v="0"/>
    <n v="1"/>
    <n v="2"/>
    <s v="S"/>
    <s v="N"/>
    <s v="S"/>
    <s v=" "/>
    <x v="1"/>
    <m/>
  </r>
  <r>
    <n v="406"/>
    <s v="LECIA MARGARETH CARDOSO DE CASTRO"/>
    <d v="1960-12-03T00:00:00"/>
    <s v="F"/>
    <n v="8082022406"/>
    <n v="9044731"/>
    <m/>
    <m/>
    <s v="TCC_LCC_TCC_LCC"/>
    <s v="219.433.385-15"/>
    <s v="TIAGOCARDOSOC@GMAIL.COM"/>
    <s v="TCC_LCC"/>
    <s v="TIAGO CARDOSO DE CASTRO"/>
    <n v="5574988010312"/>
    <s v="REGULAR"/>
    <s v=""/>
    <s v="SSG"/>
    <s v="ADVISOR"/>
    <s v="BRASILIA"/>
    <s v="DF"/>
    <s v="489023-50"/>
    <n v="5574988010312"/>
    <x v="156"/>
    <d v="2022-08-08T00:00:00"/>
    <s v="TCC"/>
    <s v="TCC"/>
    <s v="TIAGO CARDOSO DE CASTRO"/>
    <s v="MÉDICO(A)"/>
    <s v="COMPLETA"/>
    <s v="S"/>
    <x v="0"/>
    <n v="1"/>
    <n v="2"/>
    <s v="S"/>
    <s v="N"/>
    <s v="S"/>
    <s v=" "/>
    <x v="1"/>
    <m/>
  </r>
  <r>
    <n v="407"/>
    <s v="SARAH CARDOSO DE CASTRO"/>
    <d v="1993-10-12T00:00:00"/>
    <s v="F"/>
    <n v="8082022407"/>
    <n v="9044724"/>
    <n v="1043525"/>
    <m/>
    <s v="TCC_SCC_TCC_SCC"/>
    <s v="049.279.975-02"/>
    <s v="TIAGOCARDOSOC@GMAIL.COM"/>
    <s v="TCC_SCC"/>
    <s v="TIAGO CARDOSO DE CASTRO"/>
    <n v="5574988010312"/>
    <s v="REGULAR"/>
    <s v=""/>
    <s v="SSG"/>
    <s v="CONSULTORIA"/>
    <s v="BRASILIA"/>
    <s v="DF"/>
    <s v="489023-50"/>
    <n v="5574988010312"/>
    <x v="156"/>
    <d v="2022-08-08T00:00:00"/>
    <s v="TCC"/>
    <s v="TCC"/>
    <s v="TIAGO CARDOSO DE CASTRO"/>
    <s v="MÉDICO(A)"/>
    <s v="COMPLETA"/>
    <s v="S"/>
    <x v="0"/>
    <n v="1"/>
    <n v="2"/>
    <s v="S"/>
    <s v="N"/>
    <s v="S"/>
    <s v=" "/>
    <x v="1"/>
    <m/>
  </r>
  <r>
    <n v="410"/>
    <s v="IGOR GALDINO SCHWAMBACH"/>
    <d v="2022-06-05T00:00:00"/>
    <s v="M"/>
    <n v="15082022410"/>
    <m/>
    <n v="3068309"/>
    <m/>
    <m/>
    <s v="076.362.514-00"/>
    <s v="IGOR.SC9@GMAIL.COM"/>
    <s v="IGS"/>
    <s v="IGOR G S"/>
    <s v="5581996651208"/>
    <s v=""/>
    <s v=""/>
    <s v="TAC"/>
    <s v="CONSULTORIA"/>
    <s v="RECIFE "/>
    <s v="PE"/>
    <s v="51021-360"/>
    <s v="5581996651208"/>
    <x v="157"/>
    <d v="2022-08-15T00:00:00"/>
    <s v="IGS"/>
    <s v="IGS"/>
    <s v="IGOR G S"/>
    <s v="EMPRESÁRIO(A)"/>
    <s v="COMPLETA"/>
    <m/>
    <x v="4"/>
    <n v="1"/>
    <m/>
    <s v="N"/>
    <s v="N"/>
    <s v="N"/>
    <s v=" "/>
    <x v="0"/>
    <d v="2023-12-18T00:00:00"/>
  </r>
  <r>
    <n v="411"/>
    <s v="MARCOS VINÍCIUS NUNES DE SOUZA "/>
    <d v="1994-07-27T00:00:00"/>
    <s v="M"/>
    <n v="15082022411"/>
    <n v="3053721"/>
    <m/>
    <m/>
    <m/>
    <s v="014.135.474-78"/>
    <s v="MARQUINHOS_MVN@HOTMAIL.COM"/>
    <s v="MVNS"/>
    <s v="MARCOS VINÍCIUS NUNES DE SOUZA"/>
    <s v="5581996001221"/>
    <s v="REGULAR"/>
    <s v=""/>
    <s v="ADVISOR"/>
    <s v="CONSULTORIA"/>
    <s v="RECIFE "/>
    <s v="PE"/>
    <s v="50.720-124"/>
    <s v="5581996001221"/>
    <x v="157"/>
    <d v="2022-08-15T00:00:00"/>
    <s v="MVNS"/>
    <s v="MVNS"/>
    <s v="MARCOS VINÍCIUS NUNES DE SOUZA"/>
    <s v="MÉDICO(A)"/>
    <s v="COMPLETA"/>
    <m/>
    <x v="4"/>
    <n v="1"/>
    <m/>
    <s v="N"/>
    <s v="N"/>
    <s v="N"/>
    <s v=" "/>
    <x v="0"/>
    <d v="2023-09-01T00:00:00"/>
  </r>
  <r>
    <n v="415"/>
    <s v="BERNARDO MARINO CARVALHO"/>
    <d v="1983-08-12T00:00:00"/>
    <s v="M"/>
    <n v="15082022415"/>
    <n v="3860657"/>
    <m/>
    <m/>
    <m/>
    <s v="495.079.243-10"/>
    <s v="bernardomcarvalho@gmail.com"/>
    <s v="BMCO"/>
    <s v="BERNARDO MARINO CARVALHO"/>
    <n v="5561982693000"/>
    <m/>
    <m/>
    <s v="ADVISOR"/>
    <s v="ADVISOR"/>
    <s v="CASCAVEL"/>
    <s v="PR"/>
    <s v="8581-3060"/>
    <n v="5561982693000"/>
    <x v="157"/>
    <d v="2022-08-15T00:00:00"/>
    <s v="BMCO"/>
    <s v="BMCO"/>
    <s v="BERNARDO MARINO CARVALHO"/>
    <s v="PROMOTOR(A) DE JUSTIÇA "/>
    <s v="COMPLETA"/>
    <s v="S"/>
    <x v="4"/>
    <n v="1"/>
    <m/>
    <s v="N"/>
    <s v="N"/>
    <s v="N"/>
    <s v=" "/>
    <x v="0"/>
    <d v="2023-11-30T00:00:00"/>
  </r>
  <r>
    <n v="419"/>
    <s v="ARTHUR HARROP FERREIRA DA COSTA FONSECA"/>
    <d v="1998-08-26T00:00:00"/>
    <s v="M"/>
    <n v="17082022419"/>
    <n v="3037526"/>
    <m/>
    <m/>
    <s v="CFC_AHFC_CFC_AHFC"/>
    <s v="110.621.104-98"/>
    <s v="arthurharrop@gmail.com"/>
    <s v="CFC_AHFC"/>
    <s v="ALBERTO FERREIRA DA COSTA"/>
    <n v="5581998374105"/>
    <m/>
    <m/>
    <s v="SSG"/>
    <s v="ADVISOR"/>
    <s v="RECIFE"/>
    <s v="PE"/>
    <s v="51021-000"/>
    <n v="5581998374105"/>
    <x v="158"/>
    <d v="2022-08-17T00:00:00"/>
    <s v="AFC"/>
    <s v="CFC"/>
    <s v="CLAUDIA FERREIRA DA COSTA"/>
    <s v="ADMINISTRADOR(A)"/>
    <s v="SIMPLES"/>
    <s v="S"/>
    <x v="0"/>
    <n v="1"/>
    <n v="3"/>
    <s v="S"/>
    <s v="N"/>
    <s v="S"/>
    <s v=" "/>
    <x v="1"/>
    <m/>
  </r>
  <r>
    <n v="417"/>
    <s v="FLAVIO IVO BEZERRA JUNIOR"/>
    <d v="1971-11-24T00:00:00"/>
    <s v="M"/>
    <n v="18082022417"/>
    <n v="3569953"/>
    <m/>
    <m/>
    <s v="FBJ_FBJ"/>
    <s v="561.032.471-87"/>
    <s v="flavio-bezerra@uol.com.br"/>
    <s v="FBJ"/>
    <s v="FLAVIO IVO BEZERRA JUNIOR"/>
    <n v="5562996067769"/>
    <s v="REGULAR"/>
    <m/>
    <s v="SSG"/>
    <s v="CONSULTORIA"/>
    <s v="GOIÂNIA"/>
    <s v="GO"/>
    <s v="74175-060"/>
    <n v="5562996067769"/>
    <x v="159"/>
    <d v="2022-08-18T00:00:00"/>
    <s v="FBJ"/>
    <s v="FBJ"/>
    <s v="FLAVIO IVO BEZERRA JUNIOR"/>
    <s v="MÉDICO(A)"/>
    <s v="COMPLETA"/>
    <s v="S"/>
    <x v="0"/>
    <n v="1"/>
    <n v="2"/>
    <s v="S"/>
    <s v="S"/>
    <s v="S"/>
    <s v=" "/>
    <x v="1"/>
    <m/>
  </r>
  <r>
    <n v="418"/>
    <s v="DENISE QUIEREGATI BEZERRA"/>
    <d v="1974-08-26T00:00:00"/>
    <s v="F"/>
    <n v="18082022418"/>
    <n v="445364"/>
    <m/>
    <m/>
    <s v="FBJ_DGB"/>
    <s v="247.547.258-83"/>
    <s v="dq.bezerra@uol.com.br"/>
    <s v="FBJ"/>
    <s v="FLAVIO IVO BEZERRA JUNIOR"/>
    <n v="5562996067769"/>
    <s v="REGULAR"/>
    <m/>
    <s v="SSG"/>
    <s v="CONSULTORIA"/>
    <s v="GOIÂNIA"/>
    <s v="GO"/>
    <s v="74175-060"/>
    <n v="5562999454929"/>
    <x v="159"/>
    <d v="2022-08-18T00:00:00"/>
    <s v="FBJ"/>
    <s v="FBJ"/>
    <s v="FLAVIO IVO BEZERRA JUNIOR"/>
    <s v="DENTISTA"/>
    <s v="COMPLETA"/>
    <s v="S"/>
    <x v="0"/>
    <n v="1"/>
    <n v="2"/>
    <s v="S"/>
    <s v="S"/>
    <s v="S"/>
    <s v=" "/>
    <x v="1"/>
    <m/>
  </r>
  <r>
    <n v="424"/>
    <s v="FLAVIO QUIEREGATI SEIXO DE BRITTO BEZERRA"/>
    <d v="2001-07-14T00:00:00"/>
    <s v="M"/>
    <n v="18082022424"/>
    <n v="1042005"/>
    <m/>
    <m/>
    <s v="FBJ_FQS_FBJ_FQS"/>
    <s v="042.908.771-33"/>
    <s v="FLAVIOB581@GMAIL.COM"/>
    <s v="FBJ_FQS"/>
    <s v="FLAVIO IVO BEZERRA JUNIOR"/>
    <n v="5562996067769"/>
    <s v="REGULAR"/>
    <m/>
    <s v="SSG"/>
    <s v="CONSULTORIA"/>
    <s v="GOIÂNIA"/>
    <s v="GO"/>
    <s v="74175-060"/>
    <n v="5562998447760"/>
    <x v="159"/>
    <d v="2022-08-18T00:00:00"/>
    <s v="FBJ"/>
    <s v="FBJ"/>
    <s v="FLAVIO IVO BEZERRA JUNIOR"/>
    <s v="ESTUDANTE"/>
    <m/>
    <m/>
    <x v="0"/>
    <n v="1"/>
    <n v="2"/>
    <s v="S"/>
    <s v="N"/>
    <s v="S"/>
    <s v=" "/>
    <x v="1"/>
    <m/>
  </r>
  <r>
    <n v="457"/>
    <s v="STEPHANIE QUIEREGATI SEIXO DE BRITTO BEZERRA"/>
    <d v="1999-08-22T00:00:00"/>
    <s v="F"/>
    <n v="18082022457"/>
    <n v="9101054"/>
    <m/>
    <m/>
    <s v="FBJ_SQS_FBJ_SQS"/>
    <s v="042.908.431-58"/>
    <s v="STEPHANIEQUIEREGATI@GMAIL.COM"/>
    <s v="FBJ_SQS"/>
    <s v="FLAVIO IVO BEZERRA JUNIOR"/>
    <n v="5562996067769"/>
    <s v="REGULAR"/>
    <m/>
    <s v="SSG"/>
    <s v="CONSULTORIA"/>
    <s v="GOIÂNIA"/>
    <s v="GO"/>
    <s v="74175-060"/>
    <n v="5562998447760"/>
    <x v="159"/>
    <d v="2022-08-18T00:00:00"/>
    <s v="FBJ"/>
    <s v="FBJ"/>
    <s v="FLAVIO IVO BEZERRA JUNIOR"/>
    <s v="ESTUDANTE"/>
    <m/>
    <m/>
    <x v="0"/>
    <n v="1"/>
    <n v="2"/>
    <s v="S"/>
    <s v="N"/>
    <s v="S"/>
    <s v=" "/>
    <x v="1"/>
    <m/>
  </r>
  <r>
    <n v="423"/>
    <s v="NATHALIA SAMANTHA VIEIRA ROMAO DE SANTANA"/>
    <d v="1993-07-01T00:00:00"/>
    <s v="F"/>
    <n v="22082022423"/>
    <n v="8107483"/>
    <m/>
    <m/>
    <m/>
    <s v="096.994.664-30"/>
    <s v="NATHALIASANTANASVR@GMAIL.COM"/>
    <s v="NSVR"/>
    <s v="NATHALIA SAMANTHA VIEIRA ROMAO DE SANTANA"/>
    <n v="5581988527059"/>
    <s v="REGULAR"/>
    <m/>
    <s v="ADVISOR"/>
    <s v="ADVISOR"/>
    <s v="VITÓRIA DE SANTO ANTAO"/>
    <s v="PE"/>
    <s v="55602-030"/>
    <n v="5581988527059"/>
    <x v="160"/>
    <d v="2022-08-22T00:00:00"/>
    <s v="NSVR"/>
    <s v="NSVR"/>
    <s v="NATHALIA SAMANTHA VIEIRA ROMAO DE SANTANA"/>
    <s v="MÉDICO(A)"/>
    <m/>
    <m/>
    <x v="4"/>
    <n v="1"/>
    <m/>
    <s v="N"/>
    <s v="N"/>
    <m/>
    <s v=" "/>
    <x v="0"/>
    <d v="2023-07-31T00:00:00"/>
  </r>
  <r>
    <n v="416"/>
    <s v="BRUNO DE CONTI DIAS MOREIRA"/>
    <d v="1994-05-06T00:00:00"/>
    <s v="M"/>
    <n v="23082022416"/>
    <m/>
    <m/>
    <m/>
    <m/>
    <s v="509.813.895-70"/>
    <s v="bcdeeconomia@gmail.com"/>
    <s v="BCM"/>
    <s v="BRUNO DE CONTI DIAS MOREIRA "/>
    <n v="5545999291559"/>
    <m/>
    <m/>
    <s v="ADVISOR"/>
    <s v="ADVISOR"/>
    <s v="CASCAVEL"/>
    <s v="PR"/>
    <s v="85810-200"/>
    <n v="5545999291559"/>
    <x v="161"/>
    <d v="2022-08-23T00:00:00"/>
    <s v="BCM"/>
    <s v="BCM"/>
    <s v="BRUNO DE CONTI DIAS MOREIRA"/>
    <s v="ECONOMISTA"/>
    <s v="SIMPLES"/>
    <s v="S"/>
    <x v="4"/>
    <n v="1"/>
    <m/>
    <s v="N"/>
    <s v="N"/>
    <s v="N"/>
    <s v=" "/>
    <x v="0"/>
    <m/>
  </r>
  <r>
    <n v="420"/>
    <s v="CAIO MANGUEIRA DE MORAES"/>
    <d v="1991-04-24T00:00:00"/>
    <s v="M"/>
    <n v="24082022420"/>
    <n v="4179935"/>
    <m/>
    <m/>
    <s v="CMM_CMM"/>
    <s v="076.425.014-04"/>
    <s v="Caiomangueiram@gmail.com"/>
    <s v="CMM"/>
    <s v="CAIO MANGUEIRA DE MORAES"/>
    <n v="5583987902404"/>
    <m/>
    <m/>
    <s v="SSG"/>
    <s v="ADVISOR"/>
    <s v="JOÃO PESSOA"/>
    <s v="PB"/>
    <s v="58045-010"/>
    <s v="5583987902404"/>
    <x v="162"/>
    <d v="2022-08-24T00:00:00"/>
    <s v="CMM"/>
    <s v="CMM"/>
    <s v="CAIO MANGUEIRA DE MORAES"/>
    <s v="ENGENHEIRO(A)"/>
    <s v="COMPLETA"/>
    <s v="N "/>
    <x v="0"/>
    <n v="1"/>
    <n v="2"/>
    <s v="S"/>
    <s v="N"/>
    <s v="S"/>
    <s v=" "/>
    <x v="1"/>
    <m/>
  </r>
  <r>
    <n v="426"/>
    <s v="MAURA LUCIA RIZZARDO"/>
    <d v="1958-11-08T00:00:00"/>
    <s v="F"/>
    <n v="24082022426"/>
    <n v="3976758"/>
    <m/>
    <m/>
    <m/>
    <s v="066.050.888-59"/>
    <s v="CONTAXPPRIMOS@GMAIL.COM"/>
    <s v="MLR"/>
    <s v="MAURA LUCIA RIZZARDO"/>
    <n v="5511956580104"/>
    <s v="QUALIFICADO"/>
    <m/>
    <s v="ADVISOR"/>
    <s v="CONSULTORIA"/>
    <s v="SÃO PAULO"/>
    <s v="SP"/>
    <s v="14620-000"/>
    <n v="5511956580104"/>
    <x v="162"/>
    <d v="2022-08-24T00:00:00"/>
    <s v="MLR"/>
    <s v="MLR"/>
    <s v="MAURA LUCIA RIZZARDO"/>
    <s v="APOSENTADO(A)"/>
    <m/>
    <m/>
    <x v="1"/>
    <n v="1"/>
    <m/>
    <s v="N"/>
    <s v="N"/>
    <s v="N"/>
    <s v=" "/>
    <x v="1"/>
    <m/>
  </r>
  <r>
    <n v="421"/>
    <s v="DIEGO DOS SANTOS SOUZA"/>
    <d v="1990-10-02T00:00:00"/>
    <s v="M"/>
    <n v="26082022421"/>
    <m/>
    <m/>
    <m/>
    <m/>
    <s v="088.526.576-90"/>
    <s v="diego.santsouza@gmail.com"/>
    <s v="DSS"/>
    <s v="DIEGO DOS SANTOS SOUZA "/>
    <s v="5519971519340"/>
    <m/>
    <m/>
    <s v="ADVISOR"/>
    <s v="RETENCAO"/>
    <s v="ITAJUBÁ"/>
    <s v="MG"/>
    <s v="37500-512"/>
    <s v="5519971519340"/>
    <x v="163"/>
    <d v="2022-08-26T00:00:00"/>
    <s v="DSS"/>
    <s v="DSS"/>
    <s v="DIEGO DOS SANTOS SOUZA"/>
    <s v="GERENTE"/>
    <s v="COMPLETA"/>
    <s v="N"/>
    <x v="4"/>
    <n v="1"/>
    <m/>
    <s v="N"/>
    <s v="N"/>
    <s v="N"/>
    <s v=" "/>
    <x v="0"/>
    <d v="2023-09-01T00:00:00"/>
  </r>
  <r>
    <n v="422"/>
    <s v="JADFER CARLOS HONORATO E SILVA"/>
    <d v="1997-11-11T00:00:00"/>
    <s v="M"/>
    <n v="29082022422"/>
    <n v="9157879"/>
    <m/>
    <m/>
    <m/>
    <s v="703.134.094-20"/>
    <s v="jadfercarlos@gmail.com"/>
    <s v="JCH"/>
    <s v="JADFER CARLOS HONORATO E SILVA "/>
    <n v="5581989322662"/>
    <m/>
    <m/>
    <s v="ADVISOR"/>
    <s v="ADVISOR"/>
    <s v="RECIFE"/>
    <s v="PE"/>
    <s v="51020-240"/>
    <n v="5581989322662"/>
    <x v="164"/>
    <d v="2022-08-29T00:00:00"/>
    <s v="JCH"/>
    <s v="JCH"/>
    <s v="JADFER CARLOS HONORATO E SILVA"/>
    <s v="MÉDICO(A)"/>
    <s v="SIMPLES"/>
    <s v="N"/>
    <x v="4"/>
    <n v="1"/>
    <m/>
    <s v="N"/>
    <s v="N"/>
    <n v="45448"/>
    <s v=" "/>
    <x v="0"/>
    <d v="2023-08-14T00:00:00"/>
  </r>
  <r>
    <n v="440"/>
    <s v="MARIANA GOMES DE MORAIS"/>
    <d v="1986-07-17T00:00:00"/>
    <s v="F"/>
    <n v="31082022440"/>
    <n v="2759577"/>
    <m/>
    <m/>
    <s v="MGM_MGM"/>
    <s v="057.341.674-52"/>
    <s v="MARI_MORAIS@HOTMAIL.COM"/>
    <s v="MGM"/>
    <s v="MARIANA GOMES DE MORAIS"/>
    <n v="5581999268330"/>
    <s v="QUALIFICADO"/>
    <m/>
    <s v="SSG"/>
    <s v="CONSULTORIA"/>
    <s v="RECIFE"/>
    <s v="PE"/>
    <s v="51020-060"/>
    <n v="5581999268330"/>
    <x v="165"/>
    <d v="2022-08-31T00:00:00"/>
    <s v="MGM"/>
    <s v="MGM"/>
    <s v="MARIANA GOMES DE MORAIS"/>
    <s v="EMPRESÁRIO(A)"/>
    <m/>
    <m/>
    <x v="0"/>
    <n v="1"/>
    <n v="2"/>
    <s v="S"/>
    <s v="S"/>
    <s v="S"/>
    <s v=" "/>
    <x v="1"/>
    <m/>
  </r>
  <r>
    <n v="442"/>
    <s v="MRN GESTAO EMPRESARIAL EIRELI"/>
    <d v="2018-11-07T00:00:00"/>
    <s v="E"/>
    <n v="31082022442"/>
    <n v="2888131"/>
    <m/>
    <m/>
    <s v="MGM_MRN"/>
    <s v="31.965.011/0001-30"/>
    <s v="MARI_MORAIS@HOTMAIL.COM"/>
    <s v="MGM"/>
    <s v="MARIANA GOMES DE MORAIS"/>
    <n v="5581999268330"/>
    <s v="REGULAR"/>
    <m/>
    <s v="SSG"/>
    <s v="RETENCAO"/>
    <s v="RECIFE"/>
    <s v="PE"/>
    <s v="52061-055"/>
    <n v="5581999268330"/>
    <x v="165"/>
    <d v="2022-08-31T00:00:00"/>
    <s v="MGM"/>
    <s v="MGM"/>
    <s v="MARIANA GOMES DE MORAIS"/>
    <s v="EMPRESÁRIO(A)"/>
    <m/>
    <m/>
    <x v="0"/>
    <n v="1"/>
    <n v="2"/>
    <s v="S"/>
    <s v="S"/>
    <s v="S"/>
    <s v=" "/>
    <x v="1"/>
    <m/>
  </r>
  <r>
    <n v="435"/>
    <s v="RICARDO TOLENTINO WANDERLEY DA NOBREGA"/>
    <d v="1965-01-15T00:00:00"/>
    <s v="M"/>
    <n v="9092022435"/>
    <n v="9166623"/>
    <m/>
    <m/>
    <s v="RTN_RTN"/>
    <s v="442.690.214-20"/>
    <s v="RICARDO_TOLENTIN@UOL.COM.BR"/>
    <s v="RTN"/>
    <s v="HELIO MEIRA TOLENTINO DE CARVALHO"/>
    <s v="5581988448194"/>
    <m/>
    <m/>
    <s v="SSG"/>
    <s v="CONSULTORIA"/>
    <s v="RECIFE"/>
    <s v="PE"/>
    <s v="520501-45"/>
    <s v="5581988448194"/>
    <x v="166"/>
    <d v="2022-09-09T00:00:00"/>
    <s v="HMT"/>
    <s v="RTN"/>
    <s v="RICARDO TOLENTINO WANDERLEY DA NOBREGA"/>
    <s v="ENGENHEIRO(A)"/>
    <s v="COMPLETA"/>
    <m/>
    <x v="0"/>
    <s v="100%"/>
    <n v="3"/>
    <s v="S"/>
    <s v="N"/>
    <s v="S"/>
    <s v=" "/>
    <x v="1"/>
    <m/>
  </r>
  <r>
    <n v="436"/>
    <s v="HELIO MEIRA TOLENTINO DE CARVALHO"/>
    <d v="1939-02-17T00:00:00"/>
    <s v="M"/>
    <n v="9092022436"/>
    <n v="9166592"/>
    <m/>
    <m/>
    <s v="HMT_HMT"/>
    <s v="001.623.294-15"/>
    <s v="helio.tolentino@outlook.com"/>
    <s v="HMT"/>
    <s v="HELIO MEIRA TOLENTINO DE CARVALHO"/>
    <s v="5581991333114"/>
    <m/>
    <m/>
    <s v="SSG"/>
    <s v="CONSULTORIA"/>
    <s v="RECIFE"/>
    <s v="PE"/>
    <s v="510200-00"/>
    <s v="5581991333114"/>
    <x v="166"/>
    <d v="2022-09-09T00:00:00"/>
    <s v="HMT"/>
    <s v="HMT"/>
    <s v="HELIO MEIRA TOLENTINO DE CARVALHO"/>
    <s v="ENGENHEIRO(A)"/>
    <s v="COMPLETA"/>
    <m/>
    <x v="0"/>
    <s v="100%"/>
    <n v="3"/>
    <s v="S"/>
    <s v="N"/>
    <s v="S"/>
    <s v=" "/>
    <x v="1"/>
    <m/>
  </r>
  <r>
    <n v="437"/>
    <s v="MARCILIO DIAS ALVES"/>
    <d v="1954-07-25T00:00:00"/>
    <s v="M"/>
    <n v="12092022437"/>
    <n v="9169847"/>
    <m/>
    <m/>
    <s v="MDA_MDA"/>
    <s v="104.012.964-15"/>
    <s v="MARCILIO2507@HOTMAIL.COM"/>
    <s v="MDA"/>
    <s v="HELIO MEIRA TOLENTINO DE CARVALHO"/>
    <s v="5581997323370"/>
    <m/>
    <m/>
    <s v="SSG"/>
    <s v="RETENCAO"/>
    <s v="RECIFE"/>
    <s v="PE"/>
    <s v="520201-50"/>
    <s v="5581997323370"/>
    <x v="167"/>
    <d v="2022-09-12T00:00:00"/>
    <s v="HMT"/>
    <s v="MDA"/>
    <s v="MARCILIO DIAS ALVES"/>
    <s v="ADMINISTRADOR(A)"/>
    <s v="COMPLETA"/>
    <m/>
    <x v="0"/>
    <s v="100%"/>
    <n v="3"/>
    <s v="S"/>
    <s v="N"/>
    <s v="S"/>
    <s v=" "/>
    <x v="1"/>
    <m/>
  </r>
  <r>
    <n v="438"/>
    <s v="MARCELO MOTA DE BITENCOURT"/>
    <d v="1978-10-13T00:00:00"/>
    <s v="M"/>
    <n v="12092022438"/>
    <n v="9166930"/>
    <m/>
    <m/>
    <s v="MMB_MMB"/>
    <s v="028.049.474-24"/>
    <s v="MARCELO@TOLENTINO.COM.BR"/>
    <s v="MMB"/>
    <s v="HELIO MEIRA TOLENTINO DE CARVALHO"/>
    <s v="5581999900004"/>
    <m/>
    <m/>
    <s v="SSG"/>
    <s v="CONSULTORIA"/>
    <s v="RECIFE"/>
    <s v="PE"/>
    <s v="510200-11"/>
    <s v="5581999900004"/>
    <x v="167"/>
    <d v="2022-09-12T00:00:00"/>
    <s v="HMT"/>
    <s v="MMB"/>
    <s v="MARCELO MOTA DE BITENCOURT"/>
    <s v="EMPRESÁRIO(A)"/>
    <s v="COMPLETA"/>
    <m/>
    <x v="0"/>
    <s v="100%"/>
    <n v="3"/>
    <s v="S"/>
    <s v="N"/>
    <s v="S"/>
    <s v=" "/>
    <x v="1"/>
    <m/>
  </r>
  <r>
    <n v="439"/>
    <s v="EDUARDO SANTANA LOBO"/>
    <d v="1978-04-06T00:00:00"/>
    <s v="M"/>
    <n v="16092022439"/>
    <n v="4329414"/>
    <m/>
    <m/>
    <m/>
    <s v="271.863.148-13"/>
    <s v="EDULOBO@GMAIL.COM"/>
    <s v="ESLO"/>
    <s v="EDUARDO SANTANA LOBO"/>
    <s v="5521981814663"/>
    <s v="REGULAR"/>
    <m/>
    <s v="ADVISOR"/>
    <s v="CONSULTORIA"/>
    <s v="RIO DE JANEIRO"/>
    <s v="RJ"/>
    <s v="227953-15"/>
    <s v="5521981814663"/>
    <x v="168"/>
    <d v="2022-09-16T00:00:00"/>
    <s v="ESLO"/>
    <s v="ESLO"/>
    <s v="EDUARDO SANTANA LOBO"/>
    <s v="ANALISTA DE SISTEMAS"/>
    <s v="SIMPLES"/>
    <m/>
    <x v="4"/>
    <s v="100%"/>
    <m/>
    <s v="N"/>
    <s v="N"/>
    <s v="N"/>
    <s v=" "/>
    <x v="0"/>
    <d v="2023-08-23T00:00:00"/>
  </r>
  <r>
    <n v="448"/>
    <s v="PAULO ANSELMO DA MOTA SILVEIRA NETO"/>
    <d v="2022-08-08T00:00:00"/>
    <s v="M"/>
    <n v="27092022448"/>
    <n v="2505688"/>
    <n v="2354850"/>
    <m/>
    <m/>
    <s v="049.743.294-30"/>
    <s v="pauloadmsn@gmail.com"/>
    <s v="PAS"/>
    <s v="PAULO ANSELMO DA MOTA SILVEIRA NETO"/>
    <n v="5581982880808"/>
    <m/>
    <m/>
    <s v="ADVISOR"/>
    <s v="CONSULTORIA"/>
    <s v="RECIFE"/>
    <s v="PE"/>
    <s v="52171-131"/>
    <n v="5581982880808"/>
    <x v="169"/>
    <d v="2022-09-27T00:00:00"/>
    <s v="PAS"/>
    <s v="PAS"/>
    <s v="PAULO ANSELMO DA MOTA SILVEIRA NETO"/>
    <s v="PROFESSOR(A)"/>
    <m/>
    <m/>
    <x v="4"/>
    <n v="1"/>
    <m/>
    <s v="N"/>
    <s v="N"/>
    <s v="N"/>
    <s v=" "/>
    <x v="0"/>
    <d v="2023-02-27T00:00:00"/>
  </r>
  <r>
    <n v="445"/>
    <s v="EDUARDO JOSÉ CABRAL DE MELO FILHO"/>
    <d v="1980-05-09T00:00:00"/>
    <s v="M"/>
    <n v="30092022445"/>
    <n v="4372604"/>
    <n v="2016700"/>
    <m/>
    <m/>
    <s v="009.090.104-55"/>
    <s v="eduardo.cabral.melo@gmail.com"/>
    <s v="ECM"/>
    <s v="EDUARDO JOSÉ CABRAL DE MELO FILHO"/>
    <n v="5579981027393"/>
    <m/>
    <m/>
    <s v="ADVISOR"/>
    <s v="CONSULTORIA"/>
    <s v="ARACAJU"/>
    <s v="SE"/>
    <s v="49037-460"/>
    <n v="5579981027393"/>
    <x v="170"/>
    <d v="2022-09-30T00:00:00"/>
    <s v="ECM"/>
    <s v="ECM"/>
    <s v="EDUARDO JOSÉ CABRAL DE MELO FILHO"/>
    <s v="ADVOGADO(A)"/>
    <m/>
    <m/>
    <x v="4"/>
    <n v="1"/>
    <m/>
    <s v="N"/>
    <s v="N"/>
    <s v="N"/>
    <s v=" "/>
    <x v="0"/>
    <d v="2024-09-26T00:00:00"/>
  </r>
  <r>
    <n v="447"/>
    <s v="GUSTAVO MENDONÇA DUARTE"/>
    <d v="1985-07-26T00:00:00"/>
    <s v="M"/>
    <n v="5102022447"/>
    <n v="3515208"/>
    <n v="1856856"/>
    <m/>
    <m/>
    <s v="014.183.315-70"/>
    <s v="gustavoduarte2008@gmail.com"/>
    <s v="GMD"/>
    <s v="GUSTAVO MENDONÇA DUARTE"/>
    <n v="5573981079426"/>
    <m/>
    <m/>
    <s v="ADVISOR"/>
    <s v="CONSULTORIA"/>
    <s v="ITABUNA"/>
    <s v="BA"/>
    <s v="45605-472"/>
    <n v="5573981079426"/>
    <x v="171"/>
    <d v="2022-10-05T00:00:00"/>
    <s v="GMD"/>
    <s v="GMD"/>
    <s v="GUSTAVO MENDONÇA DUARTE"/>
    <s v="MÉDICO(A)"/>
    <m/>
    <m/>
    <x v="4"/>
    <n v="1"/>
    <m/>
    <s v="N"/>
    <s v="N"/>
    <s v="N"/>
    <s v=" "/>
    <x v="0"/>
    <d v="2023-08-11T00:00:00"/>
  </r>
  <r>
    <n v="454"/>
    <s v="ANA MARIA DE SOUZA"/>
    <d v="1961-04-16T00:00:00"/>
    <s v="F"/>
    <n v="5102022454"/>
    <n v="4824944"/>
    <m/>
    <m/>
    <s v="AMS_AMS"/>
    <s v="220.726.404-15"/>
    <s v="ams.11@hotmail.com"/>
    <s v="AMS"/>
    <s v="ANA MARIA DE SOUZA"/>
    <n v="5581991138647"/>
    <s v="REGULAR"/>
    <m/>
    <s v="SSG"/>
    <s v="ADVISOR"/>
    <s v="RECIFE"/>
    <s v="PE"/>
    <s v="52050-180"/>
    <n v="5581991138647"/>
    <x v="171"/>
    <d v="2022-10-05T00:00:00"/>
    <s v="AMS"/>
    <s v="AMS"/>
    <s v="ANA MARIA DE SOUZA"/>
    <s v="MÉDICO(A)"/>
    <s v="COMPLETA"/>
    <s v="N"/>
    <x v="1"/>
    <n v="1"/>
    <m/>
    <s v="S"/>
    <s v="N"/>
    <s v="S"/>
    <s v=" "/>
    <x v="1"/>
    <m/>
  </r>
  <r>
    <n v="446"/>
    <s v="FERNANDO ECKERMANN"/>
    <d v="1987-11-03T00:00:00"/>
    <s v="M"/>
    <n v="6102022446"/>
    <m/>
    <m/>
    <m/>
    <m/>
    <s v="368.489.668-35"/>
    <s v="fernandoeckermann@gmail.com"/>
    <s v="FEK"/>
    <s v="FERNANDO ECKERMANN"/>
    <n v="5511972515244"/>
    <m/>
    <m/>
    <s v="ADVISOR"/>
    <s v="CONSULTORIA"/>
    <s v="VISTA ALEGRE "/>
    <s v="SP"/>
    <s v="13285-328"/>
    <n v="5511972515244"/>
    <x v="172"/>
    <d v="2022-10-06T00:00:00"/>
    <s v="FEK"/>
    <s v="FEK"/>
    <s v="FERNANDO ECKERMANN"/>
    <s v="CONSULTOR"/>
    <m/>
    <m/>
    <x v="4"/>
    <n v="1"/>
    <m/>
    <s v="N"/>
    <s v="N"/>
    <s v="N"/>
    <s v=" "/>
    <x v="0"/>
    <d v="2023-07-12T00:00:00"/>
  </r>
  <r>
    <n v="459"/>
    <s v="MARIA GARIBALDI PINTO"/>
    <d v="1983-01-31T00:00:00"/>
    <s v="F"/>
    <n v="7102022459"/>
    <n v="9298250"/>
    <m/>
    <m/>
    <m/>
    <s v="009.155.614-76"/>
    <s v="maria@garibaldipinto.com.br"/>
    <s v="MGP"/>
    <s v="MARIA GARIBALDI PINTO"/>
    <n v="5581991840102"/>
    <s v="REGULAR"/>
    <m/>
    <s v="PMM"/>
    <s v="CONSULTORIA"/>
    <s v="RECIFE"/>
    <s v="PE"/>
    <s v="52060-590"/>
    <n v="5581991840102"/>
    <x v="173"/>
    <d v="2022-10-07T00:00:00"/>
    <s v="MGP"/>
    <s v="MGP"/>
    <s v="MARIA GARIBALDI PINTO"/>
    <s v="DIRETOR(A)"/>
    <m/>
    <m/>
    <x v="2"/>
    <n v="0"/>
    <m/>
    <s v="N"/>
    <s v="N"/>
    <s v="N"/>
    <s v=" "/>
    <x v="1"/>
    <m/>
  </r>
  <r>
    <n v="444"/>
    <s v="JAYME MARQUES DOS SANTOS NETO"/>
    <d v="1983-02-09T00:00:00"/>
    <s v="M"/>
    <n v="9102022444"/>
    <n v="348850"/>
    <m/>
    <m/>
    <m/>
    <s v="043.092.024-54"/>
    <s v="jaymemed@yahoo.com.br"/>
    <s v="JMSN"/>
    <s v="JAYME MARQUES DOS SANTOS NETO"/>
    <n v="5581933270369"/>
    <s v="QUALIFICADO"/>
    <m/>
    <s v="PMM"/>
    <s v="RETENCAO"/>
    <s v="RECIFE"/>
    <s v="PE"/>
    <s v="51011-000"/>
    <n v="5581933270369"/>
    <x v="174"/>
    <d v="2022-10-09T00:00:00"/>
    <s v="JMSN"/>
    <s v="JMSN"/>
    <s v="JAYME MARQUES DOS SANTOS NETO"/>
    <s v="MÉDICO(A)"/>
    <m/>
    <m/>
    <x v="2"/>
    <n v="0"/>
    <m/>
    <s v="N"/>
    <s v="N"/>
    <s v="N"/>
    <s v=" "/>
    <x v="1"/>
    <m/>
  </r>
  <r>
    <n v="431"/>
    <s v="THOMAZ LOBO MACHADO GUIMARAES"/>
    <d v="1961-05-14T00:00:00"/>
    <s v="M"/>
    <n v="14102022431"/>
    <n v="8512584"/>
    <m/>
    <m/>
    <s v="TLMG_TLMG"/>
    <s v="193.014.304-44"/>
    <s v="THOMAZ.LMG@HOTMAIL.COM"/>
    <s v="TLMG"/>
    <s v="THOMAZ LOBO MACHADO GUIMARAES"/>
    <n v="5581998787788"/>
    <s v="REGULAR"/>
    <m/>
    <s v="SSG"/>
    <s v="ADVISOR"/>
    <s v="RECIFE "/>
    <s v="PE"/>
    <s v="51130-000"/>
    <n v="5581998787788"/>
    <x v="175"/>
    <d v="2022-10-14T00:00:00"/>
    <s v="TLMG"/>
    <s v="TLMG"/>
    <s v="THOMAZ LOBO MACHADO GUIMARAES"/>
    <s v="EMPRESÁRIO(A)"/>
    <s v="COMPLETA "/>
    <s v="S"/>
    <x v="0"/>
    <n v="1"/>
    <n v="2"/>
    <s v="S"/>
    <s v="N"/>
    <s v="S"/>
    <s v=" "/>
    <x v="1"/>
    <m/>
  </r>
  <r>
    <n v="452"/>
    <s v="ROSANA WU CEI YEE"/>
    <d v="1978-01-25T00:00:00"/>
    <s v="F"/>
    <n v="14102022452"/>
    <n v="9301992"/>
    <m/>
    <m/>
    <s v="WCY_WCY"/>
    <s v="928.236.705-30"/>
    <s v="CEIYEE@YAHOO.COM"/>
    <s v="WCY"/>
    <s v="ROSANA WU CEI YEE"/>
    <n v="5581997398989"/>
    <s v="REGULAR"/>
    <m/>
    <s v="PMM"/>
    <s v="ADVISOR"/>
    <s v="SALVADOR "/>
    <s v="BA"/>
    <s v="40295-050"/>
    <n v="5581997398989"/>
    <x v="175"/>
    <d v="2022-10-14T00:00:00"/>
    <s v="WCY"/>
    <s v="WCY"/>
    <s v="ROSANA WU CEI YEE"/>
    <s v="EMPRESÁRIO(A)"/>
    <s v="SIMPLES "/>
    <s v="N"/>
    <x v="0"/>
    <n v="1"/>
    <n v="3"/>
    <s v="S"/>
    <s v="N"/>
    <s v="S"/>
    <s v=" "/>
    <x v="1"/>
    <m/>
  </r>
  <r>
    <n v="427"/>
    <s v="ARTHUR HENRIQUE GOMES LIRA"/>
    <d v="1985-02-26T00:00:00"/>
    <s v="M"/>
    <n v="19102022427"/>
    <n v="425175"/>
    <n v="4177928"/>
    <m/>
    <m/>
    <s v="062.895.084-58"/>
    <s v="arthurlira_@hotmail.com"/>
    <s v="AHGL"/>
    <s v="ARTHUR HENRIQUE GOMES LIRA"/>
    <n v="5581988868693"/>
    <s v="REGULAR"/>
    <m/>
    <s v="ADVISOR"/>
    <s v="ADVISOR"/>
    <s v="RECIFE"/>
    <s v="PE"/>
    <s v="5102-1070"/>
    <n v="5581988868693"/>
    <x v="176"/>
    <d v="2022-10-19T00:00:00"/>
    <s v="AHGL"/>
    <s v="AHGL"/>
    <s v="ARTHUR HENRIQUE GOMES LIRA"/>
    <s v="DENTISTA"/>
    <s v="SIMPLES"/>
    <s v="S"/>
    <x v="4"/>
    <n v="1"/>
    <m/>
    <s v="N"/>
    <s v="N"/>
    <s v="N"/>
    <s v=" "/>
    <x v="0"/>
    <d v="2024-09-26T00:00:00"/>
  </r>
  <r>
    <n v="455"/>
    <s v="RAIMUNDO NONATO LOPES NETO (ADVISOR)"/>
    <d v="1984-12-21T00:00:00"/>
    <s v="M"/>
    <n v="1112022455"/>
    <n v="4309241"/>
    <n v="3450186"/>
    <m/>
    <m/>
    <s v="049.975.744-06"/>
    <s v="raimundonlneto@gmail.com"/>
    <s v="RNLN"/>
    <s v="RAIMUNDO NONATO LOPES NETO "/>
    <n v="5581973472727"/>
    <s v="REGULAR"/>
    <s v="REGULAR"/>
    <s v="ADVISOR"/>
    <s v="ADVISOR"/>
    <s v="RECIFE "/>
    <s v="PE"/>
    <s v="52010-210"/>
    <n v="5581973472727"/>
    <x v="177"/>
    <d v="2022-11-01T00:00:00"/>
    <s v="RNLN"/>
    <s v="RNLN"/>
    <s v="RAIMUNDO NONATO LOPES NETO"/>
    <s v="MÉDICO(A)"/>
    <s v="COMPLETA"/>
    <s v="S"/>
    <x v="4"/>
    <n v="1"/>
    <m/>
    <s v="N"/>
    <s v="N"/>
    <s v="N"/>
    <s v=" "/>
    <x v="0"/>
    <d v="2023-08-16T00:00:00"/>
  </r>
  <r>
    <n v="468"/>
    <s v="MARIA LUISA DE MEDEIROS LIRA"/>
    <d v="1997-08-28T00:00:00"/>
    <s v="F"/>
    <n v="3112022468"/>
    <n v="9379548"/>
    <m/>
    <m/>
    <m/>
    <s v="704.448.494-83"/>
    <s v="mluisamlira@gmail.com"/>
    <s v="MLML"/>
    <s v="MARIA LUISA DE MEDEIROS LIRA"/>
    <n v="5581988082484"/>
    <s v="REGULAR"/>
    <m/>
    <s v="NBL"/>
    <s v="CONSULTORIA"/>
    <s v="RECIFE"/>
    <s v="PE"/>
    <s v="51111-000"/>
    <n v="5581988082484"/>
    <x v="178"/>
    <d v="2022-11-03T00:00:00"/>
    <s v="MLML"/>
    <s v="MLML"/>
    <s v="MARIA LUISA DE MEDEIROS LIRA"/>
    <s v="ADMINISTRADOR(A)"/>
    <s v="SIMPLES"/>
    <s v="S"/>
    <x v="2"/>
    <n v="0"/>
    <m/>
    <s v="N"/>
    <s v="N"/>
    <s v="N"/>
    <s v=" "/>
    <x v="1"/>
    <m/>
  </r>
  <r>
    <n v="458"/>
    <s v="RICARDO DE ALBUQUERQUE MARANHAO NEVES"/>
    <d v="1948-06-08T00:00:00"/>
    <s v="M"/>
    <n v="8112022458"/>
    <n v="6142616"/>
    <m/>
    <m/>
    <s v="RAMN_RAMN"/>
    <s v="103.849.604-72"/>
    <s v="CONSTRUMAR.LTDA@HOTMAIL.COM"/>
    <s v="RAMN"/>
    <s v="RICARDO DE ALBUQUERQUE MARANHAO NEVES"/>
    <n v="5581988445032"/>
    <s v="REGULAR"/>
    <m/>
    <s v="SSG"/>
    <s v="ADVISOR"/>
    <s v="RECIFE"/>
    <s v="PE"/>
    <s v="52050-120"/>
    <n v="5581988445032"/>
    <x v="179"/>
    <d v="2022-10-05T00:00:00"/>
    <s v="RAMN"/>
    <s v="RAMN"/>
    <s v="RICARDO DE ALBUQUERQUE MARANHAO NEVES"/>
    <s v="ENGENHEIRO(A)"/>
    <s v="SIMPLES"/>
    <s v="N"/>
    <x v="0"/>
    <n v="1"/>
    <m/>
    <s v="N"/>
    <s v="N"/>
    <s v="N"/>
    <s v=" "/>
    <x v="0"/>
    <d v="2025-04-04T00:00:00"/>
  </r>
  <r>
    <n v="465"/>
    <s v="DIEGO JOSÉ LYRA TRUTA"/>
    <d v="1984-12-25T00:00:00"/>
    <s v="M"/>
    <n v="16112022465"/>
    <n v="7143143"/>
    <m/>
    <n v="7730152"/>
    <s v="DLT_DLT"/>
    <s v="048.325.814-81"/>
    <s v="truta.diego@hotmail.com"/>
    <s v="DLT"/>
    <s v="DIEGO JOSÉ LYRA TRUTA"/>
    <n v="5581987852125"/>
    <s v="REGULAR"/>
    <m/>
    <s v="SSG"/>
    <s v="ADVISOR"/>
    <s v="RECIFE"/>
    <s v="PE"/>
    <s v="52041-130"/>
    <n v="5581987852125"/>
    <x v="180"/>
    <d v="2022-11-16T00:00:00"/>
    <s v="DLT"/>
    <s v="DLT"/>
    <s v="DIEGO JOSÉ LYRA TRUTA"/>
    <s v="ADMINISTRADOR(A)"/>
    <s v="SIMPLES"/>
    <s v="S"/>
    <x v="0"/>
    <n v="1"/>
    <n v="2"/>
    <s v="S"/>
    <s v="S"/>
    <s v="S"/>
    <s v=" "/>
    <x v="1"/>
    <m/>
  </r>
  <r>
    <n v="462"/>
    <s v="BRUNO FRANCA DE BRITTO LEITE"/>
    <d v="1991-11-04T00:00:00"/>
    <s v="M"/>
    <n v="17112022462"/>
    <n v="493024"/>
    <m/>
    <m/>
    <s v="BFB_BFB"/>
    <s v="097.627.424-86"/>
    <s v="BRUNO_LEITE19@HOTMAIL.COM"/>
    <s v="BFB"/>
    <s v="BRUNO FRANCA DE BRITTO LEITE"/>
    <n v="5581996090003"/>
    <s v="REGULAR"/>
    <m/>
    <s v="SSG"/>
    <s v="CONSULTORIA"/>
    <s v="RECIFE"/>
    <s v="PE"/>
    <s v="52070-010"/>
    <n v="5581996090003"/>
    <x v="181"/>
    <d v="2022-11-17T00:00:00"/>
    <s v="BFB"/>
    <s v="BFB"/>
    <s v="BRUNO FRANCA DE BRITTO LEITE"/>
    <s v="ADVOGADO(A)"/>
    <s v="SIMPLES"/>
    <s v="S"/>
    <x v="0"/>
    <n v="1"/>
    <n v="2"/>
    <s v="S"/>
    <s v="N"/>
    <s v="S"/>
    <s v=" "/>
    <x v="1"/>
    <m/>
  </r>
  <r>
    <n v="463"/>
    <s v="DIEGO DUARTE GUIMARÃES "/>
    <d v="1996-10-30T00:00:00"/>
    <s v="M"/>
    <n v="17112022463"/>
    <n v="3478782"/>
    <m/>
    <m/>
    <m/>
    <s v="076.902.414-92"/>
    <s v="DIEGODGUIMARAES@LIVE.COM"/>
    <s v="DDG"/>
    <s v="DIEGO DUARTE GUIMARÃES "/>
    <n v="55819996450100"/>
    <s v="REGULAR"/>
    <m/>
    <s v="GSD"/>
    <s v="RETENCAO"/>
    <s v="RECIFE "/>
    <s v="PE"/>
    <s v="52020-160"/>
    <n v="55819996450100"/>
    <x v="181"/>
    <d v="2022-09-26T00:00:00"/>
    <s v="DDG"/>
    <s v="DDG"/>
    <s v="DIEGO DUARTE GUIMARÃES"/>
    <s v="ESTUDANTE "/>
    <s v="SIMPLES"/>
    <s v="N "/>
    <x v="2"/>
    <n v="0"/>
    <m/>
    <s v="N"/>
    <s v="N"/>
    <s v="N"/>
    <s v=" "/>
    <x v="0"/>
    <d v="2023-09-22T00:00:00"/>
  </r>
  <r>
    <n v="461"/>
    <s v="PRISCILA ROCHA DE LIMA MARQUES"/>
    <d v="1981-11-02T00:00:00"/>
    <s v="F"/>
    <n v="20112022461"/>
    <n v="7117925"/>
    <m/>
    <m/>
    <s v="PRLM_PRLM"/>
    <s v="041.033.974-11"/>
    <s v="priurocha@yahoo.com.br"/>
    <s v="PRLM"/>
    <s v="PRISCILA ROCHA DE LIMA MARQUES"/>
    <n v="5581999606076"/>
    <s v="REGULAR"/>
    <m/>
    <s v="PMM"/>
    <s v="ADVISOR"/>
    <s v="RECIFE"/>
    <s v="PE"/>
    <s v="51011-000"/>
    <n v="5581999606076"/>
    <x v="182"/>
    <d v="2022-11-20T00:00:00"/>
    <s v="PRLM"/>
    <s v="PRLM"/>
    <s v="PRISCILA ROCHA DE LIMA MARQUES"/>
    <s v="MÉDICO(A)"/>
    <s v="COMPLETA"/>
    <s v="S"/>
    <x v="2"/>
    <n v="0"/>
    <m/>
    <s v="N"/>
    <s v="N"/>
    <s v="N"/>
    <s v=" "/>
    <x v="1"/>
    <m/>
  </r>
  <r>
    <n v="471"/>
    <s v="JOAO AUGUSTO DE CARVALHO NETO"/>
    <d v="1981-07-04T00:00:00"/>
    <s v="M"/>
    <n v="21112022471"/>
    <n v="3146044"/>
    <n v="5185382"/>
    <m/>
    <s v="JACN_JACN"/>
    <s v="038.915.014-20"/>
    <s v="joaocarvalhobr@yahoo.com.br"/>
    <s v="JACN"/>
    <s v="JOAO AUGUSTO DE CARVALHO NETO"/>
    <n v="5581991519151"/>
    <s v="QUALIFICADO"/>
    <m/>
    <s v="SSG"/>
    <s v="CONSULTORIA"/>
    <s v="RECIFE"/>
    <s v="PE"/>
    <s v="51021-010"/>
    <n v="5581991519151"/>
    <x v="183"/>
    <d v="2022-11-21T00:00:00"/>
    <s v="JACN"/>
    <s v="JACN"/>
    <s v="JOAO AUGUSTO DE CARVALHO NETO"/>
    <s v="EMPRESÁRIO(A)"/>
    <s v="SIMPLES"/>
    <s v="S"/>
    <x v="0"/>
    <n v="1"/>
    <n v="2"/>
    <s v="S"/>
    <s v="N"/>
    <s v="S"/>
    <s v=" "/>
    <x v="1"/>
    <m/>
  </r>
  <r>
    <n v="464"/>
    <s v="FERNANDO FRANCISCO CARLOS BONDIN TELES"/>
    <m/>
    <s v="M"/>
    <n v="24112022464"/>
    <m/>
    <n v="4918322"/>
    <m/>
    <m/>
    <s v="343.399.499-49"/>
    <s v="FEBTELLES@GMAIL.COM"/>
    <s v="FCT"/>
    <s v="FERNANDO FRANCISCO CARLOS BONDIN TELES"/>
    <s v="5511948186556"/>
    <m/>
    <s v="REGULAR"/>
    <s v="ADVISOR"/>
    <s v="CONSULTORIA"/>
    <s v="SÃO PAULO"/>
    <s v="SP"/>
    <s v="88380-000"/>
    <s v="5511948186556"/>
    <x v="184"/>
    <d v="2022-11-24T00:00:00"/>
    <s v="FCT"/>
    <s v="FCT"/>
    <s v="FERNANDO FRANCISCO CARLOS BONDIN TELES"/>
    <s v="ENGENHEIRO(A)"/>
    <s v="COMPLETA "/>
    <s v="S"/>
    <x v="4"/>
    <n v="1"/>
    <m/>
    <s v="N"/>
    <s v="N"/>
    <s v="N"/>
    <s v=" "/>
    <x v="0"/>
    <d v="2023-08-29T00:00:00"/>
  </r>
  <r>
    <n v="469"/>
    <s v="ADRIANA DE OLIVEIRA NOBREGA"/>
    <d v="1969-06-16T00:00:00"/>
    <s v="F"/>
    <n v="25112022469"/>
    <n v="2699607"/>
    <m/>
    <m/>
    <s v="AON_AON"/>
    <s v="667.673.424-91"/>
    <s v="adriananobrega@yahoo.com.br"/>
    <s v="AON"/>
    <s v="HELIO MEIRA TOLENTINO DE CARVALHO"/>
    <s v="5581988448194"/>
    <s v="REGULAR"/>
    <m/>
    <s v="SSG"/>
    <s v="CONSULTORIA"/>
    <s v="RECIFE"/>
    <s v="PE"/>
    <s v="52050-145"/>
    <n v="5581988380503"/>
    <x v="185"/>
    <d v="2022-11-25T00:00:00"/>
    <s v="HMT"/>
    <s v="RTN"/>
    <s v="RICARDO TOLENTINO WANDERLEY DA NOBREGA"/>
    <s v="SERVIDOR(A) PÚBLICO(A)"/>
    <s v="SIMPLES"/>
    <s v="S"/>
    <x v="0"/>
    <n v="1"/>
    <n v="3"/>
    <s v="S"/>
    <s v="N"/>
    <s v="S"/>
    <s v=" "/>
    <x v="1"/>
    <m/>
  </r>
  <r>
    <n v="466"/>
    <s v="EDILSON SILVA ARAUJO"/>
    <d v="1963-07-26T00:00:00"/>
    <s v="M"/>
    <n v="30112022466"/>
    <n v="2695353"/>
    <m/>
    <m/>
    <s v="ACA_ESA_ACA_ESA"/>
    <s v="777.801.167-00"/>
    <s v="edilson.araujo73@gmail.com"/>
    <s v="ACA_ESA"/>
    <s v="ALEX CASTILHO ARAUJO"/>
    <n v="5513974099590"/>
    <s v="QUALIFICADO"/>
    <m/>
    <s v="SSG"/>
    <s v="RETENCAO"/>
    <s v="SANTOS"/>
    <s v="SP"/>
    <s v="11015-180"/>
    <n v="5513974099590"/>
    <x v="186"/>
    <d v="2022-11-30T00:00:00"/>
    <s v="ACA"/>
    <s v="ACA_ESA"/>
    <s v="EDILSON SILVA ARAUJO"/>
    <s v="APOSENTADO(A)"/>
    <s v="SIMPLES"/>
    <s v="S"/>
    <x v="0"/>
    <n v="1"/>
    <n v="1"/>
    <s v="S"/>
    <s v="N"/>
    <s v="S"/>
    <s v=" "/>
    <x v="1"/>
    <m/>
  </r>
  <r>
    <n v="483"/>
    <s v="JOÃO BOSCO ARAÚJO PINTO FILHO"/>
    <d v="1975-11-17T00:00:00"/>
    <s v="M"/>
    <n v="3122022483"/>
    <n v="2752006"/>
    <m/>
    <m/>
    <s v="JBA_JBA"/>
    <s v="029.809.024-46"/>
    <s v="joao.bosco@gmail.com"/>
    <s v="JBA"/>
    <s v="JOÃO BOSCO ARAÚJO PINTO FILHO"/>
    <n v="5521990045055"/>
    <s v="REGULAR"/>
    <s v="REGULAR"/>
    <s v="GSD"/>
    <s v="CONSULTORIA"/>
    <s v="RIO DE JANEIRO"/>
    <s v="RJ"/>
    <s v="22441-030"/>
    <n v="5521990045055"/>
    <x v="187"/>
    <d v="2022-12-03T00:00:00"/>
    <s v="JBA"/>
    <s v="JBA"/>
    <s v="JOÃO BOSCO ARAÚJO PINTO FILHO"/>
    <s v="EMPRESÁRIO(A)"/>
    <s v="SIMPLES"/>
    <s v="N "/>
    <x v="2"/>
    <n v="0"/>
    <m/>
    <s v="S"/>
    <s v="N"/>
    <s v="S"/>
    <s v=" "/>
    <x v="0"/>
    <d v="2023-09-22T00:00:00"/>
  </r>
  <r>
    <n v="473"/>
    <s v="CELINA MIRANDA TASSITANO"/>
    <d v="1984-12-24T00:00:00"/>
    <s v="F"/>
    <n v="7122022473"/>
    <n v="7782612"/>
    <n v="2742201"/>
    <m/>
    <s v="CMT_CMT"/>
    <s v="051.286.014-98"/>
    <s v="celina_tassitano@hotmail.com"/>
    <s v="CMT"/>
    <s v="CELINA MIRANDA TASSITANO"/>
    <n v="5511943445661"/>
    <s v="REGULAR"/>
    <m/>
    <s v="TAC"/>
    <s v="RETENCAO"/>
    <s v="SÃO PAULO"/>
    <s v="SP"/>
    <s v="6473-073"/>
    <n v="5511943445661"/>
    <x v="188"/>
    <d v="2022-12-07T00:00:00"/>
    <s v="CMT"/>
    <s v="CMT"/>
    <s v="CELINA MIRANDA TASSITANO"/>
    <s v="PUBLICITÁRIO(A)"/>
    <s v="COMPLETA"/>
    <s v="S"/>
    <x v="0"/>
    <n v="1"/>
    <n v="2"/>
    <s v="S"/>
    <s v="N"/>
    <s v="S"/>
    <s v=" "/>
    <x v="1"/>
    <m/>
  </r>
  <r>
    <n v="474"/>
    <s v="DIEGO SOUZA AUGUSTO"/>
    <d v="1987-12-18T00:00:00"/>
    <s v="M"/>
    <n v="7122022474"/>
    <n v="421328"/>
    <m/>
    <s v="6AS36893"/>
    <s v="DSA_DSA"/>
    <s v="059.450.227-64"/>
    <s v="DIEGOFSJ@GMAIL.COM"/>
    <s v="DSA"/>
    <s v="DIEGO SOUZA AUGUSTO"/>
    <n v="5511988980808"/>
    <s v="QUALIFICADO"/>
    <m/>
    <s v="SSG"/>
    <s v="CONSULTORIA"/>
    <s v="SÃO PAULO"/>
    <s v="SP"/>
    <s v="6473-073"/>
    <n v="5511988980808"/>
    <x v="188"/>
    <d v="2022-12-07T00:00:00"/>
    <s v="DSA"/>
    <s v="DSA"/>
    <s v="DIEGO SOUZA AUGUSTO"/>
    <s v="GERENTE"/>
    <s v="COMPLETA "/>
    <s v="S"/>
    <x v="0"/>
    <n v="1"/>
    <n v="2"/>
    <s v="S"/>
    <s v="N"/>
    <s v="S"/>
    <s v=" "/>
    <x v="1"/>
    <m/>
  </r>
  <r>
    <n v="467"/>
    <s v="PHELIPE CUNHA BEZERRA"/>
    <d v="1983-01-25T00:00:00"/>
    <s v="M"/>
    <n v="8122022467"/>
    <n v="9340499"/>
    <m/>
    <m/>
    <m/>
    <s v="045.981.334-06"/>
    <s v="drphelipecunha@gmail.com"/>
    <s v="PCB"/>
    <s v="PHELIPE CUNHA BEZERRA"/>
    <n v="5581999087345"/>
    <s v="REGULAR"/>
    <m/>
    <s v="PMM"/>
    <s v="RETENCAO"/>
    <s v="RECIFE"/>
    <s v="PE"/>
    <s v="51020-060"/>
    <n v="5581999087345"/>
    <x v="189"/>
    <d v="2022-12-08T00:00:00"/>
    <s v="PCB"/>
    <s v="PCB"/>
    <s v="PHELIPE CUNHA BEZERRA"/>
    <s v="MÉDICO(A)"/>
    <m/>
    <m/>
    <x v="2"/>
    <n v="0"/>
    <m/>
    <s v="N"/>
    <s v="N"/>
    <s v="N"/>
    <s v=" "/>
    <x v="1"/>
    <m/>
  </r>
  <r>
    <n v="470"/>
    <s v="BRENO FALCAO DE FREITAS LINS"/>
    <d v="1997-09-08T00:00:00"/>
    <s v="M"/>
    <n v="8122022470"/>
    <n v="2804318"/>
    <m/>
    <m/>
    <m/>
    <s v="112.820.014-77"/>
    <s v="BRENOFLINS@GMAIL.COM"/>
    <s v="BFFL"/>
    <s v="BRENO FALCAO DE FREITAS LINS"/>
    <n v="5581999888849"/>
    <s v="REGULAR"/>
    <m/>
    <s v="ALG"/>
    <s v="ADVISOR"/>
    <s v="RECIFE"/>
    <s v="PE"/>
    <s v="52050-370"/>
    <n v="5581999888849"/>
    <x v="189"/>
    <d v="2022-12-08T00:00:00"/>
    <s v="BFFL"/>
    <s v="BFFL"/>
    <s v="BRENO FALCAO DE FREITAS LINS"/>
    <s v="DESENVOLVEDOR(A)"/>
    <m/>
    <m/>
    <x v="2"/>
    <n v="1"/>
    <m/>
    <s v="N"/>
    <s v="N"/>
    <s v="N"/>
    <s v=" "/>
    <x v="1"/>
    <s v="EM ANDAMENTO"/>
  </r>
  <r>
    <n v="475"/>
    <s v="LUIZ FELIPE LIMA LINS (ADVISOR)"/>
    <d v="1985-05-09T00:00:00"/>
    <s v="M"/>
    <n v="19122022475"/>
    <n v="6000641"/>
    <m/>
    <m/>
    <m/>
    <s v="057.885.784-77"/>
    <s v="Luizfelipelins.adv@gmail.com"/>
    <s v="LFLL"/>
    <s v="LUIZ FELIPE LIMA LINS"/>
    <n v="5583988269812"/>
    <s v="QUALIFICADO"/>
    <m/>
    <s v="ADVISOR"/>
    <s v="CONSULTORIA"/>
    <s v="JOÃO PESSOA"/>
    <s v="PB"/>
    <s v="58039-151"/>
    <n v="5583988269812"/>
    <x v="190"/>
    <d v="2022-12-19T00:00:00"/>
    <s v="LFLL"/>
    <s v="LFLL"/>
    <s v="LUIZ FELIPE LIMA LINS"/>
    <s v="ADVOGADO(A)"/>
    <s v="SIMPLES "/>
    <s v="N"/>
    <x v="4"/>
    <n v="1"/>
    <m/>
    <s v="N"/>
    <s v="N"/>
    <s v="N"/>
    <s v=" "/>
    <x v="0"/>
    <d v="2023-08-17T00:00:00"/>
  </r>
  <r>
    <n v="476"/>
    <s v="BRUNO PEREZ BARBOSA ADVISOR"/>
    <d v="1985-01-23T00:00:00"/>
    <s v="M"/>
    <n v="19122022476"/>
    <n v="214558"/>
    <m/>
    <m/>
    <m/>
    <s v="067.136.876-10"/>
    <s v="brunoperezbarbosa@gmail.com"/>
    <s v="BPBA"/>
    <s v="BRUNO PEREZ BARBOSA"/>
    <n v="5531991317886"/>
    <s v="REGULAR"/>
    <m/>
    <s v="ADVISOR"/>
    <s v="CONSULTORIA"/>
    <s v="BELO HORIZONTE"/>
    <s v="MG"/>
    <s v="30320-410"/>
    <n v="5531991317886"/>
    <x v="190"/>
    <d v="2022-12-19T00:00:00"/>
    <s v="BPBA"/>
    <s v="BPBA"/>
    <s v="BRUNO PEREZ BARBOSA"/>
    <s v="ADMINISTRADOR(A)"/>
    <s v="COMPLETA "/>
    <s v="S"/>
    <x v="4"/>
    <n v="1"/>
    <m/>
    <s v="N"/>
    <s v="N"/>
    <s v="N"/>
    <s v=" "/>
    <x v="0"/>
    <d v="2023-08-14T00:00:00"/>
  </r>
  <r>
    <n v="515"/>
    <s v="LUIZA FERNANDES GUALBERTO (ADVISOR)"/>
    <d v="1986-03-11T00:00:00"/>
    <s v="F"/>
    <n v="19122022515"/>
    <n v="2774198"/>
    <m/>
    <m/>
    <m/>
    <s v="068.814.534-50"/>
    <s v="LUIZAGUALBERTO@HOTMAIL.COM"/>
    <s v="LFLL_LFG"/>
    <s v="LUIZ FELIPE LIMA LINS"/>
    <n v="5583988269812"/>
    <s v="QUALIFICADO"/>
    <m/>
    <s v="ADVISOR"/>
    <s v="RETENCAO"/>
    <s v="JOÃO PESSOA"/>
    <s v="PB"/>
    <s v="58039-151"/>
    <n v="5583988269812"/>
    <x v="190"/>
    <d v="2022-12-19T00:00:00"/>
    <s v="LFLL"/>
    <s v="LFLL_LFG"/>
    <s v="LUIZA FERNANDES GUALBERTO"/>
    <s v="ADVOGADO(A)"/>
    <s v="COMPLETA "/>
    <s v="S"/>
    <x v="4"/>
    <n v="1"/>
    <m/>
    <s v="N"/>
    <s v="N"/>
    <s v="N"/>
    <s v=" "/>
    <x v="0"/>
    <d v="2023-08-17T00:00:00"/>
  </r>
  <r>
    <n v="485"/>
    <s v="JOAO EMMANUEL MENDES DO NASCIMENTO"/>
    <d v="1985-02-06T00:00:00"/>
    <s v="M"/>
    <n v="21122022485"/>
    <n v="9650714"/>
    <m/>
    <m/>
    <s v="JEMN_JEMN"/>
    <s v="047.734.444-52"/>
    <s v="joaomendes85@yahoo.com.br"/>
    <s v="JEMN"/>
    <s v="JOAO EMMANUEL MENDES DO NASCIMENTO"/>
    <n v="5581981931985"/>
    <s v="REGULAR"/>
    <m/>
    <s v="SSG"/>
    <s v="RETENCAO"/>
    <s v="RECIFE"/>
    <s v="PE"/>
    <s v="51160-900"/>
    <n v="5581981931985"/>
    <x v="191"/>
    <d v="2022-12-21T00:00:00"/>
    <s v="JEMN"/>
    <s v="JEMN"/>
    <s v="JOAO EMMANUEL MENDES DO NASCIMENTO"/>
    <s v="EMPRESÁRIO(A)"/>
    <s v="COMPLETA"/>
    <s v="S"/>
    <x v="0"/>
    <n v="1"/>
    <n v="2"/>
    <s v="S"/>
    <s v="N"/>
    <s v="S"/>
    <s v=" "/>
    <x v="1"/>
    <m/>
  </r>
  <r>
    <n v="472"/>
    <s v="ANA PAULA ANDRADE BARRETO"/>
    <d v="1973-06-12T00:00:00"/>
    <s v="F"/>
    <n v="22122022472"/>
    <n v="3448400"/>
    <n v="8298730"/>
    <m/>
    <s v="APA_APA"/>
    <s v="776.193.405-30"/>
    <s v="apandradebarreto@hotmail.com"/>
    <s v="APA"/>
    <s v="ANA PAULA ANDRADE BARRETO"/>
    <s v="557199186029"/>
    <s v="REGULAR"/>
    <m/>
    <s v="SSG"/>
    <s v="CONSULTORIA"/>
    <s v="SALVADOR"/>
    <s v="BA"/>
    <s v="41810-820"/>
    <s v="557199186029"/>
    <x v="192"/>
    <d v="2022-12-22T00:00:00"/>
    <s v="APA"/>
    <s v="APA"/>
    <s v="ANA PAULA ANDRADE BARRETO"/>
    <s v="MÉDICO(A)"/>
    <s v="COMPLETA "/>
    <s v="S"/>
    <x v="0"/>
    <n v="1"/>
    <n v="2"/>
    <s v="S"/>
    <s v="N"/>
    <s v="S"/>
    <s v=" "/>
    <x v="1"/>
    <m/>
  </r>
  <r>
    <n v="479"/>
    <s v="LUIZ GUSTAVO TAVARES FERREIRA DE SOUZA"/>
    <d v="1979-03-04T00:00:00"/>
    <s v="M"/>
    <n v="23122022479"/>
    <n v="2440964"/>
    <m/>
    <m/>
    <s v="LGTF_LGTF"/>
    <s v="030.519.064-41"/>
    <s v="luizgustavotavares@hotmail.com"/>
    <s v="LGTF"/>
    <s v="LUIZ GUSTAVO TAVARES FERREIRA DE SOUZA"/>
    <n v="5581998725605"/>
    <s v="REGULAR"/>
    <m/>
    <s v="SSG"/>
    <s v="RETENCAO"/>
    <s v="RECIFE"/>
    <s v="PE"/>
    <s v="54410-010"/>
    <n v="5581998725605"/>
    <x v="193"/>
    <d v="2022-12-23T00:00:00"/>
    <s v="LGTF"/>
    <s v="LGTF"/>
    <s v="LUIZ GUSTAVO TAVARES FERREIRA DE SOUZA"/>
    <s v="EMPRESÁRIO(A)"/>
    <m/>
    <m/>
    <x v="0"/>
    <n v="1"/>
    <n v="2"/>
    <s v="S"/>
    <s v="N"/>
    <s v="S"/>
    <s v=" "/>
    <x v="0"/>
    <d v="2023-08-15T00:00:00"/>
  </r>
  <r>
    <n v="491"/>
    <s v="GIOVANE LUIZ AUGUSTO"/>
    <d v="1994-09-06T00:00:00"/>
    <s v="M"/>
    <n v="28122022491"/>
    <n v="2059730"/>
    <m/>
    <m/>
    <s v="GLA_GLA"/>
    <s v="406.898.488-38"/>
    <s v="GIOVANELAUGUSTO@GMAIL.COM"/>
    <s v="GLA"/>
    <s v="GIOVANE LUIZ AUGUSTO"/>
    <n v="5511996059850"/>
    <s v="QUALIFICADO"/>
    <m/>
    <s v="SSG"/>
    <s v="CONSULTORIA"/>
    <s v="SÃO PAULO"/>
    <s v="SP"/>
    <s v="09371-420"/>
    <n v="5511996059850"/>
    <x v="194"/>
    <d v="2022-12-28T00:00:00"/>
    <s v="GLA"/>
    <s v="GLA"/>
    <s v="GIOVANE LUIZ AUGUSTO"/>
    <s v="PUBLICITÁRIO(A)"/>
    <s v="COMPLETA"/>
    <s v="S"/>
    <x v="0"/>
    <n v="1"/>
    <n v="2"/>
    <s v="S"/>
    <s v="N"/>
    <s v="S"/>
    <s v=" "/>
    <x v="1"/>
    <m/>
  </r>
  <r>
    <n v="492"/>
    <s v="ALINE PELUSO FEZER"/>
    <d v="1990-01-14T00:00:00"/>
    <s v="F"/>
    <n v="28122022492"/>
    <n v="7730153"/>
    <m/>
    <m/>
    <s v="GLA_APF_GLA_APF"/>
    <s v="075.278.249-56"/>
    <s v="ALINEFEZER@HOTMAIL.COM"/>
    <s v="GLA_APF"/>
    <s v="GIOVANE LUIZ AUGUSTO"/>
    <n v="5549999076940"/>
    <s v="REGULAR"/>
    <m/>
    <s v="TAC"/>
    <s v="CONSULTORIA"/>
    <s v="JOINVLLE "/>
    <s v="SC"/>
    <s v="89204-430"/>
    <n v="5549999076940"/>
    <x v="194"/>
    <d v="2022-12-28T00:00:00"/>
    <s v="GLA"/>
    <s v="GLA"/>
    <s v="GIOVANE LUIZ AUGUSTO"/>
    <s v="MÉDICO(A)"/>
    <s v="COMPLETA"/>
    <s v="S"/>
    <x v="0"/>
    <n v="1"/>
    <n v="2"/>
    <s v="S"/>
    <s v="N"/>
    <s v="S"/>
    <s v=" "/>
    <x v="1"/>
    <m/>
  </r>
  <r>
    <n v="481"/>
    <s v="MARCUS VINICIUS OLIVEIRA PEIXINHO GUIMARÃES"/>
    <d v="1986-07-05T00:00:00"/>
    <s v="M"/>
    <n v="29122022481"/>
    <m/>
    <n v="2322949"/>
    <m/>
    <m/>
    <s v="026.482.245-56"/>
    <s v="marcuspeixinho@dedallg.com.br"/>
    <s v="MVO"/>
    <s v="MARCUS VINICIUS OLIVEIRA PEIXINHO GUIMARÃES"/>
    <s v="5571992222022"/>
    <s v="REGULAR"/>
    <m/>
    <s v="ADVISOR"/>
    <s v="CONSULTORIA"/>
    <s v="SALVADOR "/>
    <s v="BA"/>
    <s v="41720-060"/>
    <s v="5571992222022"/>
    <x v="195"/>
    <d v="2022-12-29T00:00:00"/>
    <s v="MVO"/>
    <s v="MVO"/>
    <s v="MARCUS VINICIUS OLIVEIRA PEIXINHO GUIMARÃES"/>
    <s v="ADVOGADO(A)"/>
    <s v="COMPLETA"/>
    <s v="S"/>
    <x v="4"/>
    <n v="1"/>
    <m/>
    <s v="N"/>
    <s v="N"/>
    <s v="N"/>
    <s v=" "/>
    <x v="0"/>
    <d v="2023-01-30T00:00:00"/>
  </r>
  <r>
    <n v="480"/>
    <s v="PEDRO JOSÉ CORREIA COSTA"/>
    <d v="1995-03-19T00:00:00"/>
    <s v="M"/>
    <n v="3012023480"/>
    <n v="9832938"/>
    <m/>
    <m/>
    <m/>
    <s v="117.439.284-32"/>
    <s v="pedrojccosta@outlook.com"/>
    <s v="PJC"/>
    <s v="PEDRO JOSÉ CORREIA COSTA"/>
    <n v="5581999849882"/>
    <s v="REGULAR"/>
    <m/>
    <s v="ADVISOR"/>
    <s v="CONSULTORIA"/>
    <s v="RECIFE "/>
    <s v="PE"/>
    <s v="52011-050"/>
    <n v="5581999849882"/>
    <x v="196"/>
    <d v="2023-01-03T00:00:00"/>
    <s v="PJC"/>
    <s v="PJC"/>
    <s v="PEDRO JOSÉ CORREIA COSTA"/>
    <s v="CONSULTOR"/>
    <s v="SIMPLES"/>
    <s v="S"/>
    <x v="4"/>
    <n v="1"/>
    <m/>
    <s v="N"/>
    <s v="N"/>
    <s v="N"/>
    <s v=" "/>
    <x v="0"/>
    <d v="2023-08-31T00:00:00"/>
  </r>
  <r>
    <n v="482"/>
    <s v="ZILEIDA DE VASCONCELOS BARROS "/>
    <d v="1967-02-14T00:00:00"/>
    <s v="F"/>
    <n v="3012023482"/>
    <n v="2720729"/>
    <m/>
    <m/>
    <m/>
    <s v="569.561.264-00"/>
    <s v="zileidabarros@gmail.com"/>
    <s v="ZVBS"/>
    <s v="ZILEIDA DE VASCONCELOS BARROS "/>
    <s v="5583999964961"/>
    <s v="REGULAR"/>
    <s v="REGULAR"/>
    <s v="ADVISOR"/>
    <s v="ADVISOR"/>
    <s v="RECIFE "/>
    <s v="BA"/>
    <s v="58030-230"/>
    <s v="5583999964961"/>
    <x v="196"/>
    <d v="2023-01-03T00:00:00"/>
    <s v="ZVBS"/>
    <s v="ZVBS"/>
    <s v="ZILEIDA DE VASCONCELOS BARROS"/>
    <s v="APOSENTADO(A)"/>
    <s v="COMPLETA"/>
    <s v="N"/>
    <x v="4"/>
    <n v="1"/>
    <m/>
    <s v="N"/>
    <s v="N"/>
    <s v="N"/>
    <s v=" "/>
    <x v="0"/>
    <d v="2023-09-28T00:00:00"/>
  </r>
  <r>
    <n v="510"/>
    <s v="NILTON PEREIRA DE ANDRADE"/>
    <d v="1961-07-16T00:00:00"/>
    <s v="M"/>
    <n v="3012023510"/>
    <n v="9977137"/>
    <m/>
    <m/>
    <m/>
    <s v="323.176.384-34"/>
    <s v="niltonpereira.da@gmail.com"/>
    <s v="NPA"/>
    <s v="ZILEIDA DE VASCONCELOS BARROS "/>
    <s v="5583999964961"/>
    <s v="REGULAR"/>
    <m/>
    <s v="ADVISOR"/>
    <s v="ADVISOR"/>
    <s v="JOÃO PESSOA"/>
    <s v="PB"/>
    <s v="58030-230"/>
    <n v="5583999832126"/>
    <x v="196"/>
    <d v="2023-01-03T00:00:00"/>
    <s v="ZVB"/>
    <s v="ZVB"/>
    <s v="ZILEIDA DE VASCONCELOS BARROS"/>
    <s v="ENGENHEIRO(A)"/>
    <s v="SIMPLES"/>
    <s v="S"/>
    <x v="4"/>
    <n v="1"/>
    <m/>
    <s v="N"/>
    <s v="N"/>
    <s v="N"/>
    <s v=" "/>
    <x v="0"/>
    <d v="2023-09-28T00:00:00"/>
  </r>
  <r>
    <n v="487"/>
    <s v="FERNANDO AUGUSTO FERREIRA DUTRA "/>
    <d v="1980-05-07T00:00:00"/>
    <s v="M"/>
    <n v="4012023487"/>
    <n v="2030332"/>
    <n v="2746014"/>
    <m/>
    <m/>
    <s v="042.935.196-88"/>
    <s v="fernandodutra80@outlook.com"/>
    <s v="FAF"/>
    <s v="FERNANDO AUGUSTO FERREIRA DUTRA "/>
    <n v="558181113100"/>
    <s v="REGULAR"/>
    <s v="REGULAR"/>
    <s v="ADVISOR"/>
    <s v="CONSULTORIA"/>
    <s v="RECIFE"/>
    <s v="PE"/>
    <s v="51160-035"/>
    <n v="5581981113100"/>
    <x v="197"/>
    <d v="2023-01-04T00:00:00"/>
    <s v="FAF"/>
    <s v="FAF"/>
    <s v="FERNANDO AUGUSTO FERREIRA DUTRA"/>
    <s v="CONSULTOR "/>
    <s v="SIMPLES"/>
    <s v="S"/>
    <x v="4"/>
    <n v="1"/>
    <m/>
    <s v="N"/>
    <s v="N"/>
    <s v="N"/>
    <s v=" "/>
    <x v="0"/>
    <d v="2024-09-26T00:00:00"/>
  </r>
  <r>
    <n v="486"/>
    <s v="CAMILA SA SUNAHARA "/>
    <d v="1993-02-25T00:00:00"/>
    <s v="F"/>
    <n v="5012023486"/>
    <n v="7005791"/>
    <m/>
    <m/>
    <s v="GSC_CSS_GSC_CSS"/>
    <s v="402.108.698-60"/>
    <s v="ca.sunahara@gmail.com"/>
    <s v="GSC_CSS"/>
    <s v="GABRIEL SOUZA CURY"/>
    <n v="5511974558952"/>
    <s v="REGULAR"/>
    <m/>
    <s v="TAC"/>
    <s v="CONSULTORIA"/>
    <s v="SÃO PAULO"/>
    <s v="SP"/>
    <s v="04015-040"/>
    <n v="5511974558952"/>
    <x v="198"/>
    <d v="2023-01-05T00:00:00"/>
    <s v="GSC"/>
    <s v="GSC"/>
    <s v="GABRIEL SOUZA CURY"/>
    <s v="MÉDICO(A)"/>
    <s v="SIMPLES"/>
    <s v="S"/>
    <x v="0"/>
    <n v="1"/>
    <n v="1"/>
    <s v="S"/>
    <s v="N"/>
    <s v="S"/>
    <s v=" "/>
    <x v="1"/>
    <m/>
  </r>
  <r>
    <n v="488"/>
    <s v="LEONARDO HENRIQUE DE CARVALHO BARBOSA "/>
    <d v="1980-11-20T00:00:00"/>
    <s v="M"/>
    <n v="5012023488"/>
    <n v="354280"/>
    <n v="1064895"/>
    <m/>
    <s v="LHCB_LHCB"/>
    <s v="039.887.506-54"/>
    <s v="lcarvalhobarbosa@yahoo.com.br"/>
    <s v="LHCB"/>
    <s v="LEONARDO HENRIQUE DE CARVALHO BARBOSA "/>
    <n v="5532999315678"/>
    <s v="QUALIFICADO"/>
    <s v="QUALIFICADO"/>
    <s v="ADVISOR"/>
    <s v="ADVISOR"/>
    <s v="JUIZ DE FORA"/>
    <s v="MG"/>
    <s v="36033-225"/>
    <n v="5532999315678"/>
    <x v="198"/>
    <d v="2023-01-05T00:00:00"/>
    <s v="LHCB"/>
    <s v="LHCB"/>
    <s v="LEONARDO HENRIQUE DE CARVALHO BARBOSA"/>
    <s v="MÉDICO(A)"/>
    <s v="SIMPLES"/>
    <s v="S"/>
    <x v="4"/>
    <n v="1"/>
    <m/>
    <s v="N"/>
    <s v="N"/>
    <s v="N"/>
    <s v=" "/>
    <x v="0"/>
    <d v="2023-11-07T00:00:00"/>
  </r>
  <r>
    <n v="489"/>
    <s v="TATIANA LARISSA MEDEIROS ARCANJO MARQUES "/>
    <d v="1986-05-05T00:00:00"/>
    <s v="F"/>
    <n v="5012023489"/>
    <m/>
    <m/>
    <m/>
    <m/>
    <s v="049.212.124-90"/>
    <s v="tatylarissa@hotmail.com"/>
    <s v="TLMA"/>
    <s v="TATIANA LARISSA MEDEIROS ARCANJO MARQUES "/>
    <n v="5511963665818"/>
    <s v="REGULAR"/>
    <m/>
    <s v="ADVISOR"/>
    <s v="ADVISOR"/>
    <s v="SÃO PAULO"/>
    <s v="SP"/>
    <s v="04710-090"/>
    <n v="5511963665818"/>
    <x v="198"/>
    <d v="2023-01-05T00:00:00"/>
    <s v="TLMA"/>
    <s v="TLMA"/>
    <s v="TATIANA LARISSA MEDEIROS ARCANJO MARQUES"/>
    <s v="MÉDICO(A)"/>
    <s v="SIMPLES"/>
    <s v="S"/>
    <x v="4"/>
    <n v="1"/>
    <m/>
    <s v="N"/>
    <s v="N"/>
    <s v="N"/>
    <s v=" "/>
    <x v="0"/>
    <d v="2023-08-15T00:00:00"/>
  </r>
  <r>
    <n v="493"/>
    <s v="ELIANE APARECIDA DE PAULA "/>
    <d v="1980-02-21T00:00:00"/>
    <s v="F"/>
    <n v="5012023493"/>
    <n v="354676"/>
    <m/>
    <m/>
    <s v="LHCB_EAP_LHCB_EAP"/>
    <s v="046.001.026-30"/>
    <s v="elianepaulamed@yahoo.com.br"/>
    <s v="LHCB_EAP"/>
    <s v="LEONARDO HENRIQUE DE CARVALHO BARBOSA "/>
    <n v="5532999315678"/>
    <s v="QUALIFICADO"/>
    <m/>
    <s v="ADVISOR"/>
    <s v="ADVISOR"/>
    <s v="JUIZ DE FORA"/>
    <s v="MG"/>
    <s v="36033-225"/>
    <n v="5532999813073"/>
    <x v="198"/>
    <d v="2023-01-05T00:00:00"/>
    <s v="LHCB"/>
    <s v="LHCB"/>
    <s v="LEONARDO HENRIQUE DE CARVALHO BARBOSA"/>
    <s v="MÉDICO(A)"/>
    <s v="COMPLETA "/>
    <s v="S"/>
    <x v="4"/>
    <n v="1"/>
    <m/>
    <s v="S"/>
    <s v="S"/>
    <s v="S"/>
    <s v=" "/>
    <x v="0"/>
    <d v="2023-11-07T00:00:00"/>
  </r>
  <r>
    <n v="521"/>
    <s v="PEDRO HENRIQUE MAIA E SILVA"/>
    <d v="1984-04-10T00:00:00"/>
    <s v="M"/>
    <n v="5012023521"/>
    <n v="3633252"/>
    <m/>
    <m/>
    <m/>
    <s v="052.912.294-46"/>
    <s v="pedro@engemaia.eng.br"/>
    <s v="PHMS"/>
    <s v="PEDRO HENRIQUE MAIA E SILVA"/>
    <n v="5581987896102"/>
    <s v="REGULAR"/>
    <m/>
    <s v="PMM"/>
    <s v="RETENCAO"/>
    <s v="RECIFE"/>
    <s v="PE"/>
    <s v="52041-015"/>
    <n v="5581987896102"/>
    <x v="198"/>
    <d v="2023-01-05T00:00:00"/>
    <s v="PHMS"/>
    <s v="PHMS"/>
    <s v="PEDRO HENRIQUE MAIA E SILVA"/>
    <s v="ENGENHEIRO(A)"/>
    <s v="SIMPLES"/>
    <s v="S"/>
    <x v="2"/>
    <n v="0"/>
    <m/>
    <s v="N"/>
    <s v="N"/>
    <s v="N"/>
    <s v=" "/>
    <x v="1"/>
    <m/>
  </r>
  <r>
    <n v="484"/>
    <s v="RAFAEL OLIVEIRA PEDROZA"/>
    <d v="1997-07-15T00:00:00"/>
    <s v="M"/>
    <n v="9012023484"/>
    <n v="8662828"/>
    <m/>
    <m/>
    <m/>
    <s v="070.849.694-62"/>
    <s v="RAFAELOPEDROZA@GMAIL.COM"/>
    <s v="ROP"/>
    <s v="RAFAEL OLIVEIRA PEDROZA"/>
    <n v="5581996460052"/>
    <s v="REGULAR"/>
    <m/>
    <s v="GSD"/>
    <s v="RETENCAO"/>
    <s v="RECIFE"/>
    <s v="PE"/>
    <s v="52050-430"/>
    <n v="5581996460052"/>
    <x v="199"/>
    <d v="2023-01-09T00:00:00"/>
    <s v="ROP"/>
    <s v="ROP"/>
    <s v="RAFAEL OLIVEIRA PEDROZA"/>
    <s v="ADMINISTRADOR(A)"/>
    <m/>
    <m/>
    <x v="2"/>
    <n v="0"/>
    <m/>
    <s v="N"/>
    <s v="N"/>
    <s v="N"/>
    <s v=" "/>
    <x v="0"/>
    <d v="2023-09-22T00:00:00"/>
  </r>
  <r>
    <n v="490"/>
    <s v="ANTONIO CARLOS SANTOS FERREIRA"/>
    <d v="1972-05-20T00:00:00"/>
    <s v="M"/>
    <n v="13012023490"/>
    <n v="3212113"/>
    <m/>
    <m/>
    <s v="ACSF_ACSF"/>
    <s v="836.547.204-04"/>
    <s v="fantonio7@gmail.com"/>
    <s v="ACSF"/>
    <s v="ANTONIO CARLOS SANTOS FERREIRA"/>
    <n v="5583993322111"/>
    <s v="REGULAR"/>
    <m/>
    <s v="SSG"/>
    <s v="CONSULTORIA"/>
    <s v="JOÃO PESSOA"/>
    <s v="PB"/>
    <s v="58043-320"/>
    <n v="5583993322111"/>
    <x v="200"/>
    <d v="2023-01-16T00:00:00"/>
    <s v="ACSF"/>
    <s v="ACSF"/>
    <s v="ANTONIO CARLOS SANTOS FERREIRA"/>
    <s v="EMPRESÁRIO(A)"/>
    <s v="COMPLETA"/>
    <s v="S"/>
    <x v="0"/>
    <n v="1"/>
    <n v="4"/>
    <s v="S"/>
    <s v="N"/>
    <s v="S"/>
    <s v=" "/>
    <x v="1"/>
    <m/>
  </r>
  <r>
    <n v="538"/>
    <s v="LARISSA BRAYNER FERNANDES"/>
    <d v="1986-07-30T00:00:00"/>
    <s v="F"/>
    <n v="16012023538"/>
    <m/>
    <m/>
    <m/>
    <m/>
    <s v="044.620.214-28"/>
    <s v="LARISSABRAYNER@GMAIL.COM"/>
    <s v="LBF"/>
    <s v="LARISSA BRAYNER FERNANDES"/>
    <n v="5511941304566"/>
    <s v="REGULAR"/>
    <s v="REGULAR"/>
    <s v="ADVISOR"/>
    <s v="CONSULTORIA"/>
    <s v="SÃO PAULO"/>
    <s v="SP"/>
    <s v="04747-140"/>
    <n v="5511941304566"/>
    <x v="201"/>
    <d v="2023-01-16T00:00:00"/>
    <s v="LBF"/>
    <s v="LBF"/>
    <s v="LARISSA BRAYNER FERNANDES"/>
    <s v="ADMINISTRADOR(A)"/>
    <s v="SIMPLES"/>
    <s v="S"/>
    <x v="4"/>
    <n v="1"/>
    <m/>
    <s v="N"/>
    <s v="N"/>
    <s v="N"/>
    <s v=" "/>
    <x v="0"/>
    <d v="2023-08-16T00:00:00"/>
  </r>
  <r>
    <n v="494"/>
    <s v="IGOR HENRIQUE DE ALMEIDA LINS"/>
    <d v="1990-01-31T00:00:00"/>
    <s v="M"/>
    <n v="17012023494"/>
    <n v="2210543"/>
    <m/>
    <m/>
    <s v="IAL_IAL"/>
    <s v="089.671.884-04"/>
    <s v="I.LINS@HOTMAIL.COM"/>
    <s v="IAL"/>
    <s v="IGOR HENRIQUE DE ALMEIDA LINS"/>
    <n v="5511989446710"/>
    <m/>
    <m/>
    <s v="SSG"/>
    <s v="ADVISOR"/>
    <s v="SÃO PAULO"/>
    <s v="SP"/>
    <s v="05435-040"/>
    <n v="5511989446710"/>
    <x v="202"/>
    <d v="2023-01-17T00:00:00"/>
    <s v="IAL"/>
    <s v="IAL"/>
    <s v="IGOR HENRIQUE DE ALMEIDA LINS"/>
    <s v="ADMINISTRADOR(A)"/>
    <m/>
    <m/>
    <x v="2"/>
    <n v="0"/>
    <m/>
    <s v="S"/>
    <s v="N"/>
    <s v="S"/>
    <s v=" "/>
    <x v="1"/>
    <m/>
  </r>
  <r>
    <n v="495"/>
    <s v="BRUNA AGUIAR DE SOUZA LEÃO"/>
    <d v="1990-09-10T00:00:00"/>
    <s v="F"/>
    <n v="17012023495"/>
    <n v="9705534"/>
    <m/>
    <m/>
    <s v="IAL_BSL_IAL_BSL"/>
    <s v="089.649.644-97"/>
    <s v="BRUNAASLEAO@YAHOO.COM.BR"/>
    <s v="IAL_BSL"/>
    <s v="BRUNA AGUIAR DE SOUZA LEÃO"/>
    <n v="5511948664957"/>
    <m/>
    <m/>
    <s v="SSG"/>
    <s v="ADVISOR"/>
    <s v="SÃO PAULO"/>
    <s v="SP"/>
    <s v="05435-040"/>
    <n v="5511948664957"/>
    <x v="202"/>
    <d v="2023-01-17T00:00:00"/>
    <s v="IAL"/>
    <s v="IAL_BSL"/>
    <s v="BRUNA AGUIAR DE SOUZA LEÃO"/>
    <s v="ADMINISTRADOR(A)"/>
    <m/>
    <m/>
    <x v="2"/>
    <n v="0"/>
    <m/>
    <s v="S"/>
    <s v="N"/>
    <s v="S"/>
    <s v=" "/>
    <x v="1"/>
    <m/>
  </r>
  <r>
    <n v="497"/>
    <s v="FLAVIO FERNANDES DE LIMA"/>
    <d v="1965-03-28T00:00:00"/>
    <s v="M"/>
    <n v="17012023497"/>
    <n v="2303208"/>
    <m/>
    <m/>
    <m/>
    <s v="427.518.374-68"/>
    <s v="fflima2@hotmail.com"/>
    <s v="FFL"/>
    <s v="FLAVIO FERNANDES DE LIMA"/>
    <n v="5584999281027"/>
    <s v="QUALIFICADO"/>
    <m/>
    <s v="TAC"/>
    <s v="ADVISOR"/>
    <s v="NATAL"/>
    <s v="RN"/>
    <s v="59094-010"/>
    <n v="5584999281027"/>
    <x v="202"/>
    <d v="2023-01-30T00:00:00"/>
    <s v="FFL"/>
    <s v="FFL"/>
    <s v="FLAVIO FERNANDES DE LIMA"/>
    <s v="ADMINISTRADOR(A)"/>
    <s v="COMPLETA"/>
    <s v="S"/>
    <x v="2"/>
    <n v="0"/>
    <m/>
    <s v="S"/>
    <s v="N"/>
    <s v="S"/>
    <s v=" "/>
    <x v="0"/>
    <d v="2025-01-14T00:00:00"/>
  </r>
  <r>
    <n v="500"/>
    <s v="JULIA AZEVEDO MIRANDA"/>
    <d v="1990-01-31T00:00:00"/>
    <s v="F"/>
    <n v="19012023500"/>
    <n v="2042748"/>
    <m/>
    <s v="6AH68903"/>
    <s v="JAM_JAM"/>
    <s v="029.801.813-66"/>
    <s v="Juazevedomiranda@gmail.com"/>
    <s v="JAM"/>
    <s v="JULIA AZEVEDO MIRANDA"/>
    <n v="5511977204545"/>
    <s v="REGULAR"/>
    <m/>
    <s v="SSG"/>
    <s v="CONSULTORIA"/>
    <s v="SÃO PAULO"/>
    <s v="SP"/>
    <s v="01409-000"/>
    <n v="5511977204545"/>
    <x v="203"/>
    <d v="2023-01-20T00:00:00"/>
    <s v="JAM"/>
    <s v="JAM"/>
    <s v="JULIA AZEVEDO MIRANDA"/>
    <s v="MÉDICO(A)"/>
    <s v="SIMPLES"/>
    <s v="S"/>
    <x v="0"/>
    <n v="0"/>
    <m/>
    <s v="S"/>
    <s v="N"/>
    <s v="S"/>
    <s v=" "/>
    <x v="1"/>
    <m/>
  </r>
  <r>
    <n v="501"/>
    <s v="MARCO AURELIO DE SOUZA BARROS"/>
    <d v="1988-09-06T00:00:00"/>
    <s v="M"/>
    <n v="19012023501"/>
    <n v="220287"/>
    <m/>
    <m/>
    <m/>
    <s v="077.146.254-90"/>
    <s v="marcobarros1988@gmail.com"/>
    <s v="MAB"/>
    <s v="MARCO AURELIO DE SOUZA BARROS"/>
    <n v="5581999002182"/>
    <s v="REGULAR"/>
    <m/>
    <s v="ADVISOR"/>
    <s v="CONSULTORIA"/>
    <s v="RECIFE"/>
    <s v="PE"/>
    <s v="52051-395"/>
    <n v="5581999002182"/>
    <x v="203"/>
    <d v="2023-01-19T00:00:00"/>
    <s v="MAB"/>
    <s v="MAB"/>
    <s v="MARCO AURELIO DE SOUZA BARROS"/>
    <s v="CONTADOR(A)"/>
    <s v="SIMPLES"/>
    <s v="S"/>
    <x v="4"/>
    <n v="1"/>
    <m/>
    <s v="N"/>
    <s v="N"/>
    <s v="N"/>
    <s v=" "/>
    <x v="0"/>
    <d v="2024-09-26T00:00:00"/>
  </r>
  <r>
    <n v="496"/>
    <s v="GUILHERME SILVA AMANCIO"/>
    <d v="1993-01-31T00:00:00"/>
    <s v="M"/>
    <n v="20012023496"/>
    <n v="588763"/>
    <n v="4344949"/>
    <m/>
    <s v="GSLA_GSLA"/>
    <s v="058.353.854-12"/>
    <s v="guilhermeamancio31@hotmail.com"/>
    <s v="GSLA"/>
    <s v="GUILHERME SILVA AMANCIO"/>
    <n v="5581999134308"/>
    <m/>
    <m/>
    <s v="GSD"/>
    <s v="CONSULTORIA"/>
    <s v="RECIFE "/>
    <s v="PE"/>
    <s v="51030-010"/>
    <n v="5581999134308"/>
    <x v="204"/>
    <d v="2023-01-20T00:00:00"/>
    <s v="GSLA"/>
    <s v="GSLA"/>
    <s v="GUILHERME SILVA AMANCIO"/>
    <s v="ADVOGADO(A)"/>
    <s v="COMPLETA "/>
    <s v="S"/>
    <x v="0"/>
    <n v="0"/>
    <m/>
    <s v="S"/>
    <s v="N"/>
    <s v="S"/>
    <s v=" "/>
    <x v="0"/>
    <d v="2023-06-05T00:00:00"/>
  </r>
  <r>
    <n v="498"/>
    <s v="ECLERISTON DE VASCONCELOS PESSOA RAMOS"/>
    <d v="1969-01-10T00:00:00"/>
    <s v="M"/>
    <n v="20012023498"/>
    <n v="9920251"/>
    <m/>
    <m/>
    <s v="EVP_EVP"/>
    <s v="496.462.304-15"/>
    <s v="Ecleristonramos@yahoo.com.br"/>
    <s v="EVP"/>
    <s v="ECLERISTON DE VASCONCELOS PESSOA RAMOS"/>
    <n v="5587999912430"/>
    <s v="REGULAR"/>
    <m/>
    <s v="SSG"/>
    <s v="ADVISOR"/>
    <s v="RECIFE"/>
    <s v="PE"/>
    <s v="56071-640"/>
    <n v="5587999912430"/>
    <x v="204"/>
    <d v="2023-01-20T00:00:00"/>
    <s v="EVP"/>
    <s v="EVP"/>
    <s v="ECLERISTON DE VASCONCELOS PESSOA RAMOS"/>
    <s v="MÉDICO(A)"/>
    <s v="COMPLETA"/>
    <s v="S"/>
    <x v="0"/>
    <n v="1"/>
    <n v="4"/>
    <s v="S"/>
    <s v="N"/>
    <s v="S"/>
    <s v=" "/>
    <x v="1"/>
    <m/>
  </r>
  <r>
    <n v="499"/>
    <s v="HUMBERTO BARBOSA CARRILHO"/>
    <d v="1989-06-07T00:00:00"/>
    <s v="M"/>
    <n v="20012023499"/>
    <n v="2171747"/>
    <m/>
    <m/>
    <s v="HBC_HBC"/>
    <s v="076.118.424-47"/>
    <s v="humbertocarrilho@outlook.com"/>
    <s v="HBC"/>
    <s v="HUMBERTO DO AMARAL CARRILHO"/>
    <n v="5581996319961"/>
    <s v="QUALIFICADO"/>
    <m/>
    <s v="SSG"/>
    <s v="RETENCAO"/>
    <s v="RECIFE"/>
    <s v="PE"/>
    <s v="51011-190"/>
    <n v="5581996319961"/>
    <x v="204"/>
    <d v="2023-01-20T00:00:00"/>
    <s v="HAC"/>
    <s v="HBC"/>
    <s v="HUMBERTO BARBOSA CARRILHO"/>
    <s v="ADMINISTRADOR(A)"/>
    <s v="COMPLETA"/>
    <s v="S"/>
    <x v="0"/>
    <n v="1"/>
    <n v="4"/>
    <s v="S"/>
    <s v="N"/>
    <s v="S"/>
    <s v=" "/>
    <x v="1"/>
    <m/>
  </r>
  <r>
    <n v="502"/>
    <s v="KAYO PINHEIRO ESPOSITO"/>
    <d v="1989-10-04T00:00:00"/>
    <s v="M"/>
    <n v="27012023502"/>
    <n v="2718604"/>
    <m/>
    <m/>
    <s v="KPE_KPE"/>
    <s v="074.061.734-66"/>
    <s v="kayoesposito@gmail.com"/>
    <s v="KPE"/>
    <s v="KAYO PINHEIRO ESPOSITO"/>
    <n v="5581987410097"/>
    <s v="REGULAR"/>
    <m/>
    <s v="SSG"/>
    <s v="RETENCAO"/>
    <s v="RECIFE"/>
    <s v="PE"/>
    <s v="51011-000"/>
    <n v="5581987410097"/>
    <x v="205"/>
    <d v="2023-01-27T00:00:00"/>
    <s v="KPE"/>
    <s v="KPE"/>
    <s v="KAYO PINHEIRO ESPOSITO"/>
    <s v="MÉDICO(A)"/>
    <s v="COMPLETA "/>
    <s v="S"/>
    <x v="0"/>
    <n v="1"/>
    <n v="9"/>
    <s v="S"/>
    <s v="N"/>
    <s v="S"/>
    <s v=" "/>
    <x v="1"/>
    <m/>
  </r>
  <r>
    <n v="505"/>
    <s v="JORGE FERREIRA MENDES"/>
    <d v="1966-04-14T00:00:00"/>
    <s v="M"/>
    <n v="27012023505"/>
    <n v="4523131"/>
    <m/>
    <m/>
    <s v="CLA_JFM"/>
    <s v="399.617.531-00"/>
    <s v="jorgemendes@jmodontologia.com"/>
    <s v="CLA"/>
    <s v="CLAUDIA LINS DE ALBUQUERQUE MENDES"/>
    <n v="5581988689988"/>
    <m/>
    <m/>
    <s v="SSG"/>
    <s v="CONSULTORIA"/>
    <s v="RECIFE"/>
    <s v="PE"/>
    <s v="52051-175"/>
    <n v="5581988689988"/>
    <x v="205"/>
    <d v="2023-02-03T00:00:00"/>
    <s v="CLA"/>
    <s v="CLA_JFM"/>
    <s v="JORGE FERREIRA MENDES"/>
    <s v="DENTISTA"/>
    <s v="COMPLETA"/>
    <s v="S"/>
    <x v="2"/>
    <n v="0"/>
    <m/>
    <s v="S"/>
    <s v="S"/>
    <s v="S"/>
    <s v=" "/>
    <x v="1"/>
    <m/>
  </r>
  <r>
    <n v="506"/>
    <s v="CLAUDIA LINS DE ALBUQUERQUE MENDES"/>
    <d v="1969-12-29T00:00:00"/>
    <s v="F"/>
    <n v="27012023506"/>
    <n v="4533613"/>
    <m/>
    <m/>
    <s v="CLA_CLA"/>
    <s v="616.670.484-49"/>
    <s v="jorgemendes@jmodontologia.com"/>
    <s v="CLA"/>
    <s v="CLAUDIA LINS DE ALBUQUERQUE MENDES"/>
    <n v="5581988689988"/>
    <m/>
    <m/>
    <s v="SSG"/>
    <s v="RETENCAO"/>
    <s v="RECIFE"/>
    <s v="PE"/>
    <s v="52051-175"/>
    <n v="5581988689988"/>
    <x v="205"/>
    <d v="2023-02-03T00:00:00"/>
    <s v="CLA"/>
    <s v="CLA"/>
    <s v="CLAUDIA LINS DE ALBUQUERQUE MENDES"/>
    <s v="SERVIDOR(A) PÚBLICO(A)"/>
    <s v="COMPLETA"/>
    <s v="S"/>
    <x v="2"/>
    <n v="0"/>
    <m/>
    <s v="S"/>
    <s v="S"/>
    <s v="S"/>
    <s v=" "/>
    <x v="1"/>
    <m/>
  </r>
  <r>
    <n v="508"/>
    <s v="MARCELA VERENA ERRECALDE DE OLIVEIRA"/>
    <d v="1980-07-22T00:00:00"/>
    <s v="F"/>
    <n v="29012023508"/>
    <n v="402686"/>
    <m/>
    <m/>
    <s v="MVE_MVE"/>
    <s v="702.377.031-30"/>
    <s v="ERRECALDEMARCELA@GMAIL.COM"/>
    <s v="MVE"/>
    <s v="MARCELA VERENA ERRECALD DE OLIVEIRA "/>
    <n v="5491158485215"/>
    <s v="REGULAR"/>
    <m/>
    <s v="SSG"/>
    <s v="CONSULTORIA"/>
    <s v="RIO DE JANEIRO"/>
    <s v="RJ"/>
    <s v="25900-070"/>
    <n v="5491158485215"/>
    <x v="206"/>
    <d v="2023-01-29T00:00:00"/>
    <s v="MVE"/>
    <s v="MVE"/>
    <s v="MARCELA VERENA ERRECALDE DE OLIVEIRA"/>
    <s v="PROFESSOR(A)"/>
    <s v="SIMPLES"/>
    <s v="S"/>
    <x v="2"/>
    <n v="0"/>
    <m/>
    <s v="N"/>
    <s v="N"/>
    <s v="N"/>
    <s v=" "/>
    <x v="1"/>
    <m/>
  </r>
  <r>
    <n v="503"/>
    <s v="ELIANA SANGREMAN LIMA"/>
    <d v="1956-12-30T00:00:00"/>
    <s v="F"/>
    <n v="30012023503"/>
    <n v="580044"/>
    <n v="1853077"/>
    <m/>
    <s v="ESLA_ESLA"/>
    <s v="189.730.784-53"/>
    <s v="lanalima@gmail.com"/>
    <s v="ESLA"/>
    <s v="ELIANA SANGREMAN LIMA"/>
    <n v="5581999919973"/>
    <s v="REGULAR"/>
    <m/>
    <s v="TAC"/>
    <s v="CONSULTORIA"/>
    <s v="RECIFE "/>
    <s v="PE"/>
    <s v="51030-390"/>
    <n v="5581999919973"/>
    <x v="207"/>
    <d v="2023-01-30T00:00:00"/>
    <s v="ESLA"/>
    <s v="ESLA"/>
    <s v="ELIANA SANGREMAN LIMA"/>
    <s v="APOSENTADO(A)"/>
    <s v="COMPLETA "/>
    <s v="N"/>
    <x v="0"/>
    <n v="1"/>
    <n v="4"/>
    <s v="S"/>
    <s v="N"/>
    <s v="S"/>
    <s v=" "/>
    <x v="1"/>
    <m/>
  </r>
  <r>
    <n v="520"/>
    <s v="CECILIA MARIA VALENÇA DE FREITAS"/>
    <d v="1947-03-03T00:00:00"/>
    <s v="F"/>
    <n v="30012023520"/>
    <n v="3125451"/>
    <m/>
    <m/>
    <m/>
    <s v="028.888.821-91"/>
    <s v="cfreitas47@gmail.com"/>
    <s v="CMVF"/>
    <s v="CECILIA MARIA VALENÇA DE FREITAS"/>
    <n v="5581992658753"/>
    <s v="REGULAR"/>
    <m/>
    <s v="PMM"/>
    <s v="CONSULTORIA"/>
    <s v="RECIFE"/>
    <s v="PE"/>
    <s v="51020-280"/>
    <n v="5581992658753"/>
    <x v="207"/>
    <d v="2023-01-30T00:00:00"/>
    <s v="CMVF"/>
    <s v="CMVF"/>
    <s v="CECILIA MARIA VALENÇA DE FREITAS"/>
    <s v="APOSENTADO(A)"/>
    <s v="SIMPLES"/>
    <s v="N"/>
    <x v="2"/>
    <n v="0"/>
    <m/>
    <s v="N"/>
    <s v="N"/>
    <s v="N"/>
    <s v=" "/>
    <x v="1"/>
    <m/>
  </r>
  <r>
    <n v="220"/>
    <s v="MARIA DE FATIMA OLIVEIRA FONSECA"/>
    <d v="1983-06-17T00:00:00"/>
    <s v="F"/>
    <n v="31012022220"/>
    <n v="2827332"/>
    <m/>
    <m/>
    <m/>
    <s v="034.840.824-29"/>
    <s v="MARIAOLIVEIRAFONSECA05@GMAIL.COM"/>
    <s v="SFF"/>
    <s v="SERGIO DE AQUINO FONSECA FILHO"/>
    <n v="5581994214999"/>
    <s v="QUALIFICADO"/>
    <s v=""/>
    <s v="PGB"/>
    <s v="ADVISOR"/>
    <s v="RECIFE"/>
    <s v="PE"/>
    <s v="51021-000"/>
    <n v="5581994215053"/>
    <x v="208"/>
    <d v="2023-02-01T00:00:00"/>
    <s v="SFF"/>
    <s v="SFF_MOF"/>
    <s v="MARIA DE FATIMA OLIVEIRA FONSECA"/>
    <s v="EMPRESÁRIO(A)"/>
    <s v="COMPLETA"/>
    <s v="S"/>
    <x v="2"/>
    <n v="0"/>
    <m/>
    <s v="N"/>
    <s v="N"/>
    <s v="N"/>
    <s v=" "/>
    <x v="0"/>
    <d v="2023-07-13T00:00:00"/>
  </r>
  <r>
    <n v="221"/>
    <s v="SERGIO DE AQUINO FONSECA FILHO"/>
    <d v="1978-06-30T00:00:00"/>
    <s v="M"/>
    <n v="31012022221"/>
    <n v="2101601"/>
    <m/>
    <m/>
    <m/>
    <s v="002.301.244-70"/>
    <s v="sergiofonseca27@gmail.com"/>
    <s v="SFF"/>
    <s v="SERGIO DE AQUINO FONSECA FILHO"/>
    <n v="5581994214999"/>
    <s v="QUALIFICADO"/>
    <s v=""/>
    <s v="PGB"/>
    <s v="CONSULTORIA"/>
    <s v="RECIFE"/>
    <s v="PE"/>
    <s v="51021-000"/>
    <n v="5581994214999"/>
    <x v="208"/>
    <d v="2023-02-01T00:00:00"/>
    <s v="SFF"/>
    <s v="SFF"/>
    <s v="SERGIO DE AQUINO FONSECA FILHO"/>
    <s v="ESTUDANTE"/>
    <s v="SIMPLES"/>
    <s v="N"/>
    <x v="2"/>
    <n v="0"/>
    <m/>
    <s v="N"/>
    <s v="N"/>
    <s v="N"/>
    <s v=" "/>
    <x v="0"/>
    <d v="2023-07-13T00:00:00"/>
  </r>
  <r>
    <n v="222"/>
    <s v="SERGIO OLIVEIRA DE AQUINO FONSECA"/>
    <d v="2010-04-17T00:00:00"/>
    <s v="M"/>
    <n v="31012022222"/>
    <n v="4103085"/>
    <s v=""/>
    <m/>
    <m/>
    <s v="107.545.304-69"/>
    <s v="SERGIOFONSECA27@GMAIL.COM"/>
    <s v="SFF"/>
    <s v="SERGIO DE AQUINO FONSECA FILHO"/>
    <n v="5581994214999"/>
    <s v="REGULAR"/>
    <s v=""/>
    <s v="PGB"/>
    <s v="CONSULTORIA"/>
    <s v="RECIFE"/>
    <s v="PE"/>
    <s v="51021-000"/>
    <n v="5581994214999"/>
    <x v="208"/>
    <d v="2023-02-01T00:00:00"/>
    <s v="SFF"/>
    <s v="SFF_SAF"/>
    <s v="SERGIO OLIVEIRA DE AQUINO FONSECA"/>
    <s v="EMPRESÁRIO(A)"/>
    <s v="COMPLETA"/>
    <s v="S"/>
    <x v="2"/>
    <n v="0"/>
    <m/>
    <s v="N"/>
    <s v="N"/>
    <s v="N"/>
    <s v=" "/>
    <x v="0"/>
    <d v="2023-07-13T00:00:00"/>
  </r>
  <r>
    <n v="237"/>
    <s v="MARIA JULITA OLIVEIRA DE AQUINO FONSECA"/>
    <d v="2017-03-20T00:00:00"/>
    <s v="F"/>
    <n v="31012022237"/>
    <n v="5101491"/>
    <m/>
    <m/>
    <m/>
    <s v="144.288.674-92"/>
    <s v="SERGIOFONSECA27@GMAIL.COM"/>
    <s v="SFF"/>
    <s v="SERGIO DE AQUINO FONSECA FILHO"/>
    <n v="5581994214999"/>
    <s v="REGULAR"/>
    <s v=""/>
    <s v="PGB"/>
    <s v="RETENCAO"/>
    <s v="RECIFE"/>
    <s v="PE"/>
    <s v="51021-000"/>
    <n v="5581994214999"/>
    <x v="208"/>
    <d v="2023-02-01T00:00:00"/>
    <s v="SFF"/>
    <s v="SFF_MOAF"/>
    <s v="MARIA JULITA OLIVEIRA DE AQUINO FONSECA"/>
    <s v="ESTUDANTE"/>
    <s v="SIMPLES"/>
    <s v="N"/>
    <x v="2"/>
    <n v="0"/>
    <m/>
    <s v="N"/>
    <s v="N"/>
    <s v="N"/>
    <s v=" "/>
    <x v="0"/>
    <d v="2023-07-13T00:00:00"/>
  </r>
  <r>
    <n v="238"/>
    <s v="RILDO OLIVEIRA DE AQUINO FONSECA"/>
    <d v="2007-03-05T00:00:00"/>
    <s v="M"/>
    <n v="31012022238"/>
    <n v="4235422"/>
    <m/>
    <m/>
    <m/>
    <s v="107.545.294-52"/>
    <s v="SERGIOFONSECA27@GMAIL.COM"/>
    <s v="SFF"/>
    <s v="SERGIO DE AQUINO FONSECA FILHO"/>
    <n v="5581994214999"/>
    <s v="REGULAR"/>
    <s v=""/>
    <s v="PGB"/>
    <s v="RETENCAO"/>
    <s v="RECIFE"/>
    <s v="PE"/>
    <s v="51021-000"/>
    <n v="5581994214999"/>
    <x v="208"/>
    <d v="2023-02-01T00:00:00"/>
    <s v="SFF"/>
    <s v="SFF_ROAF"/>
    <s v="RILDO OLIVEIRA DE AQUINO FONSECA"/>
    <s v="ESTUDANTE"/>
    <s v="SIMPLES"/>
    <s v="N"/>
    <x v="2"/>
    <n v="0"/>
    <m/>
    <s v="N"/>
    <s v="N"/>
    <s v="N"/>
    <s v=" "/>
    <x v="0"/>
    <d v="2023-07-13T00:00:00"/>
  </r>
  <r>
    <n v="287"/>
    <s v="SERGIO FONSECA/MARIA DE FÁTIMA"/>
    <m/>
    <s v="M"/>
    <n v="31012022287"/>
    <m/>
    <m/>
    <m/>
    <m/>
    <m/>
    <s v="sergiofonseca27@gmail.com"/>
    <s v="SFF"/>
    <s v="SERGIO DE AQUINO FONSECA FILHO"/>
    <n v="5581994214999"/>
    <s v=""/>
    <s v=""/>
    <s v="PGB"/>
    <s v="CONSULTORIA"/>
    <s v="RECIFE"/>
    <s v="PE"/>
    <s v="51021-000"/>
    <n v="5581994215053"/>
    <x v="208"/>
    <d v="2023-02-01T00:00:00"/>
    <s v="SFF"/>
    <s v="SFF_SFMF"/>
    <s v="SERGIO FONSECA/MARIA DE FÁTIMA"/>
    <s v="EMPRESÁRIO(A)"/>
    <s v="COMPLETA"/>
    <s v="N"/>
    <x v="2"/>
    <n v="0"/>
    <m/>
    <s v="N"/>
    <s v="N"/>
    <s v="N"/>
    <s v=" "/>
    <x v="0"/>
    <d v="2023-07-13T00:00:00"/>
  </r>
  <r>
    <n v="507"/>
    <s v="ANDRÉ GONÇALVES ANDRADE"/>
    <d v="1982-02-18T00:00:00"/>
    <s v="M"/>
    <n v="2022023507"/>
    <m/>
    <n v="5163829"/>
    <m/>
    <s v="AGA_AGA"/>
    <s v="295.306.438-96"/>
    <s v="andreandrade1802@hotmail.com"/>
    <s v="AGA"/>
    <s v="ANDRÉ GONÇALVES ANDRADE"/>
    <n v="5511972823300"/>
    <m/>
    <s v="QUALIFICADO"/>
    <s v="SSG"/>
    <s v="RETENCAO"/>
    <s v="GUARULHOS"/>
    <s v="SP"/>
    <s v="07095-005"/>
    <n v="5511972823300"/>
    <x v="209"/>
    <d v="2023-02-02T00:00:00"/>
    <s v="AGA"/>
    <s v="AGA"/>
    <s v="ANDRÉ GONÇALVES ANDRADE"/>
    <s v="VENDEDOR(A)"/>
    <s v="SIMPLES"/>
    <s v="S"/>
    <x v="0"/>
    <n v="1"/>
    <n v="4"/>
    <s v="S"/>
    <s v="N"/>
    <s v="S"/>
    <s v=" "/>
    <x v="1"/>
    <m/>
  </r>
  <r>
    <n v="511"/>
    <s v="BRUNO LOPES FREIRE (ADVISOR)"/>
    <d v="1989-06-08T00:00:00"/>
    <s v="M"/>
    <n v="9022023511"/>
    <n v="424467"/>
    <n v="1280976"/>
    <m/>
    <m/>
    <s v="068.776.734-25"/>
    <s v="blopesfreire@gmail.com"/>
    <s v="BLFE"/>
    <s v="BRUNO LOPES FREIRE "/>
    <n v="5581987969186"/>
    <s v="REGULAR"/>
    <s v="REGULAR"/>
    <s v="TAC"/>
    <s v="ADVISOR"/>
    <s v="SÃO PAULO"/>
    <s v="SP"/>
    <s v="04545-001"/>
    <n v="5581987969186"/>
    <x v="210"/>
    <d v="2023-02-09T00:00:00"/>
    <s v="BLFE"/>
    <s v="BLFE"/>
    <s v="BRUNO LOPES FREIRE (ADVISOR)"/>
    <s v="ENGENHEIRO(A)"/>
    <s v="SIMPLES"/>
    <s v="S"/>
    <x v="4"/>
    <n v="1"/>
    <m/>
    <s v="N"/>
    <s v="N"/>
    <s v="N"/>
    <s v=" "/>
    <x v="0"/>
    <d v="2023-08-21T00:00:00"/>
  </r>
  <r>
    <n v="513"/>
    <s v="KACILDA DA LUZ SILVA DE ASSIS"/>
    <d v="1960-02-02T00:00:00"/>
    <s v="M"/>
    <n v="9022023513"/>
    <m/>
    <n v="2002789"/>
    <m/>
    <s v="DAS_KSA_KSA"/>
    <s v="389.125.116-53"/>
    <s v="anatole.assis@gmail.com"/>
    <s v="DAS_KSA"/>
    <s v="BERNARDO ANATOLE ALVES DE ASSIS "/>
    <n v="5511970340196"/>
    <m/>
    <s v="REGULAR"/>
    <s v="TAC"/>
    <s v="ADVISOR"/>
    <s v="SÃO PAULO"/>
    <s v="SP"/>
    <s v="04548-900"/>
    <n v="5511970340196"/>
    <x v="210"/>
    <d v="2023-02-09T00:00:00"/>
    <s v="DAS"/>
    <s v="DAS_BAA"/>
    <s v="BERNARDO ANATOLE ALVES DE ASSIS"/>
    <s v="SERVIDOR(A) PÚBLICO(A)"/>
    <s v="COMPLETA"/>
    <s v="S"/>
    <x v="0"/>
    <n v="1"/>
    <n v="2"/>
    <s v="S"/>
    <s v="N"/>
    <s v="S"/>
    <s v=" "/>
    <x v="1"/>
    <m/>
  </r>
  <r>
    <n v="516"/>
    <s v="FERNANDO PALHANO DE BORTOLI"/>
    <d v="1980-11-26T00:00:00"/>
    <s v="M"/>
    <n v="9022023516"/>
    <n v="2617709"/>
    <n v="3385473"/>
    <m/>
    <s v="FPB_FPB"/>
    <s v="089.676.397-83"/>
    <s v="fernandobortoli@gmail.com"/>
    <s v="FPB"/>
    <s v="FERNANDO PALHANO DE BORTOLI"/>
    <n v="5511995289901"/>
    <s v="REGULAR"/>
    <s v="REGULAR"/>
    <s v="SSG"/>
    <s v="ADVISOR"/>
    <s v="SÃO PAULO"/>
    <s v="SP"/>
    <s v="04512-001"/>
    <n v="5511995289901"/>
    <x v="210"/>
    <d v="2023-02-17T00:00:00"/>
    <s v="FPB"/>
    <s v="FPB"/>
    <s v="FERNANDO PALHANO DE BORTOLI"/>
    <s v="MÉDICO(A)"/>
    <s v="COMPLETA"/>
    <s v="S"/>
    <x v="0"/>
    <n v="1"/>
    <n v="4"/>
    <s v="S"/>
    <s v="N"/>
    <s v="S"/>
    <s v=" "/>
    <x v="1"/>
    <m/>
  </r>
  <r>
    <n v="512"/>
    <s v="RAFAEL GIORDANO GONÇALVES BRITO"/>
    <d v="1983-11-15T00:00:00"/>
    <s v="M"/>
    <n v="13022023512"/>
    <n v="11195457"/>
    <n v="2325693"/>
    <s v="6AV61098"/>
    <m/>
    <s v="003.364.381-41"/>
    <s v="advrafaelbrito@gmail.com"/>
    <s v="RGGB"/>
    <s v="RAFAEL GIORDANO GONÇALVES BRITO "/>
    <n v="5563984536867"/>
    <s v="REGULAR"/>
    <s v="REGULAR"/>
    <s v="ADVISOR"/>
    <s v="CONSULTORIA"/>
    <s v="PALMAS "/>
    <s v="TO"/>
    <s v="77015-430"/>
    <n v="5563984536867"/>
    <x v="211"/>
    <d v="2023-02-13T00:00:00"/>
    <s v="RGGB"/>
    <s v="RGGB"/>
    <s v="RAFAEL GIORDANO GONÇALVES BRITO"/>
    <s v="SERVIDOR(A) PÚBLICO(A)"/>
    <s v="SIMPLES "/>
    <s v="N"/>
    <x v="4"/>
    <n v="1"/>
    <m/>
    <s v="N"/>
    <s v="N"/>
    <s v="N"/>
    <s v=" "/>
    <x v="0"/>
    <d v="2024-09-26T00:00:00"/>
  </r>
  <r>
    <n v="514"/>
    <s v="ITALO RONY FERREIRA CAVALCANTI"/>
    <d v="1992-02-02T00:00:00"/>
    <s v="M"/>
    <n v="13022023514"/>
    <m/>
    <n v="2153569"/>
    <m/>
    <s v="IRF_IRF"/>
    <s v="050.738.864-02"/>
    <s v="italo.cavalcanti@outlook.com"/>
    <s v="IRF"/>
    <s v="ITALO RONY FERREIRA CAVALCANTI "/>
    <n v="5581991337581"/>
    <m/>
    <s v="REGULAR"/>
    <s v="TAC"/>
    <s v="CONSULTORIA"/>
    <s v="RECIFE"/>
    <s v="PE"/>
    <s v="51030-065"/>
    <n v="5581991337581"/>
    <x v="211"/>
    <d v="2023-02-13T00:00:00"/>
    <s v="IRF"/>
    <s v="IRF"/>
    <s v="ITALO RONY FERREIRA CAVALCANTI"/>
    <s v="CONSULTOR "/>
    <s v="SIMPLES"/>
    <s v="S"/>
    <x v="0"/>
    <n v="1"/>
    <n v="8"/>
    <s v="S"/>
    <s v="N"/>
    <s v="S"/>
    <s v=" "/>
    <x v="1"/>
    <m/>
  </r>
  <r>
    <n v="524"/>
    <s v="MICHELE MENEZES DA CUNHA"/>
    <d v="1982-05-31T00:00:00"/>
    <s v="F"/>
    <n v="14022023524"/>
    <n v="3701338"/>
    <m/>
    <m/>
    <m/>
    <s v="053.715.177-07"/>
    <s v="michelemenezescunha@gmail.com"/>
    <s v="MMZC"/>
    <s v="MICHELE MENEZES DA CUNHA"/>
    <n v="5521995679977"/>
    <s v="REGULAR"/>
    <m/>
    <s v="PMM"/>
    <s v="ADVISOR"/>
    <s v="RIO DE JANEIRO"/>
    <s v="RJ"/>
    <s v="22280-100"/>
    <n v="5521995679977"/>
    <x v="212"/>
    <d v="2023-02-14T00:00:00"/>
    <s v="MMZC"/>
    <s v="MMZC"/>
    <s v="MICHELE MENEZES DA CUNHA"/>
    <s v="SERVIDOR(A) PÚBLICO(A)"/>
    <m/>
    <m/>
    <x v="2"/>
    <n v="0"/>
    <m/>
    <s v="N"/>
    <s v="N"/>
    <s v="N"/>
    <s v=" "/>
    <x v="1"/>
    <m/>
  </r>
  <r>
    <n v="525"/>
    <s v="JOAO VICTOR VIEIRA FERNANDES"/>
    <d v="1992-02-18T00:00:00"/>
    <s v="M"/>
    <n v="15022023525"/>
    <n v="9698964"/>
    <m/>
    <m/>
    <s v="JVLF_JVLF"/>
    <s v="356.681.398-24"/>
    <s v="joaovictor_vf@yahoo.com.br"/>
    <s v="JVLF"/>
    <s v="JOAO VICTOR VIEIRA FERNANDES"/>
    <n v="5511997908737"/>
    <s v="REGULAR"/>
    <m/>
    <s v="SSG"/>
    <s v="CONSULTORIA"/>
    <s v="SANTA ISABEL"/>
    <s v="SP"/>
    <s v="07500-000"/>
    <n v="5511997908737"/>
    <x v="213"/>
    <d v="2023-02-15T00:00:00"/>
    <s v="LMV"/>
    <s v="LMV"/>
    <s v="LUCIA MARIA VIEIRA"/>
    <s v="EMPRESÁRIO(A)"/>
    <s v="SIMPLES"/>
    <s v="S"/>
    <x v="0"/>
    <n v="1"/>
    <n v="1"/>
    <s v="S"/>
    <s v="S"/>
    <s v="S"/>
    <s v=" "/>
    <x v="1"/>
    <m/>
  </r>
  <r>
    <n v="518"/>
    <s v="AYURI MAYRA JUCA MEGURO"/>
    <d v="1984-03-18T00:00:00"/>
    <s v="M"/>
    <n v="16022023518"/>
    <n v="2819112"/>
    <m/>
    <m/>
    <m/>
    <s v="779.387.552-49"/>
    <s v="ayuri_mayra@hotmail.com"/>
    <s v="AMJM"/>
    <s v="AYURI MAYRA JUCA MEGURO "/>
    <n v="5596981262975"/>
    <m/>
    <m/>
    <s v="ADVISOR"/>
    <s v="CONSULTORIA"/>
    <s v="MACAPÁ "/>
    <s v="AP"/>
    <s v="68908-320"/>
    <n v="5596981262975"/>
    <x v="214"/>
    <d v="2023-02-16T00:00:00"/>
    <s v="AMJM"/>
    <s v="AMJM"/>
    <s v="AYURI MAYRA JUCA MEGURO"/>
    <s v="SERVIDOR(A) PÚBLICO(A)"/>
    <s v="COMPLETA "/>
    <s v="N "/>
    <x v="4"/>
    <n v="1"/>
    <m/>
    <s v="N"/>
    <s v="N"/>
    <s v="N"/>
    <s v=" "/>
    <x v="0"/>
    <d v="2023-08-16T00:00:00"/>
  </r>
  <r>
    <n v="526"/>
    <s v="JULIANO RIBEIRO DIAS"/>
    <d v="1982-06-07T00:00:00"/>
    <s v="M"/>
    <n v="16022023526"/>
    <m/>
    <m/>
    <m/>
    <m/>
    <s v="042.879.064-03"/>
    <s v="juliano@meetz.com.br"/>
    <s v="JRD"/>
    <s v="JULIANO RIBEIRO DIAS"/>
    <n v="351925286407"/>
    <m/>
    <m/>
    <s v="GSD"/>
    <s v="ADVISOR"/>
    <s v="RECIFE"/>
    <s v="PE"/>
    <s v="02870-404"/>
    <n v="351925286407"/>
    <x v="214"/>
    <d v="2023-02-16T00:00:00"/>
    <s v="JRD"/>
    <s v="JRD"/>
    <s v="JULIANO RIBEIRO DIAS"/>
    <s v="EMPRESÁRIO(A)"/>
    <s v="COMPLETA "/>
    <s v="S"/>
    <x v="0"/>
    <n v="1"/>
    <n v="5"/>
    <s v="S"/>
    <s v="N"/>
    <s v="S"/>
    <s v=" "/>
    <x v="0"/>
    <d v="2023-06-29T00:00:00"/>
  </r>
  <r>
    <n v="519"/>
    <s v="THIAGO DE ALMEIDA SANTANA"/>
    <d v="1984-05-17T00:00:00"/>
    <s v="M"/>
    <n v="17022023519"/>
    <n v="2082036"/>
    <m/>
    <m/>
    <s v="TAS_TAS"/>
    <s v="004.880.495-98"/>
    <s v="tigo_sant@yahoo.com.br"/>
    <s v="TAS"/>
    <s v="THIAGO DE ALMEIDA SANTANA"/>
    <n v="5573991945331"/>
    <s v="REGULAR"/>
    <m/>
    <s v="TAC"/>
    <s v="CONSULTORIA"/>
    <s v="IBATUBA"/>
    <s v="BA"/>
    <s v="4560-4811"/>
    <n v="5573991945331"/>
    <x v="215"/>
    <d v="2023-02-17T00:00:00"/>
    <s v="TAS"/>
    <s v="TAS"/>
    <s v="THIAGO DE ALMEIDA SANTANA"/>
    <s v="MÉDICO(A)"/>
    <s v="COMPLETA"/>
    <s v="N"/>
    <x v="0"/>
    <n v="1"/>
    <n v="4"/>
    <s v="S"/>
    <s v="N"/>
    <s v="S"/>
    <s v=" "/>
    <x v="1"/>
    <m/>
  </r>
  <r>
    <n v="584"/>
    <s v="VIVIAN LORENA CARVALHO SAMPAIO DE MAGALHÃES SANTANA"/>
    <d v="1986-12-23T00:00:00"/>
    <s v="F"/>
    <n v="17022023584"/>
    <n v="11128846"/>
    <m/>
    <m/>
    <s v="TAS_VMS"/>
    <s v="028.956.625-84"/>
    <s v="tigo_sant@yahoo.com.br"/>
    <s v="TAS_VMS"/>
    <s v="THIAGO DE ALMEIDA SANTANA"/>
    <n v="5573991945331"/>
    <s v="REGULAR"/>
    <m/>
    <s v="TAC"/>
    <s v="RETENCAO"/>
    <s v="IBATUBA"/>
    <s v="BA"/>
    <s v="4560-4811"/>
    <n v="5573991945331"/>
    <x v="215"/>
    <d v="2023-02-17T00:00:00"/>
    <s v="TAS"/>
    <s v="TAS"/>
    <s v="THIAGO DE ALMEIDA SANTANA"/>
    <s v="MÉDICO(A)"/>
    <s v="COMPLETA"/>
    <s v="N"/>
    <x v="0"/>
    <n v="1"/>
    <n v="4"/>
    <s v="S"/>
    <s v="N"/>
    <s v="S"/>
    <s v=" "/>
    <x v="1"/>
    <m/>
  </r>
  <r>
    <n v="530"/>
    <s v="WAGNER FERREIRA DOS SANTOS"/>
    <d v="1985-01-29T00:00:00"/>
    <s v="M"/>
    <n v="23022023530"/>
    <n v="287163"/>
    <m/>
    <m/>
    <s v="LMS_W"/>
    <s v="061.352.276-10"/>
    <s v="wagnerfs1@icloud.com"/>
    <s v="LMS"/>
    <s v="WAGNER FERREIRA DOS SANTOS"/>
    <n v="5562998632551"/>
    <s v="REGULAR"/>
    <m/>
    <s v="SSG"/>
    <s v="RETENCAO"/>
    <s v="GOIÂNIA"/>
    <s v="GO"/>
    <s v="74680-510"/>
    <n v="5521967772845"/>
    <x v="216"/>
    <d v="2023-02-23T00:00:00"/>
    <s v="LMS"/>
    <s v="LMS"/>
    <s v="WAGNER FERREIRA DOS SANTOS"/>
    <s v="EMPRESÁRIO(A)"/>
    <s v="COMPLETA"/>
    <s v="S"/>
    <x v="0"/>
    <n v="1"/>
    <n v="4"/>
    <s v="S"/>
    <s v="S"/>
    <s v="S"/>
    <s v=" "/>
    <x v="1"/>
    <m/>
  </r>
  <r>
    <n v="531"/>
    <s v="LIA MOREIRA DOS SANTOS"/>
    <d v="1981-06-17T00:00:00"/>
    <s v="F"/>
    <n v="23022023531"/>
    <n v="6359930"/>
    <m/>
    <m/>
    <s v="LMS_LMS"/>
    <s v="050.127.926-10"/>
    <s v="liamoreiraa@icloud.com"/>
    <s v="LMS"/>
    <s v="WAGNER FERREIRA DOS SANTOS"/>
    <n v="5562998632551"/>
    <s v="REGULAR"/>
    <m/>
    <s v="SSG"/>
    <s v="CONSULTORIA"/>
    <s v="GOIÂNIA"/>
    <s v="GO"/>
    <s v="74680-510"/>
    <n v="5562998632551"/>
    <x v="216"/>
    <d v="2023-02-23T00:00:00"/>
    <s v="LMS"/>
    <s v="LMS"/>
    <s v="WAGNER FERREIRA DOS SANTOS"/>
    <s v="NUTRICIONISTA"/>
    <s v="COMPLETA"/>
    <s v="S"/>
    <x v="0"/>
    <n v="1"/>
    <n v="4"/>
    <s v="S"/>
    <s v="S"/>
    <s v="S"/>
    <s v=" "/>
    <x v="1"/>
    <m/>
  </r>
  <r>
    <n v="522"/>
    <s v="THAIS SANCHES BORDINHON"/>
    <d v="1981-01-31T00:00:00"/>
    <s v="F"/>
    <n v="27022023522"/>
    <n v="2490791"/>
    <m/>
    <m/>
    <s v="TSB_TSB"/>
    <s v="219.649.678-21"/>
    <s v="thaissb32@gmail.com"/>
    <s v="TSB"/>
    <s v="THAIS SANCHES BORDINHON"/>
    <n v="5511996111019"/>
    <s v="REGULAR"/>
    <m/>
    <s v="SSG"/>
    <s v="CONSULTORIA"/>
    <s v="SÃO PAULO"/>
    <s v="SP"/>
    <s v="04130-080"/>
    <n v="5511996111019"/>
    <x v="217"/>
    <d v="2023-02-27T00:00:00"/>
    <s v="TSB"/>
    <s v="TSB"/>
    <s v="THAIS SANCHES BORDINHON"/>
    <s v="MÉDICO(A)"/>
    <s v="SIMPLES"/>
    <s v="S"/>
    <x v="0"/>
    <n v="1"/>
    <n v="4"/>
    <s v="S"/>
    <s v="N"/>
    <s v="S"/>
    <s v=" "/>
    <x v="1"/>
    <m/>
  </r>
  <r>
    <n v="523"/>
    <s v="VASCO TORRES FERNANDES BRAVO FILHO "/>
    <d v="1982-05-03T00:00:00"/>
    <s v="M"/>
    <n v="28022023523"/>
    <n v="2087644"/>
    <m/>
    <m/>
    <s v="VTF_VTF"/>
    <s v="041.536.014-54"/>
    <s v="vascobravofilho@yahoo.com.br"/>
    <s v="VTBF"/>
    <s v="VASCO TORRES FERNANDES BRAVO FILHO "/>
    <n v="5581999241284"/>
    <s v="REGULAR"/>
    <m/>
    <s v="SSG"/>
    <s v="RETENCAO"/>
    <s v="RECIFE"/>
    <s v="PE"/>
    <s v="50040-090"/>
    <n v="5581999241284"/>
    <x v="218"/>
    <d v="2023-02-28T00:00:00"/>
    <s v="VTBF"/>
    <s v="VTBF"/>
    <s v="VASCO TORRES FERNANDES BRAVO FILHO "/>
    <s v="MÉDICO(A)"/>
    <s v="COMPLETA"/>
    <s v="S"/>
    <x v="0"/>
    <n v="1"/>
    <n v="4"/>
    <s v="S"/>
    <s v="N"/>
    <s v="S"/>
    <s v=" "/>
    <x v="1"/>
    <m/>
  </r>
  <r>
    <n v="529"/>
    <s v="BRUNO FERNANDO ROMEIRO"/>
    <d v="1943-06-27T00:00:00"/>
    <s v="M"/>
    <n v="3032023529"/>
    <n v="11137570"/>
    <m/>
    <m/>
    <s v="BFR_BFR"/>
    <s v="018.777.044-15"/>
    <s v="BRUNOFERNANDO.ROM@GMAIL.COM"/>
    <s v="BFR"/>
    <s v="BRUNO FERNANDO ROMEIRO"/>
    <n v="5513981662876"/>
    <s v="REGULAR"/>
    <m/>
    <s v="SSG"/>
    <s v="CONSULTORIA"/>
    <s v="JABOATÃO DOS GUARARAPES"/>
    <s v="PE"/>
    <s v="54440-480"/>
    <n v="5513981662876"/>
    <x v="219"/>
    <d v="2023-03-23T00:00:00"/>
    <s v="BFR"/>
    <s v="BFR"/>
    <s v="BRUNO FERNANDO ROMEIRO"/>
    <s v="APOSENTADO(A)"/>
    <s v="SIMPLES"/>
    <s v="S"/>
    <x v="0"/>
    <n v="1"/>
    <n v="1"/>
    <s v="S"/>
    <s v="N"/>
    <s v="S"/>
    <s v=" "/>
    <x v="1"/>
    <m/>
  </r>
  <r>
    <n v="528"/>
    <s v="LUIZA BENEDINI STRINI PORTNARI BEJA"/>
    <d v="1988-03-08T00:00:00"/>
    <s v="F"/>
    <n v="15032023528"/>
    <n v="3430446"/>
    <m/>
    <m/>
    <s v="MALM_LBJ_LBJ"/>
    <s v="368.286.998-07"/>
    <s v="gugabeja@hotmail.com"/>
    <s v="MALM_LBJ"/>
    <s v="MARCOS AUGUSTO LACERDA MICHALSKI"/>
    <n v="5516981269284"/>
    <s v="REGULAR"/>
    <m/>
    <s v="TAC"/>
    <s v="CONSULTORIA"/>
    <s v="RIBEIRÃO PRETO"/>
    <s v="SP"/>
    <s v="14015-130"/>
    <n v="5516981269284"/>
    <x v="220"/>
    <d v="2023-03-15T00:00:00"/>
    <s v="MALM"/>
    <s v="MALM"/>
    <s v="MARCOS AUGUSTO LACERDA MICHALSKI"/>
    <s v="GERENTE"/>
    <s v="SIMPLES"/>
    <s v="S"/>
    <x v="0"/>
    <n v="1"/>
    <n v="2"/>
    <s v="S"/>
    <s v="N"/>
    <s v="S"/>
    <s v=" "/>
    <x v="1"/>
    <m/>
  </r>
  <r>
    <n v="539"/>
    <s v="JOAO VICTOR BARBOSA DE ARRUDA VIEIRA"/>
    <d v="1996-05-21T00:00:00"/>
    <s v="M"/>
    <n v="27032023539"/>
    <m/>
    <n v="2222325"/>
    <m/>
    <s v="JVV_JVV"/>
    <s v="058.040.324-61"/>
    <s v="joaov_vieira@outlook.com.br"/>
    <s v="JVV"/>
    <s v="JOAO VICTOR BARBOSA DE ARRUDA VIEIRA"/>
    <n v="5581987590333"/>
    <m/>
    <s v="QUALIFICADO"/>
    <s v="SSG"/>
    <s v="CONSULTORIA"/>
    <s v="RECIFE"/>
    <s v="PE"/>
    <s v="52041-310"/>
    <n v="5581987590333"/>
    <x v="221"/>
    <d v="2023-03-27T00:00:00"/>
    <s v="JVV"/>
    <s v="JVV"/>
    <s v="JOAO VICTOR BARBOSA DE ARRUDA VIEIRA"/>
    <s v="PROFESSOR(A)"/>
    <s v="COMPLETA"/>
    <s v="S"/>
    <x v="0"/>
    <n v="1"/>
    <n v="8"/>
    <s v="S"/>
    <s v="N"/>
    <s v="S"/>
    <s v=" "/>
    <x v="1"/>
    <m/>
  </r>
  <r>
    <n v="540"/>
    <s v="LYLIAN KELLY DE SIQUEIRA GOMES VIEIRA"/>
    <d v="1988-08-17T00:00:00"/>
    <s v="F"/>
    <n v="27032023540"/>
    <n v="4093101"/>
    <m/>
    <m/>
    <s v="JVV_LKS_LKS"/>
    <s v="058.823.994-16"/>
    <s v="lylian_gomes@hotmail.com"/>
    <s v="JVV_LKS"/>
    <s v="LYLIAN KELLY DE SIQUEIRA GOMES VIEIRA"/>
    <n v="5581987590333"/>
    <s v="QUALIFICADO"/>
    <m/>
    <s v="TAC"/>
    <s v="CONSULTORIA"/>
    <s v="RECIFE"/>
    <s v="PE"/>
    <s v="52041-310"/>
    <n v="5581987590333"/>
    <x v="221"/>
    <d v="2023-03-27T00:00:00"/>
    <s v="JVV"/>
    <s v="JVV"/>
    <s v="JOAO VICTOR BARBOSA DE ARRUDA VIEIRA"/>
    <s v="GERENTE"/>
    <s v="SIMPLES"/>
    <s v="S"/>
    <x v="0"/>
    <n v="1"/>
    <n v="8"/>
    <s v="S"/>
    <s v="N"/>
    <s v="S"/>
    <s v=" "/>
    <x v="1"/>
    <m/>
  </r>
  <r>
    <n v="532"/>
    <s v="ALVARO EDUARDO MACHADO REGO FILHO"/>
    <d v="1987-11-01T00:00:00"/>
    <s v="M"/>
    <n v="28032023532"/>
    <n v="3946370"/>
    <m/>
    <m/>
    <s v="AEMF_AEMF"/>
    <s v="014.271.614-61"/>
    <s v="ALVAROREGOFILHO@GMAIL.COM"/>
    <s v="AEMF"/>
    <s v="ALVARO EDUARDO MACHADO REGO FILHO"/>
    <n v="5581999469857"/>
    <s v="QUALIFICADO"/>
    <m/>
    <s v="SSG"/>
    <s v="CONSULTORIA"/>
    <s v="RECIFE"/>
    <s v="PE"/>
    <s v="50610-190"/>
    <n v="5581999469857"/>
    <x v="222"/>
    <d v="2023-03-29T00:00:00"/>
    <s v="AEMF"/>
    <s v="AEMF"/>
    <s v="PLANUS TOPOGRAFIA E GEODESIA LTDA"/>
    <s v="EMPRESÁRIO(A)"/>
    <s v="COMPLETA"/>
    <s v="N"/>
    <x v="0"/>
    <n v="1"/>
    <n v="4"/>
    <s v="S"/>
    <s v="S"/>
    <s v="S"/>
    <s v=" "/>
    <x v="1"/>
    <m/>
  </r>
  <r>
    <n v="534"/>
    <s v="ALVARO MACHADO REGO"/>
    <d v="1950-12-19T00:00:00"/>
    <s v="M"/>
    <n v="28032023534"/>
    <n v="4225827"/>
    <m/>
    <m/>
    <s v="AEMF_AMR_AEMF_AMR"/>
    <s v="084.147.854-68"/>
    <s v="ALVAROE.MREGO@GMAIL.COM"/>
    <s v="AEMF_AMR"/>
    <s v="ALVARO EDUARDO MACHADO REGO FILHO"/>
    <n v="5581999469857"/>
    <s v="REGULAR"/>
    <m/>
    <s v="SSG"/>
    <s v="CONSULTORIA"/>
    <s v="RECIFE"/>
    <s v="PE"/>
    <s v="52071-441"/>
    <n v="5581999469857"/>
    <x v="222"/>
    <d v="2023-03-29T00:00:00"/>
    <s v="AEMF"/>
    <s v="AEMF"/>
    <s v="PLANUS TOPOGRAFIA E GEODESIA LTDA"/>
    <s v="AGRONOMO"/>
    <s v="SIMPLES"/>
    <s v="S"/>
    <x v="0"/>
    <n v="1"/>
    <n v="4"/>
    <s v="S"/>
    <s v="N"/>
    <s v="S"/>
    <s v=" "/>
    <x v="1"/>
    <m/>
  </r>
  <r>
    <n v="535"/>
    <s v="ANA CAROLINA CORDEIRO LUNA MARTINS SILVA"/>
    <d v="1982-06-07T00:00:00"/>
    <s v="F"/>
    <n v="28032023535"/>
    <n v="402773"/>
    <m/>
    <m/>
    <s v="AEMR_ACC_AEMR_ACC"/>
    <s v="030.496.364-08"/>
    <s v="ANACAROLINALUNA@HOTMAIL.COM"/>
    <s v="AEMF_ACC"/>
    <s v="ALVARO EDUARDO MACHADO REGO FILHO"/>
    <n v="5581999469857"/>
    <s v="REGULAR"/>
    <m/>
    <s v="SSG"/>
    <s v="CONSULTORIA"/>
    <s v="RECIFE"/>
    <s v="PE"/>
    <s v="50610-190"/>
    <n v="5581999469857"/>
    <x v="222"/>
    <d v="2023-03-29T00:00:00"/>
    <s v="AEMF"/>
    <s v="AEMF"/>
    <s v="PLANUS TOPOGRAFIA E GEODESIA LTDA"/>
    <s v="ENGENHEIRO(A)"/>
    <s v="SIMPLES"/>
    <s v="S"/>
    <x v="0"/>
    <n v="1"/>
    <n v="4"/>
    <s v="S"/>
    <s v="N"/>
    <s v="S"/>
    <s v=" "/>
    <x v="0"/>
    <m/>
  </r>
  <r>
    <n v="536"/>
    <s v="TANIA MARIA DE MELO"/>
    <d v="1966-04-03T00:00:00"/>
    <s v="F"/>
    <n v="28032023536"/>
    <n v="4861366"/>
    <m/>
    <m/>
    <s v="AEMF_TMM_AEMF_TMM"/>
    <s v="456.281.904-97"/>
    <s v="TANIA.MELO50@GMAIL.COM"/>
    <s v="AEMF_TMM"/>
    <s v="ALVARO EDUARDO MACHADO REGO FILHO"/>
    <n v="5581999469857"/>
    <s v="REGULAR"/>
    <m/>
    <s v="SSG"/>
    <s v="CONSULTORIA"/>
    <s v="RECIFE"/>
    <s v="PE"/>
    <s v="52071-441"/>
    <n v="5581999469857"/>
    <x v="222"/>
    <d v="2023-03-29T00:00:00"/>
    <s v="AEMF"/>
    <s v="AEMF"/>
    <s v="PLANUS TOPOGRAFIA E GEODESIA LTDA"/>
    <s v="ADMINISTRADOR(A)"/>
    <s v="SIMPLES"/>
    <s v="S"/>
    <x v="0"/>
    <n v="1"/>
    <n v="4"/>
    <s v="S"/>
    <s v="N"/>
    <s v="S"/>
    <s v=" "/>
    <x v="1"/>
    <m/>
  </r>
  <r>
    <n v="537"/>
    <s v="PLANUS TOPOGRAFIA E GEODESIA LTDA"/>
    <d v="2007-11-16T00:00:00"/>
    <s v="E"/>
    <n v="28032023537"/>
    <n v="4021728"/>
    <m/>
    <m/>
    <s v="AEMF_PTG_AEMF_PTG"/>
    <s v="09.209.232/0001-29"/>
    <s v="alvaroregofilho@planus.eng.br"/>
    <s v="AEMF"/>
    <s v="ALVARO EDUARDO MACHADO REGO FILHO"/>
    <n v="5581999469857"/>
    <s v="QUALIFICADO"/>
    <m/>
    <s v="SSG"/>
    <s v="CONSULTORIA"/>
    <s v="RECIFE"/>
    <s v="PE"/>
    <s v="50711-450"/>
    <n v="5581999469857"/>
    <x v="222"/>
    <d v="2023-03-29T00:00:00"/>
    <s v="AEMF"/>
    <s v="AEMF"/>
    <s v="PLANUS TOPOGRAFIA E GEODESIA LTDA"/>
    <s v="EMPRESA"/>
    <s v="SIMPLES"/>
    <s v="N"/>
    <x v="0"/>
    <n v="1"/>
    <n v="4"/>
    <s v="S"/>
    <s v="N"/>
    <s v="S"/>
    <s v=" "/>
    <x v="1"/>
    <m/>
  </r>
  <r>
    <n v="541"/>
    <s v="JOSEMARYSON LEITE DE SÁ"/>
    <d v="1984-02-06T00:00:00"/>
    <s v="M"/>
    <n v="30032023541"/>
    <n v="3356683"/>
    <m/>
    <m/>
    <s v="JLS_JLS"/>
    <s v="047.811.344-75"/>
    <s v="mercinholeite@gmail.com"/>
    <s v="JLS"/>
    <s v="JOSEMARYSON LEITE DE SÁ"/>
    <n v="558796039343"/>
    <s v="REGULAR"/>
    <m/>
    <s v="SSG"/>
    <s v="CONSULTORIA"/>
    <s v="NATAL"/>
    <s v="RN"/>
    <s v="59065-130"/>
    <n v="5587996039343"/>
    <x v="223"/>
    <d v="2023-03-30T00:00:00"/>
    <s v="JLS"/>
    <s v="JLS"/>
    <s v="JOSEMARYSON LEITE DE SÁ"/>
    <s v="ENFERMEIRO(A)"/>
    <s v="COMPLETA"/>
    <s v="S"/>
    <x v="0"/>
    <n v="1"/>
    <n v="4"/>
    <s v="S"/>
    <s v="N"/>
    <s v="S"/>
    <s v=" "/>
    <x v="0"/>
    <d v="2023-06-13T00:00:00"/>
  </r>
  <r>
    <n v="555"/>
    <s v="RODRIGO MAURÍCIO DE LIMA"/>
    <d v="1982-04-21T00:00:00"/>
    <s v="F"/>
    <n v="30032023555"/>
    <m/>
    <m/>
    <m/>
    <m/>
    <s v="035.499.774-25"/>
    <s v="rodrigolima2104@gmail.com"/>
    <s v="RMDL"/>
    <s v="RODRIGO MAURÍCIO DE LIMA"/>
    <n v="5581991083969"/>
    <m/>
    <m/>
    <s v="ADVISOR"/>
    <s v="CONSULTORIA"/>
    <s v="RECIFE"/>
    <s v="PE"/>
    <s v="52051-175"/>
    <n v="5581991083969"/>
    <x v="223"/>
    <d v="2023-03-30T00:00:00"/>
    <s v="RMDL"/>
    <s v="RMDL"/>
    <s v="RODRIGO MAURÍCIO DE LIMA"/>
    <s v="ANALISTA INTERNACIONAL"/>
    <s v="COMPLETA "/>
    <s v="S"/>
    <x v="4"/>
    <n v="1"/>
    <m/>
    <s v="N"/>
    <s v="N"/>
    <s v="N"/>
    <s v=" "/>
    <x v="0"/>
    <d v="2024-09-26T00:00:00"/>
  </r>
  <r>
    <n v="545"/>
    <s v="TAMIRES ALBUQUERQUE CAVALCANTI BLOISE "/>
    <d v="1991-12-26T00:00:00"/>
    <s v="F"/>
    <n v="3042023545"/>
    <m/>
    <m/>
    <m/>
    <m/>
    <s v="096.815.464-66"/>
    <s v="tamires.bloise@hotmail.com"/>
    <s v="TACB"/>
    <s v="TAMIRES ALBUQUERQUE CAVALCANTI BLOISE "/>
    <n v="5581996641388"/>
    <m/>
    <m/>
    <s v="ADVISOR"/>
    <s v="CONSULTORIA"/>
    <s v="RECIFE"/>
    <s v="PE"/>
    <s v="58052-410"/>
    <n v="5581996641388"/>
    <x v="224"/>
    <d v="2023-04-03T00:00:00"/>
    <s v="TACB"/>
    <s v="TACB"/>
    <s v="TAMIRES ALBUQUERQUE CAVALCANTI BLOISE "/>
    <s v="ENGENHEIRO(A)"/>
    <s v="SIMPLES"/>
    <s v="S"/>
    <x v="4"/>
    <n v="1"/>
    <m/>
    <s v="N"/>
    <s v="N"/>
    <s v="N"/>
    <s v=" "/>
    <x v="0"/>
    <d v="2023-08-03T00:00:00"/>
  </r>
  <r>
    <n v="565"/>
    <s v="IRLYS MONIQUE SOARES DE MELO "/>
    <d v="1994-03-15T00:00:00"/>
    <s v="F"/>
    <n v="3042023565"/>
    <m/>
    <m/>
    <m/>
    <m/>
    <s v="014.611.464-70"/>
    <s v="moniquesoaresdemelo@gmail.com"/>
    <s v="IMNN"/>
    <s v="IRLYS MONIQUE SOARES DE MELO "/>
    <n v="5581997990598"/>
    <m/>
    <m/>
    <s v="ADVISOR"/>
    <s v="CONSULTORIA"/>
    <s v="RECIFE"/>
    <s v="PE"/>
    <s v="51020-050"/>
    <n v="5581997990598"/>
    <x v="224"/>
    <d v="2023-04-03T00:00:00"/>
    <s v="IMNN"/>
    <s v="IMNN"/>
    <s v="IRLYS MONIQUE SOARES DE MELO "/>
    <s v="MÉDICO(A)"/>
    <s v="SIMPLES"/>
    <s v="S "/>
    <x v="4"/>
    <n v="1"/>
    <m/>
    <s v="N"/>
    <s v="N"/>
    <s v="N"/>
    <s v=" "/>
    <x v="0"/>
    <d v="2023-08-24T00:00:00"/>
  </r>
  <r>
    <n v="544"/>
    <s v="CATHARINE LINS OMENA "/>
    <d v="1992-01-13T00:00:00"/>
    <s v="F"/>
    <n v="10042023544"/>
    <n v="8422156"/>
    <m/>
    <m/>
    <m/>
    <s v="065.510.004-01"/>
    <s v="catharine.lins@gmail.com"/>
    <s v="CLO"/>
    <s v="CATHARINE LINS OMENA "/>
    <n v="5581996700134"/>
    <s v="REGULAR"/>
    <m/>
    <s v="ADVISOR"/>
    <s v="ADVISOR"/>
    <s v="RECIFE "/>
    <s v="PE"/>
    <s v="52050-005"/>
    <n v="5581996700134"/>
    <x v="225"/>
    <d v="2023-04-10T00:00:00"/>
    <s v="CLO"/>
    <s v="CLO"/>
    <s v="CATHARINE LINS OMENA "/>
    <s v="ADMINISTRADOR(A)"/>
    <s v="COMPLETA "/>
    <s v="S"/>
    <x v="4"/>
    <n v="1"/>
    <m/>
    <s v="N"/>
    <s v="N"/>
    <s v="N"/>
    <s v=" "/>
    <x v="0"/>
    <d v="2023-08-09T00:00:00"/>
  </r>
  <r>
    <n v="549"/>
    <s v="ROBERTA FELIX GARRETT DE MELO BORELLA"/>
    <d v="1986-07-12T00:00:00"/>
    <s v="F"/>
    <n v="11042023549"/>
    <n v="11318669"/>
    <m/>
    <m/>
    <s v="ZFGM_RFG_RFG"/>
    <s v="013.752.014-09"/>
    <s v="GARREZINHA@GMAIL.COM"/>
    <s v="ZFGM_RFG"/>
    <s v="ZAIRA FELIX GARRETT DE MELO"/>
    <n v="5581999219111"/>
    <s v="REGULAR"/>
    <m/>
    <s v="SSG"/>
    <s v="CONSULTORIA"/>
    <s v="RECIFE "/>
    <s v="PE"/>
    <s v="51020-210"/>
    <n v="5581999219111"/>
    <x v="226"/>
    <d v="2023-04-11T00:00:00"/>
    <s v="ZFGM"/>
    <s v="ZFGM"/>
    <s v="ZAIRA FELIX GARRETT DE MELO"/>
    <s v="FISIOTERAPEUTA"/>
    <m/>
    <m/>
    <x v="2"/>
    <n v="0"/>
    <m/>
    <s v="N"/>
    <s v="N"/>
    <s v="N"/>
    <s v=" "/>
    <x v="1"/>
    <m/>
  </r>
  <r>
    <n v="550"/>
    <s v="ARTHUR LIRA BORELLA"/>
    <d v="1991-09-24T00:00:00"/>
    <s v="M"/>
    <n v="11042023550"/>
    <n v="3116528"/>
    <m/>
    <m/>
    <s v="ZFGM_ALB_ALB"/>
    <s v="100.152.194-37"/>
    <s v="ARTHUR_BORELLA@HOTMAIL.COM"/>
    <s v="ZFGM_ALB"/>
    <s v="ZAIRA FELIX GARRETT DE MELO"/>
    <n v="5581999219111"/>
    <s v="REGULAR"/>
    <m/>
    <s v="SSG"/>
    <s v="CONSULTORIA"/>
    <s v="RECIFE "/>
    <s v="PE"/>
    <s v="51020-210"/>
    <n v="5581999219111"/>
    <x v="226"/>
    <d v="2023-04-11T00:00:00"/>
    <s v="ZFGM"/>
    <s v="ZFGM"/>
    <s v="ZAIRA FELIX GARRETT DE MELO"/>
    <s v="ADMINISTRADOR(A)"/>
    <m/>
    <m/>
    <x v="2"/>
    <n v="0"/>
    <m/>
    <s v="N"/>
    <s v="N"/>
    <s v="N"/>
    <s v=" "/>
    <x v="1"/>
    <m/>
  </r>
  <r>
    <n v="542"/>
    <s v="KAYUÁ FREITAS WASZAK"/>
    <d v="1983-01-10T00:00:00"/>
    <s v="M"/>
    <n v="12042023542"/>
    <m/>
    <n v="4519145"/>
    <m/>
    <s v="KFW_KFW"/>
    <s v="000.816.890-39"/>
    <s v="Kayua@redmug.com.br"/>
    <s v="KFW"/>
    <s v="KAYUÁ FREITAS WASZAK"/>
    <n v="5548999226225"/>
    <m/>
    <s v="REGULAR"/>
    <s v="GSD"/>
    <s v="CONSULTORIA"/>
    <s v="FLORIANÓPOLIS "/>
    <s v="SC"/>
    <s v="88075-005"/>
    <n v="5548999226225"/>
    <x v="227"/>
    <d v="2023-04-12T00:00:00"/>
    <s v="KFW"/>
    <s v="KFW"/>
    <s v="KAYUÁ FREITAS WASZAK"/>
    <s v="EMPRESÁRIO(A)"/>
    <s v="COMPLETA "/>
    <s v="S"/>
    <x v="0"/>
    <n v="1"/>
    <n v="5"/>
    <s v="S"/>
    <s v="N"/>
    <s v="S"/>
    <s v=" "/>
    <x v="0"/>
    <d v="2023-09-22T00:00:00"/>
  </r>
  <r>
    <n v="543"/>
    <s v="DIEGO TAVARES DE SOUZA"/>
    <d v="1983-10-18T00:00:00"/>
    <s v="M"/>
    <n v="12042023543"/>
    <n v="7082041"/>
    <n v="2424432"/>
    <m/>
    <s v="DTS_DTS"/>
    <s v="053.510.344-17"/>
    <s v="diegotsouza83@gmail.com"/>
    <s v="DTS"/>
    <s v="DIEGO TAVARES DE SOUZA"/>
    <n v="5581999739457"/>
    <s v="QUALIFICADO"/>
    <m/>
    <s v="TAC"/>
    <s v="CONSULTORIA"/>
    <s v="RECIFE"/>
    <s v="PE"/>
    <s v="50610-160"/>
    <n v="5581999739457"/>
    <x v="227"/>
    <d v="2023-04-12T00:00:00"/>
    <s v="DTS"/>
    <s v="DTS"/>
    <s v="DIEGO TAVARES DE SOUZA"/>
    <s v="GERENTE "/>
    <s v="COMPLETA "/>
    <s v="S"/>
    <x v="0"/>
    <n v="1"/>
    <n v="8"/>
    <s v="S"/>
    <s v="N"/>
    <s v="S"/>
    <s v=" "/>
    <x v="1"/>
    <m/>
  </r>
  <r>
    <n v="552"/>
    <s v="MARTA TOCIMI SASSAKI FURINE"/>
    <d v="1954-10-09T00:00:00"/>
    <s v="F"/>
    <n v="12042023552"/>
    <m/>
    <m/>
    <m/>
    <s v="AAF_MSF_MSF"/>
    <s v="993.002.228-72"/>
    <s v="furine@uol.com.br"/>
    <s v="AAF_MSF"/>
    <s v="AUGUSTO ANTONIO FURINE"/>
    <n v="5511957675779"/>
    <m/>
    <m/>
    <s v="SSG"/>
    <s v="CONSULTORIA"/>
    <s v="ITUPEVA"/>
    <s v="SP"/>
    <s v="13296-510"/>
    <n v="5511957675779"/>
    <x v="227"/>
    <d v="2023-04-24T00:00:00"/>
    <s v="AAF"/>
    <s v="AAF"/>
    <s v="AUGUSTO ANTONIO FURINE"/>
    <s v="APOSENTADO(A)"/>
    <s v="COMPLETA"/>
    <s v="S"/>
    <x v="0"/>
    <n v="1"/>
    <n v="4"/>
    <s v="S"/>
    <s v="S"/>
    <s v="S"/>
    <s v=" "/>
    <x v="1"/>
    <m/>
  </r>
  <r>
    <n v="553"/>
    <s v="AUGUSTO ANTONIO FURINE"/>
    <d v="1952-10-30T00:00:00"/>
    <s v="M"/>
    <n v="12042023553"/>
    <n v="6683784"/>
    <m/>
    <m/>
    <s v="AAF_AAF"/>
    <s v="526.152.948-49"/>
    <s v="furine@uol.com.br"/>
    <s v="AAF"/>
    <s v="AUGUSTO ANTONIO FURINE"/>
    <n v="5511957675779"/>
    <s v="QUALIFICADO"/>
    <m/>
    <s v="SSG"/>
    <s v="ADVISOR"/>
    <s v="ITUPEVA"/>
    <s v="SP"/>
    <s v="13296-510"/>
    <n v="5511957675779"/>
    <x v="227"/>
    <d v="2023-04-24T00:00:00"/>
    <s v="AAF"/>
    <s v="AAF"/>
    <s v="AUGUSTO ANTONIO FURINE"/>
    <s v="APOSENTADO(A)"/>
    <s v="COMPLETA"/>
    <s v="S"/>
    <x v="0"/>
    <n v="1"/>
    <n v="4"/>
    <s v="S"/>
    <s v="S"/>
    <s v="S"/>
    <s v=" "/>
    <x v="1"/>
    <m/>
  </r>
  <r>
    <n v="586"/>
    <s v="MARIANA PATRIOTA DE ALBUQUERQUE"/>
    <d v="1983-03-05T00:00:00"/>
    <s v="F"/>
    <n v="12042023586"/>
    <n v="11279991"/>
    <m/>
    <m/>
    <m/>
    <s v="013.762.964-89"/>
    <s v="maripatriota@gmail.com"/>
    <s v="MPA"/>
    <s v="MARIANA PATRIOTA DE ALBUQUERQUE"/>
    <n v="5521967302010"/>
    <s v="REGULAR"/>
    <m/>
    <s v="PMM"/>
    <s v="ADVISOR"/>
    <s v="RIO DE JANEIRO"/>
    <s v="RJ"/>
    <s v="22080-010"/>
    <n v="5521967302010"/>
    <x v="227"/>
    <d v="2023-04-12T00:00:00"/>
    <s v="MPA"/>
    <s v="MPA"/>
    <s v="MARIANA PATRIOTA DE ALBUQUERQUE"/>
    <s v="SERVIDOR(A) PÚBLICO(A)"/>
    <s v="SIMPLES"/>
    <s v="S"/>
    <x v="2"/>
    <n v="0"/>
    <m/>
    <s v="N"/>
    <s v="N"/>
    <s v="N"/>
    <s v=" "/>
    <x v="1"/>
    <m/>
  </r>
  <r>
    <n v="554"/>
    <s v="HENRIQUE FERREIRA LIMA BATISTA GOMES"/>
    <d v="1989-10-20T00:00:00"/>
    <s v="M"/>
    <n v="18042023554"/>
    <n v="11409374"/>
    <n v="4539422"/>
    <m/>
    <s v="HLG_HLG"/>
    <s v="072.529.294-69"/>
    <s v="gomes.henrique@live.com"/>
    <s v="HLG"/>
    <s v="HENRIQUE FERREIRA LIMA BATISTA GOMES"/>
    <n v="5581999363232"/>
    <s v="REGULAR"/>
    <m/>
    <s v="SSG"/>
    <s v="RETENCAO"/>
    <s v="RECIFE"/>
    <s v="PE"/>
    <s v="52050-175"/>
    <n v="5581999363232"/>
    <x v="228"/>
    <d v="2023-04-26T00:00:00"/>
    <s v="HLG"/>
    <s v="HLG"/>
    <s v="HENRIQUE FERREIRA LIMA BATISTA GOMES"/>
    <s v="EMPRESÁRIO(A)"/>
    <s v="SIMPLES"/>
    <s v="S"/>
    <x v="0"/>
    <n v="1"/>
    <n v="9"/>
    <s v="S"/>
    <s v="N"/>
    <s v="S"/>
    <s v=" "/>
    <x v="1"/>
    <m/>
  </r>
  <r>
    <n v="579"/>
    <s v="DANIEL SANTIAGO VERÇOSA"/>
    <d v="1984-08-16T00:00:00"/>
    <s v="M"/>
    <n v="18042023579"/>
    <n v="2366836"/>
    <m/>
    <m/>
    <s v="DSVA_DSVA"/>
    <s v="055.345.744-61"/>
    <s v="danielsantiagov@gmail.com"/>
    <s v="DSVA"/>
    <s v="DANIEL SANTIAGO VERÇOSA"/>
    <n v="5581991590074"/>
    <s v="REGULAR"/>
    <m/>
    <s v="SSG"/>
    <s v="RETENCAO"/>
    <s v="RECIFE"/>
    <s v="PE"/>
    <s v="52060-150"/>
    <n v="5581991590074"/>
    <x v="228"/>
    <d v="2023-04-18T00:00:00"/>
    <s v="DSVA"/>
    <s v="DSVA"/>
    <s v="DANIEL SANTIAGO VERÇOSA"/>
    <s v="BIOMEDICO"/>
    <s v="COMPLETA"/>
    <s v="S"/>
    <x v="0"/>
    <n v="1"/>
    <s v="EXCEÇÃO"/>
    <s v="S"/>
    <s v="N"/>
    <s v="S"/>
    <s v=" "/>
    <x v="1"/>
    <m/>
  </r>
  <r>
    <n v="601"/>
    <s v="LETICIA BITENCOURT PEDROSA"/>
    <d v="2023-04-19T00:00:00"/>
    <s v="F"/>
    <n v="19042023601"/>
    <n v="11324909"/>
    <m/>
    <m/>
    <s v="LBP_LBP"/>
    <s v="117.660.794-40"/>
    <s v="lelepedrosa@hotmail.com"/>
    <s v="LBP"/>
    <s v="LETICIA BITENCOURT PEDROSA"/>
    <n v="5581988633687"/>
    <s v="REGULAR"/>
    <m/>
    <s v="NBL"/>
    <s v="RETENCAO"/>
    <s v="RECIFE"/>
    <s v="PE"/>
    <s v="51021-170"/>
    <n v="5581988633687"/>
    <x v="229"/>
    <d v="2023-04-19T00:00:00"/>
    <s v="LBP"/>
    <s v="LBP"/>
    <s v="LETICIA BITENCOURT PEDROSA"/>
    <s v="ADVOGADO(A)"/>
    <s v="SIMPLES"/>
    <s v="S"/>
    <x v="2"/>
    <n v="0"/>
    <m/>
    <s v="N"/>
    <s v="N"/>
    <s v="N"/>
    <s v=" "/>
    <x v="1"/>
    <m/>
  </r>
  <r>
    <n v="547"/>
    <s v="THACIRA DANTAS ALMEIDA RAMOS"/>
    <d v="1982-06-30T00:00:00"/>
    <s v="F"/>
    <n v="20042023547"/>
    <n v="2959161"/>
    <s v=""/>
    <m/>
    <m/>
    <s v="044.257.484-33"/>
    <s v="THACIRADANTAS@GMAIL.COM"/>
    <s v="ACR_TCR"/>
    <s v="CENTRO DE ENDOCRINOLOGIA E METABOLOGIA LTDA"/>
    <n v="5583988405100"/>
    <s v="QUALIFICADO"/>
    <s v=""/>
    <s v="SSG"/>
    <s v="RETENCAO"/>
    <s v="CAMPINA GRANDE"/>
    <s v="PB"/>
    <s v="58400-515"/>
    <n v="5583988405101"/>
    <x v="230"/>
    <d v="2023-04-20T00:00:00"/>
    <s v="ACR"/>
    <s v="ACR_TCR"/>
    <s v="THACIRA DANTAS ALMEIDA RAMOS"/>
    <s v="MÉDICO(A)"/>
    <s v="COMPLETA"/>
    <s v="S"/>
    <x v="2"/>
    <n v="0"/>
    <n v="1"/>
    <s v="N"/>
    <s v="N"/>
    <s v="N"/>
    <s v=" "/>
    <x v="0"/>
    <d v="2023-06-26T00:00:00"/>
  </r>
  <r>
    <n v="551"/>
    <s v="SILVIO RICARDO CALDAS NASCIMENTO"/>
    <d v="1962-02-15T00:00:00"/>
    <s v="M"/>
    <n v="27042023551"/>
    <n v="7639257"/>
    <m/>
    <m/>
    <s v="SRC_SRC"/>
    <s v="278.522.104-49"/>
    <s v="silviorcn@yahoo.com.br"/>
    <s v="SRC"/>
    <s v="SILVIO RICARDO CALDAS NASCIMENTO"/>
    <n v="5581991723616"/>
    <s v="REGULAR"/>
    <m/>
    <s v="SSG"/>
    <s v="RETENCAO"/>
    <s v="RECIFE "/>
    <s v="PE"/>
    <s v="52011-080"/>
    <n v="5581991723616"/>
    <x v="231"/>
    <d v="2023-04-27T00:00:00"/>
    <s v="SRC"/>
    <s v="SRC"/>
    <s v="SILVIO RICARDO CALDAS NASCIMENTO"/>
    <s v="APOSENTADO(A)"/>
    <s v="COMPLETA"/>
    <s v="S"/>
    <x v="0"/>
    <n v="1"/>
    <n v="1"/>
    <s v="S"/>
    <s v="N"/>
    <s v="S"/>
    <s v=" "/>
    <x v="0"/>
    <d v="2024-10-28T00:00:00"/>
  </r>
  <r>
    <n v="580"/>
    <s v="MARCO ANTONIO CAVALCANTI DE SÁ E BENEVIDES FILHO"/>
    <d v="1988-06-20T00:00:00"/>
    <s v="M"/>
    <n v="27042023580"/>
    <n v="2922529"/>
    <m/>
    <m/>
    <s v="MASB_MASB"/>
    <s v="013.124.354-37"/>
    <s v="MARCO@MSBADVOGADOS.COM"/>
    <s v="MASB"/>
    <s v="MARCO ANTONIO CAVALCANTI DE SÁ E BENEVIDES FILHO"/>
    <n v="5581998768467"/>
    <s v="QUALIFICADO"/>
    <m/>
    <s v="TAC"/>
    <s v="CONSULTORIA"/>
    <s v="RECIFE"/>
    <s v="PE"/>
    <n v="50610160"/>
    <n v="5581998768467"/>
    <x v="231"/>
    <d v="2023-04-27T00:00:00"/>
    <s v="MASB "/>
    <s v="MASB"/>
    <s v="MARCO ANTONIO CAVALCANTI DE SÁ E BENEVIDES FILHO"/>
    <s v="ADVOGADO(A)"/>
    <s v="SIMPLES"/>
    <s v="S"/>
    <x v="0"/>
    <n v="1"/>
    <n v="8"/>
    <s v="S"/>
    <s v="N"/>
    <s v="S"/>
    <s v=" "/>
    <x v="1"/>
    <m/>
  </r>
  <r>
    <n v="637"/>
    <s v="SA E BENEVIDES ADVOGADOS ASSOCIADOS"/>
    <m/>
    <s v="E"/>
    <n v="27042023637"/>
    <n v="3399774"/>
    <m/>
    <m/>
    <s v="MASB_SBA"/>
    <s v="19.187.270/0001-81"/>
    <s v="MARCO@MSBADVOGADOS.COM"/>
    <s v="MASB_SBA"/>
    <s v="MARCO ANTONIO CAVALCANTI DE SÁ E BENEVIDES FILHO"/>
    <n v="5581998768467"/>
    <s v="REGULAR"/>
    <m/>
    <s v="TAC"/>
    <s v="CONSULTORIA"/>
    <s v="RECIFE"/>
    <s v="PE"/>
    <s v="50750-230"/>
    <n v="5581998768467"/>
    <x v="231"/>
    <d v="2023-04-27T00:00:00"/>
    <s v="MASB "/>
    <s v="MASB"/>
    <s v="MARCO ANTONIO CAVALCANTI DE SÁ E BENEVIDES FILHO"/>
    <m/>
    <m/>
    <m/>
    <x v="0"/>
    <n v="1"/>
    <n v="8"/>
    <s v="S"/>
    <s v="N"/>
    <s v="S"/>
    <s v=" "/>
    <x v="1"/>
    <m/>
  </r>
  <r>
    <n v="581"/>
    <s v="MARIANA HATSUMURA COSTA"/>
    <d v="1981-03-09T00:00:00"/>
    <s v="F"/>
    <n v="28042023581"/>
    <n v="2065066"/>
    <m/>
    <m/>
    <s v="MHC_MHC"/>
    <s v="219.720.178-61"/>
    <s v="marianahatsumura@hotmail.com"/>
    <s v="MHC"/>
    <s v="MARIANA HATSUMURA COSTA"/>
    <n v="5511986026071"/>
    <s v="QUALIFICADO"/>
    <m/>
    <s v="TAC"/>
    <s v="CONSULTORIA"/>
    <s v="SÃO PAULO"/>
    <s v="SP"/>
    <s v="04516-010"/>
    <n v="5511986026071"/>
    <x v="232"/>
    <d v="2023-04-28T00:00:00"/>
    <s v="MHC"/>
    <s v="MHC"/>
    <s v="MARIANA HATSUMURA COSTA"/>
    <s v="DIRETOR(A)"/>
    <s v="COMPLETA "/>
    <s v="S "/>
    <x v="0"/>
    <n v="1"/>
    <n v="4"/>
    <s v="S"/>
    <s v="N"/>
    <s v="S"/>
    <s v=" "/>
    <x v="1"/>
    <m/>
  </r>
  <r>
    <n v="603"/>
    <s v="GABRIELA PADILHA TINOCO"/>
    <d v="1997-09-02T00:00:00"/>
    <s v="F"/>
    <n v="28042023603"/>
    <m/>
    <n v="4541822"/>
    <m/>
    <m/>
    <s v="122.261.274-70"/>
    <s v="gabrielaptinoco@outlook.com"/>
    <s v="PRT"/>
    <s v="PEDRO RORIZ TINOCO"/>
    <n v="5581991713616"/>
    <m/>
    <s v="REGULAR"/>
    <s v="GSD"/>
    <s v="CONSULTORIA"/>
    <s v="RECIFE"/>
    <s v="PE"/>
    <s v="51030-000"/>
    <n v="5581991713616"/>
    <x v="232"/>
    <d v="2023-04-28T00:00:00"/>
    <s v="PRT"/>
    <s v="PRT"/>
    <s v="PEDRO RORIZ TINOCO"/>
    <s v="MÉDICO(A)"/>
    <s v="COMPLETA"/>
    <s v="S"/>
    <x v="0"/>
    <n v="1"/>
    <n v="1"/>
    <s v="N"/>
    <s v="N"/>
    <s v="N"/>
    <s v=" "/>
    <x v="0"/>
    <d v="2023-09-22T00:00:00"/>
  </r>
  <r>
    <n v="604"/>
    <s v="CATARINA PADILHA TINOCO"/>
    <d v="1999-04-21T00:00:00"/>
    <s v="F"/>
    <n v="28042023604"/>
    <m/>
    <n v="4534613"/>
    <m/>
    <m/>
    <s v="122.261.434-08"/>
    <s v="Catarinaptinoco@hotmail.com"/>
    <s v="PRT"/>
    <s v="PEDRO RORIZ TINOCO"/>
    <n v="5581992997835"/>
    <m/>
    <s v="REGULAR"/>
    <s v="GSD"/>
    <s v="ADVISOR"/>
    <s v="RECIFE"/>
    <s v="PE"/>
    <s v="51030-000"/>
    <n v="5581992997835"/>
    <x v="232"/>
    <d v="2023-04-28T00:00:00"/>
    <s v="PRT"/>
    <s v="PRT"/>
    <s v="PEDRO RORIZ TINOCO"/>
    <s v="MÉDICO(A)"/>
    <s v="COMPLETA"/>
    <s v="S"/>
    <x v="0"/>
    <n v="1"/>
    <n v="1"/>
    <s v="N"/>
    <s v="N"/>
    <s v="N"/>
    <s v=" "/>
    <x v="0"/>
    <d v="2023-09-22T00:00:00"/>
  </r>
  <r>
    <n v="593"/>
    <s v="JORGE GOMES RIBEIRO"/>
    <d v="1984-12-05T00:00:00"/>
    <s v="M"/>
    <n v="2052023593"/>
    <n v="4163986"/>
    <m/>
    <m/>
    <s v="JGR_JGR"/>
    <s v="052.456.144-30"/>
    <s v="jorgegomesr1@hotmail.com"/>
    <s v="JGR"/>
    <s v="JORGE GOMES RIBEIRO"/>
    <n v="5581996188306"/>
    <s v="QUALIFICADO"/>
    <m/>
    <s v="SSG"/>
    <s v="CONSULTORIA"/>
    <s v="SANTA CRUZ DO CAPIBARIBE"/>
    <s v="PE"/>
    <s v="55194-055"/>
    <n v="5581996188306"/>
    <x v="233"/>
    <d v="2023-05-11T00:00:00"/>
    <s v="JGR"/>
    <s v="JGR"/>
    <s v="JORGE GOMES RIBEIRO"/>
    <s v="ADMINISTRADOR(A)"/>
    <s v="SIMPLES"/>
    <s v="S"/>
    <x v="0"/>
    <n v="1"/>
    <n v="4"/>
    <s v="S"/>
    <s v="N"/>
    <s v="S"/>
    <s v=" "/>
    <x v="1"/>
    <m/>
  </r>
  <r>
    <n v="594"/>
    <s v="AUGUSTO PINHEIRO DIAS FERNANDES"/>
    <d v="1966-05-22T00:00:00"/>
    <s v="M"/>
    <n v="3052023594"/>
    <n v="11528033"/>
    <m/>
    <m/>
    <s v="ADF_ADF"/>
    <s v="686.752.084-72"/>
    <s v="augusto@hotlink.com.br"/>
    <s v="ADF"/>
    <s v="AUGUSTO PINHEIRO DIAS FERNANDES"/>
    <n v="5581987199306"/>
    <s v="REGULAR"/>
    <m/>
    <s v="NBL"/>
    <s v="CONSULTORIA"/>
    <s v="RECIFE"/>
    <s v="PE"/>
    <s v="52171-130"/>
    <n v="5581987199306"/>
    <x v="234"/>
    <d v="2023-05-03T00:00:00"/>
    <s v="ADF"/>
    <s v="ADF"/>
    <s v="AUGUSTO PINHEIRO DIAS FERNANDES"/>
    <s v="EMPRESÁRIO(A)"/>
    <s v="COMPLETA"/>
    <s v="S"/>
    <x v="0"/>
    <n v="1"/>
    <n v="4"/>
    <s v="S"/>
    <s v="N"/>
    <s v="S"/>
    <s v=" "/>
    <x v="1"/>
    <m/>
  </r>
  <r>
    <n v="562"/>
    <s v="EDNA MARIA SANTOS FERREIRA"/>
    <d v="1948-05-25T00:00:00"/>
    <s v="F"/>
    <n v="4052023562"/>
    <n v="3275256"/>
    <m/>
    <m/>
    <s v="EDSF_EDSF"/>
    <s v="743.040.204-63"/>
    <s v="ednavitoria13@yahoo.com.br"/>
    <s v="ACSF_EDSF"/>
    <s v="ANTONIO CARLOS SANTOS FERREIRA"/>
    <n v="5583993322111"/>
    <s v="REGULAR"/>
    <m/>
    <s v="SSG"/>
    <s v="CONSULTORIA"/>
    <s v="JOÃO PESSOA"/>
    <s v="PB"/>
    <s v="52041-065"/>
    <n v="5581992312109"/>
    <x v="235"/>
    <d v="2023-05-04T00:00:00"/>
    <s v="ACSF"/>
    <s v="ACSF"/>
    <s v="ANTONIO CARLOS SANTOS FERREIRA"/>
    <s v="APOSENTADO(A)"/>
    <s v="SIMPLES"/>
    <s v="N"/>
    <x v="0"/>
    <n v="1"/>
    <n v="4"/>
    <s v="S"/>
    <s v="N"/>
    <s v="S"/>
    <s v=" "/>
    <x v="1"/>
    <m/>
  </r>
  <r>
    <n v="564"/>
    <s v="HELENA MARIS PINTO PERAÇA"/>
    <d v="1961-07-09T00:00:00"/>
    <s v="F"/>
    <n v="4052023564"/>
    <n v="11311629"/>
    <m/>
    <m/>
    <s v="HMP_HMP"/>
    <s v="461.958.580-72"/>
    <s v="helenaperaca9@gmail.com"/>
    <s v="HMP"/>
    <s v="HELENA MARIS PINTO PERAÇA"/>
    <n v="5581999786434"/>
    <s v="REGULAR"/>
    <m/>
    <s v="SSG"/>
    <s v="CONSULTORIA"/>
    <s v="RECIFE"/>
    <s v="PE"/>
    <s v="52061-105"/>
    <n v="5581999786434"/>
    <x v="235"/>
    <d v="2023-05-04T00:00:00"/>
    <s v="HMP"/>
    <s v="HMP"/>
    <s v="HELENA MARIS PINTO PERAÇA"/>
    <s v="MÉDICO(A)"/>
    <s v="COMPLETA"/>
    <s v="S"/>
    <x v="0"/>
    <n v="1"/>
    <n v="1"/>
    <s v="S"/>
    <s v="N"/>
    <s v="S"/>
    <s v=" "/>
    <x v="1"/>
    <m/>
  </r>
  <r>
    <n v="591"/>
    <s v="BETÂNIA DE LOURDES LEIMIG RODRIGUES"/>
    <d v="1967-08-20T00:00:00"/>
    <s v="F"/>
    <n v="4052023591"/>
    <n v="11515147"/>
    <m/>
    <m/>
    <s v="BLL_BLL"/>
    <s v="496.659.364-68"/>
    <s v="betaniarodrigues3@gmail.com"/>
    <s v="BLL"/>
    <s v="BETÂNIA DE LOURDES LEIMIG RODRIGUES"/>
    <n v="5581997057736"/>
    <s v="REGULAR"/>
    <m/>
    <s v="TAC"/>
    <s v="CONSULTORIA"/>
    <s v="RECIFE"/>
    <s v="PE"/>
    <s v="2790-760"/>
    <n v="5581997057736"/>
    <x v="235"/>
    <d v="2023-05-04T00:00:00"/>
    <s v="BLL"/>
    <s v="BLL"/>
    <s v="BETÂNIA DE LOURDES LEIMIG RODRIGUES"/>
    <s v="MÉDICO(A)"/>
    <s v="COMPLETA"/>
    <s v="S"/>
    <x v="0"/>
    <n v="1"/>
    <n v="4"/>
    <s v="S"/>
    <s v="N"/>
    <s v="S"/>
    <s v=" "/>
    <x v="0"/>
    <d v="2024-05-02T00:00:00"/>
  </r>
  <r>
    <n v="582"/>
    <s v="AUGUSTO IGNOTI GONÇALES"/>
    <d v="1995-10-30T00:00:00"/>
    <s v="M"/>
    <n v="5052023582"/>
    <n v="2247538"/>
    <n v="2837733"/>
    <m/>
    <m/>
    <s v="049.338.041-84"/>
    <s v="augusto_ignoti@hotmail.com"/>
    <s v="AIG"/>
    <s v="AUGUSTO IGNOTI GONÇALES"/>
    <n v="5543991094016"/>
    <m/>
    <m/>
    <s v="ADVISOR"/>
    <s v="CONSULTORIA"/>
    <s v="SÃO PAULO"/>
    <s v="SP"/>
    <s v="4304-000"/>
    <n v="5543991094016"/>
    <x v="236"/>
    <d v="2023-05-05T00:00:00"/>
    <s v="AIG"/>
    <s v="AIG"/>
    <s v="AUGUSTO IGNOTI GONÇALES"/>
    <s v="CONTADOR(A)"/>
    <s v="SIMPLES"/>
    <s v="S"/>
    <x v="4"/>
    <n v="1"/>
    <m/>
    <s v="N"/>
    <s v="N"/>
    <s v="N"/>
    <s v=" "/>
    <x v="0"/>
    <d v="2023-09-20T00:00:00"/>
  </r>
  <r>
    <n v="592"/>
    <s v="DANILO PEIXOTO COSTA"/>
    <d v="1985-02-28T00:00:00"/>
    <s v="M"/>
    <n v="5052023592"/>
    <n v="2116679"/>
    <m/>
    <m/>
    <s v="MHC_DPC_DPC"/>
    <s v="336.710.638-07"/>
    <s v="DANILO.COSTA28@GMAIL.COM"/>
    <s v="MHC_DPC"/>
    <s v="MARIANA HATSUMURA COSTA"/>
    <n v="5511992303887"/>
    <s v="QUALIFICADO"/>
    <m/>
    <s v="TAC"/>
    <s v="CONSULTORIA"/>
    <s v="SÃO PAULO"/>
    <s v="SP"/>
    <s v="04516-010"/>
    <n v="5511992303887"/>
    <x v="236"/>
    <d v="2023-05-05T00:00:00"/>
    <s v="MHC"/>
    <s v="MHC_DPC"/>
    <s v="DANILO PEIXOTO COSTA"/>
    <s v="VENDEDOR(A)"/>
    <s v="COMPLETA"/>
    <s v="S"/>
    <x v="0"/>
    <n v="1"/>
    <n v="4"/>
    <s v="S"/>
    <s v="N"/>
    <s v="S"/>
    <s v=" "/>
    <x v="1"/>
    <m/>
  </r>
  <r>
    <n v="598"/>
    <s v="FERNANDO DE SANTA CRUZ OLIVEIRA"/>
    <d v="1995-08-08T00:00:00"/>
    <s v="M"/>
    <n v="6052023598"/>
    <m/>
    <n v="4569530"/>
    <m/>
    <s v="FSC_FSC"/>
    <s v="095.312.884-96"/>
    <s v="f.santacruzoliveira@gmail.com"/>
    <s v="FSC"/>
    <s v="FERNANDO DE SANTA CRUZ OLIVEIRA"/>
    <n v="5589199798969"/>
    <m/>
    <s v="REGULAR"/>
    <s v="GSD"/>
    <s v="RETENCAO"/>
    <s v="RECIFE"/>
    <s v="PE"/>
    <s v="52061-015"/>
    <n v="5589199798969"/>
    <x v="237"/>
    <d v="2023-05-06T00:00:00"/>
    <s v="FSC"/>
    <s v="FSC"/>
    <s v="FERNANDO DE SANTA CRUZ OLIVEIRA"/>
    <s v="MÉDICO(A)"/>
    <s v="COMPLETA"/>
    <s v="S"/>
    <x v="0"/>
    <n v="1"/>
    <n v="5"/>
    <s v="S"/>
    <s v="N"/>
    <s v="S"/>
    <s v=" "/>
    <x v="0"/>
    <d v="2023-09-22T00:00:00"/>
  </r>
  <r>
    <n v="583"/>
    <s v="RODRIGO FREITAS GAIÃO"/>
    <d v="1985-12-19T00:00:00"/>
    <s v="M"/>
    <n v="9052023583"/>
    <n v="189530"/>
    <n v="5106567"/>
    <m/>
    <s v="RFG_RFG"/>
    <s v="069.662.794-98"/>
    <s v="RODRIGO.GAIAO@GMAIL.COM"/>
    <s v="RFG"/>
    <s v="RODRIGO FREITAS GAIÃO"/>
    <n v="5511992383364"/>
    <s v="QUALIFICADO"/>
    <m/>
    <s v="TAC"/>
    <s v="CONSULTORIA"/>
    <s v="RECIFE"/>
    <s v="PE"/>
    <s v="52020-015"/>
    <n v="5511992383364"/>
    <x v="238"/>
    <d v="2023-05-09T00:00:00"/>
    <s v="RFG"/>
    <s v="RFG"/>
    <s v="RODRIGO FREITAS GAIÃO"/>
    <s v="PSICÓLOGO(A)"/>
    <s v="COMPLETA"/>
    <s v="S"/>
    <x v="2"/>
    <n v="0"/>
    <m/>
    <s v="S"/>
    <s v="N"/>
    <s v="S"/>
    <s v=" "/>
    <x v="1"/>
    <m/>
  </r>
  <r>
    <n v="585"/>
    <s v="LARISSA PORPINO MAGALHÃES"/>
    <d v="1990-06-23T00:00:00"/>
    <s v="F"/>
    <n v="9052023585"/>
    <n v="11349441"/>
    <m/>
    <m/>
    <s v="LPRM_LPRM"/>
    <s v="095.019.694-01"/>
    <s v="larissapmagalhaes@gmail.com"/>
    <s v="LPRM"/>
    <s v="CELIO VOLPI JUNIOR"/>
    <n v="5511999411646"/>
    <s v="REGULAR"/>
    <m/>
    <s v="SSG"/>
    <s v="ADVISOR"/>
    <s v="RECIFE"/>
    <s v="PE"/>
    <s v="52050-230"/>
    <n v="5511999411646"/>
    <x v="238"/>
    <d v="2020-10-02T00:00:00"/>
    <s v="CVJ"/>
    <s v="LPRM"/>
    <s v="LARISSA PORPINO MAGALHÃES"/>
    <s v="ADMINISTRADOR(A)"/>
    <s v="SIMPLES"/>
    <s v="S"/>
    <x v="2"/>
    <n v="0"/>
    <s v=""/>
    <s v="S"/>
    <s v="N"/>
    <s v="S"/>
    <s v=" "/>
    <x v="0"/>
    <d v="2024-10-28T00:00:00"/>
  </r>
  <r>
    <n v="587"/>
    <s v="MERCIA CRISTINA MACIEL GONÇALVES"/>
    <d v="1955-04-17T00:00:00"/>
    <s v="F"/>
    <n v="15052023587"/>
    <n v="3422255"/>
    <n v="4562545"/>
    <m/>
    <s v="EGV_MCG_MCG"/>
    <s v="138.133.824-00"/>
    <s v="EGNUTRICAO@GMAIL.COM"/>
    <s v="EGV_MCG"/>
    <s v="EMANUEL GONCALVES VALERIO"/>
    <n v="5581995125100"/>
    <s v="REGULAR"/>
    <s v="REGULAR"/>
    <s v="SSG"/>
    <s v="RETENCAO"/>
    <s v="RECIFE"/>
    <s v="PE"/>
    <s v="51011-010"/>
    <n v="5581995125100"/>
    <x v="239"/>
    <d v="2023-05-15T00:00:00"/>
    <s v="EGV_MCG"/>
    <s v="EGV_MCG"/>
    <s v="MERCIA CRISTINA MACIEL GONÇALVES"/>
    <s v="APOSENTADO(A)"/>
    <s v="COMPLETA"/>
    <s v="N"/>
    <x v="0"/>
    <n v="1"/>
    <m/>
    <s v="S"/>
    <s v="S"/>
    <s v="S"/>
    <s v=" "/>
    <x v="1"/>
    <m/>
  </r>
  <r>
    <n v="597"/>
    <s v="VIVIANE SILVESTRE DOS SANTOS"/>
    <d v="1970-03-15T00:00:00"/>
    <s v="F"/>
    <n v="16052023597"/>
    <m/>
    <n v="4566777"/>
    <m/>
    <s v="VSS_VSS"/>
    <s v="771.833.714-68"/>
    <s v="vivianesilvestres@hotmail.com"/>
    <s v="VSS"/>
    <s v="VIVIANE SILVESTRE DOS SANTOS"/>
    <n v="5581999080421"/>
    <m/>
    <s v="REGULAR"/>
    <s v="SSG"/>
    <s v="RETENCAO"/>
    <s v="RECIFE"/>
    <s v="PE"/>
    <s v="51021-130"/>
    <n v="5581999080421"/>
    <x v="240"/>
    <d v="2023-05-16T00:00:00"/>
    <s v="VSS"/>
    <s v="VSS"/>
    <s v="VIVIANE SILVESTRE DOS SANTOS"/>
    <s v="ADMINISTRADOR(A)"/>
    <s v="COMPLETA"/>
    <s v="S"/>
    <x v="0"/>
    <n v="1"/>
    <n v="4"/>
    <s v="S"/>
    <s v="N"/>
    <s v="S"/>
    <s v=" "/>
    <x v="1"/>
    <m/>
  </r>
  <r>
    <n v="607"/>
    <s v="ENIO GOMES DE ARAUJO"/>
    <d v="1981-07-23T00:00:00"/>
    <s v="M"/>
    <n v="23052023607"/>
    <n v="2289833"/>
    <n v="546422"/>
    <m/>
    <s v="EGA_EGA"/>
    <s v="038.609.664-30"/>
    <s v="eniogaraujo@yahoo.com.br"/>
    <s v="EGA"/>
    <s v="ENIO GOMES DE ARAUJO"/>
    <n v="5581991142084"/>
    <s v="REGULAR"/>
    <s v="REGULAR"/>
    <s v="SSG"/>
    <s v="RETENCAO"/>
    <s v="RECIFE"/>
    <s v="PE"/>
    <s v="50710-100"/>
    <n v="5581991142084"/>
    <x v="241"/>
    <d v="2023-05-23T00:00:00"/>
    <s v="EGA"/>
    <s v="EGA"/>
    <s v="ENIO GOMES DE ARAUJO"/>
    <s v="MÉDICO(A)"/>
    <s v="COMPLETA"/>
    <s v="S"/>
    <x v="0"/>
    <n v="1"/>
    <n v="4"/>
    <s v="S"/>
    <s v="S"/>
    <s v="S"/>
    <s v=" "/>
    <x v="1"/>
    <m/>
  </r>
  <r>
    <n v="608"/>
    <s v="MIGUEL COSTA FREITAS ARAUJO"/>
    <d v="2013-05-03T00:00:00"/>
    <s v="M"/>
    <n v="23052023608"/>
    <n v="9040936"/>
    <m/>
    <m/>
    <s v="EGA_MCF_MCF"/>
    <s v="132.368.954-03"/>
    <s v="eniogaraujo@yahoo.com.br"/>
    <s v="EGA_MCF"/>
    <s v="ENIO GOMES DE ARAUJO"/>
    <n v="5581991142084"/>
    <s v="REGULAR"/>
    <s v="REGULAR"/>
    <s v="SSG"/>
    <s v="RETENCAO"/>
    <s v="RECIFE"/>
    <s v="PE"/>
    <s v="50710-100"/>
    <n v="5581991142084"/>
    <x v="241"/>
    <d v="2023-05-23T00:00:00"/>
    <s v="EGA"/>
    <s v="EGA"/>
    <s v="ENIO GOMES DE ARAUJO"/>
    <s v="ESTUDANTE"/>
    <s v="COMPLETA"/>
    <s v="S"/>
    <x v="0"/>
    <n v="1"/>
    <n v="4"/>
    <s v="S"/>
    <s v="S"/>
    <s v="S"/>
    <s v=" "/>
    <x v="1"/>
    <m/>
  </r>
  <r>
    <n v="589"/>
    <s v="MARCIA FERREIRA PEDROSA"/>
    <d v="1967-12-26T00:00:00"/>
    <s v="F"/>
    <n v="24052023589"/>
    <n v="2301033"/>
    <m/>
    <m/>
    <s v="MFP_MFP"/>
    <s v="668.054.654-00"/>
    <s v="marcia.ferreirapedrosa@gmail.com"/>
    <s v="MFP"/>
    <s v="MARCIA FERREIRA PEDROSA"/>
    <n v="5581988311553"/>
    <s v="REGULAR"/>
    <m/>
    <s v="GSD"/>
    <s v="RETENCAO"/>
    <s v="RECIFE "/>
    <s v="PE"/>
    <s v="52061-460"/>
    <n v="5581988311553"/>
    <x v="242"/>
    <d v="2023-05-24T00:00:00"/>
    <s v="MFP"/>
    <s v="MFP"/>
    <s v="MARCIA FERREIRA PEDROSA"/>
    <s v="MÉDICO(A)"/>
    <s v="COMPLETA"/>
    <s v="S"/>
    <x v="0"/>
    <n v="1"/>
    <n v="5"/>
    <s v="S"/>
    <s v="N"/>
    <s v="S"/>
    <s v=" "/>
    <x v="0"/>
    <d v="2023-09-22T00:00:00"/>
  </r>
  <r>
    <n v="602"/>
    <s v="ALICE FERREIRA MONTEIRO"/>
    <d v="2018-10-02T00:00:00"/>
    <s v="F"/>
    <n v="24052023602"/>
    <m/>
    <n v="4571736"/>
    <m/>
    <s v="MKM_AFM_AFM"/>
    <s v="159.106134-21"/>
    <s v="MARIAKARINAMONTEIRO@GMAIL.COM"/>
    <s v="MKM_AFM"/>
    <s v="MARIA KARINA MONTEIRO VASCONCELOS"/>
    <n v="5581999157388"/>
    <m/>
    <s v="REGULAR"/>
    <s v="SSG"/>
    <s v="RETENCAO"/>
    <s v="RECIFE"/>
    <s v="PE"/>
    <s v="51020-210"/>
    <n v="5581999157388"/>
    <x v="242"/>
    <d v="2023-05-24T00:00:00"/>
    <s v="MKM"/>
    <s v="MKM"/>
    <s v="MARIA KARINA MONTEIRO VASCONCELOS"/>
    <s v="ESTUDANTE"/>
    <s v="SIMPLES"/>
    <s v="N"/>
    <x v="0"/>
    <n v="1"/>
    <n v="1"/>
    <s v="S"/>
    <s v="N"/>
    <s v="S"/>
    <s v=" "/>
    <x v="1"/>
    <m/>
  </r>
  <r>
    <n v="609"/>
    <s v="EDUARDO POTENZA RAMOS"/>
    <d v="1986-07-11T00:00:00"/>
    <s v="M"/>
    <n v="24052023609"/>
    <n v="2725569"/>
    <m/>
    <m/>
    <s v="EPR_EPR"/>
    <s v="358.582.938-40"/>
    <s v="edu.potenza@gmail.com"/>
    <s v="EPR"/>
    <s v="EDUARDO POTENZA RAMOS"/>
    <n v="5511999670942"/>
    <s v="QUALIFICADO"/>
    <m/>
    <s v="SSG"/>
    <s v="RETENCAO"/>
    <s v="JUNDIAI"/>
    <s v="SP"/>
    <s v="13208-056"/>
    <n v="5511999670942"/>
    <x v="242"/>
    <d v="2023-06-12T00:00:00"/>
    <s v="EPR"/>
    <s v="EPR"/>
    <s v="EDUARDO POTENZA RAMOS"/>
    <s v="EXECUTIVO"/>
    <s v="COMPLETA"/>
    <s v="S"/>
    <x v="0"/>
    <n v="1"/>
    <n v="4"/>
    <s v="S"/>
    <s v="N"/>
    <s v="S"/>
    <s v=" "/>
    <x v="1"/>
    <m/>
  </r>
  <r>
    <n v="610"/>
    <s v="LAURA SASSAKI FURINE"/>
    <d v="1988-07-09T00:00:00"/>
    <s v="F"/>
    <n v="24052023610"/>
    <n v="2084616"/>
    <m/>
    <m/>
    <s v="EPR_LSF_LSF"/>
    <s v="228.018.288-23"/>
    <s v="laura.furine@gmail.com"/>
    <s v="EPR"/>
    <s v="EDUARDO POTENZA RAMOS"/>
    <n v="5511999670942"/>
    <s v="QUALIFICADO"/>
    <m/>
    <s v="SSG"/>
    <s v="RETENCAO"/>
    <s v="JUNDIAI"/>
    <s v="SP"/>
    <s v="13208-056"/>
    <n v="5511974746061"/>
    <x v="242"/>
    <d v="2023-06-14T00:00:00"/>
    <s v="EPR"/>
    <s v="EPR"/>
    <s v="EDUARDO POTENZA RAMOS"/>
    <s v="EXECUTIVO"/>
    <s v="COMPLETA"/>
    <s v="S"/>
    <x v="0"/>
    <n v="1"/>
    <n v="4"/>
    <s v="S"/>
    <s v="N"/>
    <s v="S"/>
    <s v=" "/>
    <x v="1"/>
    <m/>
  </r>
  <r>
    <n v="951"/>
    <s v="HEITOR DO NASCIMENTO MOTA"/>
    <d v="2021-04-07T00:00:00"/>
    <s v="M"/>
    <s v="24052023951"/>
    <m/>
    <n v="5350779"/>
    <m/>
    <s v="DNM_HNM_HNM"/>
    <s v="707.579.784-01"/>
    <s v="LARISSA.MOTA.ARQ@GMAIL.COM"/>
    <s v="DNM_HNM"/>
    <s v="DORALINA DO NASCIMENTO MONTEIRO"/>
    <n v="5581982201983"/>
    <m/>
    <m/>
    <s v="SSG"/>
    <s v="RETENCAO"/>
    <s v="RECIFE"/>
    <s v="PE"/>
    <s v="51160-900"/>
    <n v="5581982201983"/>
    <x v="242"/>
    <d v="2023-05-26T00:00:00"/>
    <s v="DNM"/>
    <s v="DNM"/>
    <s v="DORALINA DO NASCIMENTO MONTEIRO"/>
    <s v="APOSENTADO(A)"/>
    <s v="COMPLETA"/>
    <s v="N"/>
    <x v="0"/>
    <n v="1"/>
    <n v="1"/>
    <s v="S"/>
    <s v="N"/>
    <s v="S"/>
    <s v=" "/>
    <x v="1"/>
    <m/>
  </r>
  <r>
    <n v="952"/>
    <s v="JOÃO PEDRO MONTEIRO MOTA MENDES"/>
    <d v="2021-05-22T00:00:00"/>
    <s v="M"/>
    <s v="24052023952"/>
    <m/>
    <n v="5346955"/>
    <m/>
    <s v="DNM_JPM_JPM"/>
    <s v="164.876.104-61"/>
    <s v="LARISSA.MOTA.ARQ@GMAIL.COM"/>
    <s v="DNM_JPM"/>
    <s v="DORALINA DO NASCIMENTO MONTEIRO"/>
    <n v="5581982201983"/>
    <m/>
    <m/>
    <s v="SSG"/>
    <s v="RETENCAO"/>
    <s v="RECIFE"/>
    <s v="PE"/>
    <s v="51160-900"/>
    <n v="5581982201983"/>
    <x v="242"/>
    <d v="2023-05-26T00:00:00"/>
    <s v="DNM"/>
    <s v="DNM"/>
    <s v="DORALINA DO NASCIMENTO MONTEIRO"/>
    <s v="APOSENTADO(A)"/>
    <s v="COMPLETA"/>
    <s v="N"/>
    <x v="0"/>
    <n v="1"/>
    <n v="1"/>
    <s v="S"/>
    <s v="N"/>
    <s v="S"/>
    <s v=" "/>
    <x v="1"/>
    <m/>
  </r>
  <r>
    <n v="953"/>
    <s v="MARIA LETÍCIA MONTEIRO MOTA MENDES"/>
    <d v="2016-04-20T00:00:00"/>
    <s v="F"/>
    <s v="24052023953"/>
    <m/>
    <n v="5350940"/>
    <m/>
    <s v="DNM_MLM_MLM"/>
    <s v="137.720.964-41"/>
    <s v="LARISSA.MOTA.ARQ@GMAIL.COM"/>
    <s v="DNM_MLM"/>
    <s v="DORALINA DO NASCIMENTO MONTEIRO"/>
    <n v="5581982201983"/>
    <m/>
    <m/>
    <s v="SSG"/>
    <s v="CONSULTORIA"/>
    <s v="RECIFE"/>
    <s v="PE"/>
    <s v="51160-900"/>
    <n v="5581982201983"/>
    <x v="242"/>
    <d v="2023-05-26T00:00:00"/>
    <s v="DNM"/>
    <s v="DNM"/>
    <s v="DORALINA DO NASCIMENTO MONTEIRO"/>
    <s v="APOSENTADO(A)"/>
    <s v="COMPLETA"/>
    <s v="N"/>
    <x v="0"/>
    <n v="1"/>
    <n v="1"/>
    <s v="S"/>
    <s v="N"/>
    <s v="S"/>
    <s v=" "/>
    <x v="1"/>
    <m/>
  </r>
  <r>
    <n v="613"/>
    <s v="RUBENITA CASTILHO DE ARAUJO"/>
    <d v="1958-05-13T00:00:00"/>
    <s v="F"/>
    <n v="30052023613"/>
    <n v="2699981"/>
    <m/>
    <m/>
    <s v="ACA_ESA_RCA_RCA"/>
    <s v="018.001.368-89"/>
    <s v="rubiancastilho@gmail.com"/>
    <s v="ACA_ESA_RCA"/>
    <s v="ALEX CASTILHO ARAUJO"/>
    <n v="5513996100560"/>
    <s v="REGULAR"/>
    <m/>
    <s v="SSG"/>
    <s v="CONSULTORIA"/>
    <s v="SANTOS"/>
    <s v="SP"/>
    <s v="11015-180"/>
    <n v="5513996100560"/>
    <x v="243"/>
    <d v="2023-06-15T00:00:00"/>
    <s v="ACA"/>
    <s v="ACA_ESA"/>
    <s v="EDILSON SILVA ARAUJO"/>
    <s v="APOSENTADO(A)"/>
    <s v="SIMPLES"/>
    <s v="N"/>
    <x v="0"/>
    <n v="1"/>
    <n v="1"/>
    <s v="S"/>
    <s v="N"/>
    <s v="S"/>
    <s v=" "/>
    <x v="1"/>
    <m/>
  </r>
  <r>
    <n v="611"/>
    <s v="MARIA APARECIDA PROCOPIO FLORENCIO"/>
    <d v="1957-02-14T00:00:00"/>
    <s v="F"/>
    <n v="6062023611"/>
    <n v="3889519"/>
    <m/>
    <m/>
    <s v="MAPF_MAPF"/>
    <s v="135.905.614-91"/>
    <s v="mapflorencio@hotmail.com"/>
    <s v="MAPF"/>
    <s v="MARIA APARECIDA PROCOPIO FLORENCIO"/>
    <n v="5581981272828"/>
    <s v="QUALIFICADO"/>
    <m/>
    <s v="SSG"/>
    <s v="RETENCAO"/>
    <s v="RECIFE"/>
    <s v="PE"/>
    <s v="52051-175"/>
    <n v="5581981272828"/>
    <x v="244"/>
    <d v="2023-06-12T00:00:00"/>
    <s v="MAPF"/>
    <s v="MAPF"/>
    <s v="MARIA APARECIDA PROCOPIO FLORENCIO"/>
    <s v="APOSENTADO(A)"/>
    <s v="COMPLETA"/>
    <s v="S"/>
    <x v="0"/>
    <n v="1"/>
    <n v="4"/>
    <s v="S"/>
    <s v="S"/>
    <s v="S"/>
    <s v=" "/>
    <x v="1"/>
    <m/>
  </r>
  <r>
    <n v="600"/>
    <s v="JULIA MARIA VIEIRA DOURADO"/>
    <d v="1999-11-19T00:00:00"/>
    <s v="F"/>
    <n v="7062023600"/>
    <n v="9172560"/>
    <m/>
    <m/>
    <m/>
    <s v="099.714.724-57"/>
    <s v="JULIAVDOURADO993@GMAIL.COM"/>
    <s v="JVD"/>
    <s v="JULIA MARIA VIEIRA DOURADO"/>
    <n v="5581981116606"/>
    <s v="REGULAR"/>
    <m/>
    <s v="JVD"/>
    <s v="CONSULTORIA"/>
    <s v="OLINDA"/>
    <s v="PE"/>
    <s v="53140-150"/>
    <n v="5581981116606"/>
    <x v="245"/>
    <d v="2023-06-07T00:00:00"/>
    <s v="JVD"/>
    <s v="JVD"/>
    <s v="JULIA MARIA VIEIRA DOURADO"/>
    <s v="ESTUDANTE"/>
    <s v="SIMPLES"/>
    <s v="N"/>
    <x v="1"/>
    <n v="1"/>
    <m/>
    <s v="N"/>
    <s v="N"/>
    <s v="N"/>
    <s v=" "/>
    <x v="1"/>
    <m/>
  </r>
  <r>
    <n v="632"/>
    <s v="ERICA MEIRA MAROSTICA"/>
    <d v="1985-04-02T00:00:00"/>
    <s v="F"/>
    <n v="7062023632"/>
    <n v="11532954"/>
    <m/>
    <m/>
    <m/>
    <s v="010.169.824-02"/>
    <s v="erica.marostica@gmail.com"/>
    <s v="EMM"/>
    <s v="ERICA MEIRA MAROSTICA"/>
    <m/>
    <s v="REGULAR"/>
    <m/>
    <s v="PMM"/>
    <s v="CONSULTORIA"/>
    <s v="RECIFE"/>
    <s v="PE"/>
    <s v="52060-110"/>
    <n v="5581996572424"/>
    <x v="245"/>
    <d v="2023-06-07T00:00:00"/>
    <s v="EMM"/>
    <s v="EMM"/>
    <s v="ERICA MEIRA MAROSTICA"/>
    <s v="SERVIDOR(A) PÚBLICO(A)"/>
    <s v="SIMPLES"/>
    <s v="S"/>
    <x v="2"/>
    <n v="0"/>
    <m/>
    <s v="N"/>
    <s v="N"/>
    <s v="N"/>
    <s v=" "/>
    <x v="1"/>
    <m/>
  </r>
  <r>
    <n v="606"/>
    <s v="GABRIELA FLORIO VASCONCELLOS"/>
    <d v="1988-03-31T00:00:00"/>
    <s v="F"/>
    <n v="14062023606"/>
    <n v="2478778"/>
    <m/>
    <m/>
    <s v="PVN_GFV_GFV"/>
    <s v="369.275.798-00"/>
    <s v="gabriela.spflorio@gmail.com"/>
    <s v="PVN_GFV"/>
    <s v="PAULO DE VASCONCELLOS NETTO"/>
    <n v="5511988027585"/>
    <s v="QUALIFICADO"/>
    <m/>
    <s v="SSG"/>
    <s v="CONSULTORIA"/>
    <s v="SÃO PAULO"/>
    <s v="SP"/>
    <s v="23720-909"/>
    <n v="5511963090529"/>
    <x v="246"/>
    <d v="2023-06-14T00:00:00"/>
    <s v="PVN"/>
    <s v="PVN_GFV"/>
    <s v="GABRIELA FLORIO VASCONCELLOS"/>
    <s v="GERENTE"/>
    <s v="COMPLETA"/>
    <s v="S"/>
    <x v="0"/>
    <n v="1"/>
    <n v="4"/>
    <s v="S"/>
    <s v="N"/>
    <s v="S"/>
    <s v=" "/>
    <x v="1"/>
    <m/>
  </r>
  <r>
    <n v="617"/>
    <s v="ANDRE PEREIRA DE MEDEIROS"/>
    <d v="1983-12-16T00:00:00"/>
    <s v="M"/>
    <n v="14062023617"/>
    <n v="2187338"/>
    <m/>
    <m/>
    <s v="APM_APM"/>
    <s v="049.235.504-57"/>
    <s v="andrepmedeiros@gmail.com"/>
    <s v="APM"/>
    <s v="ANDRE PEREIRA DE MEDEIROS"/>
    <n v="5581999279719"/>
    <s v="REGULAR"/>
    <m/>
    <s v="SSG"/>
    <s v="ADVISOR"/>
    <s v="RECIFE"/>
    <s v="PE"/>
    <s v="52071-640"/>
    <n v="5581999279719"/>
    <x v="246"/>
    <d v="2023-06-27T00:00:00"/>
    <s v="APM"/>
    <s v="APM_ACPM"/>
    <s v="ANDRE PEREIRA DE MEDEIROS"/>
    <s v="ADVOGADO(A)"/>
    <s v="SIMPLES"/>
    <s v="N"/>
    <x v="0"/>
    <n v="1"/>
    <n v="1"/>
    <s v="S"/>
    <s v="S"/>
    <s v="S"/>
    <s v=" "/>
    <x v="1"/>
    <m/>
  </r>
  <r>
    <n v="618"/>
    <s v="ANABEL CRISTINA PEREIRA MEDEIROS"/>
    <d v="1965-12-03T00:00:00"/>
    <s v="F"/>
    <n v="14062023618"/>
    <m/>
    <n v="2357024"/>
    <m/>
    <s v="APM_ACPM_ACPM"/>
    <s v="313.331.761-04"/>
    <s v="anabel@acpmconsultoria.com.br"/>
    <s v="APM"/>
    <s v="ANDRE PEREIRA DE MEDEIROS"/>
    <n v="5581999279719"/>
    <s v="QUALIFICADO"/>
    <m/>
    <s v="SSG"/>
    <s v="RETENCAO"/>
    <s v="RECIFE"/>
    <s v="PE"/>
    <s v="50710-050"/>
    <n v="5581999279719"/>
    <x v="246"/>
    <d v="2023-06-27T00:00:00"/>
    <s v="APM"/>
    <s v="APM_ACPM"/>
    <s v="ANDRE PEREIRA DE MEDEIROS"/>
    <s v="ADVOGADO(A)"/>
    <s v="SIMPLES"/>
    <s v="N"/>
    <x v="0"/>
    <n v="1"/>
    <n v="1"/>
    <s v="S"/>
    <s v="S"/>
    <s v="S"/>
    <s v=" "/>
    <x v="1"/>
    <m/>
  </r>
  <r>
    <n v="633"/>
    <s v="PAULO DE VASCONCELLOS JUNIOR"/>
    <d v="1949-02-18T00:00:00"/>
    <s v="M"/>
    <n v="14062023633"/>
    <n v="2372513"/>
    <m/>
    <m/>
    <m/>
    <s v="520.186.878-91"/>
    <s v="PAULOVASC7005@GMAIL.COM"/>
    <s v="PVN_PVJ"/>
    <s v="PAULO DE VASCONCELLOS NETTO"/>
    <n v="5511988027585"/>
    <s v="REGULAR"/>
    <m/>
    <s v="SSG"/>
    <s v="CONSULTORIA"/>
    <s v="SÃO PAULO"/>
    <s v="SP"/>
    <s v="02372-090"/>
    <n v="5511991775238"/>
    <x v="246"/>
    <d v="2023-06-14T00:00:00"/>
    <s v="PVN"/>
    <s v="PVN"/>
    <s v="PAULO DE VASCONCELLOS NETTO"/>
    <s v="APOSENTADO(A)"/>
    <s v="COMPLETA"/>
    <s v="S"/>
    <x v="0"/>
    <n v="1"/>
    <n v="4"/>
    <s v="S"/>
    <s v="N"/>
    <s v="N"/>
    <s v=" "/>
    <x v="0"/>
    <m/>
  </r>
  <r>
    <n v="634"/>
    <s v="VERA MARIA PIRES DE VASCONCELLOS"/>
    <d v="1951-05-14T00:00:00"/>
    <s v="F"/>
    <n v="14062023634"/>
    <n v="2816640"/>
    <m/>
    <m/>
    <s v="PVN_VPV_VPV"/>
    <s v="640.637.808-30"/>
    <s v="PAULOVASC7005@GMAIL.COM"/>
    <s v="PVN_VPV"/>
    <s v="PAULO DE VASCONCELLOS NETTO"/>
    <n v="5511988027585"/>
    <s v="REGULAR"/>
    <m/>
    <s v="SSG"/>
    <s v="RETENCAO"/>
    <s v="SÃO PAULO"/>
    <s v="SP"/>
    <s v="02372-090"/>
    <n v="5511991775238"/>
    <x v="246"/>
    <d v="2023-06-14T00:00:00"/>
    <s v="PVN"/>
    <s v="PVN_VPV"/>
    <s v="VERA MARIA PIRES DE VASCONCELLOS"/>
    <s v="APOSENTADO(A)"/>
    <s v="COMPLETA"/>
    <s v="S"/>
    <x v="0"/>
    <n v="1"/>
    <n v="4"/>
    <s v="S"/>
    <s v="N"/>
    <s v="N"/>
    <s v=" "/>
    <x v="1"/>
    <m/>
  </r>
  <r>
    <n v="615"/>
    <s v="LUCIANO NEVES SOUZA"/>
    <d v="1945-05-14T00:00:00"/>
    <s v="M"/>
    <n v="15062023615"/>
    <n v="11711159"/>
    <m/>
    <m/>
    <s v="LNS_LNS"/>
    <s v="052.414.724-87"/>
    <s v="silvialinssouza@gmail.com"/>
    <s v="LNS"/>
    <s v="LUCIANO NEVES SOUZA"/>
    <n v="5581991399712"/>
    <s v="QUALIFICADO"/>
    <m/>
    <s v="SSG"/>
    <s v="RETENCAO"/>
    <s v="RECIFE"/>
    <s v="PE"/>
    <s v="52050-290"/>
    <n v="5581991399712"/>
    <x v="247"/>
    <d v="2023-06-20T00:00:00"/>
    <s v="LNS"/>
    <s v="LNS"/>
    <s v="LUCIANO NEVES SOUZA"/>
    <s v="APOSENTADO(A)"/>
    <s v="SIMPLES"/>
    <s v="N"/>
    <x v="0"/>
    <n v="1"/>
    <n v="1"/>
    <s v="S"/>
    <s v="N"/>
    <s v="S"/>
    <s v=" "/>
    <x v="1"/>
    <m/>
  </r>
  <r>
    <n v="635"/>
    <s v="MARCOS DE LIMA BREGANTIM"/>
    <d v="1968-02-26T00:00:00"/>
    <s v="M"/>
    <n v="16062023635"/>
    <n v="3152942"/>
    <m/>
    <m/>
    <s v="MLB_MLB"/>
    <s v="048.076.708-40"/>
    <s v="mbregantim@hotmail.com"/>
    <s v="MLB"/>
    <s v="MARCOS DE LIMA BREGANTIM"/>
    <n v="5511989313020"/>
    <s v="REGULAR"/>
    <m/>
    <s v="SSG"/>
    <s v="CONSULTORIA"/>
    <s v="SÃO PAULO"/>
    <s v="SP"/>
    <s v="04675-085"/>
    <n v="5511989313020"/>
    <x v="248"/>
    <d v="2023-07-12T00:00:00"/>
    <s v="MLB"/>
    <s v="MLB"/>
    <s v="MARCOS DE LIMA BREGANTIM"/>
    <s v="ANALISTA DE SISTEMAS"/>
    <s v="COMPLETA"/>
    <s v="S"/>
    <x v="0"/>
    <n v="1"/>
    <n v="4"/>
    <s v="S"/>
    <s v="N"/>
    <s v="S"/>
    <s v=" "/>
    <x v="1"/>
    <m/>
  </r>
  <r>
    <n v="623"/>
    <s v="DIEGO GÓES MIRANDA DE SOUZA"/>
    <d v="1986-03-27T00:00:00"/>
    <s v="M"/>
    <n v="22062023623"/>
    <n v="2883915"/>
    <m/>
    <m/>
    <s v="DGM_DGM"/>
    <s v="026.716.554-44"/>
    <s v="dgoessouza@gmail.com"/>
    <s v="DGM"/>
    <s v="JULIANA SIQUEIRA PORTELA GOMES GOES"/>
    <n v="5581998351637"/>
    <s v="REGULAR"/>
    <m/>
    <s v="TAC"/>
    <s v="CONSULTORIA"/>
    <s v="RECIFE "/>
    <s v="PE"/>
    <s v="51021-120"/>
    <n v="5581997442829"/>
    <x v="249"/>
    <d v="2023-06-22T00:00:00"/>
    <s v="DGM_JSP"/>
    <s v="DGM"/>
    <s v="DIEGO GÓES MIRANDA DE SOUZA"/>
    <s v="EMPRESÁRIO(A)"/>
    <s v="COMPLETA "/>
    <s v="S"/>
    <x v="0"/>
    <n v="1"/>
    <n v="8"/>
    <s v="S"/>
    <s v="N"/>
    <s v="S"/>
    <s v=" "/>
    <x v="1"/>
    <m/>
  </r>
  <r>
    <n v="624"/>
    <s v="JULIANA SIQUEIRA PORTELA GOMES GOES"/>
    <d v="1985-12-27T00:00:00"/>
    <s v="F"/>
    <n v="22062023624"/>
    <n v="4127456"/>
    <m/>
    <m/>
    <s v="DGM_JSP_JSP"/>
    <s v="055.375.394-03"/>
    <s v="julianasiqueirapg@gmail.com"/>
    <s v="DGM_JSP"/>
    <s v="JULIANA SIQUEIRA PORTELA GOMES GOES"/>
    <n v="5581998351637"/>
    <s v="REGULAR"/>
    <m/>
    <s v="TAC"/>
    <s v="CONSULTORIA"/>
    <s v="RECIFE "/>
    <s v="PE"/>
    <s v="51021-120"/>
    <n v="5581998351637"/>
    <x v="249"/>
    <d v="2023-06-22T00:00:00"/>
    <s v="DGM_JSP"/>
    <s v="DGM_JSP"/>
    <s v="JULIANA SIQUEIRA PORTELA GOMES GOES"/>
    <s v="MÉDICO(A)"/>
    <s v="COMPLETA "/>
    <s v="S"/>
    <x v="0"/>
    <n v="1"/>
    <n v="8"/>
    <s v="S"/>
    <s v="N"/>
    <s v="S"/>
    <s v=" "/>
    <x v="1"/>
    <m/>
  </r>
  <r>
    <n v="631"/>
    <s v="BEATRIZ DIAS CASAIS"/>
    <d v="1969-05-27T00:00:00"/>
    <s v="F"/>
    <n v="29062023631"/>
    <n v="2635741"/>
    <m/>
    <m/>
    <s v="TLMG_BDC_BDC"/>
    <s v="794.126.884-15"/>
    <s v="beatriz_dias27@hotmail.com"/>
    <s v="TLMG_BDC"/>
    <s v="THOMAZ LOBO MACHADO GUIMARAES"/>
    <n v="5581998787788"/>
    <s v="REGULAR"/>
    <m/>
    <s v="SSG"/>
    <s v="CONSULTORIA"/>
    <s v="RECIFE "/>
    <s v="PE"/>
    <s v="51130-000"/>
    <n v="5581998787788"/>
    <x v="250"/>
    <d v="2023-06-29T00:00:00"/>
    <s v="TLMG"/>
    <s v="TLMG"/>
    <s v="THOMAZ LOBO MACHADO GUIMARAES"/>
    <s v="EMPRESÁRIO(A)"/>
    <s v="COMPLETA "/>
    <s v="S"/>
    <x v="0"/>
    <n v="1"/>
    <n v="2"/>
    <s v="S"/>
    <s v="N"/>
    <s v="S"/>
    <s v=" "/>
    <x v="1"/>
    <m/>
  </r>
  <r>
    <n v="636"/>
    <s v="MATHEUS ROCHA LEITE"/>
    <d v="1991-12-26T00:00:00"/>
    <s v="M"/>
    <n v="29062023636"/>
    <n v="11795173"/>
    <m/>
    <m/>
    <s v="MRL_MRL"/>
    <s v="012.944.916-44"/>
    <s v="MATHEUSROCHALEITE@GMAIL.COM"/>
    <s v="MRL"/>
    <s v="MATHEUS ROCHA LEITE"/>
    <n v="559184010122"/>
    <s v="REGULAR"/>
    <m/>
    <s v="TAC"/>
    <s v="CONSULTORIA"/>
    <s v="ALMEIRIM"/>
    <s v="BA"/>
    <s v="68240-000"/>
    <n v="559184010122"/>
    <x v="250"/>
    <d v="2023-06-29T00:00:00"/>
    <s v="MRL"/>
    <s v="MRL"/>
    <s v="MATHEUS ROCHA LEITE"/>
    <s v="DELEGADO DE POLICIA"/>
    <s v="COMPLETA"/>
    <s v="S"/>
    <x v="0"/>
    <n v="1"/>
    <n v="7"/>
    <s v="S"/>
    <s v="N"/>
    <s v="S"/>
    <s v=" "/>
    <x v="0"/>
    <d v="2023-12-18T00:00:00"/>
  </r>
  <r>
    <n v="668"/>
    <s v="CARLOS EDUARDO LINS E SILVA"/>
    <d v="1988-02-08T00:00:00"/>
    <s v="M"/>
    <n v="3072023668"/>
    <n v="9921449"/>
    <m/>
    <m/>
    <s v="CELS_CELS"/>
    <s v="073.961.754-02"/>
    <s v="contato@kadulins.com.br"/>
    <s v="CELS"/>
    <s v="CARLOS EDUARDO LINS E SILVA"/>
    <n v="5581991032546"/>
    <s v="REGULAR"/>
    <m/>
    <s v="SSG"/>
    <s v="CONSULTORIA"/>
    <s v="RECIFE"/>
    <s v="PE"/>
    <s v="50610-130"/>
    <n v="5581991032546"/>
    <x v="251"/>
    <d v="2023-08-08T00:00:00"/>
    <s v="CELS"/>
    <s v="CELS"/>
    <s v="CARLOS EDUARDO LINS E SILVA"/>
    <s v="EMPRESÁRIO(A)"/>
    <s v="SIMPLES"/>
    <s v="S"/>
    <x v="0"/>
    <n v="1"/>
    <n v="9"/>
    <s v="S"/>
    <s v="N"/>
    <s v="S"/>
    <s v=" "/>
    <x v="1"/>
    <m/>
  </r>
  <r>
    <n v="630"/>
    <s v="JAIRO DE CASTRO SILVA"/>
    <d v="1956-11-27T00:00:00"/>
    <s v="M"/>
    <n v="4072023630"/>
    <m/>
    <n v="853345"/>
    <m/>
    <s v="JCS_JCS"/>
    <s v="125.883.424-34"/>
    <s v="jairocastrosilva77@gmail.com"/>
    <s v="JCS"/>
    <s v="JAIRO DE CASTRO SILVA"/>
    <n v="5581999735777"/>
    <m/>
    <s v="REGULAR"/>
    <s v="SSG"/>
    <s v="CONSULTORIA"/>
    <s v="RECIFE"/>
    <s v="PE"/>
    <s v="52050-180"/>
    <n v="5581999735777"/>
    <x v="252"/>
    <d v="2023-07-04T00:00:00"/>
    <s v="JCS"/>
    <s v="JCS"/>
    <s v="JAIRO DE CASTRO SILVA"/>
    <s v="EMPRESÁRIO(A)"/>
    <s v="COMPLETA"/>
    <s v="S"/>
    <x v="0"/>
    <n v="1"/>
    <n v="4"/>
    <s v="S"/>
    <s v="N"/>
    <s v="S"/>
    <s v=" "/>
    <x v="1"/>
    <m/>
  </r>
  <r>
    <n v="625"/>
    <s v="VINICIUS SILVA COUTO"/>
    <d v="1988-09-09T00:00:00"/>
    <s v="M"/>
    <n v="5072023625"/>
    <n v="594722"/>
    <n v="2367662"/>
    <m/>
    <m/>
    <s v="019.167.213-03"/>
    <s v="scvinicius@hotmail.com"/>
    <s v="VSC"/>
    <s v="VINICIUS SILVA COUTO"/>
    <n v="5586999837867"/>
    <s v="REGULAR"/>
    <s v="REGULAR"/>
    <s v="SSG"/>
    <s v="CONSULTORIA"/>
    <s v="RECIFE"/>
    <s v="PE"/>
    <s v="50710-265"/>
    <n v="5586999837867"/>
    <x v="253"/>
    <d v="2023-07-05T00:00:00"/>
    <s v="VSC"/>
    <s v="VSC"/>
    <s v="VINICIUS SILVA COUTO"/>
    <s v="MÉDICO(A)"/>
    <s v="SIMPLES"/>
    <s v="S"/>
    <x v="4"/>
    <n v="1"/>
    <m/>
    <s v="N"/>
    <s v="N"/>
    <s v="N"/>
    <s v=" "/>
    <x v="0"/>
    <d v="2023-08-15T00:00:00"/>
  </r>
  <r>
    <n v="628"/>
    <s v="ROBERTO D OLIVEIRA VIEIRA"/>
    <d v="1983-04-21T00:00:00"/>
    <s v="M"/>
    <n v="5072023628"/>
    <n v="548345"/>
    <m/>
    <m/>
    <m/>
    <s v="010.789.515-35"/>
    <s v="roberto.ovieira@hotmail.com"/>
    <s v="RODV"/>
    <s v="ROBERTO D OLIVEIRA VIEIRA"/>
    <n v="5577981012722"/>
    <s v="QUALIFICADO"/>
    <m/>
    <s v="SSG"/>
    <s v="CONSULTORIA"/>
    <s v="VITORIA DA CONQUISTA"/>
    <s v="BA"/>
    <s v="45027-901"/>
    <n v="5577981012722"/>
    <x v="253"/>
    <d v="2023-07-10T00:00:00"/>
    <s v="RODV"/>
    <s v="RODV"/>
    <s v="ROBERTO D OLIVEIRA VIEIRA"/>
    <s v="PROCURADOR DA REPUBLICA"/>
    <s v="COMPLETA"/>
    <s v="S"/>
    <x v="0"/>
    <n v="1"/>
    <n v="1"/>
    <s v="S"/>
    <s v="S"/>
    <s v="S"/>
    <s v=" "/>
    <x v="0"/>
    <m/>
  </r>
  <r>
    <n v="629"/>
    <s v="NATALIA OLIVEIRA VIEIRA"/>
    <d v="1985-01-25T00:00:00"/>
    <s v="F"/>
    <n v="5072023629"/>
    <n v="2648571"/>
    <m/>
    <m/>
    <m/>
    <s v="017.795.975-41"/>
    <s v="nataliaoliveira.ped@gmail.com"/>
    <s v="RODV"/>
    <s v="ROBERTO D OLIVEIRA VIEIRA"/>
    <n v="5577981012722"/>
    <s v="REGULAR"/>
    <m/>
    <s v="SSG"/>
    <s v="CONSULTORIA"/>
    <s v="VITORIA DA CONQUISTA"/>
    <s v="BA"/>
    <s v="45027-901"/>
    <n v="5577981012722"/>
    <x v="253"/>
    <d v="2023-07-10T00:00:00"/>
    <s v="RODV"/>
    <s v="RODV"/>
    <s v="ROBERTO D OLIVEIRA VIEIRA"/>
    <s v="MÉDICO(A)"/>
    <s v="COMPLETA"/>
    <s v="S"/>
    <x v="0"/>
    <n v="1"/>
    <n v="1"/>
    <s v="S"/>
    <s v="S"/>
    <s v="S"/>
    <s v=" "/>
    <x v="0"/>
    <m/>
  </r>
  <r>
    <n v="647"/>
    <s v="THIAGO SAMPAIO LUSTOSA NEVES"/>
    <d v="1988-11-14T00:00:00"/>
    <s v="M"/>
    <n v="10072023647"/>
    <n v="4013741"/>
    <m/>
    <m/>
    <s v="TSN_TSN"/>
    <s v="065.399.194-09"/>
    <s v="thiagoslneves@gmail.com"/>
    <s v="TSN"/>
    <s v="THIAGO SAMPAIO LUSTOSA NEVES"/>
    <n v="5581992037427"/>
    <s v="QUALIFICADO"/>
    <m/>
    <s v="SSG"/>
    <s v="CONSULTORIA"/>
    <s v="RECIFE"/>
    <s v="PE"/>
    <s v="50710-310"/>
    <n v="5581992037427"/>
    <x v="254"/>
    <d v="2023-08-02T00:00:00"/>
    <s v="TSN"/>
    <s v="TSN"/>
    <s v="THIAGO SAMPAIO LUSTOSA NEVES"/>
    <s v="EMPRESÁRIO(A)"/>
    <s v="SIMPLES"/>
    <s v="S"/>
    <x v="0"/>
    <n v="1"/>
    <n v="4"/>
    <s v="S"/>
    <s v="N"/>
    <s v="S"/>
    <s v=" "/>
    <x v="1"/>
    <m/>
  </r>
  <r>
    <n v="641"/>
    <s v="GUILHERME SILVESTRE DELGADO"/>
    <d v="1989-07-07T00:00:00"/>
    <s v="M"/>
    <n v="17072023641"/>
    <m/>
    <m/>
    <s v="6FP62567"/>
    <m/>
    <s v="012.822.374-03"/>
    <s v="delgadoguilherme@gmail.com"/>
    <s v="VSS_GSD"/>
    <s v="MILENNA AZEVEDO MINHAQUI FERREIRA"/>
    <n v="5583988777700"/>
    <m/>
    <m/>
    <s v="SSG"/>
    <s v="CONSULTORIA"/>
    <s v="RECIFE"/>
    <s v="PE"/>
    <s v="51020-480"/>
    <n v="5581988722902"/>
    <x v="255"/>
    <d v="2023-07-17T00:00:00"/>
    <s v="VSS"/>
    <s v="VSS"/>
    <s v="VIVIANE SILVESTRE DOS SANTOS"/>
    <s v="EMPRESÁRIO(A)"/>
    <s v="COMPLETA"/>
    <s v="S"/>
    <x v="0"/>
    <n v="1"/>
    <n v="4"/>
    <s v="S"/>
    <s v="N"/>
    <s v="S"/>
    <s v=" "/>
    <x v="1"/>
    <m/>
  </r>
  <r>
    <n v="642"/>
    <s v="MILENNA AZEVEDO MINHAQUI FERREIRA"/>
    <d v="1985-05-27T00:00:00"/>
    <s v="F"/>
    <n v="17072023642"/>
    <m/>
    <n v="4892123"/>
    <m/>
    <s v="VSS_GSD_GSD"/>
    <s v="036.415.864-61"/>
    <s v="MILENNA_MINHAQUI@HOTMAIL.COM"/>
    <s v="VSS_MMF"/>
    <s v="VIVIANE SILVESTRE DOS SANTOS"/>
    <n v="5581999080421"/>
    <m/>
    <s v="REGULAR"/>
    <s v="SSG"/>
    <s v="RETENCAO"/>
    <s v="RECIFE"/>
    <s v="PE"/>
    <s v="51020-480"/>
    <n v="5583988777700"/>
    <x v="255"/>
    <d v="2023-07-17T00:00:00"/>
    <s v="VSS"/>
    <s v="VSS"/>
    <s v="VIVIANE SILVESTRE DOS SANTOS"/>
    <s v="SERVIDOR(A) PÚBLICO(A)"/>
    <s v="COMPLETA"/>
    <s v="S"/>
    <x v="0"/>
    <n v="1"/>
    <n v="4"/>
    <s v="S"/>
    <s v="N"/>
    <s v="S"/>
    <s v=" "/>
    <x v="1"/>
    <m/>
  </r>
  <r>
    <n v="646"/>
    <s v="DIEGO DE MATOS PEIXOTO GUERRA"/>
    <d v="2006-12-17T00:00:00"/>
    <s v="M"/>
    <n v="18072023646"/>
    <m/>
    <n v="4876923"/>
    <m/>
    <s v="AMP_DMP_DMP"/>
    <s v="106.486.794-46"/>
    <s v="diegomatospg@gmail.com"/>
    <s v="AMP_DMP"/>
    <s v="ANDRESSA DE MATOS PEIXOTO"/>
    <n v="5581992548012"/>
    <m/>
    <s v="REGULAR"/>
    <s v="SSG"/>
    <s v="RETENCAO"/>
    <s v="CAMARAGIBE"/>
    <s v="PE"/>
    <s v="54789-530"/>
    <n v="558182566060"/>
    <x v="256"/>
    <d v="2023-07-18T00:00:00"/>
    <s v="AMP"/>
    <s v="AMP"/>
    <s v="ANDRESSA DE MATOS PEIXOTO"/>
    <s v="ESTUDANTE"/>
    <s v="SIMPLES"/>
    <s v="S"/>
    <x v="0"/>
    <n v="1"/>
    <n v="1"/>
    <s v="S"/>
    <s v="N"/>
    <s v="S"/>
    <s v=" "/>
    <x v="1"/>
    <m/>
  </r>
  <r>
    <n v="639"/>
    <s v="SIMONE CHAGAS GOMES DE MORAIS"/>
    <d v="1961-07-13T00:00:00"/>
    <s v="F"/>
    <n v="20072023639"/>
    <n v="4336297"/>
    <m/>
    <m/>
    <s v="MGM_SGM_SGM"/>
    <s v="331.559.684-00"/>
    <s v="MARI_MORAIS@HOTMAIL.COM"/>
    <s v="MGM_SGM"/>
    <s v="MARIANA GOMES DE MORAIS"/>
    <n v="5581999268330"/>
    <s v="REGULAR"/>
    <m/>
    <s v="TAC"/>
    <s v="CONSULTORIA"/>
    <s v="RECIFE"/>
    <s v="PE"/>
    <s v="51020-060"/>
    <n v="5581999268330"/>
    <x v="257"/>
    <d v="2023-07-20T00:00:00"/>
    <s v="MGM"/>
    <s v="MGM"/>
    <s v="MARIANA GOMES DE MORAIS"/>
    <s v="APOSENTADO(A)"/>
    <m/>
    <m/>
    <x v="0"/>
    <n v="1"/>
    <n v="2"/>
    <s v="S"/>
    <s v="S"/>
    <s v="S"/>
    <s v=" "/>
    <x v="1"/>
    <m/>
  </r>
  <r>
    <n v="640"/>
    <s v="THIAGO BRILHANTE PIRES"/>
    <d v="1992-06-29T00:00:00"/>
    <s v="M"/>
    <n v="21072023640"/>
    <n v="2958262"/>
    <m/>
    <s v="6AU33777"/>
    <s v="TBP_TBP"/>
    <s v="054.106.103-85"/>
    <s v="THIAGOBRILHANTE1@GMAIL.COM"/>
    <s v="TBP"/>
    <s v="THIAGO BRILHANTE PIRES"/>
    <n v="5585987681851"/>
    <s v="REGULAR"/>
    <m/>
    <s v="SSG"/>
    <s v="CONSULTORIA"/>
    <s v="PACAJUS"/>
    <s v="CE"/>
    <s v="62870-000"/>
    <n v="5585987681851"/>
    <x v="258"/>
    <d v="2023-07-21T00:00:00"/>
    <s v="TBP"/>
    <s v="TBP"/>
    <s v="THIAGO BRILHANTE PIRES"/>
    <s v="SERVIDOR(A) PÚBLICO(A)"/>
    <s v="COMPLETA"/>
    <s v="S"/>
    <x v="0"/>
    <n v="1"/>
    <n v="9"/>
    <s v="S"/>
    <s v="N"/>
    <s v="S"/>
    <s v=" "/>
    <x v="1"/>
    <m/>
  </r>
  <r>
    <n v="648"/>
    <s v="FILIPE MACIEL BELFORT CAMPOS"/>
    <d v="1983-05-04T00:00:00"/>
    <s v="M"/>
    <n v="25072023648"/>
    <n v="4075798"/>
    <m/>
    <m/>
    <s v="FMB_FMB"/>
    <s v="047.678.164-75"/>
    <s v="FILIPEBELFORT@GMAIL.COM"/>
    <s v="FMB"/>
    <s v="FILIPE MACIEL BELFORT CAMPOS"/>
    <n v="5581981878881"/>
    <s v="REGULAR"/>
    <m/>
    <s v="SSG"/>
    <s v="CONSULTORIA"/>
    <s v="CAMARAGIBE"/>
    <s v="PE"/>
    <s v="54783-010"/>
    <n v="5581981764504"/>
    <x v="259"/>
    <d v="2023-07-18T00:00:00"/>
    <s v="FMB"/>
    <s v="FMB"/>
    <s v="FILIPE MACIEL BELFORT CAMPOS"/>
    <s v="MÉDICO(A)"/>
    <s v="COMPLETA"/>
    <s v="S"/>
    <x v="0"/>
    <n v="1"/>
    <n v="3"/>
    <s v="S"/>
    <s v="S"/>
    <s v="S"/>
    <s v=" "/>
    <x v="0"/>
    <d v="2023-09-21T00:00:00"/>
  </r>
  <r>
    <n v="649"/>
    <s v="MARIA VANESSA TAVARES GRANJEIRO BELFORT"/>
    <d v="1983-05-31T00:00:00"/>
    <s v="F"/>
    <n v="25072023649"/>
    <n v="11801472"/>
    <m/>
    <m/>
    <s v="FMB_MVB_MVB"/>
    <s v="958.976.823-72"/>
    <s v="vanessabelfort31@gmail.com"/>
    <s v="FMB_MVB"/>
    <s v="FILIPE MACIEL BELFORT CAMPOS"/>
    <n v="5581981878881"/>
    <s v="REGULAR"/>
    <m/>
    <s v="SSG"/>
    <s v="CONSULTORIA"/>
    <s v="CAMARAGIBE"/>
    <s v="PE"/>
    <s v="54783-010"/>
    <n v="5581981764504"/>
    <x v="259"/>
    <d v="2023-07-18T00:00:00"/>
    <s v="FMB"/>
    <s v="FMB"/>
    <s v="FILIPE MACIEL BELFORT CAMPOS"/>
    <s v="MÉDICO(A)"/>
    <s v="COMPLETA"/>
    <s v="S"/>
    <x v="0"/>
    <n v="1"/>
    <n v="3"/>
    <s v="S"/>
    <s v="S"/>
    <s v="S"/>
    <s v=" "/>
    <x v="0"/>
    <d v="2023-09-21T00:00:00"/>
  </r>
  <r>
    <n v="650"/>
    <s v="ROGERIO BARTOLOMEU CAMPELO"/>
    <d v="1981-11-08T00:00:00"/>
    <s v="M"/>
    <n v="31072023650"/>
    <n v="8737594"/>
    <m/>
    <m/>
    <s v="RBC_RBC"/>
    <s v="038.855.234-42"/>
    <s v="ROGERIO.CAMPELOBARTOLOMEU@GMAIL.COM"/>
    <s v="RBC"/>
    <s v="ROGERIO BARTOLOMEU CAMPELO"/>
    <n v="5581999569954"/>
    <s v="REGULAR"/>
    <m/>
    <s v="SSG"/>
    <s v="CONSULTORIA"/>
    <s v="JABOATÃO DOS GUARARAPES"/>
    <s v="PE"/>
    <s v="54410-272"/>
    <n v="5581999569954"/>
    <x v="260"/>
    <d v="2023-07-31T00:00:00"/>
    <s v="RBC"/>
    <s v="RBC"/>
    <s v="ROGERIO BARTOLOMEU CAMPELO"/>
    <s v="GERENTE"/>
    <s v="COMPLETA"/>
    <s v="S"/>
    <x v="0"/>
    <n v="1"/>
    <n v="7"/>
    <s v="S"/>
    <s v="N"/>
    <s v="S"/>
    <s v=" "/>
    <x v="1"/>
    <m/>
  </r>
  <r>
    <n v="645"/>
    <s v="KLEBER HATSUMURA"/>
    <d v="1983-07-26T00:00:00"/>
    <s v="M"/>
    <n v="1082023645"/>
    <n v="382625"/>
    <m/>
    <m/>
    <s v="KBH_KBH"/>
    <s v="318.047.538-23"/>
    <s v="KHATSUMURA@YAHOO.COM.BR"/>
    <s v="KBH"/>
    <s v="KLEBER HATSUMURA "/>
    <n v="5511941282844"/>
    <s v="REGULAR"/>
    <m/>
    <s v="TAC"/>
    <s v="CONSULTORIA"/>
    <s v="SÃO PAULO"/>
    <s v="SP"/>
    <s v="42060-001"/>
    <n v="5511941282844"/>
    <x v="261"/>
    <d v="2023-08-01T00:00:00"/>
    <s v="KBH"/>
    <s v="KBH"/>
    <s v="KLEBER HATSUMURA"/>
    <s v="SERVIDOR(A) PÚBLICO(A)"/>
    <s v="COMPLETA"/>
    <s v="S"/>
    <x v="0"/>
    <n v="1"/>
    <s v="2A"/>
    <s v="S"/>
    <s v="N"/>
    <s v="S"/>
    <s v=" "/>
    <x v="1"/>
    <m/>
  </r>
  <r>
    <n v="659"/>
    <s v="ROBERTO NASCIMENTO VIEIRA"/>
    <d v="1945-08-11T00:00:00"/>
    <s v="M"/>
    <n v="1082023659"/>
    <m/>
    <n v="4891620"/>
    <m/>
    <s v="RNV_RNV"/>
    <s v="020.729.635-91"/>
    <s v="RENATODOLIVEIRAVIEIRA@GMAIL.COM"/>
    <s v="RNV"/>
    <s v="HOSPITAL E CLINICA SAO ROQUE LTDA"/>
    <n v="5573991943246"/>
    <m/>
    <s v="REGULAR"/>
    <s v="SSG"/>
    <s v="CONSULTORIA"/>
    <s v="IPIAU"/>
    <s v="BA"/>
    <s v="45570-000"/>
    <n v="5573991943246"/>
    <x v="261"/>
    <d v="2023-08-01T00:00:00"/>
    <s v="RNV"/>
    <s v="RNV_HCSR"/>
    <s v="HOSPITAL E CLINICA SAO ROQUE LTDA"/>
    <s v="MÉDICO(A)"/>
    <s v="COMPLETA"/>
    <s v="S"/>
    <x v="0"/>
    <n v="1"/>
    <n v="1"/>
    <s v="S"/>
    <s v="S"/>
    <s v="S"/>
    <s v=" "/>
    <x v="1"/>
    <m/>
  </r>
  <r>
    <n v="660"/>
    <s v="HOSPITAL E CLINICA SAO ROQUE LTDA"/>
    <d v="1981-03-18T00:00:00"/>
    <s v="E"/>
    <n v="1082023660"/>
    <m/>
    <n v="4914393"/>
    <m/>
    <s v="RNV_HCSR_HCSR"/>
    <s v="13.237.656/0001-74"/>
    <s v="RENATODOLIVEIRAVIEIRA@GMAIL.COM"/>
    <s v="RNV_HCSR"/>
    <s v="HOSPITAL E CLINICA SAO ROQUE LTDA"/>
    <n v="5573991943246"/>
    <m/>
    <s v="REGULAR"/>
    <s v="SSG"/>
    <s v="CONSULTORIA"/>
    <s v="IPIAU"/>
    <s v="BA"/>
    <s v="45570-000"/>
    <n v="5573991943246"/>
    <x v="261"/>
    <d v="2023-08-01T00:00:00"/>
    <s v="RNV"/>
    <s v="RNV_HCSR"/>
    <s v="HOSPITAL E CLINICA SAO ROQUE LTDA"/>
    <s v="EMPRESA"/>
    <s v="SIMPLES"/>
    <s v="S"/>
    <x v="0"/>
    <n v="1"/>
    <n v="1"/>
    <s v="S"/>
    <s v="S"/>
    <s v="S"/>
    <s v=" "/>
    <x v="1"/>
    <m/>
  </r>
  <r>
    <n v="691"/>
    <s v="NILTON DOS SANTOS TETI"/>
    <d v="1955-09-06T00:00:00"/>
    <s v="M"/>
    <n v="9082023691"/>
    <n v="12882988"/>
    <m/>
    <m/>
    <s v="NST_NST"/>
    <s v="145.276.264-34"/>
    <s v="feteti@gmail.com"/>
    <s v="NST"/>
    <s v="NILTON DOS SANTOS TETI"/>
    <n v="5581981261505"/>
    <s v="REGULAR"/>
    <m/>
    <s v="SSG"/>
    <s v="CONSULTORIA"/>
    <s v="JABOATÃO DOS GUARARAPES"/>
    <s v="PE"/>
    <s v="54450-010"/>
    <n v="5581981261505"/>
    <x v="262"/>
    <d v="2023-08-09T00:00:00"/>
    <s v="NST"/>
    <s v="NST"/>
    <s v="NILTON DOS SANTOS TETI"/>
    <s v="APOSENTADO(A)"/>
    <s v="COMPLETA"/>
    <s v="N"/>
    <x v="0"/>
    <n v="1"/>
    <n v="5"/>
    <s v="S"/>
    <s v="N"/>
    <s v="S"/>
    <s v=" "/>
    <x v="1"/>
    <m/>
  </r>
  <r>
    <n v="683"/>
    <s v="GUILHERME BALAN BELANGA E/OU ALESSANDRA CAMISOTTI"/>
    <d v="1992-10-30T00:00:00"/>
    <s v="M"/>
    <n v="10082023683"/>
    <m/>
    <n v="4835020"/>
    <m/>
    <s v="GBB_ACB_ACB"/>
    <s v="356.382.638-29"/>
    <s v="GUILHERME.BELANGA@GMAIL.COM"/>
    <s v="GBB_ACB"/>
    <s v="GUILHERME BALAN BELANGA"/>
    <n v="5511998125995"/>
    <m/>
    <s v="REGULAR"/>
    <s v="SSG"/>
    <s v="CONSULTORIA"/>
    <s v="JUNDIAI"/>
    <s v="SP"/>
    <s v="13218-682"/>
    <n v="5511998125995"/>
    <x v="263"/>
    <d v="2023-08-10T00:00:00"/>
    <s v="GBB"/>
    <s v="SACI"/>
    <s v="SACI TINTAS"/>
    <s v="EMPRESÁRIO(A)"/>
    <s v="COMPLETA"/>
    <s v="N"/>
    <x v="0"/>
    <n v="1"/>
    <n v="1"/>
    <s v="S"/>
    <s v="N"/>
    <s v="S"/>
    <s v=" "/>
    <x v="1"/>
    <m/>
  </r>
  <r>
    <n v="655"/>
    <s v="BRUNO PEREZ BARBOSA"/>
    <d v="1985-01-23T00:00:00"/>
    <s v="M"/>
    <n v="14082023655"/>
    <n v="214558"/>
    <m/>
    <m/>
    <s v="BPB_BPB"/>
    <s v="067.136.876-10"/>
    <s v="brunoperezbarbosa@gmail.com"/>
    <s v="BPB"/>
    <s v="BRUNO PEREZ BARBOSA"/>
    <n v="5531991317886"/>
    <s v="REGULAR"/>
    <m/>
    <s v="SSG"/>
    <s v="CONSULTORIA"/>
    <s v="BELO HORIZONTE"/>
    <s v="MG"/>
    <s v="30320-410"/>
    <n v="5531991317886"/>
    <x v="264"/>
    <d v="2023-08-14T00:00:00"/>
    <s v="BPB"/>
    <s v="BPB"/>
    <s v="BRUNO PEREZ BARBOSA"/>
    <s v="ADMINISTRADOR(A)"/>
    <s v="COMPLETA "/>
    <s v="S"/>
    <x v="0"/>
    <n v="1"/>
    <s v="2A"/>
    <s v="S"/>
    <s v="N"/>
    <s v="S"/>
    <s v=" "/>
    <x v="1"/>
    <m/>
  </r>
  <r>
    <n v="656"/>
    <s v="MURILO MARQUES ALMEIDA SILVA"/>
    <d v="1986-08-07T00:00:00"/>
    <s v="M"/>
    <n v="15082023656"/>
    <n v="437756"/>
    <m/>
    <m/>
    <s v="TAM_MUM_MUM"/>
    <s v="110.837.957-59"/>
    <s v="MURILOMAS86@GMAIL.COM"/>
    <s v="TAM_MUM"/>
    <s v="TATIANA LARISSA MEDEIROS ARCANJO MARQUES"/>
    <n v="5511963665818"/>
    <s v="REGULAR"/>
    <m/>
    <s v="SSG"/>
    <s v="CONSULTORIA"/>
    <s v="SÃO PAULO"/>
    <s v="SP"/>
    <s v="04710-090"/>
    <n v="5511987277242"/>
    <x v="265"/>
    <d v="2023-08-15T00:00:00"/>
    <s v="TAM"/>
    <s v="TAM"/>
    <s v="TATIANA LARISSA MEDEIROS ARCANJO MARQUES"/>
    <s v="MÉDICO(A)"/>
    <s v="SIMPLES"/>
    <s v="S"/>
    <x v="0"/>
    <n v="1"/>
    <s v="1A"/>
    <s v="S"/>
    <s v="N"/>
    <s v="S"/>
    <s v=" "/>
    <x v="1"/>
    <m/>
  </r>
  <r>
    <n v="657"/>
    <s v="TATIANA LARISSA MEDEIROS ARCANJO MARQUES"/>
    <d v="1986-05-05T00:00:00"/>
    <s v="F"/>
    <n v="15082023657"/>
    <n v="489359"/>
    <m/>
    <m/>
    <s v="TAM_TAM"/>
    <s v="049.212.124-90"/>
    <s v="ARCANJO.TATIANA@GMAIL.COM"/>
    <s v="TAM"/>
    <s v="TATIANA LARISSA MEDEIROS ARCANJO MARQUES"/>
    <n v="5511963665818"/>
    <s v="REGULAR"/>
    <m/>
    <s v="SSG"/>
    <s v="RETENCAO"/>
    <s v="SÃO PAULO"/>
    <s v="SP"/>
    <s v="04710-090"/>
    <n v="5511963665818"/>
    <x v="265"/>
    <d v="2023-08-15T00:00:00"/>
    <s v="TAM"/>
    <s v="TAM"/>
    <s v="TATIANA LARISSA MEDEIROS ARCANJO MARQUES"/>
    <s v="MÉDICO(A)"/>
    <s v="SIMPLES"/>
    <s v="S"/>
    <x v="0"/>
    <n v="1"/>
    <s v="1A"/>
    <s v="S"/>
    <s v="N"/>
    <s v="S"/>
    <s v=" "/>
    <x v="1"/>
    <m/>
  </r>
  <r>
    <n v="664"/>
    <s v="RODRIGO MEDEIROS BARBOSA ARRUDA"/>
    <d v="1990-10-08T00:00:00"/>
    <s v="M"/>
    <n v="15082023664"/>
    <m/>
    <n v="3547296"/>
    <m/>
    <s v="RMB_RMB"/>
    <s v="084.627.084-60"/>
    <s v="docrodrigoarruda@gmail.com"/>
    <s v="RMB"/>
    <s v="RODRIGO MEDEIROS BARBOSA ARRUDA"/>
    <n v="5581997197324"/>
    <m/>
    <s v="REGULAR"/>
    <s v="SSG"/>
    <s v="CONSULTORIA"/>
    <s v="RECIFE"/>
    <s v="PE"/>
    <s v="51021-360"/>
    <n v="5581997197324"/>
    <x v="265"/>
    <d v="2023-08-28T00:00:00"/>
    <s v="RMB"/>
    <s v="RMB"/>
    <s v="RODRIGO MEDEIROS BARBOSA ARRUDA"/>
    <s v="MÉDICO(A)"/>
    <s v="SIMPLES"/>
    <s v="S"/>
    <x v="0"/>
    <n v="1"/>
    <n v="3"/>
    <s v="S"/>
    <s v="S"/>
    <s v="S"/>
    <s v=" "/>
    <x v="1"/>
    <m/>
  </r>
  <r>
    <n v="665"/>
    <s v="CAROLINA ALBANEZ DE ALBUQUERQUE DA CUNHA ANDRADE"/>
    <d v="1989-07-26T00:00:00"/>
    <s v="F"/>
    <n v="15082023665"/>
    <n v="2905736"/>
    <m/>
    <m/>
    <s v="RMB_CAA_CAA"/>
    <s v="076.473.244-70"/>
    <s v="albanezandrade@gmail.com"/>
    <s v="RMB_CAA"/>
    <s v="RODRIGO MEDEIROS BARBOSA ARRUDA"/>
    <n v="5581997197324"/>
    <s v="REGULAR"/>
    <m/>
    <s v="SSG"/>
    <s v="CONSULTORIA"/>
    <s v="RECIFE"/>
    <s v="PE"/>
    <s v="51021-360"/>
    <n v="5581988313680"/>
    <x v="265"/>
    <d v="2023-08-28T00:00:00"/>
    <s v="RMB"/>
    <s v="RMB"/>
    <s v="RODRIGO MEDEIROS BARBOSA ARRUDA"/>
    <s v="MÉDICO(A)"/>
    <s v="SIMPLES"/>
    <s v="S"/>
    <x v="0"/>
    <n v="1"/>
    <n v="3"/>
    <s v="S"/>
    <s v="S"/>
    <s v="S"/>
    <s v=" "/>
    <x v="1"/>
    <m/>
  </r>
  <r>
    <n v="672"/>
    <s v="RAIMUNDO NONATO LOPES NETO"/>
    <d v="1984-12-21T00:00:00"/>
    <s v="M"/>
    <n v="16082023672"/>
    <n v="4309241"/>
    <n v="3450186"/>
    <m/>
    <s v="RNL_RNL"/>
    <s v="049.975.744-06"/>
    <s v="raimundonlneto@gmail.com"/>
    <s v="RNL"/>
    <s v="RAIMUNDO NONATO LOPES NETO "/>
    <n v="5581973472727"/>
    <s v="REGULAR"/>
    <s v="REGULAR"/>
    <s v="SSG"/>
    <s v="CONSULTORIA"/>
    <s v="RECIFE "/>
    <s v="PE"/>
    <s v="52010-210"/>
    <n v="5581973472727"/>
    <x v="266"/>
    <d v="2023-08-16T00:00:00"/>
    <s v="RNL"/>
    <s v="RNL"/>
    <s v="RAIMUNDO NONATO LOPES NETO"/>
    <s v="MÉDICO(A)"/>
    <s v="COMPLETA"/>
    <s v="S"/>
    <x v="0"/>
    <n v="1"/>
    <s v="2A"/>
    <s v="S"/>
    <s v="N"/>
    <s v="S"/>
    <s v=" "/>
    <x v="1"/>
    <m/>
  </r>
  <r>
    <n v="653"/>
    <s v="BERNARDO ANATOLE ALVES DE ASSIS"/>
    <d v="1985-01-30T00:00:00"/>
    <s v="M"/>
    <n v="17082023653"/>
    <m/>
    <n v="4938253"/>
    <m/>
    <m/>
    <s v="073.092.576-50"/>
    <s v="anatole.assis@gmail.com"/>
    <s v="DAS_BAA"/>
    <s v="BERNARDO ANATOLE ALVES DE ASSIS "/>
    <n v="5511970340196"/>
    <m/>
    <s v="REGULAR"/>
    <s v="TAC"/>
    <s v="RETENCAO"/>
    <s v="SÃO PAULO"/>
    <s v="SP"/>
    <s v="04548-900"/>
    <n v="5511970340196"/>
    <x v="267"/>
    <d v="2023-08-17T00:00:00"/>
    <s v="DAS"/>
    <s v="DAS_BAA"/>
    <s v="BERNARDO ANATOLE ALVES DE ASSIS"/>
    <s v="SERVIDOR(A) PÚBLICO(A)"/>
    <s v="COMPLETA"/>
    <s v="S"/>
    <x v="0"/>
    <n v="1"/>
    <n v="2"/>
    <s v="S"/>
    <s v="N"/>
    <s v="S"/>
    <s v=" "/>
    <x v="0"/>
    <d v="2024-09-30T00:00:00"/>
  </r>
  <r>
    <n v="670"/>
    <s v="LUIZ FELIPE LIMA LINS"/>
    <d v="1985-05-09T00:00:00"/>
    <s v="M"/>
    <n v="17082023670"/>
    <n v="6000641"/>
    <n v="4566960"/>
    <m/>
    <s v="LZF_LZF"/>
    <s v="057.885.784-77"/>
    <s v="Luizfelipelins.adv@gmail.com"/>
    <s v="LZF"/>
    <s v="LUIZ FELIPE LIMA LINS"/>
    <n v="5583988269812"/>
    <s v="QUALIFICADO"/>
    <m/>
    <s v="SSG"/>
    <s v="RETENCAO"/>
    <s v="JOÃO PESSOA"/>
    <s v="PB"/>
    <s v="58039-151"/>
    <n v="5583988269812"/>
    <x v="267"/>
    <d v="2023-08-17T00:00:00"/>
    <s v="LZF"/>
    <s v="LZF"/>
    <s v="LUIZ FELIPE LIMA LINS"/>
    <s v="ADVOGADO(A)"/>
    <s v="SIMPLES "/>
    <s v="N"/>
    <x v="0"/>
    <n v="1"/>
    <s v="2A"/>
    <s v="S"/>
    <s v="N"/>
    <s v="S"/>
    <s v=" "/>
    <x v="1"/>
    <m/>
  </r>
  <r>
    <n v="671"/>
    <s v="LUIZA FERNANDES GUALBERTO"/>
    <d v="1986-03-11T00:00:00"/>
    <s v="F"/>
    <n v="17082023671"/>
    <n v="2774198"/>
    <m/>
    <m/>
    <s v="LZF_LFG_LFG"/>
    <s v="068.814.534-50"/>
    <s v="LUIZAGUALBERTO@HOTMAIL.COM"/>
    <s v="LZF_LFG"/>
    <s v="LUIZ FELIPE LIMA LINS"/>
    <n v="5583988269812"/>
    <s v="QUALIFICADO"/>
    <m/>
    <s v="SSG"/>
    <s v="RETENCAO"/>
    <s v="JOÃO PESSOA"/>
    <s v="PB"/>
    <s v="58039-151"/>
    <n v="5583988269812"/>
    <x v="267"/>
    <d v="2023-08-17T00:00:00"/>
    <s v="LZF"/>
    <s v="LZF"/>
    <s v="LUIZ FELIPE LIMA LINS"/>
    <s v="MÉDICO(A)"/>
    <s v="SIMPLES "/>
    <s v="N"/>
    <x v="0"/>
    <n v="1"/>
    <s v="2A"/>
    <s v="S"/>
    <s v="N"/>
    <s v="S"/>
    <s v=" "/>
    <x v="1"/>
    <m/>
  </r>
  <r>
    <n v="673"/>
    <s v="BRUNO LOPES FREIRE"/>
    <d v="1989-06-08T00:00:00"/>
    <s v="M"/>
    <n v="21082023673"/>
    <n v="424467"/>
    <n v="1280976"/>
    <m/>
    <s v="BLF_BLF"/>
    <s v="068.776.734-25"/>
    <s v="blopesfreire@gmail.com"/>
    <s v="BLF"/>
    <s v="BRUNO LOPES FREIRE "/>
    <n v="5581987969186"/>
    <s v="REGULAR"/>
    <s v="REGULAR"/>
    <s v="TAC"/>
    <s v="RETENCAO"/>
    <s v="SÃO PAULO"/>
    <s v="SP"/>
    <s v="04545-001"/>
    <n v="5581987969186"/>
    <x v="268"/>
    <d v="2023-08-21T00:00:00"/>
    <s v="BLF"/>
    <s v="BLF"/>
    <s v="BRUNO LOPES FREIRE"/>
    <s v="ENGENHEIRO(A)"/>
    <s v="SIMPLES"/>
    <s v="S"/>
    <x v="0"/>
    <n v="1"/>
    <s v="1A"/>
    <s v="S"/>
    <s v="N"/>
    <s v="S"/>
    <s v=" "/>
    <x v="1"/>
    <m/>
  </r>
  <r>
    <n v="674"/>
    <s v="VITOR NORONHA ANDRADE"/>
    <d v="1983-01-11T00:00:00"/>
    <s v="M"/>
    <n v="24082023674"/>
    <m/>
    <n v="1340218"/>
    <m/>
    <s v="VNA_VNA"/>
    <s v="095.915.817-00"/>
    <s v="Vitornoronha@hotmail.com"/>
    <s v="VNA"/>
    <s v="VITOR NORONHA ANDRADE"/>
    <n v="5573999391220"/>
    <m/>
    <s v="NORMAL"/>
    <s v="TAC"/>
    <s v="CONSULTORIA"/>
    <s v="ITABUNA"/>
    <s v="BA"/>
    <s v="45605-370"/>
    <n v="5573999391220"/>
    <x v="269"/>
    <d v="2023-08-24T00:00:00"/>
    <s v="VNA"/>
    <s v="VNA"/>
    <s v="VITOR NORONHA ANDRADE"/>
    <s v="MÉDICO(A)"/>
    <s v="SIMPLES"/>
    <s v="S"/>
    <x v="0"/>
    <n v="1"/>
    <n v="7"/>
    <s v="S"/>
    <s v="N"/>
    <s v="S"/>
    <s v=" "/>
    <x v="1"/>
    <m/>
  </r>
  <r>
    <n v="675"/>
    <s v="JOÃO VITOR ANDRADE"/>
    <d v="1983-01-11T00:00:00"/>
    <s v="M"/>
    <n v="24082023675"/>
    <m/>
    <n v="4967047"/>
    <m/>
    <s v="VNA_JVA_JVA"/>
    <s v="095.915.817-00"/>
    <s v="Vitornoronha@hotmail.com"/>
    <s v="VNA_JVA"/>
    <s v="VITOR NORONHA ANDRADE"/>
    <n v="5573999391220"/>
    <m/>
    <s v="NORMAL"/>
    <s v="TAC"/>
    <s v="CONSULTORIA"/>
    <s v="ITABUNA"/>
    <s v="BA"/>
    <s v="45605-370"/>
    <n v="5573999391220"/>
    <x v="269"/>
    <d v="2023-08-24T00:00:00"/>
    <s v="VNA"/>
    <s v="VNA"/>
    <s v="VITOR NORONHA ANDRADE"/>
    <s v="MÉDICO(A)"/>
    <s v="SIMPLES"/>
    <s v="N"/>
    <x v="0"/>
    <n v="1"/>
    <n v="7"/>
    <s v="S"/>
    <s v="N"/>
    <s v="S"/>
    <s v=" "/>
    <x v="1"/>
    <m/>
  </r>
  <r>
    <n v="676"/>
    <s v="MARIA JULIA NACCARATO LOPES ANDRADE"/>
    <d v="2019-03-21T00:00:00"/>
    <s v="F"/>
    <n v="24082023676"/>
    <m/>
    <n v="4971247"/>
    <m/>
    <s v="VNA_MJA_MJA"/>
    <s v="216.429.087-97"/>
    <s v="Vitornoronha@hotmail.com"/>
    <s v="VNA_MJA"/>
    <s v="VITOR NORONHA ANDRADE"/>
    <n v="5573999391220"/>
    <m/>
    <s v="NORMAL"/>
    <s v="TAC"/>
    <s v="ADVISOR"/>
    <s v="ITABUNA"/>
    <s v="BA"/>
    <s v="45605-370"/>
    <n v="5573999391220"/>
    <x v="269"/>
    <d v="2023-08-24T00:00:00"/>
    <s v="VNA"/>
    <s v="VNA"/>
    <s v="VITOR NORONHA ANDRADE"/>
    <s v="ESTUDANTE"/>
    <s v="SIMPLES"/>
    <s v="N"/>
    <x v="0"/>
    <n v="1"/>
    <n v="7"/>
    <s v="S"/>
    <s v="N"/>
    <s v="S"/>
    <s v=" "/>
    <x v="1"/>
    <m/>
  </r>
  <r>
    <n v="696"/>
    <s v="JANAÍNA GONÇALVES SANTOS"/>
    <d v="1984-06-14T00:00:00"/>
    <s v="F"/>
    <n v="24082023696"/>
    <n v="2391152"/>
    <n v="3233319"/>
    <m/>
    <s v="JGS_JGS"/>
    <s v="059.827.326-30"/>
    <s v="JANAINAGONCALVESS@YAHOO.COM.BR"/>
    <s v="JGS"/>
    <s v="JANAÍNA GONÇALVES SANTOS "/>
    <n v="553191283712"/>
    <s v="REGULAR"/>
    <s v="QUALIFICADO"/>
    <s v="SSG"/>
    <s v="RETENCAO"/>
    <s v="BELO HORIZONTE"/>
    <s v="MG"/>
    <s v="30575-275"/>
    <n v="553191283712"/>
    <x v="269"/>
    <d v="2023-08-24T00:00:00"/>
    <s v="JGS"/>
    <s v="JGS"/>
    <s v="JANAÍNA GONÇALVES SANTOS"/>
    <s v="ENGENHEIRO(A)"/>
    <s v="SIMPLES"/>
    <s v="S"/>
    <x v="0"/>
    <n v="1"/>
    <s v="1A"/>
    <s v="S"/>
    <s v="N"/>
    <s v="S"/>
    <s v=" "/>
    <x v="1"/>
    <m/>
  </r>
  <r>
    <n v="662"/>
    <s v="CECILIA SANTOS MAGALHAES"/>
    <d v="2022-09-15T00:00:00"/>
    <s v="F"/>
    <n v="28082023662"/>
    <m/>
    <n v="4943044"/>
    <m/>
    <s v="JBMN_CSM_CSM"/>
    <s v="125.486.393-12"/>
    <s v="ZENETO_BMN@HOTMAIL.COM"/>
    <s v="JBMN_CSM"/>
    <s v="JOSE DE BRITO MAGALHAES NETO"/>
    <n v="5586981511225"/>
    <m/>
    <s v="REGULAR"/>
    <s v="SSG"/>
    <s v="RETENCAO"/>
    <s v="TERESINA"/>
    <s v="PI"/>
    <s v="64051-030"/>
    <n v="5511944421225"/>
    <x v="270"/>
    <d v="2023-08-28T00:00:00"/>
    <s v="JBMN"/>
    <s v="JBMN"/>
    <s v="JOSE DE BRITO MAGALHAES NETO"/>
    <s v="ESTUDANTE"/>
    <m/>
    <s v="N"/>
    <x v="0"/>
    <n v="1"/>
    <n v="1"/>
    <s v="S"/>
    <s v="N"/>
    <s v="S"/>
    <s v=" "/>
    <x v="1"/>
    <m/>
  </r>
  <r>
    <n v="684"/>
    <s v="FRANCISCO CARLOS TELES"/>
    <d v="1956-01-09T00:00:00"/>
    <s v="M"/>
    <n v="29082023684"/>
    <m/>
    <m/>
    <m/>
    <m/>
    <s v="343.399.499-49"/>
    <s v="xikocel2@gmail.com"/>
    <s v="FCT"/>
    <s v="FRANCISCO CARLOS TELES"/>
    <n v="5547999735540"/>
    <m/>
    <m/>
    <s v="SSG"/>
    <s v="CONSULTORIA"/>
    <s v="BALNEÁRIO PIÇARRAS"/>
    <s v="SC"/>
    <s v="88380-000 "/>
    <n v="5547999735540"/>
    <x v="271"/>
    <d v="2023-08-30T00:00:00"/>
    <s v="FCT"/>
    <s v="FCT"/>
    <s v="FRANCISCO CARLOS TELES"/>
    <s v="ENGENHEIRO(A)"/>
    <s v="COMPLETA"/>
    <s v="N"/>
    <x v="0"/>
    <n v="1"/>
    <s v="2A"/>
    <s v="S"/>
    <s v="N"/>
    <s v="S"/>
    <s v=" "/>
    <x v="0"/>
    <d v="2024-05-03T00:00:00"/>
  </r>
  <r>
    <n v="689"/>
    <s v="CARLOS GUSTAVO RODRIGUES DE MATOS"/>
    <d v="1974-11-27T00:00:00"/>
    <s v="M"/>
    <n v="29082023689"/>
    <n v="6678536"/>
    <m/>
    <m/>
    <s v="CGM_CGM"/>
    <s v="818.983.204-20"/>
    <s v="GUSTAVO.MATOS@MATOSADV.COM"/>
    <s v="CGM"/>
    <s v="CARLOS GUSTAVO RODRIGUES DE MATOS"/>
    <n v="5581992323534"/>
    <s v="QUALIFICADO"/>
    <m/>
    <s v="SSG"/>
    <s v="CONSULTORIA"/>
    <s v="RECIFE"/>
    <s v="PE"/>
    <s v="52050-150"/>
    <n v="5581991734959"/>
    <x v="271"/>
    <d v="2023-08-30T00:00:00"/>
    <s v="CGM"/>
    <s v="CGM"/>
    <s v="CARLOS GUSTAVO RODRIGUES DE MATOS"/>
    <s v="ADVOGADO(A)"/>
    <s v="COMPLETA"/>
    <s v="S"/>
    <x v="0"/>
    <n v="1"/>
    <n v="7"/>
    <s v="S"/>
    <s v="N"/>
    <s v="S"/>
    <s v=" "/>
    <x v="1"/>
    <m/>
  </r>
  <r>
    <n v="693"/>
    <s v="MARCOS VINÍCIUS NUNES DE SOUZA"/>
    <d v="1994-07-27T00:00:00"/>
    <s v=""/>
    <n v="29082023693"/>
    <n v="3053721"/>
    <n v="5385916"/>
    <m/>
    <s v="MVN_MVN"/>
    <s v="014.135.474-78"/>
    <s v="MARQUINHOS_MVN@HOTMAIL.COM"/>
    <s v="MVN"/>
    <s v="MARCOS VINÍCIUS NUNES DE SOUZA"/>
    <s v="5581996001221"/>
    <s v="REGULAR"/>
    <s v=""/>
    <s v="SSG"/>
    <s v="CONSULTORIA"/>
    <s v="RECIFE "/>
    <s v="PE"/>
    <s v="50.720-124"/>
    <s v="5581996001221"/>
    <x v="271"/>
    <d v="2023-08-29T00:00:00"/>
    <s v="MVN"/>
    <s v="MVN"/>
    <s v="MARCOS VINÍCIUS NUNES DE SOUZA"/>
    <s v="MÉDICO(A)"/>
    <s v="COMPLETA"/>
    <s v="S"/>
    <x v="0"/>
    <n v="1"/>
    <s v="1A"/>
    <s v="S"/>
    <s v="N"/>
    <s v="S"/>
    <s v=" "/>
    <x v="1"/>
    <m/>
  </r>
  <r>
    <n v="677"/>
    <s v="MATHEUS LINS LOPES"/>
    <d v="1993-08-04T00:00:00"/>
    <s v="M"/>
    <n v="30082023677"/>
    <n v="3867723"/>
    <m/>
    <m/>
    <s v="MLL_MLL"/>
    <s v="083.195.414-09"/>
    <s v="matheus.linslopes@hotmail.com"/>
    <s v="MLL"/>
    <s v="MATHEUS LINS LOPES"/>
    <n v="5581991258868"/>
    <s v="REGULAR"/>
    <m/>
    <s v="SSG"/>
    <s v="CONSULTORIA"/>
    <s v="RECIFE"/>
    <s v="PE"/>
    <s v="52061-070"/>
    <n v="5581991258868"/>
    <x v="272"/>
    <d v="2023-08-30T00:00:00"/>
    <s v="MLL"/>
    <s v="MLL"/>
    <s v="MATHEUS LINS LOPES"/>
    <s v="CONTADOR(A)"/>
    <s v="SIMPLES"/>
    <s v="S"/>
    <x v="0"/>
    <n v="1"/>
    <n v="7"/>
    <s v="S"/>
    <s v="N"/>
    <s v="S"/>
    <s v=" "/>
    <x v="1"/>
    <m/>
  </r>
  <r>
    <n v="666"/>
    <s v="EDIMILSON FERREIRA DO NASCIMENTO FILHO"/>
    <d v="1982-10-14T00:00:00"/>
    <s v="M"/>
    <n v="4092023666"/>
    <n v="13961564"/>
    <n v="4975292"/>
    <m/>
    <s v="MKM_EFN_EFN"/>
    <s v="057.591.754-75"/>
    <s v="filhoedimilson@gmail.com"/>
    <s v="MKM_EFN"/>
    <s v="MARIA KARINA MONTEIRO VASCONCELOS"/>
    <n v="5581999157388"/>
    <m/>
    <s v="REGULAR"/>
    <s v="SSG"/>
    <s v="RETENCAO"/>
    <s v="RECIFE"/>
    <s v="PE"/>
    <s v="51020-210"/>
    <n v="5581981929950"/>
    <x v="273"/>
    <d v="2023-09-04T00:00:00"/>
    <s v="MKM"/>
    <s v="MKM"/>
    <s v="MARIA KARINA MONTEIRO VASCONCELOS"/>
    <s v="EMPRESÁRIO(A)"/>
    <s v="SIMPLES"/>
    <s v="S"/>
    <x v="0"/>
    <n v="1"/>
    <n v="1"/>
    <s v="S"/>
    <s v="N"/>
    <s v="S"/>
    <s v=" "/>
    <x v="1"/>
    <m/>
  </r>
  <r>
    <n v="667"/>
    <s v="ABB EMPREENDIMENTOS PARTICIPACOES E SERVICOS LTDA"/>
    <d v="2020-09-09T00:00:00"/>
    <s v="E"/>
    <n v="4092023667"/>
    <m/>
    <n v="4967678"/>
    <m/>
    <s v="GBB_ABB_PJ_PJ"/>
    <s v="38.412.673/0001-21"/>
    <s v="ANDREIAB@SACITINTAS.COM.BR"/>
    <s v="GBB_ABB_PJ"/>
    <s v="GUILHERME BALAN BELANGA"/>
    <n v="5511999120366"/>
    <m/>
    <s v="REGULAR"/>
    <s v="SSG"/>
    <s v="CONSULTORIA"/>
    <s v="JUNDIAI"/>
    <s v="SP"/>
    <s v="13202-460"/>
    <n v="5511999120366"/>
    <x v="273"/>
    <d v="2023-09-05T00:00:00"/>
    <s v="GBB"/>
    <s v="SACI"/>
    <s v="SACI TINTAS"/>
    <s v="EMPRESA"/>
    <m/>
    <s v="N"/>
    <x v="0"/>
    <n v="1"/>
    <n v="1"/>
    <s v="S"/>
    <s v="N"/>
    <s v="S"/>
    <s v=" "/>
    <x v="1"/>
    <m/>
  </r>
  <r>
    <n v="712"/>
    <s v="HENRIQUE PACHECO DE LIMA"/>
    <d v="1985-05-16T00:00:00"/>
    <s v="M"/>
    <n v="4092023712"/>
    <n v="2690015"/>
    <m/>
    <m/>
    <s v="HPL_APEN"/>
    <s v="054.964.519-57"/>
    <s v="HENRY.DELIMA@HOTMAIL.COM"/>
    <s v="HPL"/>
    <s v="HENRIQUE PACHECO DE LIMA"/>
    <n v="5531993104274"/>
    <s v="QUALIFICADO"/>
    <m/>
    <s v="SSG"/>
    <s v="CONSULTORIA"/>
    <s v="BELO HORIZONTE"/>
    <s v="MG"/>
    <s v="31340-500"/>
    <n v="5531993104274"/>
    <x v="273"/>
    <d v="2023-09-04T00:00:00"/>
    <s v="HPL"/>
    <s v="HPL"/>
    <s v="HENRIQUE PACHECO DE LIMA"/>
    <s v="ATLETA"/>
    <s v="COMPLETA"/>
    <s v="S"/>
    <x v="0"/>
    <n v="1"/>
    <n v="5"/>
    <s v="S"/>
    <s v="N"/>
    <s v="S"/>
    <s v=" "/>
    <x v="1"/>
    <m/>
  </r>
  <r>
    <n v="714"/>
    <s v="CRISTIANE LUIZA DA ROCHA GUEDES"/>
    <d v="1983-04-09T00:00:00"/>
    <s v="F"/>
    <n v="4092023714"/>
    <n v="11520662"/>
    <m/>
    <m/>
    <m/>
    <s v="014.981.446-16 "/>
    <s v="CRISTIANECLROCHA@GMAIL.COM"/>
    <s v="HPL_CTG"/>
    <s v="CRISTIANE LUIZA DA ROCHA GUEDES"/>
    <n v="5531991921700"/>
    <s v="QUALIFICADO"/>
    <m/>
    <s v="SSG"/>
    <s v="CONSULTORIA"/>
    <s v="BELO HORIZONTE"/>
    <s v="MG"/>
    <s v="31340-500"/>
    <n v="5531991921700"/>
    <x v="273"/>
    <d v="2023-09-04T00:00:00"/>
    <s v="HPL"/>
    <s v="HPL"/>
    <s v="HENRIQUE PACHECO DE LIMA"/>
    <s v="EMPRESÁRIO(A)"/>
    <s v="COMPLETA"/>
    <s v="S"/>
    <x v="0"/>
    <n v="1"/>
    <n v="5"/>
    <s v="S"/>
    <s v="N"/>
    <s v="S"/>
    <s v=" "/>
    <x v="1"/>
    <m/>
  </r>
  <r>
    <n v="697"/>
    <s v="TELMA DE AZEVEDO CORREA"/>
    <d v="1955-03-30T00:00:00"/>
    <s v="F"/>
    <n v="5092023697"/>
    <n v="12593359"/>
    <m/>
    <m/>
    <m/>
    <s v="192.946.704-49"/>
    <s v="telmadeacorrea@gmail.com"/>
    <s v="TCR"/>
    <s v="TELMA DE AZEVEDO CORREA"/>
    <n v="5581999725384"/>
    <s v="REGULAR"/>
    <m/>
    <s v="TAC"/>
    <s v="CONSULTORIA"/>
    <s v="RECIFE"/>
    <s v="PE"/>
    <s v="52050-115"/>
    <n v="5581999725384"/>
    <x v="274"/>
    <d v="2023-09-05T00:00:00"/>
    <s v="TCR"/>
    <s v="TCR"/>
    <s v="TELMA DE AZEVEDO CORREA"/>
    <s v="APOSENTADO(A)"/>
    <s v="SIMPLES"/>
    <s v="N"/>
    <x v="0"/>
    <n v="1"/>
    <n v="7"/>
    <s v="S"/>
    <s v="N"/>
    <s v="S"/>
    <s v=" "/>
    <x v="0"/>
    <d v="2023-11-08T00:00:00"/>
  </r>
  <r>
    <n v="698"/>
    <s v="PABLO GUIMARAES AZEVEDO"/>
    <d v="1983-05-10T00:00:00"/>
    <s v="M"/>
    <n v="5092023698"/>
    <m/>
    <n v="4915332"/>
    <m/>
    <m/>
    <s v="047.624.924-42"/>
    <s v="pabloazevedo27@gmail.com"/>
    <s v="PGA"/>
    <s v="PABLO GUIMARAES AZEVEDO"/>
    <n v="5584988713642"/>
    <m/>
    <s v="REGULAR"/>
    <s v="TAC"/>
    <s v="CONSULTORIA"/>
    <s v="NATAL"/>
    <s v="RN"/>
    <s v="59094-480"/>
    <n v="5584988713642"/>
    <x v="274"/>
    <d v="2023-09-05T00:00:00"/>
    <s v="PGA"/>
    <s v="PGA"/>
    <s v="PABLO GUIMARAES AZEVEDO"/>
    <s v="PROFESSOR(A)"/>
    <s v="COMPLETA"/>
    <s v="S"/>
    <x v="2"/>
    <n v="0"/>
    <m/>
    <s v="S"/>
    <s v="N"/>
    <s v="S"/>
    <s v=" "/>
    <x v="1"/>
    <m/>
  </r>
  <r>
    <n v="700"/>
    <s v="ANTONIO GABRIEL MOUSINHO MARTINS FILHO"/>
    <d v="1969-04-16T00:00:00"/>
    <s v="M"/>
    <n v="5092023700"/>
    <n v="87325"/>
    <m/>
    <m/>
    <s v="AGM_AGM"/>
    <s v="611.724.644-72"/>
    <s v="gabrielmousinho@kgmrep.com.br"/>
    <s v="AGM"/>
    <s v="ANTONIO GABRIEL MOUSINHO MARTINS FILHO"/>
    <n v="5581992085707"/>
    <s v="QUALIFICADO"/>
    <m/>
    <s v="SSG"/>
    <s v="CONSULTORIA"/>
    <s v="OLINDA"/>
    <s v="PE"/>
    <s v="53130-540"/>
    <n v="5581992085707"/>
    <x v="274"/>
    <d v="2023-09-18T00:00:00"/>
    <s v="AGM"/>
    <s v="AGM"/>
    <s v="ANTONIO GABRIEL MOUSINHO MARTINS FILHO"/>
    <s v="EMPRESÁRIO(A)"/>
    <s v="COMPLETA"/>
    <s v="S"/>
    <x v="0"/>
    <n v="1"/>
    <n v="7"/>
    <s v="S"/>
    <s v="N"/>
    <s v="S"/>
    <s v=" "/>
    <x v="1"/>
    <m/>
  </r>
  <r>
    <n v="678"/>
    <s v="PAULO FERNANDO DE MOURA FILGUEIRAS SOTTO MAYOR"/>
    <d v="1964-08-07T00:00:00"/>
    <s v="M"/>
    <n v="6092023678"/>
    <n v="13550048"/>
    <m/>
    <m/>
    <s v="PFM_PFM"/>
    <s v="428.471.254-34"/>
    <s v="PBRENO@GMAIL.COM"/>
    <s v="PFM"/>
    <s v="PAULO FERNANDO DE MOURA FILGUEIRAS SOTTO MAYOR"/>
    <n v="5581996319883"/>
    <s v="REGULAR"/>
    <m/>
    <s v="SSG"/>
    <s v="CONSULTORIA"/>
    <s v="RECIFE"/>
    <s v="PE"/>
    <s v="50610-100"/>
    <n v="5581996319883"/>
    <x v="275"/>
    <d v="2023-09-06T00:00:00"/>
    <s v="PFM"/>
    <s v="PFM"/>
    <s v="PAULO FERNANDO DE MOURA FILGUEIRAS SOTTO MAYOR"/>
    <s v="EMPRESÁRIO(A)"/>
    <s v="COMPLETA"/>
    <s v="S"/>
    <x v="0"/>
    <n v="1"/>
    <n v="7"/>
    <s v="S"/>
    <s v="N"/>
    <s v="S"/>
    <s v=" "/>
    <x v="1"/>
    <m/>
  </r>
  <r>
    <n v="716"/>
    <s v="MARCUS VINICIUS PEREIRA GRANJA"/>
    <d v="1963-03-07T00:00:00"/>
    <s v="M"/>
    <n v="6092023716"/>
    <n v="12382865"/>
    <n v="8157104"/>
    <m/>
    <s v="MVG_MVG"/>
    <s v="375.759.374-04"/>
    <s v="MARCUSGRANJA@GMAIL.COM"/>
    <s v="MVG"/>
    <s v="MARCUS VINICIUS PEREIRA GRANJA"/>
    <n v="5581991116549"/>
    <s v="REGULAR"/>
    <m/>
    <s v="SSG"/>
    <s v="CONSULTORIA"/>
    <s v="RECIFE"/>
    <s v="PE"/>
    <s v="52060-590 "/>
    <n v="5581991116549"/>
    <x v="275"/>
    <d v="2023-09-06T00:00:00"/>
    <s v="LCG"/>
    <s v="MVG"/>
    <s v="MARCUS VINICIUS PEREIRA GRANJA"/>
    <s v="ENGENHEIRO(A)"/>
    <s v="COMPLETA"/>
    <s v="S"/>
    <x v="0"/>
    <n v="1"/>
    <n v="1"/>
    <s v="S"/>
    <s v="N"/>
    <s v="S"/>
    <s v=" "/>
    <x v="1"/>
    <m/>
  </r>
  <r>
    <n v="679"/>
    <s v="MARIA LUISA ARAUJO BOURBON VILAÇA"/>
    <d v="1998-02-18T00:00:00"/>
    <s v="F"/>
    <n v="11092023679"/>
    <n v="2607676"/>
    <m/>
    <m/>
    <m/>
    <s v="100.182.374-52"/>
    <s v=" LUISAVILACA12@HOTMAIL.COM"/>
    <s v="MLBV"/>
    <s v="MARIA LUISA ARAUJO BOURBON VILAÇA"/>
    <n v="5581996494548"/>
    <s v="REGULAR"/>
    <m/>
    <s v="NBL"/>
    <s v="CONSULTORIA"/>
    <s v="RECIFE"/>
    <s v="PE"/>
    <s v="52051-380"/>
    <n v="5581996494548"/>
    <x v="276"/>
    <d v="2023-09-11T00:00:00"/>
    <s v="MLBV"/>
    <s v="MLBV"/>
    <s v="MARIA LUISA ARAUJO BOURBON VILAÇA"/>
    <s v="ESTUDANTE"/>
    <s v="SIMPLES"/>
    <s v="N"/>
    <x v="2"/>
    <n v="0"/>
    <m/>
    <s v="N"/>
    <s v="N"/>
    <s v="N"/>
    <s v=" "/>
    <x v="1"/>
    <m/>
  </r>
  <r>
    <n v="680"/>
    <s v="SAWANA ARRAES DE ASEVEDO"/>
    <d v="1975-11-19T00:00:00"/>
    <s v="F"/>
    <n v="11092023680"/>
    <n v="9175371"/>
    <m/>
    <m/>
    <s v="SAA_SAA"/>
    <s v="026.252.674-37"/>
    <s v="SAWANAARRAES@HOTMAIL.COM"/>
    <s v="SAA"/>
    <s v="SAWANA ARRAES DE ASEVEDO"/>
    <n v="5581992078216"/>
    <s v="REGULAR"/>
    <m/>
    <s v="NBL"/>
    <s v="CONSULTORIA"/>
    <s v="RECIFE"/>
    <s v="PE"/>
    <s v="52061-080"/>
    <n v="5581992078216"/>
    <x v="276"/>
    <d v="2023-09-11T00:00:00"/>
    <s v="SAA"/>
    <s v="SAA"/>
    <s v="SAWANA ARRAES DE ASEVEDO"/>
    <s v="EMPRESÁRIO(A)"/>
    <s v="COMPLETA"/>
    <s v="S"/>
    <x v="2"/>
    <n v="0"/>
    <m/>
    <s v="N"/>
    <s v="N"/>
    <s v="N"/>
    <s v=" "/>
    <x v="1"/>
    <m/>
  </r>
  <r>
    <n v="686"/>
    <s v="DAYANA SCHOLZ MENDES"/>
    <d v="1985-01-22T00:00:00"/>
    <s v="F"/>
    <n v="11092023686"/>
    <n v="2391612"/>
    <m/>
    <m/>
    <s v="RCD_DSM_DSM"/>
    <s v="053.768.399-23"/>
    <s v="DAYSMENDES@GMAIL.COM"/>
    <s v="RCD_DSM"/>
    <s v="RICARDO DA COSTA DALLABRIDA"/>
    <n v="5545991321594"/>
    <s v="QUALIFICADO"/>
    <m/>
    <s v="SSG"/>
    <s v="CONSULTORIA"/>
    <s v="MATELÂNDIA"/>
    <s v="PR"/>
    <s v="85887-000"/>
    <n v="554591511542"/>
    <x v="276"/>
    <d v="2023-09-11T00:00:00"/>
    <s v="RCD"/>
    <s v="RCD"/>
    <s v="RICARDO DA COSTA DALLABRIDA"/>
    <s v="AUTONOMO(A)"/>
    <s v="COMPLETA"/>
    <s v="S"/>
    <x v="0"/>
    <n v="1"/>
    <s v="2A"/>
    <s v="S"/>
    <s v="N"/>
    <s v="S"/>
    <s v=" "/>
    <x v="1"/>
    <m/>
  </r>
  <r>
    <n v="690"/>
    <s v="EDUARDO LINCOLIN SOUZA DE MELO"/>
    <d v="1952-11-30T00:00:00"/>
    <s v="M"/>
    <n v="11092023690"/>
    <n v="12618806"/>
    <m/>
    <m/>
    <s v="ELM_ELM"/>
    <s v="097.908.104-15"/>
    <s v="eduardolincolin@uol.com.br"/>
    <s v="ELM"/>
    <s v="EDUARDO LINCOLIN SOUZA DE MELO"/>
    <n v="5581996029409"/>
    <s v="REGULAR"/>
    <m/>
    <s v="SSG"/>
    <s v="CONSULTORIA"/>
    <s v="CAMARAGIBE"/>
    <s v="PE"/>
    <n v="54783010"/>
    <n v="5581996029409"/>
    <x v="276"/>
    <d v="2023-09-11T00:00:00"/>
    <s v="ELS"/>
    <s v="ELS"/>
    <s v="EDUARDO LINCOLIN SOUZA DE MELO"/>
    <s v="ENGENHEIRO(A)"/>
    <s v="COMPLETA"/>
    <s v="S"/>
    <x v="0"/>
    <n v="1"/>
    <n v="7"/>
    <s v="S"/>
    <s v="N"/>
    <s v="S"/>
    <s v=" "/>
    <x v="0"/>
    <d v="2023-09-11T00:00:00"/>
  </r>
  <r>
    <n v="687"/>
    <s v="TACIANA CAROLINA ALIPIO NILO"/>
    <d v="1985-05-21T00:00:00"/>
    <s v="F"/>
    <n v="12092023687"/>
    <n v="323013"/>
    <m/>
    <m/>
    <m/>
    <s v="054.035.034-63"/>
    <s v="TNILO1@HOTMAIL.COM"/>
    <s v="TCAN"/>
    <s v="TACIANA CAROLINA ALIPIO NILO"/>
    <n v="5581986525297"/>
    <s v="REGULAR"/>
    <m/>
    <s v="PMM"/>
    <s v="CONSULTORIA"/>
    <s v="RECIFE"/>
    <s v="PE"/>
    <s v="52050-138"/>
    <n v="5581986525297"/>
    <x v="277"/>
    <d v="2023-09-12T00:00:00"/>
    <s v="TCAN"/>
    <s v="TCAN"/>
    <s v="TACIANA CAROLINA ALIPIO NILO"/>
    <s v="ADVOGADO(A)"/>
    <s v="COMPLETA"/>
    <s v="S"/>
    <x v="2"/>
    <n v="0"/>
    <m/>
    <s v="N"/>
    <s v="N"/>
    <s v="N"/>
    <s v=" "/>
    <x v="1"/>
    <m/>
  </r>
  <r>
    <n v="688"/>
    <s v="MARIANA MEIRELES QUADROS"/>
    <d v="1989-08-07T00:00:00"/>
    <s v="F"/>
    <n v="12092023688"/>
    <n v="7514540"/>
    <m/>
    <m/>
    <m/>
    <s v="022.890.235-58"/>
    <s v="MARIANAMQUADROS@GMAIL.COM"/>
    <s v="MMQS"/>
    <s v="MARIANA MEIRELES QUADROS"/>
    <n v="5511950352376"/>
    <s v="REGULAR"/>
    <m/>
    <s v="SSG"/>
    <s v="CONSULTORIA"/>
    <s v="SÃO PAULO"/>
    <s v="SP"/>
    <s v="04705-010"/>
    <n v="5511950352376"/>
    <x v="277"/>
    <d v="2023-09-12T00:00:00"/>
    <s v="MMQS"/>
    <s v="MMQS"/>
    <s v="MARIANA MEIRELES QUADROS"/>
    <s v="ADMINISTRADOR(A)"/>
    <s v="COMPLETA"/>
    <s v="S"/>
    <x v="2"/>
    <n v="0"/>
    <m/>
    <s v="N"/>
    <s v="N"/>
    <s v="N"/>
    <s v=" "/>
    <x v="0"/>
    <d v="2024-05-14T00:00:00"/>
  </r>
  <r>
    <n v="699"/>
    <s v="LUCIA APARECIDA DA COSTA MOURA"/>
    <d v="1979-08-12T00:00:00"/>
    <s v="F"/>
    <n v="13092023699"/>
    <n v="12626810"/>
    <m/>
    <m/>
    <m/>
    <s v="965.098.301-59"/>
    <s v="luciamouraster@gmail.com"/>
    <s v="LCM"/>
    <s v="LUCIA APARECIDA DA COSTA MOURA"/>
    <n v="5562985708811"/>
    <s v="REGULAR"/>
    <m/>
    <s v="SSG"/>
    <s v="CONSULTORIA"/>
    <s v="SANTO ANTONIO DE GOIAS"/>
    <s v="GO"/>
    <s v="75375-000"/>
    <n v="5562985708811"/>
    <x v="278"/>
    <d v="2023-09-13T00:00:00"/>
    <s v="LCM"/>
    <s v="LCM"/>
    <s v="LUCIA APARECIDA DA COSTA MOURA"/>
    <s v="PROFESSOR(A)"/>
    <s v="COMPLETA"/>
    <s v="S"/>
    <x v="0"/>
    <n v="1"/>
    <n v="7"/>
    <s v="S"/>
    <s v="N"/>
    <s v="S"/>
    <s v=" "/>
    <x v="0"/>
    <d v="2023-11-03T00:00:00"/>
  </r>
  <r>
    <n v="701"/>
    <s v="IAN VITOR PAIVA DE LIMA"/>
    <d v="1994-09-23T00:00:00"/>
    <s v="M"/>
    <n v="14092023701"/>
    <n v="2688950"/>
    <m/>
    <m/>
    <s v="IVP_IVP"/>
    <s v="099.356.254-00"/>
    <s v="Ianvpaiva@gmail.com"/>
    <s v="IVP"/>
    <s v="IAN VITOR PAIVA DE LIMA"/>
    <n v="5581997951918"/>
    <s v="REGULAR"/>
    <m/>
    <s v="SSG"/>
    <s v="CONSULTORIA"/>
    <s v="RECIFE"/>
    <s v="PE"/>
    <s v="50040-180"/>
    <n v="5581997951918"/>
    <x v="279"/>
    <d v="2023-09-29T00:00:00"/>
    <s v="IVP"/>
    <s v="IVP"/>
    <s v="IAN VITOR PAIVA DE LIMA"/>
    <s v="MÉDICO(A)"/>
    <s v="COMPLETA"/>
    <s v="S"/>
    <x v="0"/>
    <n v="1"/>
    <n v="7"/>
    <s v="S"/>
    <s v="N"/>
    <s v="S"/>
    <s v=" "/>
    <x v="1"/>
    <m/>
  </r>
  <r>
    <n v="706"/>
    <s v="RAFAEL CAVALCANTI DE FIGUEIREDO LIMA"/>
    <d v="1983-07-14T00:00:00"/>
    <s v="M"/>
    <n v="19092023706"/>
    <m/>
    <n v="350413"/>
    <m/>
    <s v="RFL_RFL"/>
    <s v="726.852.801-97"/>
    <s v="rafaelclima@gmail.com"/>
    <s v="RFL"/>
    <s v="RAFAEL CAVALCANTI DE FIGUEIREDO LIMA"/>
    <n v="5586981344642"/>
    <m/>
    <s v="REGULAR"/>
    <s v="TAC"/>
    <s v="CONSULTORIA"/>
    <s v="TERESINA"/>
    <s v="PI"/>
    <s v="64073-650"/>
    <n v="5586981344642"/>
    <x v="280"/>
    <d v="2023-10-31T00:00:00"/>
    <s v="RFL"/>
    <s v="RFL"/>
    <s v="RAFAEL CAVALCANTI DE FIGUEIREDO LIMA"/>
    <s v="EMPRESÁRIO(A)"/>
    <s v="COMPLETA"/>
    <s v="S"/>
    <x v="0"/>
    <n v="1"/>
    <n v="7"/>
    <s v="S"/>
    <s v="N"/>
    <s v="S"/>
    <s v=" "/>
    <x v="1"/>
    <m/>
  </r>
  <r>
    <n v="705"/>
    <s v="LEANDRO WEBER DE SOUZA"/>
    <d v="1989-06-11T00:00:00"/>
    <s v="M"/>
    <n v="20092023705"/>
    <m/>
    <n v="5015729"/>
    <m/>
    <s v="LWS_LWS"/>
    <s v="380.207.238-38"/>
    <s v="leandrowsouza@gmail.com"/>
    <s v="LWS"/>
    <s v="LEANDRO WEBER DE SOUZA"/>
    <n v="5511985099098"/>
    <m/>
    <s v="REGULAR"/>
    <s v="SSG"/>
    <s v="CONSULTORIA"/>
    <s v="SÃO PAULO"/>
    <s v="SP"/>
    <s v="05024-030"/>
    <n v="5511985099098"/>
    <x v="281"/>
    <d v="2023-09-20T00:00:00"/>
    <s v="LWS"/>
    <s v="LWS"/>
    <s v="LEANDRO WEBER DE SOUZA"/>
    <s v="MÉDICO(A)"/>
    <s v="COMPLETA"/>
    <s v="S"/>
    <x v="0"/>
    <n v="1"/>
    <n v="7"/>
    <s v="S"/>
    <s v="N"/>
    <s v="S"/>
    <s v=" "/>
    <x v="1"/>
    <m/>
  </r>
  <r>
    <n v="809"/>
    <s v="AUGUSTO IGNOTI GONÇALES CASAMENTO"/>
    <d v="1995-10-30T00:00:00"/>
    <s v="M"/>
    <s v="20092023809"/>
    <m/>
    <n v="5097849"/>
    <m/>
    <s v="AIG_CAS_CAS"/>
    <s v="049.338.041-84"/>
    <s v="augusto_ignoti@hotmail.com"/>
    <s v="AIG_CAS"/>
    <s v="AUGUSTO IGNOTI GONÇALES"/>
    <n v="5543991094016"/>
    <m/>
    <m/>
    <s v="SSG"/>
    <s v="CONSULTORIA"/>
    <s v="SÃO PAULO"/>
    <s v="SP"/>
    <s v="4304-000"/>
    <n v="5543991094016"/>
    <x v="281"/>
    <d v="2023-09-20T00:00:00"/>
    <s v="AIG"/>
    <s v="AIG"/>
    <s v="AUGUSTO IGNOTI GONÇALES"/>
    <s v="CONTADOR(A)"/>
    <s v="SIMPLES"/>
    <s v="S"/>
    <x v="0"/>
    <n v="1"/>
    <s v="EXCEÇÃO"/>
    <s v="S"/>
    <s v="N"/>
    <s v="S"/>
    <s v=" "/>
    <x v="1"/>
    <m/>
  </r>
  <r>
    <n v="709"/>
    <s v="EDUARDO ALMEIDA PELLERIN DA SILVA"/>
    <d v="1989-10-28T00:00:00"/>
    <s v="M"/>
    <n v="21092023709"/>
    <n v="4839732"/>
    <m/>
    <m/>
    <s v="EAPS_EAPS"/>
    <s v="092.917.794-07"/>
    <s v="eduardopellerin@hotmail.com"/>
    <s v="EAPS"/>
    <s v="EDUARDO ALMEIDA PELLERIN DA SILVA"/>
    <n v="5581988955825"/>
    <s v="QUALIFICADO"/>
    <m/>
    <s v="SSG"/>
    <s v="CONSULTORIA"/>
    <s v="RECIFE"/>
    <s v="PE"/>
    <s v="50610-100"/>
    <n v="5581988955825"/>
    <x v="282"/>
    <d v="2023-10-03T00:00:00"/>
    <s v="EAPS"/>
    <s v="EAPS"/>
    <s v="EDUARDO ALMEIDA PELLERIN DA SILVA"/>
    <s v="SERVIDOR(A) PÚBLICO(A)"/>
    <s v="SIMPLES"/>
    <s v="S"/>
    <x v="0"/>
    <n v="1"/>
    <n v="7"/>
    <s v="S"/>
    <s v="N"/>
    <s v="S"/>
    <s v=" "/>
    <x v="1"/>
    <m/>
  </r>
  <r>
    <n v="704"/>
    <s v="BRUNO GUISOLPHE FERREIRA"/>
    <d v="1990-09-04T00:00:00"/>
    <s v="M"/>
    <n v="25092023704"/>
    <n v="2060850"/>
    <m/>
    <m/>
    <s v="BGF_BGF"/>
    <s v="390.143.108-03"/>
    <s v="bgfferreira@gmail.com"/>
    <s v="BGF"/>
    <s v="BRUNO GUISOLPHE FERREIRA"/>
    <n v="5519992994899"/>
    <s v="REGULAR"/>
    <m/>
    <s v="TAC"/>
    <s v="CONSULTORIA"/>
    <s v="CAMPINAS"/>
    <s v="SP"/>
    <s v="13031-500"/>
    <n v="5519992994899"/>
    <x v="283"/>
    <d v="2023-09-25T00:00:00"/>
    <s v="BGF"/>
    <s v="BGF"/>
    <s v="BRUNO GUISOLPHE FERREIRA"/>
    <s v="COORDENADOR(A)"/>
    <s v="COMPLETA"/>
    <s v="S"/>
    <x v="0"/>
    <n v="1"/>
    <n v="7"/>
    <s v="S"/>
    <s v="N"/>
    <s v="S"/>
    <s v=" "/>
    <x v="1"/>
    <m/>
  </r>
  <r>
    <n v="708"/>
    <s v="LINNEY FRANCIVANI FREITAS DO NASCIMENTO GUERRA BARRETO"/>
    <d v="1975-11-16T00:00:00"/>
    <s v="F"/>
    <n v="28092023708"/>
    <n v="8478389"/>
    <m/>
    <m/>
    <s v="LNGB_LNGB"/>
    <s v="887.427.334-72"/>
    <s v="NASCIMENTOLINNEY@GMAIL.COM"/>
    <s v="LNGB"/>
    <s v="LINNEY FRANCIVANI FREITAS DO NASCIMENTO GUERRA BARRETO"/>
    <n v="5581999733091"/>
    <s v="REGULAR"/>
    <m/>
    <s v="SSG"/>
    <s v="CONSULTORIA"/>
    <s v="RECIFE"/>
    <s v="PE"/>
    <s v="52070-010"/>
    <n v="5581999733091"/>
    <x v="284"/>
    <d v="2023-09-28T00:00:00"/>
    <s v="LNGB"/>
    <s v="LNGB"/>
    <s v="LINNEY FRANCIVANI FREITAS DO NASCIMENTO GUERRA BARRETO"/>
    <s v="EMPRESÁRIO(A)"/>
    <s v="SIMPLES"/>
    <s v="S"/>
    <x v="0"/>
    <n v="1"/>
    <s v="1A"/>
    <s v="S"/>
    <s v="N"/>
    <s v="S"/>
    <s v=" "/>
    <x v="1"/>
    <m/>
  </r>
  <r>
    <n v="720"/>
    <s v="ZILEIDA DE VASCONCELOS BARROS"/>
    <d v="1967-02-14T00:00:00"/>
    <s v="F"/>
    <n v="28092023720"/>
    <n v="2720729"/>
    <m/>
    <m/>
    <s v="ZVB_ZVB"/>
    <s v="569.561.264-00"/>
    <s v="zileidabarros@gmail.com"/>
    <s v="ZVB"/>
    <s v="ZILEIDA DE VASCONCELOS BARROS "/>
    <s v="5583999964961"/>
    <s v="REGULAR"/>
    <s v="REGULAR"/>
    <s v="SSG"/>
    <s v="CONSULTORIA"/>
    <s v="JOÃO PESSOA"/>
    <s v="PB"/>
    <s v="58030-230"/>
    <s v="5583999964961"/>
    <x v="284"/>
    <d v="2023-09-28T00:00:00"/>
    <s v="ZVB"/>
    <s v="ZVB"/>
    <s v="ZILEIDA DE VASCONCELOS BARROS"/>
    <s v="APOSENTADO(A)"/>
    <s v="COMPLETA"/>
    <s v="N"/>
    <x v="0"/>
    <n v="1"/>
    <s v="EXCEÇÃO"/>
    <s v="S"/>
    <s v="N"/>
    <s v="S"/>
    <s v=" "/>
    <x v="1"/>
    <m/>
  </r>
  <r>
    <n v="782"/>
    <s v="HELENA AGUIAR RIBEIRO DO NASCIMENTO"/>
    <d v="1986-03-26T00:00:00"/>
    <s v="F"/>
    <s v="11102023782"/>
    <n v="4265212"/>
    <m/>
    <m/>
    <s v="HRN_HRN"/>
    <s v="073.513.364-66"/>
    <s v="ARNHELENA@GMAIL.COM"/>
    <s v="HRN"/>
    <s v="HELENA AGUIAR RIBEIRO DO NASCIMENTO"/>
    <n v="5583988103506"/>
    <s v="REGULAR"/>
    <m/>
    <s v="SSG"/>
    <s v="CONSULTORIA"/>
    <s v="RECIFE"/>
    <s v="PE"/>
    <s v="51020-120"/>
    <n v="5583988103506"/>
    <x v="285"/>
    <d v="2023-11-09T00:00:00"/>
    <s v="HRN"/>
    <s v="HRN"/>
    <s v="HELENA AGUIAR RIBEIRO DO NASCIMENTO"/>
    <s v="MILITAR"/>
    <s v="COMPLETA"/>
    <s v="S"/>
    <x v="0"/>
    <n v="1"/>
    <n v="7"/>
    <s v="S"/>
    <s v="N"/>
    <s v="S"/>
    <s v=" "/>
    <x v="0"/>
    <d v="2024-05-11T00:00:00"/>
  </r>
  <r>
    <n v="783"/>
    <s v="REBECA LAIS DE ALBUQUERQUE CARVALHO"/>
    <d v="1996-06-24T00:00:00"/>
    <s v="F"/>
    <s v="11102023783"/>
    <n v="13649750"/>
    <m/>
    <m/>
    <s v="RLAC_RLAC"/>
    <s v="103.211.004-09"/>
    <s v="GUSTAVOFERRAZCARVALHO@GMAIL.COM"/>
    <s v="RLAC"/>
    <s v="REBECA LAIS DE ALBUQUERQUE CARVALHO"/>
    <n v="558798108007"/>
    <s v="REGULAR"/>
    <m/>
    <s v="SSG"/>
    <s v="CONSULTORIA"/>
    <s v="RECIFE"/>
    <s v="PE"/>
    <s v="52110-070"/>
    <n v="558798108007"/>
    <x v="285"/>
    <d v="2023-10-11T00:00:00"/>
    <s v="RLAC"/>
    <s v="RLAC"/>
    <s v="REBECA LAIS DE ALBUQUERQUE CARVALHO"/>
    <s v="MÉDICO(A)"/>
    <s v="COMPLETA"/>
    <s v="S"/>
    <x v="2"/>
    <n v="1"/>
    <m/>
    <s v="S"/>
    <s v="N"/>
    <s v="S"/>
    <s v=" "/>
    <x v="1"/>
    <m/>
  </r>
  <r>
    <n v="717"/>
    <s v="ANA LOURDES DO MONTE AMORIM"/>
    <d v="2000-10-20T00:00:00"/>
    <s v="F"/>
    <n v="13102023717"/>
    <n v="12872163"/>
    <m/>
    <m/>
    <m/>
    <s v="124.552.794-05 "/>
    <s v="AL.AMORIMANA@GMAIL.COM"/>
    <s v="ALM"/>
    <s v="ANA LOURDES DO MONTE AMORIM"/>
    <n v="5581994573207"/>
    <m/>
    <m/>
    <s v="SSG"/>
    <s v="CONSULTORIA"/>
    <s v="PAULISTA"/>
    <s v="PE"/>
    <s v="53417-470 "/>
    <n v="5581994573207"/>
    <x v="286"/>
    <d v="2023-10-13T00:00:00"/>
    <s v="ALM"/>
    <s v="ALM"/>
    <s v="ANA LOURDES DO MONTE AMORIM"/>
    <s v="EMPRESÁRIO(A)"/>
    <s v="SIMPLES"/>
    <s v="N"/>
    <x v="2"/>
    <n v="0"/>
    <m/>
    <s v="N"/>
    <s v="N"/>
    <s v="N"/>
    <s v=" "/>
    <x v="1"/>
    <m/>
  </r>
  <r>
    <n v="723"/>
    <s v="ADOLPHO DE BARROS E SILVA DE OLIVEIRA"/>
    <d v="1992-06-23T00:00:00"/>
    <s v="M"/>
    <n v="17102023723"/>
    <n v="13277518"/>
    <m/>
    <m/>
    <s v="ABO_ABO"/>
    <s v="096.663.024-62"/>
    <s v="adolpho.barrosct@gmail.com"/>
    <s v="ABO"/>
    <s v="ADOLPHO DE BARROS E SILVA DE OLIVEIRA"/>
    <n v="5581999265556"/>
    <s v="REGULAR"/>
    <m/>
    <s v="SSG"/>
    <s v="CONSULTORIA"/>
    <s v="RECIFE"/>
    <s v="PE"/>
    <s v="52060-000"/>
    <n v="5581999265556"/>
    <x v="287"/>
    <d v="2023-10-17T00:00:00"/>
    <s v="ABO"/>
    <s v="ABO"/>
    <s v="ADOLPHO DE BARROS E SILVA DE OLIVEIRA"/>
    <s v="MÉDICO(A)"/>
    <s v="SIMPLES"/>
    <s v="S"/>
    <x v="0"/>
    <n v="1"/>
    <n v="7"/>
    <s v="S"/>
    <s v="N"/>
    <s v="S"/>
    <s v=" "/>
    <x v="1"/>
    <m/>
  </r>
  <r>
    <n v="784"/>
    <s v="MARCOS VINICIUS TINOCO BEZERRA BRANDAO"/>
    <d v="1960-04-12T00:00:00"/>
    <s v="M"/>
    <s v="17102023784"/>
    <n v="14257801"/>
    <m/>
    <m/>
    <s v="MVB_MVB"/>
    <s v="198.287.484-87"/>
    <s v="BRANDAOMARCOS31@GMAIL.COM"/>
    <s v="MVB"/>
    <s v="MARCOS VINICIUS TINOCO BEZERRA BRANDAO"/>
    <n v="5581997460932"/>
    <s v="REGULAR"/>
    <m/>
    <s v="SSG"/>
    <s v="CONSULTORIA"/>
    <s v="OLINDA"/>
    <s v="PE"/>
    <s v="53030-040"/>
    <n v="5581997460932"/>
    <x v="287"/>
    <d v="2023-10-17T00:00:00"/>
    <s v="MVB"/>
    <s v="MVB"/>
    <s v="MARCOS VINICIUS TINOCO BEZERRA BRANDAO"/>
    <s v="ENGENHEIRO(A)"/>
    <s v="SIMPLES"/>
    <s v="N"/>
    <x v="0"/>
    <n v="1"/>
    <n v="8"/>
    <s v="S"/>
    <s v="N"/>
    <s v="S"/>
    <s v=" "/>
    <x v="1"/>
    <m/>
  </r>
  <r>
    <n v="818"/>
    <s v="MARCELA GUIMARAES ABELENDA"/>
    <d v="1985-06-21T00:00:00"/>
    <s v="F"/>
    <s v="18102023818"/>
    <n v="5920558"/>
    <m/>
    <m/>
    <s v="MGA_MGA"/>
    <s v="014.060.554-17"/>
    <s v="marcelaabelenda@gmail.com"/>
    <s v="MGA"/>
    <s v="MARCELA GUIMARAES ABELENDA"/>
    <n v="5581991686921"/>
    <s v="QUALIFICADO"/>
    <m/>
    <s v="SSG"/>
    <s v="CONSULTORIA"/>
    <s v="OLINDA"/>
    <s v="PE"/>
    <s v="53140-110"/>
    <n v="5581991686921"/>
    <x v="288"/>
    <d v="2023-11-23T00:00:00"/>
    <s v="MGA"/>
    <s v="MGA"/>
    <s v="MARCELA GUIMARAES ABELENDA"/>
    <s v="ADMINISTRADOR(A)"/>
    <s v="COMPLETA"/>
    <s v="S"/>
    <x v="0"/>
    <n v="1"/>
    <n v="8"/>
    <s v="S"/>
    <s v="N"/>
    <s v="S"/>
    <s v=" "/>
    <x v="1"/>
    <m/>
  </r>
  <r>
    <n v="726"/>
    <s v="ANA RACHEL LIMA DE OLIVEIRA"/>
    <d v="1977-11-06T00:00:00"/>
    <s v="F"/>
    <n v="11900726"/>
    <n v="4170932"/>
    <m/>
    <m/>
    <s v="ARL_ARL"/>
    <s v="007.599.495-17"/>
    <s v="anarachel.br@gmail.com"/>
    <s v="ARL"/>
    <s v="ANA RACHEL LIMA DE OLIVEIRA"/>
    <n v="5581993528887"/>
    <s v="REGULAR"/>
    <m/>
    <s v="TAC"/>
    <s v="CONSULTORIA"/>
    <s v="RECIFE"/>
    <s v="PE"/>
    <s v="506101-20"/>
    <n v="5581993528887"/>
    <x v="289"/>
    <d v="2023-10-31T00:00:00"/>
    <s v="ARL"/>
    <s v="ARL"/>
    <s v="ANA RACHEL LIMA DE OLIVEIRA"/>
    <s v="MÉDICO(A)"/>
    <s v="COMPLETA"/>
    <s v="S"/>
    <x v="0"/>
    <n v="1"/>
    <n v="8"/>
    <s v="S"/>
    <s v="N"/>
    <s v="S"/>
    <s v=" "/>
    <x v="1"/>
    <m/>
  </r>
  <r>
    <n v="780"/>
    <s v="MARINA OLIVEIRA RANGEL"/>
    <d v="2012-08-15T00:00:00"/>
    <s v="F"/>
    <s v="19102023780"/>
    <n v="5667243"/>
    <m/>
    <m/>
    <s v="ARL_MOR_MOR"/>
    <s v="714.258.914-03"/>
    <s v="anarachel.br@gmail.com"/>
    <s v="ARL_MOR"/>
    <s v="ANA RACHEL LIMA DE OLIVEIRA"/>
    <n v="5581993528887"/>
    <s v="REGULAR"/>
    <m/>
    <s v="TAC"/>
    <s v="CONSULTORIA"/>
    <s v="RECIFE"/>
    <s v="PE"/>
    <s v="506101-20"/>
    <n v="5581993528887"/>
    <x v="289"/>
    <d v="2023-10-19T00:00:00"/>
    <s v="ARL"/>
    <s v="ARL"/>
    <s v="ANA RACHEL LIMA DE OLIVEIRA"/>
    <s v="ESTUDANTE"/>
    <m/>
    <m/>
    <x v="0"/>
    <n v="1"/>
    <n v="8"/>
    <s v="S"/>
    <s v="N"/>
    <s v="S"/>
    <s v=" "/>
    <x v="1"/>
    <m/>
  </r>
  <r>
    <n v="785"/>
    <s v="MARIANA GOMES FEITOSA"/>
    <d v="1981-12-13T00:00:00"/>
    <s v="F"/>
    <s v="25102023785"/>
    <n v="568252"/>
    <m/>
    <m/>
    <s v="MGF_MGF"/>
    <s v="041.891.904-62"/>
    <s v="MARIANA.FEITOSA@TJPE.JUS.BR"/>
    <s v="MGF"/>
    <s v="MARIANA GOMES FEITOSA"/>
    <n v="5581999076357"/>
    <s v="REGULAR"/>
    <m/>
    <s v="SSG"/>
    <s v="CONSULTORIA"/>
    <s v="RECIFE"/>
    <s v="PE"/>
    <s v="52050-200"/>
    <n v="5581999076357"/>
    <x v="290"/>
    <d v="2023-10-25T00:00:00"/>
    <s v="MGF"/>
    <s v="MGF"/>
    <s v="MARIANA GOMES FEITOSA"/>
    <s v="SERVIDOR(A) PÚBLICO(A)"/>
    <s v="COMPLETA"/>
    <s v="S"/>
    <x v="0"/>
    <n v="1"/>
    <n v="7"/>
    <s v="S"/>
    <s v="N"/>
    <s v="S"/>
    <s v=" "/>
    <x v="0"/>
    <d v="2023-12-28T00:00:00"/>
  </r>
  <r>
    <n v="725"/>
    <s v="HAMILTON DE ARAÚJO LIMA JÚNOR"/>
    <d v="1989-11-25T00:00:00"/>
    <s v="M"/>
    <n v="11900725"/>
    <n v="12591137"/>
    <m/>
    <m/>
    <s v="HALJ_HALJ"/>
    <s v="000.030.663-04"/>
    <s v="Hamilton.junior@me.com"/>
    <s v="HALJ"/>
    <s v="HAMILTON DE ARAÚJO LIMA JÚNOR"/>
    <n v="5585982098895"/>
    <s v="QUALIFICADO"/>
    <m/>
    <s v="TAC"/>
    <s v="CONSULTORIA"/>
    <s v="EUSÉBIO"/>
    <s v="CE"/>
    <s v="61771-908"/>
    <n v="5585982098895"/>
    <x v="291"/>
    <d v="2023-10-26T00:00:00"/>
    <s v="HALJ"/>
    <s v="HALJ"/>
    <s v="HAMILTON DE ARAÚJO LIMA JÚNOR"/>
    <s v="ADMINISTRADOR(A)"/>
    <s v="COMPLETA"/>
    <s v="S"/>
    <x v="0"/>
    <n v="1"/>
    <n v="7"/>
    <s v="S"/>
    <s v="N"/>
    <s v="S"/>
    <s v=" "/>
    <x v="0"/>
    <d v="2024-07-17T00:00:00"/>
  </r>
  <r>
    <n v="786"/>
    <s v="BIANCA MARIA DE SÁ BARRETO CALOU"/>
    <d v="1991-12-20T00:00:00"/>
    <s v="F"/>
    <s v="01112023786"/>
    <n v="8858174"/>
    <n v="5118295"/>
    <m/>
    <s v="BBC_BBC"/>
    <s v="418.655.628-82"/>
    <s v="Bianca.calou@gmail.com"/>
    <s v="BBC"/>
    <s v="BIANCA MARIA DE SÁ BARRETO CALOU"/>
    <n v="5511973431546"/>
    <s v="REGULAR"/>
    <m/>
    <s v="TAC"/>
    <s v="CONSULTORIA"/>
    <s v="SÃO PAULO"/>
    <s v="SP"/>
    <s v="09608-060"/>
    <n v="5511973431546"/>
    <x v="292"/>
    <d v="2023-11-01T00:00:00"/>
    <s v="BBC"/>
    <s v="BBC_DC"/>
    <s v="MARIA DAS DORES CALOU"/>
    <s v="PROFESSOR(A)"/>
    <s v="SIMPLES"/>
    <s v="N"/>
    <x v="0"/>
    <n v="1"/>
    <n v="8"/>
    <s v="S"/>
    <s v="N"/>
    <s v="S"/>
    <s v=" "/>
    <x v="1"/>
    <m/>
  </r>
  <r>
    <n v="787"/>
    <s v="MARIA DAS DORES CALOU"/>
    <d v="1953-01-19T00:00:00"/>
    <s v="F"/>
    <s v="01112023787"/>
    <n v="14280761"/>
    <m/>
    <m/>
    <s v="BBC_DC_DC"/>
    <s v="060.514.458-38"/>
    <s v="Bianca.calou@gmail.com"/>
    <s v="BBC_DC"/>
    <s v="BIANCA MARIA DE SÁ BARRETO CALOU"/>
    <n v="5511973431546"/>
    <s v="REGULAR"/>
    <m/>
    <s v="TAC"/>
    <s v="CONSULTORIA"/>
    <s v="SÃO BERNARDO DO CAMPO"/>
    <s v="SP"/>
    <s v="09770-595"/>
    <n v="5511957979633"/>
    <x v="292"/>
    <d v="2023-11-01T00:00:00"/>
    <s v="BBC"/>
    <s v="BBC_DC"/>
    <s v="MARIA DAS DORES CALOU"/>
    <s v="APOSENTADO(A)"/>
    <s v="SIMPLES"/>
    <s v="N"/>
    <x v="0"/>
    <n v="1"/>
    <n v="8"/>
    <s v="S"/>
    <s v="N"/>
    <s v="S"/>
    <s v=" "/>
    <x v="1"/>
    <m/>
  </r>
  <r>
    <n v="788"/>
    <s v="JOAO LUIZ DE SA BARRETO CALOU"/>
    <d v="1988-12-17T00:00:00"/>
    <s v="M"/>
    <s v="01112023788"/>
    <n v="14285102"/>
    <m/>
    <m/>
    <s v="BBC_JC_JC"/>
    <s v="389.953.858-71"/>
    <s v="jlcalou1988@gmail.com"/>
    <s v="BBC_JC"/>
    <s v="BIANCA MARIA DE SÁ BARRETO CALOU"/>
    <n v="5511973431546"/>
    <s v="REGULAR"/>
    <m/>
    <s v="TAC"/>
    <s v="CONSULTORIA"/>
    <s v="SÃO BERNARDO DO CAMPO"/>
    <s v="SP"/>
    <s v="09770-595"/>
    <n v="5511957979633"/>
    <x v="292"/>
    <d v="2023-11-01T00:00:00"/>
    <s v="BBC"/>
    <s v="BBC_DC"/>
    <s v="MARIA DAS DORES CALOU"/>
    <s v="MOTOBOY"/>
    <s v="SIMPLES"/>
    <s v="S"/>
    <x v="0"/>
    <n v="1"/>
    <n v="8"/>
    <s v="S"/>
    <s v="N"/>
    <s v="S"/>
    <s v=" "/>
    <x v="1"/>
    <m/>
  </r>
  <r>
    <n v="817"/>
    <s v="DANIELA SILVA LEAL"/>
    <d v="1979-11-01T00:00:00"/>
    <s v="F"/>
    <s v="01112023817"/>
    <n v="5555041"/>
    <m/>
    <m/>
    <s v="DSL_DSL"/>
    <s v="030.242.774-04"/>
    <s v="danielasilvaleal@hotmail.com"/>
    <s v="DSL"/>
    <s v="DANIELA SILVA LEAL"/>
    <n v="5511992123330"/>
    <s v="REGULAR"/>
    <m/>
    <s v="SSG"/>
    <s v="CONSULTORIA"/>
    <s v="RECIFE"/>
    <s v="PE"/>
    <s v="51020-041"/>
    <n v="5511992123330"/>
    <x v="292"/>
    <d v="2023-12-27T00:00:00"/>
    <s v="DSL"/>
    <s v="DSL"/>
    <s v="DANIELA SILVA LEAL"/>
    <s v="FIANCISTA"/>
    <s v="COMPLETA"/>
    <s v="N"/>
    <x v="0"/>
    <n v="1"/>
    <n v="8"/>
    <s v="S"/>
    <s v="N"/>
    <s v="S"/>
    <s v=" "/>
    <x v="1"/>
    <m/>
  </r>
  <r>
    <n v="790"/>
    <s v="MARCELO LAPOLLA SERRA JUNIOR"/>
    <d v="1989-08-30T00:00:00"/>
    <s v="M"/>
    <s v="07112023790"/>
    <n v="11048781"/>
    <m/>
    <m/>
    <s v="MLJ_MLJ"/>
    <s v="381.758.028-20"/>
    <s v="marcelo.lapolla@gmail.com"/>
    <s v="MLJ"/>
    <s v="MARCELO LAPOLLA SERRA JUNIOR"/>
    <n v="5519981181082"/>
    <s v="REGULAR"/>
    <m/>
    <s v="SSG"/>
    <s v="CONSULTORIA"/>
    <s v="SÃO PAULO"/>
    <s v="SP"/>
    <s v="13073-035"/>
    <n v="5519981181082"/>
    <x v="293"/>
    <d v="2023-11-07T00:00:00"/>
    <s v="MLJ"/>
    <s v="MLJ"/>
    <s v="MARCELO LAPOLLA SERRA JUNIOR"/>
    <s v="EMPRESÁRIO(A)"/>
    <s v="SIMPLES"/>
    <s v="S"/>
    <x v="0"/>
    <n v="1"/>
    <n v="8"/>
    <s v="S"/>
    <s v="N"/>
    <s v="S"/>
    <s v=" "/>
    <x v="1"/>
    <m/>
  </r>
  <r>
    <n v="789"/>
    <s v="BRENO JOSÉ BURGOS PAREDES"/>
    <d v="1988-08-06T00:00:00"/>
    <s v="M"/>
    <s v="09112023789"/>
    <n v="541986"/>
    <m/>
    <m/>
    <s v="BBP_BBP"/>
    <s v="074.010.634-17"/>
    <s v="brenojbparedes@gmail.com"/>
    <s v="BBP"/>
    <s v="BRENO JOSÉ BURGOS PAREDES"/>
    <n v="558188698874"/>
    <s v="QUALIFICADO"/>
    <s v="QUALIFICADO"/>
    <s v="SSG"/>
    <s v="CONSULTORIA"/>
    <s v="RECIFE"/>
    <s v="PE"/>
    <s v="50710-310"/>
    <n v="558188698874"/>
    <x v="294"/>
    <d v="2023-11-09T00:00:00"/>
    <s v="BBP"/>
    <s v="BBP"/>
    <s v="BRENO JOSÉ BURGOS PAREDES"/>
    <s v="ADMINISTRADOR(A)"/>
    <s v="COMPLETA"/>
    <s v="S"/>
    <x v="0"/>
    <n v="1"/>
    <n v="8"/>
    <s v="S"/>
    <s v="N"/>
    <s v="S"/>
    <s v=" "/>
    <x v="0"/>
    <d v="2024-04-15T00:00:00"/>
  </r>
  <r>
    <n v="791"/>
    <s v="TAYNA AYUMI OZAWA"/>
    <d v="1995-07-13T00:00:00"/>
    <s v="F"/>
    <s v="16112023791"/>
    <n v="14293434"/>
    <m/>
    <m/>
    <s v="DSS_TAO_TAO"/>
    <s v="441.257.798-80"/>
    <s v="TAYNA_OZAWA@HOTMAIL.COM"/>
    <s v="DSS_TAO"/>
    <s v="TAYNA AYUMI OZAWA"/>
    <n v="5519971519340"/>
    <s v="REGULAR"/>
    <m/>
    <s v="TAC"/>
    <s v="CONSULTORIA"/>
    <s v="SAO JOSE DO RIO PARDO"/>
    <s v="SP"/>
    <s v="13720-000"/>
    <n v="5519971519340"/>
    <x v="295"/>
    <d v="2023-11-16T00:00:00"/>
    <s v="DSS"/>
    <s v="DSS"/>
    <s v="DIEGO DOS SANTOS SOUZA"/>
    <s v="ENGENHEIRO(A)"/>
    <s v="SIMPLES"/>
    <s v="S"/>
    <x v="0"/>
    <n v="1"/>
    <s v="2A"/>
    <s v="S"/>
    <s v="N"/>
    <s v="S"/>
    <s v=" "/>
    <x v="1"/>
    <m/>
  </r>
  <r>
    <n v="794"/>
    <s v="LUCIA MARIA VIEIRA E/ JOAO VICTOR VIEIRA FERNANDES"/>
    <m/>
    <s v="F"/>
    <s v="17112023794"/>
    <m/>
    <n v="5094723"/>
    <m/>
    <s v="LMV_DIS_DIS"/>
    <s v="043.333.368-56"/>
    <s v="LULIMVIEIRA@HOTMAIL.COM"/>
    <s v="LMV_DIS"/>
    <s v="LUCIA MARIA VIEIRA"/>
    <n v="5511974888316"/>
    <s v="REGULAR"/>
    <s v="REGULAR"/>
    <s v="SSG"/>
    <s v="CONSULTORIA"/>
    <s v="SANTA ISABEL"/>
    <s v="SP"/>
    <s v="07500-000"/>
    <n v="5511974888316"/>
    <x v="296"/>
    <d v="2023-11-24T00:00:00"/>
    <s v="LMV"/>
    <s v="LMV"/>
    <s v="LUCIA MARIA VIEIRA"/>
    <s v="EMPRESÁRIO(A)"/>
    <s v="COMPLETA"/>
    <s v="S"/>
    <x v="0"/>
    <n v="1"/>
    <n v="1"/>
    <s v="S"/>
    <s v="N"/>
    <s v="S"/>
    <s v=" "/>
    <x v="1"/>
    <m/>
  </r>
  <r>
    <n v="798"/>
    <s v="WILLIAM CARVALHO RODRIGUES"/>
    <d v="1988-06-14T00:00:00"/>
    <s v="M"/>
    <s v="17112023798"/>
    <n v="2044689"/>
    <m/>
    <m/>
    <s v="WCR_WCR"/>
    <s v="058.218.587-47"/>
    <s v="WCR001@GMAIL.COM"/>
    <s v="WCR"/>
    <s v="WILLIAM CARVALHO RODRIGUES"/>
    <n v="5521993473777"/>
    <s v="REGULAR"/>
    <m/>
    <s v="TAC"/>
    <s v="CONSULTORIA"/>
    <s v="RIO DE JANEIRO"/>
    <s v="RJ"/>
    <s v="22775-024"/>
    <n v="5521993473777"/>
    <x v="296"/>
    <d v="2023-11-17T00:00:00"/>
    <s v="WCR"/>
    <s v="WCR"/>
    <s v="WILLIAM CARVALHO RODRIGUES"/>
    <s v="GERENTE"/>
    <s v="SIMPLES"/>
    <s v="S"/>
    <x v="0"/>
    <n v="1"/>
    <n v="8"/>
    <s v="S"/>
    <s v="N"/>
    <s v="S"/>
    <s v=" "/>
    <x v="1"/>
    <m/>
  </r>
  <r>
    <n v="800"/>
    <s v="ALEJANDRO MONTES DE OCA DE CUBAS"/>
    <d v="1987-03-14T00:00:00"/>
    <s v="M"/>
    <s v="20112023800"/>
    <m/>
    <n v="4846772"/>
    <s v="6FO64179"/>
    <s v="AMC_AMC"/>
    <s v="237.826.908-00"/>
    <s v="ALEJANDROCUBASWORK@GMAIL.COM"/>
    <s v="AMC"/>
    <s v="ALEJANDRO MONTES DE OCA DE CUBAS"/>
    <n v="5511958969441"/>
    <s v="REGULAR"/>
    <m/>
    <s v="NBL"/>
    <s v="CONSULTORIA"/>
    <s v="SÃO PAULO"/>
    <s v="SP"/>
    <s v="05001-200"/>
    <n v="5511958969441"/>
    <x v="297"/>
    <d v="2023-11-20T00:00:00"/>
    <s v="AMC"/>
    <s v="AMC"/>
    <s v="ALEJANDRO MONTES DE OCA DE CUBAS"/>
    <s v="PROFESSOR(A)"/>
    <s v="COMPLETA"/>
    <s v="S"/>
    <x v="0"/>
    <n v="1"/>
    <n v="8"/>
    <s v="S"/>
    <s v="N"/>
    <s v="S"/>
    <s v=" "/>
    <x v="1"/>
    <m/>
  </r>
  <r>
    <n v="938"/>
    <s v="MIRELA BUNZEN GIANELLI DE CUBAS"/>
    <d v="1979-09-15T00:00:00"/>
    <s v="F"/>
    <s v="20112023938"/>
    <m/>
    <n v="5241049"/>
    <m/>
    <m/>
    <s v="036.385.954-39"/>
    <s v="mirellagianelli@yahoo.com.br"/>
    <s v="AMC_MBC"/>
    <s v="MIRELA BUNZEN GIANELLI DE CUBAS"/>
    <n v="5581999798969"/>
    <s v="REGULAR"/>
    <m/>
    <s v="NBL"/>
    <s v="CONSULTORIA"/>
    <s v="SÃO PAULO"/>
    <s v="SP"/>
    <s v="05001-200"/>
    <n v="5581999798969"/>
    <x v="297"/>
    <d v="2023-11-20T00:00:00"/>
    <s v="AMC"/>
    <s v="AMC"/>
    <s v="ALEJANDRO MONTES DE OCA DE CUBAS"/>
    <s v="PROFESSOR(A)"/>
    <s v="COMPLETA"/>
    <s v="S"/>
    <x v="0"/>
    <n v="1"/>
    <n v="8"/>
    <s v="S"/>
    <s v="N"/>
    <s v="S"/>
    <s v=" "/>
    <x v="1"/>
    <m/>
  </r>
  <r>
    <n v="801"/>
    <s v="GUILHERME RODRIGUES ALVES DA MOTA"/>
    <d v="1990-01-12T00:00:00"/>
    <s v="M"/>
    <s v="27112023801"/>
    <n v="2124725"/>
    <m/>
    <m/>
    <m/>
    <s v="082.579.314-97"/>
    <s v="GUIRODALVES@GMAIL.COM"/>
    <s v="GRA"/>
    <s v="GUILHERME RODRIGUES ALVES DA MOTA"/>
    <n v="5581999176129"/>
    <s v="REGULAR"/>
    <m/>
    <s v="TAC"/>
    <s v="CONSULTORIA"/>
    <s v="SÃO PAULO"/>
    <s v="SP"/>
    <s v="4516-001"/>
    <n v="5581999176129"/>
    <x v="298"/>
    <d v="2023-11-27T00:00:00"/>
    <s v="GRA"/>
    <s v="GRA"/>
    <s v="GUILHERME RODRIGUES ALVES DA MOTA"/>
    <s v="ADMINISTRADOR(A)"/>
    <s v="SIMPLES"/>
    <s v="S"/>
    <x v="0"/>
    <n v="1"/>
    <n v="8"/>
    <s v="S"/>
    <s v="N"/>
    <s v="S"/>
    <s v=" "/>
    <x v="0"/>
    <d v="2024-04-30T00:00:00"/>
  </r>
  <r>
    <n v="802"/>
    <s v="JOANNE RODRIGUES ELOY FIUZA"/>
    <d v="1993-12-26T00:00:00"/>
    <s v="F"/>
    <s v="27112023802"/>
    <n v="4176498"/>
    <m/>
    <m/>
    <m/>
    <s v="069.433.464-23"/>
    <s v="JOANNEFIUZAA@GMAIL.COM"/>
    <s v="GRA"/>
    <s v="JOANNE RODRIGUES ELOY FIUZA"/>
    <n v="5581999176129"/>
    <s v="REGULAR"/>
    <m/>
    <s v="TAC"/>
    <s v="CONSULTORIA"/>
    <s v="SÃO PAULO"/>
    <s v="SP"/>
    <s v="4516-001"/>
    <n v="5511988202535"/>
    <x v="298"/>
    <d v="2023-11-27T00:00:00"/>
    <s v="GRA"/>
    <s v="GRA"/>
    <s v="GUILHERME RODRIGUES ALVES DA MOTA"/>
    <s v="ADMINISTRADOR(A)"/>
    <s v="SIMPLES"/>
    <s v="S"/>
    <x v="0"/>
    <n v="1"/>
    <n v="8"/>
    <s v="S"/>
    <s v="N"/>
    <s v="S"/>
    <s v=" "/>
    <x v="0"/>
    <d v="2024-04-30T00:00:00"/>
  </r>
  <r>
    <n v="793"/>
    <s v="VALENTINA ANTONELLA SOPHIE MACIEL"/>
    <d v="2011-01-20T00:00:00"/>
    <s v="F"/>
    <s v="28112023793"/>
    <n v="14344247"/>
    <m/>
    <m/>
    <s v="FDLM_VAM_VAM"/>
    <s v="145.295.296-57"/>
    <s v="SMSMACIEL01@GMAIL.COM"/>
    <s v="FDLM_VAM"/>
    <s v="FABIO DEIVSON LOPES MACIEL"/>
    <n v="5531973071828"/>
    <s v="REGULAR"/>
    <m/>
    <s v="SSG"/>
    <s v="RETENCAO"/>
    <s v="BELO HORIZONTE"/>
    <s v="MG"/>
    <s v="22630-012"/>
    <n v="5531973071828"/>
    <x v="299"/>
    <d v="2023-11-28T00:00:00"/>
    <s v="FDLM"/>
    <s v="FDLM"/>
    <s v="FABIO DEIVSON LOPES MACIEL"/>
    <s v="ESTUDANTE"/>
    <s v="SIMPLES"/>
    <s v="N"/>
    <x v="0"/>
    <n v="1"/>
    <n v="1"/>
    <s v="S"/>
    <s v="N"/>
    <s v="S"/>
    <s v=" "/>
    <x v="1"/>
    <m/>
  </r>
  <r>
    <n v="797"/>
    <s v="ELISA LANDUCCI POLITANI"/>
    <d v="1991-09-27T00:00:00"/>
    <s v="F"/>
    <s v="29112023797"/>
    <m/>
    <n v="5134985"/>
    <m/>
    <s v="ELP_ELP"/>
    <s v="361.623.358-52"/>
    <s v="elisapolitani@gmail.com"/>
    <s v="ELP"/>
    <s v="ELISA LANDUCCI POLITANI"/>
    <n v="5511984908477"/>
    <m/>
    <s v="REGULAR"/>
    <s v="TAC"/>
    <s v="RETENCAO"/>
    <s v="SÃO PAULO"/>
    <s v="SP"/>
    <s v="05008-020"/>
    <n v="5511984908477"/>
    <x v="300"/>
    <d v="2023-12-14T00:00:00"/>
    <s v="ELP"/>
    <s v="ELP"/>
    <s v="ELISA LANDUCCI POLITANI"/>
    <s v="MÉDICO(A)"/>
    <s v="COMPLETA"/>
    <s v="S"/>
    <x v="0"/>
    <n v="1"/>
    <n v="8"/>
    <s v="S"/>
    <s v="N"/>
    <s v="S"/>
    <s v=" "/>
    <x v="1"/>
    <m/>
  </r>
  <r>
    <n v="804"/>
    <s v="WAGNER CASSAL CORREA"/>
    <d v="1987-03-19T00:00:00"/>
    <s v="M"/>
    <s v="01122023804"/>
    <n v="513193"/>
    <m/>
    <m/>
    <s v="WCC_WCC"/>
    <s v="004.486.010-28"/>
    <s v="WAGNERCASSAL@HOTMAIL.COM"/>
    <s v="WCC"/>
    <s v="WAGNER CASSAL CORREA"/>
    <n v="5511932892711"/>
    <s v="REGULAR"/>
    <m/>
    <s v="TAC"/>
    <s v="CONSULTORIA"/>
    <s v="SÃO PAULO"/>
    <s v="SP"/>
    <s v="05717-270"/>
    <n v="5511932892711"/>
    <x v="301"/>
    <d v="2023-12-14T00:00:00"/>
    <s v="WCC"/>
    <s v="WCC"/>
    <s v="WAGNER CASSAL CORREA"/>
    <s v="GERENTE"/>
    <s v="COMPLETA"/>
    <s v="S"/>
    <x v="0"/>
    <n v="1"/>
    <n v="8"/>
    <s v="S"/>
    <s v="N"/>
    <s v="S"/>
    <s v=" "/>
    <x v="1"/>
    <m/>
  </r>
  <r>
    <n v="805"/>
    <s v="JESSICA MAFRA DE PAIVA"/>
    <d v="1991-06-05T00:00:00"/>
    <s v="F"/>
    <s v="01122023805"/>
    <n v="6345481"/>
    <m/>
    <m/>
    <s v="WCC_JMP_WCC_JMP"/>
    <s v="026.565.040-23"/>
    <s v="JESSICA-PAIVA@HOTMAIL.COM"/>
    <s v="WCC_JMP"/>
    <s v="WAGNER CASSAL CORREA"/>
    <n v="5511932892711"/>
    <s v="REGULAR"/>
    <m/>
    <s v="TAC"/>
    <s v="CONSULTORIA"/>
    <s v="SÃO PAULO"/>
    <s v="SP"/>
    <s v="05717-270"/>
    <n v="5551992197117"/>
    <x v="301"/>
    <d v="2023-12-07T00:00:00"/>
    <s v="WCC"/>
    <s v="WCC"/>
    <s v="WAGNER CASSAL CORREA"/>
    <s v="DIRETOR(A)"/>
    <s v="COMPLETA"/>
    <s v="S"/>
    <x v="0"/>
    <n v="1"/>
    <n v="8"/>
    <s v="S"/>
    <s v="N"/>
    <s v="S"/>
    <s v=" "/>
    <x v="1"/>
    <m/>
  </r>
  <r>
    <n v="796"/>
    <s v="CAMILLA SCHULTZ BERTRAND"/>
    <d v="1988-03-22T00:00:00"/>
    <s v="F"/>
    <s v="08122023796"/>
    <m/>
    <n v="4673088"/>
    <m/>
    <m/>
    <s v="073.955.274-02"/>
    <s v="camilla-schultz@hotmail.com"/>
    <s v="TAC_CSB"/>
    <s v="CAMILLA SCHULTZ BERTRAND"/>
    <n v="5584987191030"/>
    <m/>
    <s v="REGULAR"/>
    <s v="TAC"/>
    <s v="CONSULTORIA"/>
    <s v="RECIFE"/>
    <s v="PE"/>
    <s v="50710-110"/>
    <n v="5584987191030"/>
    <x v="302"/>
    <d v="2023-12-08T00:00:00"/>
    <s v="TAC"/>
    <s v="TAC"/>
    <s v="TÚLIO ALVES BARROS CAVALCANTI"/>
    <s v="EMPRESÁRIO(A)"/>
    <s v="SIMPLES"/>
    <s v="S"/>
    <x v="1"/>
    <n v="1"/>
    <m/>
    <s v="N"/>
    <s v="N"/>
    <s v="N"/>
    <s v=" "/>
    <x v="1"/>
    <m/>
  </r>
  <r>
    <n v="806"/>
    <s v="FLAVIA REGINA CAVOLINA DA CUNHA SOTTO MAYOR"/>
    <d v="1968-05-07T00:00:00"/>
    <s v="F"/>
    <s v="13122023806"/>
    <n v="6038407"/>
    <m/>
    <m/>
    <s v="PFM_FSM_FSM"/>
    <s v="781.181.404-82"/>
    <s v="FLA.MAYOR@GMAIL.COM"/>
    <s v="PFM_FSM"/>
    <s v="PAULO FERNANDO DE MOURA FILGUEIRAS SOTTO MAYOR"/>
    <n v="5581996319883"/>
    <s v="REGULAR"/>
    <m/>
    <s v="TAC"/>
    <s v="CONSULTORIA"/>
    <s v="RECIFE"/>
    <s v="PE"/>
    <s v="50610-100"/>
    <n v="5581996071794"/>
    <x v="303"/>
    <d v="2023-12-13T00:00:00"/>
    <s v="PFM"/>
    <s v="PFM"/>
    <s v="PAULO FERNANDO DE MOURA FILGUEIRAS SOTTO MAYOR"/>
    <s v="PSICÓLOGO(A)"/>
    <s v="COMPLETA"/>
    <s v="S"/>
    <x v="0"/>
    <n v="1"/>
    <n v="7"/>
    <s v="S"/>
    <s v="N"/>
    <s v="S"/>
    <s v=" "/>
    <x v="1"/>
    <m/>
  </r>
  <r>
    <n v="814"/>
    <s v="GOTARDO JOSE BENEVIDES SALES"/>
    <d v="1987-04-08T00:00:00"/>
    <s v="M"/>
    <s v="13122023814"/>
    <n v="8733962"/>
    <m/>
    <m/>
    <s v="GJS_GJS"/>
    <s v="600.137.263-23"/>
    <s v="GOTARDOJBS@GMAIL.COM"/>
    <s v="GJS"/>
    <s v="GOTARDO JOSE BENEVIDES SALES"/>
    <n v="5585999073196"/>
    <s v="REGULAR"/>
    <m/>
    <s v="SSG"/>
    <s v="CONSULTORIA"/>
    <s v="FORTALEZA"/>
    <s v="CE"/>
    <s v="60055-171"/>
    <n v="5585999073196"/>
    <x v="303"/>
    <d v="2023-12-13T00:00:00"/>
    <s v="GJS"/>
    <s v="GJS"/>
    <s v="GOTARDO JOSE BENEVIDES SALES"/>
    <s v="VENDEDOR(A)"/>
    <s v="COMPLETA"/>
    <s v="S"/>
    <x v="0"/>
    <n v="1"/>
    <n v="8"/>
    <s v="S"/>
    <s v="N"/>
    <s v="S"/>
    <s v=" "/>
    <x v="0"/>
    <d v="2024-09-16T00:00:00"/>
  </r>
  <r>
    <n v="819"/>
    <s v="EDUARDO BARREIRA ROSO"/>
    <d v="1985-02-12T00:00:00"/>
    <s v="M"/>
    <s v="15122023819"/>
    <n v="14595616"/>
    <n v="4698568"/>
    <m/>
    <s v="EBR_EBR"/>
    <s v="056.047.587-01"/>
    <s v="eduardobroso@gmail.com"/>
    <s v="EBR"/>
    <s v="EDUARDO BARREIRA ROSO"/>
    <n v="5583982207878"/>
    <s v="QUALIFICADO"/>
    <m/>
    <s v="SSG"/>
    <s v="CONSULTORIA"/>
    <s v=" CAMPINA GRANDE"/>
    <s v="PB"/>
    <s v="58410-180"/>
    <n v="5583982207878"/>
    <x v="304"/>
    <d v="2023-12-15T00:00:00"/>
    <s v="EBR"/>
    <s v="EBR"/>
    <s v="EDUARDO BARREIRA ROSO"/>
    <s v="MÉDICO(A)"/>
    <m/>
    <m/>
    <x v="0"/>
    <n v="1"/>
    <n v="8"/>
    <s v="S"/>
    <s v="N"/>
    <s v="S"/>
    <s v=" "/>
    <x v="1"/>
    <m/>
  </r>
  <r>
    <n v="820"/>
    <s v="DANIELLE SANTANA DA SILVA FIGLIOULO VIANA"/>
    <d v="1985-10-20T00:00:00"/>
    <s v="F"/>
    <s v="20122023820"/>
    <m/>
    <n v="5176462"/>
    <m/>
    <s v="DFV_DFV"/>
    <s v="048.069.734-59"/>
    <s v="danielle.figlioulo@gmail.com"/>
    <s v="DFV"/>
    <s v="DANIELLE SANTANA DA SILVA FIGLIOULO VIANA"/>
    <n v="5581991685827"/>
    <s v="REGULAR"/>
    <m/>
    <s v="SSG"/>
    <s v="RETENCAO"/>
    <s v="RECIFE"/>
    <s v="PE"/>
    <s v="51130-020"/>
    <n v="558191685827"/>
    <x v="305"/>
    <d v="2023-12-20T00:00:00"/>
    <s v="DFV"/>
    <s v="DFV"/>
    <s v="DANIELLE SANTANA DA SILVA FIGLIOULO VIANA"/>
    <s v="EMPRESÁRIO(A)"/>
    <m/>
    <m/>
    <x v="0"/>
    <n v="1"/>
    <n v="8"/>
    <s v="S"/>
    <s v="N"/>
    <s v="S"/>
    <s v=" "/>
    <x v="1"/>
    <m/>
  </r>
  <r>
    <n v="821"/>
    <s v="PAULO HENRIQUE DE BARROS ALBUQUERQUE MELO"/>
    <d v="1971-10-15T00:00:00"/>
    <s v="M"/>
    <s v="21122023821"/>
    <n v="14587823"/>
    <m/>
    <m/>
    <s v="PHM_PHM"/>
    <s v="800.904.274-91"/>
    <s v="PAULOHBAM@HOTMAIL.COM"/>
    <s v="PHM"/>
    <s v="PAULO HENRIQUE DE BARROS ALBUQUERQUE MELO"/>
    <n v="5581999792051"/>
    <s v="QUALIFICADO"/>
    <m/>
    <s v="JVD"/>
    <s v="RETENCAO"/>
    <s v="RECIFE"/>
    <s v="PE"/>
    <s v="51020-231"/>
    <n v="5581999792051"/>
    <x v="306"/>
    <d v="2023-12-21T00:00:00"/>
    <s v="PHM"/>
    <s v="PHM"/>
    <s v="PAULO HENRIQUE DE BARROS ALBUQUERQUE MELO"/>
    <s v="BANCÁRIO(A)"/>
    <m/>
    <m/>
    <x v="0"/>
    <n v="1"/>
    <n v="8"/>
    <s v="S"/>
    <s v="N"/>
    <s v="S"/>
    <s v=" "/>
    <x v="1"/>
    <m/>
  </r>
  <r>
    <n v="822"/>
    <s v="DANIELA PIMENTEL LOPES DANTAS"/>
    <d v="1987-05-02T00:00:00"/>
    <s v="F"/>
    <s v="26122023822"/>
    <n v="3034395"/>
    <m/>
    <m/>
    <s v="MGU_DPL_DPL"/>
    <s v="073.815.034-76"/>
    <s v="DANIELAPIMENTEL.LOPES@GMAIL.COM"/>
    <s v="MGU"/>
    <s v="MURILO DANTAS CORREIA DE ARAÚJO"/>
    <n v="5581982314080"/>
    <s v="QUALIFICADO"/>
    <m/>
    <s v="SSG"/>
    <s v="CONSULTORIA"/>
    <s v="SÃO PAULO"/>
    <s v="SP"/>
    <s v="06705-500"/>
    <n v="5581982314080"/>
    <x v="307"/>
    <d v="2023-12-26T00:00:00"/>
    <s v="MGU"/>
    <s v="MGU_DPL"/>
    <s v="DANIELA PIMENTEL LOPES DANTAS"/>
    <s v="EMPRESÁRIO(A)"/>
    <m/>
    <m/>
    <x v="0"/>
    <n v="1"/>
    <n v="8"/>
    <s v="S"/>
    <s v="S"/>
    <s v="S"/>
    <s v=" "/>
    <x v="1"/>
    <m/>
  </r>
  <r>
    <n v="823"/>
    <s v="MURILO DANTAS CORREIA DE ARAÚJO"/>
    <d v="1981-05-21T00:00:00"/>
    <s v="M"/>
    <s v="26122023823"/>
    <n v="2008002"/>
    <m/>
    <m/>
    <s v="MGU_MGU"/>
    <s v="011.926.574-54"/>
    <s v="murilogun@gmail.com"/>
    <s v="MGU"/>
    <s v="MURILO DANTAS CORREIA DE ARAÚJO"/>
    <n v="5581982314080"/>
    <m/>
    <m/>
    <s v="SSG"/>
    <s v="CONSULTORIA"/>
    <s v="SÃO PAULO"/>
    <s v="SP"/>
    <s v="06705-500"/>
    <n v="5581982314080"/>
    <x v="307"/>
    <d v="2023-12-26T00:00:00"/>
    <s v="MGU"/>
    <s v="MGU_DPL"/>
    <s v="DANIELA PIMENTEL LOPES DANTAS"/>
    <s v="EMPRESÁRIO(A)"/>
    <m/>
    <m/>
    <x v="0"/>
    <n v="1"/>
    <n v="8"/>
    <s v="S"/>
    <s v="S"/>
    <s v="S"/>
    <s v=" "/>
    <x v="1"/>
    <m/>
  </r>
  <r>
    <n v="824"/>
    <s v="FÁBIO LEMOS AGUIAR"/>
    <d v="1976-02-07T00:00:00"/>
    <s v="M"/>
    <s v="28122023824"/>
    <n v="3751910"/>
    <m/>
    <m/>
    <s v="FBL_FBL"/>
    <s v="072.748.637-38"/>
    <s v="fabiocnph@gmail.com"/>
    <s v="FBL"/>
    <s v="FÁBIO LEMOS AGUIAR"/>
    <n v="5571987935807"/>
    <s v="REGULAR"/>
    <m/>
    <s v="TAC"/>
    <s v="CONSULTORIA"/>
    <s v="SALVADOR"/>
    <s v="BA"/>
    <s v="41720-000"/>
    <n v="5571987935807"/>
    <x v="308"/>
    <d v="2023-12-28T00:00:00"/>
    <s v="FBL"/>
    <s v="FBL"/>
    <s v="FÁBIO LEMOS AGUIAR"/>
    <s v="SUPERINTENDENTE COMERCIAL"/>
    <s v="COMPLETA"/>
    <s v="S"/>
    <x v="0"/>
    <n v="1"/>
    <n v="8"/>
    <s v="S"/>
    <s v="S"/>
    <s v="S"/>
    <s v=" "/>
    <x v="1"/>
    <m/>
  </r>
  <r>
    <n v="825"/>
    <s v="CARLA ROSANE GRIVICICH"/>
    <d v="1971-08-04T00:00:00"/>
    <s v="F"/>
    <s v="28122023825"/>
    <n v="14710066"/>
    <m/>
    <m/>
    <s v="FBL_CRG_CRG"/>
    <s v="018.318.757-13"/>
    <s v="CROSANEGRIVICICH@OUTLOOK.COM"/>
    <s v="FBL_CRG"/>
    <s v="FÁBIO LEMOS AGUIAR"/>
    <n v="5571987935807"/>
    <s v="REGULAR"/>
    <m/>
    <s v="TAC"/>
    <s v="CONSULTORIA"/>
    <s v="SALVADOR"/>
    <s v="BA"/>
    <s v="41720-000"/>
    <n v="5571987935807"/>
    <x v="308"/>
    <d v="2023-12-28T00:00:00"/>
    <s v="FBL"/>
    <s v="FBL"/>
    <s v="FÁBIO LEMOS AGUIAR"/>
    <s v="EMPRESÁRIO(A)"/>
    <s v="COMPLETA"/>
    <s v="S"/>
    <x v="0"/>
    <n v="1"/>
    <n v="8"/>
    <s v="S"/>
    <s v="S"/>
    <s v="S"/>
    <s v=" "/>
    <x v="1"/>
    <m/>
  </r>
  <r>
    <n v="827"/>
    <s v="VITORIA REGIA DE LIMA ANDRADE"/>
    <d v="1963-05-05T00:00:00"/>
    <s v="F"/>
    <s v="03012024827"/>
    <n v="14566488"/>
    <m/>
    <m/>
    <s v="VRLA_VRLA"/>
    <s v=" 368.222.644-34"/>
    <s v="VITORIAARQUITETURA@GMAIL.COM"/>
    <s v="VRLA"/>
    <s v=" VITORIA REGIA DE LIMA ANDRADE"/>
    <n v="5581999728801"/>
    <s v="QUALIFICADO"/>
    <m/>
    <s v="SSG"/>
    <s v="CONSULTORIA"/>
    <s v="RECIFE"/>
    <s v="PE"/>
    <s v=" 52071-370"/>
    <n v="5581999728801"/>
    <x v="309"/>
    <d v="2024-01-03T00:00:00"/>
    <s v="VRLA"/>
    <s v="VRLA"/>
    <s v=" VITORIA REGIA DE LIMA ANDRADE"/>
    <s v="ARQUITETO(A)"/>
    <s v="COMPLETA"/>
    <s v="N"/>
    <x v="0"/>
    <n v="1"/>
    <n v="8"/>
    <s v="S"/>
    <s v="N"/>
    <s v="S"/>
    <s v=" "/>
    <x v="1"/>
    <m/>
  </r>
  <r>
    <n v="828"/>
    <s v="ANDRÉ HENRIQUE WOLLENWEBER ONCKEN"/>
    <d v="1982-08-14T00:00:00"/>
    <s v="M"/>
    <s v="04012024828"/>
    <m/>
    <m/>
    <m/>
    <s v="AWO_AWO"/>
    <s v="056.173.026-12"/>
    <s v="andre.oncken@gmail.com"/>
    <s v="AWO"/>
    <s v="NATALIA SERRA ALVARENGA WOLLENWEBER ONCKEN"/>
    <n v="5511976306101"/>
    <m/>
    <m/>
    <s v="SSG"/>
    <s v="CONSULTORIA"/>
    <s v="SÃO PAULO"/>
    <s v="SP"/>
    <s v="04635-021"/>
    <n v="5511987705715"/>
    <x v="310"/>
    <d v="2024-01-04T00:00:00"/>
    <s v="AWO"/>
    <s v="AWO_NWO"/>
    <s v="NATALIA SERRA ALVARENGA WOLLENWEBER ONCKEN"/>
    <s v="ENGENHEIRO(A)"/>
    <s v="COMPLETA"/>
    <s v="S"/>
    <x v="0"/>
    <n v="1"/>
    <n v="8"/>
    <s v="S"/>
    <s v="S"/>
    <s v="S"/>
    <s v=" "/>
    <x v="0"/>
    <d v="2024-06-25T00:00:00"/>
  </r>
  <r>
    <n v="829"/>
    <s v="NATALIA SERRA ALVARENGA WOLLENWEBER ONCKEN"/>
    <d v="1988-08-02T00:00:00"/>
    <s v="F"/>
    <s v="04012024829"/>
    <m/>
    <n v="2697036"/>
    <m/>
    <s v="AWO_NWO"/>
    <s v="090.050.816-78"/>
    <s v="nataliaserraalvarenga@hotmail.com"/>
    <s v="AWO"/>
    <s v="NATALIA SERRA ALVARENGA WOLLENWEBER ONCKEN"/>
    <n v="5511976306101"/>
    <m/>
    <s v="REGULAR"/>
    <s v="SSG"/>
    <s v="CONSULTORIA"/>
    <s v="SÃO PAULO"/>
    <s v="SP"/>
    <s v="04635-021"/>
    <n v="5511976306101"/>
    <x v="310"/>
    <d v="2024-01-04T00:00:00"/>
    <s v="AWO"/>
    <s v="AWO_NWO"/>
    <s v="NATALIA SERRA ALVARENGA WOLLENWEBER ONCKEN"/>
    <s v="ADVOGADO(A)"/>
    <s v="COMPLETA"/>
    <s v="S"/>
    <x v="0"/>
    <n v="1"/>
    <n v="8"/>
    <s v="S"/>
    <s v="S"/>
    <s v="S"/>
    <s v=" "/>
    <x v="0"/>
    <d v="2024-06-25T00:00:00"/>
  </r>
  <r>
    <n v="826"/>
    <s v="GUARACY LYRA DA FONSECA JÚNIOR"/>
    <d v="1967-04-23T00:00:00"/>
    <s v="M"/>
    <s v="08012024826"/>
    <n v="14720971"/>
    <m/>
    <m/>
    <s v="CFC_GFJ_GFJ"/>
    <s v="351.995.634-91"/>
    <s v="guaracyorto@gmail.com"/>
    <s v="CFC_GFJ"/>
    <s v="ALBERTO FERREIRA DA COSTA"/>
    <n v="5581999135273"/>
    <s v="REGULAR"/>
    <m/>
    <s v="SSG"/>
    <s v="CONSULTORIA"/>
    <s v="RECIFE"/>
    <s v="PE"/>
    <s v="51021-000"/>
    <n v="558199135283"/>
    <x v="311"/>
    <d v="2024-01-08T00:00:00"/>
    <s v="AFC"/>
    <s v="CFC_GFJ"/>
    <s v="GUARACY LYRA DA FONSECA JÚNIOR"/>
    <s v="CIRURGIÃO DENTISTA"/>
    <s v="COMPLETA"/>
    <s v="S"/>
    <x v="0"/>
    <n v="1"/>
    <n v="3"/>
    <s v="S"/>
    <s v="N"/>
    <s v="S"/>
    <s v=" "/>
    <x v="1"/>
    <m/>
  </r>
  <r>
    <n v="830"/>
    <s v="HELOÍSA MADUREIRA COSTA"/>
    <d v="2003-09-22T00:00:00"/>
    <s v="F"/>
    <s v="08012024830"/>
    <n v="14608334"/>
    <m/>
    <m/>
    <m/>
    <s v="064.433.684-60"/>
    <s v="heloisa.madureirac@gmail.com"/>
    <s v="HMC"/>
    <s v="HELOÍSA MADUREIRA COSTA"/>
    <n v="5581985047859"/>
    <s v="REGULAR"/>
    <m/>
    <s v="HMC"/>
    <s v="CONSULTORIA"/>
    <s v="RECIFE"/>
    <s v="PE"/>
    <s v="50070-345"/>
    <n v="5581985047859"/>
    <x v="311"/>
    <d v="2024-01-08T00:00:00"/>
    <s v="HMC"/>
    <s v="HMC"/>
    <s v="HELOÍSA MADUREIRA COSTA"/>
    <s v="ESTUDANTE"/>
    <m/>
    <m/>
    <x v="1"/>
    <n v="1"/>
    <m/>
    <s v="N"/>
    <s v="N"/>
    <s v="S"/>
    <s v=" "/>
    <x v="1"/>
    <m/>
  </r>
  <r>
    <n v="831"/>
    <s v="LEONEL WAGNER CHAVES DE MORAIS DE LIMA"/>
    <d v="1985-06-18T00:00:00"/>
    <s v="M"/>
    <s v="10012024831"/>
    <m/>
    <n v="4691638"/>
    <m/>
    <s v="LWL_LWL"/>
    <s v="547.200.024-27"/>
    <s v="leomorais.adv@hotmail.com"/>
    <s v="LWL"/>
    <s v="LEONEL WAGNER CHAVES DE MORAIS DE LIMA"/>
    <n v="558399198364"/>
    <m/>
    <m/>
    <s v="TAC"/>
    <s v="RETENCAO"/>
    <s v="CABEDELO"/>
    <s v="PB"/>
    <s v="58106-402"/>
    <n v="558399198364"/>
    <x v="312"/>
    <d v="2024-01-10T00:00:00"/>
    <s v="LWL"/>
    <s v="LWL"/>
    <s v="LEONEL WAGNER CHAVES DE MORAIS DE LIMA"/>
    <s v="ADVOGADO(A)"/>
    <s v=" "/>
    <s v="N"/>
    <x v="0"/>
    <n v="1"/>
    <n v="8"/>
    <s v="S"/>
    <s v="N"/>
    <s v="S"/>
    <s v=" "/>
    <x v="1"/>
    <m/>
  </r>
  <r>
    <n v="832"/>
    <s v="BRUNO SANCHES BORDINHON"/>
    <d v="1985-06-07T00:00:00"/>
    <s v="M"/>
    <s v="15012024832"/>
    <n v="4044818"/>
    <m/>
    <s v="6AU75285"/>
    <s v="BSB_BSB"/>
    <s v="346.249.628-00"/>
    <s v="Bruno.bordinhon@gmail.com"/>
    <s v="BSB"/>
    <s v="BRUNO SANCHES BORDINHON "/>
    <n v="5491124358237"/>
    <s v="REGULAR"/>
    <m/>
    <s v="TAC"/>
    <s v="CONSULTORIA"/>
    <s v="SÃO PAULO"/>
    <s v="SP"/>
    <s v="04149-130"/>
    <n v="5411924358237"/>
    <x v="313"/>
    <d v="2024-01-15T00:00:00"/>
    <s v="BSB"/>
    <s v="BSB"/>
    <s v="BRUNO SANCHES BORDINHON"/>
    <s v="ENGENHEIRO(A)"/>
    <m/>
    <s v="S"/>
    <x v="0"/>
    <n v="1"/>
    <n v="8"/>
    <s v="S"/>
    <s v="N"/>
    <s v="S"/>
    <s v=" "/>
    <x v="1"/>
    <m/>
  </r>
  <r>
    <n v="833"/>
    <s v="MARIANA CAVALCANTI FIGUEIREDO LIMA LOBO"/>
    <d v="1978-10-28T00:00:00"/>
    <s v="F"/>
    <s v="16012024833"/>
    <m/>
    <n v="5188383"/>
    <m/>
    <s v="MFL_MFL"/>
    <s v="025.119.484-19"/>
    <s v="marianalima2003@gmail.com"/>
    <s v="MFL"/>
    <s v="MARIANA CAVALCANTI FIGUEIREDO LIMA LOBO"/>
    <n v="5581982174081"/>
    <m/>
    <m/>
    <s v="TAC"/>
    <s v="CONSULTORIA"/>
    <s v="RECIFE"/>
    <s v="PE"/>
    <s v="52061-275"/>
    <n v="5581982174081"/>
    <x v="314"/>
    <d v="2024-01-16T00:00:00"/>
    <s v="MFL"/>
    <s v="MFL"/>
    <s v="MARIANA CAVALCANTI FIGUEIREDO LIMA LOBO"/>
    <s v="EMPRESÁRIO(A)"/>
    <m/>
    <s v="S"/>
    <x v="0"/>
    <n v="1"/>
    <n v="8"/>
    <s v="S"/>
    <s v="N"/>
    <s v="S"/>
    <s v=" "/>
    <x v="1"/>
    <m/>
  </r>
  <r>
    <n v="834"/>
    <s v="VINICIUS FERREIRA DA SILVA"/>
    <d v="1987-12-16T00:00:00"/>
    <s v="M"/>
    <s v="16012024834"/>
    <n v="14545755"/>
    <m/>
    <m/>
    <s v="VFS_VFS"/>
    <s v="086.388.086-07"/>
    <s v="vinicius.ferreira16@gmail.com"/>
    <s v="VFS"/>
    <s v="VINICIUS FERREIRA DA SILVA"/>
    <n v="5531987073102"/>
    <s v="QUALIFICADO"/>
    <m/>
    <s v="SSG"/>
    <s v="CONSULTORIA"/>
    <s v="BELO HORIZONTE"/>
    <s v="MG"/>
    <s v="31330-020"/>
    <n v="5581999712146"/>
    <x v="314"/>
    <d v="2024-01-16T00:00:00"/>
    <s v="VFS"/>
    <s v="VFS"/>
    <s v="VINICIUS FERREIRA DA SILVA"/>
    <s v="ADVOGADO(A)"/>
    <m/>
    <s v="N"/>
    <x v="0"/>
    <n v="1"/>
    <n v="8"/>
    <s v="S"/>
    <s v="N"/>
    <s v="S"/>
    <s v=" "/>
    <x v="1"/>
    <m/>
  </r>
  <r>
    <n v="835"/>
    <s v="RAFAEL DIAS PEDROSA"/>
    <d v="1990-07-29T00:00:00"/>
    <s v="M"/>
    <s v="17012024835"/>
    <n v="14699187"/>
    <m/>
    <m/>
    <s v="RDP_RDP"/>
    <s v="095.261.494-40"/>
    <s v="rafadpedrosa@gmail.com"/>
    <s v="RDP"/>
    <s v="RAFAEL DIAS PEDROSA"/>
    <n v="5581986947935"/>
    <s v="REGULAR"/>
    <m/>
    <s v="TAC"/>
    <s v="CONSULTORIA"/>
    <s v="RECIFE"/>
    <s v="PE"/>
    <s v="52050-500"/>
    <n v="5581986947935"/>
    <x v="315"/>
    <d v="2024-01-17T00:00:00"/>
    <s v="RDP"/>
    <s v="RDP"/>
    <s v="RAFAEL DIAS PEDROSA"/>
    <s v="ENGENHEIRO(A)"/>
    <m/>
    <s v="S"/>
    <x v="0"/>
    <n v="1"/>
    <n v="8"/>
    <s v="S"/>
    <s v="N"/>
    <s v="S"/>
    <s v=" "/>
    <x v="0"/>
    <d v="2024-05-15T00:00:00"/>
  </r>
  <r>
    <n v="837"/>
    <s v="KAROLINE BELÉM SEIXAS"/>
    <d v="1990-11-07T00:00:00"/>
    <s v="F"/>
    <s v="17012024837"/>
    <n v="14836408"/>
    <m/>
    <m/>
    <s v="RDP_KBS_KBS"/>
    <s v="095.126.004-98"/>
    <s v="KAROLINEBELEM@GMAIL.COM"/>
    <s v="RDP_KBS"/>
    <s v="RAFAEL DIAS PEDROSA"/>
    <n v="5581986947935"/>
    <s v="REGULAR"/>
    <m/>
    <s v="TAC"/>
    <s v="RETENCAO"/>
    <s v="RECIFE"/>
    <s v="PE"/>
    <s v="52050-500"/>
    <n v="558184225887"/>
    <x v="315"/>
    <d v="2024-01-17T00:00:00"/>
    <s v="RDP"/>
    <s v="RDP"/>
    <s v="RAFAEL DIAS PEDROSA"/>
    <s v="FARMACÊUTICA"/>
    <m/>
    <s v="S"/>
    <x v="0"/>
    <n v="1"/>
    <n v="8"/>
    <s v="S"/>
    <s v="N"/>
    <s v="S"/>
    <s v=" "/>
    <x v="0"/>
    <d v="2024-05-15T00:00:00"/>
  </r>
  <r>
    <n v="838"/>
    <s v="MARCOS ALCINO SOARES SIQEUIRA MARQUES JUNIOR"/>
    <d v="1993-06-08T00:00:00"/>
    <s v="M"/>
    <s v="18012024838"/>
    <n v="14825971"/>
    <m/>
    <m/>
    <s v="ACBR_MAJ_MAJ"/>
    <s v="038.563.883-38"/>
    <s v="Marcosalcinojr@gmail.com"/>
    <s v="ACBR_MAJ"/>
    <s v="ANA CAROLINA BARREIRA ROSO"/>
    <n v="5583982102012"/>
    <s v="REGULAR"/>
    <m/>
    <s v="SSG"/>
    <s v="CONSULTORIA"/>
    <s v="RECIFE"/>
    <s v="PE"/>
    <s v="51110-160"/>
    <n v="5581997203639"/>
    <x v="316"/>
    <d v="2024-01-18T00:00:00"/>
    <s v="ACBR"/>
    <s v="ACBR"/>
    <s v="ANA CAROLINA BARREIRA ROSO"/>
    <s v="MÉDICO(A)"/>
    <m/>
    <s v="S"/>
    <x v="0"/>
    <n v="1"/>
    <n v="8"/>
    <s v="S"/>
    <s v="N"/>
    <s v="S"/>
    <s v=" "/>
    <x v="1"/>
    <m/>
  </r>
  <r>
    <n v="839"/>
    <s v="ANA CAROLINA BARREIRA ROSO"/>
    <d v="1990-12-20T00:00:00"/>
    <s v="F"/>
    <s v="18012024839"/>
    <n v="11889895"/>
    <m/>
    <m/>
    <s v="ACBR_ACBR"/>
    <s v="056.823.407-36"/>
    <s v="carol_roso@hotmail.com"/>
    <s v="ACBR"/>
    <s v="ANA CAROLINA BARREIRA ROSO"/>
    <n v="5583982102012"/>
    <s v="REGULAR"/>
    <m/>
    <s v="SSG"/>
    <s v="CONSULTORIA"/>
    <s v="CAMPINA GRANDE "/>
    <s v="PB"/>
    <s v="58410-003"/>
    <n v="5583982102012"/>
    <x v="316"/>
    <d v="2024-01-18T00:00:00"/>
    <s v="ACBR"/>
    <s v="ACBR"/>
    <s v="ANA CAROLINA BARREIRA ROSO"/>
    <s v="MÉDICO(A)"/>
    <m/>
    <s v="S"/>
    <x v="0"/>
    <n v="1"/>
    <n v="8"/>
    <s v="S"/>
    <s v="N"/>
    <s v="S"/>
    <s v=" "/>
    <x v="1"/>
    <m/>
  </r>
  <r>
    <n v="846"/>
    <s v="CARLA SOARES MEIRELES"/>
    <d v="1987-04-18T00:00:00"/>
    <s v="F"/>
    <s v="22012024846"/>
    <n v="5653062"/>
    <m/>
    <m/>
    <s v="MFS_CSM_CSM"/>
    <s v="073.302.826-85"/>
    <s v="carlameireles18@gmail.com"/>
    <s v="MFS_CSM"/>
    <s v="MATEUS FELIPE DE SENA"/>
    <n v="5531987650479"/>
    <s v="REGULAR"/>
    <m/>
    <s v="TAC"/>
    <s v="CONSULTORIA"/>
    <s v="IPATINGA"/>
    <s v="MG"/>
    <s v="35160-160"/>
    <n v="5531987650479"/>
    <x v="317"/>
    <d v="2024-01-22T00:00:00"/>
    <s v="MFS"/>
    <s v="MFS"/>
    <s v="MATEUS FELIPE DE SENA"/>
    <s v="MÉDICO(A)"/>
    <m/>
    <m/>
    <x v="0"/>
    <n v="1"/>
    <n v="2"/>
    <s v="S"/>
    <s v="N"/>
    <s v="S"/>
    <s v=" "/>
    <x v="1"/>
    <m/>
  </r>
  <r>
    <n v="843"/>
    <s v="WSC ADMINISTRADORA DE IMOVEIS LTDA"/>
    <d v="2023-11-21T00:00:00"/>
    <s v="E"/>
    <s v="25012024843"/>
    <n v="14782810"/>
    <m/>
    <m/>
    <m/>
    <s v="52.949.422/0001-01"/>
    <s v="wscadmimoveis@gmail.com"/>
    <s v="WSC"/>
    <s v="WSC ADMINISTRADORA DE IMOVEIS LTDA"/>
    <m/>
    <m/>
    <m/>
    <s v="PMM"/>
    <s v="CONSULTORIA"/>
    <s v="RECIFE"/>
    <s v="PE"/>
    <s v="52060-280"/>
    <n v="5581999860606"/>
    <x v="318"/>
    <d v="2024-01-25T00:00:00"/>
    <s v="WSC"/>
    <m/>
    <m/>
    <m/>
    <m/>
    <m/>
    <x v="2"/>
    <n v="0"/>
    <m/>
    <s v="N"/>
    <s v="N"/>
    <s v="N"/>
    <s v=" "/>
    <x v="1"/>
    <m/>
  </r>
  <r>
    <n v="844"/>
    <s v="FRANCISCO SOTTO MAYOR NETO"/>
    <s v=" 13/09/1956"/>
    <s v="M"/>
    <s v="25012024844"/>
    <n v="432276"/>
    <m/>
    <m/>
    <s v="FSMN_FSMN"/>
    <s v="430.255.107-06"/>
    <s v="FRSMAYOR@GMAIL.COM"/>
    <s v="FSMN"/>
    <s v="FRANCISCO SOTTO MAYOR NETO"/>
    <n v="5562982792100"/>
    <s v="REGULAR"/>
    <m/>
    <s v="PMM"/>
    <s v="CONSULTORIA"/>
    <s v="GOIÂNIA"/>
    <s v="GO"/>
    <s v="74330-320"/>
    <n v="5562982792100"/>
    <x v="318"/>
    <d v="2024-01-25T00:00:00"/>
    <s v="FSMN"/>
    <m/>
    <m/>
    <m/>
    <m/>
    <m/>
    <x v="2"/>
    <n v="0"/>
    <m/>
    <s v="N"/>
    <s v="N"/>
    <s v="N"/>
    <s v=" "/>
    <x v="1"/>
    <m/>
  </r>
  <r>
    <n v="855"/>
    <s v="DINA MARIA MELO DO AMARAL LUCAS"/>
    <d v="1958-10-08T00:00:00"/>
    <s v="F"/>
    <s v="29012024855"/>
    <n v="14575353"/>
    <m/>
    <m/>
    <s v="DMAL_DMAL"/>
    <s v="266.376.934-72"/>
    <s v="dinamaralucas@hotmail.com"/>
    <s v="DMAL"/>
    <s v="DINA MARIA MELO DO AMARAL LUCAS"/>
    <n v="558191279042"/>
    <m/>
    <m/>
    <s v="SSG"/>
    <s v="CONSULTORIA"/>
    <s v="RECIFE"/>
    <s v="PE"/>
    <s v="52050-555"/>
    <n v="558191279042"/>
    <x v="319"/>
    <d v="2024-01-29T00:00:00"/>
    <s v="DMAL"/>
    <s v="DMAL"/>
    <s v="DINA MARIA MELO DO AMARAL LUCAS"/>
    <s v="EMPRESÁRIO(A)"/>
    <m/>
    <s v="S"/>
    <x v="0"/>
    <n v="1"/>
    <n v="8"/>
    <s v="S"/>
    <s v="N"/>
    <s v="S"/>
    <s v=" "/>
    <x v="1"/>
    <m/>
  </r>
  <r>
    <n v="856"/>
    <s v="MARINA MELO DO AMARAL LUCAS"/>
    <d v="1985-06-27T00:00:00"/>
    <s v="F"/>
    <s v="29012024856"/>
    <n v="14549097"/>
    <m/>
    <m/>
    <s v="DMAL_MMAL_MMAL"/>
    <s v="060.987.094-75"/>
    <s v="marinamelo@live.com"/>
    <s v="DMAL_MMAL"/>
    <s v="MARINA MELO DO AMARAL LUCAS"/>
    <n v="558192480768"/>
    <m/>
    <m/>
    <s v="SSG"/>
    <s v="CONSULTORIA"/>
    <s v="RECIFE"/>
    <s v="PE"/>
    <s v="51011-031"/>
    <n v="558192480768"/>
    <x v="319"/>
    <d v="2024-01-29T00:00:00"/>
    <s v="DMAL"/>
    <s v="DMAL_MMAL"/>
    <s v="MARINA MELO DO AMARAL LUCAS"/>
    <s v="PUBLICITÁRIO(A)"/>
    <m/>
    <s v="S"/>
    <x v="0"/>
    <n v="1"/>
    <n v="8"/>
    <s v="S"/>
    <s v="N"/>
    <s v="S"/>
    <s v=" "/>
    <x v="1"/>
    <m/>
  </r>
  <r>
    <n v="847"/>
    <s v="PEDRO JOSÉ DUARTE FILHO"/>
    <d v="1950-07-21T00:00:00"/>
    <s v="M"/>
    <s v="30012024847"/>
    <m/>
    <n v="5256343"/>
    <m/>
    <s v="GLD_PJDF_PJDF"/>
    <s v="078.444.254-15"/>
    <s v="peduarte_50@hotmail.com"/>
    <s v="GLD_PJDF"/>
    <s v="PEDRO JOSÉ DUARTE FILHO"/>
    <n v="5581999945890"/>
    <m/>
    <m/>
    <s v="TAC"/>
    <s v="CONSULTORIA"/>
    <s v="RECIFE"/>
    <s v="PE"/>
    <s v="52020-140"/>
    <n v="5581999945890"/>
    <x v="320"/>
    <d v="2024-01-30T00:00:00"/>
    <s v="GLD"/>
    <s v="GLD_PJDF"/>
    <s v="PEDRO JOSÉ DUARTE FILHO"/>
    <s v="ENGENHEIRO(A)"/>
    <m/>
    <s v="S"/>
    <x v="0"/>
    <n v="1"/>
    <n v="1"/>
    <s v="S"/>
    <s v="N"/>
    <s v="S"/>
    <s v=" "/>
    <x v="1"/>
    <m/>
  </r>
  <r>
    <n v="850"/>
    <s v="JULIANA SANDES DANTAS"/>
    <d v="1983-10-28T00:00:00"/>
    <s v="F"/>
    <s v="01022024850"/>
    <n v="14696274"/>
    <m/>
    <m/>
    <s v="JSD_JSD"/>
    <s v="052.012.604-11"/>
    <s v="jusandes@gmail.com"/>
    <s v="JSD"/>
    <s v="JULIANA SANDES DANTAS"/>
    <n v="5582999434637"/>
    <m/>
    <m/>
    <s v="TAC"/>
    <s v="CONSULTORIA"/>
    <s v="MACEIÓ"/>
    <s v="AL"/>
    <s v="57035-553"/>
    <n v="5582999434637"/>
    <x v="321"/>
    <d v="2024-02-01T00:00:00"/>
    <s v="JSD"/>
    <s v="JSD"/>
    <s v="JULIANA SANDES DANTAS"/>
    <s v="SERVIDOR(A) PÚBLICO(A)"/>
    <m/>
    <s v="S"/>
    <x v="0"/>
    <n v="1"/>
    <n v="8"/>
    <s v="S"/>
    <s v="N"/>
    <s v="S"/>
    <s v=" "/>
    <x v="1"/>
    <m/>
  </r>
  <r>
    <n v="861"/>
    <s v="GUILHERME MIRANDA MORESCO"/>
    <d v="1989-11-20T00:00:00"/>
    <s v="M"/>
    <s v="01022024861"/>
    <n v="2654297"/>
    <m/>
    <m/>
    <s v="GMM_GMM"/>
    <s v="072.473.699-90"/>
    <s v="guimoresco@gmail.com"/>
    <s v="GMM"/>
    <s v="GUILHERME MIRANDA MORESCO"/>
    <n v="5548991518661"/>
    <m/>
    <m/>
    <s v="SSG"/>
    <s v="CONSULTORIA"/>
    <s v="FLORIANÓPOLIS "/>
    <s v="SC"/>
    <s v="88037-620"/>
    <n v="5548991518661"/>
    <x v="321"/>
    <d v="2024-02-01T00:00:00"/>
    <s v="GMM"/>
    <s v="GMM"/>
    <s v="GUILHERME MIRANDA MORESCO"/>
    <s v="ENGENHEIRO(A)"/>
    <m/>
    <s v="S"/>
    <x v="0"/>
    <n v="1"/>
    <n v="8"/>
    <s v="S"/>
    <s v="S"/>
    <s v="S"/>
    <s v=" "/>
    <x v="1"/>
    <m/>
  </r>
  <r>
    <n v="862"/>
    <s v="GRAZIELA PHILIPPI SARTORI"/>
    <d v="1990-02-09T00:00:00"/>
    <s v="F"/>
    <s v="01022024862"/>
    <n v="2825496"/>
    <m/>
    <m/>
    <s v="GMM_GPS_GPS"/>
    <s v="081.518.979-61"/>
    <s v="graziela.sartori@gmail.com"/>
    <s v="GMM"/>
    <s v="GUILHERME MIRANDA MORESCO"/>
    <n v="5548991840090"/>
    <m/>
    <m/>
    <s v="SSG"/>
    <s v="RETENCAO"/>
    <s v="FLORIANÓPOLIS "/>
    <s v="SC"/>
    <s v="88037-620"/>
    <n v="5548991840090"/>
    <x v="321"/>
    <d v="2024-02-01T00:00:00"/>
    <s v="GMM"/>
    <s v="GMM"/>
    <s v="GUILHERME MIRANDA MORESCO"/>
    <s v="ENGENHEIRO(A)"/>
    <m/>
    <s v="S"/>
    <x v="0"/>
    <n v="1"/>
    <n v="8"/>
    <s v="S"/>
    <s v="S"/>
    <s v="S"/>
    <s v=" "/>
    <x v="1"/>
    <m/>
  </r>
  <r>
    <n v="852"/>
    <s v="DÉBORA MARIA PORTO"/>
    <d v="1985-12-27T00:00:00"/>
    <s v="F"/>
    <s v="05022024852"/>
    <n v="4957159"/>
    <m/>
    <s v="6FM16657"/>
    <s v="DMP_DMP"/>
    <s v="057.523.044-40"/>
    <s v="debora.porto@yahoo.com"/>
    <s v="DMP"/>
    <s v="DEÉBORA MARIA PORTO"/>
    <n v="558199599997"/>
    <m/>
    <m/>
    <s v="SSG"/>
    <s v="CONSULTORIA"/>
    <s v="RECIFE"/>
    <s v="PE"/>
    <s v="51020-100"/>
    <n v="558199599997"/>
    <x v="322"/>
    <d v="2024-02-05T00:00:00"/>
    <s v="DMP"/>
    <s v="DMP"/>
    <s v="DÉBORA MARIA PORTO"/>
    <s v="MÉDICO(A)"/>
    <m/>
    <s v="S"/>
    <x v="0"/>
    <n v="1"/>
    <n v="8"/>
    <s v="S"/>
    <s v="N"/>
    <s v="S"/>
    <s v=" "/>
    <x v="1"/>
    <m/>
  </r>
  <r>
    <n v="853"/>
    <s v="NATHALIA ALMEIDA DA CUNHA ALECRIM"/>
    <d v="1995-07-10T00:00:00"/>
    <s v="F"/>
    <s v="05022024853"/>
    <n v="3044308"/>
    <m/>
    <m/>
    <s v="NACA_NACA"/>
    <s v="107.880.224-66"/>
    <s v="Nathaliaalecrim9@gmail.com"/>
    <s v="NACA"/>
    <s v="NATHALIA ALMEIDA DA CUNHA ALECRIM"/>
    <n v="5511932907518"/>
    <m/>
    <m/>
    <s v="SSG"/>
    <s v="CONSULTORIA"/>
    <s v="SÃO PAULO"/>
    <s v="SP"/>
    <s v="04542-050"/>
    <n v="5511932907518"/>
    <x v="322"/>
    <d v="2024-02-05T00:00:00"/>
    <s v="NACA"/>
    <s v="NACA"/>
    <s v="NATHALIA ALMEIDA DA CUNHA ALECRIM"/>
    <s v="ADMINISTRADOR(A)"/>
    <m/>
    <s v="S"/>
    <x v="0"/>
    <n v="1"/>
    <n v="8"/>
    <s v="S"/>
    <s v="N"/>
    <s v="S"/>
    <s v=" "/>
    <x v="0"/>
    <d v="2024-05-21T00:00:00"/>
  </r>
  <r>
    <n v="854"/>
    <s v="AYRON PERICLES LIMA LEAL NETO"/>
    <d v="1992-04-17T00:00:00"/>
    <s v="M"/>
    <s v="06022024854"/>
    <m/>
    <n v="2707522"/>
    <m/>
    <s v="APLN_APLN"/>
    <s v="068.233.174-00"/>
    <s v="ayronleal@hotmail.com"/>
    <s v="APLN"/>
    <s v="AYRON PERICLES LIMA LEAL NETO"/>
    <n v="558188010809"/>
    <m/>
    <m/>
    <s v="SSG"/>
    <s v="RETENCAO"/>
    <s v="RECIFE"/>
    <s v="PE"/>
    <s v="51021-370"/>
    <n v="558188010809"/>
    <x v="323"/>
    <d v="2024-02-06T00:00:00"/>
    <s v="APLN"/>
    <s v="APLN"/>
    <s v="AYRON PERICLES LIMA LEAL NETO"/>
    <s v="MÉDICO(A)"/>
    <m/>
    <s v="S"/>
    <x v="0"/>
    <n v="1"/>
    <n v="8"/>
    <s v="S"/>
    <s v="N"/>
    <s v="S"/>
    <s v=" "/>
    <x v="1"/>
    <m/>
  </r>
  <r>
    <n v="857"/>
    <s v="HENRIQUE FRASCA GRILLO"/>
    <d v="1994-04-20T00:00:00"/>
    <s v="M"/>
    <s v="07022024857"/>
    <n v="12203397"/>
    <m/>
    <m/>
    <s v="HFG_HFG"/>
    <s v="036.423.540-33"/>
    <s v="henriquefrasca@hotmail.com"/>
    <s v="HFG"/>
    <s v="HENRIQUE FRASCA GRILLO"/>
    <n v="5551996549191"/>
    <m/>
    <m/>
    <s v="SSG"/>
    <s v="RETENCAO"/>
    <s v="SÃO GABRIEL"/>
    <s v="RS"/>
    <s v="97310-710"/>
    <n v="5551996549191"/>
    <x v="324"/>
    <d v="2024-02-07T00:00:00"/>
    <s v="HFG"/>
    <s v="HFG"/>
    <s v="HENRIQUE FRASCA GRILLO"/>
    <s v="DEFENSOR(A) PÚBLICO(A)"/>
    <m/>
    <s v="S"/>
    <x v="0"/>
    <n v="1"/>
    <n v="8"/>
    <s v="S"/>
    <s v="N"/>
    <s v="S"/>
    <s v=" "/>
    <x v="1"/>
    <m/>
  </r>
  <r>
    <n v="859"/>
    <s v="LUCIANO GUERRERO FERNANDES"/>
    <d v="1990-12-14T00:00:00"/>
    <s v="M"/>
    <s v="08022024859"/>
    <n v="2332527"/>
    <m/>
    <m/>
    <s v="LGF_LGF"/>
    <s v="380.525.058-44"/>
    <s v="luciano.guerrero@vrrecife.com.br"/>
    <s v="LGF"/>
    <s v="LUCIANO GUERRERO FERNANDES"/>
    <n v="5581998000798"/>
    <m/>
    <m/>
    <s v="SSG"/>
    <s v="CONSULTORIA"/>
    <s v="RECIFE"/>
    <s v="PE"/>
    <s v="54522-170"/>
    <n v="5581998000798"/>
    <x v="325"/>
    <d v="2024-02-08T00:00:00"/>
    <s v="LGF"/>
    <s v="VRS_REC"/>
    <s v="VR RECIFE SERVIÇOS LTDA"/>
    <m/>
    <m/>
    <s v="S"/>
    <x v="0"/>
    <n v="1"/>
    <n v="8"/>
    <s v="S"/>
    <s v="N"/>
    <s v="S"/>
    <s v=" "/>
    <x v="1"/>
    <m/>
  </r>
  <r>
    <n v="905"/>
    <s v="VR CUIABÁ SERVIÇOS LTDA"/>
    <m/>
    <s v="E"/>
    <s v="08022024905"/>
    <n v="15658475"/>
    <m/>
    <m/>
    <s v="VRS_CUI_CUI"/>
    <s v="447.144.22/0001-02"/>
    <s v="pamela.olimpio@vrrecife.com.br"/>
    <s v="VRS_CUI"/>
    <s v="LUCIANO GUERRERO FERNANDES"/>
    <n v="5581998000798"/>
    <m/>
    <m/>
    <s v="SSG"/>
    <s v="CONSULTORIA"/>
    <s v="CUIABÁ"/>
    <s v="MT"/>
    <s v="78043-900"/>
    <n v="5581998000798"/>
    <x v="325"/>
    <d v="2024-02-08T00:00:00"/>
    <s v="LGF"/>
    <s v="VRS_REC"/>
    <s v="VR RECIFE SERVIÇOS LTDA"/>
    <m/>
    <m/>
    <m/>
    <x v="0"/>
    <n v="1"/>
    <n v="8"/>
    <s v="S"/>
    <s v="N"/>
    <s v="S"/>
    <s v=" "/>
    <x v="1"/>
    <m/>
  </r>
  <r>
    <n v="906"/>
    <s v="VR JOÃO PESSOA SERVIÇOS LTDA"/>
    <m/>
    <s v="E"/>
    <s v="08022024906"/>
    <n v="4635818"/>
    <m/>
    <m/>
    <s v="VRS_JP_JP"/>
    <s v="325.387.96/0001-27"/>
    <s v="Luciano.guerrero@vrrecife.com.br"/>
    <s v="VRS_JP"/>
    <s v="LUCIANO GUERRERO FERNANDES"/>
    <n v="5581998000798"/>
    <m/>
    <m/>
    <s v="SSG"/>
    <s v="CONSULTORIA"/>
    <s v="RECIFE"/>
    <s v="PE"/>
    <s v="51020-280"/>
    <n v="5581998000798"/>
    <x v="325"/>
    <d v="2024-02-08T00:00:00"/>
    <s v="LGF"/>
    <s v="VRS_REC"/>
    <s v="VR RECIFE SERVIÇOS LTDA"/>
    <m/>
    <m/>
    <m/>
    <x v="0"/>
    <n v="1"/>
    <n v="8"/>
    <s v="S"/>
    <s v="N"/>
    <s v="S"/>
    <s v=" "/>
    <x v="1"/>
    <m/>
  </r>
  <r>
    <n v="907"/>
    <s v="VR RECIFE SERVIÇOS LTDA"/>
    <m/>
    <s v="E"/>
    <s v="08022024907"/>
    <n v="3499147"/>
    <m/>
    <m/>
    <s v="VRS_REC_REC"/>
    <s v="249.624.00/0001-46"/>
    <s v="Luciano.guerrero@vrrecife.com.br"/>
    <s v="VRS_REC"/>
    <s v="LUCIANO GUERRERO FERNANDES"/>
    <n v="5581998000798"/>
    <m/>
    <m/>
    <s v="SSG"/>
    <s v="CONSULTORIA"/>
    <s v="RECIFE"/>
    <s v="PE"/>
    <s v="51020-280"/>
    <n v="5581998000798"/>
    <x v="325"/>
    <d v="2024-02-08T00:00:00"/>
    <s v="LGF"/>
    <s v="VRS_REC"/>
    <s v="VR RECIFE SERVIÇOS LTDA"/>
    <m/>
    <m/>
    <m/>
    <x v="0"/>
    <n v="1"/>
    <n v="8"/>
    <s v="S"/>
    <s v="N"/>
    <s v="S"/>
    <s v=" "/>
    <x v="1"/>
    <m/>
  </r>
  <r>
    <n v="908"/>
    <s v="VR SALVADOR SERVIÇOS LTDA"/>
    <m/>
    <s v="E"/>
    <s v="08022024908"/>
    <n v="4620515"/>
    <m/>
    <m/>
    <s v="VRS_SA_SA"/>
    <s v="342.433.43/0001-07"/>
    <s v="pamela.olimpio@vrrecife.com.br"/>
    <s v="VRS_SA"/>
    <s v="LUCIANO GUERRERO FERNANDES"/>
    <n v="5581998000798"/>
    <m/>
    <m/>
    <s v="SSG"/>
    <s v="RETENCAO"/>
    <s v="SALVADOR "/>
    <s v="BA"/>
    <s v="40010-000"/>
    <n v="5581998000798"/>
    <x v="325"/>
    <d v="2024-02-08T00:00:00"/>
    <s v="LGF"/>
    <s v="VRS_REC"/>
    <s v="VR RECIFE SERVIÇOS LTDA"/>
    <m/>
    <m/>
    <m/>
    <x v="0"/>
    <n v="1"/>
    <n v="8"/>
    <s v="S"/>
    <s v="N"/>
    <s v="S"/>
    <s v=" "/>
    <x v="1"/>
    <m/>
  </r>
  <r>
    <n v="870"/>
    <s v="THAUANE NUNES FERREIRA"/>
    <d v="1984-10-24T00:00:00"/>
    <s v="F"/>
    <s v="09022024870"/>
    <n v="12670853"/>
    <m/>
    <m/>
    <s v="TNF_TNF"/>
    <s v="332.640.068-39"/>
    <s v="thauane_nf@yahoo.com.br"/>
    <s v="TNF"/>
    <s v="THAUANE NUNES FERREIRA"/>
    <n v="5511961290726"/>
    <m/>
    <m/>
    <s v="TAC"/>
    <s v="RETENCAO"/>
    <s v="SANTO ANDRÉ"/>
    <s v="SP"/>
    <s v="09060-500"/>
    <n v="5511961290726"/>
    <x v="326"/>
    <d v="2024-02-09T00:00:00"/>
    <s v="TNF"/>
    <s v="TNF"/>
    <s v="THAUANE NUNES FERREIRA"/>
    <s v="MÉDICO(A)"/>
    <m/>
    <s v="S"/>
    <x v="0"/>
    <n v="1"/>
    <n v="8"/>
    <s v="S"/>
    <s v="N"/>
    <s v="S"/>
    <s v=" "/>
    <x v="0"/>
    <d v="2025-01-03T00:00:00"/>
  </r>
  <r>
    <n v="872"/>
    <s v="JOÁS PESSOA DA CRUZ"/>
    <d v="1989-12-27T00:00:00"/>
    <s v="M"/>
    <s v="09022024872"/>
    <n v="426218"/>
    <m/>
    <m/>
    <s v="JPC_JPC"/>
    <s v="086.074.524-44"/>
    <s v="joas_pessoa@hotmail.com"/>
    <s v="JPC"/>
    <s v="JOÁS PESSOA DA CRUZ"/>
    <n v="5581999583935"/>
    <m/>
    <m/>
    <s v="SSG"/>
    <s v="CONSULTORIA"/>
    <s v="BELO HORIZONTE"/>
    <s v="MG"/>
    <s v="30140-092"/>
    <n v="5581999583935"/>
    <x v="326"/>
    <d v="2024-02-09T00:00:00"/>
    <s v="JPC"/>
    <s v="JPC"/>
    <s v="JOÁS PESSOA DA CRUZ"/>
    <s v="PROCURADOR"/>
    <m/>
    <s v="N"/>
    <x v="0"/>
    <n v="1"/>
    <n v="8"/>
    <s v="S"/>
    <s v="N"/>
    <s v="S"/>
    <s v=" "/>
    <x v="1"/>
    <m/>
  </r>
  <r>
    <n v="864"/>
    <s v="MARIA LUCIA SALIM MIRANDA MACHADO"/>
    <d v="1961-05-02T00:00:00"/>
    <s v="F"/>
    <s v="15022024864"/>
    <n v="3837011"/>
    <m/>
    <m/>
    <m/>
    <s v="043.910.785-70"/>
    <s v="MARIALSMM@GMAIL.COM"/>
    <s v="FF_MLS"/>
    <s v="MARIA LUCIA SALIM MIRANDA MACHADO"/>
    <n v="5532988168008"/>
    <m/>
    <m/>
    <s v="SSG"/>
    <s v="CONSULTORIA"/>
    <s v="JUIZ DE FORA"/>
    <s v="MG"/>
    <s v="36033-340 "/>
    <n v="5532988168008"/>
    <x v="327"/>
    <d v="2024-02-15T00:00:00"/>
    <s v="FF_FMF"/>
    <s v="FF_FMF"/>
    <s v="FERNANDO MAFFEI FRASCA"/>
    <s v="ASSISTENTE SOCIAL"/>
    <m/>
    <m/>
    <x v="0"/>
    <n v="1"/>
    <n v="1"/>
    <s v="S"/>
    <s v="N"/>
    <s v="S"/>
    <s v=" "/>
    <x v="1"/>
    <m/>
  </r>
  <r>
    <n v="865"/>
    <s v="JOAO GABRIEL SILVA PEIXOTO ANDRADE"/>
    <d v="2000-06-30T00:00:00"/>
    <s v="M"/>
    <s v="15022024865"/>
    <n v="4311227"/>
    <m/>
    <m/>
    <s v="DLP_JGS_JGS "/>
    <s v="043.910.785-70"/>
    <s v="joao.terra01@hotmail.com"/>
    <s v="DLP_JGS"/>
    <s v="JOAO GABRIEL SILVA PEIXOTO ANDRADE"/>
    <n v="5575999105847"/>
    <m/>
    <m/>
    <s v="SSG"/>
    <s v="CONSULTORIA"/>
    <s v="SALVADOR"/>
    <s v="BA"/>
    <s v="40080-005 "/>
    <n v="5575999105847"/>
    <x v="327"/>
    <d v="2024-02-15T00:00:00"/>
    <s v="DLP"/>
    <s v="DLP"/>
    <s v="DJALMA LUCIANO PEIXOTO ANDRADE"/>
    <s v="ESTUDANTE"/>
    <m/>
    <m/>
    <x v="0"/>
    <n v="1"/>
    <n v="1"/>
    <s v="S"/>
    <s v="N"/>
    <s v="S"/>
    <s v=" "/>
    <x v="1"/>
    <m/>
  </r>
  <r>
    <n v="867"/>
    <s v="JOAO VITOR SOUZA CAMPOS"/>
    <d v="2002-12-30T00:00:00"/>
    <s v="M"/>
    <s v="15022024867"/>
    <n v="11018763"/>
    <m/>
    <m/>
    <m/>
    <s v="711.879.834-70"/>
    <s v="jvitor.scampos@outlook.com"/>
    <s v="JVSC"/>
    <s v="JOAO VITOR SOUZA CAMPOS"/>
    <n v="5581999724570"/>
    <m/>
    <m/>
    <s v="JVSC"/>
    <s v="RETENCAO"/>
    <s v="RECIFE"/>
    <s v="PE"/>
    <s v="52050-375"/>
    <n v="5581999724570"/>
    <x v="327"/>
    <d v="2024-02-15T00:00:00"/>
    <s v="JVSC"/>
    <s v="JVSC"/>
    <s v="JOAO VITOR SOUZA CAMPOS"/>
    <s v="ESTUDANTE"/>
    <m/>
    <m/>
    <x v="1"/>
    <n v="1"/>
    <m/>
    <s v="N"/>
    <s v="N"/>
    <s v="N"/>
    <s v=" "/>
    <x v="1"/>
    <s v="EM ANDAMENTO"/>
  </r>
  <r>
    <n v="871"/>
    <s v="BRUNO NOBREGA MENEZES DE MATOS"/>
    <d v="2005-10-03T00:00:00"/>
    <s v="M"/>
    <s v="15022024871"/>
    <n v="14991425"/>
    <m/>
    <m/>
    <s v="CGM_BNM_CGM_BNM"/>
    <s v="708.326.714-60"/>
    <s v="Matos@rpcpar.com"/>
    <s v="CGM_BNM"/>
    <s v="BRUNO NOBREGA MENEZES DE MATOS"/>
    <n v="5581991645479"/>
    <m/>
    <m/>
    <s v="SSG"/>
    <s v="CONSULTORIA"/>
    <s v="SÃO PAULO"/>
    <s v="SP"/>
    <s v="04546-042"/>
    <n v="5581991645479"/>
    <x v="327"/>
    <d v="2024-02-15T00:00:00"/>
    <s v="CGM"/>
    <s v="CGM"/>
    <s v="CARLOS GUSTAVO RODRIGUES DE MATOS"/>
    <s v="ESTUDANTE"/>
    <m/>
    <s v="N"/>
    <x v="0"/>
    <n v="1"/>
    <n v="7"/>
    <s v="S"/>
    <s v="N"/>
    <s v="S"/>
    <s v=" "/>
    <x v="1"/>
    <m/>
  </r>
  <r>
    <n v="877"/>
    <s v="IDIC QUEIROZ SILVA"/>
    <d v="1981-02-22T00:00:00"/>
    <s v="M"/>
    <s v="19022024877"/>
    <n v="15066980"/>
    <m/>
    <m/>
    <m/>
    <s v="040.220.984-22"/>
    <s v="Idisqueirozsta@hotmail.com"/>
    <s v="IQS"/>
    <s v="IDIC QUEIROZ SILVA"/>
    <n v="5581992157939"/>
    <m/>
    <m/>
    <s v="SSG"/>
    <s v="CONSULTORIA"/>
    <s v="SANTA CRUZ DO CAPIBARIBE"/>
    <s v="PE"/>
    <s v="55195-605"/>
    <n v="5581992157939"/>
    <x v="328"/>
    <d v="2024-02-19T00:00:00"/>
    <s v="IQS"/>
    <s v="IQS"/>
    <s v="IDIC QUEIROZ SILVA"/>
    <s v="EMPRESÁRIO(A)"/>
    <m/>
    <s v="S"/>
    <x v="0"/>
    <n v="1"/>
    <n v="8"/>
    <s v="S"/>
    <s v="N"/>
    <s v="S"/>
    <s v=" "/>
    <x v="0"/>
    <d v="2024-07-12T00:00:00"/>
  </r>
  <r>
    <n v="878"/>
    <s v="JONAS VAZQUEZ COUTINHO"/>
    <d v="1979-07-21T00:00:00"/>
    <s v="M"/>
    <s v="20022024878"/>
    <n v="3997038"/>
    <m/>
    <m/>
    <s v="JVC_JVC"/>
    <s v="081.371.867-86"/>
    <s v="drj_vazquez@hotmail.com"/>
    <s v="JVC"/>
    <s v="JONAS VAZQUEZ COUTINHO"/>
    <n v="5511993801415"/>
    <m/>
    <m/>
    <s v="SSG"/>
    <s v="CONSULTORIA"/>
    <s v="SÃO PAULO"/>
    <s v="SP"/>
    <n v="11030220"/>
    <n v="5511993801415"/>
    <x v="329"/>
    <d v="2024-02-20T00:00:00"/>
    <s v="JVC"/>
    <s v="JVC"/>
    <s v="JONAS VAZQUEZ COUTINHO"/>
    <s v="MÉDICO(A)"/>
    <m/>
    <s v="S"/>
    <x v="0"/>
    <n v="1"/>
    <n v="8"/>
    <s v="S"/>
    <s v="N"/>
    <s v="S"/>
    <s v=" "/>
    <x v="1"/>
    <m/>
  </r>
  <r>
    <n v="879"/>
    <s v="ORTOCLÍNICA FISIO LTDA"/>
    <m/>
    <s v="E"/>
    <s v="20022024879"/>
    <m/>
    <n v="5367738"/>
    <m/>
    <s v="OCFL_OCFL"/>
    <s v="19.097.206/0001-00"/>
    <s v="danielle.figlioulo@gmail.com"/>
    <s v="OCFL"/>
    <s v="ORTOCLÍNICA FISIO LTDA"/>
    <n v="5581991685827"/>
    <s v="REGULAR"/>
    <m/>
    <s v="SSG"/>
    <s v="CONSULTORIA"/>
    <s v="RECIFE"/>
    <s v="PE"/>
    <s v="50710-100"/>
    <n v="558191685827"/>
    <x v="329"/>
    <d v="2024-02-20T00:00:00"/>
    <s v="OCFL"/>
    <s v="OCFL"/>
    <s v="ORTOCLÍNICA FISIO LTDA"/>
    <s v="EMPRESA"/>
    <m/>
    <m/>
    <x v="0"/>
    <n v="1"/>
    <n v="8"/>
    <s v="S"/>
    <s v="N"/>
    <s v="S"/>
    <s v=" "/>
    <x v="1"/>
    <m/>
  </r>
  <r>
    <n v="881"/>
    <s v="MARIA DE FATIMA FREITAS EVANGELISTA GONDIM"/>
    <d v="1954-12-06T00:00:00"/>
    <s v="F"/>
    <s v="23022024881"/>
    <n v="2540017"/>
    <n v="4894859"/>
    <s v="6FP47280"/>
    <s v="MFE_MFE"/>
    <s v="040.406.428-05"/>
    <s v="gondim.fatima@hotmail.com"/>
    <s v="MFE"/>
    <s v="MARIA DE FATIMA FREITAS EVANGELISTA GONDIM"/>
    <n v="5583991067546"/>
    <s v="QUALIFICADO"/>
    <m/>
    <s v="SSG"/>
    <s v="CONSULTORIA"/>
    <s v="JOÃO PESSOA"/>
    <s v="PB"/>
    <s v="58038-510"/>
    <n v="5583991067546"/>
    <x v="330"/>
    <d v="2024-02-23T00:00:00"/>
    <s v="MFE"/>
    <s v="MFE"/>
    <s v="MARIA DE FATIMA FREITAS EVANGELISTA GONDIM"/>
    <s v="APOSENTADO(A)"/>
    <m/>
    <m/>
    <x v="0"/>
    <n v="1"/>
    <n v="8"/>
    <s v="S"/>
    <s v="N"/>
    <s v="S"/>
    <s v=" "/>
    <x v="1"/>
    <m/>
  </r>
  <r>
    <n v="882"/>
    <s v="EFRÉM CASTRO BITTENCOURT"/>
    <d v="1980-05-16T00:00:00"/>
    <s v="M"/>
    <s v="23022024882"/>
    <m/>
    <n v="2723609"/>
    <m/>
    <s v="ECB_ECB"/>
    <s v="275.484.528-37"/>
    <s v="efremcbit@gmail.com"/>
    <s v="ECB"/>
    <s v="EFRÉM CASTRO BITTENCOURT"/>
    <n v="5519981077007"/>
    <m/>
    <m/>
    <s v="SSG"/>
    <s v="CONSULTORIA"/>
    <s v="CAMPINAS"/>
    <s v="SP"/>
    <s v="13080-210"/>
    <n v="5519981077007"/>
    <x v="330"/>
    <d v="2024-02-23T00:00:00"/>
    <s v="ECB"/>
    <s v="ECB"/>
    <s v="EFRÉM CASTRO BITTENCOURT"/>
    <s v="ENGENHEIRO ELÉTRICO"/>
    <m/>
    <s v="S"/>
    <x v="0"/>
    <n v="1"/>
    <n v="8"/>
    <s v="S"/>
    <s v="N"/>
    <s v="S"/>
    <s v=" "/>
    <x v="1"/>
    <m/>
  </r>
  <r>
    <n v="887"/>
    <s v="FELIPE ASSUNCAO CERCHIARI"/>
    <d v="1985-07-03T00:00:00"/>
    <s v="M"/>
    <s v="23022024887"/>
    <n v="570682"/>
    <m/>
    <m/>
    <s v="FAC_XP_XP"/>
    <s v="339.547.868-85"/>
    <s v="FELIPE.CERCHIARI@GMAIL.COM"/>
    <s v="FAC"/>
    <s v="FELIPE ASSUNCAO CERCHIARI"/>
    <n v="5511982638283"/>
    <m/>
    <m/>
    <s v="SSG"/>
    <s v="CONSULTORIA"/>
    <s v="SÃO PAULO"/>
    <s v="SP"/>
    <s v="05435-060"/>
    <n v="5511982638283"/>
    <x v="330"/>
    <d v="2024-02-23T00:00:00"/>
    <s v="FAC"/>
    <s v="FAC"/>
    <s v="FELIPE ASSUNCAO CERCHIARI"/>
    <s v="ADMINISTRADOR(A)"/>
    <m/>
    <s v="S"/>
    <x v="0"/>
    <n v="1"/>
    <n v="8"/>
    <s v="S"/>
    <s v="S"/>
    <s v="S"/>
    <s v=" "/>
    <x v="1"/>
    <m/>
  </r>
  <r>
    <n v="924"/>
    <s v="KATYANNA J S SANTOS CERCHIARI"/>
    <d v="1985-08-18T00:00:00"/>
    <s v="F"/>
    <s v="23022024924"/>
    <n v="3586047"/>
    <m/>
    <m/>
    <s v="FAC_KSC_KSC"/>
    <s v="059.367.034-52"/>
    <s v="katy_sng@hotmail.com"/>
    <s v="FAC_KSC"/>
    <s v="KATYANNA J S SANTOS CERCHIARI"/>
    <n v="5511981081900"/>
    <m/>
    <m/>
    <s v="SSG"/>
    <s v="CONSULTORIA"/>
    <s v="SÃO PAULO"/>
    <s v="SP"/>
    <s v="5435-060"/>
    <n v="5511981081900"/>
    <x v="330"/>
    <d v="2024-02-23T00:00:00"/>
    <s v="FAC"/>
    <s v="FAC"/>
    <s v="FELIPE ASSUNCAO CERCHIARI"/>
    <s v="ADMINISTRADOR(A)"/>
    <m/>
    <s v="S"/>
    <x v="0"/>
    <n v="1"/>
    <n v="8"/>
    <s v="S"/>
    <s v="S"/>
    <s v="S"/>
    <s v=" "/>
    <x v="1"/>
    <m/>
  </r>
  <r>
    <n v="997"/>
    <s v="FLAVIO GUEDES CORREA GONDIM FILHO E/OU MARIA DE FATIMA FREITAS EVANGELISTA GONDIM "/>
    <d v="1954-12-06T00:00:00"/>
    <s v="F"/>
    <s v="23022024997"/>
    <m/>
    <n v="2831562"/>
    <s v="6AV08234"/>
    <s v="MFE_CJ_CJ"/>
    <s v="040.406.428-05"/>
    <s v="gondim.fatima@hotmail.com"/>
    <s v="MFE"/>
    <s v="MARIA DE FATIMA FREITAS EVANGELISTA GONDIM"/>
    <n v="5583991067546"/>
    <s v="QUALIFICADO"/>
    <m/>
    <s v="SSG"/>
    <s v="CONSULTORIA"/>
    <s v="JOÃO PESSOA"/>
    <s v="PB"/>
    <s v="58038-510"/>
    <n v="5583991067546"/>
    <x v="330"/>
    <m/>
    <s v="MFE"/>
    <s v="MFE"/>
    <s v="MARIA DE FATIMA FREITAS EVANGELISTA GONDIM"/>
    <s v="APOSENTADO(A)"/>
    <m/>
    <m/>
    <x v="0"/>
    <n v="1"/>
    <n v="8"/>
    <s v="S"/>
    <s v="S"/>
    <s v="S"/>
    <s v=" "/>
    <x v="1"/>
    <m/>
  </r>
  <r>
    <n v="998"/>
    <s v="MARIA DE FATIMA FREITAS EVANGELISTA GONDIM E/OU FLAVIO GUEDES CORREA GONDIM FILHO"/>
    <d v="1954-12-06T00:00:00"/>
    <s v="F"/>
    <s v="23022024998"/>
    <m/>
    <n v="2253487"/>
    <m/>
    <s v="MFE_CJ2_CJ2"/>
    <s v="040.406.428-05"/>
    <s v="gondim.fatima@hotmail.com"/>
    <s v="MFE"/>
    <s v="MARIA DE FATIMA FREITAS EVANGELISTA GONDIM"/>
    <n v="5583991067546"/>
    <s v="QUALIFICADO"/>
    <m/>
    <s v="SSG"/>
    <s v="CONSULTORIA"/>
    <s v="JOÃO PESSOA"/>
    <s v="PB"/>
    <s v="58038-510"/>
    <n v="5583991067546"/>
    <x v="330"/>
    <m/>
    <s v="MFE"/>
    <s v="MFE"/>
    <s v="MARIA DE FATIMA FREITAS EVANGELISTA GONDIM"/>
    <s v="APOSENTADO(A)"/>
    <m/>
    <m/>
    <x v="0"/>
    <n v="1"/>
    <n v="8"/>
    <s v="S"/>
    <s v="S"/>
    <s v="S"/>
    <s v=" "/>
    <x v="1"/>
    <m/>
  </r>
  <r>
    <n v="1141"/>
    <s v="FELIPE ASSUNCAO CERCHIARI E/OU KATYANNA DE JESUS SALVADOR SANTOS CERCHIARI"/>
    <d v="1985-07-03T00:00:00"/>
    <s v="M"/>
    <s v="230220241141"/>
    <m/>
    <n v="5292994"/>
    <m/>
    <s v="FAC_BTG_BTG"/>
    <s v="339.547.868-85"/>
    <s v="FELIPE.CERCHIARI@GMAIL.COM"/>
    <s v="FAC_BTG"/>
    <s v="FELIPE ASSUNCAO CERCHIARI"/>
    <n v="5511982638283"/>
    <m/>
    <m/>
    <s v="SSG"/>
    <s v="CONSULTORIA"/>
    <s v="SÃO PAULO"/>
    <s v="SP"/>
    <s v="05435-060"/>
    <n v="5511982638283"/>
    <x v="330"/>
    <d v="2024-02-23T00:00:00"/>
    <s v="FAC"/>
    <s v="FAC"/>
    <s v="FELIPE ASSUNCAO CERCHIARI"/>
    <s v="ADMINISTRADOR(A)"/>
    <m/>
    <s v="S"/>
    <x v="0"/>
    <n v="1"/>
    <n v="8"/>
    <s v="S"/>
    <s v="S"/>
    <s v="S"/>
    <s v=" "/>
    <x v="1"/>
    <m/>
  </r>
  <r>
    <n v="880"/>
    <s v="LUCAS MEIRA MAROSTICA"/>
    <d v="1987-04-02T00:00:00"/>
    <s v="M"/>
    <s v="26022024880"/>
    <n v="3747228"/>
    <m/>
    <m/>
    <m/>
    <s v="010.169.804-69"/>
    <s v="lucas.marostica@gmail.com"/>
    <s v="LMM"/>
    <s v="LUCAS MEIRA MAROSTICA"/>
    <n v="5581994181865"/>
    <m/>
    <m/>
    <s v="PMM"/>
    <s v="CONSULTORIA"/>
    <s v="RECIFE"/>
    <s v="PE"/>
    <s v="52051-305"/>
    <n v="5581994181865"/>
    <x v="331"/>
    <d v="2024-02-26T00:00:00"/>
    <s v="LMM"/>
    <m/>
    <m/>
    <s v="CONTADOR(A)"/>
    <m/>
    <m/>
    <x v="2"/>
    <n v="1"/>
    <m/>
    <s v="N"/>
    <s v="N"/>
    <s v="N"/>
    <s v=" "/>
    <x v="1"/>
    <m/>
  </r>
  <r>
    <n v="892"/>
    <s v="DANNILO CARNEIRO LIMA"/>
    <d v="1989-08-20T00:00:00"/>
    <s v="M"/>
    <s v="26022024892"/>
    <n v="12635995"/>
    <m/>
    <m/>
    <s v="DCL_DCL"/>
    <s v="083.016.724-20"/>
    <s v="dannilo.clima@hotmail.com"/>
    <s v="DCL"/>
    <s v="DANNILO CARNEIRO LIMA"/>
    <n v="5581984788090"/>
    <m/>
    <m/>
    <s v="SSG"/>
    <s v="RETENCAO"/>
    <s v="RECIFE"/>
    <s v="PE"/>
    <s v="54789-355"/>
    <n v="5581984788090"/>
    <x v="331"/>
    <d v="2024-02-26T00:00:00"/>
    <s v="DCL"/>
    <s v="DCL"/>
    <s v="DANNILO CARNEIRO LIMA"/>
    <s v="AERONAUTA"/>
    <m/>
    <s v="S"/>
    <x v="0"/>
    <n v="1"/>
    <s v="1A"/>
    <s v="S"/>
    <s v="N"/>
    <s v="S"/>
    <s v=" "/>
    <x v="0"/>
    <d v="2024-06-05T00:00:00"/>
  </r>
  <r>
    <n v="912"/>
    <s v="SARAH EVANGELISTA DE MELO"/>
    <d v="1986-08-01T00:00:00"/>
    <s v="F"/>
    <s v="26022024912"/>
    <n v="15250865"/>
    <m/>
    <m/>
    <s v="GJS_SEM_SEM"/>
    <s v="009.204.393-30"/>
    <s v="sarahemelo@gmail.com"/>
    <s v="GJS_SEM"/>
    <s v="SARAH EVANGELISTA DE MELO"/>
    <n v="5585999274115"/>
    <m/>
    <m/>
    <s v="SSG"/>
    <s v="CONSULTORIA"/>
    <s v="FORTALEZA"/>
    <s v="CE"/>
    <s v="60055-171"/>
    <n v="5585999274115"/>
    <x v="331"/>
    <d v="2024-02-26T00:00:00"/>
    <s v="GJS"/>
    <s v="GJS"/>
    <s v="GOTARDO JOSE BENEVIDES SALES"/>
    <s v="VENDEDOR(A)"/>
    <s v="COMPLETA"/>
    <s v="S"/>
    <x v="0"/>
    <n v="1"/>
    <n v="8"/>
    <s v="S"/>
    <s v="N"/>
    <s v="S"/>
    <s v=" "/>
    <x v="0"/>
    <d v="2024-09-16T00:00:00"/>
  </r>
  <r>
    <n v="888"/>
    <s v="LÍVIA QUINTANILHA SANTOS"/>
    <d v="1988-07-15T00:00:00"/>
    <s v="F"/>
    <s v="27022024888"/>
    <n v="14891187"/>
    <m/>
    <m/>
    <s v="BPB_LQS_LQS"/>
    <s v="96.865.796-64"/>
    <s v="liquintanilhas@hotmail.com"/>
    <s v="BPB_LQS"/>
    <s v="LÍVIA QUINTANILHA SANTOS"/>
    <n v="5531991317886"/>
    <s v="REGULAR"/>
    <m/>
    <s v="SSG"/>
    <s v="CONSULTORIA"/>
    <s v="BELO HORIZONTE"/>
    <s v="MG"/>
    <s v="30310-680"/>
    <n v="5531991317886"/>
    <x v="332"/>
    <d v="2024-02-27T00:00:00"/>
    <s v="BPB"/>
    <s v="BPB"/>
    <s v="BRUNO PEREZ BARBOSA"/>
    <s v="ADMINISTRADOR(A)"/>
    <s v="COMPLETA "/>
    <s v="S"/>
    <x v="0"/>
    <n v="1"/>
    <s v="2A"/>
    <s v="S"/>
    <s v="N"/>
    <s v="S"/>
    <s v=" "/>
    <x v="1"/>
    <m/>
  </r>
  <r>
    <n v="890"/>
    <s v="VICTOR DE ARRUDA BEZERRA MOTTA"/>
    <d v="1988-10-29T00:00:00"/>
    <s v="M"/>
    <s v="27022024890"/>
    <n v="3701856"/>
    <m/>
    <m/>
    <s v="VBM_VBM"/>
    <s v="617.665.423-87"/>
    <s v="vitoharruda@hotmail.com"/>
    <s v="VBM"/>
    <s v="VICTOR DE ARRUDA BEZERRA MOTTA"/>
    <n v="5585988889085"/>
    <m/>
    <m/>
    <s v="SSG"/>
    <s v="CONSULTORIA"/>
    <s v="FORTALEZA"/>
    <s v="CE"/>
    <s v="60175-020"/>
    <n v="5585988889085"/>
    <x v="332"/>
    <d v="2024-02-27T00:00:00"/>
    <s v="VBM"/>
    <s v="VBM"/>
    <s v="VICTOR DE ARRUDA BEZERRA MOTTA"/>
    <s v="ADVOGADO(A)"/>
    <m/>
    <s v="S"/>
    <x v="0"/>
    <n v="1"/>
    <n v="8"/>
    <s v="S"/>
    <s v="N"/>
    <s v="S"/>
    <s v=" "/>
    <x v="1"/>
    <m/>
  </r>
  <r>
    <n v="891"/>
    <s v="CARLOS VICTOR NUNES FERREIRA"/>
    <d v="1999-06-14T00:00:00"/>
    <s v="M"/>
    <s v="28022024891"/>
    <n v="13583595"/>
    <m/>
    <m/>
    <s v="CVF_CVF"/>
    <s v="073.672.694-29"/>
    <s v="carlosvictorferreira@icloud.com"/>
    <s v="CVF"/>
    <s v="CARLOS VICTOR NUNES FERREIRA"/>
    <n v="5587996513337"/>
    <m/>
    <m/>
    <s v="SSG"/>
    <s v="CONSULTORIA"/>
    <s v="RECIFE"/>
    <s v="PE"/>
    <s v="52050-270"/>
    <n v="5587996513337"/>
    <x v="333"/>
    <d v="2024-02-28T00:00:00"/>
    <s v="CVF"/>
    <s v="CVF"/>
    <s v="CARLOS VICTOR NUNES FERREIRA"/>
    <s v="MÉDICO(A)"/>
    <m/>
    <s v="S"/>
    <x v="0"/>
    <n v="1"/>
    <n v="8"/>
    <s v="S"/>
    <s v="N"/>
    <s v="S"/>
    <s v=" "/>
    <x v="1"/>
    <m/>
  </r>
  <r>
    <n v="910"/>
    <s v="PEDRO JOSÉ DE ALBUQUERQUE PONTES"/>
    <d v="1987-11-18T00:00:00"/>
    <s v="M"/>
    <s v="28022024910"/>
    <n v="3333710"/>
    <m/>
    <m/>
    <s v="PJAP_PJAP"/>
    <s v="075.665.004-65"/>
    <s v="pedro.pontes@live.com"/>
    <s v="PJAP"/>
    <s v="PEDRO JOSÉ DE ALBUQUERQUE PONTES"/>
    <n v="5581988599187"/>
    <m/>
    <m/>
    <s v="SSG"/>
    <s v="CONSULTORIA"/>
    <s v="RECIFE"/>
    <s v="PE"/>
    <s v="52061-105"/>
    <n v="5581988599187"/>
    <x v="333"/>
    <d v="2024-02-28T00:00:00"/>
    <s v="PJAP"/>
    <s v="PJAP"/>
    <s v="PEDRO JOSÉ DE ALBUQUERQUE PONTES"/>
    <s v="ADVOGADO(A)"/>
    <m/>
    <s v="S"/>
    <x v="0"/>
    <n v="1"/>
    <n v="8"/>
    <s v="S"/>
    <s v="S"/>
    <s v="S"/>
    <s v=" "/>
    <x v="1"/>
    <m/>
  </r>
  <r>
    <n v="911"/>
    <s v="ALBUQUERQUE PONTES SOCIEDADE DE ADVOGADOS"/>
    <m/>
    <s v="E"/>
    <s v="28022024911"/>
    <m/>
    <n v="5616270"/>
    <m/>
    <s v="PJAP_ADV_ADV"/>
    <s v="284.175.19/0001-99"/>
    <s v="pedro.pontes@live.com"/>
    <s v="PJAP_ADV"/>
    <s v="ALBUQUERQUE PONTES SOCIEDADE DE ADVOGADOS"/>
    <n v="5581988599187"/>
    <m/>
    <m/>
    <s v="SSG"/>
    <s v="CONSULTORIA"/>
    <s v="RECIFE"/>
    <s v="PE"/>
    <s v="52061-340"/>
    <n v="5581988599187"/>
    <x v="333"/>
    <d v="2024-02-28T00:00:00"/>
    <s v="PJAP"/>
    <s v="PJAP"/>
    <s v="PEDRO JOSÉ DE ALBUQUERQUE  PONTES"/>
    <s v="ADVOGADO(A)"/>
    <m/>
    <s v="S"/>
    <x v="0"/>
    <n v="1"/>
    <n v="8"/>
    <s v="S"/>
    <s v="N"/>
    <s v="S"/>
    <m/>
    <x v="1"/>
    <m/>
  </r>
  <r>
    <n v="928"/>
    <s v="MARIA EDUARDA RAMOS DE MAGALHÃES"/>
    <d v="1988-07-15T00:00:00"/>
    <s v="F"/>
    <s v="28022024928"/>
    <n v="3866027"/>
    <m/>
    <m/>
    <s v="PJAP_MERM_MERM"/>
    <s v="087.460.294-78"/>
    <s v="MAGALHAES.MEDUARDA@GMAIL.COM"/>
    <s v="PJAP_MERM"/>
    <s v="MARIA EDUARDA RAMOS DE MAGALHÃES"/>
    <n v="5581996759655"/>
    <s v="REGULAR"/>
    <m/>
    <s v="SSG"/>
    <s v="CONSULTORIA"/>
    <s v="RECIFE"/>
    <s v="PE"/>
    <s v="52061-160"/>
    <n v="5581996759655"/>
    <x v="333"/>
    <d v="2024-02-28T00:00:00"/>
    <s v="PJAP"/>
    <s v="PJAP"/>
    <s v="PEDRO JOSÉ DE ALBUQUERQUE  PONTES"/>
    <s v="MÉDICO(A)"/>
    <m/>
    <s v="S"/>
    <x v="0"/>
    <n v="1"/>
    <n v="8"/>
    <s v="S"/>
    <s v="S"/>
    <s v="S"/>
    <s v=" "/>
    <x v="1"/>
    <m/>
  </r>
  <r>
    <n v="893"/>
    <s v="PAULA DO AMARAL SANTOS"/>
    <d v="1991-04-13T00:00:00"/>
    <s v="F"/>
    <s v="01032024893"/>
    <n v="5585699"/>
    <m/>
    <m/>
    <s v="PAS_PAS"/>
    <s v="090.231.906-02"/>
    <s v="pauladoamaralsantos@yahoo.com.br"/>
    <s v="PAS"/>
    <s v="PAULA DO AMARAL SANTOS"/>
    <n v="5531987350660"/>
    <s v="REGULAR"/>
    <m/>
    <s v="TAC"/>
    <s v="CONSULTORIA"/>
    <s v="BELO HORIZONTE"/>
    <s v="MG"/>
    <s v="30770-370"/>
    <n v="5531987350660"/>
    <x v="334"/>
    <d v="2024-03-01T00:00:00"/>
    <s v="PAS"/>
    <s v="PAS"/>
    <s v="PAULA DO AMARAL SANTOS"/>
    <s v="ENGENHEIRO(A)"/>
    <m/>
    <s v="S"/>
    <x v="0"/>
    <n v="1"/>
    <n v="8"/>
    <s v="S"/>
    <s v="N"/>
    <s v="S"/>
    <s v=" "/>
    <x v="1"/>
    <m/>
  </r>
  <r>
    <n v="899"/>
    <s v="ANDRÉ RICARDO DE OLIVEIRA E SILVA"/>
    <d v="1974-09-20T00:00:00"/>
    <s v="M"/>
    <s v="01032024899"/>
    <n v="64071"/>
    <m/>
    <m/>
    <s v="ARS_ARS"/>
    <s v="886.442.864-04"/>
    <s v="andrerosilva2009@gmail.com"/>
    <s v="ARS"/>
    <s v="ANDRÉ RICARDO DE OLIVEIRA E SILVA"/>
    <n v="5581999340364"/>
    <m/>
    <m/>
    <s v="SSG"/>
    <s v="CONSULTORIA"/>
    <s v="RECIFE"/>
    <s v="PE"/>
    <s v="50781-670"/>
    <n v="5581999340364"/>
    <x v="334"/>
    <d v="2024-03-01T00:00:00"/>
    <s v="ARS"/>
    <s v="ARS"/>
    <s v="ANDRÉ RICARDO DE OLIVEIRA E SILVA"/>
    <s v="GERENTE DE VENDAS"/>
    <m/>
    <s v="S"/>
    <x v="0"/>
    <n v="1"/>
    <n v="8"/>
    <s v="S"/>
    <s v="N"/>
    <s v="S"/>
    <s v=" "/>
    <x v="1"/>
    <m/>
  </r>
  <r>
    <n v="901"/>
    <s v="CARLA FRANCO MENDONÇA DE ARAUJO"/>
    <d v="1996-09-28T00:00:00"/>
    <s v="F"/>
    <s v="01032024901"/>
    <n v="15124183"/>
    <m/>
    <m/>
    <s v="CFMA_CFMA"/>
    <s v="700.424.661-21"/>
    <s v="carlamendoncaf@hotmail.com"/>
    <s v="CFMA"/>
    <s v="CARLA FRANCO MENDONÇA DE ARAUJO"/>
    <n v="5562999414503"/>
    <m/>
    <m/>
    <s v="SSG"/>
    <s v="CONSULTORIA"/>
    <s v="GOIÂNIA"/>
    <s v="GO"/>
    <s v="74140-035"/>
    <n v="5562999414503"/>
    <x v="334"/>
    <d v="2024-03-01T00:00:00"/>
    <s v="CFMA"/>
    <s v="CFMA"/>
    <s v="CARLA FRANCO MENDONÇA DE ARAUJO"/>
    <s v="MÉDICO(A)"/>
    <m/>
    <s v="S"/>
    <x v="0"/>
    <n v="1"/>
    <n v="8"/>
    <s v="S"/>
    <s v="N"/>
    <s v="S"/>
    <s v=" "/>
    <x v="0"/>
    <d v="2024-10-25T00:00:00"/>
  </r>
  <r>
    <n v="939"/>
    <s v="VANESSA DEVECHI GINEZ"/>
    <d v="1982-06-03T00:00:00"/>
    <s v="F"/>
    <s v="01032024939"/>
    <n v="2465703"/>
    <m/>
    <m/>
    <s v="VDG_VDG"/>
    <s v="223.897.558-60"/>
    <s v="vanessa.devechi.ginez@gmail.com"/>
    <s v="VDG"/>
    <s v="VANESSA DEVECHI GINEZ"/>
    <n v="5511966487764"/>
    <s v="QUALIFICADO"/>
    <m/>
    <s v="SSG"/>
    <s v="ADVISOR"/>
    <s v="SÃO PAULO"/>
    <s v="SP"/>
    <s v="04635-040"/>
    <n v="5511966487764"/>
    <x v="334"/>
    <d v="2024-03-01T00:00:00"/>
    <s v="VDG"/>
    <s v="VDG"/>
    <s v="VANESSA DEVECHI GINEZ"/>
    <m/>
    <m/>
    <s v="S"/>
    <x v="0"/>
    <n v="1"/>
    <n v="8"/>
    <s v="S"/>
    <s v="N"/>
    <s v="S"/>
    <s v=" "/>
    <x v="1"/>
    <m/>
  </r>
  <r>
    <n v="900"/>
    <s v="ALANA FERRAZ DINIZ"/>
    <d v="1994-06-01T00:00:00"/>
    <s v="F"/>
    <s v="06032024900"/>
    <n v="4466502"/>
    <m/>
    <m/>
    <s v="AFD_AFD"/>
    <s v="096.387.314-86"/>
    <s v="alanafdiniz@gmail.com"/>
    <s v="AFD"/>
    <s v="ALANA FERRAZ DINIZ"/>
    <n v="5581991339083"/>
    <m/>
    <m/>
    <s v="SSG"/>
    <s v="ADVISOR"/>
    <s v="RECIFE"/>
    <s v="PE"/>
    <s v="50731-250"/>
    <n v="5581991339083"/>
    <x v="335"/>
    <d v="2024-03-06T00:00:00"/>
    <s v="AFD"/>
    <s v="AFD"/>
    <s v="ALANA FERRAZ DINIZ"/>
    <s v="MÉDICO(A)"/>
    <s v="SIMPLES"/>
    <s v="S"/>
    <x v="0"/>
    <n v="1"/>
    <n v="8"/>
    <s v="S"/>
    <s v="N"/>
    <s v="S"/>
    <s v=" "/>
    <x v="1"/>
    <m/>
  </r>
  <r>
    <n v="903"/>
    <s v="LUCIANA MARLETTI CIRNE DE AZEVEDO"/>
    <d v="1975-04-26T00:00:00"/>
    <s v="F"/>
    <s v="06032024903"/>
    <n v="15164511"/>
    <m/>
    <m/>
    <s v="LMCA_LMCA"/>
    <s v="890.474.194-72"/>
    <s v="luazevedo475@gmail.com"/>
    <s v="LMCA"/>
    <s v="LUCIANA MARLETTI CIRNE DE AZEVEDO"/>
    <n v="5581992531615"/>
    <m/>
    <m/>
    <s v="SSG"/>
    <s v="CONSULTORIA"/>
    <s v="RECIFE"/>
    <s v="PE"/>
    <s v="51111-000"/>
    <n v="558192531615"/>
    <x v="335"/>
    <d v="2024-03-06T00:00:00"/>
    <s v="LMCA"/>
    <s v="LMCA"/>
    <s v="LUCIANA MARLETTI CIRNE DE AZEVEDO"/>
    <s v="SERVIDOR(A) PÚBLICO(A)"/>
    <m/>
    <m/>
    <x v="0"/>
    <n v="1"/>
    <n v="8"/>
    <s v="S"/>
    <s v="N"/>
    <s v="S"/>
    <s v=" "/>
    <x v="1"/>
    <m/>
  </r>
  <r>
    <n v="904"/>
    <s v="CAMILA ALVES DE ANDRADE"/>
    <d v="1980-09-16T00:00:00"/>
    <s v="F"/>
    <s v="07032024904"/>
    <n v="15143394"/>
    <m/>
    <m/>
    <s v="CMAA_CMAA"/>
    <s v="010.057.174-35"/>
    <s v="alvesandrade.camila@gmail.com"/>
    <s v="CMAA"/>
    <s v="CAMILA ALVES DE ANDRADE"/>
    <n v="5581991477561"/>
    <m/>
    <m/>
    <s v="SSG"/>
    <s v="CONSULTORIA"/>
    <s v="RECIFE"/>
    <s v="PE"/>
    <s v="50750-290"/>
    <n v="5581991477561"/>
    <x v="336"/>
    <d v="2024-03-07T00:00:00"/>
    <s v="CMAA"/>
    <s v="CMAA"/>
    <s v="CAMILA ALVES DE ANDRADE"/>
    <s v="MÉDICO(A)"/>
    <m/>
    <s v="S"/>
    <x v="0"/>
    <n v="1"/>
    <n v="8"/>
    <s v="S"/>
    <s v="N"/>
    <s v="S"/>
    <s v=" "/>
    <x v="1"/>
    <m/>
  </r>
  <r>
    <n v="934"/>
    <s v="CAROLINA HARROP FERREIRA DA COSTA FONSECA"/>
    <d v="1997-03-18T00:00:00"/>
    <s v="F"/>
    <s v="07032024934"/>
    <n v="4823821"/>
    <m/>
    <m/>
    <s v="CFC_CHFC_CHFC"/>
    <s v="110.621.284-35"/>
    <s v="harropcarolina@gmail.com"/>
    <s v="CFC_CHFC"/>
    <s v="CAROLINA HARROP FERREIRA DA COSTA FONSECA"/>
    <n v="5581996571670"/>
    <m/>
    <m/>
    <s v="SSG"/>
    <s v="CONSULTORIA"/>
    <s v="RECIFE"/>
    <s v="PE"/>
    <s v="51021-000"/>
    <n v="5581996571670"/>
    <x v="336"/>
    <d v="2024-03-07T00:00:00"/>
    <s v="AFC"/>
    <s v="CFC_CHFC"/>
    <s v="CAROLINA HARROP FERREIRA DA COSTA FONSECA"/>
    <s v="ADVOGADO(A)"/>
    <s v="SIMPLES"/>
    <s v="N"/>
    <x v="0"/>
    <n v="1"/>
    <n v="3"/>
    <s v="S"/>
    <s v="N"/>
    <s v="S"/>
    <s v=" "/>
    <x v="1"/>
    <m/>
  </r>
  <r>
    <n v="915"/>
    <s v="LUIZ ABEL AMORIM DE ANDRADE"/>
    <d v="1985-06-12T00:00:00"/>
    <s v="M"/>
    <s v="08032024915"/>
    <n v="13551480"/>
    <m/>
    <m/>
    <s v="LZA_LZA"/>
    <s v="051.735.004-17"/>
    <s v="luizabel6@hotmail.com"/>
    <s v="LZA"/>
    <s v="LUIZ ABEL AMORIM DE ANDRADE"/>
    <n v="5581996490072"/>
    <m/>
    <m/>
    <s v="SSG"/>
    <s v="CONSULTORIA"/>
    <s v="EUSÉBIO"/>
    <s v="CE"/>
    <s v="61766-110"/>
    <n v="5581996490072"/>
    <x v="337"/>
    <d v="2024-03-08T00:00:00"/>
    <s v="LZA"/>
    <s v="LZA"/>
    <s v="LUIZ ABEL AMORIM DE ANDRADE"/>
    <s v="BANCÁRIO(A)"/>
    <m/>
    <s v="S"/>
    <x v="0"/>
    <n v="1"/>
    <n v="8"/>
    <s v="S"/>
    <s v="N"/>
    <s v="S"/>
    <s v=" "/>
    <x v="1"/>
    <m/>
  </r>
  <r>
    <n v="913"/>
    <s v="JOÃO DE LUCENA CARNEIRO NETO"/>
    <d v="1989-08-05T00:00:00"/>
    <s v="M"/>
    <s v="11032024913"/>
    <n v="4848413"/>
    <n v="5630638"/>
    <m/>
    <s v="JLCN_JLCN"/>
    <s v="058.742.584-93"/>
    <s v="joao_lucenacn@hotmail.com"/>
    <s v="JLCN"/>
    <s v="JOÃO DE LUCENA CARNEIRO NETO"/>
    <n v="5581971091113"/>
    <m/>
    <m/>
    <s v="TAC"/>
    <s v="CONSULTORIA"/>
    <s v="JABOATÃO DOS GUARARAPES"/>
    <s v="PE"/>
    <s v="54410-280"/>
    <n v="5581971091113"/>
    <x v="338"/>
    <d v="2024-03-11T00:00:00"/>
    <s v="JLCN"/>
    <s v="JLCN"/>
    <s v="JOÃO DE LUCENA CARNEIRO NETO"/>
    <s v="ADMINISTRADOR(A)"/>
    <m/>
    <s v="S"/>
    <x v="0"/>
    <n v="1"/>
    <n v="8"/>
    <s v="S"/>
    <s v="N"/>
    <s v="S"/>
    <s v=" "/>
    <x v="1"/>
    <m/>
  </r>
  <r>
    <n v="914"/>
    <s v="JEFERSON SILVA DOS SANTOS"/>
    <d v="1960-04-06T00:00:00"/>
    <s v="M"/>
    <s v="11032024914"/>
    <m/>
    <n v="5345972"/>
    <m/>
    <s v="JSS_JSS"/>
    <s v="605.844.087-49"/>
    <s v="jefersonsds2@gmail.com"/>
    <s v="JSS"/>
    <s v="JEFERSON SILVA DOS SANTOS"/>
    <n v="5581998990763"/>
    <m/>
    <m/>
    <s v="TAC"/>
    <s v="CONSULTORIA"/>
    <s v="RECIFE"/>
    <s v="PE"/>
    <s v="52030-010"/>
    <n v="5581998990763"/>
    <x v="338"/>
    <d v="2024-03-11T00:00:00"/>
    <s v="JSS"/>
    <s v="JSS"/>
    <s v="JEFERSON SILVA DOS SANTOS"/>
    <s v="ENGENHEIRO(A)"/>
    <m/>
    <s v="S"/>
    <x v="0"/>
    <n v="1"/>
    <n v="8"/>
    <s v="S"/>
    <s v="N"/>
    <s v="S"/>
    <s v=" "/>
    <x v="1"/>
    <m/>
  </r>
  <r>
    <n v="916"/>
    <s v="CAMILA CECATO NICOLAU"/>
    <d v="1987-08-14T00:00:00"/>
    <s v="F"/>
    <s v="11032024916"/>
    <n v="3004138"/>
    <m/>
    <m/>
    <s v="CCN_CCN"/>
    <s v="346.128.518-89"/>
    <s v="camila.cecato@hotmail.com"/>
    <s v="CCN"/>
    <s v="CAMILA CECATO NICOLAU"/>
    <n v="5511996436288"/>
    <m/>
    <m/>
    <s v="SSG"/>
    <s v="RETENCAO"/>
    <s v="SÃO PAULO"/>
    <s v="SP"/>
    <s v="01239-010"/>
    <n v="5511996436288"/>
    <x v="338"/>
    <d v="2024-03-11T00:00:00"/>
    <s v="CCN"/>
    <s v="CCN"/>
    <s v="CAMILA CECATO NICOLAU"/>
    <s v="MÉDICO(A)"/>
    <m/>
    <s v="S"/>
    <x v="0"/>
    <n v="1"/>
    <n v="8"/>
    <s v="S"/>
    <s v="N"/>
    <s v="S"/>
    <s v=" "/>
    <x v="1"/>
    <m/>
  </r>
  <r>
    <n v="917"/>
    <s v="GUSTAVO RAMOS RIBEIRO"/>
    <d v="1987-12-20T00:00:00"/>
    <s v="M"/>
    <s v="11032024917"/>
    <n v="4101961"/>
    <m/>
    <m/>
    <s v="CCN_GRR_GRR"/>
    <s v="369.266.348-07"/>
    <s v="GRRIBEIRO.OFTALMO@UOL.COM.BR"/>
    <s v="CCN_GRR"/>
    <s v="GUSTAVO RAMOS RIBEIRO"/>
    <n v="5511975594989"/>
    <m/>
    <m/>
    <s v="SSG"/>
    <s v="CONSULTORIA"/>
    <s v="SÃO PAULO"/>
    <s v="SP"/>
    <s v="01239-010"/>
    <n v="5511975594989"/>
    <x v="338"/>
    <d v="2024-03-11T00:00:00"/>
    <s v="CCN"/>
    <s v="CCN_GRR"/>
    <s v="GUSTAVO RAMOS RIBEIRO"/>
    <s v="MÉDICO(A)"/>
    <m/>
    <s v="S"/>
    <x v="0"/>
    <n v="1"/>
    <n v="8"/>
    <s v="S"/>
    <s v="N"/>
    <s v="S"/>
    <s v=" "/>
    <x v="1"/>
    <m/>
  </r>
  <r>
    <n v="926"/>
    <s v="RODRIGO AUGUSTO GOMES"/>
    <d v="1980-01-21T00:00:00"/>
    <s v="M"/>
    <s v="13032024926"/>
    <n v="3959902"/>
    <m/>
    <m/>
    <s v="RAG_RAG"/>
    <s v="286.873.608-43"/>
    <s v="rodrigoagoo@hotmail.com"/>
    <s v="RAG"/>
    <s v="RODRIGO AUGUSTO GOMES"/>
    <n v="5511982172172"/>
    <s v="REGULAR"/>
    <m/>
    <s v="TAC"/>
    <s v="CONSULTORIA"/>
    <s v="SÃO PAULO"/>
    <s v="SP"/>
    <s v="04520-013"/>
    <n v="5511982172172"/>
    <x v="339"/>
    <d v="2024-03-14T00:00:00"/>
    <s v="RAG"/>
    <s v="RAG"/>
    <s v="RODRIGO AUGUSTO GOMES"/>
    <s v="ENGENHEIRO(A)"/>
    <m/>
    <s v="S"/>
    <x v="0"/>
    <n v="1"/>
    <n v="8"/>
    <s v="S"/>
    <s v="N"/>
    <s v="S"/>
    <s v=" "/>
    <x v="1"/>
    <m/>
  </r>
  <r>
    <n v="925"/>
    <s v="GEORGE MAURICIO ANCELMO"/>
    <d v="1992-06-01T00:00:00"/>
    <s v="M"/>
    <s v="14032024925"/>
    <n v="14260026"/>
    <m/>
    <m/>
    <s v="MKM_GMA_GMA"/>
    <s v="105.856.944-94"/>
    <s v="georgealcelmo@gmail.com"/>
    <s v="MKM_GMA"/>
    <s v="GEORGE MAURICIO ANCELMO"/>
    <n v="5581991090750"/>
    <m/>
    <m/>
    <s v="SSG"/>
    <s v="CONSULTORIA"/>
    <s v="SANTA CRUZ DO CAPIBARIBE"/>
    <s v="PE"/>
    <s v="55190-401"/>
    <n v="5581991090750"/>
    <x v="340"/>
    <d v="2024-03-14T00:00:00"/>
    <s v="MKM"/>
    <s v="MKM"/>
    <s v="MARIA KARINA MONTEIRO VASCONCELOS"/>
    <s v="COMERCIANTE"/>
    <m/>
    <m/>
    <x v="0"/>
    <n v="1"/>
    <n v="1"/>
    <s v="S"/>
    <s v="N"/>
    <s v="S"/>
    <s v=" "/>
    <x v="1"/>
    <m/>
  </r>
  <r>
    <n v="929"/>
    <s v="HUGO BARZONI LUCAS"/>
    <d v="1984-09-11T00:00:00"/>
    <s v="M"/>
    <s v="14032024929"/>
    <n v="69782"/>
    <m/>
    <m/>
    <s v="HBL_HBL"/>
    <s v="008.052.720-54"/>
    <s v="hugobarzonilucas@hotmail.com"/>
    <s v="HBL"/>
    <s v="HUGO BARZONI LUCAS"/>
    <n v="5553991538737"/>
    <m/>
    <m/>
    <s v="SSG"/>
    <s v="CONSULTORIA"/>
    <s v="BELEM"/>
    <s v="PA"/>
    <s v="66087-710"/>
    <n v="5553991538737"/>
    <x v="340"/>
    <d v="2024-03-14T00:00:00"/>
    <s v="HBL"/>
    <s v="HBL"/>
    <s v="HUGO BARZONI LUCAS"/>
    <s v="MARÍTIMO"/>
    <m/>
    <s v="S"/>
    <x v="0"/>
    <n v="1"/>
    <n v="8"/>
    <s v="S"/>
    <s v="N"/>
    <s v="S"/>
    <s v=" "/>
    <x v="0"/>
    <m/>
  </r>
  <r>
    <n v="936"/>
    <s v="ANDRESSA JANTZEN DA SILVA LUCAS"/>
    <d v="1986-10-29T00:00:00"/>
    <s v="F"/>
    <s v="14032024936"/>
    <n v="15204091"/>
    <m/>
    <m/>
    <s v="HBL_AJS_AJS"/>
    <s v="016.607.220-63"/>
    <s v="andressajslucas@ufpa.br"/>
    <s v="HBL_AJS"/>
    <s v="ANDRESSA JANTZEN DA SILVA LUCAS"/>
    <n v="5591985331000"/>
    <m/>
    <m/>
    <s v="SSG"/>
    <s v="CONSULTORIA"/>
    <s v="BELEM"/>
    <s v="PA"/>
    <s v="66087-710"/>
    <n v="5553991091228"/>
    <x v="340"/>
    <d v="2024-03-14T00:00:00"/>
    <s v="HBL"/>
    <s v="HBL"/>
    <s v="HUGO BARZONI LUCAS"/>
    <s v="PROFESSOR(A)"/>
    <m/>
    <s v="S"/>
    <x v="0"/>
    <n v="1"/>
    <n v="8"/>
    <s v="S"/>
    <s v="N"/>
    <s v="S"/>
    <s v=" "/>
    <x v="0"/>
    <m/>
  </r>
  <r>
    <n v="932"/>
    <s v="SABRINA MAIRA BERTUCCI"/>
    <d v="1987-03-31T00:00:00"/>
    <s v="F"/>
    <s v="18032024932"/>
    <n v="2509705"/>
    <m/>
    <m/>
    <s v="EBA_SBC_SBC"/>
    <s v="368.547.188-05"/>
    <s v="Sabrina.bertucci@hotmail.com"/>
    <s v="EBA_SBC"/>
    <s v="SABRINA BERTUCCI"/>
    <n v="5581996519682"/>
    <m/>
    <m/>
    <s v="SSG"/>
    <s v="CONSULTORIA"/>
    <s v="JUNDIAI"/>
    <s v="SP"/>
    <s v="13211-535"/>
    <n v="5581996519682"/>
    <x v="341"/>
    <d v="2024-03-18T00:00:00"/>
    <s v="EBA"/>
    <s v="EBA"/>
    <s v="ERICK BRUNNO AUGUSTO"/>
    <s v="FARMACÊUTICA"/>
    <m/>
    <s v="S"/>
    <x v="0"/>
    <n v="1"/>
    <n v="8"/>
    <s v="S"/>
    <s v="S"/>
    <s v="S"/>
    <s v=" "/>
    <x v="1"/>
    <m/>
  </r>
  <r>
    <n v="933"/>
    <s v="ERIK BRUNNO AUGUSTO"/>
    <d v="1978-04-24T00:00:00"/>
    <s v="M"/>
    <s v="18032024933"/>
    <n v="4309696"/>
    <m/>
    <m/>
    <s v="EBA_EBA"/>
    <s v="031.334.914-23"/>
    <s v="erikbrunnoaugusto@gmail.com"/>
    <s v="EBA "/>
    <s v="ERICK BRUNNO AUGUSTO"/>
    <n v="5581998867799"/>
    <m/>
    <m/>
    <s v="SSG"/>
    <s v="CONSULTORIA"/>
    <s v="JUNDIAI"/>
    <s v="SP"/>
    <s v="13211-535"/>
    <n v="5581998867799"/>
    <x v="341"/>
    <d v="2024-03-18T00:00:00"/>
    <s v="EBA"/>
    <s v="EBA"/>
    <s v="ERICK BRUNNO AUGUSTO"/>
    <s v="ADVOGADO(A)"/>
    <m/>
    <s v="S"/>
    <x v="0"/>
    <n v="1"/>
    <n v="8"/>
    <s v="S"/>
    <s v="S"/>
    <s v="S"/>
    <s v=" "/>
    <x v="1"/>
    <m/>
  </r>
  <r>
    <n v="935"/>
    <s v="GABRIEL MARIANO DOS SANTOS"/>
    <d v="1996-04-12T00:00:00"/>
    <s v="M"/>
    <s v="19032024935"/>
    <n v="15253517"/>
    <m/>
    <m/>
    <s v="GMS_GMS"/>
    <s v="701.987.361-85"/>
    <s v="gabrielmariano7@hotmail.com"/>
    <s v="GMS"/>
    <s v="GABRIEL MARIANO DOS SANTOS"/>
    <n v="5562982277900"/>
    <m/>
    <m/>
    <s v="SSG"/>
    <s v="CONSULTORIA"/>
    <s v="GOIÂNIA"/>
    <s v="GO"/>
    <s v="74885-670"/>
    <n v="5562982277900"/>
    <x v="342"/>
    <d v="2024-03-19T00:00:00"/>
    <s v="GMS"/>
    <s v="GMS"/>
    <s v="GABRIEL MARIANO DOS SANTOS"/>
    <s v="PROMOTOR(A) DE JUSTIÇA "/>
    <m/>
    <m/>
    <x v="0"/>
    <n v="1"/>
    <n v="8"/>
    <s v="S"/>
    <s v="N"/>
    <s v="S"/>
    <s v=" "/>
    <x v="1"/>
    <m/>
  </r>
  <r>
    <n v="937"/>
    <s v="RENATA KRUG DE CARVALHO COSTA"/>
    <d v="1981-01-09T00:00:00"/>
    <s v="F"/>
    <s v="20032024937"/>
    <m/>
    <n v="5354084"/>
    <m/>
    <s v="RKCC_RKCC"/>
    <s v="033.351.084-42"/>
    <s v="renata.krug@gmail.com"/>
    <s v="RKCC"/>
    <s v="RENATA KRUG DE CARVALHO COSTA"/>
    <n v="5581994311302"/>
    <m/>
    <m/>
    <s v="SSG"/>
    <s v="CONSULTORIA"/>
    <s v="RECIFE"/>
    <s v="PE"/>
    <s v="50040-090"/>
    <n v="5581994311302"/>
    <x v="343"/>
    <d v="2024-03-20T00:00:00"/>
    <s v="RKCC"/>
    <s v="RKCC"/>
    <s v="RENATA KRUG DE CARVALHO COSTA"/>
    <s v="FISIOTERAPEUTA"/>
    <m/>
    <s v="S"/>
    <x v="0"/>
    <n v="1"/>
    <n v="8"/>
    <s v="S"/>
    <s v="N"/>
    <s v="S"/>
    <s v=" "/>
    <x v="1"/>
    <m/>
  </r>
  <r>
    <n v="968"/>
    <s v="DANIELA GOUVEIA CAMPELLO"/>
    <d v="1987-03-13T00:00:00"/>
    <s v="F"/>
    <s v="20032024968"/>
    <n v="14728228"/>
    <m/>
    <m/>
    <s v="DGC_DGC"/>
    <s v="071.658.474-30 "/>
    <s v="danielacampello@hotmail.com"/>
    <s v="DGC"/>
    <s v="DANIELA GOUVEIA CAMPELLO"/>
    <n v="5511981160101"/>
    <s v="REGULAR"/>
    <m/>
    <s v="SSG"/>
    <s v="CONSULTORIA"/>
    <s v="SÃO PAULO"/>
    <s v="SP"/>
    <s v="04634-020"/>
    <n v="5511981160101"/>
    <x v="343"/>
    <m/>
    <s v="DGC"/>
    <s v="DGC"/>
    <s v="DANIELA GOUVEIA CAMPELLO"/>
    <s v="PUBLICITÁRIO(A)"/>
    <m/>
    <s v="S"/>
    <x v="0"/>
    <n v="1"/>
    <n v="8"/>
    <s v="S"/>
    <s v="N"/>
    <s v="S"/>
    <s v=" "/>
    <x v="1"/>
    <m/>
  </r>
  <r>
    <n v="943"/>
    <s v="MODESTO TADEU OLIVEIRA DE AGUIAR"/>
    <d v="1960-09-01T00:00:00"/>
    <s v="M"/>
    <s v="21032024943"/>
    <n v="15196881"/>
    <m/>
    <m/>
    <s v="MTA_MTA"/>
    <s v="355.350.594-04"/>
    <s v="tadeu-aguiar@hotmail.com"/>
    <s v="MTA"/>
    <s v="EDUARDO CORRÊA DE ARAÚJO AGUIAR"/>
    <n v="5581992010514"/>
    <m/>
    <m/>
    <s v="SSG"/>
    <s v="CONSULTORIA"/>
    <s v="RECIFE"/>
    <s v="PE"/>
    <s v="51011-610"/>
    <n v="5581992010514"/>
    <x v="344"/>
    <d v="2024-03-21T00:00:00"/>
    <s v="EDCA"/>
    <s v="MTA"/>
    <s v="MODESTO TADEU OLIVEIRA DE AGUIAR"/>
    <s v="ADVOGADO(A)"/>
    <m/>
    <s v="S"/>
    <x v="0"/>
    <n v="1"/>
    <n v="8"/>
    <s v="S"/>
    <s v="N"/>
    <s v="S"/>
    <s v=" "/>
    <x v="0"/>
    <m/>
  </r>
  <r>
    <n v="941"/>
    <s v="PATRICIA ÁVILA ANJOS DE MORAES"/>
    <d v="1989-10-14T00:00:00"/>
    <s v="F"/>
    <s v="25032024941"/>
    <n v="2067435"/>
    <n v="567477"/>
    <m/>
    <s v="IMAM_PTM_PTM"/>
    <s v="069.468.934-33"/>
    <s v="patmoraes@gmail.com"/>
    <s v="IMAM_PTM"/>
    <s v="PATRICIA ÁVILA ANJOS DE MORAES"/>
    <n v="5581999279663"/>
    <m/>
    <m/>
    <s v="TAC"/>
    <s v="CONSULTORIA"/>
    <s v="FORTALEZA"/>
    <s v="CE"/>
    <s v="60175-130"/>
    <n v="5581999279663"/>
    <x v="345"/>
    <d v="2024-03-25T00:00:00"/>
    <s v="IMAM"/>
    <s v="IMAM_PTM"/>
    <s v="PATRICIA ÁVILA ANJOS DE MORAES"/>
    <s v="ADMINISTRADOR(A)"/>
    <m/>
    <s v="S"/>
    <x v="0"/>
    <n v="1"/>
    <n v="2"/>
    <s v="S"/>
    <s v="N"/>
    <s v="S"/>
    <s v=" "/>
    <x v="1"/>
    <m/>
  </r>
  <r>
    <n v="942"/>
    <s v="ISAAC MELO ESMERALDO"/>
    <d v="1987-03-01T00:00:00"/>
    <s v="M"/>
    <s v="25032024942"/>
    <n v="402635"/>
    <m/>
    <m/>
    <s v="IME_IME"/>
    <s v="017.067.733-82"/>
    <s v="isaac_esmeraldo@hotmail.com"/>
    <s v="IME"/>
    <s v="ISAAC MELO ESMERALDO"/>
    <n v="5581998091728"/>
    <m/>
    <m/>
    <s v="TAC"/>
    <s v="CONSULTORIA"/>
    <s v="RECIFE"/>
    <s v="PE"/>
    <s v="50610-030"/>
    <n v="5581998091728"/>
    <x v="345"/>
    <d v="2024-03-25T00:00:00"/>
    <s v="IME"/>
    <s v="IME"/>
    <s v="ISAAC MELO ESMERALDO"/>
    <s v="MÉDICO(A)"/>
    <m/>
    <s v="S"/>
    <x v="0"/>
    <n v="1"/>
    <n v="8"/>
    <s v="S"/>
    <s v="N"/>
    <s v="S"/>
    <s v=" "/>
    <x v="1"/>
    <m/>
  </r>
  <r>
    <n v="946"/>
    <s v="ANA CAROLINA LEMOS ALVES"/>
    <d v="1969-06-13T00:00:00"/>
    <s v="F"/>
    <s v="27032024946"/>
    <n v="2296180"/>
    <m/>
    <m/>
    <s v="ACLA_ACLA"/>
    <s v="745.140.914-72"/>
    <s v="carollemosa@gmail.com"/>
    <s v="ACLA"/>
    <s v="ANA CAROLINA LEMOS ALVES"/>
    <n v="5581999668379"/>
    <m/>
    <m/>
    <s v="SSG"/>
    <s v="CONSULTORIA"/>
    <s v="RECIFE"/>
    <s v="PE"/>
    <s v="52041-310"/>
    <n v="5581999668379"/>
    <x v="346"/>
    <d v="2024-03-27T00:00:00"/>
    <s v="ACLA"/>
    <s v="ACLA"/>
    <s v="ANA CAROLINA LEMOS ALVES"/>
    <s v="ENFERMEIRO(A)"/>
    <m/>
    <s v="S"/>
    <x v="0"/>
    <n v="1"/>
    <n v="8"/>
    <s v="S"/>
    <s v="N"/>
    <s v="S"/>
    <s v=" "/>
    <x v="0"/>
    <d v="2025-01-03T00:00:00"/>
  </r>
  <r>
    <n v="948"/>
    <s v="LEILI ELIZA IRENE GUERANFAR"/>
    <d v="1974-11-10T00:00:00"/>
    <s v="F"/>
    <s v="28032024948"/>
    <n v="14459040"/>
    <m/>
    <m/>
    <s v="LEIG_LEIG"/>
    <s v="848.209.184-00"/>
    <s v="LEILIG@GMAIL.COM"/>
    <s v="LEIG"/>
    <s v="LEILI ELIZA IRENE GUERANFAR"/>
    <n v="33678632332"/>
    <m/>
    <m/>
    <s v="SSG"/>
    <s v="RETENCAO"/>
    <s v="RECIFE"/>
    <s v="PE"/>
    <s v="5110-110"/>
    <n v="33678632332"/>
    <x v="347"/>
    <d v="2024-03-28T00:00:00"/>
    <s v="LEIG"/>
    <s v="LEIG"/>
    <s v="LEILI ELIZA IRENE GUERANFAR"/>
    <s v="ARTISTA"/>
    <m/>
    <m/>
    <x v="0"/>
    <n v="1"/>
    <n v="8"/>
    <s v="S"/>
    <s v="N"/>
    <s v="S"/>
    <s v=" "/>
    <x v="1"/>
    <m/>
  </r>
  <r>
    <n v="949"/>
    <s v="THAIS RIBEIRO LOURENÇO DA SILVA"/>
    <d v="1981-08-24T00:00:00"/>
    <s v="F"/>
    <s v="01042024949"/>
    <n v="2082625"/>
    <m/>
    <m/>
    <s v="TRLS_TRLS"/>
    <s v="024.692.044-02"/>
    <s v="thaisrilou@gmail.com"/>
    <s v="TRLS"/>
    <s v="THAIS RIBEIRO LOURENÇO DA SILVA"/>
    <n v="5581996525680"/>
    <m/>
    <m/>
    <s v="TAC"/>
    <s v="CONSULTORIA"/>
    <s v="RECIFE"/>
    <s v="PE"/>
    <s v="51160-220"/>
    <n v="5581996525680"/>
    <x v="348"/>
    <d v="2024-04-01T00:00:00"/>
    <s v="TRLS"/>
    <s v="TRLS"/>
    <s v="THAIS RIBEIRO LOURENÇO DA SILVA"/>
    <s v="ADMINISTRADOR(A)"/>
    <m/>
    <s v="S"/>
    <x v="0"/>
    <n v="1"/>
    <n v="8"/>
    <s v="S"/>
    <s v="N"/>
    <s v="S"/>
    <s v=" "/>
    <x v="1"/>
    <m/>
  </r>
  <r>
    <n v="954"/>
    <s v="THIAGO GALVÃO COSTA"/>
    <d v="1980-07-16T00:00:00"/>
    <s v="M"/>
    <s v="01042024954"/>
    <n v="4012117"/>
    <m/>
    <m/>
    <s v="TGC_TGC"/>
    <s v="036.147.384-26"/>
    <s v="tgalvaocosta@gmail.com"/>
    <s v="TGC"/>
    <s v="THIAGO GALVÃO COSTA"/>
    <n v="5581988157802"/>
    <m/>
    <m/>
    <s v="PMM"/>
    <s v="CONSULTORIA"/>
    <s v="RECIFE"/>
    <s v="PE"/>
    <s v="50710-020"/>
    <n v="5581988157802"/>
    <x v="348"/>
    <d v="2024-04-01T00:00:00"/>
    <s v="TGC"/>
    <s v="TGC"/>
    <s v="THIAGO GALVÃO COSTA"/>
    <s v="MÉDICO(A)"/>
    <m/>
    <s v="N"/>
    <x v="0"/>
    <n v="1"/>
    <n v="8"/>
    <s v="S"/>
    <s v="N"/>
    <s v="S"/>
    <s v=" "/>
    <x v="1"/>
    <m/>
  </r>
  <r>
    <n v="960"/>
    <s v="EDUARDO CORRÊA DE ARAÚJO AGUIAR"/>
    <d v="1990-10-14T00:00:00"/>
    <s v="M"/>
    <s v="01042024960"/>
    <n v="4416384"/>
    <m/>
    <m/>
    <s v="EDCA_EDCA"/>
    <s v="062.220.254-55"/>
    <s v="eduardo.ca.aguiar@gmail.com"/>
    <s v="EDCA"/>
    <s v="EDUARDO CORRÊA DE ARAÚJO AGUIAR"/>
    <n v="5511916601198"/>
    <m/>
    <m/>
    <s v="SSG"/>
    <s v="CONSULTORIA"/>
    <s v="SÃO PAULO"/>
    <s v="SP"/>
    <s v="00010-012"/>
    <n v="5511916601198"/>
    <x v="348"/>
    <d v="2024-04-01T00:00:00"/>
    <s v="EDCA"/>
    <s v="EDCA"/>
    <s v="EDUARDO CORRÊA DE ARAÚJO AGUIAR"/>
    <s v="ADVOGADO(A)"/>
    <m/>
    <s v="N"/>
    <x v="0"/>
    <n v="1"/>
    <n v="8"/>
    <s v="S"/>
    <s v="N"/>
    <s v="S"/>
    <s v=" "/>
    <x v="1"/>
    <m/>
  </r>
  <r>
    <n v="956"/>
    <s v="EVILLY RODRIGUES DE OLIVEIRA"/>
    <d v="1993-11-13T00:00:00"/>
    <s v="F"/>
    <s v="02042024956"/>
    <n v="1302"/>
    <m/>
    <m/>
    <s v="CMS_ERO_ERO"/>
    <s v="082.379.514-41"/>
    <s v="evirdoliveira@gmail.com"/>
    <s v="CMS_ERO"/>
    <s v="EVILLY RODRIGUES DE OLIVEIRA"/>
    <n v="5582996355636"/>
    <s v="REGULAR"/>
    <m/>
    <s v="SSG"/>
    <s v="CONSULTORIA"/>
    <s v="RECIFE"/>
    <s v="PE"/>
    <s v="51021-010"/>
    <n v="5582996355636"/>
    <x v="349"/>
    <d v="2024-04-02T00:00:00"/>
    <s v="CMS"/>
    <s v="CMS"/>
    <s v="CRISTINA MAGALHAES DA SILVEIRA"/>
    <s v="MÉDICO(A)"/>
    <s v="COMPLETA"/>
    <s v="S"/>
    <x v="0"/>
    <n v="1"/>
    <n v="1"/>
    <s v="S"/>
    <s v="N"/>
    <s v="S"/>
    <s v=" "/>
    <x v="1"/>
    <m/>
  </r>
  <r>
    <n v="957"/>
    <s v="LEONARDO LAURENTINO LIRA DA SILVA"/>
    <d v="1981-02-25T00:00:00"/>
    <s v="M"/>
    <s v="03042024957"/>
    <n v="2233644"/>
    <m/>
    <s v="6AK43550"/>
    <s v="LLS_LLS"/>
    <s v="038.173.484-60"/>
    <s v="leonardo@solivetti.com.br"/>
    <s v="LLS"/>
    <s v="LEONARDO LAURENTINO LIRA DA SILVA"/>
    <n v="5581999046772"/>
    <m/>
    <m/>
    <s v="SSG"/>
    <s v="CONSULTORIA"/>
    <s v="RECIFE"/>
    <s v="PE"/>
    <s v="52030-172"/>
    <n v="5581999046772"/>
    <x v="350"/>
    <d v="2024-04-03T00:00:00"/>
    <s v="LLS"/>
    <s v="LLS"/>
    <s v="LEONARDO LAURENTINO LIRA DA SILVA"/>
    <s v="EMPRESÁRIO(A)"/>
    <m/>
    <s v="S"/>
    <x v="0"/>
    <n v="1"/>
    <n v="8"/>
    <s v="S"/>
    <s v="N"/>
    <s v="S"/>
    <s v=" "/>
    <x v="0"/>
    <d v="2025-01-20T00:00:00"/>
  </r>
  <r>
    <n v="958"/>
    <s v="RODOLFO PAGANO"/>
    <d v="1982-10-28T00:00:00"/>
    <s v="M"/>
    <s v="03042024958"/>
    <n v="8528027"/>
    <m/>
    <m/>
    <s v="RPO_RPO"/>
    <s v="011.895.564-05"/>
    <s v="rpagano@gmail.com"/>
    <s v="RPO"/>
    <s v="RODOLFO PAGANO"/>
    <n v="5581991092442"/>
    <m/>
    <m/>
    <s v="SSG"/>
    <s v="CONSULTORIA"/>
    <s v="RECIFE"/>
    <s v="PE"/>
    <s v="52061-360"/>
    <n v="5581991092442"/>
    <x v="350"/>
    <d v="2024-04-03T00:00:00"/>
    <s v="RPO"/>
    <s v="RPO"/>
    <s v="RODOLFO PAGANO"/>
    <s v="EMPRESÁRIO(A)"/>
    <m/>
    <s v="S"/>
    <x v="0"/>
    <n v="1"/>
    <n v="8"/>
    <s v="S"/>
    <s v="N"/>
    <s v="S"/>
    <s v=" "/>
    <x v="0"/>
    <m/>
  </r>
  <r>
    <n v="981"/>
    <s v="GABRIEL TORRES DE OLIVEIRA"/>
    <d v="2001-09-04T00:00:00"/>
    <s v="M"/>
    <s v="03042024981"/>
    <n v="6461306"/>
    <m/>
    <m/>
    <s v="GTO_XP_XP"/>
    <s v="132.087.124-05"/>
    <s v="Gabrieltorresoliveira@hotmail.com"/>
    <s v="GTO"/>
    <s v="GABRIEL TORRES DE OLIVEIRA"/>
    <n v="5581999992271"/>
    <s v="REGULAR"/>
    <m/>
    <s v="TAC"/>
    <s v="CONSULTORIA"/>
    <s v="RECIFE"/>
    <s v="PE"/>
    <s v="52061-170"/>
    <n v="5581999992271"/>
    <x v="350"/>
    <m/>
    <s v="GTO"/>
    <s v="GTO"/>
    <s v="GABRIEL TORRES DE OLIVEIRA"/>
    <s v="ESTUDANTE"/>
    <m/>
    <s v="N"/>
    <x v="0"/>
    <n v="1"/>
    <n v="8"/>
    <s v="S"/>
    <s v="S"/>
    <s v="S"/>
    <s v=" "/>
    <x v="1"/>
    <m/>
  </r>
  <r>
    <n v="964"/>
    <s v="HUMBERTO DO AMARAL CARRILHO"/>
    <d v="1963-08-29T00:00:00"/>
    <s v="M"/>
    <s v="10042024964"/>
    <n v="5661215"/>
    <m/>
    <m/>
    <s v="HAC_HAC"/>
    <s v="341.099.514-53"/>
    <s v="humberto1carrilho@gmail.com"/>
    <s v="HAC"/>
    <s v="HUMBERTO DO AMARAL CARRILHO"/>
    <n v="5581999761869"/>
    <s v="QUALIFICADO"/>
    <m/>
    <s v="SSG"/>
    <s v="CONSULTORIA"/>
    <s v="RECIFE"/>
    <s v="PE"/>
    <s v="51011-000"/>
    <n v="5581999761869"/>
    <x v="351"/>
    <m/>
    <s v="HAC"/>
    <s v="HAC"/>
    <s v="HUMBERTO DO AMARAL CARRILHO"/>
    <s v="EMPRESÁRIO(A)"/>
    <s v="COMPLETA"/>
    <s v="N"/>
    <x v="0"/>
    <n v="1"/>
    <n v="4"/>
    <s v="S"/>
    <s v="N"/>
    <s v="S"/>
    <s v=" "/>
    <x v="0"/>
    <d v="2025-01-22T00:00:00"/>
  </r>
  <r>
    <n v="965"/>
    <s v="CLAUDIA BARBOSA CARRILHO"/>
    <d v="1964-08-08T00:00:00"/>
    <s v="F"/>
    <s v="10042024965"/>
    <n v="4456950"/>
    <m/>
    <m/>
    <s v="HAC_CBC_CBC"/>
    <s v="419.986.004-59"/>
    <s v="claudia.carrilho@gde-br.com"/>
    <s v="HAC_CBC"/>
    <s v="HUMBERTO DO AMARAL CARRILHO"/>
    <n v="5581999761868"/>
    <s v="QUALIFICADO"/>
    <m/>
    <s v="SSG"/>
    <s v="CONSULTORIA"/>
    <s v="RECIFE"/>
    <s v="PE"/>
    <s v="51011-000"/>
    <n v="5581999761868"/>
    <x v="351"/>
    <m/>
    <s v="HAC"/>
    <s v="HAC"/>
    <s v="HUMBERTO DO AMARAL CARRILHO"/>
    <s v="EMPRESÁRIO(A)"/>
    <s v="COMPLETA"/>
    <s v="N"/>
    <x v="0"/>
    <n v="1"/>
    <n v="4"/>
    <s v="S"/>
    <s v="N"/>
    <s v="S"/>
    <s v=" "/>
    <x v="0"/>
    <d v="2025-01-22T00:00:00"/>
  </r>
  <r>
    <n v="966"/>
    <s v="NELSON NOVELI CELERINO MENEZES DA FONSECA"/>
    <d v="1985-05-13T00:00:00"/>
    <s v="M"/>
    <s v="11042024966"/>
    <n v="3601113"/>
    <m/>
    <m/>
    <s v="NCMF_NCMF"/>
    <s v="013.444.924-01"/>
    <s v="nelson.noveli@hotmail.com"/>
    <s v="NCMF"/>
    <s v="NELSON NOVELI CELERINO MENEZES DA FONSECA"/>
    <n v="5581997508108"/>
    <s v="REGULAR"/>
    <m/>
    <s v="APEN"/>
    <s v="CONSULTORIA"/>
    <s v="RECIFE"/>
    <s v="PE"/>
    <s v="50040-180"/>
    <n v="5581997508108"/>
    <x v="352"/>
    <m/>
    <s v="NCMF"/>
    <s v="NCMF"/>
    <s v="NELSON NOVELI CELERINO MENEZES DA FONSECA"/>
    <s v="PAISAGISTA"/>
    <m/>
    <s v="N"/>
    <x v="0"/>
    <n v="1"/>
    <n v="8"/>
    <s v="S"/>
    <s v="N"/>
    <s v="S"/>
    <s v=" "/>
    <x v="0"/>
    <m/>
  </r>
  <r>
    <n v="969"/>
    <s v="THAYANNA PRISCILLA ABREU DE ALMEIDA"/>
    <d v="1990-07-20T00:00:00"/>
    <s v="F"/>
    <s v="11042024969"/>
    <n v="15352538"/>
    <m/>
    <m/>
    <s v="NCMF_TPA_TPA"/>
    <s v="081.235.714-02"/>
    <s v="thayanna.almeida@outlook.com"/>
    <s v="NCMF_TPA"/>
    <s v="THAYANNA PRISCILLA ABREU DE ALMEIDA"/>
    <n v="5581996533733"/>
    <s v="REGULAR"/>
    <m/>
    <s v="APEN"/>
    <s v="RETENCAO"/>
    <s v="RECIFE"/>
    <s v="PE"/>
    <s v="50040-180"/>
    <n v="5581996533733"/>
    <x v="352"/>
    <m/>
    <s v="NCMF"/>
    <s v="NCMF"/>
    <s v="NELSON NOVELI CELERINO MENEZES DA FONSECA"/>
    <s v="EMPRESÁRIO(A)"/>
    <m/>
    <s v="N"/>
    <x v="0"/>
    <n v="1"/>
    <n v="8"/>
    <s v="S"/>
    <s v="N"/>
    <s v="S"/>
    <s v=" "/>
    <x v="0"/>
    <m/>
  </r>
  <r>
    <n v="995"/>
    <s v="NELSON NOVELI CELERINO MENEZES DA FONSECA E/OU THAYANNA PRISCILLA ABREU DE ALMEIDA"/>
    <d v="1985-05-13T00:00:00"/>
    <s v="M"/>
    <s v="11042024995"/>
    <m/>
    <n v="5436488"/>
    <m/>
    <s v="NCMF_COJ_COJ"/>
    <s v="013.444.924-01"/>
    <s v="nelson.noveli@hotmail.com"/>
    <s v="NCMF_COJ"/>
    <s v="NELSON NOVELI CELERINO MENEZES DA FONSECA"/>
    <n v="5581997508108"/>
    <s v="REGULAR"/>
    <m/>
    <s v="APEN"/>
    <s v="RETENCAO"/>
    <s v="RECIFE"/>
    <s v="PE"/>
    <s v="50040-180"/>
    <n v="5581997508108"/>
    <x v="352"/>
    <m/>
    <s v="NCMF"/>
    <s v="NCMF"/>
    <s v="NELSON NOVELI CELERINO MENEZES DA FONSECA"/>
    <s v="PAISAGISTA"/>
    <m/>
    <s v="N"/>
    <x v="0"/>
    <n v="1"/>
    <n v="8"/>
    <s v="S"/>
    <s v="N"/>
    <s v="S"/>
    <s v=" "/>
    <x v="0"/>
    <m/>
  </r>
  <r>
    <n v="973"/>
    <s v="DANILO ALMEIDA NASCIMENTO"/>
    <d v="1984-06-09T00:00:00"/>
    <s v="M"/>
    <s v="16042024973"/>
    <n v="2210567"/>
    <m/>
    <m/>
    <s v="DAN_DAN"/>
    <s v="052.581.654-26"/>
    <s v="danilo_fdr@yahoo.com.br"/>
    <s v="DAN"/>
    <s v="DANILO ALMEIDA NASCIMENTO"/>
    <n v="5581996533733"/>
    <s v="REGULAR"/>
    <m/>
    <s v="SSG"/>
    <s v="CONSULTORIA"/>
    <s v="RECIFE"/>
    <s v="PE"/>
    <s v="50710-100"/>
    <n v="558191498534"/>
    <x v="353"/>
    <m/>
    <s v="DAN"/>
    <s v="DAN"/>
    <s v="DANILO ALMEIDA NASCIMENTO"/>
    <s v="SERVIDOR(A) PÚBLICO(A)"/>
    <m/>
    <s v="N"/>
    <x v="0"/>
    <n v="1"/>
    <n v="8"/>
    <s v="S"/>
    <s v="N"/>
    <s v="S"/>
    <s v=" "/>
    <x v="1"/>
    <m/>
  </r>
  <r>
    <n v="976"/>
    <s v="MARCELLA FABYANA SANTANA BRASIL"/>
    <d v="1978-09-20T00:00:00"/>
    <s v="F"/>
    <s v="16042024976"/>
    <m/>
    <n v="5554344"/>
    <m/>
    <s v="MFB_MFB"/>
    <s v="881.642.411-72"/>
    <s v="marcellafabyanabrasil@hotmail.com"/>
    <s v="MFB"/>
    <s v="MARCELLA FABYANA SANTANA BRASIL"/>
    <n v="5562992110840"/>
    <m/>
    <m/>
    <s v="SSG"/>
    <s v="CONSULTORIA"/>
    <s v="GOIÂNIA"/>
    <s v="GO"/>
    <s v="74885-512"/>
    <m/>
    <x v="353"/>
    <m/>
    <s v="MFB"/>
    <s v="MFB"/>
    <s v="MARCELLA FABYANA SANTANA BRASIL"/>
    <s v="MÉDICO(A)"/>
    <m/>
    <s v="S"/>
    <x v="0"/>
    <n v="1"/>
    <n v="8"/>
    <s v="S"/>
    <s v="N"/>
    <s v="S"/>
    <s v=" "/>
    <x v="1"/>
    <m/>
  </r>
  <r>
    <n v="993"/>
    <s v="MARCELLA FABYANA SANTANA BRASIL LTDA"/>
    <d v="1978-09-20T00:00:00"/>
    <s v="E"/>
    <s v="16042024993"/>
    <m/>
    <n v="8595757"/>
    <m/>
    <s v="MFB_PJ_PJ"/>
    <s v="16.844.470/0002-52"/>
    <s v="marcellafabyanabrasil@hotmail.com"/>
    <s v="MFB_PJ"/>
    <s v="MARCELLA FABYANA SANTANA BRASIL"/>
    <n v="5562992110840"/>
    <m/>
    <m/>
    <s v="SSG"/>
    <s v="CONSULTORIA"/>
    <s v="GOIÂNIA"/>
    <s v="GO"/>
    <s v="74885-512"/>
    <n v="5562992110840"/>
    <x v="353"/>
    <m/>
    <s v="MFB"/>
    <s v="MFB"/>
    <s v="MARCELLA FABYANA SANTANA BRASIL"/>
    <s v="EMPRESA"/>
    <m/>
    <m/>
    <x v="0"/>
    <n v="1"/>
    <n v="8"/>
    <s v="S"/>
    <s v="N"/>
    <s v="S"/>
    <s v=" "/>
    <x v="1"/>
    <m/>
  </r>
  <r>
    <n v="970"/>
    <s v="LUIZ FELIPE ALENCAR CÂMARA SIMÕES"/>
    <d v="1980-09-17T00:00:00"/>
    <s v="M"/>
    <s v="18042024970"/>
    <m/>
    <n v="5648641"/>
    <m/>
    <s v="LFS_LIQ_LIQ"/>
    <s v="009.222.884-45"/>
    <s v="luizfelipesimoes17@gmail.com"/>
    <s v="LFS_LIQ"/>
    <s v="LUIZ FELIPE ALENCAR CÂMARA SIMÕES"/>
    <n v="5581991671717"/>
    <m/>
    <m/>
    <s v="SSG"/>
    <s v="CONSULTORIA"/>
    <s v="RECIFE"/>
    <s v="PE"/>
    <s v="50710-020"/>
    <n v="5581991671717"/>
    <x v="354"/>
    <m/>
    <s v="LFS"/>
    <s v="LFS"/>
    <s v="LUIZ FELIPE ALENCAR CÂMARA SIMÕES"/>
    <s v="EMPRESÁRIO(A)"/>
    <m/>
    <s v="N"/>
    <x v="0"/>
    <n v="1"/>
    <n v="9"/>
    <s v="S"/>
    <s v="N"/>
    <s v="S"/>
    <s v=" "/>
    <x v="1"/>
    <m/>
  </r>
  <r>
    <n v="971"/>
    <s v="LUIZ PAULO DA SILVA FERREIRA"/>
    <d v="1980-09-10T00:00:00"/>
    <s v="M"/>
    <s v="18042024971"/>
    <n v="4187255"/>
    <m/>
    <m/>
    <s v="LPF_CASA_CASA"/>
    <s v="035.454.794-12"/>
    <s v="luiz_psf@hotmail.com"/>
    <s v="LPF_CASA"/>
    <s v="LUIZ PAULO DA SILVA FERREIRA"/>
    <n v="5584996633922"/>
    <m/>
    <m/>
    <s v="APEN"/>
    <s v="CONSULTORIA"/>
    <s v="NATAL"/>
    <s v="RN"/>
    <s v="59092-500"/>
    <n v="5584996633922"/>
    <x v="354"/>
    <m/>
    <s v="LPF"/>
    <s v="LPF"/>
    <s v="LUIZ PAULO DA SILVA FERREIRA"/>
    <s v="MÉDICO(A)"/>
    <m/>
    <s v="S"/>
    <x v="0"/>
    <n v="1"/>
    <n v="8"/>
    <s v="S"/>
    <s v="N"/>
    <s v="S"/>
    <s v=" "/>
    <x v="1"/>
    <m/>
  </r>
  <r>
    <n v="974"/>
    <s v="MARCELO BARBOSA CARRILHO"/>
    <d v="1992-02-01T00:00:00"/>
    <s v="M"/>
    <s v="19042024974"/>
    <n v="2556042"/>
    <m/>
    <s v="QXR144908"/>
    <s v="MBC_MBC"/>
    <s v="091.304.024-09"/>
    <s v="marcelo_carrilho@hotmail.com"/>
    <s v="MBC"/>
    <s v="HUMBERTO DO AMARAL CARRILHO"/>
    <n v="5581999976609"/>
    <m/>
    <m/>
    <s v="SSG"/>
    <s v="CONSULTORIA"/>
    <s v="RECIFE"/>
    <s v="PE"/>
    <s v="51020-000"/>
    <n v="5581999976609"/>
    <x v="355"/>
    <m/>
    <s v="HAC"/>
    <s v="MBC"/>
    <s v="MARCELO BARBOSA CARRILHO"/>
    <s v="ADMINISTRADOR(A)"/>
    <m/>
    <m/>
    <x v="0"/>
    <n v="1"/>
    <n v="4"/>
    <s v="S"/>
    <s v="N"/>
    <s v="S"/>
    <s v=" "/>
    <x v="1"/>
    <m/>
  </r>
  <r>
    <n v="975"/>
    <s v="TARCISIO SOUTO BACELAR"/>
    <d v="1953-07-04T00:00:00"/>
    <s v="M"/>
    <s v="19042024975"/>
    <n v="2035781"/>
    <m/>
    <m/>
    <s v="TCSB_TCSB"/>
    <s v="085.497.534-91"/>
    <s v="tarcisio.bacelar@gmail.com"/>
    <s v="TCSB"/>
    <s v="TARCISIO SOUTO BACELAR"/>
    <n v="5581999736206"/>
    <m/>
    <m/>
    <s v="SSG"/>
    <s v="CONSULTORIA"/>
    <s v="RECIFE"/>
    <s v="PE"/>
    <s v="51011-000"/>
    <n v="5581999736206"/>
    <x v="355"/>
    <m/>
    <s v="TCSB"/>
    <s v="TCSB"/>
    <s v="TARCISIO SOUTO BACELAR"/>
    <s v="ENGENHEIRO(A)"/>
    <m/>
    <m/>
    <x v="0"/>
    <n v="1"/>
    <n v="8"/>
    <s v="S"/>
    <s v="N"/>
    <s v="S"/>
    <s v=" "/>
    <x v="1"/>
    <m/>
  </r>
  <r>
    <n v="979"/>
    <s v="LAURA MAIA GUERRA"/>
    <d v="2022-10-14T00:00:00"/>
    <s v="F"/>
    <s v="19042024979"/>
    <n v="15336687"/>
    <m/>
    <m/>
    <s v="TCMG_LMG_LMG"/>
    <s v="183.129.754-03"/>
    <s v="THULIO@GUERRAHOLDING.COM"/>
    <s v="TCMG_LMG"/>
    <s v="THULIO COELHO MORAES GUERRA"/>
    <n v="5581999792299"/>
    <s v=""/>
    <m/>
    <s v="SSG"/>
    <s v="CONSULTORIA"/>
    <s v="RECIFE"/>
    <s v="PE"/>
    <s v="52061-095"/>
    <n v="5581999792299"/>
    <x v="355"/>
    <m/>
    <s v="TCMG"/>
    <s v="TCMG"/>
    <s v="THULIO COELHO MORAES GUERRA"/>
    <m/>
    <m/>
    <m/>
    <x v="0"/>
    <n v="1"/>
    <n v="2"/>
    <s v="S"/>
    <s v="S"/>
    <s v="S"/>
    <s v=" "/>
    <x v="1"/>
    <m/>
  </r>
  <r>
    <n v="980"/>
    <s v="DANIELE SAPORITO"/>
    <d v="1982-01-26T00:00:00"/>
    <s v="F"/>
    <s v="19042024980"/>
    <n v="12662654"/>
    <m/>
    <m/>
    <s v="DSP_DSP"/>
    <s v="223.646.058-90"/>
    <s v="danisaporito23@gmail.com"/>
    <s v="DSP"/>
    <s v="DANIELE SAPORITO"/>
    <n v="5511992207730"/>
    <m/>
    <m/>
    <s v="SSG"/>
    <s v="CONSULTORIA"/>
    <s v="SÃO PAULO"/>
    <s v="SP"/>
    <s v="05784-020"/>
    <n v="5511992207730"/>
    <x v="355"/>
    <m/>
    <s v="DSP"/>
    <s v="DSP"/>
    <s v="DANIELE SAPORITO"/>
    <s v="AUTONOMO(A)"/>
    <m/>
    <s v="N"/>
    <x v="0"/>
    <n v="1"/>
    <n v="8"/>
    <s v="S"/>
    <s v="S"/>
    <s v="S"/>
    <s v=" "/>
    <x v="1"/>
    <m/>
  </r>
  <r>
    <n v="982"/>
    <s v="TATIANA ASFORA FREJ"/>
    <d v="1988-03-21T00:00:00"/>
    <s v="F"/>
    <s v="22042024982"/>
    <n v="421089"/>
    <m/>
    <m/>
    <s v="TAF_TAF"/>
    <s v="073.724.384-89"/>
    <s v="tatyfrej@gmail.com"/>
    <s v="TAF"/>
    <s v="TATIANA ASFORA FREJ"/>
    <n v="5521972192220"/>
    <m/>
    <m/>
    <s v="SSG"/>
    <s v="CONSULTORIA"/>
    <s v="SÃO PAULO"/>
    <s v="SP"/>
    <s v="04562-000"/>
    <n v="5521972192220"/>
    <x v="356"/>
    <m/>
    <s v="TAF"/>
    <s v="TAF"/>
    <s v="TATIANA ASFORA FREJ"/>
    <s v="ENGENHEIRO DE PRODUÇÃO"/>
    <m/>
    <s v="S"/>
    <x v="0"/>
    <n v="1"/>
    <n v="8"/>
    <s v="S"/>
    <s v="S"/>
    <s v="S"/>
    <s v=" "/>
    <x v="1"/>
    <m/>
  </r>
  <r>
    <n v="999"/>
    <s v="ELTON RODOLFO ASSUNÇÃO DA SILVA"/>
    <d v="1990-03-13T00:00:00"/>
    <s v="M"/>
    <s v="23042024999"/>
    <n v="321072"/>
    <m/>
    <m/>
    <m/>
    <s v="085.401.334-23"/>
    <s v="eltonsilva@apencapital.com.br"/>
    <s v="ERS"/>
    <s v="ELTON RODOLFO ASSUNÇÃO DA SILVA"/>
    <n v="5581999912271"/>
    <s v="REGULAR"/>
    <m/>
    <s v="ERS"/>
    <s v="CONSULTORIA"/>
    <s v="RECIFE"/>
    <s v="PE"/>
    <s v="50070-080"/>
    <n v="5581999912271"/>
    <x v="357"/>
    <m/>
    <s v="ERS"/>
    <s v="ERS"/>
    <s v="ELTON RODOLFO ASSUNÇÃO DA SILVA"/>
    <s v="CONSULTOR DE INVESTIMENTO"/>
    <m/>
    <s v="S"/>
    <x v="1"/>
    <n v="1"/>
    <n v="8"/>
    <s v="N"/>
    <s v="N"/>
    <s v="N"/>
    <s v=" "/>
    <x v="1"/>
    <m/>
  </r>
  <r>
    <n v="1000"/>
    <s v="TACIANO FLORENTINO DA SILVA"/>
    <d v="1987-11-11T00:00:00"/>
    <s v="M"/>
    <s v="230420241000"/>
    <n v="11673212"/>
    <m/>
    <m/>
    <s v="TFS_TFS"/>
    <s v="073.646.644-40"/>
    <s v="tacianot3@gmail.com"/>
    <s v="TFS"/>
    <s v="TACIANO FLORENTINO DA SILVA"/>
    <n v="5581988167842"/>
    <m/>
    <m/>
    <s v="ERS"/>
    <s v="CONSULTORIA"/>
    <s v="JABOATÃO DOS GUARARAPES"/>
    <s v="PE"/>
    <s v="54140-370"/>
    <n v="5581988167842"/>
    <x v="357"/>
    <m/>
    <s v="TFS"/>
    <s v="TFS"/>
    <s v="TACIANO FLORENTINO DA SILVA"/>
    <s v="ADVOGADO(A)"/>
    <m/>
    <m/>
    <x v="1"/>
    <n v="1"/>
    <n v="8"/>
    <s v="N"/>
    <s v="N"/>
    <s v="N"/>
    <s v=" "/>
    <x v="1"/>
    <m/>
  </r>
  <r>
    <n v="987"/>
    <s v="MARINA BATISTA DA SILVA TEIXEIRA ERHARDT"/>
    <d v="1984-04-26T00:00:00"/>
    <s v="F"/>
    <s v="25042024987"/>
    <m/>
    <n v="5378811"/>
    <m/>
    <s v="MBSE_MBSE"/>
    <s v="056.152.844-63"/>
    <s v="marinabte@gmail.com"/>
    <s v="MBSE"/>
    <s v="MARINA BATISTA DA SILVA TEIXEIRA ERHARDT"/>
    <n v="5581996670915"/>
    <m/>
    <m/>
    <s v="APEN"/>
    <s v="CONSULTORIA"/>
    <s v="RECIFE"/>
    <s v="PE"/>
    <s v="51021-370"/>
    <n v="5581996670915"/>
    <x v="358"/>
    <m/>
    <s v="MBSE"/>
    <s v="MBSE"/>
    <s v="MARINA BATISTA DA SILVA TEIXEIRA ERHARDT"/>
    <s v="ARQUITETO(A)"/>
    <m/>
    <s v="S"/>
    <x v="0"/>
    <n v="1"/>
    <n v="8"/>
    <s v="S"/>
    <s v="S"/>
    <s v="S"/>
    <s v=" "/>
    <x v="0"/>
    <d v="2024-11-26T00:00:00"/>
  </r>
  <r>
    <n v="986"/>
    <s v="JAYME MENEZES SIQUEIRA"/>
    <d v="1967-06-05T00:00:00"/>
    <s v="M"/>
    <s v="26042024986"/>
    <n v="14758288"/>
    <m/>
    <m/>
    <s v="JMS_JMS"/>
    <s v="482.052.734-72"/>
    <s v="Jayme.siqueira@avelloz.com.br"/>
    <s v="JMS"/>
    <s v="JAYME MENEZES SIQUEIRA"/>
    <n v="5581988441040"/>
    <m/>
    <m/>
    <s v="SSG"/>
    <s v="CONSULTORIA"/>
    <s v="RECIFE"/>
    <s v="PE"/>
    <s v="52041-090"/>
    <n v="5581988441040"/>
    <x v="359"/>
    <m/>
    <s v="JMS"/>
    <s v="JMS"/>
    <s v="JAYME MENEZES SIQUEIRA"/>
    <s v="EMPRESÁRIO(A)"/>
    <m/>
    <s v="S"/>
    <x v="0"/>
    <n v="1"/>
    <n v="8"/>
    <s v="S"/>
    <s v="S"/>
    <s v="S"/>
    <s v=" "/>
    <x v="1"/>
    <m/>
  </r>
  <r>
    <n v="991"/>
    <s v="JESSIKA MEDEIROS DE FARIAS MARQUES"/>
    <d v="1990-11-14T00:00:00"/>
    <s v="F"/>
    <s v="30042024991"/>
    <m/>
    <n v="5578751"/>
    <m/>
    <s v="JMFM_JMFM"/>
    <s v="083.769.924-06"/>
    <s v="jessika.marques@hotmail.com"/>
    <s v="JMFM"/>
    <s v="JESSIKA MEDEIROS DE FARIAS MARQUES"/>
    <n v="5583998463820"/>
    <m/>
    <m/>
    <s v="APEN"/>
    <s v="CONSULTORIA"/>
    <s v="ILHÉUS"/>
    <s v="BA"/>
    <s v="45652-065"/>
    <n v="5583998463820"/>
    <x v="360"/>
    <m/>
    <s v="JMFM"/>
    <s v="JMFM"/>
    <s v="JESSIKA MEDEIROS DE FARIAS MARQUES"/>
    <s v="MÉDICO(A)"/>
    <s v="SIMPLES"/>
    <s v="S"/>
    <x v="0"/>
    <n v="1"/>
    <n v="8"/>
    <s v="S"/>
    <s v="N"/>
    <s v="S"/>
    <s v=" "/>
    <x v="1"/>
    <m/>
  </r>
  <r>
    <n v="1003"/>
    <s v="VANESSA CAVALCANTI VIEIRA DE MELO"/>
    <d v="1987-08-15T00:00:00"/>
    <s v="F"/>
    <s v="300420241003"/>
    <n v="229038"/>
    <m/>
    <m/>
    <s v="VCM_VCM"/>
    <s v="060.808.294-52"/>
    <s v="vanessacvm@hotmail.com"/>
    <s v="VCM"/>
    <s v="VANESSA CAVALCANTI VIEIRA DE MELO"/>
    <n v="5581986259989"/>
    <s v="REGULAR"/>
    <m/>
    <s v="TAC"/>
    <s v="CONSULTORIA"/>
    <s v="RECIFE"/>
    <s v="PE"/>
    <s v="52051-380"/>
    <n v="5581986259989"/>
    <x v="360"/>
    <m/>
    <s v="VCM"/>
    <s v="VCM"/>
    <s v="VANESSA CAVALCANTI VIEIRA DE MELO"/>
    <s v="FISIOTERAPEUTA"/>
    <m/>
    <m/>
    <x v="2"/>
    <n v="0"/>
    <n v="8"/>
    <s v="S"/>
    <s v="S"/>
    <s v="S"/>
    <s v=" "/>
    <x v="1"/>
    <m/>
  </r>
  <r>
    <n v="994"/>
    <s v="BÁRBARA FREIRE VASCONCELOS KRAUSE"/>
    <d v="1990-03-14T00:00:00"/>
    <s v="F"/>
    <s v="06052024994"/>
    <n v="15505878"/>
    <m/>
    <m/>
    <s v="BFK_BFK"/>
    <s v="089.276.844-43"/>
    <s v="barbarafvkrause@gmail.com"/>
    <s v="BFK"/>
    <s v="BÁRBARA FREIRE VASCONCELOS KRAUSE"/>
    <n v="5581988141431"/>
    <m/>
    <m/>
    <s v="SSG"/>
    <s v="RETENCAO"/>
    <s v="RECIFE"/>
    <s v="PE"/>
    <s v="51020-240"/>
    <n v="5581988141431"/>
    <x v="361"/>
    <m/>
    <s v="BFK"/>
    <s v="BFK"/>
    <s v="BÁRBARA FREIRE VASCONCELOS KRAUSE"/>
    <s v="MÉDICO(A)"/>
    <s v="COMPLETA"/>
    <s v="S"/>
    <x v="0"/>
    <n v="1"/>
    <n v="8"/>
    <s v="S"/>
    <s v="N"/>
    <s v="S"/>
    <s v=" "/>
    <x v="1"/>
    <m/>
  </r>
  <r>
    <n v="1022"/>
    <s v="SAMUEL MEIRELES DE SENA"/>
    <d v="2021-08-24T00:00:00"/>
    <s v="M"/>
    <s v="070520241022"/>
    <m/>
    <n v="5587717"/>
    <m/>
    <s v="MFS_SMS_SMS"/>
    <s v="189.121.106-40"/>
    <s v="mateusspf@gmail.com"/>
    <s v="MFS_SMS"/>
    <s v="MATEUS FELIPE DE SENA"/>
    <n v="5531987650479"/>
    <m/>
    <m/>
    <s v="TAC"/>
    <s v="CONSULTORIA"/>
    <s v="IPATINGA"/>
    <s v="MG"/>
    <s v="35160-160"/>
    <n v="5531987650479"/>
    <x v="362"/>
    <m/>
    <s v="MFS"/>
    <s v="MFS"/>
    <s v="MATEUS FELIPE DE SENA"/>
    <s v="ESTUDANTE"/>
    <m/>
    <m/>
    <x v="0"/>
    <n v="1"/>
    <n v="2"/>
    <s v="S"/>
    <s v="N"/>
    <s v="S"/>
    <s v=" "/>
    <x v="1"/>
    <m/>
  </r>
  <r>
    <n v="1001"/>
    <s v="FELIPE NOVAIS DE RESENDE"/>
    <d v="1991-10-10T00:00:00"/>
    <s v="M"/>
    <s v="140520241001"/>
    <m/>
    <n v="5625885"/>
    <m/>
    <s v="MMQ_FNR_FNR"/>
    <s v="229.462.738-57"/>
    <s v="feliperesende10@gmail.com"/>
    <s v="MMQ_FNR"/>
    <s v="FELIPE NOVAIS DE RESENDE"/>
    <n v="5511973654398"/>
    <m/>
    <m/>
    <s v="SSG"/>
    <s v="CONSULTORIA"/>
    <s v="SÃO PAULO"/>
    <s v="SP"/>
    <s v="04705-010"/>
    <n v="5511973654398"/>
    <x v="363"/>
    <m/>
    <s v="MMQ"/>
    <s v="MMQ"/>
    <s v="MARIANA MEIRELES QUADROS"/>
    <s v="ANALISTA DE PLANEJAMENTO"/>
    <m/>
    <m/>
    <x v="0"/>
    <n v="1"/>
    <n v="8"/>
    <s v="S"/>
    <s v="N"/>
    <s v="N"/>
    <s v=" "/>
    <x v="1"/>
    <m/>
  </r>
  <r>
    <n v="1004"/>
    <s v="CAMILA CECATO NICOLAU E/OU GUSTAVO RAMOS RIBEIRO"/>
    <d v="1987-08-14T00:00:00"/>
    <s v="F"/>
    <s v="160520241004"/>
    <m/>
    <n v="5380675"/>
    <m/>
    <s v="CCN_CONJ_CONJ"/>
    <s v="346.128.518-89"/>
    <s v="camila.cecato@hotmail.com"/>
    <s v="CCN_GRR_COJ"/>
    <s v="CAMILA CECATO NICOLAU"/>
    <n v="5511996436288"/>
    <m/>
    <m/>
    <s v="SSG"/>
    <s v="CONSULTORIA"/>
    <s v="SÃO PAULO"/>
    <s v="SP"/>
    <s v=" nobr"/>
    <n v="5511996436288"/>
    <x v="364"/>
    <m/>
    <s v="CCN"/>
    <s v="CCN"/>
    <s v="CAMILA CECATO NICOLAU"/>
    <s v="MÉDICO(A)"/>
    <m/>
    <m/>
    <x v="0"/>
    <n v="1"/>
    <n v="8"/>
    <s v="S"/>
    <s v="S"/>
    <s v="S"/>
    <s v=" "/>
    <x v="1"/>
    <m/>
  </r>
  <r>
    <n v="1006"/>
    <s v="HANNAH CASAIS MACHADO GUIMARÃES"/>
    <d v="1996-06-26T00:00:00"/>
    <s v="F"/>
    <s v="200520241006"/>
    <n v="15523516"/>
    <m/>
    <m/>
    <s v="TLMG_HCMG_HCMG"/>
    <s v="121.688.464-13"/>
    <s v="HANNAH_CASAIS@HOTMAIL.COM"/>
    <s v="TLMG_HCMG"/>
    <s v="HANNAH CASAIS MACHADO GUIMARÃES"/>
    <n v="5581998668816"/>
    <s v="REGULAR"/>
    <m/>
    <s v="SSG"/>
    <s v="RETENCAO"/>
    <s v="RIO DE JANEIRO"/>
    <s v="RJ"/>
    <s v="22420-040"/>
    <n v="5581998668816"/>
    <x v="365"/>
    <m/>
    <s v="TLMG"/>
    <s v="TLMG"/>
    <s v="THOMAZ LOBO MACHADO GUIMARAES"/>
    <m/>
    <m/>
    <m/>
    <x v="0"/>
    <n v="1"/>
    <n v="2"/>
    <s v="S"/>
    <s v="N"/>
    <s v="S"/>
    <s v=" "/>
    <x v="1"/>
    <m/>
  </r>
  <r>
    <n v="1007"/>
    <s v="LUCAS CASAIS MACHADO GUIMARÃES"/>
    <d v="1998-06-30T00:00:00"/>
    <s v="M"/>
    <s v="200520241007"/>
    <n v="2770898"/>
    <m/>
    <m/>
    <s v="TLMG_LCMG_LCMG"/>
    <s v="122.578.044-65"/>
    <s v="LUCAS_CASAIS_@HOTMAIL.COM"/>
    <s v="TLMG_LCMG"/>
    <s v="LUCAS CASAIS MACHADO GUIMARÃES"/>
    <n v="5521965588977"/>
    <s v="REGULAR"/>
    <m/>
    <s v="SSG"/>
    <s v="RETENCAO"/>
    <s v="RIO DE JANEIRO"/>
    <s v="RJ"/>
    <s v="22420-040"/>
    <n v="5521965588977"/>
    <x v="365"/>
    <m/>
    <s v="TLMG"/>
    <s v="TLMG"/>
    <s v="THOMAZ LOBO MACHADO GUIMARAES"/>
    <m/>
    <m/>
    <m/>
    <x v="0"/>
    <n v="1"/>
    <n v="2"/>
    <s v="S"/>
    <s v="N"/>
    <s v="S"/>
    <s v=" "/>
    <x v="1"/>
    <m/>
  </r>
  <r>
    <n v="1014"/>
    <s v="BRUNA GEORGINA BUNZEN DE ALBUQUERQUE ROMEIRO"/>
    <d v="1982-02-26T00:00:00"/>
    <s v="F"/>
    <s v="200520241014"/>
    <m/>
    <n v="2292693"/>
    <m/>
    <s v="BBR_BBR"/>
    <s v="047.065.254-38"/>
    <s v="bruna.romeiro@gmail.com"/>
    <s v="BBR"/>
    <s v="BRUNA GEORGINA BUNZEN DE ALBUQUERQUE ROMEIRO"/>
    <n v="5581997576116"/>
    <s v="REGULAR"/>
    <m/>
    <s v="NBL"/>
    <s v="CONSULTORIA"/>
    <s v="RECIFE"/>
    <s v="PE"/>
    <s v="51020-150"/>
    <n v="5581997576116"/>
    <x v="365"/>
    <m/>
    <s v="BBR"/>
    <s v="BBR"/>
    <s v="BRUNA GEORGINA BUNZEN DE ALBUQUERQUE ROMEIRO"/>
    <s v="ENGENHEIRO(A)"/>
    <m/>
    <s v="S"/>
    <x v="0"/>
    <n v="1"/>
    <n v="8"/>
    <s v="S"/>
    <s v="N"/>
    <s v="S"/>
    <s v=" "/>
    <x v="1"/>
    <m/>
  </r>
  <r>
    <n v="1015"/>
    <s v="THOMAS AUGUSTO LINS DE ALBUQUERQUE LIMA"/>
    <d v="1998-03-28T00:00:00"/>
    <s v="M"/>
    <s v="200520241015"/>
    <n v="15351805"/>
    <m/>
    <m/>
    <s v="TLAL_TLAL"/>
    <s v="110.235.794-48"/>
    <s v="thomaslimalins@gmail.com"/>
    <s v="TLAL"/>
    <s v="THOMAS AUGUSTO LINS DE ALBUQUERQUE LIMA"/>
    <n v="5581988222824"/>
    <s v="REGULAR"/>
    <m/>
    <s v="SSG"/>
    <s v="CONSULTORIA"/>
    <s v="RECIFE"/>
    <s v="PE"/>
    <s v="52050-100"/>
    <n v="5581988222824"/>
    <x v="365"/>
    <m/>
    <s v="TLAL"/>
    <s v="TLAL"/>
    <s v="THOMAS AUGUSTO LINS DE ALBUQUERQUE LIMA"/>
    <s v="ESTUDANTE"/>
    <m/>
    <m/>
    <x v="2"/>
    <n v="0"/>
    <n v="8"/>
    <s v="S"/>
    <s v="N"/>
    <s v="S"/>
    <s v=" "/>
    <x v="1"/>
    <m/>
  </r>
  <r>
    <n v="1013"/>
    <s v="PRISCILA DE ARAUJO CAVALCANTI DE ALBUQUERQUE"/>
    <d v="1976-07-28T00:00:00"/>
    <s v="F"/>
    <s v="220520241013"/>
    <m/>
    <n v="5631211"/>
    <m/>
    <s v="PCA_PCA"/>
    <s v="025.120.884-21"/>
    <s v="priscilaaca@terra.com.br"/>
    <s v="PCA"/>
    <s v="PRISCILA DE ARAUJO CAVALCANTI DE ALBUQUERQUE"/>
    <n v="5581992785279"/>
    <m/>
    <m/>
    <s v="APEN"/>
    <s v="CONSULTORIA"/>
    <s v="RECIFE"/>
    <s v="PE"/>
    <s v="52041-020"/>
    <n v="5581992785279"/>
    <x v="366"/>
    <m/>
    <s v="PCA"/>
    <s v="PCA"/>
    <s v="PRISCILA DE ARAUJO CAVALCANTI DE ALBUQUERQUE"/>
    <s v="DENTISTA"/>
    <m/>
    <s v="N"/>
    <x v="0"/>
    <n v="1"/>
    <n v="8"/>
    <s v="S"/>
    <s v="N"/>
    <s v="S"/>
    <s v=" "/>
    <x v="1"/>
    <m/>
  </r>
  <r>
    <n v="1027"/>
    <s v="FRANCISCO FLAVIO MODESTO DE ANDRADE"/>
    <d v="1947-11-21T00:00:00"/>
    <s v="M"/>
    <s v="230520241027"/>
    <n v="280922"/>
    <m/>
    <m/>
    <s v="CMAA_FFMA_FFMA"/>
    <s v="033.939.844-20"/>
    <s v="ANDRADESHARP@GMAIL.COM"/>
    <s v="CMAA_FFMA"/>
    <s v="FRANCISCO FLAVIO MODESTO DE ANDRADE"/>
    <n v="5581999613586"/>
    <m/>
    <m/>
    <s v="SSG"/>
    <s v="CONSULTORIA"/>
    <s v="RECIFE"/>
    <s v="PE"/>
    <s v="52011-030"/>
    <n v="5581999613586"/>
    <x v="367"/>
    <m/>
    <s v="CMAA"/>
    <s v="CMAA_FFMA"/>
    <s v="FRANCISCO FLAVIO MODESTO DE ANDRADE"/>
    <s v="PROFESSOR(A)"/>
    <m/>
    <s v="S"/>
    <x v="0"/>
    <n v="1"/>
    <n v="8"/>
    <s v="S"/>
    <s v="N"/>
    <s v="S"/>
    <s v=" "/>
    <x v="1"/>
    <m/>
  </r>
  <r>
    <n v="1018"/>
    <s v="MARIA EDUARDA LEDEBOUR"/>
    <d v="1977-01-02T00:00:00"/>
    <s v="F"/>
    <s v="240520241018"/>
    <n v="5093194"/>
    <m/>
    <m/>
    <s v="MEL_MEL"/>
    <s v="022.669.234-55"/>
    <s v="EDUARDALEDEBOUR@GMAIL.COM"/>
    <s v="MEL"/>
    <s v="MARIA EDUARDA LEDEBOUR"/>
    <n v="5581981199278"/>
    <m/>
    <m/>
    <s v="SSG"/>
    <s v="CONSULTORIA"/>
    <s v="RECIFE"/>
    <s v="PE"/>
    <s v="52060-160"/>
    <n v="5581981199278"/>
    <x v="368"/>
    <m/>
    <s v="MEL"/>
    <s v="MEL"/>
    <s v="MARIA EDUARDA LEDEBOUR"/>
    <s v="ADVOGADO(A)"/>
    <m/>
    <s v="S"/>
    <x v="0"/>
    <n v="1"/>
    <n v="8"/>
    <s v="S"/>
    <s v="N"/>
    <s v="S"/>
    <s v=" "/>
    <x v="1"/>
    <m/>
  </r>
  <r>
    <n v="1019"/>
    <s v="RAFAEL DINIZ CARDOSO"/>
    <d v="1992-03-25T00:00:00"/>
    <s v="M"/>
    <s v="270520241019"/>
    <n v="589202"/>
    <m/>
    <m/>
    <s v="RDC_RDC"/>
    <s v="083.972.374-10"/>
    <s v="rafaeldiniz31@hotmail.com"/>
    <s v="RDC"/>
    <s v="RAFAEL DINIZ CARDOSO"/>
    <n v="5581992895245"/>
    <m/>
    <m/>
    <s v="APEN"/>
    <s v="CONSULTORIA"/>
    <s v="RECIFE"/>
    <s v="PE"/>
    <s v="51030-010"/>
    <n v="16508632527"/>
    <x v="369"/>
    <m/>
    <s v="RDC"/>
    <s v="RDC"/>
    <s v="RAFAEL DINIZ CARDOSO"/>
    <s v="AUDITOR(A)"/>
    <m/>
    <s v="S"/>
    <x v="0"/>
    <n v="1"/>
    <n v="8"/>
    <s v="S"/>
    <s v="N"/>
    <s v="S"/>
    <s v=" "/>
    <x v="1"/>
    <m/>
  </r>
  <r>
    <n v="1020"/>
    <s v="MARISA APARECIDA TORRE RITTES"/>
    <d v="1945-02-25T00:00:00"/>
    <s v="F"/>
    <s v="270520241020"/>
    <m/>
    <n v="5640919"/>
    <m/>
    <s v="MATR_MATR"/>
    <s v="116.465.768-29"/>
    <s v="torrerittes@hotmail.com"/>
    <s v="MATR"/>
    <s v="MARISA APARECIDA TORRE RITTES"/>
    <n v="5511999430992"/>
    <m/>
    <m/>
    <s v="TAC"/>
    <s v="CONSULTORIA"/>
    <s v="SÃO PAULO"/>
    <s v="SP"/>
    <s v="04546-080"/>
    <n v="5511999430992"/>
    <x v="369"/>
    <m/>
    <s v="MATR"/>
    <s v="MATR"/>
    <s v="MARISA APARECIDA TORRE RITTES"/>
    <s v="ARTISTA PLÁSTICA"/>
    <m/>
    <m/>
    <x v="0"/>
    <n v="1"/>
    <s v="EXCEÇÃO"/>
    <s v="S"/>
    <s v="N"/>
    <s v="S"/>
    <s v=" "/>
    <x v="1"/>
    <m/>
  </r>
  <r>
    <n v="1021"/>
    <s v="JOÃO VICTOR FRAGA"/>
    <d v="1982-04-02T00:00:00"/>
    <s v="M"/>
    <s v="290520241021"/>
    <n v="294205"/>
    <m/>
    <s v="6AI06159"/>
    <s v="JVF_JVF"/>
    <s v="090.812.737-52"/>
    <s v="jvfraga@yahoo.com.br"/>
    <s v="JVF"/>
    <s v="JOÃO VICTOR FRAGA"/>
    <n v="5521990110288"/>
    <m/>
    <m/>
    <s v="APEN"/>
    <s v="CONSULTORIA"/>
    <s v="NITEROI"/>
    <s v="RJ"/>
    <s v="24230-000"/>
    <n v="5521990110288"/>
    <x v="370"/>
    <m/>
    <s v="JVF"/>
    <s v="JVF"/>
    <s v="JOÃO VICTOR FRAGA"/>
    <s v="EMPRESÁRIO(A)"/>
    <m/>
    <s v="N"/>
    <x v="0"/>
    <n v="1"/>
    <n v="8"/>
    <s v="S"/>
    <s v="N"/>
    <s v="S"/>
    <s v=" "/>
    <x v="1"/>
    <m/>
  </r>
  <r>
    <n v="1026"/>
    <s v="MARIA THEREZA LIGIEIRO ARMOND FRAGA"/>
    <d v="1982-04-02T00:00:00"/>
    <s v="F"/>
    <s v="290520241026"/>
    <m/>
    <n v="3869438"/>
    <m/>
    <s v="JVF_MTF_MTF"/>
    <s v="096.157.757-62"/>
    <s v="jotavfraga@gmail.com"/>
    <s v="JVF_MTF"/>
    <s v="MARIA THEREZA LIGIEIRO ARMOND FRAGA"/>
    <n v="5521990110288"/>
    <m/>
    <m/>
    <s v="APEN"/>
    <s v="CONSULTORIA"/>
    <s v="NITEROI"/>
    <s v="RJ"/>
    <s v="24230-000"/>
    <n v="5521990110288"/>
    <x v="370"/>
    <m/>
    <s v="JVF"/>
    <s v="JVF"/>
    <s v="JOÃO VICTOR FRAGA"/>
    <s v="PSICÓLOGO(A)"/>
    <m/>
    <m/>
    <x v="0"/>
    <n v="1"/>
    <n v="8"/>
    <s v="S"/>
    <s v="N"/>
    <s v="S"/>
    <s v=" "/>
    <x v="1"/>
    <m/>
  </r>
  <r>
    <n v="1023"/>
    <s v="RENATO CAMERINO CARNEIRO LEAL PAES BARRETO"/>
    <d v="1983-04-18T00:00:00"/>
    <s v="M"/>
    <s v="310520241023"/>
    <n v="5884458"/>
    <m/>
    <m/>
    <s v="RLPB_RLPB"/>
    <s v="047.645.274-05"/>
    <s v="renatopaesbarreto@hotmail.com"/>
    <s v="RLPB"/>
    <s v="RENATO CAMERINO CARNEIRO LEAL PAES BARRETO"/>
    <n v="5581999740457"/>
    <s v="REGULAR"/>
    <m/>
    <s v="SSG"/>
    <s v="CONSULTORIA"/>
    <s v="RECIFE"/>
    <s v="PE"/>
    <s v="52041-030"/>
    <n v="5581999740457"/>
    <x v="371"/>
    <m/>
    <s v="RLPB"/>
    <s v="RLPB"/>
    <s v="RENATO CAMERINO CARNEIRO LEAL PAES BARRETO"/>
    <s v="MÉDICO(A)"/>
    <m/>
    <m/>
    <x v="2"/>
    <n v="0"/>
    <n v="8"/>
    <s v="S"/>
    <s v="N"/>
    <s v="S"/>
    <s v=" "/>
    <x v="1"/>
    <m/>
  </r>
  <r>
    <n v="1029"/>
    <s v="DANIELA LIMA VALENÇA PAES BARRETO"/>
    <d v="1988-09-04T00:00:00"/>
    <s v="F"/>
    <s v="310520241029"/>
    <n v="15641890"/>
    <m/>
    <m/>
    <s v="RLPB_DLPB_DLPB"/>
    <s v="073.900.444-11"/>
    <s v="Daniela.valenca@hotmail.com"/>
    <s v="RLPB_DLPB"/>
    <s v="DANIELA LIMA VALENÇA PAES BARRETO"/>
    <n v="5581997485782"/>
    <m/>
    <m/>
    <s v="SSG"/>
    <s v="CONSULTORIA"/>
    <s v="RECIFE"/>
    <s v="PE"/>
    <s v="52041-030"/>
    <n v="5581997485782"/>
    <x v="371"/>
    <m/>
    <s v="RLPB"/>
    <s v="RLPB_DLPB"/>
    <s v="DANIELA LIMA VALENÇA PAES BARRETO"/>
    <s v="DENTISTA"/>
    <m/>
    <m/>
    <x v="2"/>
    <n v="0"/>
    <n v="8"/>
    <s v="S"/>
    <s v="N"/>
    <s v="S"/>
    <s v=" "/>
    <x v="1"/>
    <m/>
  </r>
  <r>
    <n v="1045"/>
    <s v="FERNANDO ANTONIO FINK NETO"/>
    <d v="1990-04-04T00:00:00"/>
    <s v="M"/>
    <s v="310520241045"/>
    <n v="414803"/>
    <n v="4256616"/>
    <m/>
    <s v="FAFN_FAFN"/>
    <s v="070.024.574-03"/>
    <s v="FERNANDOFINKNETO@GMAIL.COM"/>
    <s v="FAFN"/>
    <s v="FERNANDO ANTONIO FINK NETO"/>
    <n v="5581994547860"/>
    <s v="QUALIFICADO"/>
    <m/>
    <s v="SSG"/>
    <s v="RETENCAO"/>
    <s v="RECIFE"/>
    <s v="PE"/>
    <s v="52060-410"/>
    <n v="5581994547860"/>
    <x v="371"/>
    <m/>
    <s v="FAFN"/>
    <s v="FAFN"/>
    <s v="FERNANDO ANTONIO FINK NETO"/>
    <s v="ENGENHEIRO(A)"/>
    <m/>
    <m/>
    <x v="0"/>
    <n v="1"/>
    <n v="1"/>
    <s v="S"/>
    <s v="N"/>
    <s v="S"/>
    <s v=" "/>
    <x v="1"/>
    <m/>
  </r>
  <r>
    <n v="1127"/>
    <s v="RENATO CAMERINO CARNEIRO LEAL PAES BARRETO E/OU DANIELA LIMA VALENCA PAES BARRETO"/>
    <d v="1983-04-18T00:00:00"/>
    <s v="M"/>
    <s v="310520241127"/>
    <m/>
    <n v="5861120"/>
    <m/>
    <s v="RLPB_COJ_COJ"/>
    <s v="047.645.274-05"/>
    <s v="renatopaesbarreto@hotmail.com"/>
    <s v="RLPB_COJ"/>
    <s v="RENATO CAMERINO CARNEIRO LEAL PAES BARRETO"/>
    <n v="5581999740457"/>
    <s v="REGULAR"/>
    <m/>
    <s v="SSG"/>
    <s v="CONSULTORIA"/>
    <s v="RECIFE"/>
    <s v="PE"/>
    <s v="52041-030"/>
    <n v="5581999740457"/>
    <x v="371"/>
    <m/>
    <s v="RLPB"/>
    <s v="RLPB"/>
    <s v="RENATO CAMERINO CARNEIRO LEAL PAES BARRETO"/>
    <s v="MÉDICO(A)"/>
    <m/>
    <m/>
    <x v="2"/>
    <n v="0"/>
    <n v="8"/>
    <s v="S"/>
    <s v="N"/>
    <s v="S"/>
    <s v=" "/>
    <x v="1"/>
    <m/>
  </r>
  <r>
    <n v="1025"/>
    <s v="GUILHERME NOBREGA MENEZES DE MATOS"/>
    <d v="1998-09-22T00:00:00"/>
    <s v="M"/>
    <s v="030620241025"/>
    <n v="15654473"/>
    <m/>
    <m/>
    <s v="CGM_GNM_GNM"/>
    <s v="079.262.314-28"/>
    <s v="guilhermenmmatos@gmail.com"/>
    <s v="CGM_GNM"/>
    <s v="GUILHERME NOBREGA MENEZES DE MATOS"/>
    <n v="5581991860415"/>
    <m/>
    <m/>
    <s v="SSG"/>
    <s v="CONSULTORIA"/>
    <s v="RECIFE"/>
    <s v="PE"/>
    <s v="52050-150"/>
    <n v="5581991860415"/>
    <x v="372"/>
    <m/>
    <s v="CGM"/>
    <s v="CGM"/>
    <s v="CARLOS GUSTAVO RODRIGUES DE MATOS"/>
    <s v="ADVOGADO(A)"/>
    <m/>
    <m/>
    <x v="0"/>
    <n v="1"/>
    <n v="7"/>
    <s v="S"/>
    <s v="N"/>
    <s v="S"/>
    <s v=" "/>
    <x v="1"/>
    <m/>
  </r>
  <r>
    <n v="1028"/>
    <s v="GABRIEL RATTACASO CARVALHO"/>
    <d v="1988-01-19T00:00:00"/>
    <s v="M"/>
    <s v="030620241028"/>
    <n v="2562215"/>
    <m/>
    <m/>
    <s v="GRC_GRC"/>
    <s v="073.887.894-48"/>
    <s v="gabrielrattacaso@gmail.com"/>
    <s v="GRC"/>
    <s v="GABRIEL RATTACASO CARVALHO"/>
    <n v="5511958455044"/>
    <m/>
    <m/>
    <s v="APEN"/>
    <s v="RETENCAO"/>
    <s v="SÃO PAULO"/>
    <s v="SP"/>
    <s v="05586-060"/>
    <n v="5511958455044"/>
    <x v="372"/>
    <m/>
    <s v="GRC"/>
    <s v="GRC"/>
    <s v="GABRIEL RATTACASO CARVALHO"/>
    <s v="ENGENHEIRO(A)"/>
    <m/>
    <m/>
    <x v="0"/>
    <n v="1"/>
    <n v="8"/>
    <s v="S"/>
    <s v="N"/>
    <s v="S"/>
    <s v=" "/>
    <x v="1"/>
    <m/>
  </r>
  <r>
    <n v="1032"/>
    <s v="RINGO RAPOSO DE MELO"/>
    <d v="1992-03-10T00:00:00"/>
    <s v="M"/>
    <s v="050620241032"/>
    <n v="15669831"/>
    <m/>
    <m/>
    <s v="CMS_RRM_RRM"/>
    <s v="080.837.534-24"/>
    <s v="RINGORAPOSORR@GMAIL.COM"/>
    <s v="CMS_RRM"/>
    <s v="RINGO RAPOSO DE MELO"/>
    <n v="5581987265518"/>
    <m/>
    <m/>
    <s v="SSG"/>
    <s v="CONSULTORIA"/>
    <s v="RECIFE"/>
    <s v="PE"/>
    <s v="51020-040"/>
    <n v="5581987265518"/>
    <x v="373"/>
    <m/>
    <s v="CMS"/>
    <s v="CMS"/>
    <s v="CRISTINA MAGALHAES DA SILVEIRA"/>
    <s v="ESTUDANTE"/>
    <s v="SIMPLES"/>
    <s v="N"/>
    <x v="2"/>
    <n v="1"/>
    <n v="1"/>
    <s v="S"/>
    <s v="N"/>
    <s v="S"/>
    <s v=" "/>
    <x v="1"/>
    <m/>
  </r>
  <r>
    <n v="1031"/>
    <s v="AMANDA MARÇAL DE ARAUJO MAFRA"/>
    <d v="1981-12-14T00:00:00"/>
    <s v="F"/>
    <s v="060620241031"/>
    <n v="2383054"/>
    <m/>
    <m/>
    <s v="SLS_AMM_AMM"/>
    <s v="008.751.584-98"/>
    <s v="amandamarcal@yahoo.com.br"/>
    <s v="SLS_AMM"/>
    <s v="AMANDA MARÇAL DE ARAUJO MAFRA"/>
    <n v="5584991883537"/>
    <s v="REGULAR"/>
    <m/>
    <s v="SSG"/>
    <s v="CONSULTORIA"/>
    <s v="PETROPOLIS"/>
    <s v="PE"/>
    <s v="59012-310"/>
    <n v="5584991883537"/>
    <x v="374"/>
    <m/>
    <s v="SLS_AMM"/>
    <s v="SLS_AMM"/>
    <s v="AMANDA MARÇAL DE ARAUJO MAFRA"/>
    <s v="MÉDICO(A)"/>
    <m/>
    <m/>
    <x v="0"/>
    <n v="1"/>
    <n v="1"/>
    <s v="S"/>
    <s v="S"/>
    <s v="S"/>
    <s v=" "/>
    <x v="1"/>
    <m/>
  </r>
  <r>
    <n v="1033"/>
    <s v="MARIA ISABEL MARINHO DE LIMA"/>
    <d v="1993-01-21T00:00:00"/>
    <s v="F"/>
    <s v="070620241033"/>
    <n v="15596671"/>
    <m/>
    <m/>
    <s v="MIML_MIML"/>
    <s v="084.958.464-70"/>
    <s v="isabelmarinhof@hotmail.com"/>
    <s v="MIML"/>
    <s v="MARIA ISABEL MARINHO DE LIMA"/>
    <n v="5587999243902"/>
    <s v="REGULAR"/>
    <m/>
    <s v="NBL"/>
    <s v="CONSULTORIA"/>
    <s v="BODOCO"/>
    <s v="PE"/>
    <s v="56220-000"/>
    <n v="5587999243902"/>
    <x v="375"/>
    <m/>
    <s v="MIML"/>
    <s v="MIML"/>
    <s v="MARIA ISABEL MARINHO DE LIMA"/>
    <s v="DENTISTA"/>
    <m/>
    <m/>
    <x v="2"/>
    <n v="0"/>
    <n v="8"/>
    <s v="S"/>
    <s v="N"/>
    <s v="S"/>
    <s v=" "/>
    <x v="1"/>
    <m/>
  </r>
  <r>
    <n v="1034"/>
    <s v="ISABELLE LAURITZEN DUARTE"/>
    <d v="1979-11-30T00:00:00"/>
    <s v="F"/>
    <s v="070620241034"/>
    <n v="11494147"/>
    <m/>
    <m/>
    <s v="GLD_ILD_ILD"/>
    <s v="034.358.114-04"/>
    <s v="belalauritzen@gmail.com"/>
    <s v="GLD_ILD"/>
    <s v="ISABELLE LAURITZEN DUARTE"/>
    <n v="5581991525078"/>
    <s v="REGULAR"/>
    <m/>
    <s v="TAC"/>
    <s v="CONSULTORIA"/>
    <s v="RECIFE"/>
    <s v="PE"/>
    <s v="52060-000"/>
    <n v="5581991525078"/>
    <x v="375"/>
    <m/>
    <s v="GLD"/>
    <s v="GLD_ILD"/>
    <s v="ISABELLE LAURITZEN DUARTE"/>
    <s v="DENTISTA"/>
    <s v="COMPLETA"/>
    <s v="S"/>
    <x v="0"/>
    <n v="1"/>
    <n v="1"/>
    <s v="S"/>
    <s v="N"/>
    <s v="S"/>
    <s v=" "/>
    <x v="1"/>
    <m/>
  </r>
  <r>
    <n v="1036"/>
    <s v="NORMA DE GÓES MIRANDA"/>
    <d v="1958-08-25T00:00:00"/>
    <s v="F"/>
    <s v="110620241036"/>
    <n v="15305301"/>
    <m/>
    <m/>
    <s v="DGM_NGM_NGM"/>
    <s v="244.877.914-72"/>
    <s v="normagoesm@gmail.com"/>
    <s v="DGM_NGM"/>
    <s v="JULIANA SIQUEIRA PORTELA GOMES GOES"/>
    <n v="5581998994477"/>
    <s v="REGULAR"/>
    <m/>
    <s v="TAC"/>
    <s v="CONSULTORIA"/>
    <s v="RECIFE"/>
    <s v="PE"/>
    <s v="52020-214"/>
    <n v="5581998994477"/>
    <x v="376"/>
    <m/>
    <s v="DGM_JSP"/>
    <s v="DGM_NGM"/>
    <s v="NORMA DE GÓES MIRANDA"/>
    <s v="PSICÓLOGO(A)"/>
    <m/>
    <m/>
    <x v="0"/>
    <n v="1"/>
    <n v="8"/>
    <s v="S"/>
    <s v="N"/>
    <s v="S"/>
    <s v=" "/>
    <x v="1"/>
    <m/>
  </r>
  <r>
    <n v="1037"/>
    <s v="PEDRO IGOR DE ALBUQUERQUE ARAÚJO"/>
    <d v="1986-08-28T00:00:00"/>
    <s v="M"/>
    <s v="110620241037"/>
    <n v="2319159"/>
    <m/>
    <m/>
    <s v="PDAQ_PDAQ"/>
    <s v="064.341.014-73"/>
    <s v="pedroigor.ec@gmail.com"/>
    <s v="PDAQ"/>
    <s v="PEDRO IGOR DE ALBUQUERQUE ARAÚJO"/>
    <n v="5581981824016"/>
    <s v="REGULAR"/>
    <m/>
    <s v="TAC"/>
    <s v="CONSULTORIA"/>
    <s v="RECIFE"/>
    <s v="PE"/>
    <s v="52070-030"/>
    <n v="5581981824016"/>
    <x v="376"/>
    <m/>
    <s v="PDAQ"/>
    <s v="PDAQ"/>
    <s v="PEDRO IGOR DE ALBUQUERQUE ARAÚJO"/>
    <s v="AUTONOMO(A)"/>
    <m/>
    <m/>
    <x v="0"/>
    <n v="1"/>
    <n v="8"/>
    <s v="S"/>
    <s v="S"/>
    <s v="S"/>
    <s v=" "/>
    <x v="1"/>
    <m/>
  </r>
  <r>
    <n v="1041"/>
    <s v="PEDRO MEIRELES QUADROS"/>
    <d v="1993-12-02T00:00:00"/>
    <s v="M"/>
    <s v="110620241041"/>
    <m/>
    <n v="4024907"/>
    <m/>
    <s v="MMQ_PMQ_PMQ"/>
    <s v="025.995.455-10"/>
    <s v="pedromequadros@gmail.com"/>
    <s v="MMQ_PMQ"/>
    <s v="PEDRO MEIRELES QUADROS"/>
    <n v="5571992785138"/>
    <m/>
    <m/>
    <s v="SSG"/>
    <s v="CONSULTORIA"/>
    <s v="RECIFE"/>
    <s v="PE"/>
    <s v="04547-000"/>
    <n v="5571992785138"/>
    <x v="376"/>
    <m/>
    <s v="MMQ"/>
    <s v="MMQ_PMQ"/>
    <s v="PEDRO MEIRELES QUADROS"/>
    <s v="ADMINISTRADOR(A)"/>
    <m/>
    <m/>
    <x v="0"/>
    <n v="1"/>
    <n v="8"/>
    <s v="S"/>
    <s v="N"/>
    <s v="N"/>
    <s v=" "/>
    <x v="1"/>
    <m/>
  </r>
  <r>
    <n v="1048"/>
    <s v="MARIA VIRGINIA GALVÃO FERREIRA"/>
    <d v="1982-12-05T00:00:00"/>
    <s v="F"/>
    <s v="110620241048"/>
    <m/>
    <m/>
    <m/>
    <m/>
    <s v="046.030.964-10"/>
    <s v="mariavirginiagalvao@gmail.com"/>
    <s v="PDAQ_MVG"/>
    <s v="MARIA VIRGINIA GALVÃO FERREIRA"/>
    <n v="5581992885160"/>
    <m/>
    <m/>
    <s v="TAC"/>
    <s v="CONSULTORIA"/>
    <s v="RECIFE"/>
    <s v="PE"/>
    <s v="52070-030"/>
    <n v="5581992885160"/>
    <x v="376"/>
    <m/>
    <s v="PDAQ"/>
    <s v="PDAQ"/>
    <s v="MARIA VIRGINIA GALVÃO FERREIRA"/>
    <s v="COMERCIANTE"/>
    <m/>
    <m/>
    <x v="0"/>
    <n v="1"/>
    <n v="8"/>
    <s v="S"/>
    <s v="S"/>
    <s v="S"/>
    <s v=" "/>
    <x v="1"/>
    <m/>
  </r>
  <r>
    <n v="1039"/>
    <s v="ANTONIO NOVAES GOMINHO"/>
    <d v="1938-11-13T00:00:00"/>
    <s v="M"/>
    <s v="130620241039"/>
    <m/>
    <n v="5692380"/>
    <m/>
    <s v="ANG_ANG"/>
    <s v="004.097.664-53"/>
    <s v="cybellenovaess@gmail.com"/>
    <s v="ANG"/>
    <s v="ANTONIO NOVAES GOMINHO"/>
    <n v="5581992113986"/>
    <m/>
    <m/>
    <s v="NBL"/>
    <s v="CONSULTORIA"/>
    <s v="RECIFE"/>
    <s v="PE"/>
    <s v="52070-040"/>
    <n v="5581992113986"/>
    <x v="377"/>
    <m/>
    <s v="ANG"/>
    <s v="ANG"/>
    <s v="ANTONIO NOVAES GOMINHO"/>
    <s v="DELEGADO DE POLICIA"/>
    <s v="COMPLETA"/>
    <m/>
    <x v="0"/>
    <n v="1"/>
    <n v="8"/>
    <s v="S"/>
    <s v="N"/>
    <s v="S"/>
    <s v=" "/>
    <x v="0"/>
    <d v="2025-01-27T00:00:00"/>
  </r>
  <r>
    <n v="1042"/>
    <s v="MARILIA SILVA CAVALCANTE"/>
    <d v="1994-12-20T00:00:00"/>
    <s v="F"/>
    <s v="130620241042"/>
    <m/>
    <n v="5686749"/>
    <m/>
    <s v="MSC_MSC"/>
    <s v="051.585.734-33"/>
    <s v="mariliascavalcante@gmail.com"/>
    <s v="MSC"/>
    <s v="MARILIA SILVA CAVALCANTE"/>
    <n v="5581997014250"/>
    <m/>
    <m/>
    <s v="SSG"/>
    <s v="CONSULTORIA"/>
    <s v="SÃO JOSÉ DOS CAMPOS"/>
    <s v="SP"/>
    <s v="12246-150"/>
    <n v="5581997014250"/>
    <x v="377"/>
    <m/>
    <s v="MSC"/>
    <s v="MSC"/>
    <s v="MARILIA SILVA CAVALCANTE"/>
    <s v="ENGENHEIRO(A)"/>
    <m/>
    <m/>
    <x v="0"/>
    <n v="1"/>
    <n v="8"/>
    <s v="S"/>
    <s v="N"/>
    <s v="N"/>
    <s v=" "/>
    <x v="1"/>
    <m/>
  </r>
  <r>
    <n v="1046"/>
    <s v="RODRIGO CASTRO DE MEDEIROS"/>
    <d v="1979-02-28T00:00:00"/>
    <s v="M"/>
    <s v="130620241046"/>
    <n v="5093417"/>
    <m/>
    <m/>
    <s v="RCDM_RCDM"/>
    <s v="032.343.154-26"/>
    <s v="rodrigocastrodemedeiros@yahoo.com"/>
    <s v="RCDM"/>
    <s v="RODRIGO CASTRO DE MEDEIROS"/>
    <n v="5581996069246"/>
    <s v="QUALIFICADO"/>
    <m/>
    <s v="SSG"/>
    <s v="CONSULTORIA"/>
    <s v="RECIFE"/>
    <s v="PE"/>
    <s v="52060-590"/>
    <n v="5581996069246"/>
    <x v="377"/>
    <m/>
    <s v="RCDM"/>
    <s v="RCDM"/>
    <s v="RODRIGO CASTRO DE MEDEIROS"/>
    <s v="MÉDICO(A)"/>
    <s v="COMPLETA"/>
    <s v="S"/>
    <x v="0"/>
    <n v="1"/>
    <n v="1"/>
    <s v="S"/>
    <s v="N"/>
    <s v="S"/>
    <s v=" "/>
    <x v="1"/>
    <m/>
  </r>
  <r>
    <n v="1040"/>
    <s v="JOÃO MAGALHÃES VOLPI"/>
    <d v="2024-05-23T00:00:00"/>
    <s v="M"/>
    <s v="140620241040"/>
    <m/>
    <n v="5675501"/>
    <m/>
    <m/>
    <s v="003.011.144-71"/>
    <s v="celiovolpi@gmail.com"/>
    <s v="CVJ_JMV"/>
    <s v="JOÃO MAGALHÃES VOLPI"/>
    <n v="5581992113986"/>
    <m/>
    <m/>
    <s v="SSG"/>
    <s v="CONSULTORIA"/>
    <s v="RECIFE"/>
    <s v="PE"/>
    <s v="52041-065"/>
    <n v="5511999411646"/>
    <x v="378"/>
    <m/>
    <s v="CVJ"/>
    <s v="CVJ"/>
    <s v="CELIO VOLPI JUNIOR"/>
    <s v="ESTUDANTE"/>
    <m/>
    <m/>
    <x v="2"/>
    <n v="0"/>
    <m/>
    <s v="S"/>
    <s v="N"/>
    <s v="S"/>
    <s v=" "/>
    <x v="0"/>
    <d v="2024-10-28T00:00:00"/>
  </r>
  <r>
    <n v="1044"/>
    <s v="VICTOR LIMA DE SOUZA GOMES"/>
    <d v="1991-01-14T00:00:00"/>
    <s v="M"/>
    <s v="180620241044"/>
    <m/>
    <n v="3957858"/>
    <m/>
    <s v="RLSG_VLSG_VLSG"/>
    <s v="076.942.284-58"/>
    <s v="victorlima.web@gmail.com"/>
    <s v="RLSG_VLSG"/>
    <s v="VICTOR LIMA DE SOUZA GOMES"/>
    <n v="5581998217260"/>
    <m/>
    <m/>
    <s v="SSG"/>
    <s v="CONSULTORIA"/>
    <s v="RECIFE"/>
    <s v="PE"/>
    <s v="50740-440"/>
    <n v="5581998217260"/>
    <x v="379"/>
    <m/>
    <s v="RLSG"/>
    <s v="RLSG"/>
    <s v="RENATO LIMA DE SOUZA GOMES"/>
    <s v="ANALISTA DE CUSTOMER SUCCESS"/>
    <m/>
    <m/>
    <x v="0"/>
    <n v="1"/>
    <n v="1"/>
    <s v="S"/>
    <s v="N"/>
    <s v="S"/>
    <s v=" "/>
    <x v="1"/>
    <m/>
  </r>
  <r>
    <n v="1047"/>
    <s v="POLIANA DE ALENCAR MEDEIROS"/>
    <d v="1991-04-27T00:00:00"/>
    <s v="F"/>
    <s v="190620241047"/>
    <m/>
    <n v="5693360"/>
    <m/>
    <s v="PAM_PAM"/>
    <s v="078.905.744-57"/>
    <s v="poliana_alencar@hotmail.com"/>
    <s v="PAM"/>
    <s v="POLIANA DE ALENCAR MEDEIROS"/>
    <n v="5581998017278"/>
    <s v="REGULAR"/>
    <m/>
    <s v="BCA"/>
    <s v="CONSULTORIA"/>
    <s v="ORICURI"/>
    <s v="PE"/>
    <s v="56200-000"/>
    <n v="5581998017278"/>
    <x v="380"/>
    <m/>
    <s v="PAM"/>
    <s v="PAM"/>
    <s v="POLIANA DE ALENCAR MEDEIROS"/>
    <s v="ADMINISTRADOR(A)"/>
    <m/>
    <m/>
    <x v="2"/>
    <n v="1"/>
    <n v="8"/>
    <s v="S"/>
    <s v="S"/>
    <s v="S"/>
    <s v=" "/>
    <x v="1"/>
    <m/>
  </r>
  <r>
    <n v="1049"/>
    <s v="ROBSON PAULO DE ANDRADE"/>
    <d v="1958-04-24T00:00:00"/>
    <s v="M"/>
    <s v="250620241049"/>
    <n v="2681859"/>
    <m/>
    <m/>
    <s v="RPA_RPA"/>
    <s v="124.226.654-20"/>
    <s v="rpandrade2002@gmail.com"/>
    <s v="RPA"/>
    <s v="ROBSON PAULO DE ANDRADE"/>
    <n v="5584999851492"/>
    <m/>
    <m/>
    <s v="SSG"/>
    <s v="CONSULTORIA"/>
    <s v="NATAL"/>
    <s v="RN"/>
    <s v="59082-090"/>
    <n v="5584999851492"/>
    <x v="381"/>
    <m/>
    <s v="RPA"/>
    <s v="RPA"/>
    <s v="ROBSON PAULO DE ANDRADE"/>
    <s v="PSICÓLOGO(A)"/>
    <m/>
    <s v="S"/>
    <x v="0"/>
    <n v="1"/>
    <n v="8"/>
    <s v="S"/>
    <s v="S"/>
    <s v="S"/>
    <s v=" "/>
    <x v="1"/>
    <m/>
  </r>
  <r>
    <n v="1061"/>
    <s v="MARDEN AZEVEDO RIBEIRO"/>
    <d v="1991-04-29T00:00:00"/>
    <s v="M"/>
    <s v="260620241061"/>
    <m/>
    <n v="5723065"/>
    <m/>
    <s v="BAB_MAR_MAR"/>
    <s v="032.834.475-35"/>
    <s v="marden.a.ribeiro@gmail.com"/>
    <s v="BAB_MAR"/>
    <s v="MARDEN AZEVEDO RIBEIRO"/>
    <n v="5571991033954"/>
    <m/>
    <m/>
    <s v="TAC"/>
    <s v="CONSULTORIA"/>
    <s v="SALVADOR"/>
    <s v="BA"/>
    <s v="41650-472"/>
    <n v="5571991033954"/>
    <x v="382"/>
    <m/>
    <s v="BAB"/>
    <s v="BAB_MAR"/>
    <s v="MARDEN AZEVEDO RIBEIRO"/>
    <s v="ENGENHEIRO DE AUTOMAÇÃO"/>
    <m/>
    <s v="S"/>
    <x v="2"/>
    <n v="0"/>
    <n v="8"/>
    <s v="S"/>
    <s v="S"/>
    <s v="S"/>
    <s v=" "/>
    <x v="1"/>
    <m/>
  </r>
  <r>
    <n v="1062"/>
    <s v="BARBARA ALEKSANDRA BARRIENTOS"/>
    <d v="1990-02-02T00:00:00"/>
    <s v="F"/>
    <s v="260620241062"/>
    <m/>
    <n v="3008512"/>
    <m/>
    <s v="BAB_BAB"/>
    <s v="858.310.035-74"/>
    <s v="barbara.a.barrientos@gmail.com"/>
    <s v="BAB"/>
    <s v="BARBARA ALEKSANDRA BARRIENTOS"/>
    <n v="5571991944106"/>
    <m/>
    <m/>
    <s v="TAC"/>
    <s v="CONSULTORIA"/>
    <s v="SALVADOR"/>
    <s v="BA"/>
    <s v="41650-472"/>
    <n v="5571991944106"/>
    <x v="382"/>
    <m/>
    <s v="BAB"/>
    <s v="BAB"/>
    <s v="BARBARA ALEKSANDRA BARRIENTOS"/>
    <m/>
    <m/>
    <m/>
    <x v="2"/>
    <n v="0"/>
    <n v="8"/>
    <s v="S"/>
    <s v="S"/>
    <s v="S"/>
    <s v=" "/>
    <x v="1"/>
    <m/>
  </r>
  <r>
    <n v="1052"/>
    <s v="RAFAEL DE CARVALHO MACHADO COELHO"/>
    <d v="1989-03-16T00:00:00"/>
    <s v="M"/>
    <s v="280620241052"/>
    <m/>
    <n v="1005069"/>
    <s v="6FP40133"/>
    <s v="RCMC_RCMC"/>
    <s v="080.195.534-36"/>
    <s v="rafaelcmcoelho@gmail.com"/>
    <s v="RCMC"/>
    <s v="RAFAEL DE CARVALHO MACHADO COELHO"/>
    <n v="5511939611571"/>
    <m/>
    <m/>
    <s v="SSG"/>
    <s v="CONSULTORIA"/>
    <s v="RECIFE"/>
    <s v="PE"/>
    <s v="52041-310"/>
    <n v="5511939611571"/>
    <x v="383"/>
    <m/>
    <s v="RCMC"/>
    <s v="RCMC"/>
    <s v="RAFAEL DE CARVALHO MACHADO COELHO"/>
    <s v="ADMINISTRADOR(A)"/>
    <m/>
    <s v="S"/>
    <x v="0"/>
    <n v="1"/>
    <n v="8"/>
    <s v="S"/>
    <s v="N"/>
    <s v="S"/>
    <s v=" "/>
    <x v="0"/>
    <d v="2025-04-08T00:00:00"/>
  </r>
  <r>
    <n v="1053"/>
    <s v="ALEXANDRE BRITO BASTOS"/>
    <d v="1991-02-03T00:00:00"/>
    <s v="M"/>
    <s v="020720241053"/>
    <n v="2928645"/>
    <m/>
    <m/>
    <s v="ABB_ABB"/>
    <s v="052.242.935-10"/>
    <s v="albastos91@gmail.com"/>
    <s v="ABB"/>
    <s v="ALEXANDRE BRITO BASTOS"/>
    <n v="5571996363525"/>
    <m/>
    <m/>
    <s v="APEN"/>
    <s v="CONSULTORIA"/>
    <s v="SÃO PAULO"/>
    <s v="SP"/>
    <s v="04563-062"/>
    <n v="5571996363525"/>
    <x v="384"/>
    <m/>
    <s v="ABB"/>
    <s v="ABB"/>
    <s v="ALEXANDRE BRITO BASTOS"/>
    <s v="CONSULTOR"/>
    <m/>
    <m/>
    <x v="0"/>
    <n v="1"/>
    <n v="8"/>
    <s v="S"/>
    <s v="N"/>
    <s v="S"/>
    <s v=" "/>
    <x v="1"/>
    <m/>
  </r>
  <r>
    <n v="1056"/>
    <s v="JALMIR FREIRE BRELAZ DE CASTRO"/>
    <d v="1958-04-24T00:00:00"/>
    <s v="M"/>
    <s v="030720241056"/>
    <n v="7659055"/>
    <m/>
    <m/>
    <s v="JFBC_JFBC"/>
    <s v="248.137.964-00"/>
    <s v="jbrelaz1@gmail.com"/>
    <s v="JFBC"/>
    <s v="JALMIR FREIRE BRELAZ DE CASTRO"/>
    <n v="5581991392161"/>
    <m/>
    <m/>
    <s v="SSG"/>
    <s v="CONSULTORIA"/>
    <s v="RECIFE"/>
    <s v="PE"/>
    <s v="52041-090"/>
    <n v="5581991392161"/>
    <x v="385"/>
    <m/>
    <s v="JFBC"/>
    <s v="JFBC"/>
    <s v="JALMIR FREIRE BRELAZ DE CASTRO"/>
    <s v="ENGENHEIRO(A)"/>
    <s v="COMPLETA"/>
    <s v="S"/>
    <x v="0"/>
    <n v="1"/>
    <n v="8"/>
    <s v="S"/>
    <s v="N"/>
    <s v="S"/>
    <s v=" "/>
    <x v="1"/>
    <m/>
  </r>
  <r>
    <n v="1058"/>
    <s v="FILIPE JOSÉ ARCOVERDE DE BRITTO LEITE"/>
    <d v="1982-10-17T00:00:00"/>
    <s v="M"/>
    <s v="040720241058"/>
    <n v="6874543"/>
    <n v="3913268"/>
    <m/>
    <s v="FABL_FABL"/>
    <s v="043.291.664-45"/>
    <s v="filipe@leiteloboadvogados.com.br"/>
    <s v="FABL"/>
    <s v="FILIPE JOSÉ ARCOVERDE DE BRITTO LEITE"/>
    <n v="5581991671691"/>
    <m/>
    <m/>
    <s v="SSG"/>
    <s v="CONSULTORIA"/>
    <s v="RECIFE"/>
    <s v="PE"/>
    <s v="52070-000"/>
    <n v="5581991671961"/>
    <x v="386"/>
    <m/>
    <s v="FABL"/>
    <s v="FABL"/>
    <s v="FILIPE JOSÉ ARCOVERDE DE BRITTO LEITE"/>
    <s v="ADVOGADO(A)"/>
    <m/>
    <m/>
    <x v="0"/>
    <n v="1"/>
    <n v="2"/>
    <s v="S"/>
    <s v="N"/>
    <s v="S"/>
    <s v=" "/>
    <x v="1"/>
    <m/>
  </r>
  <r>
    <n v="1060"/>
    <s v="GUSTAVO FONTES QUEIROGA"/>
    <d v="1991-07-08T00:00:00"/>
    <s v="M"/>
    <s v="040720241060"/>
    <n v="2364459"/>
    <m/>
    <m/>
    <s v="GFQ_GFQ"/>
    <s v="070.205.244-27"/>
    <s v="gustavoqueiroga@hotmail.com"/>
    <s v="GFQ"/>
    <s v="GUSTAVO FONTES QUEIROGA"/>
    <n v="5583987738720"/>
    <m/>
    <m/>
    <s v="TAC"/>
    <s v="CONSULTORIA"/>
    <s v="JOÃO PESSOA"/>
    <s v="PB"/>
    <s v="58046-095"/>
    <n v="5583987738720"/>
    <x v="386"/>
    <m/>
    <s v="GFQ"/>
    <s v="GFQ"/>
    <s v="GUSTAVO FONTES QUEIROGA"/>
    <s v="ENGENHEIRO(A) CIVIL"/>
    <m/>
    <s v="S"/>
    <x v="0"/>
    <n v="1"/>
    <n v="2"/>
    <s v="S"/>
    <s v="S"/>
    <s v="S"/>
    <s v=" "/>
    <x v="1"/>
    <m/>
  </r>
  <r>
    <n v="1063"/>
    <s v="HELISSA CARMINHA FARIAS QUEIROGA"/>
    <d v="1993-04-22T00:00:00"/>
    <s v="F"/>
    <s v="040720241063"/>
    <n v="15948246"/>
    <m/>
    <m/>
    <s v="GFQ_HFQ_HFQ"/>
    <s v="027.244.083-30"/>
    <s v="Helissafarias@gmail.com"/>
    <s v="GFQ_HFQ"/>
    <s v="HELISSA CARMINHA FARIAS QUEIROGA"/>
    <n v="5571991033954"/>
    <m/>
    <m/>
    <s v="TAC"/>
    <s v="CONSULTORIA"/>
    <s v="JOÃO PESSOA"/>
    <s v="PB"/>
    <s v="58046-095"/>
    <n v="5583987738720"/>
    <x v="386"/>
    <m/>
    <s v="GFQ"/>
    <s v="GFQ"/>
    <s v="GUSTAVO FONTES QUEIROGA"/>
    <s v="MÉDICO(A)"/>
    <m/>
    <s v="S"/>
    <x v="0"/>
    <n v="1"/>
    <n v="2"/>
    <s v="S"/>
    <s v="S"/>
    <s v="S"/>
    <s v=" "/>
    <x v="1"/>
    <m/>
  </r>
  <r>
    <n v="1059"/>
    <s v="GABRIELLA SILVA SOUSA"/>
    <d v="1996-07-12T00:00:00"/>
    <s v="F"/>
    <s v="050720241059"/>
    <n v="15388399"/>
    <m/>
    <m/>
    <s v="GSS_GSS"/>
    <s v="112.475.044-41"/>
    <s v="GABRIELLA.SOUSA@HOTMAIL.COM"/>
    <s v="GSS"/>
    <s v="GABRIELLA SILVA SOUSA"/>
    <n v="5581995646627"/>
    <m/>
    <m/>
    <s v="NBL"/>
    <s v="CONSULTORIA"/>
    <s v="SALVADOR"/>
    <s v="BA"/>
    <s v="41830-498"/>
    <n v="5581995646627"/>
    <x v="387"/>
    <m/>
    <s v="GSS"/>
    <s v="GSS"/>
    <s v="GABRIELLA SILVA SOUSA"/>
    <s v="MÉDICO(A)"/>
    <m/>
    <m/>
    <x v="2"/>
    <n v="0"/>
    <n v="8"/>
    <s v="S"/>
    <s v="S"/>
    <s v="S"/>
    <s v=" "/>
    <x v="1"/>
    <m/>
  </r>
  <r>
    <n v="1064"/>
    <s v="MARINA GIMENEZ BUTKERAITIS"/>
    <d v="1984-08-22T00:00:00"/>
    <s v="F"/>
    <s v="090720241064"/>
    <n v="15713652"/>
    <m/>
    <s v="6AR19369"/>
    <s v="MGB_MGB"/>
    <s v="333.369.648-73"/>
    <s v="marinabut@yahoo.com.br"/>
    <s v="MGB"/>
    <s v="MARINA GIMENEZ BUTKERAITIS"/>
    <n v="5511999886614"/>
    <m/>
    <m/>
    <s v="PMM"/>
    <s v="CONSULTORIA"/>
    <s v="SÃO PAULO"/>
    <s v="SP"/>
    <s v="01231-011"/>
    <n v="5511999886614"/>
    <x v="388"/>
    <m/>
    <s v="MGB"/>
    <s v="MGB"/>
    <s v="MARINA GIMENEZ BUTKERAITIS"/>
    <s v="JUIZ(A)"/>
    <s v="COMPLETA"/>
    <s v="S"/>
    <x v="0"/>
    <n v="1"/>
    <s v="PMM"/>
    <s v="S"/>
    <s v="N"/>
    <s v="S"/>
    <s v=" "/>
    <x v="1"/>
    <m/>
  </r>
  <r>
    <n v="1065"/>
    <s v="EMANUELA ALVES DA SILVEIRA"/>
    <d v="1981-08-18T00:00:00"/>
    <s v="F"/>
    <s v="090720241065"/>
    <n v="8828984"/>
    <n v="4068308"/>
    <m/>
    <s v="JRMP_EAS_EAS"/>
    <s v="038.056.244-84"/>
    <s v="emanuelaalves.silveira@gmail.com"/>
    <s v="JRMP_EAS"/>
    <s v="EMANUELA ALVES DA SILVEIRA"/>
    <n v="5581999048880"/>
    <m/>
    <m/>
    <s v="SSG"/>
    <s v="CONSULTORIA"/>
    <s v="RECIFE"/>
    <s v="PE"/>
    <s v="50781-730"/>
    <n v="5581999048880"/>
    <x v="388"/>
    <m/>
    <s v="JRMP"/>
    <s v="JRMP"/>
    <s v="JOÃO RICARDO MEDEIROS PIMENTEL"/>
    <s v="ADMINISTRADOR(A)"/>
    <m/>
    <s v="S"/>
    <x v="0"/>
    <n v="1"/>
    <n v="1"/>
    <s v="S"/>
    <s v="S"/>
    <s v="S"/>
    <s v=" "/>
    <x v="1"/>
    <m/>
  </r>
  <r>
    <n v="1066"/>
    <s v="JOÃO RICARDO MEDEIROS PIMENTEL"/>
    <d v="1973-07-26T00:00:00"/>
    <s v="M"/>
    <s v="090720241066"/>
    <n v="4688662"/>
    <m/>
    <m/>
    <s v="JRMP_JRMP"/>
    <s v="891.562.854-34"/>
    <s v="joaoricardo@gmail.com"/>
    <s v="JRMP"/>
    <s v="JOÃO RICARDO MEDEIROS PIMENTEL"/>
    <n v="5581997217624"/>
    <m/>
    <m/>
    <s v="SSG"/>
    <s v="CONSULTORIA"/>
    <s v="RECIFE"/>
    <s v="PE"/>
    <s v="50781-730"/>
    <n v="5581997217624"/>
    <x v="388"/>
    <m/>
    <s v="JRMP"/>
    <s v="JRMP"/>
    <s v="JOÃO RICARDO MEDEIROS PIMENTEL"/>
    <s v="EMPRESÁRIO(A)"/>
    <m/>
    <s v="S"/>
    <x v="0"/>
    <n v="1"/>
    <n v="1"/>
    <s v="S"/>
    <s v="S"/>
    <s v="S"/>
    <s v=" "/>
    <x v="1"/>
    <m/>
  </r>
  <r>
    <n v="1067"/>
    <s v="PEDRO HENRIQUE GRIVICICH AGUIAR"/>
    <d v="2007-06-28T00:00:00"/>
    <s v="M"/>
    <s v="150720241067"/>
    <m/>
    <n v="5744152"/>
    <m/>
    <s v="FBL_PHGA_PHGA"/>
    <s v="863.420.905-99"/>
    <s v="fabiocnph@icloud.com"/>
    <s v="FBL_PHGA"/>
    <s v="PEDRO HENRIQUE GRIVICICH AGUIAR"/>
    <n v="5571987935807"/>
    <m/>
    <m/>
    <s v="TAC"/>
    <s v="CONSULTORIA"/>
    <s v="SALVADOR"/>
    <s v="BA"/>
    <s v="41720-000"/>
    <n v="5571987935807"/>
    <x v="389"/>
    <m/>
    <s v="FBL"/>
    <s v="FBL"/>
    <s v="FÁBIO LEMOS AGUIAR"/>
    <s v="ESTUDANTE"/>
    <m/>
    <m/>
    <x v="0"/>
    <n v="1"/>
    <n v="8"/>
    <s v="S"/>
    <s v="N"/>
    <s v="S"/>
    <s v=" "/>
    <x v="1"/>
    <m/>
  </r>
  <r>
    <n v="1068"/>
    <s v="DANIEL FRASSON"/>
    <d v="1984-08-06T00:00:00"/>
    <s v="M"/>
    <s v="160720241068"/>
    <n v="14461093"/>
    <n v="8437401"/>
    <m/>
    <s v="DFS_DFS"/>
    <s v="328.999.758-89"/>
    <s v="danielfrasson@gmail.com"/>
    <s v="DFS"/>
    <s v="DANIEL FRASSON"/>
    <n v="5511968425285"/>
    <m/>
    <m/>
    <s v="SSG"/>
    <s v="CONSULTORIA"/>
    <s v="SÃO PAULO"/>
    <s v="SP"/>
    <s v="05441-040"/>
    <n v="5511968425285"/>
    <x v="390"/>
    <m/>
    <s v="DFS"/>
    <s v="DFS"/>
    <s v="DANIEL FRASSON"/>
    <s v="ADVOGADO(A)"/>
    <m/>
    <s v="N"/>
    <x v="0"/>
    <n v="1"/>
    <n v="9"/>
    <s v="S"/>
    <s v="N"/>
    <s v="S"/>
    <s v=" "/>
    <x v="1"/>
    <m/>
  </r>
  <r>
    <n v="1069"/>
    <s v="WAGNER QUEIROZ DA SILVA"/>
    <d v="1988-07-22T00:00:00"/>
    <s v="M"/>
    <s v="160720241069"/>
    <n v="523731"/>
    <n v="858188"/>
    <m/>
    <s v="WQS_WQS"/>
    <s v="073.842.254-18"/>
    <s v="wagner.queiroz@rioave.com.br"/>
    <s v="WQS"/>
    <s v="WAGNER QUEIROZ DA SILVA"/>
    <n v="5581999266427"/>
    <m/>
    <m/>
    <s v="SSG"/>
    <s v="CONSULTORIA"/>
    <s v="RECIFE"/>
    <s v="PE"/>
    <s v="52030-252"/>
    <n v="5581999266427"/>
    <x v="390"/>
    <m/>
    <s v="WQS"/>
    <s v="WQS"/>
    <s v="WAGNER QUEIROZ DA SILVA"/>
    <s v="CONTADOR(A)"/>
    <m/>
    <s v="S"/>
    <x v="0"/>
    <n v="1"/>
    <n v="8"/>
    <s v="S"/>
    <s v="N"/>
    <s v="S"/>
    <s v=" "/>
    <x v="1"/>
    <m/>
  </r>
  <r>
    <n v="1128"/>
    <s v="GUILHERME MEDEIROS ROCHA FRASSON"/>
    <d v="2014-06-13T00:00:00"/>
    <s v="M"/>
    <s v="160720241128"/>
    <m/>
    <n v="5871624"/>
    <m/>
    <s v="DFS_GMRF_GMRF"/>
    <s v="536.719.088-07"/>
    <s v="danielfrasson@gmail.com"/>
    <s v="DFS_GMRF"/>
    <s v="GUILHERME MEDEIROS ROCHA FRASSON"/>
    <n v="5581999740457"/>
    <m/>
    <m/>
    <s v="SSG"/>
    <s v="CONSULTORIA"/>
    <s v="SÃO PAULO"/>
    <s v="SP"/>
    <s v="05441-040"/>
    <n v="5511968425285"/>
    <x v="390"/>
    <m/>
    <s v="DFS"/>
    <s v="DFS"/>
    <s v="DANIEL FRASSON"/>
    <s v="ESTUDANTE"/>
    <m/>
    <s v="N"/>
    <x v="0"/>
    <n v="1"/>
    <n v="9"/>
    <s v="S"/>
    <s v="N"/>
    <s v="S"/>
    <s v=" "/>
    <x v="1"/>
    <m/>
  </r>
  <r>
    <n v="1130"/>
    <s v="BENJAMIN MEDEIROS ROCHA FRASSON"/>
    <d v="2018-05-04T00:00:00"/>
    <s v="M"/>
    <s v="160720241130"/>
    <m/>
    <n v="5871550"/>
    <m/>
    <s v="DFS_BMRF_BMRF"/>
    <s v="550.031.278-20"/>
    <s v="danielfrasson@gmail.com"/>
    <s v="DFS_BMRF"/>
    <s v="BENJAMIN MEDEIROS ROCHA FRASSON"/>
    <n v="5581999740457"/>
    <m/>
    <m/>
    <s v="SSG"/>
    <s v="CONSULTORIA"/>
    <s v="SÃO PAULO"/>
    <s v="SP"/>
    <s v="05441-040"/>
    <n v="5511968425285"/>
    <x v="390"/>
    <m/>
    <s v="DFS"/>
    <s v="DFS"/>
    <s v="DANIEL FRASSON"/>
    <s v="ESTUDANTE"/>
    <m/>
    <s v="N"/>
    <x v="0"/>
    <n v="1"/>
    <n v="9"/>
    <s v="S"/>
    <s v="N"/>
    <s v="S"/>
    <s v=" "/>
    <x v="1"/>
    <m/>
  </r>
  <r>
    <n v="1071"/>
    <s v="JULIA LAUIRITZEN DUARTE MARANHÃO"/>
    <d v="2022-02-19T00:00:00"/>
    <s v="F"/>
    <s v="180720241071"/>
    <m/>
    <n v="5748919"/>
    <m/>
    <s v="GLD_JLDM_JLDM"/>
    <s v="180.707.374-25"/>
    <s v="fmbp1981@gmail.com"/>
    <s v="GLD_JLDM"/>
    <s v="JULIA LAUIRITZEN DUARTE MARANHÃO"/>
    <n v="5581988514775"/>
    <m/>
    <m/>
    <s v="TAC"/>
    <s v="CONSULTORIA"/>
    <s v="RECIFE"/>
    <s v="PE"/>
    <s v="04571-936"/>
    <n v="5581988514775"/>
    <x v="391"/>
    <m/>
    <s v="GLD"/>
    <s v="GLD_DLM"/>
    <s v="DANIELLE LAURITZEN DUARTE MARANHAO"/>
    <s v="ESTUDANTE"/>
    <m/>
    <m/>
    <x v="0"/>
    <n v="1"/>
    <n v="1"/>
    <s v="S"/>
    <s v="N"/>
    <s v="S"/>
    <s v=" "/>
    <x v="1"/>
    <m/>
  </r>
  <r>
    <n v="1072"/>
    <s v="VIRGÍNIA MADUREIRA COSTA"/>
    <d v="1998-07-30T00:00:00"/>
    <s v="F"/>
    <s v="180720241072"/>
    <n v="15873775"/>
    <m/>
    <m/>
    <m/>
    <s v="064.433.594-70"/>
    <s v="virginiamadureira18@gmail.com"/>
    <s v="HMC_VMC"/>
    <s v="VIRGÍNIA MADUREIRA COSTA"/>
    <n v="5581988312734"/>
    <m/>
    <m/>
    <s v="HMC"/>
    <s v="CONSULTORIA"/>
    <s v="RECIFE"/>
    <s v="PE"/>
    <s v="50070-345"/>
    <n v="5581988312734"/>
    <x v="391"/>
    <m/>
    <s v="HMC"/>
    <s v="HMC_VMC"/>
    <s v="VIRGÍNIA MADUREIRA COSTA"/>
    <s v="MÉDICO(A)"/>
    <m/>
    <m/>
    <x v="2"/>
    <n v="1"/>
    <n v="8"/>
    <s v="S"/>
    <s v="N"/>
    <s v="S"/>
    <s v=" "/>
    <x v="1"/>
    <m/>
  </r>
  <r>
    <n v="1073"/>
    <s v="OTÁVIO PIMENTEL DE SOUZA ROCHA"/>
    <d v="1997-09-15T00:00:00"/>
    <s v="M"/>
    <s v="180720241073"/>
    <m/>
    <n v="5862857"/>
    <m/>
    <s v="OPS_OPS"/>
    <s v="057.316.704-47"/>
    <s v="otaviopimentelsr@hotmail.com"/>
    <s v="OPS"/>
    <s v="OTÁVIO PIMENTEL DE SOUZA ROCHA"/>
    <n v="5581992770885"/>
    <m/>
    <m/>
    <s v="APEN"/>
    <s v="CONSULTORIA"/>
    <s v="FORTALEZA"/>
    <s v="CE"/>
    <s v="60165-180"/>
    <n v="5581992770885"/>
    <x v="391"/>
    <m/>
    <s v="OPS"/>
    <s v="OPS"/>
    <s v="OTÁVIO PIMENTEL DE SOUZA ROCHA"/>
    <s v="ASSESSOR DE INVESTIMENTOS"/>
    <m/>
    <s v="N"/>
    <x v="0"/>
    <n v="1"/>
    <n v="9"/>
    <s v="S"/>
    <s v="N"/>
    <s v="S"/>
    <s v=" "/>
    <x v="1"/>
    <m/>
  </r>
  <r>
    <n v="1080"/>
    <s v="TAMERA PARTICIPACOES E INVESTIMENTOS LTDA"/>
    <m/>
    <s v="E"/>
    <s v="180720241080"/>
    <n v="15467518"/>
    <m/>
    <m/>
    <s v="TPI_TPI"/>
    <s v="08.839.863/0001-69"/>
    <s v="mariaeugeniaarruda@gmail.com"/>
    <s v="TPI"/>
    <s v="TAMERA PARTICIPACOES E INVESTIMENTOS LTDA"/>
    <n v="558199268624"/>
    <m/>
    <m/>
    <s v="SSG"/>
    <s v="CONSULTORIA"/>
    <s v="RECIFE"/>
    <s v="PE"/>
    <s v="51021-970"/>
    <n v="5581992688624"/>
    <x v="391"/>
    <m/>
    <s v="TPI"/>
    <s v="TPI"/>
    <s v="TAMERA PARTICIPACOES E INVESTIMENTOS LTDA"/>
    <s v="EMPRESA"/>
    <m/>
    <m/>
    <x v="0"/>
    <n v="1"/>
    <n v="8"/>
    <s v="S"/>
    <s v="N"/>
    <s v="S"/>
    <s v=" "/>
    <x v="1"/>
    <m/>
  </r>
  <r>
    <n v="1075"/>
    <s v="JULIO MASSAJI HATSUMURA"/>
    <d v="1947-01-12T00:00:00"/>
    <s v="M"/>
    <s v="240720241075"/>
    <n v="2249487"/>
    <m/>
    <m/>
    <s v="MHC_JMH_JMH"/>
    <s v="642.828.308-59"/>
    <s v="julioh77@hotmail.com"/>
    <s v="MHC_JMH"/>
    <s v="JULIO MASSAJI HATSUMURA"/>
    <n v="5511971816060"/>
    <m/>
    <m/>
    <s v="SSG"/>
    <s v="CONSULTORIA"/>
    <s v="SÃO PAULO"/>
    <s v="SP"/>
    <s v="04136-030"/>
    <n v="5511971816060"/>
    <x v="392"/>
    <m/>
    <s v="MHC"/>
    <s v="MHC_JMH"/>
    <s v="JULIO MASSAJI HATSUMURA"/>
    <s v="APOSENTADO(A)"/>
    <m/>
    <s v="N"/>
    <x v="0"/>
    <n v="1"/>
    <n v="4"/>
    <s v="S"/>
    <s v="N"/>
    <s v="S"/>
    <s v=" "/>
    <x v="1"/>
    <m/>
  </r>
  <r>
    <n v="1077"/>
    <s v="MAURO ALBERTO ROMANO"/>
    <d v="1973-05-26T00:00:00"/>
    <s v="M"/>
    <s v="250720241077"/>
    <n v="2694709"/>
    <m/>
    <m/>
    <s v="MAR_MAR"/>
    <s v="153.548.078-59"/>
    <s v="maromano0412@gmail.com"/>
    <s v="MAR"/>
    <s v="MAURO ALBERTO ROMANO"/>
    <n v="5511988225543"/>
    <m/>
    <m/>
    <s v="SSG"/>
    <s v="CONSULTORIA"/>
    <s v="SÃO PAULO"/>
    <s v="SP"/>
    <s v="04618-034"/>
    <n v="5511988225543"/>
    <x v="393"/>
    <m/>
    <s v="MAR"/>
    <s v="MAR"/>
    <s v="MAURO ALBERTO ROMANO"/>
    <s v="PROFESSOR(A)"/>
    <m/>
    <s v="S"/>
    <x v="0"/>
    <n v="1"/>
    <n v="8"/>
    <s v="S"/>
    <s v="N"/>
    <s v="S"/>
    <s v=" "/>
    <x v="1"/>
    <m/>
  </r>
  <r>
    <n v="1076"/>
    <s v="TOMÁS MACHADO LACERDA"/>
    <d v="1995-07-10T00:00:00"/>
    <s v="M"/>
    <s v="260720241076"/>
    <m/>
    <n v="5872894"/>
    <s v="6FO50039"/>
    <s v="TML_TML"/>
    <s v="102.214.696-30"/>
    <s v="tomaslacerda@gmail.com"/>
    <s v="TML"/>
    <s v="TOMÁS MACHADO LACERDA"/>
    <n v="5511932427437"/>
    <m/>
    <m/>
    <s v="SSG"/>
    <s v="CONSULTORIA"/>
    <s v="SÃO PAULO"/>
    <s v="SP"/>
    <s v="05409-011"/>
    <n v="5511932427437"/>
    <x v="394"/>
    <m/>
    <s v="TML"/>
    <s v="TML"/>
    <s v="TOMÁS MACHADO LACERDA"/>
    <s v="MÉDICO(A)"/>
    <m/>
    <s v="N"/>
    <x v="0"/>
    <n v="1"/>
    <n v="8"/>
    <s v="S"/>
    <s v="N"/>
    <s v="S"/>
    <s v=" "/>
    <x v="1"/>
    <m/>
  </r>
  <r>
    <n v="1078"/>
    <s v="MARIA EMILIA FARIAS SILVA DOS SANTOS"/>
    <d v="1977-09-14T00:00:00"/>
    <s v="F"/>
    <s v="300720241078"/>
    <n v="4201174"/>
    <m/>
    <m/>
    <s v="MEFS_MEFS"/>
    <s v="880.504.244-72"/>
    <s v="mariaemilia.farias@icloud.com"/>
    <s v="MEFS"/>
    <s v="MARIA EMILIA FARIAS SILVA DOS SANTOS"/>
    <n v="5585991973621"/>
    <m/>
    <m/>
    <s v="TAC"/>
    <s v="CONSULTORIA"/>
    <s v="FORTALEZA"/>
    <s v="CE"/>
    <s v="60192-035"/>
    <n v="5585991973621"/>
    <x v="395"/>
    <m/>
    <s v="MEFS"/>
    <s v="MEFS"/>
    <s v="MARIA EMILIA FARIAS SILVA DOS SANTOS"/>
    <s v="MÉDICO(A)"/>
    <m/>
    <s v="S"/>
    <x v="0"/>
    <n v="1"/>
    <n v="8"/>
    <s v="S"/>
    <s v="N"/>
    <s v="S"/>
    <s v=" "/>
    <x v="1"/>
    <m/>
  </r>
  <r>
    <n v="1079"/>
    <s v="JOSÉ RENATO E MELO FIGUEIROA"/>
    <d v="1982-09-03T00:00:00"/>
    <s v="M"/>
    <s v="310720241079"/>
    <m/>
    <n v="4691803"/>
    <m/>
    <s v="JRMF_JRMF"/>
    <s v="039.811.664-42"/>
    <s v="renatomfigueiroa@hotmail.com"/>
    <s v="JRMF"/>
    <s v="JOSÉ RENATO E MELO FIGUEIROA"/>
    <n v="5581988180903"/>
    <m/>
    <m/>
    <s v="SSG"/>
    <s v="CONSULTORIA"/>
    <s v="RECIFE"/>
    <s v="PE"/>
    <s v="50710-100"/>
    <n v="5581988180903"/>
    <x v="396"/>
    <m/>
    <s v="JRMF"/>
    <s v="JRMF"/>
    <s v="JOSÉ RENATO E MELO FIGUEIROA"/>
    <s v="MÉDICO(A)"/>
    <m/>
    <s v="S"/>
    <x v="0"/>
    <n v="1"/>
    <n v="9"/>
    <s v="S"/>
    <s v="N"/>
    <s v="S"/>
    <s v=" "/>
    <x v="1"/>
    <m/>
  </r>
  <r>
    <n v="1084"/>
    <s v="GIOVANA MARIA AQUINO ANGELIERI"/>
    <d v="1990-02-20T00:00:00"/>
    <s v="F"/>
    <s v="010820241084"/>
    <n v="2314570"/>
    <m/>
    <m/>
    <s v="WOH_GMA_GMA"/>
    <s v="395.593.998-70"/>
    <s v="giangelieri@hotmail.com"/>
    <s v="WOH_GMA"/>
    <s v="GIOVANA MARIA AQUINO ANGELIERI"/>
    <n v="5512981392818"/>
    <m/>
    <m/>
    <s v="TAC"/>
    <s v="CONSULTORIA"/>
    <s v="SÃO PAULO"/>
    <s v="SP"/>
    <s v="04126-010"/>
    <n v="5512981392818"/>
    <x v="397"/>
    <m/>
    <s v="WOH"/>
    <s v="WOH"/>
    <s v="WILLIAM ONOE HATAKEYAMA"/>
    <s v="MÉDICO(A)"/>
    <m/>
    <s v="S"/>
    <x v="0"/>
    <n v="1"/>
    <n v="8"/>
    <s v="S"/>
    <s v="N"/>
    <s v="S"/>
    <s v=" "/>
    <x v="1"/>
    <m/>
  </r>
  <r>
    <n v="1098"/>
    <s v="WILLIAM ONOE HATAKEYAMA"/>
    <d v="1984-10-13T00:00:00"/>
    <s v="M"/>
    <s v="010820241098"/>
    <n v="2314858"/>
    <m/>
    <m/>
    <s v="WOH_WOH"/>
    <s v="337.367.098-54"/>
    <s v="Wohoftalmo@yahoo.com"/>
    <s v="WOH"/>
    <s v="WILLIAM ONOE HATAKEYAMA"/>
    <n v="5512982438888"/>
    <m/>
    <m/>
    <s v="TAC"/>
    <s v="CONSULTORIA"/>
    <s v="SÃO PAULO"/>
    <s v="SP"/>
    <s v="04126-010"/>
    <n v="5512982438888"/>
    <x v="397"/>
    <m/>
    <s v="WOH"/>
    <s v="WOH"/>
    <s v="WILLIAM ONOE HATAKEYAMA"/>
    <s v="MÉDICO(A)"/>
    <m/>
    <s v="S"/>
    <x v="0"/>
    <n v="1"/>
    <n v="8"/>
    <s v="S"/>
    <s v="N"/>
    <s v="S"/>
    <s v=" "/>
    <x v="1"/>
    <m/>
  </r>
  <r>
    <n v="1082"/>
    <s v="SIMONE ALICE DE OLIVEIRA SANTANA"/>
    <d v="1962-12-09T00:00:00"/>
    <s v="F"/>
    <s v="050820241082"/>
    <n v="4979271"/>
    <m/>
    <m/>
    <s v="CJS_SAO_SAO"/>
    <s v="336.866.374-72"/>
    <s v="simsanta2@gmail.com"/>
    <s v="CJS_SAO"/>
    <s v="SIMONE ALICE DE OLIVEIRA SANTANA"/>
    <n v="5581996425159"/>
    <m/>
    <m/>
    <s v="SSG"/>
    <s v="CONSULTORIA"/>
    <s v="RECIFE"/>
    <s v="PE"/>
    <s v="52060-060"/>
    <n v="5581996425159"/>
    <x v="398"/>
    <m/>
    <s v="CJS"/>
    <s v="CJS_SAO"/>
    <s v="SIMONE ALICE DE OLIVEIRA SANTANA"/>
    <s v="MÉDICO(A)"/>
    <m/>
    <m/>
    <x v="0"/>
    <n v="1"/>
    <n v="8"/>
    <s v="S"/>
    <s v="N"/>
    <s v="S"/>
    <s v=" "/>
    <x v="1"/>
    <m/>
  </r>
  <r>
    <n v="1083"/>
    <s v="CARLOS JOSÉ DE SANTANA"/>
    <d v="1956-07-03T00:00:00"/>
    <s v="M"/>
    <s v="050820241083"/>
    <n v="4979166"/>
    <m/>
    <m/>
    <s v="CJS_CJS"/>
    <s v="145.573.044-00"/>
    <s v="carsanta03@gmail"/>
    <s v="CJS"/>
    <s v="CARLOS JOSÉ DE SANTANA"/>
    <n v="5581996424883"/>
    <m/>
    <m/>
    <s v="SSG"/>
    <s v="CONSULTORIA"/>
    <s v="RECIFE"/>
    <s v="PE"/>
    <s v="52060-060"/>
    <n v="5581996424883"/>
    <x v="398"/>
    <m/>
    <s v="CJS"/>
    <s v="CJS_SAO"/>
    <s v="SIMONE ALICE DE OLIVEIRA SANTANA"/>
    <s v="EMPRESÁRIO(A)"/>
    <m/>
    <m/>
    <x v="0"/>
    <n v="1"/>
    <n v="8"/>
    <s v="S"/>
    <s v="N"/>
    <s v="S"/>
    <s v=" "/>
    <x v="1"/>
    <m/>
  </r>
  <r>
    <n v="1086"/>
    <s v="MARIA BEATRIZ COSME DE MELO"/>
    <d v="2022-04-19T00:00:00"/>
    <s v="F"/>
    <s v="060820241086"/>
    <m/>
    <n v="5176471"/>
    <m/>
    <s v="GRM_MACM_MACM"/>
    <s v="181.288.104-56"/>
    <s v="gustavociaba@gmail.com"/>
    <s v="GRM_MACM"/>
    <s v="MARIA BEATRIZ COSME DE MELO"/>
    <n v="5581996189966"/>
    <s v=""/>
    <m/>
    <s v="TAC"/>
    <s v="CONSULTORIA"/>
    <s v="RECIFE"/>
    <s v="PE"/>
    <s v="51020-280"/>
    <n v="5581996189966"/>
    <x v="399"/>
    <m/>
    <s v="GRM"/>
    <s v="GRM"/>
    <s v="GUSTAVO ROCHA GOMES DE MELO"/>
    <s v="ESTUDANTE"/>
    <s v="SIMPLES"/>
    <s v="S"/>
    <x v="0"/>
    <n v="1"/>
    <n v="1"/>
    <s v="S"/>
    <s v="N"/>
    <s v="S"/>
    <s v=" "/>
    <x v="1"/>
    <m/>
  </r>
  <r>
    <n v="1087"/>
    <s v="LAYSA ARRAES DE ASEVEDO BARROS"/>
    <d v="1989-09-11T00:00:00"/>
    <s v="F"/>
    <s v="060820241087"/>
    <m/>
    <n v="3651767"/>
    <m/>
    <s v="LAA_LAA"/>
    <s v="070.842.034-60"/>
    <s v="laysaarraes@hotmail.com"/>
    <s v="LAA"/>
    <s v="LAYSA ARRAES DE ASEVEDO BARROS"/>
    <n v="5582981370484"/>
    <m/>
    <m/>
    <s v="NBL"/>
    <s v="CONSULTORIA"/>
    <s v="RECIFE"/>
    <s v="PE"/>
    <s v="51021-370"/>
    <n v="5582981370484"/>
    <x v="399"/>
    <m/>
    <s v="LAA"/>
    <s v="LAA"/>
    <s v="LAYSA ARRAES DE ASEVEDO BARROS"/>
    <s v="ADMINISTRADOR(A)"/>
    <m/>
    <m/>
    <x v="2"/>
    <n v="0"/>
    <s v=""/>
    <s v="N"/>
    <s v="N"/>
    <s v="N"/>
    <s v=" "/>
    <x v="1"/>
    <m/>
  </r>
  <r>
    <n v="1088"/>
    <s v="MIGUEL FIGLIOULO VIANA"/>
    <d v="2012-03-08T00:00:00"/>
    <s v="M"/>
    <s v="060820241088"/>
    <m/>
    <n v="5224368"/>
    <m/>
    <s v="DFV_MFV_MFV"/>
    <s v="122.519.894-12"/>
    <s v="danielle.figlioulo@gmail.com"/>
    <s v="DFV_MFV"/>
    <s v="MIGUEL FIGLIOULO VIANA"/>
    <n v="5581991685827"/>
    <s v="REGULAR"/>
    <m/>
    <s v="SSG"/>
    <s v="CONSULTORIA"/>
    <s v="RECIFE"/>
    <s v="PE"/>
    <s v="51130-020"/>
    <n v="558191685827"/>
    <x v="399"/>
    <m/>
    <s v="DFV"/>
    <s v="DFV"/>
    <s v="DANIELLE SANTANA DA SILVA FIGLIOULO VIANA"/>
    <s v="ESTUDANTE"/>
    <m/>
    <m/>
    <x v="0"/>
    <n v="1"/>
    <n v="8"/>
    <s v="S"/>
    <s v="N"/>
    <s v="S"/>
    <s v=" "/>
    <x v="1"/>
    <m/>
  </r>
  <r>
    <n v="1089"/>
    <s v="FELIPE NOVAIS DE RESENDE E/OU MARIANA MEIRELES QUADROS "/>
    <d v="1991-10-10T00:00:00"/>
    <s v="M"/>
    <s v="060820241089"/>
    <m/>
    <n v="5680729"/>
    <m/>
    <s v="MMQ_COJ_COJ"/>
    <s v="229.462.738-57"/>
    <s v="feliperesende10@gmail.com"/>
    <s v="MMQ_COJ"/>
    <s v="FELIPE NOVAIS DE RESENDE"/>
    <n v="5511973654398"/>
    <m/>
    <m/>
    <s v="SSG"/>
    <s v="CONSULTORIA"/>
    <s v="SÃO PAULO"/>
    <s v="SP"/>
    <s v="04705-010"/>
    <n v="5511973654398"/>
    <x v="399"/>
    <m/>
    <s v="MMQ"/>
    <s v="MMQ"/>
    <s v="MARIANA MEIRELES QUADROS"/>
    <s v="ANALISTA DE PLANEJAMENTO"/>
    <m/>
    <m/>
    <x v="0"/>
    <n v="1"/>
    <n v="8"/>
    <s v="S"/>
    <s v="N"/>
    <s v="N"/>
    <s v=" "/>
    <x v="1"/>
    <m/>
  </r>
  <r>
    <n v="1090"/>
    <s v="PEDRO LUCAS FAGGIONI PEREIRA "/>
    <d v="2014-08-26T00:00:00"/>
    <s v="M"/>
    <s v="060820241090"/>
    <m/>
    <n v="5357704"/>
    <m/>
    <s v="AFP_PLP_PLP"/>
    <s v="700.437.886-10"/>
    <s v="pedro.lucas.faggioni@icloud.com"/>
    <s v="AFP"/>
    <s v="PEDRO LUCAS FAGGIONI PEREIRA "/>
    <n v="5541999881140"/>
    <m/>
    <m/>
    <s v="TAC"/>
    <s v="CONSULTORIA"/>
    <s v="CURITIBA"/>
    <s v="PR"/>
    <s v="80050-470"/>
    <n v="5541995365995"/>
    <x v="399"/>
    <m/>
    <s v="AFP"/>
    <s v="AFP"/>
    <s v="ALEXANDRE FONTES PEREIRA"/>
    <s v="ESTUDANTE"/>
    <s v="COMPLETA"/>
    <s v="S"/>
    <x v="0"/>
    <n v="1"/>
    <s v="2A"/>
    <s v="S"/>
    <s v="N"/>
    <s v="S"/>
    <s v=" "/>
    <x v="1"/>
    <m/>
  </r>
  <r>
    <n v="1091"/>
    <s v="HELOISA EVANGELISTA GONDIM NEVES CAMELO"/>
    <d v="2019-05-06T00:00:00"/>
    <s v="F"/>
    <s v="060820241091"/>
    <m/>
    <n v="5866768"/>
    <m/>
    <s v="MFE_HEGN_HEGN"/>
    <s v="164.557.654-00"/>
    <s v="quelgondimuk@hotmail.com"/>
    <s v="MFE_HEGN"/>
    <s v="HELOISA EVANGELISTA GONDIM NEVES CAMELO"/>
    <n v="5583991067547"/>
    <m/>
    <m/>
    <s v="SSG"/>
    <s v="CONSULTORIA"/>
    <s v="JOÃO PESSOA"/>
    <s v="PB"/>
    <s v="58101-380"/>
    <n v="5583991067547"/>
    <x v="399"/>
    <m/>
    <s v="MFE"/>
    <s v="MFE"/>
    <s v="MARIA DE FATIMA FREITAS EVANGELISTA GONDIM"/>
    <s v="ESTUDANTE"/>
    <m/>
    <m/>
    <x v="0"/>
    <n v="1"/>
    <n v="8"/>
    <s v="S"/>
    <s v="S"/>
    <s v="S"/>
    <s v=" "/>
    <x v="1"/>
    <m/>
  </r>
  <r>
    <n v="1092"/>
    <s v="CATARINA EVANGELISTA GONDIM NEVES CAMELO"/>
    <d v="2016-10-05T00:00:00"/>
    <s v="F"/>
    <s v="060820241092"/>
    <m/>
    <n v="5866786"/>
    <m/>
    <s v="MFE_CEGN_CEGN"/>
    <s v="143.744.214-59"/>
    <s v="quelgondimuk@hotmail.com"/>
    <s v="MFE_CEGN"/>
    <s v="CATARINA EVANGELISTA GONDIM NEVES CAMELO"/>
    <n v="5583991067547"/>
    <m/>
    <m/>
    <s v="SSG"/>
    <s v="CONSULTORIA"/>
    <s v="JOÃO PESSOA"/>
    <s v="PB"/>
    <s v="58101-380"/>
    <n v="5583991067547"/>
    <x v="399"/>
    <m/>
    <s v="MFE"/>
    <s v="MFE"/>
    <s v="MARIA DE FATIMA FREITAS EVANGELISTA GONDIM"/>
    <s v="ESTUDANTE"/>
    <m/>
    <m/>
    <x v="0"/>
    <n v="1"/>
    <n v="8"/>
    <s v="S"/>
    <s v="S"/>
    <s v="S"/>
    <s v=" "/>
    <x v="1"/>
    <m/>
  </r>
  <r>
    <n v="1096"/>
    <s v="YLLEN ALVES DE MEDEIROS"/>
    <d v="1986-05-27T00:00:00"/>
    <s v="F"/>
    <s v="060820241096"/>
    <n v="16185580"/>
    <m/>
    <m/>
    <s v="YAM_YAM"/>
    <s v="060.944.794-75"/>
    <s v="yllenmedeiros@gmail.com"/>
    <s v="YAM"/>
    <s v="YLLEN ALVES DE MEDEIROS"/>
    <n v="5581999764645"/>
    <m/>
    <m/>
    <s v="TAC"/>
    <s v="CONSULTORIA"/>
    <s v="RECIFE"/>
    <s v="PE"/>
    <s v="51030-390"/>
    <n v="5581999764645"/>
    <x v="399"/>
    <m/>
    <s v="YAM"/>
    <s v="YAM"/>
    <s v="YLLEN ALVES DE MEDEIROS"/>
    <s v="DESIGNER"/>
    <m/>
    <m/>
    <x v="0"/>
    <n v="1"/>
    <n v="9"/>
    <s v="S"/>
    <s v="N"/>
    <s v="S"/>
    <s v=" "/>
    <x v="1"/>
    <m/>
  </r>
  <r>
    <n v="1099"/>
    <s v="MARIA CLARA PADILHA DE FREITAS PIMENTEL"/>
    <d v="2001-11-10T00:00:00"/>
    <s v="F"/>
    <s v="060820241099"/>
    <n v="9205424"/>
    <m/>
    <m/>
    <s v="JRMP_MCP_MCP"/>
    <s v="128.860.474-22"/>
    <s v="mariaclarapfp@gmail.com"/>
    <s v="JRMP_MCP"/>
    <s v="MARIA CLARA PADILHA DE FREITAS PIMENTEL"/>
    <n v="5581995135006"/>
    <m/>
    <m/>
    <s v="SSG"/>
    <s v="CONSULTORIA"/>
    <s v="RECIFE"/>
    <s v="PE"/>
    <s v="50781-730"/>
    <n v="5581995135006"/>
    <x v="399"/>
    <m/>
    <s v="JRMP"/>
    <s v="JRMP"/>
    <s v="JOÃO RICARDO MEDEIROS PIMENTEL"/>
    <s v="ESTUDANTE"/>
    <m/>
    <m/>
    <x v="0"/>
    <n v="1"/>
    <n v="1"/>
    <s v="S"/>
    <s v="S"/>
    <s v="S"/>
    <s v=" "/>
    <x v="1"/>
    <m/>
  </r>
  <r>
    <n v="1095"/>
    <s v="MICHEL WESLEY DA SILVA LIMA"/>
    <d v="1998-05-20T00:00:00"/>
    <s v="M"/>
    <s v="070820241095"/>
    <n v="5262659"/>
    <m/>
    <m/>
    <m/>
    <s v="704.997.234-73"/>
    <s v="michelwsl@outlook.com"/>
    <s v="MWSL"/>
    <s v="MICHEL WESLEY DA SILVA LIMA"/>
    <n v="5581994632207"/>
    <m/>
    <m/>
    <s v="ALG"/>
    <s v="CONSULTORIA"/>
    <s v="OLINDA"/>
    <s v="PE"/>
    <s v="53230-190"/>
    <n v="5581994632207"/>
    <x v="400"/>
    <m/>
    <s v="MWSL"/>
    <s v="MWSL"/>
    <s v="MICHEL WESLEY DA SILVA LIMA"/>
    <m/>
    <m/>
    <m/>
    <x v="2"/>
    <n v="0"/>
    <n v="8"/>
    <s v="N"/>
    <s v="N"/>
    <s v="N"/>
    <s v=" "/>
    <x v="0"/>
    <d v="2024-09-27T00:00:00"/>
  </r>
  <r>
    <n v="1100"/>
    <s v="EDUARDO MAGALHÃES DA SILVEIRA MOTA"/>
    <d v="2006-06-23T00:00:00"/>
    <s v="M"/>
    <s v="070820241100"/>
    <m/>
    <n v="5900466"/>
    <m/>
    <s v="EMSM_EMSM"/>
    <s v="705.539.194-66"/>
    <s v="eduardommagalhaes06@gmail.com"/>
    <s v="EMSM"/>
    <s v="EDUARDO MAGALHÃES DA SILVEIRA MOTA"/>
    <n v="5581979115050"/>
    <m/>
    <m/>
    <s v="SSG"/>
    <s v="CONSULTORIA"/>
    <s v="RECIFE"/>
    <s v="PE"/>
    <s v="51021-000"/>
    <n v="5581979115050"/>
    <x v="400"/>
    <m/>
    <s v="EMSM"/>
    <s v="EMSM"/>
    <s v="EDUARDO MAGALHÃES DA SILVEIRA MOTA"/>
    <s v="ESTUDANTE"/>
    <m/>
    <m/>
    <x v="0"/>
    <n v="1"/>
    <n v="1"/>
    <s v="S"/>
    <s v="N"/>
    <s v="S"/>
    <s v=" "/>
    <x v="1"/>
    <m/>
  </r>
  <r>
    <n v="1097"/>
    <s v="LUDMILA COUTINHO DA SILVEIRA DE OLIVEIRA"/>
    <d v="1988-01-08T00:00:00"/>
    <s v="F"/>
    <s v="090820241097"/>
    <m/>
    <n v="5904673"/>
    <m/>
    <s v="LCSO_LCSO"/>
    <s v="073.795.134-60"/>
    <s v="ludmilacso@gmail.com"/>
    <s v="LCSO"/>
    <s v="LUDMILA COUTINHO DA SILVEIRA DE OLIVEIRA"/>
    <n v="5581995285664"/>
    <m/>
    <m/>
    <s v="TAC"/>
    <s v="CONSULTORIA"/>
    <s v="RECIFE"/>
    <s v="PE"/>
    <s v="05102-110"/>
    <n v="5581995285664"/>
    <x v="401"/>
    <m/>
    <s v="LCSO"/>
    <s v="LCSO"/>
    <s v="LUDMILA COUTINHO DA SILVEIRA DE OLIVEIRA"/>
    <s v="SERVIDOR(A) PÚBLICO(A)"/>
    <m/>
    <s v="S"/>
    <x v="0"/>
    <n v="1"/>
    <n v="9"/>
    <s v="S"/>
    <s v="N"/>
    <s v="S"/>
    <s v=" "/>
    <x v="1"/>
    <m/>
  </r>
  <r>
    <n v="1101"/>
    <s v="EVYO DE MELLO COSTA OLIVEIRA"/>
    <d v="1964-06-06T00:00:00"/>
    <s v="M"/>
    <s v="140820241101"/>
    <n v="4649350"/>
    <m/>
    <m/>
    <s v="EMCO_EMCO"/>
    <s v="449.621.694-91"/>
    <s v="evyo.mello@gmail.com"/>
    <s v="EMCO"/>
    <s v="EVYO DE MELLO COSTA OLIVEIRA"/>
    <n v="5581999719174"/>
    <m/>
    <m/>
    <s v="SSG"/>
    <s v="CONSULTORIA"/>
    <s v="RECIFE"/>
    <s v="PE"/>
    <s v="52060-590"/>
    <n v="5581999719174"/>
    <x v="402"/>
    <m/>
    <s v="EMCO"/>
    <s v="EMCO"/>
    <s v="EVYO DE MELLO COSTA OLIVEIRA"/>
    <s v="ENGENHEIRO(A) CIVIL"/>
    <s v="COMPLETA"/>
    <s v="S"/>
    <x v="0"/>
    <n v="1"/>
    <n v="9"/>
    <s v="S"/>
    <s v="N"/>
    <s v="S"/>
    <s v=" "/>
    <x v="1"/>
    <m/>
  </r>
  <r>
    <n v="1102"/>
    <s v="JAIR DE SOUZA LEÃO MEDEIROS"/>
    <d v="1959-10-26T00:00:00"/>
    <s v="M"/>
    <s v="140820241102"/>
    <n v="4652647"/>
    <n v="3478788"/>
    <m/>
    <s v="JSLM_JSLM"/>
    <s v="276.064.304-20"/>
    <s v="jairmedeiros@terra.com.br"/>
    <s v="JSLM"/>
    <s v="JAIR DE SOUZA LEÃO MEDEIROS"/>
    <n v="5581999251067"/>
    <m/>
    <m/>
    <s v="SSG"/>
    <s v="CONSULTORIA"/>
    <s v="RECIFE"/>
    <s v="PE"/>
    <s v="52061-512"/>
    <n v="5581999251067"/>
    <x v="402"/>
    <m/>
    <s v="JSLM"/>
    <s v="JSLM"/>
    <s v="JAIR DE SOUZA LEÃO MEDEIROS"/>
    <s v="EMPRESÁRIO(A)"/>
    <s v="COMPLETA"/>
    <s v="S"/>
    <x v="0"/>
    <n v="1"/>
    <n v="9"/>
    <s v="S"/>
    <s v="N"/>
    <s v="S"/>
    <s v=" "/>
    <x v="1"/>
    <m/>
  </r>
  <r>
    <n v="1103"/>
    <s v="MARIA CLARA ALVES CAMPOS TAVARES"/>
    <d v="1991-01-22T00:00:00"/>
    <s v="F"/>
    <s v="140820241103"/>
    <n v="3126098"/>
    <n v="8686379"/>
    <m/>
    <s v="MCAT_MCAT"/>
    <s v="097.702.186-69"/>
    <s v="mariaclara.act22@gmail.com"/>
    <s v="MCAT"/>
    <s v="MARIA CLARA ALVES CAMPOS TAVARES"/>
    <n v="5531999905999"/>
    <m/>
    <m/>
    <s v="TAC"/>
    <s v="CONSULTORIA"/>
    <s v="BELO HORIZONTE"/>
    <s v="MG"/>
    <s v="30170-122"/>
    <n v="5531999905999"/>
    <x v="402"/>
    <m/>
    <s v="MCAT"/>
    <s v="MCAT"/>
    <s v="MARIA CLARA ALVES CAMPOS TAVARES"/>
    <s v="MÉDICO(A)"/>
    <s v="COMPLETA"/>
    <s v="S"/>
    <x v="0"/>
    <n v="1"/>
    <n v="9"/>
    <s v="S"/>
    <s v="N"/>
    <s v="S"/>
    <s v=" "/>
    <x v="1"/>
    <m/>
  </r>
  <r>
    <n v="1104"/>
    <s v="ERIKA BRANDT DE MELLO COSTA OLIVEIRA"/>
    <d v="1968-05-17T00:00:00"/>
    <s v="F"/>
    <s v="140820241104"/>
    <m/>
    <m/>
    <m/>
    <s v="EMCO_EBMC_EBMC"/>
    <s v="583.152.764-68"/>
    <s v="erika.brmello@gmail.com"/>
    <s v="EMCO_EBMC"/>
    <s v="ERIKA BRANDT DE MELLO COSTA OLIVEIRA"/>
    <n v="5531999905999"/>
    <m/>
    <m/>
    <s v="SSG"/>
    <s v="CONSULTORIA"/>
    <s v="RECIFE"/>
    <s v="PE"/>
    <s v="52060-590"/>
    <n v="5581999719174"/>
    <x v="402"/>
    <m/>
    <s v="EMCO"/>
    <s v="EMCO"/>
    <s v="EVYO DE MELLO COSTA OLIVEIRA"/>
    <s v="PSICÓLOGO(A)"/>
    <s v="COMPLETA"/>
    <s v="S"/>
    <x v="0"/>
    <n v="1"/>
    <n v="9"/>
    <s v="S"/>
    <s v="N"/>
    <s v="S"/>
    <s v=" "/>
    <x v="1"/>
    <m/>
  </r>
  <r>
    <n v="1107"/>
    <s v="PAULA PADILHA CABRAL FALBO"/>
    <d v="1982-10-22T00:00:00"/>
    <s v="F"/>
    <s v="150820241107"/>
    <m/>
    <n v="5941825"/>
    <m/>
    <s v="PPC_PPC"/>
    <s v="045.916.624-70"/>
    <s v="paula_padilha@hotmail.com"/>
    <s v="PPC"/>
    <s v="PAULA PADILHA CABRAL FALBO"/>
    <n v="5581999666124"/>
    <m/>
    <m/>
    <s v="SSG"/>
    <s v="CONSULTORIA"/>
    <s v="SÃO PAULO"/>
    <s v="SP"/>
    <s v="01422-001"/>
    <n v="5581999666124"/>
    <x v="403"/>
    <m/>
    <s v="PPC"/>
    <s v="PPC"/>
    <s v="PAULA PADILHA CABRAL FALBO"/>
    <s v="ADVOGADO(A)"/>
    <m/>
    <s v="S"/>
    <x v="0"/>
    <n v="1"/>
    <n v="8"/>
    <s v="S"/>
    <s v="N"/>
    <s v="S"/>
    <s v=" "/>
    <x v="1"/>
    <m/>
  </r>
  <r>
    <n v="1109"/>
    <s v="IAN LACERDA FALBO"/>
    <d v="1979-10-06T00:00:00"/>
    <s v="M"/>
    <s v="150820241109"/>
    <m/>
    <n v="5943421"/>
    <m/>
    <m/>
    <s v="290.256.448-13"/>
    <s v="ian_lacerda@yahoo.com.br"/>
    <s v="PPC_ILF"/>
    <s v="IAN LACERDA FALBO"/>
    <n v="5511993780053"/>
    <m/>
    <m/>
    <s v="SSG"/>
    <s v="CONSULTORIA"/>
    <s v="SÃO PAULO"/>
    <s v="SP"/>
    <s v="01422-001"/>
    <n v="5511993780053"/>
    <x v="403"/>
    <m/>
    <s v="PPC"/>
    <s v="PPC_ILF"/>
    <s v="IAN LACERDA FALBO"/>
    <s v="ADMINISTRADOR(A)"/>
    <m/>
    <s v="S"/>
    <x v="0"/>
    <n v="1"/>
    <n v="8"/>
    <s v="S"/>
    <s v="N"/>
    <s v="S"/>
    <m/>
    <x v="1"/>
    <m/>
  </r>
  <r>
    <n v="1105"/>
    <s v="DEMIAN JUNGKLAUS TRAVESSO"/>
    <d v="1986-10-11T00:00:00"/>
    <s v="M"/>
    <s v="160820241105"/>
    <n v="2005688"/>
    <m/>
    <m/>
    <s v="DJT_DJT"/>
    <s v="053.245.349-27"/>
    <s v="demiantravesso@gmail.com; marinalinovieira@gmail.com"/>
    <s v="DJT"/>
    <s v="DEMIAN JUNGKLAUS TRAVESSO"/>
    <n v="5511995719576"/>
    <m/>
    <m/>
    <s v="TAC"/>
    <s v="CONSULTORIA"/>
    <s v="SÃO PAULO"/>
    <s v="SP"/>
    <s v="01244-000"/>
    <n v="5511995719576"/>
    <x v="404"/>
    <m/>
    <s v="DJT"/>
    <s v="DJT"/>
    <s v="DEMIAN JUNGKLAUS TRAVESSO"/>
    <s v="MÉDICO(A)"/>
    <s v="COMPLETA"/>
    <s v="S"/>
    <x v="0"/>
    <n v="1"/>
    <n v="9"/>
    <s v="S"/>
    <s v="S"/>
    <s v="S"/>
    <s v=" "/>
    <x v="1"/>
    <m/>
  </r>
  <r>
    <n v="1108"/>
    <s v="MARINA LINO VIEIRA"/>
    <d v="1988-02-21T00:00:00"/>
    <s v="F"/>
    <s v="160820241108"/>
    <m/>
    <m/>
    <m/>
    <m/>
    <s v="054.407.959-01"/>
    <s v="marinalinovieira@gmail.com"/>
    <s v="DJT_MLV"/>
    <s v="MARINA LINO VIEIRA"/>
    <n v="5511955525589"/>
    <m/>
    <m/>
    <s v="TAC"/>
    <s v="CONSULTORIA"/>
    <s v="SÃO PAULO"/>
    <s v="SP"/>
    <s v="01244-000"/>
    <n v="5511955525589"/>
    <x v="404"/>
    <m/>
    <s v="DJT_MLV"/>
    <s v="DJT"/>
    <s v="DEMIAN JUNGKLAUS TRAVESSO"/>
    <s v="MÉDICO(A)"/>
    <m/>
    <m/>
    <x v="0"/>
    <n v="1"/>
    <n v="9"/>
    <s v="S"/>
    <s v="S"/>
    <s v="S"/>
    <s v=" "/>
    <x v="1"/>
    <m/>
  </r>
  <r>
    <n v="1114"/>
    <s v="JULIO BALDISSEROTTO"/>
    <d v="1961-01-28T00:00:00"/>
    <s v="M"/>
    <s v="190820241114"/>
    <m/>
    <n v="5946206"/>
    <m/>
    <s v="JBT_JBT"/>
    <s v="412.575.100-53"/>
    <s v="jbaldisserotto@gmail.com"/>
    <s v="JBT"/>
    <s v="JULIO BALDISSEROTTO"/>
    <n v="5551991550150"/>
    <m/>
    <m/>
    <s v="SSG"/>
    <s v="CONSULTORIA"/>
    <s v="PORTO ALEGRE"/>
    <s v="RS"/>
    <s v="90420-180"/>
    <n v="5551991550150"/>
    <x v="405"/>
    <m/>
    <s v="JBT"/>
    <s v="JBT"/>
    <s v="JULIO BALDISSEROTTO"/>
    <s v="DENTISTA"/>
    <s v="SIMPLES"/>
    <s v="S"/>
    <x v="0"/>
    <n v="1"/>
    <n v="9"/>
    <s v="S"/>
    <s v="N"/>
    <s v="S"/>
    <s v=" "/>
    <x v="1"/>
    <m/>
  </r>
  <r>
    <n v="1115"/>
    <s v="LORENA BRENDA DE OLIVEIRA"/>
    <d v="1991-09-09T00:00:00"/>
    <s v="F"/>
    <s v="190820241115"/>
    <n v="3374389"/>
    <m/>
    <m/>
    <s v="LBO_LBO"/>
    <s v="053.046.164-13"/>
    <s v="lorenabrendaoliveira@gmail.com"/>
    <s v="LBO"/>
    <s v="LORENA BRENDA DE OLIVEIRA"/>
    <n v="5581995967717"/>
    <m/>
    <m/>
    <s v="APEN"/>
    <s v="CONSULTORIA"/>
    <s v="RECIFE"/>
    <s v="PE"/>
    <s v="51021-190"/>
    <n v="5581995967717"/>
    <x v="405"/>
    <m/>
    <s v="LBO"/>
    <s v="LBO"/>
    <s v="LORENA BRENDA DE OLIVEIRA"/>
    <s v="ENGENHEIRO(A) CIVIL"/>
    <m/>
    <s v="S"/>
    <x v="0"/>
    <n v="1"/>
    <n v="8"/>
    <s v="S"/>
    <s v="N"/>
    <s v="S"/>
    <s v=" "/>
    <x v="1"/>
    <m/>
  </r>
  <r>
    <n v="1110"/>
    <s v="VICTOR TEIXEIRA DE FREITAS"/>
    <d v="1994-04-15T00:00:00"/>
    <s v="M"/>
    <s v="200820241110"/>
    <n v="8590118"/>
    <m/>
    <m/>
    <s v="VTDF_VTDF"/>
    <s v="062.534.873-70"/>
    <s v="victor_freitas_9@hotmail.com"/>
    <s v="VTDF"/>
    <s v="VICTOR TEIXEIRA DE FREITAS"/>
    <n v="5585999968114"/>
    <m/>
    <m/>
    <s v="SSG"/>
    <s v="CONSULTORIA"/>
    <s v="FORTALEZA"/>
    <s v="CE"/>
    <s v="60110-261"/>
    <n v="5585999968114"/>
    <x v="406"/>
    <m/>
    <s v="VTDF"/>
    <s v="VTDF"/>
    <s v="VICTOR TEIXEIRA DE FREITAS"/>
    <s v="PROCURADOR"/>
    <m/>
    <m/>
    <x v="0"/>
    <n v="1"/>
    <n v="9"/>
    <s v="S"/>
    <m/>
    <s v="S"/>
    <s v=" "/>
    <x v="0"/>
    <d v="2025-02-17T00:00:00"/>
  </r>
  <r>
    <n v="1119"/>
    <s v="ALEXANDRE FINK ALVES"/>
    <d v="1994-03-13T00:00:00"/>
    <s v="M"/>
    <s v="220820241119"/>
    <n v="2689240"/>
    <m/>
    <m/>
    <s v="AFA_AFA"/>
    <s v="073.850.454-80"/>
    <s v="alexandrefink@gmail.com"/>
    <s v="AFA"/>
    <s v="ALEXANDRE FINK ALVES"/>
    <n v="5581994547835"/>
    <m/>
    <m/>
    <s v="SSG"/>
    <s v="CONSULTORIA"/>
    <s v="RECIFE"/>
    <s v="PE"/>
    <s v="54150-080"/>
    <n v="5581994547835"/>
    <x v="407"/>
    <m/>
    <s v="AFA"/>
    <s v="AFA"/>
    <s v="ALEXANDRE FINK ALVES"/>
    <s v="ENGENHEIRO(A)"/>
    <m/>
    <s v="S"/>
    <x v="0"/>
    <n v="1"/>
    <n v="1"/>
    <s v="S"/>
    <s v="N"/>
    <s v="S"/>
    <s v=" "/>
    <x v="1"/>
    <m/>
  </r>
  <r>
    <n v="1117"/>
    <s v="VICTOR CÉSAR MÜLLER DE ALBUQUERQUE"/>
    <d v="1988-09-22T00:00:00"/>
    <s v="M"/>
    <s v="260820241117"/>
    <n v="2804459"/>
    <m/>
    <m/>
    <s v="VCMA_VCMA"/>
    <s v="048.745.744-75"/>
    <s v="victorltda@hotmail.com"/>
    <s v="VCMA"/>
    <s v="VICTOR CÉSAR MÜLLER DE ALBUQUERQUE"/>
    <n v="5581985018030"/>
    <m/>
    <m/>
    <s v="APEN"/>
    <s v="CONSULTORIA"/>
    <s v="RECIFE"/>
    <s v="PE"/>
    <s v="54450-015"/>
    <n v="5581985018030"/>
    <x v="408"/>
    <m/>
    <s v="VCMA"/>
    <s v="VCMA"/>
    <s v="VICTOR CÉSAR MÜLLER DE ALBUQUERQUE"/>
    <s v="PROPAGANDISTA"/>
    <m/>
    <s v="S"/>
    <x v="0"/>
    <n v="1"/>
    <n v="9"/>
    <s v="S"/>
    <s v="N"/>
    <s v="S"/>
    <s v=" "/>
    <x v="1"/>
    <m/>
  </r>
  <r>
    <n v="1118"/>
    <s v="POLYANNE MAXIMO RIBEIRO MÜLLER"/>
    <d v="1990-05-03T00:00:00"/>
    <s v="F"/>
    <s v="260820241118"/>
    <n v="2303628"/>
    <m/>
    <m/>
    <s v="VCMA_PMRM_PMRM"/>
    <s v="067.338.284-21"/>
    <s v="polyanne_max@hotmail.com"/>
    <s v="VCMA_PMRM"/>
    <s v="POLYANNE MAXIMO RIBEIRO MÜLLER"/>
    <n v="5581981652257"/>
    <m/>
    <m/>
    <s v="APEN"/>
    <s v="CONSULTORIA"/>
    <s v="RECIFE"/>
    <s v="PE"/>
    <s v="54450-015"/>
    <n v="5581981652257"/>
    <x v="408"/>
    <m/>
    <s v="VCMA"/>
    <s v="VCMA_PMRM"/>
    <s v="POLYANNE MAXIMO RIBEIRO MÜLLER"/>
    <s v="PUBLICITÁRIO(A)"/>
    <m/>
    <s v="S"/>
    <x v="0"/>
    <n v="1"/>
    <n v="9"/>
    <s v="S"/>
    <s v="N"/>
    <s v="S"/>
    <s v=" "/>
    <x v="1"/>
    <m/>
  </r>
  <r>
    <n v="1122"/>
    <s v="CIBELE ALMEIDA DA SILVA"/>
    <d v="1986-05-30T00:00:00"/>
    <s v="F"/>
    <s v="260820241122"/>
    <n v="16380652"/>
    <m/>
    <m/>
    <m/>
    <s v="018.869.655-52"/>
    <s v="cibele2almeida@gmail.com"/>
    <s v="CAS"/>
    <s v="CIBELE ALMEIDA DA SILVA"/>
    <n v="5571991183456"/>
    <m/>
    <m/>
    <s v="TAC"/>
    <s v="CONSULTORIA"/>
    <s v="SALVADOR"/>
    <s v="BA"/>
    <s v="41760-030"/>
    <n v="5571991183456"/>
    <x v="408"/>
    <m/>
    <s v="CAS"/>
    <s v="CAS"/>
    <s v="CIBELE ALMEIDA DA SILVA"/>
    <s v="COMERCIANTE"/>
    <m/>
    <s v="S"/>
    <x v="0"/>
    <n v="1"/>
    <n v="8"/>
    <s v="S"/>
    <s v="N"/>
    <s v="S"/>
    <m/>
    <x v="1"/>
    <m/>
  </r>
  <r>
    <n v="1123"/>
    <s v="LARA DE OLIVEIRA SANTANA"/>
    <d v="1993-03-02T00:00:00"/>
    <s v="F"/>
    <s v="260820241123"/>
    <n v="7872761"/>
    <m/>
    <m/>
    <s v="CJS_LOS_LOS"/>
    <s v="050.105.524-00"/>
    <s v="lara.osantana@gmail.com"/>
    <s v="CJS_LOS"/>
    <s v="LARA DE OLIVEIRA SANTANA"/>
    <n v="5581996425134"/>
    <m/>
    <m/>
    <s v="SSG"/>
    <s v="RETENCAO"/>
    <s v="LAVRAS"/>
    <s v="MG"/>
    <s v="37203-706"/>
    <n v="5581996425134"/>
    <x v="408"/>
    <m/>
    <s v="CJS"/>
    <s v="CJS_SAO"/>
    <s v="SIMONE ALICE DE OLIVEIRA SANTANA"/>
    <s v="ENGENHEIRO(A) CIVIL"/>
    <m/>
    <m/>
    <x v="0"/>
    <n v="1"/>
    <n v="8"/>
    <s v="S"/>
    <s v="N"/>
    <s v="S"/>
    <s v=" "/>
    <x v="1"/>
    <m/>
  </r>
  <r>
    <n v="1120"/>
    <s v="FRANCISCO DOS SANTOS CARIBÉ NETO"/>
    <d v="1981-11-22T00:00:00"/>
    <s v="M"/>
    <s v="270820241120"/>
    <m/>
    <n v="5969116"/>
    <m/>
    <s v="FSCN_FSCN"/>
    <s v="044.611.684-09"/>
    <s v="chiquinho.neto02@hotmail.com"/>
    <s v="FSCN"/>
    <s v="FRANCISCO DOS SANTOS CARIBÉ NETO"/>
    <n v="5581997687394"/>
    <m/>
    <m/>
    <s v="PSC"/>
    <s v="RETENCAO"/>
    <s v="RECIFE"/>
    <s v="PE"/>
    <s v="52030-140"/>
    <n v="5581997687394"/>
    <x v="409"/>
    <m/>
    <s v="FSCN"/>
    <s v="FSCN"/>
    <s v="FRANCISCO DOS SANTOS CARIBÉ NETO"/>
    <s v="DENTISTA"/>
    <m/>
    <s v="N"/>
    <x v="2"/>
    <n v="1"/>
    <n v="9"/>
    <s v="S"/>
    <s v="N"/>
    <s v="S"/>
    <s v=" "/>
    <x v="1"/>
    <m/>
  </r>
  <r>
    <n v="1124"/>
    <s v="DAVID IAN PEREIRA PAULA"/>
    <d v="2002-10-24T00:00:00"/>
    <s v="M"/>
    <s v="290820241124"/>
    <n v="15108915"/>
    <m/>
    <m/>
    <m/>
    <s v="710.977.744-81"/>
    <s v="Contatodavidian@gmail.com"/>
    <s v="DPP"/>
    <s v="DAVID IAN PEREIRA PAULA"/>
    <n v="5581979142203"/>
    <m/>
    <m/>
    <s v="HMC"/>
    <s v="CONSULTORIA"/>
    <s v="RECIFE"/>
    <s v="PE"/>
    <s v="50720-493"/>
    <n v="5581979142203"/>
    <x v="410"/>
    <m/>
    <s v="DPP"/>
    <s v="DPP"/>
    <s v="DAVID IAN PEREIRA PAULA"/>
    <s v="ENGENHEIRO DE SOFTWARE"/>
    <m/>
    <m/>
    <x v="2"/>
    <n v="0"/>
    <n v="7"/>
    <s v="S"/>
    <s v="N"/>
    <s v="S"/>
    <s v=" "/>
    <x v="1"/>
    <m/>
  </r>
  <r>
    <n v="1125"/>
    <s v="LARISSA GABRIELLA DA FONSECA MARQUES ACIOLY"/>
    <d v="2002-11-20T00:00:00"/>
    <s v="F"/>
    <s v="290820241125"/>
    <n v="15131187"/>
    <m/>
    <m/>
    <m/>
    <s v="071.316.224-43"/>
    <s v="Larissafmacioly@gmail.com"/>
    <s v="DPP_LFA"/>
    <s v="LARISSA GABRIELLA DA FONSECA MARQUES ACIOLY"/>
    <n v="5581996618587"/>
    <m/>
    <m/>
    <s v="HMC"/>
    <s v="CONSULTORIA"/>
    <s v="RECIFE"/>
    <s v="PE"/>
    <s v="52040-050"/>
    <n v="5581996618587"/>
    <x v="410"/>
    <m/>
    <s v="DPP"/>
    <s v="DPP_LFA"/>
    <s v="LARISSA GABRIELA DA FONSECA MARQUES ACIOLY"/>
    <s v="PROFESSOR(A)"/>
    <m/>
    <m/>
    <x v="2"/>
    <n v="0"/>
    <n v="7"/>
    <s v="S"/>
    <s v="N"/>
    <s v="S"/>
    <s v=" "/>
    <x v="1"/>
    <m/>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5">
  <r>
    <n v="1556"/>
    <x v="0"/>
    <d v="2001-12-13T00:00:00"/>
    <s v="M"/>
    <s v="190820251556"/>
    <n v="6064109"/>
    <m/>
    <m/>
    <x v="0"/>
    <s v="705.306.984-20"/>
    <s v="krusejoaquim@gmail.com"/>
    <x v="0"/>
    <s v="JOAQUIM KRUSE ARRUDA DE MAGALHAES"/>
    <n v="5581999620652"/>
    <m/>
    <m/>
    <x v="0"/>
    <s v="CONSULTORIA"/>
    <s v="OLINDA"/>
    <s v="PE"/>
    <s v="53030-030"/>
    <n v="5581999620652"/>
    <x v="0"/>
    <m/>
    <s v="JKAM"/>
    <s v="JKAM_JKAM"/>
    <s v="JOAQUIM KRUSE ARRUDA DE MAGALHAES"/>
    <s v="ENGENHEIRO(A)"/>
    <m/>
    <m/>
    <x v="0"/>
    <n v="1"/>
    <s v="FRIENDS"/>
    <s v="S"/>
    <s v="N"/>
    <s v="S"/>
    <s v=" "/>
    <x v="0"/>
    <m/>
  </r>
  <r>
    <n v="1557"/>
    <x v="1"/>
    <d v="2016-01-14T00:00:00"/>
    <s v="M"/>
    <s v="190820251557"/>
    <n v="9461401"/>
    <m/>
    <m/>
    <x v="0"/>
    <s v="160.975.284-85"/>
    <s v="VIC_DOLIVEIRA@HOTMAIL.COM"/>
    <x v="1"/>
    <s v="EDUARDO BATISTA DOLIVEIRA"/>
    <n v="5581991150200"/>
    <s v="REGULAR"/>
    <s v=""/>
    <x v="1"/>
    <s v="CONSULTORIA"/>
    <s v="RECIFE"/>
    <s v="PE"/>
    <s v="51020-080"/>
    <n v="5581991150200"/>
    <x v="0"/>
    <m/>
    <s v="VMD"/>
    <s v="VMD_VMD"/>
    <s v="VICTOR MOREIRA DOLIVEIRA"/>
    <s v="ESTUDANTE"/>
    <m/>
    <m/>
    <x v="0"/>
    <n v="1"/>
    <m/>
    <s v="S"/>
    <s v="N"/>
    <s v="S"/>
    <s v=" "/>
    <x v="0"/>
    <m/>
  </r>
  <r>
    <n v="1558"/>
    <x v="2"/>
    <d v="2013-07-28T00:00:00"/>
    <s v="F"/>
    <s v="190820251558"/>
    <n v="9461341"/>
    <m/>
    <m/>
    <x v="0"/>
    <s v="160.975.444-13"/>
    <s v="VIC_DOLIVEIRA@HOTMAIL.COM"/>
    <x v="2"/>
    <s v="JULIA BATISTA DOLIVEIRA"/>
    <n v="5581991150200"/>
    <s v="REGULAR"/>
    <s v=""/>
    <x v="1"/>
    <s v="CONSULTORIA"/>
    <s v="RECIFE"/>
    <s v="PE"/>
    <s v="51020-080"/>
    <n v="5581991150200"/>
    <x v="0"/>
    <m/>
    <s v="VMD"/>
    <s v="VMD_VMD"/>
    <s v="VICTOR MOREIRA DOLIVEIRA"/>
    <s v="ESTUDANTE"/>
    <m/>
    <m/>
    <x v="0"/>
    <n v="1"/>
    <m/>
    <s v="S"/>
    <s v="N"/>
    <s v="S"/>
    <s v=" "/>
    <x v="0"/>
    <m/>
  </r>
  <r>
    <n v="1518"/>
    <x v="3"/>
    <d v="1984-10-08T00:00:00"/>
    <s v="F"/>
    <s v="150820251518"/>
    <n v="5614296"/>
    <m/>
    <m/>
    <x v="1"/>
    <s v="054.040.724-07"/>
    <s v="MCECILIAQ@HOTMAIL.COM"/>
    <x v="3"/>
    <s v="PAULO MEIRA MAROSTICA"/>
    <n v="5581973126556"/>
    <s v="REGULAR"/>
    <s v=""/>
    <x v="2"/>
    <s v="RETENCAO"/>
    <s v="AGUA PRETA"/>
    <s v="PE"/>
    <s v="00000-000"/>
    <n v="5581997592354"/>
    <x v="1"/>
    <d v="2022-05-26T00:00:00"/>
    <s v="PMM"/>
    <s v="PMM_PMM"/>
    <s v="PAULO MEIRA MAROSTICA"/>
    <s v="MÉDICO(A)"/>
    <s v="COMPLETA"/>
    <s v="N"/>
    <x v="1"/>
    <n v="0"/>
    <m/>
    <s v="N"/>
    <s v="N"/>
    <s v="N"/>
    <s v=" "/>
    <x v="0"/>
    <m/>
  </r>
  <r>
    <n v="1519"/>
    <x v="4"/>
    <d v="1987-04-02T00:00:00"/>
    <s v="M"/>
    <s v="150820251519"/>
    <n v="3747228"/>
    <m/>
    <m/>
    <x v="1"/>
    <s v="010.169.804-69"/>
    <s v="lucas.marostica@gmail.com"/>
    <x v="4"/>
    <s v="LUCAS MEIRA MAROSTICA"/>
    <n v="5581994181865"/>
    <m/>
    <m/>
    <x v="2"/>
    <s v="RETENCAO"/>
    <s v="RECIFE"/>
    <s v="PE"/>
    <s v="52051-305"/>
    <n v="5581994181865"/>
    <x v="1"/>
    <d v="2024-02-26T00:00:00"/>
    <s v="PMM"/>
    <s v="PMM_PMM"/>
    <m/>
    <s v="CONTADOR(A)"/>
    <m/>
    <m/>
    <x v="1"/>
    <n v="0"/>
    <m/>
    <s v="N"/>
    <s v="N"/>
    <s v="N"/>
    <s v=" "/>
    <x v="0"/>
    <m/>
  </r>
  <r>
    <n v="1520"/>
    <x v="5"/>
    <d v="1958-04-04T00:00:00"/>
    <s v="F"/>
    <s v="150820251520"/>
    <n v="2042799"/>
    <m/>
    <m/>
    <x v="1"/>
    <s v="470.806.807-78"/>
    <s v="VANIAMAROSTICA4@YAHOO.COM.BR"/>
    <x v="5"/>
    <s v="VANIA MARIA MEIRA MAROSTICA"/>
    <n v="5581991792881"/>
    <s v="REGULAR"/>
    <m/>
    <x v="2"/>
    <s v="RETENCAO"/>
    <s v="TAMARINEIRA"/>
    <s v="PE"/>
    <s v="52060-110"/>
    <n v="5581991792881"/>
    <x v="1"/>
    <m/>
    <s v="PMM"/>
    <s v="PMM_VMM"/>
    <s v="VANIA MARIA MEIRA MAROSTICA"/>
    <s v="APOSENTADO(A)"/>
    <m/>
    <m/>
    <x v="1"/>
    <n v="0"/>
    <m/>
    <s v="N"/>
    <s v="N"/>
    <s v="N"/>
    <s v=" "/>
    <x v="0"/>
    <m/>
  </r>
  <r>
    <n v="1521"/>
    <x v="6"/>
    <d v="2003-05-07T00:00:00"/>
    <s v="F"/>
    <s v="150820251521"/>
    <n v="14754934"/>
    <m/>
    <m/>
    <x v="0"/>
    <s v="038.979.690-50"/>
    <s v="EDUARDAMEDINA@APENCAPITAL.COM.BR"/>
    <x v="6"/>
    <s v="EDUARDA MEDINA CORREA"/>
    <n v="5581998293916"/>
    <m/>
    <m/>
    <x v="3"/>
    <s v="RETENCAO"/>
    <s v="PAULISTA"/>
    <s v="PE"/>
    <m/>
    <n v="5581998293916"/>
    <x v="1"/>
    <m/>
    <s v="EMC"/>
    <s v="EMC_EMC"/>
    <s v="EDUARDA MEDINA CORREA"/>
    <s v="ESTUDANTE"/>
    <m/>
    <m/>
    <x v="2"/>
    <n v="1"/>
    <m/>
    <s v="S"/>
    <s v="N"/>
    <s v="S"/>
    <s v=" "/>
    <x v="0"/>
    <m/>
  </r>
  <r>
    <n v="1522"/>
    <x v="7"/>
    <s v=" 11/05/2004"/>
    <s v="M"/>
    <s v="150820251522"/>
    <n v="11588365"/>
    <m/>
    <m/>
    <x v="0"/>
    <s v="712.027.584-44"/>
    <s v="MATHEUSHACHENBURG@GMAIL.COM"/>
    <x v="7"/>
    <s v="MATHEUS LOPES HACHENBURG"/>
    <n v="5581989054848"/>
    <m/>
    <m/>
    <x v="4"/>
    <s v="RETENCAO"/>
    <s v="RECIFE"/>
    <s v="PE"/>
    <s v="52020-212"/>
    <n v="5581989054848"/>
    <x v="1"/>
    <m/>
    <s v="MLH"/>
    <s v="MLH_MLF"/>
    <s v="MATHEUS LOPES HACHENBURG"/>
    <s v="ESTUDANTE"/>
    <m/>
    <m/>
    <x v="2"/>
    <n v="1"/>
    <m/>
    <s v="S"/>
    <s v="N"/>
    <s v="S"/>
    <s v=" "/>
    <x v="0"/>
    <m/>
  </r>
  <r>
    <n v="1523"/>
    <x v="8"/>
    <d v="1983-10-03T00:00:00"/>
    <s v="F"/>
    <s v="150820251523"/>
    <n v="9921135"/>
    <m/>
    <m/>
    <x v="0"/>
    <s v="050.928.284-98"/>
    <s v="LARASCVALADARES@HOTMAIL.COM"/>
    <x v="8"/>
    <s v="LARA SANTA CRUZ VALADARES"/>
    <n v="5581996467600"/>
    <m/>
    <m/>
    <x v="5"/>
    <e v="#N/A"/>
    <s v="RECIFE"/>
    <s v="PE"/>
    <s v="52071-640"/>
    <n v="5581996467600"/>
    <x v="1"/>
    <m/>
    <m/>
    <m/>
    <s v="LARA SANTA CRUZ VALADARES"/>
    <s v="VETERINÁRIO(A)"/>
    <m/>
    <m/>
    <x v="3"/>
    <m/>
    <m/>
    <m/>
    <m/>
    <m/>
    <s v=" "/>
    <x v="0"/>
    <m/>
  </r>
  <r>
    <n v="1524"/>
    <x v="9"/>
    <d v="1996-05-03T00:00:00"/>
    <s v="F"/>
    <s v="150820251524"/>
    <n v="7215161"/>
    <m/>
    <m/>
    <x v="0"/>
    <s v="111.649.164-83"/>
    <s v="BARBARASANTANA96@HOTMAIL.COM"/>
    <x v="8"/>
    <s v="BARBARA SIMONE ARCOVERDE SANTANA"/>
    <n v="5581999266788"/>
    <m/>
    <m/>
    <x v="5"/>
    <e v="#N/A"/>
    <s v="RECIFE"/>
    <s v="PE"/>
    <s v="52011-150"/>
    <n v="5581999266788"/>
    <x v="1"/>
    <m/>
    <m/>
    <m/>
    <s v="BARBARA SIMONE ARCOVERDE SANTANA"/>
    <s v="ADVOGADO(A)"/>
    <m/>
    <m/>
    <x v="3"/>
    <m/>
    <m/>
    <m/>
    <m/>
    <m/>
    <s v=" "/>
    <x v="0"/>
    <m/>
  </r>
  <r>
    <n v="1525"/>
    <x v="10"/>
    <d v="1992-07-06T00:00:00"/>
    <s v="F"/>
    <s v="150820251525"/>
    <n v="16769236"/>
    <m/>
    <m/>
    <x v="0"/>
    <s v="090.956.664-09"/>
    <s v="RHEBEKAFIGUEIREDO@HOTMAIL.COM"/>
    <x v="8"/>
    <s v="RHEBEKA FIGUEIREDO PAZ DO NASCIMENTO"/>
    <n v="5581995646600"/>
    <m/>
    <m/>
    <x v="5"/>
    <e v="#N/A"/>
    <s v="CABO DE SANTO AGOSTINHO"/>
    <s v="PE"/>
    <s v="54522-085"/>
    <n v="5581995646600"/>
    <x v="1"/>
    <m/>
    <m/>
    <m/>
    <s v="RHEBEKA FIGUEIREDO PAZ DO NASCIMENTO"/>
    <s v="ENGENHEIRO(A)"/>
    <m/>
    <m/>
    <x v="3"/>
    <m/>
    <m/>
    <m/>
    <m/>
    <m/>
    <s v=" "/>
    <x v="0"/>
    <m/>
  </r>
  <r>
    <n v="1526"/>
    <x v="11"/>
    <d v="1953-12-04T00:00:00"/>
    <s v="F"/>
    <s v="150820251526"/>
    <n v="9703288"/>
    <m/>
    <m/>
    <x v="2"/>
    <s v="097.917.954-87"/>
    <s v="MACCIOLY@GMAIL.COM"/>
    <x v="9"/>
    <s v="MARCIA MARIA ACCIOLY BRELAZ DE CASTRO"/>
    <n v="5581991114002"/>
    <m/>
    <m/>
    <x v="1"/>
    <s v="CONSULTORIA"/>
    <s v="RECIFE"/>
    <s v="PE"/>
    <s v="52041-090"/>
    <n v="5581991114002"/>
    <x v="1"/>
    <m/>
    <s v="JFBC"/>
    <s v="JFBC_JFBC"/>
    <s v="JALMIR FREIRE BRELAZ DE CASTRO"/>
    <s v="APOSENTADO(A)"/>
    <m/>
    <m/>
    <x v="0"/>
    <n v="1"/>
    <n v="8"/>
    <s v="S"/>
    <s v="N"/>
    <s v="S"/>
    <s v=" "/>
    <x v="0"/>
    <m/>
  </r>
  <r>
    <n v="1534"/>
    <x v="12"/>
    <d v="1988-11-08T00:00:00"/>
    <s v="M"/>
    <s v="150820251534"/>
    <m/>
    <m/>
    <m/>
    <x v="0"/>
    <s v="023.884.103-04"/>
    <s v="adalbertobaf@hotmail.com"/>
    <x v="10"/>
    <s v="ADALBERTO BRAGA ARAÚJO FILHO"/>
    <n v="5585996882808"/>
    <m/>
    <m/>
    <x v="6"/>
    <s v="CONSULTORIA"/>
    <s v="SÃO PAULO"/>
    <s v="SP"/>
    <s v="04090-001"/>
    <n v="5585996882808"/>
    <x v="1"/>
    <m/>
    <s v="ABAF"/>
    <s v="ABAF_ABAF"/>
    <s v="ADALBERTO BRAGA ARAÚJO FILHO"/>
    <s v="ADMINISTRADOR(A)"/>
    <m/>
    <m/>
    <x v="0"/>
    <n v="1"/>
    <s v="FRIENDS"/>
    <s v="S"/>
    <s v="N"/>
    <s v="S"/>
    <s v="S"/>
    <x v="0"/>
    <m/>
  </r>
  <r>
    <n v="1537"/>
    <x v="13"/>
    <d v="1981-08-09T00:00:00"/>
    <s v="F"/>
    <s v="150820251537"/>
    <n v="8986250"/>
    <m/>
    <m/>
    <x v="0"/>
    <s v="985.154.034-04"/>
    <s v="laisdiane@gmail.com"/>
    <x v="8"/>
    <s v="LAIS DIANE SILVA PINTO"/>
    <n v="5581997390630"/>
    <m/>
    <m/>
    <x v="5"/>
    <e v="#N/A"/>
    <s v="CARUARU"/>
    <s v="PE"/>
    <s v="55016-400"/>
    <n v="5581997390630"/>
    <x v="1"/>
    <m/>
    <m/>
    <m/>
    <s v="LAIS DIANE SILVA PINTO"/>
    <s v="ADVOGADO"/>
    <m/>
    <m/>
    <x v="3"/>
    <m/>
    <m/>
    <m/>
    <m/>
    <m/>
    <s v=" "/>
    <x v="0"/>
    <m/>
  </r>
  <r>
    <n v="1538"/>
    <x v="14"/>
    <d v="1996-10-29T00:00:00"/>
    <s v="M"/>
    <s v="150820251538"/>
    <n v="9077304"/>
    <m/>
    <m/>
    <x v="0"/>
    <s v="118.304.024-55"/>
    <s v="TBORBA96@GMAIL.COM"/>
    <x v="11"/>
    <s v="THYAGO ALLYSON DA SILVA BORBA"/>
    <n v="5581983737555"/>
    <m/>
    <m/>
    <x v="7"/>
    <s v="CONSULTORIA"/>
    <s v="PAULISTA"/>
    <s v="PE"/>
    <s v="53401-670"/>
    <n v="5581983737555"/>
    <x v="1"/>
    <m/>
    <s v="TASB"/>
    <s v="TASB_TASB"/>
    <s v="THYAGO ALLYSON DA SILVA BORBA"/>
    <s v="ADMINISTRADOR"/>
    <m/>
    <m/>
    <x v="0"/>
    <n v="1"/>
    <s v="FRIENDS"/>
    <s v="S"/>
    <s v="N"/>
    <s v="S"/>
    <s v=" "/>
    <x v="0"/>
    <m/>
  </r>
  <r>
    <n v="1539"/>
    <x v="15"/>
    <d v="2002-01-14T00:00:00"/>
    <s v="M"/>
    <s v="150820251539"/>
    <n v="12020237"/>
    <m/>
    <m/>
    <x v="0"/>
    <s v="139.940.904-23"/>
    <s v="SOUZAPINTO2002@GMAIL.COM"/>
    <x v="12"/>
    <s v="MARCOS VINICIUS PINTO DA MOTTA"/>
    <n v="5581998768018"/>
    <m/>
    <m/>
    <x v="8"/>
    <s v="RETENCAO"/>
    <s v="RECIFE"/>
    <s v="PE"/>
    <s v="50721-050"/>
    <n v="5581998768018"/>
    <x v="1"/>
    <m/>
    <s v="MVP"/>
    <s v="MVP_MVP"/>
    <s v="MARCOS VINICIUS PINTO DA MOTTA"/>
    <s v="ESTUDANTE"/>
    <m/>
    <m/>
    <x v="2"/>
    <n v="1"/>
    <m/>
    <s v="S"/>
    <s v="N"/>
    <s v="S"/>
    <s v=" "/>
    <x v="0"/>
    <m/>
  </r>
  <r>
    <n v="1541"/>
    <x v="16"/>
    <s v=" 27/04/2000"/>
    <s v="M"/>
    <s v="150820251541"/>
    <n v="15675318"/>
    <m/>
    <m/>
    <x v="0"/>
    <s v="112.357.124-43"/>
    <s v="JOSEHENRIQUEN27@GMAIL.COM"/>
    <x v="8"/>
    <s v="JOSE HENRIQUE DINIZ PINHEIRO NOGUEIRA"/>
    <n v="5581992942060"/>
    <m/>
    <m/>
    <x v="5"/>
    <e v="#N/A"/>
    <s v="RECIFE"/>
    <s v="PE"/>
    <s v="50721-290"/>
    <n v="5581992942060"/>
    <x v="1"/>
    <m/>
    <m/>
    <m/>
    <s v="JOSE HENRIQUE DINIZ PINHEIRO NOGUEIRA"/>
    <s v="ESTUDANTE"/>
    <m/>
    <m/>
    <x v="3"/>
    <m/>
    <m/>
    <m/>
    <m/>
    <m/>
    <s v=" "/>
    <x v="0"/>
    <m/>
  </r>
  <r>
    <n v="1542"/>
    <x v="17"/>
    <s v=" 04/06/2024"/>
    <s v="F"/>
    <s v="150820251542"/>
    <n v="15740081"/>
    <m/>
    <m/>
    <x v="0"/>
    <s v="003.152.364-18"/>
    <s v="VICLINS@GMAIL.COM"/>
    <x v="13"/>
    <s v="MARIA IZABEL HARROP DUARTE RIBEIRO SCHWAMBACH"/>
    <n v="5581996651198"/>
    <s v="QUALIFICADO"/>
    <m/>
    <x v="1"/>
    <s v="CONSULTORIA"/>
    <s v="RECIFE"/>
    <s v="PE"/>
    <s v="51111-000"/>
    <n v="5581996651198"/>
    <x v="1"/>
    <d v="2023-08-10T00:00:00"/>
    <s v="VLS"/>
    <s v="VLS_VLS"/>
    <s v="VICTOR LINS SCHWAMBACH"/>
    <s v="DEPENDENTE"/>
    <s v="COMPLETA"/>
    <s v="S"/>
    <x v="0"/>
    <n v="1"/>
    <s v="2A"/>
    <s v="S"/>
    <s v="N"/>
    <s v="S"/>
    <s v=" "/>
    <x v="0"/>
    <m/>
  </r>
  <r>
    <n v="1543"/>
    <x v="18"/>
    <s v=" 01/11/1989"/>
    <s v="F"/>
    <s v="150820251543"/>
    <n v="17897611"/>
    <m/>
    <m/>
    <x v="0"/>
    <s v="079.957.894-08"/>
    <s v="MAYRALUNANOBRE@GMAIL.COM"/>
    <x v="14"/>
    <s v="MAYRA LUNA NOBRE GONCALVES FERREIRA"/>
    <n v="5581991318257"/>
    <m/>
    <m/>
    <x v="6"/>
    <s v="RETENCAO"/>
    <s v="RECIFE"/>
    <s v="PE"/>
    <s v="52070-000"/>
    <n v="5581991318257"/>
    <x v="1"/>
    <m/>
    <s v="MLF"/>
    <s v="MLF_MLF"/>
    <s v="MAYRA LUNA NOBRE GONCALVES FERREIRA"/>
    <s v="ADMINISTRADOR(A)"/>
    <m/>
    <m/>
    <x v="2"/>
    <n v="1"/>
    <m/>
    <s v="S"/>
    <s v="N"/>
    <s v="S"/>
    <s v=" "/>
    <x v="0"/>
    <m/>
  </r>
  <r>
    <n v="1544"/>
    <x v="19"/>
    <d v="1976-03-16T00:00:00"/>
    <s v="F"/>
    <s v="150820251544"/>
    <n v="18103032"/>
    <m/>
    <m/>
    <x v="0"/>
    <s v="018.568.934-56"/>
    <s v="OLGAROMEIRO16@YAHOO.COM.BR"/>
    <x v="8"/>
    <s v="MARIA OLGA LEITE ROMEIRO"/>
    <n v="5581979006001"/>
    <m/>
    <m/>
    <x v="5"/>
    <e v="#N/A"/>
    <s v="RECIFE"/>
    <s v="PE"/>
    <s v="51021-130"/>
    <n v="5581979006001"/>
    <x v="1"/>
    <m/>
    <m/>
    <m/>
    <s v="MARIA OLGA LEITE ROMEIRO"/>
    <s v="DENTISTA"/>
    <m/>
    <m/>
    <x v="3"/>
    <m/>
    <m/>
    <m/>
    <m/>
    <m/>
    <s v=" "/>
    <x v="0"/>
    <m/>
  </r>
  <r>
    <n v="1545"/>
    <x v="20"/>
    <d v="2001-09-18T00:00:00"/>
    <s v="F"/>
    <s v="150820251545"/>
    <m/>
    <n v="5993199"/>
    <m/>
    <x v="0"/>
    <s v="136.161.254-13"/>
    <s v="anajuliavasconcelos2001@gmail.com"/>
    <x v="8"/>
    <s v="ANA JULIA VASCONCELOS MOREIRA"/>
    <n v="5581992845296"/>
    <m/>
    <m/>
    <x v="5"/>
    <e v="#N/A"/>
    <s v="RECIFE"/>
    <s v="PE"/>
    <s v="51170-160"/>
    <n v="5581992845296"/>
    <x v="1"/>
    <m/>
    <m/>
    <m/>
    <s v="ANA JULIA VASCONCELOS MOREIRA"/>
    <s v="ESTUDANTE"/>
    <m/>
    <m/>
    <x v="3"/>
    <m/>
    <m/>
    <m/>
    <m/>
    <m/>
    <s v=" "/>
    <x v="0"/>
    <m/>
  </r>
  <r>
    <n v="1546"/>
    <x v="21"/>
    <d v="1996-02-11T00:00:00"/>
    <s v="F"/>
    <s v="150820251546"/>
    <m/>
    <n v="8062619"/>
    <m/>
    <x v="0"/>
    <s v="118.285.234-37"/>
    <s v="nataliabunzen@gmail.com"/>
    <x v="15"/>
    <s v="NATALIA BUNZEN LEAL"/>
    <n v="5581996075832"/>
    <m/>
    <m/>
    <x v="7"/>
    <s v="RETENCAO"/>
    <s v="IPUTINGA"/>
    <s v="PE"/>
    <s v="50670-140"/>
    <n v="5581996075832"/>
    <x v="1"/>
    <m/>
    <s v="NBL"/>
    <s v="NBL_NBL"/>
    <s v="NATALIA BUNZEN LEAL"/>
    <s v="ADMINISTRADOR(A)"/>
    <m/>
    <m/>
    <x v="2"/>
    <n v="1"/>
    <m/>
    <s v="S"/>
    <s v="N"/>
    <s v="S"/>
    <s v=" "/>
    <x v="0"/>
    <m/>
  </r>
  <r>
    <n v="1547"/>
    <x v="22"/>
    <d v="2015-07-04T00:00:00"/>
    <s v="M"/>
    <s v="150820251547"/>
    <m/>
    <n v="8065264"/>
    <m/>
    <x v="0"/>
    <s v="133.386.464-70"/>
    <s v="lulu.mor@icloud.com"/>
    <x v="8"/>
    <s v="LUCAS LUSTOSA MORAES"/>
    <n v="5583981900013"/>
    <m/>
    <m/>
    <x v="5"/>
    <e v="#N/A"/>
    <s v="ZONA RURAL"/>
    <s v="PB"/>
    <s v="58117-000"/>
    <n v="5583981900013"/>
    <x v="1"/>
    <m/>
    <m/>
    <m/>
    <s v="RODRIGO MORAES FARIAS"/>
    <s v="DEPENDENTE"/>
    <m/>
    <m/>
    <x v="3"/>
    <m/>
    <m/>
    <m/>
    <m/>
    <m/>
    <s v=" "/>
    <x v="0"/>
    <m/>
  </r>
  <r>
    <n v="1548"/>
    <x v="23"/>
    <d v="2011-11-21T00:00:00"/>
    <s v="F"/>
    <s v="150820251548"/>
    <m/>
    <n v="8148892"/>
    <m/>
    <x v="0"/>
    <s v="114.425.214-81"/>
    <s v="marilumo@icloud.com"/>
    <x v="8"/>
    <s v="MARIANA LUSTOSA MORAES"/>
    <n v="5583982071300"/>
    <m/>
    <m/>
    <x v="5"/>
    <e v="#N/A"/>
    <s v="ZONA RURAL"/>
    <s v="PB"/>
    <s v="58117-000"/>
    <n v="5583982071300"/>
    <x v="1"/>
    <m/>
    <m/>
    <m/>
    <s v="RODRIGO MORAES FARIAS"/>
    <s v="DEPENDENTE"/>
    <m/>
    <m/>
    <x v="3"/>
    <m/>
    <m/>
    <m/>
    <m/>
    <m/>
    <s v=" "/>
    <x v="0"/>
    <m/>
  </r>
  <r>
    <n v="1549"/>
    <x v="24"/>
    <d v="2020-04-08T00:00:00"/>
    <s v="F"/>
    <s v="150820251549"/>
    <m/>
    <n v="8652877"/>
    <m/>
    <x v="0"/>
    <s v="584.006.448-32"/>
    <s v="carol_lioi@hotmail.com"/>
    <x v="8"/>
    <s v="REBECA VASCONCELOS DE MORAES LIOI"/>
    <n v="5511982654456"/>
    <m/>
    <m/>
    <x v="5"/>
    <e v="#N/A"/>
    <s v="JARDIM DA SAUDE"/>
    <s v="SP"/>
    <s v="04149-120"/>
    <n v="5511982654456"/>
    <x v="1"/>
    <m/>
    <m/>
    <m/>
    <m/>
    <s v="ESTUDANTE"/>
    <m/>
    <m/>
    <x v="3"/>
    <m/>
    <m/>
    <m/>
    <m/>
    <m/>
    <s v=" "/>
    <x v="0"/>
    <m/>
  </r>
  <r>
    <n v="1550"/>
    <x v="25"/>
    <d v="2015-11-30T00:00:00"/>
    <s v="COJ"/>
    <s v="150820251550"/>
    <m/>
    <n v="8827689"/>
    <m/>
    <x v="0"/>
    <s v="135.339.224-48"/>
    <s v="mariliapequeno84@gmail.com"/>
    <x v="8"/>
    <s v="ALICE BATISTA SOARES PEQUENO E/OU MARILIA BATISTA DE LIMA PEQUENO"/>
    <n v="5581986055718"/>
    <m/>
    <m/>
    <x v="5"/>
    <e v="#N/A"/>
    <s v="VARZEA"/>
    <s v="PE"/>
    <s v="50740-180"/>
    <n v="5581986055718"/>
    <x v="1"/>
    <m/>
    <m/>
    <m/>
    <m/>
    <s v="FUNCIONÁRIO PÚBLICO (a)"/>
    <m/>
    <m/>
    <x v="3"/>
    <m/>
    <m/>
    <m/>
    <m/>
    <m/>
    <s v=" "/>
    <x v="0"/>
    <m/>
  </r>
  <r>
    <n v="1551"/>
    <x v="26"/>
    <d v="2014-04-12T00:00:00"/>
    <s v="F"/>
    <s v="150820251551"/>
    <m/>
    <n v="8509854"/>
    <m/>
    <x v="0"/>
    <s v="561.422.448-35"/>
    <s v="granja.mariaamelia@gmail.com"/>
    <x v="8"/>
    <s v="MARIA AMELIA LOBO ARRUDA GRANJA"/>
    <n v="5511964503623"/>
    <m/>
    <m/>
    <x v="5"/>
    <e v="#N/A"/>
    <s v="REAL PARQUE"/>
    <s v="SP"/>
    <s v="05687-010"/>
    <n v="5511964503623"/>
    <x v="1"/>
    <m/>
    <m/>
    <m/>
    <m/>
    <s v="ESTUDANTE"/>
    <m/>
    <m/>
    <x v="3"/>
    <m/>
    <m/>
    <m/>
    <m/>
    <m/>
    <s v=" "/>
    <x v="0"/>
    <m/>
  </r>
  <r>
    <n v="1552"/>
    <x v="27"/>
    <d v="2002-06-11T00:00:00"/>
    <s v="F"/>
    <s v="150820251552"/>
    <m/>
    <n v="4698870"/>
    <m/>
    <x v="0"/>
    <s v="017.718.535-06"/>
    <s v="duda.gasparini.fonseca@gmail.com"/>
    <x v="8"/>
    <s v="MARIA EDUARDA GASPARINI DA FONSECA"/>
    <n v="5581992081560"/>
    <m/>
    <m/>
    <x v="5"/>
    <e v="#N/A"/>
    <s v="RECIFE"/>
    <s v="PE"/>
    <s v="51030-030"/>
    <n v="5581992081560"/>
    <x v="1"/>
    <m/>
    <m/>
    <m/>
    <m/>
    <s v="ESTUDANTE"/>
    <m/>
    <m/>
    <x v="3"/>
    <m/>
    <m/>
    <m/>
    <m/>
    <m/>
    <s v=" "/>
    <x v="0"/>
    <m/>
  </r>
  <r>
    <n v="1533"/>
    <x v="28"/>
    <d v="1978-10-17T00:00:00"/>
    <s v="M"/>
    <s v="130820251533"/>
    <n v="340577"/>
    <m/>
    <m/>
    <x v="0"/>
    <s v="615.372.253-91"/>
    <s v="lagesrc@yahoo.com"/>
    <x v="16"/>
    <s v="RÔMULO CARDOSO LAGES"/>
    <n v="5586999211464"/>
    <m/>
    <m/>
    <x v="1"/>
    <s v="CONSULTORIA"/>
    <s v="TERESINA"/>
    <s v="PI"/>
    <s v="64049-250"/>
    <n v="5586999211464"/>
    <x v="2"/>
    <m/>
    <s v="RCL"/>
    <s v="RCL_RCL"/>
    <s v="RÔMULO CARDOSO LAGES"/>
    <s v="MÉDICO(A)"/>
    <m/>
    <m/>
    <x v="0"/>
    <n v="1"/>
    <n v="10"/>
    <s v="S"/>
    <s v="N"/>
    <s v="S"/>
    <s v="S"/>
    <x v="0"/>
    <m/>
  </r>
  <r>
    <n v="1554"/>
    <x v="28"/>
    <d v="1978-10-17T00:00:00"/>
    <s v="M"/>
    <s v="130820251554"/>
    <n v="18510508"/>
    <m/>
    <m/>
    <x v="0"/>
    <s v="615.372.253-91"/>
    <s v="lagesrc@yahoo.com"/>
    <x v="16"/>
    <s v="RÔMULO CARDOSO LAGES"/>
    <n v="5586999211464"/>
    <m/>
    <m/>
    <x v="1"/>
    <s v="CONSULTORIA"/>
    <s v="TERESINA"/>
    <s v="PI"/>
    <s v="64049-250"/>
    <n v="5586999211464"/>
    <x v="2"/>
    <m/>
    <s v="RCL"/>
    <s v="RCL_RCL"/>
    <s v="RÔMULO CARDOSO LAGES"/>
    <s v="MÉDICO(A)"/>
    <m/>
    <m/>
    <x v="0"/>
    <n v="1"/>
    <n v="10"/>
    <s v="S"/>
    <s v="N"/>
    <s v="S"/>
    <s v="S"/>
    <x v="0"/>
    <m/>
  </r>
  <r>
    <n v="1517"/>
    <x v="29"/>
    <d v="2015-08-07T00:00:00"/>
    <s v="M"/>
    <s v="120820251517"/>
    <m/>
    <n v="9174459"/>
    <m/>
    <x v="0"/>
    <s v="160.463.334-40"/>
    <s v="fttiago@gmail.com"/>
    <x v="17"/>
    <s v="THOMAS ALMEIDA PACHECO DE MOURA"/>
    <n v="5581992626716"/>
    <m/>
    <m/>
    <x v="9"/>
    <s v="CONSULTORIA"/>
    <s v="RECIFE"/>
    <s v="PE"/>
    <s v="52011-055"/>
    <n v="5581993724665"/>
    <x v="3"/>
    <m/>
    <s v="PBA_TPM"/>
    <s v="PBA_PBA"/>
    <s v="TIAGO PACHECO DE MOURA"/>
    <s v="FISIOTERAPEUTA"/>
    <s v="SIMPLES"/>
    <s v="N"/>
    <x v="0"/>
    <n v="1"/>
    <n v="1"/>
    <s v="S"/>
    <s v="S"/>
    <s v="S"/>
    <s v=" "/>
    <x v="0"/>
    <m/>
  </r>
  <r>
    <n v="1532"/>
    <x v="30"/>
    <d v="1991-01-30T00:00:00"/>
    <s v="M"/>
    <s v="120820251532"/>
    <n v="2484417"/>
    <m/>
    <m/>
    <x v="0"/>
    <s v="057.471.694-75"/>
    <s v="jpalfcarvalho@gmail.com"/>
    <x v="18"/>
    <s v="JOÃO PEDRO ANTUNES LIMA DA FONSECA CARVALHO"/>
    <n v="5581999793464"/>
    <m/>
    <m/>
    <x v="1"/>
    <s v="CONSULTORIA"/>
    <s v="BRASILIA"/>
    <s v="DF"/>
    <s v="70774-090"/>
    <n v="5581999793464"/>
    <x v="3"/>
    <m/>
    <s v="JPFC"/>
    <s v="JPFC_JPFC"/>
    <s v="JOÃO PEDRO ANTUNES LIMA DA FONSECA CARVALHO"/>
    <s v="ADVOGADO(A)"/>
    <m/>
    <m/>
    <x v="0"/>
    <n v="1"/>
    <n v="10"/>
    <s v="S"/>
    <s v="N"/>
    <s v="S"/>
    <s v="S"/>
    <x v="0"/>
    <m/>
  </r>
  <r>
    <n v="1553"/>
    <x v="31"/>
    <d v="1983-02-09T00:00:00"/>
    <s v="M"/>
    <s v="120820251553"/>
    <n v="348850"/>
    <m/>
    <m/>
    <x v="1"/>
    <s v="043.092.024-54"/>
    <s v="jaymemed@yahoo.com.br"/>
    <x v="19"/>
    <s v="JAYME MARQUES DOS SANTOS NETO"/>
    <n v="5581933270369"/>
    <s v="QUALIFICADO"/>
    <m/>
    <x v="2"/>
    <s v="RETENCAO"/>
    <s v="RECIFE"/>
    <s v="PE"/>
    <s v="51011-000"/>
    <n v="5581933270369"/>
    <x v="3"/>
    <d v="2022-10-09T00:00:00"/>
    <s v="JMSN"/>
    <s v="JMSN_JMSN"/>
    <s v="JAYME MARQUES DOS SANTOS NETO"/>
    <s v="MÉDICO(A)"/>
    <m/>
    <m/>
    <x v="0"/>
    <n v="1"/>
    <s v="FRIENDS"/>
    <s v="N"/>
    <s v="N"/>
    <s v="N"/>
    <s v="S"/>
    <x v="0"/>
    <m/>
  </r>
  <r>
    <n v="1531"/>
    <x v="32"/>
    <d v="1988-03-26T00:00:00"/>
    <s v="M"/>
    <s v="080820251531"/>
    <m/>
    <n v="8745998"/>
    <m/>
    <x v="0"/>
    <s v="068.888.574-84"/>
    <s v="marcuslira@gmail.com"/>
    <x v="20"/>
    <s v="MARCUS TÚLIO SOUZA DE LIRA"/>
    <n v="5581982264926"/>
    <m/>
    <m/>
    <x v="1"/>
    <s v="CONSULTORIA"/>
    <s v="RECIFE"/>
    <s v="PE"/>
    <s v="50670-010"/>
    <n v="5581982264926"/>
    <x v="4"/>
    <m/>
    <s v="MTSL"/>
    <s v="MTSL_MTSL"/>
    <s v="MARCUS TÚLIO SOUZA DE LIRA"/>
    <s v="EMPRESÁRIO(A)"/>
    <m/>
    <m/>
    <x v="0"/>
    <n v="1"/>
    <n v="10"/>
    <s v="S"/>
    <s v="N"/>
    <s v="S"/>
    <s v="S"/>
    <x v="0"/>
    <m/>
  </r>
  <r>
    <n v="1535"/>
    <x v="33"/>
    <d v="1993-09-09T00:00:00"/>
    <s v="M"/>
    <s v="070820251535"/>
    <n v="7528942"/>
    <m/>
    <m/>
    <x v="0"/>
    <s v="102.960.814-85"/>
    <s v="matheusj_jansen@hotmail.com"/>
    <x v="21"/>
    <s v="MATHEUS JOSÉ DO NASCIMENTO JANSEN DA SILVA"/>
    <n v="5581998274987"/>
    <m/>
    <m/>
    <x v="10"/>
    <s v="CONSULTORIA"/>
    <s v="OLINDA"/>
    <s v="PE"/>
    <s v="53130-290"/>
    <n v="5581998274987"/>
    <x v="5"/>
    <m/>
    <s v="MNJS"/>
    <s v="MNJS_MNJS"/>
    <s v="MATHEUS JOSÉ DO NASCIMENTO JANSEN DA SILVA"/>
    <s v="DENTISTA"/>
    <m/>
    <m/>
    <x v="0"/>
    <n v="1"/>
    <n v="10"/>
    <s v="S"/>
    <s v="N"/>
    <s v="S"/>
    <s v=" "/>
    <x v="0"/>
    <m/>
  </r>
  <r>
    <n v="1528"/>
    <x v="34"/>
    <d v="1968-09-17T00:00:00"/>
    <s v="F"/>
    <s v="060820251528"/>
    <n v="2592894"/>
    <m/>
    <m/>
    <x v="0"/>
    <s v="498.176.981-49"/>
    <s v="daniportilho@uol.com.br"/>
    <x v="22"/>
    <s v="DANIELLE JAIME DE BARROS PORTILHO"/>
    <n v="5564999877912"/>
    <m/>
    <m/>
    <x v="1"/>
    <s v="CONSULTORIA"/>
    <s v="RIO VERDE"/>
    <s v="GO"/>
    <s v="75901-325"/>
    <n v="5564999877912"/>
    <x v="6"/>
    <m/>
    <s v="DJBP"/>
    <s v="DJBP_DJBP"/>
    <s v="DANIELLE JAIME DE BARROS PORTILHO"/>
    <s v="DENTISTA"/>
    <m/>
    <m/>
    <x v="0"/>
    <n v="1"/>
    <n v="10"/>
    <s v="S"/>
    <s v="N"/>
    <s v="S"/>
    <s v="S"/>
    <x v="0"/>
    <m/>
  </r>
  <r>
    <n v="1529"/>
    <x v="35"/>
    <d v="1966-01-04T00:00:00"/>
    <s v="M"/>
    <s v="060820251529"/>
    <n v="3724005"/>
    <m/>
    <m/>
    <x v="0"/>
    <s v="478.418.001-00"/>
    <s v="ggportilho@uol.com.br"/>
    <x v="23"/>
    <s v="GLAICON GUIMARÃES PORTILHO"/>
    <n v="5564999877760"/>
    <m/>
    <m/>
    <x v="1"/>
    <s v="CONSULTORIA"/>
    <s v="RIO VERDE"/>
    <s v="GO"/>
    <s v="75901-325"/>
    <n v="5564999877760"/>
    <x v="6"/>
    <m/>
    <s v="DJBP"/>
    <s v="DJBP_GGP"/>
    <s v="GLAICON GUIMARÃES PORTILHO"/>
    <s v="DENTISTA"/>
    <m/>
    <m/>
    <x v="0"/>
    <n v="1"/>
    <n v="10"/>
    <s v="S"/>
    <s v="N"/>
    <s v="S"/>
    <s v="S"/>
    <x v="0"/>
    <m/>
  </r>
  <r>
    <n v="1530"/>
    <x v="36"/>
    <d v="1995-05-05T00:00:00"/>
    <s v="M"/>
    <s v="060820251530"/>
    <n v="6548616"/>
    <m/>
    <m/>
    <x v="0"/>
    <s v="088.932.134-51"/>
    <s v="felipelucenaadv@gmail.com"/>
    <x v="24"/>
    <s v="FELIPE CÉSAR DE LUCENA E MELO"/>
    <n v="5581996524444"/>
    <m/>
    <m/>
    <x v="1"/>
    <s v="CONSULTORIA"/>
    <s v="RECIFE"/>
    <s v="PE"/>
    <s v="51020-010"/>
    <n v="5581996524444"/>
    <x v="6"/>
    <m/>
    <s v="FCLM"/>
    <s v="FCLM_FLM"/>
    <s v="FELIPE CÉSAR DE LUCENA E MELO"/>
    <s v="ADVOGADO(A)"/>
    <m/>
    <m/>
    <x v="0"/>
    <n v="1"/>
    <n v="10"/>
    <s v="S"/>
    <s v="N"/>
    <s v="S"/>
    <s v=" "/>
    <x v="0"/>
    <m/>
  </r>
  <r>
    <n v="1513"/>
    <x v="37"/>
    <d v="1960-02-02T00:00:00"/>
    <s v="F"/>
    <s v="050820251513"/>
    <m/>
    <n v="9192711"/>
    <m/>
    <x v="0"/>
    <s v="389.125.116-53"/>
    <s v="kacildasilva@gmail.com"/>
    <x v="25"/>
    <s v="KACILDA DA LUZ SILVA DE ASSIS"/>
    <n v="5531999534450"/>
    <m/>
    <m/>
    <x v="9"/>
    <s v="CONSULTORIA"/>
    <s v="BELO HORIZONTE"/>
    <s v="MG"/>
    <s v="30535-630"/>
    <n v="5531999534450"/>
    <x v="7"/>
    <m/>
    <s v="DAS"/>
    <s v="DAS_KLSA"/>
    <s v="KACILDA DA LUZ SILVA DE ASSIS"/>
    <s v="SERVIDOR(A) PÚBLICO(A)"/>
    <m/>
    <m/>
    <x v="0"/>
    <n v="1"/>
    <n v="2"/>
    <s v="S"/>
    <s v="N"/>
    <s v="S"/>
    <s v="S"/>
    <x v="0"/>
    <m/>
  </r>
  <r>
    <n v="1527"/>
    <x v="38"/>
    <d v="1989-06-21T00:00:00"/>
    <s v="M"/>
    <s v="050820251527"/>
    <n v="4777397"/>
    <m/>
    <m/>
    <x v="0"/>
    <s v="074.574.964-08"/>
    <s v="VCAMELO89@GMAIL.COM"/>
    <x v="26"/>
    <s v="VICTOR CABRAL CAVALCANTI DE MELO"/>
    <n v="5581999769181"/>
    <m/>
    <m/>
    <x v="1"/>
    <s v="CONSULTORIA"/>
    <s v="RECIFE"/>
    <s v="PE"/>
    <s v="52011-150"/>
    <n v="5581999769181"/>
    <x v="7"/>
    <m/>
    <s v="VCCM"/>
    <s v="VCCM_VCCM"/>
    <s v="VICTOR CABRAL CAVALCANTI DE MELO"/>
    <s v="SERVIDOR(A) PÚBLICO(A)"/>
    <m/>
    <m/>
    <x v="0"/>
    <n v="1"/>
    <n v="10"/>
    <s v="S"/>
    <s v="N"/>
    <s v="S"/>
    <s v="S"/>
    <x v="0"/>
    <m/>
  </r>
  <r>
    <n v="1555"/>
    <x v="39"/>
    <m/>
    <s v="COJ"/>
    <s v="050820251555"/>
    <m/>
    <n v="9201819"/>
    <m/>
    <x v="0"/>
    <s v="389.125.116-53"/>
    <s v="kacildasilva@gmail.com"/>
    <x v="25"/>
    <s v="KACILDA DA LUZ SILVA DE ASSIS"/>
    <n v="5531999534450"/>
    <m/>
    <m/>
    <x v="9"/>
    <s v="CONSULTORIA"/>
    <s v="BELO HORIZONTE"/>
    <s v="MG"/>
    <s v="30535-630"/>
    <n v="5531999534450"/>
    <x v="7"/>
    <m/>
    <s v="DAS"/>
    <s v="DAS_KLSA"/>
    <s v="KACILDA DA LUZ SILVA DE ASSIS"/>
    <s v="SERVIDOR(A) PÚBLICO(A)"/>
    <m/>
    <m/>
    <x v="0"/>
    <n v="1"/>
    <n v="2"/>
    <s v="S"/>
    <s v="N"/>
    <s v="S"/>
    <s v="S"/>
    <x v="0"/>
    <m/>
  </r>
  <r>
    <n v="1511"/>
    <x v="40"/>
    <d v="1983-10-30T00:00:00"/>
    <s v="M"/>
    <s v="300720251511"/>
    <n v="5569058"/>
    <m/>
    <m/>
    <x v="0"/>
    <s v="225.969.998-70"/>
    <s v="e.jascolka@gmail.com"/>
    <x v="27"/>
    <s v="ELDER JASCOLKA DOS SANTOS"/>
    <n v="5511992889456"/>
    <m/>
    <m/>
    <x v="1"/>
    <s v="CONSULTORIA"/>
    <s v="SÃO PAULO"/>
    <s v="SP"/>
    <s v="04113-080"/>
    <n v="5511992889456"/>
    <x v="8"/>
    <m/>
    <s v="EJS"/>
    <s v="EJS_EJS"/>
    <s v="ELDER JASCOLKA DOS SANTOS"/>
    <s v="ADMINISTRADOR(A)"/>
    <m/>
    <m/>
    <x v="0"/>
    <n v="1"/>
    <n v="10"/>
    <s v="S"/>
    <s v="N"/>
    <s v="S"/>
    <s v="S"/>
    <x v="0"/>
    <m/>
  </r>
  <r>
    <n v="1512"/>
    <x v="41"/>
    <d v="1955-10-27T00:00:00"/>
    <s v="M"/>
    <s v="300720251512"/>
    <m/>
    <m/>
    <m/>
    <x v="0"/>
    <s v="099.178.024-87"/>
    <s v="juliofalbo27@hotmail.com"/>
    <x v="28"/>
    <s v="JULIO CÉSAR FALBO"/>
    <n v="5581991919265"/>
    <m/>
    <m/>
    <x v="1"/>
    <s v="CONSULTORIA"/>
    <s v="RECIFE"/>
    <s v="PE"/>
    <s v="52060-180"/>
    <n v="5581991919265"/>
    <x v="8"/>
    <m/>
    <s v="GPCT_JCF"/>
    <s v="GPCT_JCF"/>
    <s v="JULIO CÉSAR FALBO"/>
    <s v="ESTATÍSTICO(A)"/>
    <m/>
    <m/>
    <x v="0"/>
    <n v="1"/>
    <n v="9"/>
    <s v="S"/>
    <s v="N"/>
    <s v="S"/>
    <s v="S"/>
    <x v="0"/>
    <m/>
  </r>
  <r>
    <n v="1502"/>
    <x v="42"/>
    <d v="1971-03-04T00:00:00"/>
    <s v="F"/>
    <s v="210720251502"/>
    <n v="18410783"/>
    <m/>
    <m/>
    <x v="3"/>
    <s v="074.732.074-34"/>
    <s v="apmourato@hotmail.com"/>
    <x v="29"/>
    <s v="ANA PAULA PEREIRA MOURATO VILAR"/>
    <n v="5581993720872"/>
    <m/>
    <m/>
    <x v="1"/>
    <s v="CONSULTORIA"/>
    <s v="RECIFE"/>
    <s v="PE"/>
    <s v="52060-050"/>
    <n v="5581993720872"/>
    <x v="9"/>
    <m/>
    <s v="GPCT"/>
    <s v="GPCT_APMV"/>
    <s v="ANA PAULA PEREIRA MOURATO VILAR"/>
    <s v="DENTISTA"/>
    <m/>
    <m/>
    <x v="0"/>
    <n v="1"/>
    <n v="9"/>
    <s v="S"/>
    <s v="N"/>
    <s v="S"/>
    <s v=" "/>
    <x v="0"/>
    <m/>
  </r>
  <r>
    <n v="1503"/>
    <x v="43"/>
    <d v="1946-11-01T00:00:00"/>
    <s v="M"/>
    <s v="210720251503"/>
    <n v="18372591"/>
    <m/>
    <m/>
    <x v="4"/>
    <s v="004.890.004-44"/>
    <s v="reinaldommelo@yahoo.com.br"/>
    <x v="30"/>
    <s v="REINALDO MOREIRA DE MELO"/>
    <n v="5581998500027"/>
    <m/>
    <m/>
    <x v="6"/>
    <s v="CONSULTORIA"/>
    <s v="RECIFE"/>
    <s v="PE"/>
    <s v="52060-110"/>
    <n v="5581998500027"/>
    <x v="9"/>
    <m/>
    <s v="RMM"/>
    <s v="RMM_RMM"/>
    <s v="REINALDO MOREIRA DE MELO"/>
    <s v="ENGENHEIRO(A)"/>
    <m/>
    <m/>
    <x v="0"/>
    <n v="1"/>
    <s v="FAMILY"/>
    <s v="S"/>
    <s v="N"/>
    <s v="S"/>
    <s v=" "/>
    <x v="0"/>
    <m/>
  </r>
  <r>
    <n v="1508"/>
    <x v="44"/>
    <d v="1955-10-06T00:00:00"/>
    <s v="M"/>
    <s v="210720251508"/>
    <m/>
    <n v="5211646"/>
    <m/>
    <x v="0"/>
    <s v="305.082.154-04"/>
    <s v="romildonen@hotmail.com"/>
    <x v="31"/>
    <s v="ROMILDO BARRETO DA SILVA NEN"/>
    <n v="5581999742088"/>
    <m/>
    <m/>
    <x v="11"/>
    <s v="CONSULTORIA"/>
    <s v="RECIFE"/>
    <s v="PE"/>
    <s v="52011-270"/>
    <n v="5581999742088"/>
    <x v="9"/>
    <m/>
    <s v="RBSN"/>
    <s v="RBSN_RBSN"/>
    <s v="ROMILDO BARRETO DA SILVA NEN"/>
    <s v="MÉDICO(A)"/>
    <m/>
    <m/>
    <x v="0"/>
    <n v="1"/>
    <n v="10"/>
    <s v="S"/>
    <s v="N"/>
    <s v="S"/>
    <s v="S"/>
    <x v="0"/>
    <m/>
  </r>
  <r>
    <n v="1509"/>
    <x v="45"/>
    <d v="1965-12-16T00:00:00"/>
    <s v="F"/>
    <s v="210720251509"/>
    <m/>
    <n v="5229921"/>
    <m/>
    <x v="5"/>
    <s v="416.750.024-87"/>
    <s v="asb_nen@yahoo.com.br"/>
    <x v="32"/>
    <s v="ANDREA SILVIA OLIVEIRA BELTRAO DE CASTRO BARRETO NEN"/>
    <n v="5581996573394"/>
    <m/>
    <m/>
    <x v="11"/>
    <s v="CONSULTORIA"/>
    <s v="RECIFE"/>
    <s v="PE"/>
    <s v="52011-270"/>
    <n v="5581996573394"/>
    <x v="9"/>
    <m/>
    <s v="RBSN"/>
    <s v="RBSN_ASBN"/>
    <s v="ANDREA SILVIA OLIVEIRA BELTRAO DE CASTRO BARRETO NEN"/>
    <s v="EMPREENDEDOR(A)"/>
    <m/>
    <m/>
    <x v="0"/>
    <n v="1"/>
    <n v="10"/>
    <s v="S"/>
    <s v="N"/>
    <s v="S"/>
    <s v="S"/>
    <x v="0"/>
    <m/>
  </r>
  <r>
    <n v="1510"/>
    <x v="46"/>
    <d v="1970-06-13T00:00:00"/>
    <s v="M"/>
    <s v="210720251510"/>
    <n v="4238990"/>
    <m/>
    <m/>
    <x v="0"/>
    <s v="746.230.364-72"/>
    <s v="robertodvf@hotmail.com"/>
    <x v="33"/>
    <s v="ROBERTO DANTAS VILAR FILHO"/>
    <n v="5581991919740"/>
    <m/>
    <m/>
    <x v="1"/>
    <s v="CONSULTORIA"/>
    <s v="RECIFE"/>
    <s v="PE"/>
    <s v="52060-050"/>
    <n v="5581991919740"/>
    <x v="9"/>
    <m/>
    <s v="GPCT"/>
    <s v="GPCT_RDVF"/>
    <s v="ROBERTO DANTAS VILAR FILHO"/>
    <s v="EMPRESÁRIO(A)"/>
    <m/>
    <m/>
    <x v="0"/>
    <n v="1"/>
    <n v="9"/>
    <s v="S"/>
    <s v="N"/>
    <s v="S"/>
    <s v=" "/>
    <x v="0"/>
    <m/>
  </r>
  <r>
    <n v="1497"/>
    <x v="47"/>
    <d v="1979-03-23T00:00:00"/>
    <s v="M"/>
    <s v="160720251497"/>
    <m/>
    <n v="2834528"/>
    <m/>
    <x v="0"/>
    <s v="839.353.123-34"/>
    <s v="clesiohcosta@hotmail.com"/>
    <x v="34"/>
    <s v="CLESIO HOLANDA COSTA"/>
    <n v="5589999840229"/>
    <m/>
    <m/>
    <x v="12"/>
    <s v="CONSULTORIA"/>
    <s v="PICOS"/>
    <s v="PI"/>
    <s v="64600-174"/>
    <n v="5589999840229"/>
    <x v="10"/>
    <m/>
    <s v="CHC"/>
    <s v="CHC_CHC"/>
    <s v="CLESIO HOLANDA COSTA"/>
    <s v="SERVIDOR PUBLICO "/>
    <m/>
    <m/>
    <x v="0"/>
    <n v="1"/>
    <n v="10"/>
    <s v="S"/>
    <s v="N"/>
    <s v="S"/>
    <s v=" "/>
    <x v="0"/>
    <m/>
  </r>
  <r>
    <n v="1498"/>
    <x v="48"/>
    <d v="1987-08-13T00:00:00"/>
    <s v="F"/>
    <s v="160720251498"/>
    <m/>
    <n v="4131132"/>
    <m/>
    <x v="6"/>
    <s v="083.453.116-01"/>
    <s v="nataliacssilva@outlook.com.br"/>
    <x v="35"/>
    <s v="NATALIA CAROLINA CANTOS E SILVA"/>
    <n v="5511950464537"/>
    <m/>
    <m/>
    <x v="12"/>
    <s v="CONSULTORIA"/>
    <s v="SÃO PAULO"/>
    <s v="SP"/>
    <s v="01545-030"/>
    <n v="5511950464537"/>
    <x v="10"/>
    <m/>
    <s v="NCS"/>
    <s v="NCS_NCS"/>
    <s v="NATALIA CAROLINA CANTOS E SILVA"/>
    <s v="MÉDICO(A)"/>
    <m/>
    <m/>
    <x v="0"/>
    <n v="1"/>
    <n v="10"/>
    <s v="S"/>
    <s v="N"/>
    <s v="S"/>
    <s v=" "/>
    <x v="0"/>
    <m/>
  </r>
  <r>
    <n v="1495"/>
    <x v="49"/>
    <d v="1996-07-25T00:00:00"/>
    <s v="F"/>
    <s v="150720251495"/>
    <n v="6810086"/>
    <m/>
    <m/>
    <x v="7"/>
    <s v="114.402.984-83"/>
    <s v="ingridcouto_11@hotmail.com"/>
    <x v="36"/>
    <s v="INGRID DE OLIVEIRA BUONAFINA COUTO"/>
    <n v="5581997325933"/>
    <m/>
    <m/>
    <x v="9"/>
    <s v="CONSULTORIA"/>
    <s v="RECIFE"/>
    <s v="PE"/>
    <s v="51030-330"/>
    <n v="5581997325933"/>
    <x v="11"/>
    <m/>
    <s v="PJSD"/>
    <s v="PJSD_IOBC"/>
    <s v="INGRID DE OLIVEIRA BUONAFINA COUTO"/>
    <s v="DENTISTA"/>
    <m/>
    <m/>
    <x v="0"/>
    <n v="1"/>
    <n v="10"/>
    <s v="S"/>
    <s v="N"/>
    <s v="S"/>
    <s v="S"/>
    <x v="0"/>
    <m/>
  </r>
  <r>
    <n v="1504"/>
    <x v="50"/>
    <d v="1956-08-04T00:00:00"/>
    <s v="M"/>
    <s v="150720251504"/>
    <m/>
    <n v="9149156"/>
    <m/>
    <x v="0"/>
    <s v="173.033.034-72"/>
    <s v="pedromaia@engemaia.eng.br"/>
    <x v="37"/>
    <s v="PEDRO LUIZ MAIA E SILVA"/>
    <n v="5581992264907"/>
    <m/>
    <m/>
    <x v="2"/>
    <s v="CONSULTORIA"/>
    <s v="RECIFE"/>
    <s v="PE"/>
    <s v="52050-100"/>
    <n v="5581992264907"/>
    <x v="11"/>
    <m/>
    <s v="PLMS"/>
    <s v="PLMS_PLMS"/>
    <s v="PEDRO LUIZ MAIA E SILVA"/>
    <s v="ENGENHEIRO(A)"/>
    <m/>
    <m/>
    <x v="0"/>
    <n v="1"/>
    <n v="10"/>
    <s v="S"/>
    <s v="N"/>
    <s v="S"/>
    <s v=" "/>
    <x v="0"/>
    <m/>
  </r>
  <r>
    <n v="1506"/>
    <x v="51"/>
    <d v="1993-09-11T00:00:00"/>
    <s v="M"/>
    <s v="150720251506"/>
    <m/>
    <n v="9055665"/>
    <m/>
    <x v="8"/>
    <s v="097.273.274-86"/>
    <s v="cordeiro.melo@gmail.com"/>
    <x v="38"/>
    <s v="VICTOR CORDEIRO DE MELO"/>
    <n v="5583998141502"/>
    <m/>
    <m/>
    <x v="10"/>
    <s v="CONSULTORIA"/>
    <s v="RECIFE"/>
    <s v="PE"/>
    <s v="51170-445"/>
    <n v="5583998141502"/>
    <x v="11"/>
    <m/>
    <s v="VCDM"/>
    <s v="VCDM_VCDM"/>
    <s v="VICTOR CORDEIRO DE MELO"/>
    <s v="DESIGNER"/>
    <m/>
    <m/>
    <x v="0"/>
    <n v="1"/>
    <s v="FRIENDS"/>
    <s v="S"/>
    <s v="N"/>
    <s v="S"/>
    <s v=" "/>
    <x v="0"/>
    <m/>
  </r>
  <r>
    <n v="1507"/>
    <x v="52"/>
    <d v="1941-02-19T00:00:00"/>
    <s v="M"/>
    <s v="150720251507"/>
    <n v="4575513"/>
    <m/>
    <m/>
    <x v="9"/>
    <s v="018.782.804-06"/>
    <s v="FRANCISCOMBN@GMAIL.COM"/>
    <x v="39"/>
    <s v="JOSE RICARDO CAMPELLO DE BIASE"/>
    <n v="5581999717295"/>
    <m/>
    <m/>
    <x v="11"/>
    <s v="CONSULTORIA"/>
    <s v="RECIFE"/>
    <s v="PE"/>
    <s v="52060-165"/>
    <n v="5581999717295"/>
    <x v="11"/>
    <m/>
    <s v="JRCB"/>
    <s v="JRCB_JRBP"/>
    <s v="JOSE RICARDO CAMPELLO DE BIASE"/>
    <s v="DIRETOR(A)"/>
    <m/>
    <m/>
    <x v="0"/>
    <n v="1"/>
    <n v="10"/>
    <s v="S"/>
    <s v="N"/>
    <s v="S"/>
    <s v="S"/>
    <x v="0"/>
    <m/>
  </r>
  <r>
    <n v="1494"/>
    <x v="53"/>
    <d v="1984-11-07T00:00:00"/>
    <s v="M"/>
    <s v="140720251494"/>
    <n v="11363473"/>
    <m/>
    <m/>
    <x v="10"/>
    <s v="057.298.094-92"/>
    <s v="renatodepaiva@gmail.com"/>
    <x v="40"/>
    <s v="RENATO ANDRADE DE PAIVA"/>
    <n v="5581996633269"/>
    <m/>
    <m/>
    <x v="1"/>
    <s v="CONSULTORIA"/>
    <s v="RECIFE"/>
    <s v="PE"/>
    <s v="50670-350"/>
    <n v="5581996633269"/>
    <x v="12"/>
    <m/>
    <s v="FSP"/>
    <s v="FSP_RAP"/>
    <s v="RENATO ANDRADE DE PAIVA"/>
    <s v="AUTONOMO(A)"/>
    <m/>
    <m/>
    <x v="0"/>
    <n v="1"/>
    <n v="10"/>
    <s v="S"/>
    <s v="N"/>
    <s v="S"/>
    <s v=" "/>
    <x v="0"/>
    <m/>
  </r>
  <r>
    <n v="1505"/>
    <x v="54"/>
    <d v="1997-07-21T00:00:00"/>
    <s v="F"/>
    <s v="140720251505"/>
    <n v="6818630"/>
    <m/>
    <m/>
    <x v="11"/>
    <s v="097.675.794-00"/>
    <s v="luiza_2107@hotmail.com"/>
    <x v="41"/>
    <s v="LUIZA ALMEIDA JUCA"/>
    <n v="5581992620388"/>
    <m/>
    <m/>
    <x v="9"/>
    <s v="CONSULTORIA"/>
    <s v="RECIFE"/>
    <s v="PE"/>
    <s v="51030-330"/>
    <n v="5581992620388"/>
    <x v="12"/>
    <m/>
    <s v="PJSD"/>
    <s v="PJSD_LAJ"/>
    <s v="LUIZA ALMEIDA JUCA"/>
    <s v="EMPREENDEDOR(A)"/>
    <m/>
    <m/>
    <x v="0"/>
    <n v="1"/>
    <n v="10"/>
    <s v="S"/>
    <s v="N"/>
    <s v="S"/>
    <s v="S"/>
    <x v="0"/>
    <m/>
  </r>
  <r>
    <n v="1496"/>
    <x v="55"/>
    <d v="1992-10-06T00:00:00"/>
    <s v="M"/>
    <s v="110720251496"/>
    <n v="12352425"/>
    <m/>
    <m/>
    <x v="12"/>
    <s v="076.480.284-41"/>
    <s v="caio_cms@hotmail.com"/>
    <x v="42"/>
    <s v="CAIO CÉSAR MARQUES SILVA"/>
    <n v="5581996517924"/>
    <m/>
    <m/>
    <x v="10"/>
    <s v="CONSULTORIA"/>
    <s v="RECIFE"/>
    <s v="PE"/>
    <s v="51020-000"/>
    <n v="5581996517924"/>
    <x v="13"/>
    <m/>
    <s v="CCMS"/>
    <s v="CCMS_CCMS"/>
    <s v="CAIO CÉSAR MARQUES SILVA"/>
    <s v="EMPREENDEDOR(A)"/>
    <m/>
    <m/>
    <x v="0"/>
    <n v="1"/>
    <n v="10"/>
    <s v="S"/>
    <s v="N"/>
    <s v="S"/>
    <s v=" "/>
    <x v="0"/>
    <m/>
  </r>
  <r>
    <n v="1501"/>
    <x v="55"/>
    <d v="1992-10-06T00:00:00"/>
    <s v="M"/>
    <s v="110720251501"/>
    <n v="12352425"/>
    <m/>
    <m/>
    <x v="0"/>
    <s v="076.480.284-41"/>
    <s v="caio_cms@hotmail.com"/>
    <x v="43"/>
    <s v="CAIO CÉSAR MARQUES SILVA"/>
    <n v="5581996517924"/>
    <m/>
    <m/>
    <x v="10"/>
    <s v="CONSULTORIA"/>
    <s v="RECIFE"/>
    <s v="PE"/>
    <s v="51020-000"/>
    <n v="5581996517924"/>
    <x v="13"/>
    <m/>
    <s v="CCMS"/>
    <s v="CCMS_CCMS_PJ"/>
    <s v="CAIO CÉSAR MARQUES SILVA"/>
    <s v="EMPREENDEDOR(A)"/>
    <m/>
    <m/>
    <x v="0"/>
    <n v="1"/>
    <n v="10"/>
    <s v="S"/>
    <s v="N"/>
    <s v="S"/>
    <s v=" "/>
    <x v="1"/>
    <d v="2025-07-24T00:00:00"/>
  </r>
  <r>
    <n v="1492"/>
    <x v="56"/>
    <d v="1981-05-06T00:00:00"/>
    <s v="F"/>
    <s v="090720251492"/>
    <n v="3095371"/>
    <m/>
    <m/>
    <x v="13"/>
    <s v="010.157.394-40"/>
    <s v="lorenaleal81@gmail.com"/>
    <x v="44"/>
    <s v="LORENA LEAL DE FARIAS"/>
    <n v="5581988786000"/>
    <m/>
    <m/>
    <x v="1"/>
    <s v="CONSULTORIA"/>
    <s v="RECIFE"/>
    <s v="PE"/>
    <s v="52061-170"/>
    <n v="5581988786000"/>
    <x v="14"/>
    <m/>
    <s v="LLF"/>
    <s v="LLF_LLF"/>
    <s v="LORENA LEAL DE FARIAS"/>
    <s v="PUBLICITÁRIO(A)"/>
    <m/>
    <m/>
    <x v="0"/>
    <n v="1"/>
    <n v="10"/>
    <s v="S"/>
    <s v="N"/>
    <s v="S"/>
    <s v=" "/>
    <x v="0"/>
    <m/>
  </r>
  <r>
    <n v="1493"/>
    <x v="57"/>
    <d v="1979-10-24T00:00:00"/>
    <s v="M"/>
    <s v="080720251493"/>
    <n v="2172320"/>
    <n v="8161219"/>
    <m/>
    <x v="14"/>
    <s v="031.280.934-40"/>
    <s v="carlosroichman@gmail.com"/>
    <x v="45"/>
    <s v="CARLOS BARRETO CAMPELLO ROICHMAN"/>
    <n v="5581999939166"/>
    <m/>
    <m/>
    <x v="9"/>
    <s v="CONSULTORIA"/>
    <s v="RECIFE"/>
    <s v="PE"/>
    <s v="52011-200"/>
    <n v="5581999939166"/>
    <x v="15"/>
    <m/>
    <s v="CBCR"/>
    <s v="CBCR_CBCR"/>
    <s v="CARLOS BARRETO CAMPELLO ROICHMAN"/>
    <s v="ADVOGADO(A)"/>
    <m/>
    <m/>
    <x v="0"/>
    <n v="1"/>
    <n v="10"/>
    <s v="S"/>
    <s v="N"/>
    <s v="S"/>
    <s v=" "/>
    <x v="0"/>
    <m/>
  </r>
  <r>
    <n v="1482"/>
    <x v="58"/>
    <d v="1974-12-28T00:00:00"/>
    <s v="M"/>
    <s v="040720251482"/>
    <m/>
    <n v="8743948"/>
    <m/>
    <x v="15"/>
    <s v="732.310.611-72"/>
    <s v="PARRABERNAL@GMAIL.COM"/>
    <x v="46"/>
    <s v="GUILLERMO ANDRES PARRA BERNAL"/>
    <n v="5511993292933"/>
    <m/>
    <s v="SOFISTICADO"/>
    <x v="1"/>
    <s v="CONSULTORIA"/>
    <s v="SÃO PAULO"/>
    <s v="SP"/>
    <s v="04533-050"/>
    <n v="5511993292933"/>
    <x v="16"/>
    <m/>
    <s v="GAP"/>
    <s v="GAP_GAP"/>
    <s v="GUILLERMO ANDRES PARRA BERNAL"/>
    <s v="ECONOMISTA"/>
    <s v="COMPLETA"/>
    <s v="S"/>
    <x v="0"/>
    <n v="1"/>
    <n v="2"/>
    <s v="S"/>
    <s v="N"/>
    <s v="S"/>
    <s v=" "/>
    <x v="0"/>
    <m/>
  </r>
  <r>
    <n v="1483"/>
    <x v="59"/>
    <d v="2025-02-18T00:00:00"/>
    <s v="M"/>
    <s v="040720251483"/>
    <m/>
    <n v="9056047"/>
    <m/>
    <x v="0"/>
    <s v="081.476.048-15"/>
    <s v="moyseisneponuceno@gmail.com"/>
    <x v="47"/>
    <s v="JOAO RODRIGUES NEPONUCENO"/>
    <n v="5511997215934"/>
    <m/>
    <m/>
    <x v="10"/>
    <s v="CONSULTORIA"/>
    <s v="SÃO PAULO"/>
    <s v="SP"/>
    <s v="08225-220"/>
    <n v="5511997215934"/>
    <x v="16"/>
    <m/>
    <s v="TSCN"/>
    <s v="TSCN_TSCN"/>
    <s v="TÂNIA SAMILA CARVALHO RODRIGUES NEPONUCENO"/>
    <m/>
    <m/>
    <m/>
    <x v="0"/>
    <n v="1"/>
    <n v="10"/>
    <s v="S"/>
    <s v="N"/>
    <s v="S"/>
    <s v=" "/>
    <x v="1"/>
    <d v="2025-08-01T00:00:00"/>
  </r>
  <r>
    <n v="1491"/>
    <x v="60"/>
    <d v="1986-09-09T00:00:00"/>
    <s v="M"/>
    <s v="040720251491"/>
    <n v="2118926"/>
    <m/>
    <m/>
    <x v="16"/>
    <s v="069.723.794-07"/>
    <s v="Teixeiraln@gmail.com"/>
    <x v="48"/>
    <s v="LUIZ TEIXEIRA DE OLIVEIRA NETO"/>
    <n v="5581999928340"/>
    <m/>
    <m/>
    <x v="1"/>
    <s v="CONSULTORIA"/>
    <s v="RECIFE"/>
    <s v="PE"/>
    <s v="51020-000"/>
    <n v="5581999928340"/>
    <x v="16"/>
    <m/>
    <s v="LTON"/>
    <s v="LTON_LTON"/>
    <s v="LUIZ TEIXEIRA DE OLIVEIRA NETO"/>
    <s v="MÉDICO(A)"/>
    <m/>
    <m/>
    <x v="0"/>
    <n v="1"/>
    <n v="10"/>
    <s v="S"/>
    <s v="N"/>
    <s v="S"/>
    <s v=" "/>
    <x v="0"/>
    <m/>
  </r>
  <r>
    <n v="1481"/>
    <x v="61"/>
    <d v="1989-02-04T00:00:00"/>
    <s v="F"/>
    <s v="030720251481"/>
    <n v="4137927"/>
    <m/>
    <m/>
    <x v="17"/>
    <s v="844.400.315-87"/>
    <s v="RUANACARLA@MSN.COM"/>
    <x v="49"/>
    <s v="RUANA CARLA BARBOSA BASTOS"/>
    <n v="5581999771183"/>
    <s v="REGULAR"/>
    <m/>
    <x v="6"/>
    <s v="CONSULTORIA"/>
    <s v="SALVADOR"/>
    <s v="BA"/>
    <s v="41680-111"/>
    <n v="5581999771183"/>
    <x v="17"/>
    <m/>
    <s v="EGB"/>
    <s v="EGB_EGB"/>
    <s v="ERIC GOTTSCHALK BASTOS"/>
    <s v="ENFERMEIRO(A)"/>
    <m/>
    <m/>
    <x v="0"/>
    <n v="1"/>
    <n v="10"/>
    <s v="S"/>
    <s v="N"/>
    <s v="S"/>
    <s v=" "/>
    <x v="0"/>
    <m/>
  </r>
  <r>
    <n v="1484"/>
    <x v="62"/>
    <d v="1981-09-02T00:00:00"/>
    <s v="M"/>
    <s v="030720251484"/>
    <n v="589974"/>
    <m/>
    <m/>
    <x v="18"/>
    <s v="038.771.414-63"/>
    <s v="joaovictorm.garcia@gmail.com"/>
    <x v="50"/>
    <s v="JOÃO VICTOR DE MENDONÇA GARCIA"/>
    <n v="5581999731732"/>
    <m/>
    <m/>
    <x v="1"/>
    <s v="CONSULTORIA"/>
    <s v="RECIFE"/>
    <s v="PE"/>
    <s v="52041-017"/>
    <n v="5581999731732"/>
    <x v="17"/>
    <m/>
    <s v="JVMG"/>
    <s v="JVMG_DCC_PJ"/>
    <s v="DESCARTEX CONFECÇÕES E COMÉRCIO LTDA"/>
    <s v="EMPREENDEDOR(A)"/>
    <m/>
    <m/>
    <x v="0"/>
    <n v="1"/>
    <n v="10"/>
    <s v="S"/>
    <s v="N"/>
    <s v="S"/>
    <s v=" "/>
    <x v="0"/>
    <m/>
  </r>
  <r>
    <n v="1485"/>
    <x v="63"/>
    <d v="1962-12-10T00:00:00"/>
    <s v="F"/>
    <s v="030720251485"/>
    <n v="2610822"/>
    <m/>
    <m/>
    <x v="19"/>
    <s v="399.014.914-87"/>
    <s v="hiquegarcia@gmail.com"/>
    <x v="51"/>
    <s v="NEIDE MARIA MENDONÇA GARCIA"/>
    <n v="5581999731732"/>
    <m/>
    <m/>
    <x v="1"/>
    <s v="CONSULTORIA"/>
    <s v="RECIFE"/>
    <s v="PE"/>
    <s v="52060-150"/>
    <n v="5581999731732"/>
    <x v="17"/>
    <m/>
    <s v="JVMG"/>
    <s v="JVMG_DCC_PJ"/>
    <s v="DESCARTEX CONFECÇÕES E COMÉRCIO LTDA"/>
    <s v="EMPREENDEDOR(A)"/>
    <m/>
    <m/>
    <x v="0"/>
    <n v="1"/>
    <n v="10"/>
    <s v="S"/>
    <s v="N"/>
    <s v="S"/>
    <s v=" "/>
    <x v="0"/>
    <m/>
  </r>
  <r>
    <n v="1486"/>
    <x v="64"/>
    <d v="1983-04-28T00:00:00"/>
    <s v="F"/>
    <s v="030720251486"/>
    <n v="2662098"/>
    <m/>
    <m/>
    <x v="20"/>
    <s v="045.099.594-19"/>
    <s v="lucianamgarcia32@gmail.com"/>
    <x v="52"/>
    <s v="LUCIANA DE MENDONÇA GARCIA"/>
    <n v="5581999731732"/>
    <m/>
    <m/>
    <x v="1"/>
    <s v="CONSULTORIA"/>
    <s v="RECIFE"/>
    <s v="PE"/>
    <s v="52070-100"/>
    <n v="5581999731732"/>
    <x v="17"/>
    <m/>
    <s v="JVMG"/>
    <s v="JVMG_DCC_PJ"/>
    <s v="DESCARTEX CONFECÇÕES E COMÉRCIO LTDA"/>
    <s v="EMPREENDEDOR(A)"/>
    <m/>
    <m/>
    <x v="0"/>
    <n v="1"/>
    <n v="10"/>
    <s v="S"/>
    <s v="N"/>
    <s v="S"/>
    <s v=" "/>
    <x v="0"/>
    <m/>
  </r>
  <r>
    <n v="1487"/>
    <x v="65"/>
    <m/>
    <s v="E"/>
    <s v="030720251487"/>
    <n v="2811414"/>
    <m/>
    <m/>
    <x v="21"/>
    <s v="00.165.933/0001-39"/>
    <s v="joaovictorm.garcia@gmail.com"/>
    <x v="53"/>
    <s v="DESCARTEX CONFECÇÕES E COMÉRCIO LTDA"/>
    <n v="5581999731732"/>
    <m/>
    <m/>
    <x v="1"/>
    <s v="CONSULTORIA"/>
    <s v="RECIFE"/>
    <s v="PE"/>
    <s v="52280-572"/>
    <n v="5581999731732"/>
    <x v="17"/>
    <m/>
    <s v="JVMG"/>
    <s v="JVMG_DCC_PJ"/>
    <s v="DESCARTEX CONFECÇÕES E COMÉRCIO LTDA"/>
    <m/>
    <m/>
    <m/>
    <x v="0"/>
    <n v="1"/>
    <n v="10"/>
    <s v="S"/>
    <s v="N"/>
    <s v="S"/>
    <s v=" "/>
    <x v="0"/>
    <m/>
  </r>
  <r>
    <n v="1479"/>
    <x v="66"/>
    <d v="1994-04-11T00:00:00"/>
    <s v="F"/>
    <s v="010720251479"/>
    <n v="6919961"/>
    <m/>
    <m/>
    <x v="22"/>
    <s v="102.833.244-06"/>
    <s v="dassinhaquirino@gmail.com"/>
    <x v="54"/>
    <s v="HADASSA ALVES DE FARIAS QUIRINO"/>
    <n v="5581981979763"/>
    <m/>
    <m/>
    <x v="0"/>
    <s v="CONSULTORIA"/>
    <s v="RECIFE"/>
    <s v="PE"/>
    <s v="52050-005"/>
    <n v="5581981979763"/>
    <x v="18"/>
    <m/>
    <s v="HAFQ"/>
    <s v="HAFQ_HAFQ"/>
    <s v="HADASSA ALVES DE FARIAS QUIRINO"/>
    <s v="EMPREENDEDOR(A)"/>
    <m/>
    <m/>
    <x v="0"/>
    <n v="1"/>
    <s v="FRIENDS"/>
    <s v="S"/>
    <s v="N"/>
    <s v="S"/>
    <s v="S"/>
    <x v="0"/>
    <m/>
  </r>
  <r>
    <n v="1480"/>
    <x v="67"/>
    <d v="2002-06-14T00:00:00"/>
    <s v="M"/>
    <s v="010720251480"/>
    <n v="2321137"/>
    <n v="4487683"/>
    <m/>
    <x v="23"/>
    <s v="112.412.834-43"/>
    <s v="JCUBITS@HOTMAIL.COM"/>
    <x v="55"/>
    <s v="ILAN CUBITS KYRILLOS OLIVEIRA CAPELA"/>
    <n v="5581996304480"/>
    <s v="REGULAR"/>
    <m/>
    <x v="0"/>
    <s v="CONSULTORIA"/>
    <s v="RECIFE"/>
    <s v="PE"/>
    <s v="52051-100"/>
    <n v="5581996304480"/>
    <x v="18"/>
    <m/>
    <s v="IKOC"/>
    <s v="IKOC_IKOC"/>
    <s v="ILAN CUBITS KYRILLOS OLIVEIRA CAPELA"/>
    <s v="ESTUDANTE"/>
    <m/>
    <m/>
    <x v="0"/>
    <n v="1"/>
    <s v="FRIENDS"/>
    <s v="S"/>
    <s v="N"/>
    <s v="S"/>
    <s v=" "/>
    <x v="0"/>
    <m/>
  </r>
  <r>
    <n v="1488"/>
    <x v="68"/>
    <d v="1983-02-23T00:00:00"/>
    <s v="M"/>
    <s v="300620251488"/>
    <m/>
    <n v="910980"/>
    <m/>
    <x v="0"/>
    <s v="045.923.064-65"/>
    <s v="sampaiogustavo@hotmail.com"/>
    <x v="56"/>
    <s v="GUSTAVO SAMPAIO OCTAVIANO DE SOUZA"/>
    <n v="5581993221558"/>
    <m/>
    <m/>
    <x v="1"/>
    <s v="CONSULTORIA"/>
    <s v="RECIFE"/>
    <s v="PE"/>
    <s v="52020-015"/>
    <n v="5581993221558"/>
    <x v="19"/>
    <m/>
    <s v="GSOS"/>
    <s v="GSOS_GSOS"/>
    <s v="GUSTAVO SAMPAIO OCTAVIANO DE SOUZA"/>
    <s v="EMPREENDEDOR(A)"/>
    <m/>
    <m/>
    <x v="0"/>
    <n v="1"/>
    <n v="10"/>
    <s v="S"/>
    <s v="N"/>
    <s v="S"/>
    <s v="S"/>
    <x v="0"/>
    <m/>
  </r>
  <r>
    <n v="1490"/>
    <x v="69"/>
    <m/>
    <s v="E"/>
    <s v="300620251490"/>
    <m/>
    <m/>
    <m/>
    <x v="0"/>
    <s v="40.768.114/0001-09"/>
    <s v="sampaiogustavo@hotmail.com"/>
    <x v="57"/>
    <s v="SPORT PLUS INTERMEDIAÇÃO E AGENCIAMENTO DE SERVIÇOS"/>
    <n v="5581993221558"/>
    <m/>
    <m/>
    <x v="1"/>
    <s v="CONSULTORIA"/>
    <s v="CAMARAGIBE"/>
    <s v="PE"/>
    <s v="54762-303"/>
    <n v="5581993221558"/>
    <x v="19"/>
    <m/>
    <s v="GSOS"/>
    <s v="GSOS_GSOS"/>
    <s v="GUSTAVO SAMPAIO OCTAVIANO DE SOUZA"/>
    <s v="EMPREENDEDOR(A)"/>
    <m/>
    <m/>
    <x v="0"/>
    <n v="1"/>
    <n v="10"/>
    <s v="S"/>
    <s v="N"/>
    <s v="S"/>
    <s v="S"/>
    <x v="0"/>
    <m/>
  </r>
  <r>
    <n v="1499"/>
    <x v="70"/>
    <d v="1946-02-02T00:00:00"/>
    <s v="M"/>
    <s v="300620251499"/>
    <m/>
    <m/>
    <m/>
    <x v="0"/>
    <s v="066.719.504-15"/>
    <s v="z.mauro@hotmail.com"/>
    <x v="58"/>
    <s v="JOSÉ MAURO SAMPAIO OCTAVIANO DE SOUZA"/>
    <n v="5581993221558"/>
    <m/>
    <m/>
    <x v="1"/>
    <s v="CONSULTORIA"/>
    <s v="RECIFE"/>
    <s v="PE"/>
    <s v="51030-000"/>
    <n v="5581993221558"/>
    <x v="19"/>
    <m/>
    <s v="GSOS"/>
    <s v="GSOS_GSOS"/>
    <s v="GUSTAVO SAMPAIO OCTAVIANO DE SOUZA"/>
    <s v="EMPREENDEDOR(A)"/>
    <m/>
    <m/>
    <x v="0"/>
    <n v="1"/>
    <n v="10"/>
    <s v="S"/>
    <s v="N"/>
    <s v="S"/>
    <s v="S"/>
    <x v="0"/>
    <m/>
  </r>
  <r>
    <n v="1500"/>
    <x v="71"/>
    <m/>
    <s v="E"/>
    <s v="300620251500"/>
    <m/>
    <m/>
    <m/>
    <x v="0"/>
    <s v="48.023.692/0001-10"/>
    <s v="sampaiogustavo@hotmail.com"/>
    <x v="59"/>
    <s v="CONNECT AGÊNCIA DE ESPORTES, MARKETING E COMUNICAÇÃO"/>
    <n v="5581993221558"/>
    <m/>
    <m/>
    <x v="1"/>
    <s v="CONSULTORIA"/>
    <s v="CAMARAGIBE"/>
    <s v="PE"/>
    <s v="54762-303"/>
    <n v="5581993221558"/>
    <x v="19"/>
    <m/>
    <s v="GSOS"/>
    <s v="GSOS_GSOS"/>
    <s v="GUSTAVO SAMPAIO OCTAVIANO DE SOUZA"/>
    <s v="EMPREENDEDOR(A)"/>
    <m/>
    <m/>
    <x v="0"/>
    <n v="1"/>
    <n v="10"/>
    <s v="S"/>
    <s v="N"/>
    <s v="S"/>
    <s v="S"/>
    <x v="0"/>
    <m/>
  </r>
  <r>
    <n v="1489"/>
    <x v="72"/>
    <d v="1986-02-25T00:00:00"/>
    <s v="M"/>
    <s v="270620251489"/>
    <n v="2641841"/>
    <m/>
    <m/>
    <x v="24"/>
    <s v="227.464.378-48"/>
    <s v="rodrigos_oliveira25@hotmail.com"/>
    <x v="60"/>
    <s v="RODRIGO DA SILVA OLIVEIRA"/>
    <n v="5511992868294"/>
    <m/>
    <m/>
    <x v="9"/>
    <s v="CONSULTORIA"/>
    <s v="SÃO PAULO"/>
    <s v="SP"/>
    <s v="03222-000"/>
    <n v="5511992868294"/>
    <x v="20"/>
    <m/>
    <s v="RSO"/>
    <s v="RSO_RSO"/>
    <s v="RODRIGO DA SILVA OLIVEIRA"/>
    <s v="CONTADOR(A)"/>
    <m/>
    <m/>
    <x v="0"/>
    <n v="1"/>
    <n v="10"/>
    <s v="S"/>
    <s v="N"/>
    <s v="S"/>
    <s v=" "/>
    <x v="0"/>
    <m/>
  </r>
  <r>
    <n v="1469"/>
    <x v="73"/>
    <d v="1981-11-22T00:00:00"/>
    <s v="M"/>
    <s v="260620251469"/>
    <m/>
    <n v="5969116"/>
    <m/>
    <x v="25"/>
    <s v="044.611.684-09"/>
    <s v="chiquinho.neto02@hotmail.com"/>
    <x v="61"/>
    <s v="FRANCISCO DOS SANTOS CARIBÉ NETO"/>
    <n v="5581997687394"/>
    <m/>
    <m/>
    <x v="13"/>
    <s v="CONSULTORIA"/>
    <s v="RECIFE"/>
    <s v="PE"/>
    <s v="52030-140"/>
    <n v="5581997687394"/>
    <x v="21"/>
    <m/>
    <s v="FSCN"/>
    <s v="FSCN_FSCN"/>
    <s v="FRANCISCO DOS SANTOS CARIBÉ NETO"/>
    <s v="DENTISTA"/>
    <m/>
    <s v="N"/>
    <x v="0"/>
    <n v="1"/>
    <n v="8"/>
    <s v="S"/>
    <s v="N"/>
    <s v="S"/>
    <s v=" "/>
    <x v="0"/>
    <m/>
  </r>
  <r>
    <n v="1476"/>
    <x v="74"/>
    <d v="1947-11-14T00:00:00"/>
    <s v="M"/>
    <s v="250620251476"/>
    <m/>
    <m/>
    <s v="6FR05752"/>
    <x v="1"/>
    <s v="101.833.614-15"/>
    <s v="villarimjr@icloud.com"/>
    <x v="62"/>
    <s v="GERALDO CARVALHO VILARIM JÚNIOR"/>
    <n v="5581991119000"/>
    <m/>
    <m/>
    <x v="1"/>
    <s v="CONSULTORIA"/>
    <s v="RECIFE"/>
    <s v="PE"/>
    <s v="51130-000"/>
    <n v="5581991119000"/>
    <x v="22"/>
    <m/>
    <s v="GCV"/>
    <s v="GCV_GCV"/>
    <s v="GERALDO CARVALHO VILLARIM NETO"/>
    <m/>
    <m/>
    <m/>
    <x v="0"/>
    <n v="1"/>
    <n v="2"/>
    <m/>
    <m/>
    <m/>
    <s v=" "/>
    <x v="0"/>
    <m/>
  </r>
  <r>
    <n v="1474"/>
    <x v="75"/>
    <d v="1991-04-08T00:00:00"/>
    <s v="M"/>
    <s v="200620251474"/>
    <n v="2114082"/>
    <m/>
    <m/>
    <x v="26"/>
    <s v="069.436.334-06"/>
    <s v="brunobispo@hotmail.com.br"/>
    <x v="63"/>
    <s v="BRUNO BISPO DE MELO"/>
    <n v="5581997296989"/>
    <m/>
    <m/>
    <x v="1"/>
    <s v="CONSULTORIA"/>
    <s v="RECIFE"/>
    <s v="PE"/>
    <s v="51011-190"/>
    <n v="5581997296989"/>
    <x v="23"/>
    <m/>
    <s v="BBM"/>
    <s v="BBM_BBM"/>
    <s v="BRUNO BISPO DE MELO"/>
    <s v="MÉDICO(A)"/>
    <m/>
    <m/>
    <x v="0"/>
    <n v="1"/>
    <n v="10"/>
    <s v="S"/>
    <s v="N"/>
    <s v="S"/>
    <s v=" "/>
    <x v="0"/>
    <m/>
  </r>
  <r>
    <n v="1477"/>
    <x v="76"/>
    <d v="1998-05-20T00:00:00"/>
    <s v="F"/>
    <s v="200620251477"/>
    <n v="2684147"/>
    <m/>
    <m/>
    <x v="27"/>
    <s v="097.283.214-90"/>
    <s v="elisarraes@hotmail.com"/>
    <x v="64"/>
    <s v="ELISA ARRAES DE ALENCAR KHAN"/>
    <n v="5581986997191"/>
    <m/>
    <m/>
    <x v="6"/>
    <s v="CONSULTORIA"/>
    <s v="RECIFE"/>
    <s v="PE"/>
    <s v="52061-160"/>
    <n v="5581986997191"/>
    <x v="23"/>
    <m/>
    <s v="RYM"/>
    <s v="RYM_EAK"/>
    <s v="ELISA ARRAES DE ALENCAR KHAN"/>
    <s v="ADVOGADO(A)"/>
    <m/>
    <m/>
    <x v="0"/>
    <n v="1"/>
    <s v="FRIENDS"/>
    <s v="S"/>
    <s v="N"/>
    <s v="S"/>
    <s v=" "/>
    <x v="0"/>
    <m/>
  </r>
  <r>
    <n v="1478"/>
    <x v="77"/>
    <d v="1981-11-16T00:00:00"/>
    <s v="M"/>
    <s v="200620251478"/>
    <n v="18284927"/>
    <m/>
    <m/>
    <x v="28"/>
    <s v="029.735.674-75"/>
    <s v="Lemosjp16@gmail.com"/>
    <x v="65"/>
    <s v="JOÃO PAULO DE LEMOS ALVES"/>
    <n v="5581982940800"/>
    <m/>
    <m/>
    <x v="1"/>
    <s v="CONSULTORIA"/>
    <s v="RECIFE"/>
    <s v="PE"/>
    <s v="51110-130"/>
    <n v="5581982940800"/>
    <x v="23"/>
    <m/>
    <s v="JPLA"/>
    <s v="JPLA_JPLA"/>
    <s v="JOÃO PAULO DE LEMOS ALVES"/>
    <s v="MÉDICO(A)"/>
    <m/>
    <m/>
    <x v="0"/>
    <n v="1"/>
    <n v="10"/>
    <s v="S"/>
    <s v="N"/>
    <s v="S"/>
    <s v=" "/>
    <x v="0"/>
    <m/>
  </r>
  <r>
    <n v="1470"/>
    <x v="78"/>
    <d v="2013-11-27T00:00:00"/>
    <s v="M"/>
    <s v="190620251470"/>
    <m/>
    <n v="8844949"/>
    <m/>
    <x v="29"/>
    <s v="713.686.684-70"/>
    <s v="gilson@fipelind.com.br"/>
    <x v="66"/>
    <s v="MARCELO MANSO RODRIGUES SARAIVA DE MELO"/>
    <n v="5581996810384"/>
    <m/>
    <m/>
    <x v="1"/>
    <s v="CONSULTORIA"/>
    <s v="RECIFE"/>
    <s v="PE"/>
    <s v="51020-000"/>
    <n v="5581996810384"/>
    <x v="24"/>
    <m/>
    <s v="PJDC"/>
    <s v="PJDC_MMRS"/>
    <s v="MARCELO MANSO RODRIGUES SARAIVA DE MELO"/>
    <s v="ESTUDANTE"/>
    <m/>
    <m/>
    <x v="0"/>
    <n v="1"/>
    <n v="10"/>
    <s v="S"/>
    <s v="N"/>
    <s v="S"/>
    <s v=" "/>
    <x v="0"/>
    <m/>
  </r>
  <r>
    <n v="1471"/>
    <x v="79"/>
    <d v="2010-01-22T00:00:00"/>
    <s v="M"/>
    <s v="190620251471"/>
    <m/>
    <n v="8845469"/>
    <m/>
    <x v="30"/>
    <s v="713.686.674-06"/>
    <s v="gilson@fipelind.com.br"/>
    <x v="67"/>
    <s v="LEONARDO MANSO RODRIGUES SARAIVA DE MELO"/>
    <n v="5581996810384"/>
    <m/>
    <m/>
    <x v="1"/>
    <s v="CONSULTORIA"/>
    <s v="RECIFE"/>
    <s v="PE"/>
    <s v="51020-000"/>
    <n v="5581996810384"/>
    <x v="24"/>
    <m/>
    <s v="PJDC"/>
    <s v="PJDC_LMRS"/>
    <s v="LEONARDO MANSO RODRIGUES SARAIVA DE MELO"/>
    <s v="ESTUDANTE"/>
    <m/>
    <m/>
    <x v="0"/>
    <n v="1"/>
    <n v="10"/>
    <s v="S"/>
    <s v="N"/>
    <s v="S"/>
    <s v=" "/>
    <x v="0"/>
    <m/>
  </r>
  <r>
    <n v="1473"/>
    <x v="80"/>
    <d v="1968-09-01T00:00:00"/>
    <s v="F"/>
    <s v="190620251473"/>
    <m/>
    <n v="2222806"/>
    <m/>
    <x v="31"/>
    <s v="668.740.504-78"/>
    <s v="cristinateixeiravm@gmail.com"/>
    <x v="68"/>
    <s v="CRISTINA TEIXEIRA VIEIRA DE MELO"/>
    <n v="5581988923904"/>
    <m/>
    <m/>
    <x v="11"/>
    <s v="CONSULTORIA"/>
    <s v="RECIFE"/>
    <s v="PE"/>
    <s v="52070-000"/>
    <n v="5581988923904"/>
    <x v="24"/>
    <m/>
    <s v="CTVM"/>
    <s v="CTVM_CTVM"/>
    <s v="CRISTINA TEIXEIRA VIEIRA DE MELO"/>
    <s v="PROFESSOR(A)"/>
    <m/>
    <m/>
    <x v="0"/>
    <n v="1"/>
    <n v="10"/>
    <s v="S"/>
    <s v="N"/>
    <s v="S"/>
    <s v=" "/>
    <x v="0"/>
    <m/>
  </r>
  <r>
    <n v="1475"/>
    <x v="81"/>
    <d v="1986-09-19T00:00:00"/>
    <s v="F"/>
    <s v="170620251475"/>
    <m/>
    <n v="9019232"/>
    <m/>
    <x v="32"/>
    <s v="359.832.398-05"/>
    <s v="adriana.strabelli@gmail.com"/>
    <x v="69"/>
    <s v="ADRIANA REGINA STRABELLI"/>
    <n v="5511994873881"/>
    <m/>
    <m/>
    <x v="9"/>
    <s v="CONSULTORIA"/>
    <s v="SÃO PAULO"/>
    <s v="SP"/>
    <s v="05468-150"/>
    <n v="5511994873881"/>
    <x v="25"/>
    <m/>
    <s v="ARSL"/>
    <s v="ARSL_ARSL"/>
    <s v="ADRIANA REGINA STRABELLI"/>
    <s v="ADVOGADO(A)"/>
    <m/>
    <m/>
    <x v="0"/>
    <n v="1"/>
    <n v="10"/>
    <s v="S"/>
    <s v="N"/>
    <s v="S"/>
    <s v=" "/>
    <x v="0"/>
    <m/>
  </r>
  <r>
    <n v="1463"/>
    <x v="82"/>
    <d v="1968-09-13T00:00:00"/>
    <s v="M"/>
    <s v="120620251463"/>
    <m/>
    <n v="8877869"/>
    <m/>
    <x v="33"/>
    <s v="093.789.678-09"/>
    <s v="hableconhugo@gmail.com"/>
    <x v="70"/>
    <s v="HUGO AMÉRICO PITA LISMAN"/>
    <n v="5511999828003"/>
    <m/>
    <m/>
    <x v="9"/>
    <s v="CONSULTORIA"/>
    <s v="SÃO PAULO"/>
    <s v="SP"/>
    <s v="02242-001"/>
    <n v="5511999828003"/>
    <x v="26"/>
    <m/>
    <s v="HAPL"/>
    <s v="HAPL_HAPL"/>
    <s v="HUGO AMÉRICO PITA LISMAN"/>
    <s v="DIRETOR(A)"/>
    <m/>
    <m/>
    <x v="0"/>
    <n v="1"/>
    <n v="10"/>
    <s v="S"/>
    <s v="N"/>
    <s v="S"/>
    <s v=" "/>
    <x v="0"/>
    <m/>
  </r>
  <r>
    <n v="1460"/>
    <x v="83"/>
    <d v="1995-07-17T00:00:00"/>
    <s v="F"/>
    <s v="100620251460"/>
    <n v="2466681"/>
    <m/>
    <m/>
    <x v="34"/>
    <s v="107.787.614-95"/>
    <s v="CLARA.M.MELO@OUTLOOK.COM"/>
    <x v="71"/>
    <s v="CLARA MONTEIRO DE MELO"/>
    <n v="5581997413079"/>
    <s v="REGULAR"/>
    <m/>
    <x v="1"/>
    <s v="RETENCAO"/>
    <s v="RECIFE"/>
    <s v="PE"/>
    <s v="52011-200"/>
    <n v="5581997413079"/>
    <x v="27"/>
    <m/>
    <s v="DBSB"/>
    <s v="DBSB_DBSB"/>
    <s v="DIEGO DE BRITO SANTOS BARROS"/>
    <s v="ADMINISTRADOR(A)"/>
    <m/>
    <m/>
    <x v="1"/>
    <n v="0"/>
    <m/>
    <s v="S"/>
    <s v="N"/>
    <s v="S"/>
    <s v=" "/>
    <x v="0"/>
    <m/>
  </r>
  <r>
    <n v="1462"/>
    <x v="84"/>
    <d v="1982-12-28T00:00:00"/>
    <s v="M"/>
    <s v="100620251462"/>
    <n v="3669894"/>
    <m/>
    <m/>
    <x v="35"/>
    <s v="008.318.985-85"/>
    <s v="ericgbastos@hotmail.com"/>
    <x v="72"/>
    <s v="ERIC GOTTSCHALK BASTOS"/>
    <n v="5571982997066"/>
    <m/>
    <m/>
    <x v="6"/>
    <s v="CONSULTORIA"/>
    <s v="FORTALEZA"/>
    <s v="CE"/>
    <s v="60175-005"/>
    <n v="5571982997066"/>
    <x v="27"/>
    <m/>
    <s v="EGB"/>
    <s v="EGB_EGB"/>
    <s v="ERIC GOTTSCHALK BASTOS"/>
    <s v="MERCADÓLOGO(A)"/>
    <m/>
    <m/>
    <x v="0"/>
    <n v="1"/>
    <n v="10"/>
    <s v="S"/>
    <s v="N"/>
    <s v="S"/>
    <s v=" "/>
    <x v="0"/>
    <m/>
  </r>
  <r>
    <n v="1464"/>
    <x v="85"/>
    <d v="1987-12-22T00:00:00"/>
    <s v="F"/>
    <s v="100620251464"/>
    <m/>
    <n v="9042164"/>
    <m/>
    <x v="36"/>
    <s v="073.900.834-09"/>
    <s v="Rapha.miamoto@hotmail.com"/>
    <x v="73"/>
    <s v="RAPHAELA MIAMOTO"/>
    <n v="5581999269487"/>
    <m/>
    <m/>
    <x v="6"/>
    <s v="CONSULTORIA"/>
    <s v="RECIFE"/>
    <s v="PE"/>
    <s v="52021-030"/>
    <n v="5581999269487"/>
    <x v="27"/>
    <m/>
    <s v="RYM"/>
    <s v="RYM_RYM"/>
    <s v="RAPHAELA MIAMOTO"/>
    <s v="MÉDICO(A)"/>
    <m/>
    <m/>
    <x v="0"/>
    <n v="1"/>
    <s v="FRIENDS"/>
    <s v="S"/>
    <s v="N"/>
    <s v="S"/>
    <s v=" "/>
    <x v="0"/>
    <m/>
  </r>
  <r>
    <n v="1472"/>
    <x v="84"/>
    <d v="1982-12-28T00:00:00"/>
    <s v="M"/>
    <s v="100620251472"/>
    <n v="18274505"/>
    <m/>
    <m/>
    <x v="1"/>
    <s v="008.318.985-85"/>
    <s v="ericgbastos@hotmail.com"/>
    <x v="74"/>
    <s v="ERIC GOTTSCHALK BASTOS"/>
    <n v="5571982997066"/>
    <m/>
    <m/>
    <x v="6"/>
    <s v="CONSULTORIA"/>
    <s v="FORTALEZA"/>
    <s v="CE"/>
    <s v="60175-005"/>
    <n v="5571982997066"/>
    <x v="27"/>
    <m/>
    <s v="EGB"/>
    <s v="EGB_EGB"/>
    <s v="ERIC GOTTSCHALK BASTOS"/>
    <s v="MERCADÓLOGO(A)"/>
    <m/>
    <m/>
    <x v="0"/>
    <n v="1"/>
    <n v="10"/>
    <s v="S"/>
    <s v="N"/>
    <s v="S"/>
    <s v=" "/>
    <x v="0"/>
    <m/>
  </r>
  <r>
    <n v="1458"/>
    <x v="86"/>
    <d v="1966-06-26T00:00:00"/>
    <s v="F"/>
    <s v="090620251458"/>
    <n v="2774787"/>
    <m/>
    <m/>
    <x v="37"/>
    <s v="468.344.190-04"/>
    <s v="nanealmeida2017@gmail.com"/>
    <x v="75"/>
    <s v="LUCIANE DE BAIRROS ALMEIDA"/>
    <n v="5581997778158"/>
    <m/>
    <m/>
    <x v="9"/>
    <s v="CONSULTORIA"/>
    <s v="RECIFE"/>
    <s v="PE"/>
    <s v="51030-340"/>
    <n v="5581997778158"/>
    <x v="28"/>
    <m/>
    <s v="PJSD"/>
    <s v="PJSD_LBA"/>
    <s v="LUCIANE DE BAIRROS ALMEIDA"/>
    <s v="EMPRESÁRIO(A)"/>
    <m/>
    <m/>
    <x v="0"/>
    <n v="1"/>
    <n v="10"/>
    <s v="S"/>
    <s v="N"/>
    <s v="S"/>
    <s v=" "/>
    <x v="0"/>
    <m/>
  </r>
  <r>
    <n v="1459"/>
    <x v="87"/>
    <d v="2025-05-16T00:00:00"/>
    <s v="F"/>
    <s v="090620251459"/>
    <m/>
    <n v="8856176"/>
    <m/>
    <x v="1"/>
    <s v="006.221.334-20"/>
    <s v="catharine.lins@gmail.com"/>
    <x v="76"/>
    <s v="CLARA LINS OMENA ARAUJO NOBREGA"/>
    <n v="5581996700134"/>
    <m/>
    <m/>
    <x v="9"/>
    <s v="CONSULTORIA"/>
    <s v="RECIFE"/>
    <s v="PE"/>
    <s v="52060-150"/>
    <n v="5581996700134"/>
    <x v="28"/>
    <m/>
    <s v="CLO"/>
    <s v="CLO_CLO"/>
    <s v="CATHARINE LINS OMENA "/>
    <s v="ESTUDANTE"/>
    <m/>
    <m/>
    <x v="0"/>
    <n v="1"/>
    <s v="1A"/>
    <s v="S"/>
    <s v="N"/>
    <s v="S"/>
    <s v=" "/>
    <x v="0"/>
    <m/>
  </r>
  <r>
    <n v="1461"/>
    <x v="88"/>
    <d v="1976-06-25T00:00:00"/>
    <s v="F"/>
    <s v="090620251461"/>
    <n v="3494074"/>
    <m/>
    <m/>
    <x v="38"/>
    <s v="300.671.018-52"/>
    <s v="marianaparolin@gmail.com"/>
    <x v="77"/>
    <s v="MARIANA PAROLIN LOZANO"/>
    <n v="5511941323095"/>
    <m/>
    <m/>
    <x v="1"/>
    <s v="CONSULTORIA"/>
    <s v="SÃO PAULO"/>
    <s v="SP"/>
    <s v="05415-001"/>
    <n v="5511941323095"/>
    <x v="28"/>
    <m/>
    <s v="MPL"/>
    <s v="MPL_MPL"/>
    <s v="MARIANA PAROLIN LOZANO"/>
    <s v="NUTRICIONISTA"/>
    <m/>
    <m/>
    <x v="0"/>
    <n v="1"/>
    <n v="10"/>
    <s v="S"/>
    <s v="N"/>
    <s v="S"/>
    <s v=" "/>
    <x v="0"/>
    <m/>
  </r>
  <r>
    <n v="1468"/>
    <x v="88"/>
    <d v="1976-06-25T00:00:00"/>
    <s v="F"/>
    <s v="090620251468"/>
    <n v="7223457"/>
    <n v="9165191"/>
    <m/>
    <x v="39"/>
    <s v="300.671.018-52"/>
    <s v="marianaparolin@gmail.com"/>
    <x v="77"/>
    <s v="MARIANA PAROLIN LOZANO"/>
    <n v="5511941323095"/>
    <m/>
    <m/>
    <x v="1"/>
    <s v="CONSULTORIA"/>
    <s v="SÃO PAULO"/>
    <s v="SP"/>
    <s v="05415-001"/>
    <n v="5511941323095"/>
    <x v="28"/>
    <m/>
    <s v="MPL"/>
    <s v="MPL_MPL"/>
    <s v="MARIANA PAROLIN LOZANO"/>
    <s v="NUTRICIONISTA"/>
    <m/>
    <m/>
    <x v="0"/>
    <n v="1"/>
    <n v="10"/>
    <s v="S"/>
    <s v="N"/>
    <s v="S"/>
    <s v=" "/>
    <x v="0"/>
    <m/>
  </r>
  <r>
    <n v="1455"/>
    <x v="89"/>
    <d v="1983-05-28T00:00:00"/>
    <s v="COJ"/>
    <s v="060620251455"/>
    <m/>
    <n v="8651364"/>
    <m/>
    <x v="40"/>
    <s v="047.282.234-93"/>
    <s v="rodrigopetribu@hotmail.com"/>
    <x v="78"/>
    <s v="RODRIGO PETRIBU DA COSTA AZEVEDO"/>
    <n v="5581982250060"/>
    <m/>
    <m/>
    <x v="1"/>
    <s v="RETENCAO"/>
    <m/>
    <m/>
    <m/>
    <n v="5581982250060"/>
    <x v="29"/>
    <m/>
    <s v="FFA"/>
    <s v="FFA_DFCA"/>
    <s v="DOMINGOS FERREIRA DA COSTA AZEVEDO"/>
    <m/>
    <m/>
    <m/>
    <x v="1"/>
    <n v="0"/>
    <m/>
    <s v="S"/>
    <s v="S"/>
    <s v="S"/>
    <s v=" "/>
    <x v="0"/>
    <m/>
  </r>
  <r>
    <n v="1456"/>
    <x v="90"/>
    <d v="1977-10-11T00:00:00"/>
    <s v="COJ"/>
    <s v="060620251456"/>
    <m/>
    <n v="8651271"/>
    <m/>
    <x v="41"/>
    <s v="890.219.164-87"/>
    <s v="jdpazevedo@gmail.com"/>
    <x v="79"/>
    <s v="RODRIGO PETRIBU DA COSTA AZEVEDO"/>
    <n v="5581982250060"/>
    <m/>
    <m/>
    <x v="1"/>
    <s v="RETENCAO"/>
    <m/>
    <m/>
    <m/>
    <n v="5581982250060"/>
    <x v="29"/>
    <m/>
    <s v="FFA"/>
    <s v="FFA_DFCA"/>
    <s v="DOMINGOS FERREIRA DA COSTA AZEVEDO"/>
    <m/>
    <m/>
    <m/>
    <x v="1"/>
    <n v="0"/>
    <m/>
    <s v="S"/>
    <s v="S"/>
    <s v="S"/>
    <s v=" "/>
    <x v="0"/>
    <m/>
  </r>
  <r>
    <n v="1454"/>
    <x v="91"/>
    <d v="1958-09-29T00:00:00"/>
    <s v="F"/>
    <s v="050620251454"/>
    <n v="12165308"/>
    <m/>
    <m/>
    <x v="42"/>
    <s v="932.020.598-15"/>
    <s v="marlymil@gmail.com"/>
    <x v="80"/>
    <s v="MARLY APARECIDA MILAN"/>
    <n v="5519996016742"/>
    <m/>
    <m/>
    <x v="9"/>
    <s v="CONSULTORIA"/>
    <s v="SÃO PAULO"/>
    <s v="SP"/>
    <s v="13050-544"/>
    <n v="5519996016742"/>
    <x v="30"/>
    <m/>
    <s v="BGF"/>
    <s v="BGF_MAM"/>
    <s v="MARLY APARECIDA MILAN"/>
    <s v="SECRETARIO(A) EXECUTIVO(A)"/>
    <m/>
    <m/>
    <x v="0"/>
    <n v="1"/>
    <n v="7"/>
    <s v="S"/>
    <s v="N"/>
    <s v="S"/>
    <s v=" "/>
    <x v="0"/>
    <m/>
  </r>
  <r>
    <n v="1452"/>
    <x v="92"/>
    <d v="1964-02-26T00:00:00"/>
    <s v="F"/>
    <s v="040620251452"/>
    <m/>
    <n v="8863294"/>
    <m/>
    <x v="43"/>
    <s v="402.138.974-15"/>
    <s v="anamoraisarruda@hotmail.com"/>
    <x v="81"/>
    <s v="ANA PAOLA MORAIS ARRUDA"/>
    <n v="5581999732884"/>
    <m/>
    <m/>
    <x v="1"/>
    <s v="CONSULTORIA"/>
    <s v="RECIFE"/>
    <s v="PE"/>
    <s v="52060-050"/>
    <n v="5581999732884"/>
    <x v="31"/>
    <m/>
    <s v="MFM"/>
    <s v="MFM_APMA"/>
    <s v="ANA PAOLA MORAIS ARRUDA"/>
    <s v="MÉDICO(A)"/>
    <m/>
    <m/>
    <x v="0"/>
    <n v="1"/>
    <n v="10"/>
    <s v="S"/>
    <s v="N"/>
    <s v="S"/>
    <s v=" "/>
    <x v="0"/>
    <m/>
  </r>
  <r>
    <n v="1453"/>
    <x v="93"/>
    <d v="1964-04-05T00:00:00"/>
    <s v="M"/>
    <s v="040620251453"/>
    <n v="538848"/>
    <n v="644858"/>
    <m/>
    <x v="44"/>
    <s v="402.139.004-91"/>
    <s v="mauroarrudafilho@hotmail.com"/>
    <x v="82"/>
    <s v="MAURO BARBOSA ARRUDA FILHO"/>
    <n v="5581999720206"/>
    <m/>
    <m/>
    <x v="1"/>
    <s v="CONSULTORIA"/>
    <s v="RECIFE"/>
    <s v="PE"/>
    <s v="52060-050"/>
    <n v="5581999720206"/>
    <x v="31"/>
    <m/>
    <s v="MFM"/>
    <s v="MFM_MBAF"/>
    <s v="MAURO BARBOSA ARRUDA FILHO"/>
    <s v="MÉDICO(A)"/>
    <m/>
    <m/>
    <x v="0"/>
    <n v="1"/>
    <n v="10"/>
    <s v="S"/>
    <s v="N"/>
    <s v="S"/>
    <s v=" "/>
    <x v="0"/>
    <m/>
  </r>
  <r>
    <n v="1465"/>
    <x v="93"/>
    <d v="1964-04-05T00:00:00"/>
    <s v="M"/>
    <s v="040620251465"/>
    <m/>
    <n v="5473260"/>
    <m/>
    <x v="0"/>
    <s v="402.139.004-91"/>
    <s v="mauroarrudafilho@hotmail.com"/>
    <x v="83"/>
    <s v="MAURO BARBOSA ARRUDA FILHO"/>
    <n v="5581999720206"/>
    <m/>
    <m/>
    <x v="1"/>
    <s v="CONSULTORIA"/>
    <s v="RECIFE"/>
    <s v="PE"/>
    <s v="52060-050"/>
    <n v="5581999720206"/>
    <x v="31"/>
    <m/>
    <s v="MFM"/>
    <s v="MFM_MBAF"/>
    <s v="MAURO BARBOSA ARRUDA FILHO"/>
    <s v="MÉDICO(A)"/>
    <m/>
    <m/>
    <x v="0"/>
    <n v="1"/>
    <n v="10"/>
    <s v="S"/>
    <s v="N"/>
    <s v="S"/>
    <s v=" "/>
    <x v="0"/>
    <m/>
  </r>
  <r>
    <n v="1457"/>
    <x v="94"/>
    <d v="1982-10-16T00:00:00"/>
    <s v="F"/>
    <s v="020620251457"/>
    <m/>
    <n v="4694321"/>
    <m/>
    <x v="45"/>
    <s v="039.981.784-06"/>
    <s v="tatianefr@hotmail.com"/>
    <x v="84"/>
    <s v="TATIANE FIALHO ARAÚJO RODRIGUES FIGUEIRÔA"/>
    <n v="5581999712332"/>
    <m/>
    <m/>
    <x v="9"/>
    <s v="CONSULTORIA"/>
    <s v="RECIFE"/>
    <s v="PE"/>
    <s v="50710-100"/>
    <n v="5581999712332"/>
    <x v="32"/>
    <m/>
    <s v="JRMF"/>
    <s v="JRMF_TARF"/>
    <s v="TATIANE FIALHO ARAÚJO RODRIGUES FIGUEIRÔA"/>
    <s v="MÉDICO(A)"/>
    <m/>
    <m/>
    <x v="0"/>
    <n v="1"/>
    <n v="10"/>
    <s v="S"/>
    <s v="N"/>
    <s v="S"/>
    <s v=" "/>
    <x v="0"/>
    <m/>
  </r>
  <r>
    <n v="1466"/>
    <x v="95"/>
    <d v="1961-03-08T00:00:00"/>
    <s v="F"/>
    <s v="020620251466"/>
    <n v="4938670"/>
    <m/>
    <m/>
    <x v="46"/>
    <s v="308.347.594-20"/>
    <s v="fernanda.horizonte@gmail.com"/>
    <x v="85"/>
    <s v="MARIA EFERNANDA GALVÃO DE ANDRADE LIMA"/>
    <n v="5581999048282"/>
    <m/>
    <m/>
    <x v="1"/>
    <s v="CONSULTORIA"/>
    <s v="RECIFE"/>
    <s v="PE"/>
    <s v="52061-275"/>
    <n v="5581999048282"/>
    <x v="32"/>
    <m/>
    <s v="FAL"/>
    <s v="FAL_LMD"/>
    <s v="MARIA EFERNANDA GALVÃO DE ANDRADE LIMA"/>
    <s v="PSICÓLOGO(A)"/>
    <m/>
    <m/>
    <x v="0"/>
    <n v="1"/>
    <n v="10"/>
    <s v="S"/>
    <s v="N"/>
    <s v="S"/>
    <s v=" "/>
    <x v="0"/>
    <m/>
  </r>
  <r>
    <n v="1467"/>
    <x v="96"/>
    <d v="1991-05-03T00:00:00"/>
    <s v="F"/>
    <s v="020620251467"/>
    <n v="8129261"/>
    <m/>
    <m/>
    <x v="47"/>
    <s v="097.473.584-17"/>
    <s v="luizadddias@gmail.com"/>
    <x v="86"/>
    <s v="LUIZA MOREIRA DIAS"/>
    <n v="5581999272225"/>
    <s v="QUALIFICADO"/>
    <m/>
    <x v="1"/>
    <s v="CONSULTORIA"/>
    <s v="RECIFE"/>
    <s v="PE"/>
    <s v="52060-060"/>
    <n v="5581999272225"/>
    <x v="32"/>
    <m/>
    <s v="FAL"/>
    <s v="FAL_LMD"/>
    <s v="LUIZA MOREIRA DIAS"/>
    <s v="PROFESSOR(A)"/>
    <m/>
    <m/>
    <x v="0"/>
    <n v="1"/>
    <n v="10"/>
    <s v="S"/>
    <s v="N"/>
    <s v="S"/>
    <s v=" "/>
    <x v="0"/>
    <m/>
  </r>
  <r>
    <n v="1449"/>
    <x v="97"/>
    <d v="2017-01-16T00:00:00"/>
    <s v="E"/>
    <s v="290520251449"/>
    <m/>
    <n v="5154721"/>
    <m/>
    <x v="1"/>
    <s v="26.878.737/0001-03"/>
    <s v="alice.r.baltar@gmail.com"/>
    <x v="87"/>
    <s v="D AMBROSIO REESTRUTURACAO EMPRESARIAL S/S LTDA"/>
    <n v="5581982652871"/>
    <m/>
    <m/>
    <x v="1"/>
    <s v="CONSULTORIA"/>
    <s v="RECIFE"/>
    <s v="PE"/>
    <s v="50070-525"/>
    <n v="5581982652871"/>
    <x v="33"/>
    <m/>
    <s v="ABA"/>
    <s v="ABA_ABA"/>
    <s v="ALICE BALTAR D'AMBROSIO"/>
    <s v="EMPRESA"/>
    <m/>
    <m/>
    <x v="0"/>
    <n v="1"/>
    <n v="9"/>
    <s v="S"/>
    <s v="N"/>
    <s v="S"/>
    <s v=" "/>
    <x v="0"/>
    <m/>
  </r>
  <r>
    <n v="1450"/>
    <x v="98"/>
    <d v="1977-12-19T00:00:00"/>
    <s v="M"/>
    <s v="290520251450"/>
    <m/>
    <n v="8800911"/>
    <m/>
    <x v="48"/>
    <s v="265.468.088-62"/>
    <s v="saporitoraphael19@gmail.com"/>
    <x v="88"/>
    <s v="RAFAEL SAPORITO"/>
    <n v="5511966452941"/>
    <m/>
    <m/>
    <x v="1"/>
    <s v="CONSULTORIA"/>
    <s v="SÃO PAULO"/>
    <s v="SP"/>
    <s v="05784-020"/>
    <n v="5511966452941"/>
    <x v="33"/>
    <m/>
    <s v="DSP"/>
    <s v="DSP_RSP_COJ"/>
    <s v="RAFAEL SAPORITO"/>
    <s v="CONSULTOR FINANCEIRO"/>
    <m/>
    <m/>
    <x v="0"/>
    <n v="1"/>
    <n v="8"/>
    <s v="S"/>
    <s v="S"/>
    <s v="S"/>
    <s v=" "/>
    <x v="0"/>
    <m/>
  </r>
  <r>
    <n v="1442"/>
    <x v="99"/>
    <d v="1996-07-12T00:00:00"/>
    <s v="F"/>
    <s v="260520251442"/>
    <n v="15388399"/>
    <m/>
    <m/>
    <x v="49"/>
    <s v="112.475.044-41"/>
    <s v="GABRIELLA.SOUSA@HOTMAIL.COM"/>
    <x v="89"/>
    <s v="GABRIELLA SILVA SOUSA"/>
    <n v="5581995646627"/>
    <m/>
    <m/>
    <x v="7"/>
    <s v="CONSULTORIA"/>
    <s v="SALVADOR"/>
    <s v="BA"/>
    <s v="41830-498"/>
    <n v="5581995646627"/>
    <x v="34"/>
    <m/>
    <s v="GSS"/>
    <s v="GSS_GSS"/>
    <s v="GABRIELLA SILVA SOUSA"/>
    <s v="MÉDICO(A)"/>
    <m/>
    <m/>
    <x v="0"/>
    <n v="1"/>
    <s v="FRIENDS"/>
    <s v="S"/>
    <s v="S"/>
    <s v="S"/>
    <s v=" "/>
    <x v="0"/>
    <m/>
  </r>
  <r>
    <n v="1443"/>
    <x v="100"/>
    <d v="1989-09-11T00:00:00"/>
    <s v="F"/>
    <s v="260520251443"/>
    <m/>
    <n v="3651767"/>
    <m/>
    <x v="50"/>
    <s v="070.842.034-60"/>
    <s v="laysaarraes@hotmail.com"/>
    <x v="90"/>
    <s v="LAYSA ARRAES DE ASEVEDO BARROS"/>
    <n v="5582981370484"/>
    <m/>
    <m/>
    <x v="7"/>
    <s v="CONSULTORIA"/>
    <s v="RECIFE"/>
    <s v="PE"/>
    <s v="51021-370"/>
    <n v="5582981370484"/>
    <x v="34"/>
    <m/>
    <s v="LAA"/>
    <s v="LAA_LAA"/>
    <s v="LAYSA ARRAES DE ASEVEDO BARROS"/>
    <s v="ADMINISTRADOR(A)"/>
    <m/>
    <m/>
    <x v="0"/>
    <n v="1"/>
    <s v="FRIENDS"/>
    <s v="N"/>
    <s v="N"/>
    <s v="N"/>
    <s v=" "/>
    <x v="0"/>
    <m/>
  </r>
  <r>
    <n v="1444"/>
    <x v="101"/>
    <d v="1998-05-14T00:00:00"/>
    <s v="F"/>
    <s v="260520251444"/>
    <n v="6305266"/>
    <m/>
    <m/>
    <x v="51"/>
    <s v="113.794.194-41"/>
    <s v="marianacresende2@gmail.com"/>
    <x v="91"/>
    <s v="MARIANA CORDEIRO RESENDE"/>
    <n v="5581999145198"/>
    <s v="REGULAR"/>
    <s v=""/>
    <x v="7"/>
    <s v="CONSULTORIA"/>
    <s v="RECIFE"/>
    <s v="PE"/>
    <s v="52061-540"/>
    <n v="5581999145198"/>
    <x v="34"/>
    <d v="2022-05-02T00:00:00"/>
    <s v="MCR"/>
    <s v="MCR_MCR"/>
    <s v="MARIANA CORDEIRO RESENDE"/>
    <s v="ADMINISTRADOR(A)"/>
    <s v="SIMPLES"/>
    <s v="N "/>
    <x v="0"/>
    <n v="1"/>
    <s v="FRIENDS"/>
    <s v="N"/>
    <s v="N"/>
    <s v="N"/>
    <s v=" "/>
    <x v="0"/>
    <m/>
  </r>
  <r>
    <n v="1445"/>
    <x v="102"/>
    <d v="1993-01-21T00:00:00"/>
    <s v="F"/>
    <s v="260520251445"/>
    <n v="15596671"/>
    <m/>
    <m/>
    <x v="52"/>
    <s v="084.958.464-70"/>
    <s v="isabelmarinhof@hotmail.com"/>
    <x v="92"/>
    <s v="MARIA ISABEL MARINHO DE LIMA"/>
    <n v="5587999243902"/>
    <s v="REGULAR"/>
    <m/>
    <x v="7"/>
    <s v="CONSULTORIA"/>
    <s v="BODOCO"/>
    <s v="PE"/>
    <s v="56220-000"/>
    <n v="5587999243902"/>
    <x v="34"/>
    <m/>
    <s v="MIML"/>
    <s v="MIML_MIML"/>
    <s v="MARIA ISABEL MARINHO DE LIMA"/>
    <s v="DENTISTA"/>
    <m/>
    <m/>
    <x v="0"/>
    <n v="1"/>
    <s v="FRIENDS"/>
    <s v="S"/>
    <s v="N"/>
    <s v="S"/>
    <s v=" "/>
    <x v="0"/>
    <m/>
  </r>
  <r>
    <n v="1446"/>
    <x v="103"/>
    <d v="1998-02-18T00:00:00"/>
    <s v="F"/>
    <s v="260520251446"/>
    <n v="2607676"/>
    <m/>
    <m/>
    <x v="1"/>
    <s v="100.182.374-52"/>
    <s v=" LUISAVILACA12@HOTMAIL.COM"/>
    <x v="93"/>
    <s v="MARIA LUISA ARAUJO BOURBON VILAÇA"/>
    <n v="5581996494548"/>
    <s v="REGULAR"/>
    <m/>
    <x v="7"/>
    <s v="CONSULTORIA"/>
    <s v="RECIFE"/>
    <s v="PE"/>
    <s v="52051-380"/>
    <n v="5581996494548"/>
    <x v="34"/>
    <d v="2023-09-11T00:00:00"/>
    <s v="MLBV"/>
    <s v="MLBV_MLBV"/>
    <s v="MARIA LUISA ARAUJO BOURBON VILAÇA"/>
    <s v="ESTUDANTE"/>
    <s v="SIMPLES"/>
    <s v="N"/>
    <x v="0"/>
    <n v="1"/>
    <s v="FRIENDS"/>
    <s v="N"/>
    <s v="N"/>
    <s v="N"/>
    <s v=" "/>
    <x v="0"/>
    <m/>
  </r>
  <r>
    <n v="1447"/>
    <x v="104"/>
    <d v="1997-11-17T00:00:00"/>
    <s v="F"/>
    <s v="260520251447"/>
    <n v="4107927"/>
    <m/>
    <m/>
    <x v="53"/>
    <s v="118.030.854-95"/>
    <s v="verabergamo5@gmail.com"/>
    <x v="94"/>
    <s v="VERA AZEVEDO BERGAMO BARRETO"/>
    <n v="5581998474571"/>
    <s v="REGULAR"/>
    <s v=""/>
    <x v="7"/>
    <s v="CONSULTORIA"/>
    <s v="RECIFE"/>
    <s v="PE"/>
    <s v="51021-330"/>
    <n v="5581998474571"/>
    <x v="34"/>
    <d v="2022-05-04T00:00:00"/>
    <s v="VABB"/>
    <s v="VABB_VABB"/>
    <s v="VERA AZEVEDO BERGAMO BARRETO"/>
    <s v="MÉDICO(A)"/>
    <s v="SIMPLES"/>
    <s v="S"/>
    <x v="0"/>
    <n v="1"/>
    <s v="FRIENDS"/>
    <s v="N"/>
    <s v="N"/>
    <s v="N"/>
    <s v=" "/>
    <x v="0"/>
    <m/>
  </r>
  <r>
    <n v="1448"/>
    <x v="105"/>
    <d v="2001-09-20T00:00:00"/>
    <s v="F"/>
    <s v="260520251448"/>
    <n v="17423014"/>
    <m/>
    <m/>
    <x v="54"/>
    <s v="114.218.834-57"/>
    <s v="Vanessa.mbelchior@gmail.com"/>
    <x v="95"/>
    <s v="VANESSA MOREIRA BELCHIOR"/>
    <n v="5581983494038"/>
    <m/>
    <m/>
    <x v="14"/>
    <s v="CONSULTORIA"/>
    <s v="CABO DE SANTO AGOSTINHO"/>
    <s v="PE"/>
    <s v="54580-645"/>
    <n v="5581983494038"/>
    <x v="34"/>
    <m/>
    <s v="VMBC"/>
    <s v="VMBC_VMBC"/>
    <s v="VANESSA MOREIRA BELCHIOR"/>
    <s v="ADMINISTRADOR(A)"/>
    <m/>
    <s v="S"/>
    <x v="0"/>
    <n v="1"/>
    <s v="FRIENDS"/>
    <s v="S"/>
    <s v="N"/>
    <s v="S"/>
    <s v=" "/>
    <x v="0"/>
    <m/>
  </r>
  <r>
    <n v="1433"/>
    <x v="106"/>
    <d v="1961-12-05T00:00:00"/>
    <s v="M"/>
    <s v="220520251433"/>
    <n v="16553457"/>
    <m/>
    <m/>
    <x v="1"/>
    <s v="251.170.411-00"/>
    <s v="drcorival@gmail.com"/>
    <x v="96"/>
    <s v="CORIVAL LISBOA ALVES DE CASTRO"/>
    <n v="5562981113993"/>
    <m/>
    <m/>
    <x v="1"/>
    <s v="CONSULTORIA"/>
    <s v="GOIÂNIA"/>
    <s v="GO"/>
    <s v="74680-415"/>
    <n v="5562981113993"/>
    <x v="35"/>
    <m/>
    <s v="CLAC"/>
    <s v="CLAC_CLAC"/>
    <s v="CORIVAL LISBOA ALVES DE CASTRO"/>
    <s v="MÉDICO(A)"/>
    <m/>
    <s v="S"/>
    <x v="0"/>
    <n v="1"/>
    <n v="9"/>
    <s v="S"/>
    <s v="N"/>
    <s v="S"/>
    <s v=" "/>
    <x v="0"/>
    <m/>
  </r>
  <r>
    <n v="1434"/>
    <x v="107"/>
    <d v="1980-02-10T00:00:00"/>
    <s v="M"/>
    <s v="220520251434"/>
    <n v="9034502"/>
    <m/>
    <m/>
    <x v="1"/>
    <s v="008.752.934-33"/>
    <s v="JPMARICEVICH@GMAIL.COM"/>
    <x v="97"/>
    <s v="JUAN PABLO BORGES RODRIGUES MARICEVICH"/>
    <n v="5581981992221"/>
    <m/>
    <m/>
    <x v="1"/>
    <s v="CONSULTORIA"/>
    <s v="RECIFE"/>
    <s v="PE"/>
    <s v="51020-000"/>
    <n v="5581981992221"/>
    <x v="35"/>
    <m/>
    <s v="JPM"/>
    <s v="JPM_JPM"/>
    <s v="JUAN PABLO BORGES RODRIGUES MARICEVICH"/>
    <s v="MÉDICO(A)"/>
    <s v="COMPLETA"/>
    <s v="N"/>
    <x v="0"/>
    <n v="1"/>
    <n v="1"/>
    <s v="S"/>
    <s v="N"/>
    <s v="S"/>
    <s v=" "/>
    <x v="0"/>
    <m/>
  </r>
  <r>
    <n v="1435"/>
    <x v="108"/>
    <d v="1952-10-30T00:00:00"/>
    <s v="M"/>
    <s v="220520251435"/>
    <n v="510147"/>
    <m/>
    <m/>
    <x v="1"/>
    <s v="526.152.948-49"/>
    <s v="furine@uol.com.br"/>
    <x v="98"/>
    <s v="AUGUSTO ANTONIO FURINE"/>
    <n v="5511957675779"/>
    <m/>
    <m/>
    <x v="1"/>
    <s v="CONSULTORIA"/>
    <s v="ITUPEVA"/>
    <s v="SP"/>
    <s v="13296-510"/>
    <n v="5511957675779"/>
    <x v="35"/>
    <m/>
    <s v="AAF"/>
    <s v="AAF_AAF"/>
    <s v="AUGUSTO ANTONIO FURINE"/>
    <s v="APOSENTADO(A)"/>
    <s v="COMPLETA"/>
    <s v="S"/>
    <x v="0"/>
    <n v="1"/>
    <n v="4"/>
    <s v="S"/>
    <s v="S"/>
    <s v="S"/>
    <s v=" "/>
    <x v="0"/>
    <m/>
  </r>
  <r>
    <n v="1436"/>
    <x v="109"/>
    <d v="2002-06-07T00:00:00"/>
    <s v="F"/>
    <s v="220520251436"/>
    <n v="17548303"/>
    <m/>
    <m/>
    <x v="1"/>
    <s v="703.680.864-02"/>
    <s v="anneelizabeth38@gmail.com"/>
    <x v="99"/>
    <s v="ANNE ELIZABETH SIQUEIRA DE SOUZA SANTOS"/>
    <n v="5581973007133"/>
    <m/>
    <m/>
    <x v="12"/>
    <s v="RETENCAO"/>
    <s v="RECIFE"/>
    <s v="PE"/>
    <s v="52041-735"/>
    <n v="5581973007133"/>
    <x v="35"/>
    <m/>
    <s v="AES"/>
    <s v="AES_AES"/>
    <s v="ANNE ELIZABETH SIQUEIRA DE SOUZA SANTOS"/>
    <s v="APEN"/>
    <m/>
    <m/>
    <x v="2"/>
    <n v="1"/>
    <m/>
    <m/>
    <m/>
    <m/>
    <s v=" "/>
    <x v="0"/>
    <m/>
  </r>
  <r>
    <n v="1437"/>
    <x v="110"/>
    <d v="1987-08-14T00:00:00"/>
    <s v="F"/>
    <s v="220520251437"/>
    <n v="15222994"/>
    <m/>
    <m/>
    <x v="1"/>
    <s v="346.128.518-89"/>
    <s v="camila.cecato@hotmail.com"/>
    <x v="100"/>
    <s v="CAMILA CECATO NICOLAU"/>
    <n v="5511996436288"/>
    <m/>
    <m/>
    <x v="1"/>
    <s v="CONSULTORIA"/>
    <s v="SÃO PAULO"/>
    <s v="SP"/>
    <s v="01239-010"/>
    <n v="5511996436288"/>
    <x v="35"/>
    <m/>
    <s v="CCN"/>
    <s v="CCN_CCN"/>
    <s v="CAMILA CECATO NICOLAU"/>
    <s v="MÉDICO(A)"/>
    <m/>
    <s v="S"/>
    <x v="0"/>
    <n v="1"/>
    <n v="8"/>
    <s v="S"/>
    <s v="N"/>
    <s v="S"/>
    <s v=" "/>
    <x v="0"/>
    <m/>
  </r>
  <r>
    <n v="1438"/>
    <x v="111"/>
    <d v="2021-08-24T00:00:00"/>
    <s v="M"/>
    <s v="220520251438"/>
    <n v="15009408"/>
    <m/>
    <m/>
    <x v="1"/>
    <s v="189.121.106-40"/>
    <s v="mateusspf@gmail.com"/>
    <x v="101"/>
    <s v="MATEUS FELIPE DE SENA"/>
    <n v="5531987650479"/>
    <m/>
    <m/>
    <x v="9"/>
    <s v="CONSULTORIA"/>
    <s v="IPATINGA"/>
    <s v="MG"/>
    <s v="35160-160"/>
    <n v="5531987650479"/>
    <x v="35"/>
    <m/>
    <s v="MFS"/>
    <s v="MFS_MFS"/>
    <s v="MATEUS FELIPE DE SENA"/>
    <s v="ESTUDANTE"/>
    <m/>
    <m/>
    <x v="0"/>
    <n v="1"/>
    <n v="2"/>
    <s v="S"/>
    <s v="N"/>
    <s v="S"/>
    <s v=" "/>
    <x v="0"/>
    <m/>
  </r>
  <r>
    <n v="1439"/>
    <x v="112"/>
    <d v="1961-09-15T00:00:00"/>
    <s v="F"/>
    <s v="220520251439"/>
    <n v="12810622"/>
    <m/>
    <m/>
    <x v="1"/>
    <s v="289.536.064-20"/>
    <s v="EDILENEASSUNCAO77@GMAIL.COM"/>
    <x v="102"/>
    <s v="EDILENE MARIA COELHO DE ASSUNCAO"/>
    <n v="5581999912271"/>
    <s v="REGULAR"/>
    <m/>
    <x v="15"/>
    <s v="RETENCAO"/>
    <s v="RECIFE"/>
    <s v="PE"/>
    <s v="50740-170"/>
    <n v="5581999912271"/>
    <x v="35"/>
    <m/>
    <s v="ERS"/>
    <s v="ERS_EMCA"/>
    <s v="ELTON RODOLFO ASSUNÇÃO DA SILVA"/>
    <s v="PROFESSOR(A)"/>
    <m/>
    <s v="S"/>
    <x v="2"/>
    <n v="1"/>
    <m/>
    <s v="N"/>
    <s v="N"/>
    <s v="N"/>
    <s v=" "/>
    <x v="0"/>
    <m/>
  </r>
  <r>
    <n v="1440"/>
    <x v="113"/>
    <d v="1949-12-08T00:00:00"/>
    <s v="M"/>
    <s v="220520251440"/>
    <n v="2828596"/>
    <m/>
    <m/>
    <x v="1"/>
    <s v="075.126.864-04"/>
    <s v="GONDIM.FLAVIO@HOTMAIL.COM"/>
    <x v="103"/>
    <s v="FLAVIO GUEDES CORREA GONDIM FILHO"/>
    <n v="5583991067546"/>
    <m/>
    <m/>
    <x v="1"/>
    <s v="CONSULTORIA"/>
    <s v="JOÃO PESSOA"/>
    <s v="PB"/>
    <s v="58038-510"/>
    <n v="5583991067546"/>
    <x v="35"/>
    <m/>
    <s v="MFE"/>
    <s v="MFE_MFE"/>
    <s v="MARIA DE FATIMA FREITAS EVANGELISTA GONDIM"/>
    <m/>
    <m/>
    <m/>
    <x v="0"/>
    <n v="1"/>
    <n v="8"/>
    <s v="S"/>
    <s v="S"/>
    <s v="S"/>
    <s v=" "/>
    <x v="0"/>
    <m/>
  </r>
  <r>
    <n v="1431"/>
    <x v="114"/>
    <d v="1954-09-04T00:00:00"/>
    <s v="M"/>
    <s v="200520251431"/>
    <n v="3431928"/>
    <m/>
    <m/>
    <x v="55"/>
    <s v="094.065.304-49"/>
    <s v="opaiva54@gmail.com"/>
    <x v="104"/>
    <s v="OSVALDO LEITE SIMÕES DE PAIVA"/>
    <n v="5581999919852"/>
    <m/>
    <m/>
    <x v="1"/>
    <s v="CONSULTORIA"/>
    <s v="RECIFE"/>
    <s v="PE"/>
    <s v="52060-450"/>
    <n v="5581999919852"/>
    <x v="36"/>
    <m/>
    <s v="FSP"/>
    <s v="FSP_OLSP"/>
    <s v="OSVALDO LEITE SIMÕES DE PAIVA"/>
    <s v="ENGENHEIRO(A) ELÉTRICO(A)"/>
    <m/>
    <m/>
    <x v="0"/>
    <n v="1"/>
    <n v="10"/>
    <s v="S"/>
    <s v="N"/>
    <s v="S"/>
    <s v=" "/>
    <x v="0"/>
    <m/>
  </r>
  <r>
    <n v="1432"/>
    <x v="115"/>
    <d v="1986-10-14T00:00:00"/>
    <s v="M"/>
    <s v="200520251432"/>
    <n v="2442608"/>
    <m/>
    <m/>
    <x v="56"/>
    <s v="056.498.429-90"/>
    <s v="gustavohrm@icloud.com"/>
    <x v="105"/>
    <s v="GUSTAVO HENRIQUE RAMALHO DE MATTOS"/>
    <n v="5511978617677"/>
    <m/>
    <m/>
    <x v="1"/>
    <s v="CONSULTORIA"/>
    <s v="SÃO PAULO"/>
    <s v="SP"/>
    <s v="04103-030"/>
    <n v="5511978617677"/>
    <x v="36"/>
    <m/>
    <s v="GHRM"/>
    <s v="GHRM_GHRM"/>
    <s v="GUSTAVO HENRIQUE RAMALHO DE MATTOS"/>
    <s v="MÉDICO(A)"/>
    <m/>
    <m/>
    <x v="0"/>
    <n v="1"/>
    <n v="10"/>
    <s v="S"/>
    <s v="N"/>
    <s v="S"/>
    <s v=" "/>
    <x v="0"/>
    <m/>
  </r>
  <r>
    <n v="1430"/>
    <x v="116"/>
    <d v="1994-10-09T00:00:00"/>
    <s v="M"/>
    <s v="160520251430"/>
    <m/>
    <n v="8780149"/>
    <m/>
    <x v="57"/>
    <s v="111.676.034-78"/>
    <s v="miguel_paiva9@hotmail.com"/>
    <x v="106"/>
    <s v="MIGUEL SIMÕES DE PAIVA NETO"/>
    <n v="5581993034076"/>
    <m/>
    <m/>
    <x v="1"/>
    <s v="CONSULTORIA"/>
    <s v="RECIFE"/>
    <s v="PE"/>
    <s v="50710-150"/>
    <n v="5581993034076"/>
    <x v="37"/>
    <m/>
    <s v="FSP"/>
    <s v="FSP_MSPN"/>
    <s v="MIGUEL SIMÕES DE PAIVA NETO"/>
    <s v="ENGENHEIRO CIVIL"/>
    <m/>
    <m/>
    <x v="0"/>
    <n v="1"/>
    <n v="10"/>
    <s v="S"/>
    <s v="N"/>
    <s v="S"/>
    <s v=" "/>
    <x v="0"/>
    <m/>
  </r>
  <r>
    <n v="1441"/>
    <x v="117"/>
    <d v="1998-10-28T00:00:00"/>
    <s v="F"/>
    <s v="160520251441"/>
    <m/>
    <m/>
    <m/>
    <x v="1"/>
    <s v="115.618.126-76"/>
    <s v="mirella.omena@outlook.com"/>
    <x v="107"/>
    <s v="MIRELLA VICTORIA OMENA MONTEIRO DE PAIVA"/>
    <n v="5581995032025"/>
    <m/>
    <m/>
    <x v="1"/>
    <s v="CONSULTORIA"/>
    <s v="RECIFE"/>
    <s v="PE"/>
    <s v="50710-150"/>
    <n v="5581995032025"/>
    <x v="37"/>
    <m/>
    <s v="FSP"/>
    <s v="FSP_MSPN"/>
    <s v="MIRELLA VICTORIA OMENA MONTEIRO DE PAIVA"/>
    <s v="ADVOGADO(A)"/>
    <m/>
    <m/>
    <x v="0"/>
    <n v="1"/>
    <n v="10"/>
    <s v="S"/>
    <s v="N"/>
    <s v="S"/>
    <s v=" "/>
    <x v="0"/>
    <m/>
  </r>
  <r>
    <n v="1427"/>
    <x v="118"/>
    <d v="1989-12-11T00:00:00"/>
    <s v="M"/>
    <s v="140520251427"/>
    <n v="17110803"/>
    <n v="301048"/>
    <m/>
    <x v="58"/>
    <s v="085.536.464-59"/>
    <s v="carlosdelgadoljr@gmail.com"/>
    <x v="108"/>
    <s v="JOSÉ CARLOS DELGADO LIMA JÚNIOR"/>
    <n v="5581982320201"/>
    <m/>
    <m/>
    <x v="1"/>
    <s v="CONSULTORIA"/>
    <s v="BRASILIA"/>
    <s v="DF"/>
    <s v="70687-125"/>
    <n v="5581982320201"/>
    <x v="38"/>
    <m/>
    <s v="CDLJ"/>
    <s v="CDLJ_CDLJ"/>
    <s v="JOSÉ CARLOS DELGADO LIMA JÚNIOR"/>
    <s v="ADVOGADO(A)"/>
    <m/>
    <m/>
    <x v="0"/>
    <n v="1"/>
    <n v="10"/>
    <s v="S"/>
    <s v="N"/>
    <s v="S"/>
    <s v=" "/>
    <x v="0"/>
    <m/>
  </r>
  <r>
    <n v="1428"/>
    <x v="119"/>
    <d v="1961-05-02T00:00:00"/>
    <s v="M"/>
    <s v="140520251428"/>
    <n v="18142585"/>
    <n v="8771248"/>
    <m/>
    <x v="59"/>
    <s v="234.043.024-00"/>
    <s v="carlosdelgadoljr@gmail.com"/>
    <x v="109"/>
    <s v="JOSÉ CARLOS DELGADO LIMA"/>
    <n v="5581982320201"/>
    <m/>
    <m/>
    <x v="1"/>
    <s v="CONSULTORIA"/>
    <s v="OLINDA"/>
    <s v="PE"/>
    <s v="53050-430"/>
    <n v="5581982320201"/>
    <x v="38"/>
    <m/>
    <s v="CDLJ"/>
    <s v="CDLJ_JCDL"/>
    <s v="JOSÉ CARLOS DELGADO LIMA"/>
    <s v="APOSENTADO(A)"/>
    <m/>
    <m/>
    <x v="0"/>
    <n v="1"/>
    <n v="10"/>
    <s v="S"/>
    <s v="N"/>
    <s v="S"/>
    <s v=" "/>
    <x v="0"/>
    <m/>
  </r>
  <r>
    <n v="1429"/>
    <x v="120"/>
    <d v="1990-06-21T00:00:00"/>
    <s v="F"/>
    <s v="140520251429"/>
    <n v="18142307"/>
    <m/>
    <m/>
    <x v="60"/>
    <s v="059.617.744-57"/>
    <s v="carlosdelgadoljr@gmail.com"/>
    <x v="110"/>
    <s v="AMANDA LINS BRITO FANECO AMORIM"/>
    <n v="5581982320201"/>
    <m/>
    <m/>
    <x v="1"/>
    <s v="CONSULTORIA"/>
    <s v="BRASILIA"/>
    <s v="DF"/>
    <s v="70687-125"/>
    <n v="5581982320201"/>
    <x v="38"/>
    <m/>
    <s v="CDLJ"/>
    <s v="CDLJ_ALBA"/>
    <s v="AMANDA LINS BRITO FANECO AMORIM"/>
    <s v="ADVOGADO(A)"/>
    <m/>
    <m/>
    <x v="0"/>
    <n v="1"/>
    <n v="10"/>
    <s v="S"/>
    <s v="N"/>
    <s v="S"/>
    <s v=" "/>
    <x v="0"/>
    <m/>
  </r>
  <r>
    <n v="1420"/>
    <x v="121"/>
    <d v="2025-05-05T00:00:00"/>
    <s v="F"/>
    <s v="130520251420"/>
    <m/>
    <m/>
    <m/>
    <x v="1"/>
    <m/>
    <m/>
    <x v="111"/>
    <s v="PATRÍCIA MATOS"/>
    <n v="5581992323534"/>
    <m/>
    <m/>
    <x v="1"/>
    <s v="CONSULTORIA"/>
    <s v="RECIFE"/>
    <s v="PE"/>
    <s v="52050-150"/>
    <n v="5581992323534"/>
    <x v="39"/>
    <m/>
    <s v="FRM"/>
    <s v="FRM_CGM"/>
    <s v="CARLOS GUSTAVO RODRIGUES DE MATOS"/>
    <m/>
    <m/>
    <m/>
    <x v="0"/>
    <n v="1"/>
    <n v="7"/>
    <m/>
    <m/>
    <m/>
    <s v=" "/>
    <x v="0"/>
    <m/>
  </r>
  <r>
    <n v="1421"/>
    <x v="122"/>
    <d v="1992-03-25T00:00:00"/>
    <s v="M"/>
    <s v="130520251421"/>
    <n v="18062123"/>
    <m/>
    <m/>
    <x v="61"/>
    <s v="083.972.374-10"/>
    <s v="rafaeldiniz31@hotmail.com"/>
    <x v="112"/>
    <s v="RAFAEL DINIZ CARDOSO"/>
    <n v="5581992895245"/>
    <m/>
    <m/>
    <x v="12"/>
    <s v="CONSULTORIA"/>
    <s v="RECIFE"/>
    <s v="PE"/>
    <s v="51030-010"/>
    <n v="16508632527"/>
    <x v="39"/>
    <m/>
    <s v="RDC"/>
    <s v="RDC_RDC"/>
    <s v="RAFAEL DINIZ CARDOSO"/>
    <s v="AUDITOR(A)"/>
    <m/>
    <s v="S"/>
    <x v="0"/>
    <n v="1"/>
    <n v="8"/>
    <s v="S"/>
    <s v="N"/>
    <s v="S"/>
    <s v=" "/>
    <x v="0"/>
    <m/>
  </r>
  <r>
    <n v="1426"/>
    <x v="123"/>
    <d v="1967-07-16T00:00:00"/>
    <s v="F"/>
    <s v="120520251426"/>
    <n v="12708480"/>
    <n v="8185556"/>
    <m/>
    <x v="62"/>
    <s v="529.255.604-15"/>
    <s v="mcfserejo@gmail.com"/>
    <x v="113"/>
    <s v="MARIA DO CARMO DE FIGUEIREDO SEREJO"/>
    <n v="5581988814141"/>
    <m/>
    <m/>
    <x v="1"/>
    <s v="CONSULTORIA"/>
    <s v="RECIFE"/>
    <s v="PE"/>
    <s v="52050-085"/>
    <n v="5581988814141"/>
    <x v="40"/>
    <m/>
    <s v="MCS"/>
    <s v="MCS_MCS"/>
    <s v="MARIA DO CARMO DE FIGUEIREDO SEREJO"/>
    <s v="ENGENHEIRA"/>
    <m/>
    <m/>
    <x v="0"/>
    <n v="1"/>
    <n v="10"/>
    <s v="S"/>
    <s v="N"/>
    <s v="S"/>
    <s v=" "/>
    <x v="0"/>
    <m/>
  </r>
  <r>
    <n v="1413"/>
    <x v="124"/>
    <d v="1982-10-22T00:00:00"/>
    <s v="F"/>
    <s v="090520251413"/>
    <m/>
    <n v="5941825"/>
    <m/>
    <x v="63"/>
    <s v="045.916.624-70"/>
    <s v="paula_padilha@hotmail.com"/>
    <x v="114"/>
    <s v="PAULA PADILHA CABRAL FALBO"/>
    <n v="5581999666124"/>
    <m/>
    <m/>
    <x v="1"/>
    <s v="RETENCAO"/>
    <s v="SÃO PAULO"/>
    <s v="SP"/>
    <s v="01422-001"/>
    <n v="5581999666124"/>
    <x v="41"/>
    <m/>
    <s v="PPC"/>
    <s v="PPC_PPC"/>
    <s v="PAULA PADILHA CABRAL FALBO"/>
    <s v="ADVOGADO(A)"/>
    <m/>
    <s v="S"/>
    <x v="1"/>
    <n v="1"/>
    <n v="8"/>
    <s v="S"/>
    <s v="N"/>
    <s v="S"/>
    <s v=" "/>
    <x v="0"/>
    <m/>
  </r>
  <r>
    <n v="1414"/>
    <x v="125"/>
    <d v="1979-10-06T00:00:00"/>
    <s v="M"/>
    <s v="090520251414"/>
    <m/>
    <n v="5943421"/>
    <m/>
    <x v="1"/>
    <s v="290.256.448-13"/>
    <s v="ian_lacerda@yahoo.com.br"/>
    <x v="115"/>
    <s v="IAN LACERDA FALBO"/>
    <n v="5511993780053"/>
    <m/>
    <m/>
    <x v="1"/>
    <s v="RETENCAO"/>
    <s v="SÃO PAULO"/>
    <s v="SP"/>
    <s v="01422-001"/>
    <n v="5511993780053"/>
    <x v="41"/>
    <m/>
    <s v="PPC"/>
    <s v="PPC_ILF"/>
    <s v="IAN LACERDA FALBO"/>
    <s v="ADMINISTRADOR(A)"/>
    <m/>
    <s v="S"/>
    <x v="1"/>
    <n v="1"/>
    <n v="8"/>
    <s v="S"/>
    <s v="N"/>
    <s v="S"/>
    <m/>
    <x v="0"/>
    <m/>
  </r>
  <r>
    <n v="1415"/>
    <x v="126"/>
    <d v="1980-12-27T00:00:00"/>
    <s v="M"/>
    <s v="090520251415"/>
    <m/>
    <n v="9156602"/>
    <m/>
    <x v="1"/>
    <s v="035.710.004-20"/>
    <s v="ajcmenezes@gmail.com"/>
    <x v="116"/>
    <s v="AGUINALDO ANTÔNIO CAVALCANTI DE MENEZES JUNIOR"/>
    <n v="5581994190421"/>
    <m/>
    <m/>
    <x v="9"/>
    <s v="CONSULTORIA"/>
    <s v="RECIFE"/>
    <s v="PE"/>
    <s v="50710-310"/>
    <n v="5581994190421"/>
    <x v="41"/>
    <m/>
    <s v="ARBM"/>
    <s v="ARBM_ARBM"/>
    <s v="ANNE FRANCY RODRIGUES BRASIL DE MENEZES"/>
    <s v="ADMINISTRADOR(A)"/>
    <m/>
    <m/>
    <x v="0"/>
    <n v="1"/>
    <n v="10"/>
    <s v="S"/>
    <s v="S"/>
    <s v="S"/>
    <s v=" "/>
    <x v="0"/>
    <m/>
  </r>
  <r>
    <n v="1416"/>
    <x v="127"/>
    <d v="1983-12-06T00:00:00"/>
    <s v="F"/>
    <s v="090520251416"/>
    <m/>
    <n v="8780285"/>
    <m/>
    <x v="64"/>
    <s v="009.161.114-82"/>
    <s v="Annebmenezes@iCloud.com"/>
    <x v="117"/>
    <s v="ANNE FRANCY RODRIGUES BRASIL DE MENEZES"/>
    <n v="5581991478476"/>
    <m/>
    <m/>
    <x v="9"/>
    <s v="CONSULTORIA"/>
    <s v="RECIFE"/>
    <s v="PE"/>
    <s v="50710-310"/>
    <n v="5581991478476"/>
    <x v="41"/>
    <m/>
    <s v="ARBM"/>
    <s v="ARBM_ARBM"/>
    <s v="ANNE FRANCY RODRIGUES BRASIL DE MENEZES"/>
    <s v="VENDEDOR(A)"/>
    <m/>
    <m/>
    <x v="0"/>
    <n v="1"/>
    <n v="10"/>
    <s v="S"/>
    <s v="S"/>
    <s v="S"/>
    <s v=" "/>
    <x v="0"/>
    <m/>
  </r>
  <r>
    <n v="1417"/>
    <x v="128"/>
    <d v="1990-07-05T00:00:00"/>
    <s v="M"/>
    <s v="090520251417"/>
    <n v="5660775"/>
    <m/>
    <m/>
    <x v="65"/>
    <s v="075.078.114-92"/>
    <s v="davidplacido200@hotmail.com"/>
    <x v="118"/>
    <s v="DAVID PLÁCIDO LOPES JÚNIOR"/>
    <n v="5581981726248"/>
    <m/>
    <m/>
    <x v="12"/>
    <s v="CONSULTORIA"/>
    <s v="RECIFE"/>
    <s v="PE"/>
    <s v="50710-450"/>
    <n v="5581981726248"/>
    <x v="41"/>
    <m/>
    <s v="DPLJ"/>
    <s v="DPLJ_DPLJ"/>
    <s v="DAVID PLÁCIDO LOPES JÚNIOR"/>
    <s v="MÉDICO(A)"/>
    <m/>
    <m/>
    <x v="0"/>
    <n v="1"/>
    <n v="10"/>
    <s v="S"/>
    <s v="S"/>
    <s v="S"/>
    <s v=" "/>
    <x v="0"/>
    <m/>
  </r>
  <r>
    <n v="1418"/>
    <x v="129"/>
    <d v="1988-07-20T00:00:00"/>
    <s v="M"/>
    <s v="090520251418"/>
    <n v="3240241"/>
    <m/>
    <m/>
    <x v="66"/>
    <s v="051.944.474-42"/>
    <s v="Henriquefutsal05@gmail.com"/>
    <x v="119"/>
    <s v="CARLOS HENRIQUE SÁ DE MELO CAVALCANTI"/>
    <n v="5581999872422"/>
    <m/>
    <m/>
    <x v="1"/>
    <s v="CONSULTORIA"/>
    <s v="RECIFE"/>
    <s v="PE"/>
    <s v="50710-100"/>
    <n v="5581999872422"/>
    <x v="41"/>
    <m/>
    <s v="HSMC"/>
    <s v="HSMC_HSMC"/>
    <s v="CARLOS HENRIQUE SÁ DE MELO CAVALCANTI"/>
    <s v="AUTONOMO(A)"/>
    <m/>
    <m/>
    <x v="0"/>
    <n v="1"/>
    <n v="10"/>
    <s v="S"/>
    <s v="N"/>
    <s v="S"/>
    <s v=" "/>
    <x v="0"/>
    <m/>
  </r>
  <r>
    <n v="1422"/>
    <x v="130"/>
    <d v="1996-04-14T00:00:00"/>
    <s v="M"/>
    <s v="090520251422"/>
    <m/>
    <n v="8727869"/>
    <m/>
    <x v="1"/>
    <s v="858.821.215-31"/>
    <s v="danilonascimento.jr14@gmail.com"/>
    <x v="120"/>
    <s v="DANILO MORAES DO NASCIMENTO JUNIOR"/>
    <n v="5571987778686"/>
    <m/>
    <m/>
    <x v="6"/>
    <s v="CONSULTORIA"/>
    <s v="LAURO DE FREITAS"/>
    <s v="BA"/>
    <s v="42700-000"/>
    <n v="5571987778686"/>
    <x v="41"/>
    <m/>
    <s v="DMNJ"/>
    <s v="DMNJ_DMNJ"/>
    <s v="DANILO MORAES DO NASCIMENTO JUNIOR"/>
    <s v="GESTOR COMERCIAL"/>
    <m/>
    <m/>
    <x v="0"/>
    <n v="1"/>
    <s v="FRIENDS"/>
    <s v="S"/>
    <s v="N"/>
    <s v="S"/>
    <s v=" "/>
    <x v="0"/>
    <m/>
  </r>
  <r>
    <n v="1408"/>
    <x v="131"/>
    <m/>
    <s v="COJ"/>
    <s v="080520251408"/>
    <m/>
    <n v="8407736"/>
    <m/>
    <x v="67"/>
    <s v="084.002.484-30"/>
    <s v="ferraz.fillipe@gmail.com"/>
    <x v="121"/>
    <s v="FILLIPE FERRAZ DE SOUZA BARBOSA"/>
    <n v="5581998733467"/>
    <m/>
    <m/>
    <x v="1"/>
    <s v="CONSULTORIA"/>
    <s v="RECIFE"/>
    <s v="PE"/>
    <s v="50610-180"/>
    <n v="5581998733467"/>
    <x v="42"/>
    <m/>
    <s v="FFSB"/>
    <s v="FFSB_FFSB"/>
    <s v="FILLIPE FERRAZ DE SOUZA BARBOSA"/>
    <m/>
    <m/>
    <m/>
    <x v="0"/>
    <n v="1"/>
    <n v="8"/>
    <s v="S"/>
    <s v="N"/>
    <s v="S"/>
    <s v=" "/>
    <x v="0"/>
    <m/>
  </r>
  <r>
    <n v="1409"/>
    <x v="132"/>
    <d v="2023-11-13T00:00:00"/>
    <s v="M"/>
    <s v="080520251409"/>
    <m/>
    <n v="8238125"/>
    <m/>
    <x v="1"/>
    <s v="065.220.921-15"/>
    <s v="polly.catarine@gmail.com"/>
    <x v="122"/>
    <s v="POLLYANA CATERINE LOBO CAVALCANTI"/>
    <n v="351911943562"/>
    <m/>
    <m/>
    <x v="9"/>
    <s v="RETENCAO"/>
    <s v="RECIFE"/>
    <s v="PE"/>
    <s v="52041-550"/>
    <n v="351911943562"/>
    <x v="42"/>
    <m/>
    <s v="PCL"/>
    <s v="PCL_PCL"/>
    <s v="POLLYANA CATERINE LOBO CAVALCANTI"/>
    <m/>
    <m/>
    <m/>
    <x v="1"/>
    <n v="0"/>
    <m/>
    <s v="S"/>
    <s v="N"/>
    <s v="S"/>
    <s v=" "/>
    <x v="0"/>
    <m/>
  </r>
  <r>
    <n v="1410"/>
    <x v="133"/>
    <d v="1978-09-20T00:00:00"/>
    <s v="E"/>
    <s v="080520251410"/>
    <m/>
    <m/>
    <m/>
    <x v="0"/>
    <s v="16.844.470/0001-71"/>
    <s v="marcellafabyanabrasil@hotmail.com"/>
    <x v="123"/>
    <s v="MARCELLA FABYANA SANTANA BRASIL"/>
    <n v="5562992110840"/>
    <m/>
    <m/>
    <x v="1"/>
    <s v="CONSULTORIA"/>
    <s v="GOIÂNIA"/>
    <s v="GO"/>
    <s v="74885-512"/>
    <n v="5562992110840"/>
    <x v="42"/>
    <m/>
    <s v="MFB"/>
    <s v="MFB_MFB"/>
    <s v="MARCELLA FABYANA SANTANA BRASIL"/>
    <s v="EMPRESA"/>
    <m/>
    <m/>
    <x v="0"/>
    <n v="1"/>
    <n v="8"/>
    <s v="S"/>
    <s v="N"/>
    <s v="S"/>
    <s v=" "/>
    <x v="1"/>
    <d v="2025-07-04T00:00:00"/>
  </r>
  <r>
    <n v="1411"/>
    <x v="134"/>
    <d v="2016-12-05T00:00:00"/>
    <s v="E"/>
    <s v="080520251411"/>
    <m/>
    <n v="8309400"/>
    <m/>
    <x v="68"/>
    <s v="26.661.646/0001-03"/>
    <s v="smsmaciel01@gmail.com"/>
    <x v="124"/>
    <s v="FABIO DEIVSON LOPES MACIEL"/>
    <n v="5531973071828"/>
    <m/>
    <m/>
    <x v="1"/>
    <s v="CONSULTORIA"/>
    <s v="ALPHAVILLE VESPASIANO"/>
    <s v="MG"/>
    <s v="33202-110"/>
    <n v="553135082000"/>
    <x v="42"/>
    <m/>
    <s v="FDLM"/>
    <s v="FDLM_FDLM"/>
    <s v="FABIO DEIVSON LOPES MACIEL"/>
    <s v="EMPRESA"/>
    <m/>
    <m/>
    <x v="0"/>
    <n v="1"/>
    <n v="1"/>
    <s v="S"/>
    <s v="N"/>
    <s v="S"/>
    <s v=" "/>
    <x v="0"/>
    <m/>
  </r>
  <r>
    <n v="1419"/>
    <x v="135"/>
    <d v="1992-02-29T00:00:00"/>
    <s v="F"/>
    <s v="080520251419"/>
    <m/>
    <m/>
    <m/>
    <x v="1"/>
    <s v="053.532.295-09"/>
    <s v="taniasamilacrn@gmail.com"/>
    <x v="125"/>
    <s v="TÂNIA SAMILA CARVALHO RODRIGUES NEPONUCENO"/>
    <n v="5511916717505"/>
    <m/>
    <m/>
    <x v="10"/>
    <s v="CONSULTORIA"/>
    <s v="SÃO PAULO"/>
    <s v="SP"/>
    <s v="08225-220"/>
    <n v="5511916717505"/>
    <x v="42"/>
    <m/>
    <s v="TCSN"/>
    <s v="TSCN_TSCN"/>
    <s v="TÂNIA SAMILA CARVALHO RODRIGUES NEPONUCENO"/>
    <s v="DOMÉSTICO(A)"/>
    <m/>
    <m/>
    <x v="0"/>
    <n v="1"/>
    <n v="9"/>
    <s v="S"/>
    <s v="N"/>
    <s v="S"/>
    <s v=" "/>
    <x v="1"/>
    <d v="2025-08-01T00:00:00"/>
  </r>
  <r>
    <n v="1407"/>
    <x v="136"/>
    <d v="1972-04-01T00:00:00"/>
    <s v="F"/>
    <s v="070520251407"/>
    <n v="2775134"/>
    <m/>
    <m/>
    <x v="69"/>
    <s v="687.479.690-91"/>
    <s v="administrativo@sixhospitalar.com.br"/>
    <x v="126"/>
    <s v="ADRIANA DE BAIRROS ALMEIDA"/>
    <n v="5581996004542"/>
    <m/>
    <m/>
    <x v="1"/>
    <s v="CONSULTORIA"/>
    <s v="RECIFE"/>
    <s v="PE"/>
    <s v="51030-020"/>
    <n v="5581996004542"/>
    <x v="43"/>
    <m/>
    <s v="PJSD"/>
    <s v="PJSD_SDH_PJ"/>
    <s v="ADRIANA DE BAIRROS ALMEIDA"/>
    <s v="EMPRESÁRIO(A)"/>
    <m/>
    <m/>
    <x v="0"/>
    <n v="1"/>
    <n v="10"/>
    <s v="S"/>
    <s v="N"/>
    <s v="S"/>
    <s v=" "/>
    <x v="0"/>
    <m/>
  </r>
  <r>
    <n v="1412"/>
    <x v="137"/>
    <m/>
    <s v="E"/>
    <s v="070520251412"/>
    <n v="2801595"/>
    <m/>
    <m/>
    <x v="70"/>
    <s v="21.381.761/0001-00"/>
    <s v="administrativo@sixhospitalar.com.br"/>
    <x v="127"/>
    <s v="SIX DISTRIBUIDORA HOSPITALAR LTDA"/>
    <n v="5581996004542"/>
    <m/>
    <m/>
    <x v="1"/>
    <s v="CONSULTORIA"/>
    <s v="RECIFE"/>
    <s v="PE"/>
    <s v="54400-440"/>
    <n v="5581996004542"/>
    <x v="43"/>
    <m/>
    <s v="PJSD"/>
    <s v="PJSD_SDH_PJ"/>
    <s v="SIX DISTRIBUIDORA HOSPITALAR LTDA"/>
    <s v="EMPRESA"/>
    <m/>
    <m/>
    <x v="0"/>
    <n v="1"/>
    <n v="10"/>
    <s v="S"/>
    <s v="N"/>
    <s v="S"/>
    <s v=" "/>
    <x v="0"/>
    <m/>
  </r>
  <r>
    <n v="1405"/>
    <x v="138"/>
    <d v="1959-11-13T00:00:00"/>
    <s v="F"/>
    <s v="060520251405"/>
    <n v="3221654"/>
    <m/>
    <m/>
    <x v="71"/>
    <s v="398.642.514-49"/>
    <s v="Arcoverde.andrea@gmail.com"/>
    <x v="128"/>
    <s v="ANDREA ARCOVERDE DE BRITTO LEITE"/>
    <n v="5581992922922"/>
    <m/>
    <m/>
    <x v="1"/>
    <s v="CONSULTORIA"/>
    <s v="RECIFE"/>
    <s v="PE"/>
    <s v="51011-000"/>
    <n v="5581992922922"/>
    <x v="44"/>
    <m/>
    <s v="FABL"/>
    <s v="FABL_ABL"/>
    <s v="ANDREA ARCOVERDE DE BRITTO LEITE"/>
    <s v="ENGENHEIRO(A)"/>
    <m/>
    <m/>
    <x v="0"/>
    <n v="1"/>
    <n v="2"/>
    <s v="S"/>
    <s v="N"/>
    <s v="S"/>
    <s v=" "/>
    <x v="0"/>
    <m/>
  </r>
  <r>
    <n v="1406"/>
    <x v="139"/>
    <d v="1989-12-14T00:00:00"/>
    <s v="F"/>
    <s v="060520251406"/>
    <n v="4017900"/>
    <m/>
    <m/>
    <x v="72"/>
    <s v="059.057.544-97"/>
    <s v="rooypam@gmail.com"/>
    <x v="129"/>
    <s v="PAMELA GUEDES ALCOFORADO ASSUNÇÃO DE ROOY"/>
    <n v="5581999749977"/>
    <m/>
    <m/>
    <x v="6"/>
    <s v="CONSULTORIA"/>
    <s v="RECIFE"/>
    <s v="PE"/>
    <s v="50070-080"/>
    <n v="5581999749977"/>
    <x v="44"/>
    <m/>
    <s v="PGAR"/>
    <s v="PGAR_PGAR"/>
    <s v="PAMELA GUEDES ALCOFORADO ASSUNÇÃO DE ROOY"/>
    <s v="MÉDICO(A)"/>
    <m/>
    <m/>
    <x v="0"/>
    <n v="1"/>
    <n v="10"/>
    <s v="S"/>
    <s v="N"/>
    <s v="S"/>
    <s v=" "/>
    <x v="0"/>
    <m/>
  </r>
  <r>
    <n v="1423"/>
    <x v="140"/>
    <m/>
    <s v="E"/>
    <s v="050520251423"/>
    <m/>
    <m/>
    <m/>
    <x v="73"/>
    <s v="09.016.361/0001-09"/>
    <s v="rcf.1@hotmail.com"/>
    <x v="130"/>
    <s v="SANTA MARIA EMPREENDIMENTOS S/A"/>
    <n v="5581991139944"/>
    <m/>
    <m/>
    <x v="1"/>
    <s v="CONSULTORIA"/>
    <s v="RECIFE"/>
    <s v="PE"/>
    <s v="52051-305"/>
    <n v="5581991139944"/>
    <x v="45"/>
    <m/>
    <s v="SME"/>
    <s v="SME_SME_PJ"/>
    <s v="SANTA MARIA EMPREENDIMENTOS S/A"/>
    <m/>
    <m/>
    <m/>
    <x v="0"/>
    <n v="1"/>
    <n v="10"/>
    <s v="S"/>
    <s v="N"/>
    <s v="S"/>
    <s v=" "/>
    <x v="0"/>
    <m/>
  </r>
  <r>
    <n v="1424"/>
    <x v="141"/>
    <d v="1970-01-12T00:00:00"/>
    <s v="M"/>
    <s v="050520251424"/>
    <m/>
    <m/>
    <m/>
    <x v="1"/>
    <s v="594.499.854-72"/>
    <s v="rcf.1@hotmail.com"/>
    <x v="131"/>
    <s v="SANTA MARIA EMPREENDIMENTOS S/A"/>
    <n v="5581991139944"/>
    <m/>
    <m/>
    <x v="1"/>
    <s v="CONSULTORIA"/>
    <s v="RECIFE"/>
    <s v="PE"/>
    <s v="51020-000"/>
    <n v="5581991139944"/>
    <x v="45"/>
    <m/>
    <s v="SME"/>
    <s v="SME"/>
    <s v="SANTA MARIA EMPREENDIMENTOS S/A"/>
    <s v="ADMINISTRADOR(A)"/>
    <m/>
    <m/>
    <x v="0"/>
    <n v="1"/>
    <n v="10"/>
    <s v="S"/>
    <s v="N"/>
    <s v="S"/>
    <s v=" "/>
    <x v="1"/>
    <d v="2025-05-26T00:00:00"/>
  </r>
  <r>
    <n v="1399"/>
    <x v="142"/>
    <d v="1990-08-21T00:00:00"/>
    <s v="M"/>
    <s v="020520251399"/>
    <m/>
    <n v="8600854"/>
    <m/>
    <x v="74"/>
    <s v="090.026.294-00"/>
    <s v="LEONARDOCGRANJA@GMAIL.COM"/>
    <x v="132"/>
    <s v="LEONARDO DE CARVALHO GRANJA"/>
    <n v="5511963698916"/>
    <m/>
    <m/>
    <x v="1"/>
    <s v="CONSULTORIA"/>
    <s v="SÃO PAULO"/>
    <s v="SP"/>
    <s v="05687-010"/>
    <n v="5511963698916"/>
    <x v="46"/>
    <m/>
    <s v="LCG"/>
    <s v="LCG_LCG"/>
    <s v="LEONARDO DE CARVALHO GRANJA"/>
    <s v="ESTUDANTE"/>
    <m/>
    <m/>
    <x v="0"/>
    <n v="1"/>
    <n v="1"/>
    <s v="S"/>
    <s v="N"/>
    <s v="S"/>
    <s v=" "/>
    <x v="0"/>
    <m/>
  </r>
  <r>
    <n v="1400"/>
    <x v="142"/>
    <d v="1990-08-21T00:00:00"/>
    <s v="M"/>
    <s v="020520251400"/>
    <m/>
    <n v="8601008"/>
    <m/>
    <x v="75"/>
    <s v="090.026.294-00"/>
    <s v="LEONARDOCGRANJA@GMAIL.COM"/>
    <x v="133"/>
    <s v="LEONARDO DE CARVALHO GRANJA"/>
    <n v="5511963698916"/>
    <m/>
    <m/>
    <x v="1"/>
    <s v="CONSULTORIA"/>
    <s v="SÃO PAULO"/>
    <s v="SP"/>
    <s v="05687-010"/>
    <n v="5511963698916"/>
    <x v="46"/>
    <m/>
    <s v="LCG"/>
    <s v="LCG_LCG"/>
    <s v="LEONARDO DE CARVALHO GRANJA"/>
    <s v="ESTUDANTE"/>
    <m/>
    <m/>
    <x v="0"/>
    <n v="1"/>
    <n v="1"/>
    <s v="S"/>
    <s v="N"/>
    <s v="S"/>
    <s v=" "/>
    <x v="0"/>
    <m/>
  </r>
  <r>
    <n v="1395"/>
    <x v="143"/>
    <d v="1979-02-28T00:00:00"/>
    <s v="M"/>
    <s v="290420251395"/>
    <n v="5093417"/>
    <m/>
    <m/>
    <x v="76"/>
    <s v="032.343.154-26"/>
    <s v="rodrigocastrodemedeiros@yahoo.com"/>
    <x v="134"/>
    <s v="RODRIGO CASTRO DE MEDEIROS"/>
    <n v="5581996069246"/>
    <s v="QUALIFICADO"/>
    <m/>
    <x v="1"/>
    <s v="CONSULTORIA"/>
    <s v="RECIFE"/>
    <s v="PE"/>
    <s v="52060-590"/>
    <n v="5581996069246"/>
    <x v="47"/>
    <m/>
    <s v="FPM"/>
    <s v="FPM_RCDM"/>
    <s v="RODRIGO CASTRO DE MEDEIROS"/>
    <s v="MÉDICO(A)"/>
    <s v="COMPLETA"/>
    <s v="S"/>
    <x v="0"/>
    <n v="1"/>
    <n v="1"/>
    <s v="S"/>
    <s v="N"/>
    <s v="S"/>
    <s v=" "/>
    <x v="0"/>
    <m/>
  </r>
  <r>
    <n v="1397"/>
    <x v="144"/>
    <d v="1961-09-21T00:00:00"/>
    <s v="F"/>
    <s v="290420251397"/>
    <m/>
    <n v="3976750"/>
    <m/>
    <x v="77"/>
    <s v="412.335.224-34"/>
    <s v="fernandabarbosaarruda@hotmail.com"/>
    <x v="135"/>
    <s v="FERNANDA MARIA MEDEIROS BARBOSA ARRUDA"/>
    <n v="5581997197288"/>
    <m/>
    <m/>
    <x v="1"/>
    <s v="CONSULTORIA"/>
    <s v="RECIFE"/>
    <s v="PE"/>
    <s v="51021-360"/>
    <n v="5581997197288"/>
    <x v="47"/>
    <m/>
    <s v="RMB"/>
    <s v="RMB_FMBA"/>
    <s v="FERNANDA MARIA MEDEIROS BARBOSA ARRUDA"/>
    <s v="MÉDICO(A)"/>
    <m/>
    <m/>
    <x v="0"/>
    <n v="1"/>
    <n v="10"/>
    <s v="S"/>
    <s v="N"/>
    <s v="S"/>
    <s v=" "/>
    <x v="0"/>
    <m/>
  </r>
  <r>
    <n v="1398"/>
    <x v="145"/>
    <d v="1962-06-08T00:00:00"/>
    <s v="F"/>
    <s v="290420251398"/>
    <m/>
    <n v="8677028"/>
    <m/>
    <x v="78"/>
    <s v="356.742.104-20"/>
    <s v="ligiavieira2010@hotmail.com"/>
    <x v="136"/>
    <s v="LÍGIA ARRUDA ALENCAR VIEIRA"/>
    <n v="5581991595738"/>
    <m/>
    <m/>
    <x v="9"/>
    <s v="CONSULTORIA"/>
    <s v="RECIFE"/>
    <s v="PE"/>
    <s v="52030-225"/>
    <n v="5581991595738"/>
    <x v="47"/>
    <m/>
    <s v="LAV"/>
    <s v="LAV_LAV"/>
    <s v="LÍGIA ARRUDA ALENCAR VIEIRA"/>
    <s v="AUDITOR(A) FISCAL"/>
    <s v="COMPLETA"/>
    <m/>
    <x v="0"/>
    <n v="1"/>
    <n v="10"/>
    <s v="S"/>
    <s v="N"/>
    <s v="S"/>
    <s v=" "/>
    <x v="0"/>
    <m/>
  </r>
  <r>
    <n v="1401"/>
    <x v="146"/>
    <d v="1992-01-27T00:00:00"/>
    <s v="F"/>
    <s v="290420251401"/>
    <n v="4059745"/>
    <n v="8762787"/>
    <m/>
    <x v="1"/>
    <s v="097.594.854-78"/>
    <s v="melissaclamorim@gmail.com"/>
    <x v="137"/>
    <s v="MELISSA CARNEIRO LEÃO DE AMORIM"/>
    <n v="5581991726614"/>
    <m/>
    <m/>
    <x v="1"/>
    <s v="CONSULTORIA"/>
    <s v="SÃO PAULO"/>
    <s v="SP"/>
    <s v="04507-080"/>
    <n v="5581991726614"/>
    <x v="47"/>
    <m/>
    <s v="MCLA"/>
    <s v="MCLA_MCLA"/>
    <s v="MELISSA CARNEIRO LEÃO DE AMORIM"/>
    <s v="CONSULTOR(A)"/>
    <m/>
    <m/>
    <x v="0"/>
    <n v="1"/>
    <n v="10"/>
    <s v="S"/>
    <s v="N"/>
    <s v="S"/>
    <s v=" "/>
    <x v="0"/>
    <m/>
  </r>
  <r>
    <n v="1402"/>
    <x v="147"/>
    <d v="1990-02-12T00:00:00"/>
    <s v="M"/>
    <s v="290420251402"/>
    <n v="49746"/>
    <m/>
    <m/>
    <x v="1"/>
    <s v="084.847.574-71"/>
    <s v="Pedro@mcgroup.tech"/>
    <x v="138"/>
    <s v="MELISSA CARNEIRO LEÃO DE AMORIM"/>
    <n v="34667189742"/>
    <m/>
    <m/>
    <x v="1"/>
    <s v="CONSULTORIA"/>
    <s v="SÃO PAULO"/>
    <s v="SP"/>
    <s v="04507-080"/>
    <n v="34667189742"/>
    <x v="47"/>
    <m/>
    <s v="MCLA"/>
    <s v="MCLA_MCLA"/>
    <s v="PEDRO LEAL RODRIGO DE MOURA"/>
    <s v="INTERNACIONALISTA"/>
    <m/>
    <m/>
    <x v="0"/>
    <n v="1"/>
    <n v="10"/>
    <s v="S"/>
    <s v="N"/>
    <s v="S"/>
    <s v=" "/>
    <x v="0"/>
    <m/>
  </r>
  <r>
    <n v="1394"/>
    <x v="148"/>
    <d v="1969-06-13T00:00:00"/>
    <s v="F"/>
    <s v="280420251394"/>
    <n v="2296180"/>
    <m/>
    <m/>
    <x v="79"/>
    <s v="745.140.914-72"/>
    <s v="carollemosa@gmail.com"/>
    <x v="139"/>
    <s v="ANA CAROLINA LEMOS ALVES"/>
    <n v="5581999668379"/>
    <m/>
    <m/>
    <x v="1"/>
    <s v="CONSULTORIA"/>
    <s v="RECIFE"/>
    <s v="PE"/>
    <s v="52041-310"/>
    <n v="5581999668379"/>
    <x v="48"/>
    <d v="2024-03-27T00:00:00"/>
    <s v="ACLA"/>
    <s v="ACLA_ACLA"/>
    <s v="ANA CAROLINA LEMOS ALVES"/>
    <s v="ENFERMEIRO(A)"/>
    <m/>
    <s v="S"/>
    <x v="0"/>
    <n v="1"/>
    <n v="8"/>
    <s v="S"/>
    <s v="N"/>
    <s v="S"/>
    <s v=" "/>
    <x v="0"/>
    <m/>
  </r>
  <r>
    <n v="1396"/>
    <x v="149"/>
    <d v="1985-07-16T00:00:00"/>
    <s v="M"/>
    <s v="250420251396"/>
    <m/>
    <n v="8679996"/>
    <m/>
    <x v="80"/>
    <s v="050.425.104-00"/>
    <s v="diego.xavier@outlook.com"/>
    <x v="140"/>
    <s v="JOSÉ DIEGO DA SILVA XAVIER"/>
    <n v="5581988066916"/>
    <m/>
    <m/>
    <x v="1"/>
    <s v="CONSULTORIA"/>
    <s v="RECIFE"/>
    <s v="PE"/>
    <s v="51160-220"/>
    <n v="5581988066916"/>
    <x v="49"/>
    <m/>
    <s v="DSX"/>
    <s v="DSX_DSX"/>
    <s v="JOSÉ DIEGO DA SILVA XAVIER"/>
    <s v="ANALISTA DE SISTEMAS"/>
    <m/>
    <m/>
    <x v="0"/>
    <n v="1"/>
    <n v="10"/>
    <s v="S"/>
    <s v="N"/>
    <s v="S"/>
    <s v=" "/>
    <x v="0"/>
    <m/>
  </r>
  <r>
    <n v="1388"/>
    <x v="150"/>
    <d v="2018-10-29T00:00:00"/>
    <s v="E"/>
    <s v="240420251388"/>
    <n v="2782900"/>
    <m/>
    <m/>
    <x v="1"/>
    <s v="01.220.643/0001-03"/>
    <s v="ASTELLINE@UOL.COM.BR"/>
    <x v="141"/>
    <s v="ASTEL SERVICE TELECOMUNICACOES"/>
    <n v="5511985084056"/>
    <s v="REGULAR"/>
    <m/>
    <x v="1"/>
    <s v="CONSULTORIA"/>
    <s v="SÃO PAULO"/>
    <s v="SP"/>
    <s v="02914-110"/>
    <n v="551139751842"/>
    <x v="50"/>
    <m/>
    <s v="ASL"/>
    <s v="ASL_ASL_PJ"/>
    <s v="ASTEL SERVICE TELECOMUNICACOES"/>
    <s v="EMPRESA"/>
    <s v="COMPLETA"/>
    <s v="N"/>
    <x v="0"/>
    <n v="1"/>
    <n v="2"/>
    <s v="S"/>
    <s v="N"/>
    <s v="S"/>
    <s v=" "/>
    <x v="0"/>
    <m/>
  </r>
  <r>
    <n v="1389"/>
    <x v="151"/>
    <d v="1967-02-17T00:00:00"/>
    <s v="F"/>
    <s v="240420251389"/>
    <m/>
    <m/>
    <m/>
    <x v="1"/>
    <s v="913.899.687-15"/>
    <s v="harmonicaestetica@hotmail.com"/>
    <x v="142"/>
    <s v="MONICA DE FATIMA ALMEIDA DA CUNHA ALECRIM"/>
    <n v="5581999723872"/>
    <m/>
    <m/>
    <x v="1"/>
    <s v="CONSULTORIA"/>
    <s v="RECIFE"/>
    <s v="PE"/>
    <s v="51021-200"/>
    <n v="5581999723872"/>
    <x v="50"/>
    <m/>
    <s v="NACA"/>
    <s v="NACA_RLA"/>
    <s v="MONICA DE FATIMA ALMEIDA DA CUNHA ALECRIM"/>
    <s v="ADMINISTRADOR(A)"/>
    <s v="SIMPLES"/>
    <m/>
    <x v="0"/>
    <n v="1"/>
    <n v="8"/>
    <s v="S"/>
    <s v="S"/>
    <s v="S"/>
    <s v="S"/>
    <x v="0"/>
    <m/>
  </r>
  <r>
    <n v="1390"/>
    <x v="152"/>
    <d v="1964-06-25T00:00:00"/>
    <s v="M"/>
    <s v="240420251390"/>
    <m/>
    <m/>
    <m/>
    <x v="81"/>
    <s v="390.160.564-91"/>
    <s v="Alecrimr@icloud.com"/>
    <x v="143"/>
    <s v="MONICA DE FATIMA ALMEIDA DA CUNHA ALECRIM"/>
    <n v="5581992127785"/>
    <m/>
    <m/>
    <x v="1"/>
    <s v="CONSULTORIA"/>
    <s v="RECIFE"/>
    <s v="PE"/>
    <s v="51021-200"/>
    <n v="5581992127785"/>
    <x v="50"/>
    <m/>
    <s v="NACA"/>
    <s v="NACA_RLA"/>
    <s v="MONICA DE FATIMA ALMEIDA DA CUNHA ALECRIM"/>
    <s v="ADMINISTRADOR(A)"/>
    <s v="SIMPLES"/>
    <m/>
    <x v="0"/>
    <n v="1"/>
    <n v="8"/>
    <s v="S"/>
    <s v="S"/>
    <s v="S"/>
    <s v=" "/>
    <x v="0"/>
    <m/>
  </r>
  <r>
    <n v="1403"/>
    <x v="153"/>
    <d v="1978-07-31T00:00:00"/>
    <s v="M"/>
    <s v="240420251403"/>
    <m/>
    <n v="8708146"/>
    <n v="131474"/>
    <x v="1"/>
    <s v="027.707.364-26"/>
    <s v="jotavasconcelos@hotmail.com"/>
    <x v="144"/>
    <s v="JOÃO ANTUNES VASCONCELOS"/>
    <n v="5581991334666"/>
    <m/>
    <m/>
    <x v="9"/>
    <s v="CONSULTORIA"/>
    <s v="RECIFE"/>
    <s v="PE"/>
    <s v="51020-001"/>
    <n v="5581991334666"/>
    <x v="50"/>
    <m/>
    <s v="JAV"/>
    <s v="JAV_JAV"/>
    <s v="JOÃO ANTUNES VASCONCELOS"/>
    <s v="ARQUITETO(A)"/>
    <m/>
    <m/>
    <x v="0"/>
    <n v="1"/>
    <n v="10"/>
    <s v="S"/>
    <s v="N"/>
    <s v="S"/>
    <s v="S"/>
    <x v="0"/>
    <m/>
  </r>
  <r>
    <n v="1404"/>
    <x v="154"/>
    <d v="1985-08-23T00:00:00"/>
    <s v="F"/>
    <s v="240420251404"/>
    <m/>
    <m/>
    <m/>
    <x v="1"/>
    <s v="053.708.104-60"/>
    <s v="gabrielamendoncarangel@gmail.com"/>
    <x v="145"/>
    <s v="GABRIELA MENDONÇA RANGEL"/>
    <n v="5581994822025"/>
    <m/>
    <m/>
    <x v="1"/>
    <s v="CONSULTORIA"/>
    <s v="RECIFE"/>
    <s v="PE"/>
    <s v="52050-050"/>
    <n v="5581994822025"/>
    <x v="50"/>
    <m/>
    <s v="JCS"/>
    <s v="JCS_JCSF"/>
    <s v="GABRIELA MENDONÇA RANGEL"/>
    <s v="EMPRESÁRIO(A)"/>
    <m/>
    <m/>
    <x v="0"/>
    <n v="1"/>
    <n v="10"/>
    <s v="S"/>
    <s v="N"/>
    <s v="S"/>
    <s v=" "/>
    <x v="0"/>
    <m/>
  </r>
  <r>
    <n v="1393"/>
    <x v="155"/>
    <d v="1960-02-20T00:00:00"/>
    <s v="M"/>
    <s v="230420251393"/>
    <n v="14412335"/>
    <m/>
    <n v="393565"/>
    <x v="82"/>
    <s v="272.810.274-00"/>
    <s v="educardoso.g@gmail.com"/>
    <x v="146"/>
    <s v="EDUARDO CARDOSO GONÇALVES"/>
    <n v="5581997010203"/>
    <m/>
    <m/>
    <x v="12"/>
    <s v="CONSULTORIA"/>
    <s v="RECIFE"/>
    <s v="PE"/>
    <s v="51020-260"/>
    <n v="5581997010203"/>
    <x v="51"/>
    <m/>
    <s v="ECG"/>
    <s v="ECG_ECG"/>
    <s v="EDUARDO CARDOSO GONÇALVES"/>
    <s v="ADMINISTRADOR(A)"/>
    <m/>
    <m/>
    <x v="0"/>
    <n v="1"/>
    <n v="10"/>
    <s v="S"/>
    <s v="N"/>
    <s v="S"/>
    <s v=" "/>
    <x v="0"/>
    <m/>
  </r>
  <r>
    <n v="1384"/>
    <x v="156"/>
    <d v="1974-01-17T00:00:00"/>
    <s v="M"/>
    <s v="220420251384"/>
    <n v="14786231"/>
    <m/>
    <m/>
    <x v="83"/>
    <s v="772.781.434-20"/>
    <s v="rique@taemcasa.com.br"/>
    <x v="147"/>
    <s v="RICARDO RIQUE"/>
    <n v="5581988787000"/>
    <m/>
    <m/>
    <x v="1"/>
    <s v="CONSULTORIA"/>
    <s v="RECIFE"/>
    <s v="PE"/>
    <s v="52061-160"/>
    <n v="5581988787000"/>
    <x v="52"/>
    <m/>
    <s v="RRQ"/>
    <s v="RRQ_RRQ"/>
    <s v="RICARDO RIQUE"/>
    <s v="PUBLICITÁRIO(A)"/>
    <m/>
    <m/>
    <x v="0"/>
    <n v="1"/>
    <n v="10"/>
    <s v="S"/>
    <s v="N"/>
    <s v="S"/>
    <s v=" "/>
    <x v="0"/>
    <m/>
  </r>
  <r>
    <n v="1385"/>
    <x v="157"/>
    <d v="1985-06-12T00:00:00"/>
    <s v="F"/>
    <s v="170420251385"/>
    <n v="5737943"/>
    <m/>
    <m/>
    <x v="84"/>
    <s v="045.517.684-13"/>
    <s v="anapaulalima04@hotmail.com"/>
    <x v="148"/>
    <s v="ANA PAULA LIMA DA COSTA SANTOS"/>
    <n v="5581988989326"/>
    <m/>
    <m/>
    <x v="1"/>
    <s v="CONSULTORIA"/>
    <s v="PETROLINA"/>
    <s v="PE"/>
    <s v="56332-710"/>
    <n v="5581988989326"/>
    <x v="53"/>
    <m/>
    <s v="ALCS"/>
    <s v="ALCS_ALCS"/>
    <s v="ANA PAULA LIMA DA COSTA SANTOS"/>
    <s v="PROCURADORA"/>
    <m/>
    <m/>
    <x v="0"/>
    <n v="1"/>
    <n v="10"/>
    <s v="S"/>
    <s v="N"/>
    <s v="S"/>
    <s v=" "/>
    <x v="0"/>
    <m/>
  </r>
  <r>
    <n v="1386"/>
    <x v="158"/>
    <d v="1983-03-19T00:00:00"/>
    <s v="M"/>
    <s v="170420251386"/>
    <m/>
    <n v="3112826"/>
    <m/>
    <x v="85"/>
    <s v="039.372.864-11"/>
    <s v="gugasimm@gmail.com"/>
    <x v="149"/>
    <s v="GUSTAVO CAVALCANTI DE ALBUQUERQUE"/>
    <n v="5581996759460"/>
    <m/>
    <m/>
    <x v="1"/>
    <s v="CONSULTORIA"/>
    <s v="PETROLINA"/>
    <s v="PE"/>
    <s v="56332-710"/>
    <n v="5581996759460"/>
    <x v="53"/>
    <m/>
    <s v="ALCS"/>
    <s v="ALCS_ALCS"/>
    <s v="ANA PAULA LIMA DA COSTA SANTOS"/>
    <s v="ADMINISTRADOR"/>
    <m/>
    <m/>
    <x v="0"/>
    <n v="1"/>
    <n v="10"/>
    <s v="S"/>
    <s v="N"/>
    <s v="S"/>
    <s v=" "/>
    <x v="0"/>
    <m/>
  </r>
  <r>
    <n v="1391"/>
    <x v="159"/>
    <d v="1955-10-15T00:00:00"/>
    <s v="F"/>
    <s v="170420251391"/>
    <n v="2777301"/>
    <n v="8682531"/>
    <m/>
    <x v="86"/>
    <s v="250.581.776-68"/>
    <s v="patriciavperezb@gmail.com"/>
    <x v="150"/>
    <s v="PATRICIA MARIA VIEIRA PÉREZ BARBOSA"/>
    <n v="5531991317886"/>
    <s v="QUALIFICADO"/>
    <m/>
    <x v="9"/>
    <s v="CONSULTORIA"/>
    <s v="BELO HORIZONTE"/>
    <s v="MG"/>
    <s v="30320-410"/>
    <n v="5531991317886"/>
    <x v="53"/>
    <m/>
    <s v="BPB"/>
    <s v="BPB_PMPB"/>
    <s v="PATRICIA MARIA VIEIRA PÉREZ BARBOSA"/>
    <s v="ADMINISTRADOR(A)"/>
    <s v="COMPLETA"/>
    <m/>
    <x v="0"/>
    <n v="1"/>
    <n v="10"/>
    <s v="S"/>
    <s v="S"/>
    <s v="S"/>
    <s v=" "/>
    <x v="0"/>
    <m/>
  </r>
  <r>
    <n v="1392"/>
    <x v="160"/>
    <d v="1951-10-10T00:00:00"/>
    <s v="M"/>
    <s v="170420251392"/>
    <m/>
    <m/>
    <m/>
    <x v="1"/>
    <s v="227.443.636-34"/>
    <s v="brunoperezbarbosa@gmail.com"/>
    <x v="151"/>
    <s v="PATRICIA MARIA VIEIRA PÉREZ BARBOSA"/>
    <n v="5531991317886"/>
    <m/>
    <m/>
    <x v="9"/>
    <s v="CONSULTORIA"/>
    <s v="BELO HORIZONTE"/>
    <s v="MG"/>
    <s v="30320-410"/>
    <n v="5531991317886"/>
    <x v="53"/>
    <m/>
    <s v="BPB"/>
    <s v="BPB_PMPB"/>
    <s v="PATRICIA MARIA VIEIRA PÉREZ BARBOSA"/>
    <s v="APOSENTADO(A)"/>
    <s v="COMPLETA"/>
    <m/>
    <x v="0"/>
    <n v="1"/>
    <n v="10"/>
    <s v="S"/>
    <s v="S"/>
    <s v="S"/>
    <s v=" "/>
    <x v="0"/>
    <m/>
  </r>
  <r>
    <n v="1380"/>
    <x v="161"/>
    <d v="2010-01-29T00:00:00"/>
    <s v="M"/>
    <s v="150420251380"/>
    <n v="17704635"/>
    <m/>
    <m/>
    <x v="1"/>
    <s v="129.154.144-67"/>
    <s v="ROBERTA.PONTES.CAULA@GMAIL.COM"/>
    <x v="152"/>
    <s v="ROBERTA PONTES CAULA REIS"/>
    <m/>
    <s v="REGULAR"/>
    <m/>
    <x v="2"/>
    <s v="RETENCAO"/>
    <s v="RECIFE"/>
    <s v="PE"/>
    <s v="52061-105"/>
    <n v="5581991787770"/>
    <x v="54"/>
    <m/>
    <s v="RPCR"/>
    <s v="RPCR_FPCR"/>
    <s v="ROBERTA PONTES CAULA REIS"/>
    <s v="ESTUDANTE"/>
    <m/>
    <m/>
    <x v="1"/>
    <n v="0"/>
    <m/>
    <s v="N"/>
    <s v="N"/>
    <s v="N"/>
    <s v=" "/>
    <x v="1"/>
    <d v="2025-07-22T00:00:00"/>
  </r>
  <r>
    <n v="1381"/>
    <x v="162"/>
    <d v="2022-08-09T00:00:00"/>
    <s v="E"/>
    <s v="150420251381"/>
    <n v="9047358"/>
    <m/>
    <m/>
    <x v="1"/>
    <s v="21.261.445/0001-03"/>
    <s v="pmarostica@matrizcontabil.com.br"/>
    <x v="153"/>
    <s v="PAULO MEIRA MAROSTICA"/>
    <n v="5581973126556"/>
    <s v="REGULAR"/>
    <m/>
    <x v="2"/>
    <s v="RETENCAO"/>
    <s v="RECIFE"/>
    <s v="PE"/>
    <s v="52060-280"/>
    <n v="5581973126556"/>
    <x v="54"/>
    <m/>
    <s v="PMM"/>
    <s v="PMM_PMM"/>
    <s v="PAULO MEIRA MAROSTICA"/>
    <s v="EMPRESA"/>
    <m/>
    <m/>
    <x v="1"/>
    <n v="1"/>
    <m/>
    <s v="N"/>
    <s v="N"/>
    <s v="N"/>
    <s v=" "/>
    <x v="0"/>
    <m/>
  </r>
  <r>
    <n v="1382"/>
    <x v="163"/>
    <d v="1965-04-10T00:00:00"/>
    <s v="M"/>
    <s v="150420251382"/>
    <n v="247279"/>
    <m/>
    <m/>
    <x v="1"/>
    <s v="697.951.344-34"/>
    <s v="diasnovo@gmail.com"/>
    <x v="154"/>
    <s v="FRANKLIN ARRUDA DIAS NOVO"/>
    <n v="8133263614"/>
    <s v="REGULAR"/>
    <m/>
    <x v="10"/>
    <s v="RETENCAO"/>
    <s v="RECIFE"/>
    <s v="PE"/>
    <s v="50740-540"/>
    <n v="8133263614"/>
    <x v="54"/>
    <m/>
    <s v="BCA"/>
    <s v="BCA_FADN"/>
    <s v="FRANKLIN ARRUDA DIAS NOVO"/>
    <s v="SERVIDOR PUBLICO FEDERAL"/>
    <m/>
    <m/>
    <x v="2"/>
    <n v="1"/>
    <m/>
    <s v="N"/>
    <s v="N"/>
    <s v="N"/>
    <s v=" "/>
    <x v="0"/>
    <m/>
  </r>
  <r>
    <n v="1376"/>
    <x v="164"/>
    <d v="2013-11-03T00:00:00"/>
    <s v="M"/>
    <s v="110420251376"/>
    <m/>
    <n v="8621749"/>
    <m/>
    <x v="87"/>
    <s v="015.311.406-10"/>
    <s v="guilherme.gsmc@gmail.com"/>
    <x v="155"/>
    <s v="GILBERTO HENRIQUE MOURA CASTRO"/>
    <n v="5518981354285"/>
    <m/>
    <m/>
    <x v="12"/>
    <s v="CONSULTORIA"/>
    <s v="PEDRALVA"/>
    <s v="MG"/>
    <s v="37520-000"/>
    <n v="5535999013635"/>
    <x v="55"/>
    <m/>
    <s v="GHMC"/>
    <s v="GHMC_GHMC"/>
    <s v="GILBERTO HENRIQUE MOURA CASTRO"/>
    <m/>
    <m/>
    <m/>
    <x v="0"/>
    <n v="1"/>
    <n v="9"/>
    <s v="S"/>
    <s v="N"/>
    <s v="S"/>
    <s v=" "/>
    <x v="0"/>
    <m/>
  </r>
  <r>
    <n v="1377"/>
    <x v="165"/>
    <d v="1984-01-31T00:00:00"/>
    <s v="M"/>
    <s v="110420251377"/>
    <n v="17878030"/>
    <m/>
    <m/>
    <x v="88"/>
    <s v="012.793.215-12"/>
    <s v="IURIBOTELHO@HOTMAIL.COM"/>
    <x v="156"/>
    <s v="CÉLIA VILAS BOAS LEAL BOTELHO"/>
    <n v="5574991391138"/>
    <m/>
    <m/>
    <x v="9"/>
    <s v="CONSULTORIA"/>
    <s v="JACOBINA"/>
    <s v="BA"/>
    <s v="44700-000"/>
    <n v="5574991391138"/>
    <x v="55"/>
    <m/>
    <s v="CVBL"/>
    <s v="CVBL_IVB"/>
    <s v="IURI VILAS BOAS LEAL BOTELHO"/>
    <s v="EMPRESÁRIO(A)"/>
    <m/>
    <s v="S"/>
    <x v="0"/>
    <n v="1"/>
    <n v="9"/>
    <s v="S"/>
    <s v="N"/>
    <s v="S"/>
    <s v=" "/>
    <x v="0"/>
    <m/>
  </r>
  <r>
    <n v="1378"/>
    <x v="166"/>
    <d v="1975-07-17T00:00:00"/>
    <s v="M"/>
    <s v="100420251378"/>
    <n v="3498084"/>
    <n v="4909718"/>
    <m/>
    <x v="89"/>
    <s v="022.825.564-37"/>
    <s v="biasebmf@gmail.com"/>
    <x v="157"/>
    <s v="JOSÉ RICARDO CARNEIRO LEÃO DE BIASE"/>
    <n v="5581991147845"/>
    <m/>
    <m/>
    <x v="11"/>
    <s v="CONSULTORIA"/>
    <s v="RECIFE"/>
    <s v="PE"/>
    <s v="52050-025"/>
    <n v="5581991147845"/>
    <x v="56"/>
    <m/>
    <s v="JRCB"/>
    <s v="JRCB_JRCB"/>
    <s v="JOSÉ RICARDO CARNEIRO LEÃO DE BIASE"/>
    <s v="CIRURGIÃO DENTISTA"/>
    <m/>
    <m/>
    <x v="0"/>
    <n v="1"/>
    <n v="10"/>
    <s v="S"/>
    <s v="N"/>
    <s v="S"/>
    <s v=" "/>
    <x v="0"/>
    <m/>
  </r>
  <r>
    <n v="1379"/>
    <x v="167"/>
    <d v="1988-03-26T00:00:00"/>
    <s v="M"/>
    <s v="100420251379"/>
    <n v="5685237"/>
    <n v="8651138"/>
    <m/>
    <x v="90"/>
    <s v="069.289.804-27"/>
    <s v="ravipeixoto@gmail.com"/>
    <x v="158"/>
    <s v="RAVI DE MEDEIROS PEIXOTO"/>
    <n v="5581988836615"/>
    <m/>
    <m/>
    <x v="6"/>
    <s v="CONSULTORIA"/>
    <s v="RECIFE"/>
    <s v="PE"/>
    <s v="52061-312"/>
    <n v="5581988836615"/>
    <x v="56"/>
    <m/>
    <s v="RDMP"/>
    <s v="RDMP_RDMP"/>
    <s v="RAVI DE MEDEIROS PEIXOTO"/>
    <s v="PROCURADOR(A)"/>
    <m/>
    <m/>
    <x v="0"/>
    <n v="1"/>
    <n v="10"/>
    <s v="S"/>
    <s v="N"/>
    <s v="S"/>
    <s v=" "/>
    <x v="0"/>
    <m/>
  </r>
  <r>
    <n v="1370"/>
    <x v="168"/>
    <d v="2001-10-29T00:00:00"/>
    <s v="M"/>
    <s v="080420251370"/>
    <n v="15506675"/>
    <m/>
    <m/>
    <x v="1"/>
    <s v="715.397.554-36"/>
    <s v="FLAVIOTEFILHO@GMAIL.COM"/>
    <x v="159"/>
    <s v="FLAVIO VIEIRA DE ALBUQUERQUE FILHO"/>
    <n v="5581981481515"/>
    <m/>
    <m/>
    <x v="8"/>
    <s v="RETENCAO"/>
    <s v="RECIFE"/>
    <s v="PE"/>
    <s v="52050-091"/>
    <n v="5581981481515"/>
    <x v="57"/>
    <m/>
    <s v="FVAF"/>
    <s v="FVAF_FVAF"/>
    <s v="FLAVIO VIEIRA DE ALBUQUERQUE FILHO"/>
    <s v="AGENTE ADMINISTRATIVO"/>
    <m/>
    <m/>
    <x v="1"/>
    <n v="0"/>
    <m/>
    <s v="N"/>
    <s v="N"/>
    <s v="N"/>
    <s v=" "/>
    <x v="0"/>
    <m/>
  </r>
  <r>
    <n v="1371"/>
    <x v="169"/>
    <d v="2002-04-19T00:00:00"/>
    <s v="M"/>
    <s v="080420251371"/>
    <n v="17654336"/>
    <m/>
    <m/>
    <x v="1"/>
    <s v="074.942.824-40"/>
    <s v="RODRIGO_ANDRADE2010@HOTMAIL.COM"/>
    <x v="160"/>
    <s v="RODRIGO DE ANDRADE RATIS"/>
    <n v="5581991835480"/>
    <m/>
    <m/>
    <x v="8"/>
    <s v="RETENCAO"/>
    <s v="RECIFE"/>
    <s v="PE"/>
    <s v="50610-120"/>
    <n v="5581991835480"/>
    <x v="57"/>
    <m/>
    <s v="RAR"/>
    <s v="RAR_RAR"/>
    <s v="RODRIGO DE ANDRADE RATIS"/>
    <s v="ADMINISTRADOR"/>
    <m/>
    <m/>
    <x v="1"/>
    <n v="0"/>
    <m/>
    <s v="N"/>
    <s v="N"/>
    <s v="N"/>
    <s v=" "/>
    <x v="0"/>
    <m/>
  </r>
  <r>
    <n v="1372"/>
    <x v="170"/>
    <d v="1976-08-02T00:00:00"/>
    <s v="M"/>
    <s v="080420251372"/>
    <n v="2194186"/>
    <m/>
    <m/>
    <x v="1"/>
    <s v="888.044.964-87"/>
    <s v="brunop0208@gmail.com"/>
    <x v="161"/>
    <s v="BRUNO PEREIRA DE FARIAS"/>
    <n v="5581994757049"/>
    <m/>
    <m/>
    <x v="2"/>
    <s v="RETENCAO"/>
    <s v="RECIFE"/>
    <s v="PE"/>
    <s v="52060-260"/>
    <n v="5581994757049"/>
    <x v="57"/>
    <m/>
    <s v="BPF"/>
    <s v="BPF_BPF"/>
    <s v="BRUNO PEREIRA DE FARIAS"/>
    <s v="CONTADOR"/>
    <m/>
    <m/>
    <x v="1"/>
    <n v="0"/>
    <m/>
    <s v="N"/>
    <s v="N"/>
    <s v="N"/>
    <s v=" "/>
    <x v="0"/>
    <m/>
  </r>
  <r>
    <n v="1373"/>
    <x v="171"/>
    <d v="1982-05-31T00:00:00"/>
    <s v="F"/>
    <s v="080420251373"/>
    <n v="9379371"/>
    <m/>
    <m/>
    <x v="1"/>
    <s v="053.715.177-07"/>
    <s v="michelemenezescunha@gmail.com"/>
    <x v="162"/>
    <s v="MICHELE MENEZES DA CUNHA"/>
    <n v="5521995679977"/>
    <m/>
    <m/>
    <x v="2"/>
    <s v="RETENCAO"/>
    <s v="RIO DE JANEIRO"/>
    <s v="RJ"/>
    <s v="22280-100"/>
    <n v="5521995679977"/>
    <x v="57"/>
    <m/>
    <s v="MMC"/>
    <s v="MMC_MMC"/>
    <s v="MICHELE MENEZES DA CUNHA"/>
    <s v="SERVIDOR PUBLICO FEDERAL"/>
    <m/>
    <m/>
    <x v="1"/>
    <n v="0"/>
    <m/>
    <s v="N"/>
    <s v="N"/>
    <s v="N"/>
    <s v=" "/>
    <x v="0"/>
    <m/>
  </r>
  <r>
    <n v="1374"/>
    <x v="172"/>
    <d v="1989-11-01T00:00:00"/>
    <s v="F"/>
    <s v="080420251374"/>
    <m/>
    <n v="8522279"/>
    <m/>
    <x v="1"/>
    <s v="079.957.894-08"/>
    <s v="mayralunanobre@gmail.com"/>
    <x v="14"/>
    <s v="MAYRA LUNA NOBRE GONÇALVES FERREIRA"/>
    <n v="5581991318257"/>
    <m/>
    <m/>
    <x v="6"/>
    <s v="RETENCAO"/>
    <s v="RECIFE"/>
    <s v="PE"/>
    <s v="52070-000"/>
    <n v="5581991318257"/>
    <x v="57"/>
    <m/>
    <s v="MLF"/>
    <s v="MLF_MLF"/>
    <s v="MAYRA LUNA NOBRE GONÇALVES FERREIRA"/>
    <s v="ADMINISTRADOR(A)"/>
    <m/>
    <m/>
    <x v="2"/>
    <n v="1"/>
    <m/>
    <s v="S"/>
    <s v="N"/>
    <s v="S"/>
    <s v=" "/>
    <x v="0"/>
    <m/>
  </r>
  <r>
    <n v="1364"/>
    <x v="173"/>
    <d v="2024-10-07T00:00:00"/>
    <s v="M"/>
    <s v="040420251364"/>
    <m/>
    <n v="8599820"/>
    <m/>
    <x v="1"/>
    <s v="004.270.084-17"/>
    <s v="caiomangueiram@gmail.com"/>
    <x v="163"/>
    <s v="GUILHERME DE MORAES RODRIGUES MANGUEIRA"/>
    <n v="5583987902404"/>
    <m/>
    <m/>
    <x v="1"/>
    <s v="CONSULTORIA"/>
    <s v="JOÃO PESSOA"/>
    <s v="PB"/>
    <s v="58045-010"/>
    <s v="5583987902404"/>
    <x v="58"/>
    <m/>
    <s v="CMM"/>
    <s v="CMM_CMM"/>
    <s v="CAIO MANGUEIRA DE MORAES"/>
    <m/>
    <m/>
    <m/>
    <x v="0"/>
    <n v="1"/>
    <n v="2"/>
    <s v="S"/>
    <s v="N"/>
    <s v="S"/>
    <s v=" "/>
    <x v="0"/>
    <m/>
  </r>
  <r>
    <n v="1365"/>
    <x v="174"/>
    <d v="2022-07-29T00:00:00"/>
    <s v="F"/>
    <s v="040420251365"/>
    <m/>
    <n v="8594348"/>
    <m/>
    <x v="1"/>
    <s v="604.282.218-74"/>
    <s v="celina_tassitano@hotmail.com"/>
    <x v="164"/>
    <s v="CELINA MIRANDA TASSITANO"/>
    <n v="5511943445661"/>
    <m/>
    <m/>
    <x v="9"/>
    <s v="CONSULTORIA"/>
    <s v="SÃO PAULO"/>
    <s v="SP"/>
    <s v="06542-035"/>
    <n v="5511943445661"/>
    <x v="58"/>
    <m/>
    <s v="FMT"/>
    <s v="FMT_CMT"/>
    <s v="CELINA MIRANDA TASSITANO"/>
    <m/>
    <m/>
    <s v="S"/>
    <x v="0"/>
    <n v="1"/>
    <n v="2"/>
    <s v="S"/>
    <s v="N"/>
    <s v="S"/>
    <s v=" "/>
    <x v="0"/>
    <m/>
  </r>
  <r>
    <n v="1366"/>
    <x v="175"/>
    <d v="2017-09-23T00:00:00"/>
    <s v="F"/>
    <s v="040420251366"/>
    <m/>
    <n v="8594387"/>
    <m/>
    <x v="1"/>
    <s v="535.959.948-09"/>
    <s v="celina_tassitano@hotmail.com"/>
    <x v="165"/>
    <s v="CELINA MIRANDA TASSITANO"/>
    <n v="5511943445661"/>
    <m/>
    <m/>
    <x v="9"/>
    <s v="CONSULTORIA"/>
    <s v="SÃO PAULO"/>
    <s v="SP"/>
    <s v="06542-035"/>
    <n v="5511943445661"/>
    <x v="58"/>
    <m/>
    <s v="FMT"/>
    <s v="FMT_CMT"/>
    <s v="CELINA MIRANDA TASSITANO"/>
    <m/>
    <m/>
    <s v="S"/>
    <x v="0"/>
    <n v="1"/>
    <n v="2"/>
    <s v="S"/>
    <s v="N"/>
    <s v="S"/>
    <s v=" "/>
    <x v="0"/>
    <m/>
  </r>
  <r>
    <n v="1367"/>
    <x v="176"/>
    <d v="1948-06-08T00:00:00"/>
    <s v="M"/>
    <s v="040420251367"/>
    <n v="6142616"/>
    <m/>
    <m/>
    <x v="91"/>
    <s v="103.849.604-72"/>
    <s v="CONSTRUMAR.LTDA@HOTMAIL.COM"/>
    <x v="166"/>
    <s v="RICARDO DE ALBUQUERQUE MARANHAO NEVES"/>
    <n v="5581988445032"/>
    <s v="REGULAR"/>
    <m/>
    <x v="1"/>
    <s v="CONSULTORIA"/>
    <s v="RECIFE"/>
    <s v="PE"/>
    <s v="52050-120"/>
    <n v="5581988445032"/>
    <x v="58"/>
    <m/>
    <s v="FMN"/>
    <s v="FMN_RAMN"/>
    <s v="RICARDO DE ALBUQUERQUE MARANHAO NEVES"/>
    <s v="ENGENHEIRO(A)"/>
    <s v="SIMPLES"/>
    <s v="N"/>
    <x v="0"/>
    <n v="1"/>
    <s v="EXCEÇÃO"/>
    <s v="S"/>
    <s v="N"/>
    <s v="S"/>
    <s v=" "/>
    <x v="0"/>
    <m/>
  </r>
  <r>
    <n v="1368"/>
    <x v="177"/>
    <d v="1974-04-26T00:00:00"/>
    <s v="F"/>
    <s v="040420251368"/>
    <n v="2770538"/>
    <m/>
    <m/>
    <x v="92"/>
    <s v="708.654.500-72"/>
    <s v="marcelabalmeida@hotmail.com"/>
    <x v="167"/>
    <s v="MARCELA DE BARROS ALMEIDA"/>
    <n v="5581981351001"/>
    <m/>
    <m/>
    <x v="1"/>
    <s v="CONSULTORIA"/>
    <s v="RECIFE"/>
    <s v="PE"/>
    <s v="51030-020"/>
    <n v="5581981351001"/>
    <x v="58"/>
    <m/>
    <s v="PJSD"/>
    <s v="PJSD_MBA"/>
    <s v="MARCELA DE BARROS ALMEIDA"/>
    <s v="EMPRESÁRIO(A)"/>
    <m/>
    <m/>
    <x v="0"/>
    <n v="1"/>
    <n v="10"/>
    <s v="S"/>
    <s v="N"/>
    <s v="S"/>
    <s v=" "/>
    <x v="0"/>
    <m/>
  </r>
  <r>
    <n v="1362"/>
    <x v="178"/>
    <d v="2024-07-01T00:00:00"/>
    <s v="E"/>
    <s v="030420251362"/>
    <m/>
    <n v="8424154"/>
    <m/>
    <x v="1"/>
    <s v="55.753.000/0001-54"/>
    <s v="gomes.henrique@live.com"/>
    <x v="168"/>
    <s v="HENRIQUE FERREIRA LIMA BATISTA GOMES"/>
    <n v="5581999363232"/>
    <m/>
    <m/>
    <x v="1"/>
    <s v="CONSULTORIA"/>
    <s v="RECIFE"/>
    <s v="PE"/>
    <s v="50030-070"/>
    <n v="558132726381"/>
    <x v="59"/>
    <m/>
    <s v="HLG"/>
    <s v="HLG_HLG"/>
    <s v="HENRIQUE FERREIRA LIMA BATISTA GOMES"/>
    <m/>
    <m/>
    <m/>
    <x v="0"/>
    <n v="1"/>
    <n v="9"/>
    <s v="S"/>
    <s v="N"/>
    <s v="S"/>
    <s v=" "/>
    <x v="0"/>
    <m/>
  </r>
  <r>
    <n v="1363"/>
    <x v="179"/>
    <d v="2024-01-05T00:00:00"/>
    <s v="E"/>
    <s v="030420251363"/>
    <m/>
    <n v="8004928"/>
    <m/>
    <x v="1"/>
    <s v="53.391.088/0001-86"/>
    <s v="CARLOS@EROSHOTEL.COM.BR"/>
    <x v="169"/>
    <s v="CARLOS EDUARDO SILVA DE MELO"/>
    <n v="5581992397973"/>
    <m/>
    <m/>
    <x v="1"/>
    <s v="CONSULTORIA"/>
    <s v="RECIFE"/>
    <s v="PE"/>
    <s v="50820-580"/>
    <n v="5581992397973"/>
    <x v="59"/>
    <m/>
    <s v="CESM"/>
    <s v="CESM_CESM"/>
    <s v="CARLOS EDUARDO SILVA DE MELO"/>
    <m/>
    <m/>
    <m/>
    <x v="4"/>
    <n v="0"/>
    <m/>
    <s v="S"/>
    <s v="S"/>
    <s v="S"/>
    <s v=" "/>
    <x v="0"/>
    <m/>
  </r>
  <r>
    <n v="1369"/>
    <x v="180"/>
    <d v="1981-03-31T00:00:00"/>
    <s v="COJ"/>
    <s v="030420251369"/>
    <m/>
    <n v="8662741"/>
    <m/>
    <x v="93"/>
    <s v="039.549.264-58"/>
    <s v="jairocinvest@gmail.com"/>
    <x v="170"/>
    <s v="JAIRO DE CASTRO SILVA FILHO"/>
    <n v="5581971180700"/>
    <m/>
    <s v="REGULAR"/>
    <x v="1"/>
    <s v="CONSULTORIA"/>
    <s v="RECIFE"/>
    <s v="PE"/>
    <s v="52050-050"/>
    <n v="5581971180700"/>
    <x v="59"/>
    <m/>
    <s v="JCS"/>
    <s v="JCS_JCSF"/>
    <s v="JAIRO DE CASTRO SILVA FILHO"/>
    <s v="EMPRESÁRIO(A)"/>
    <m/>
    <m/>
    <x v="0"/>
    <n v="1"/>
    <n v="10"/>
    <s v="S"/>
    <s v="S"/>
    <s v="S"/>
    <s v="S"/>
    <x v="0"/>
    <m/>
  </r>
  <r>
    <n v="1383"/>
    <x v="181"/>
    <m/>
    <s v="E"/>
    <s v="030420251383"/>
    <m/>
    <m/>
    <m/>
    <x v="1"/>
    <m/>
    <s v="jairocinvest@gmail.com"/>
    <x v="171"/>
    <s v="JAIRO DE CASTRO SILVA FILHO"/>
    <n v="5581971180700"/>
    <m/>
    <m/>
    <x v="1"/>
    <s v="CONSULTORIA"/>
    <s v="RECIFE"/>
    <s v="PE"/>
    <m/>
    <n v="5581971180700"/>
    <x v="59"/>
    <m/>
    <s v="JCS"/>
    <s v="JCS_JCSF"/>
    <s v="JAIRO DE CASTRO SILVA FILHO"/>
    <s v="EMPRESA"/>
    <m/>
    <m/>
    <x v="0"/>
    <n v="1"/>
    <n v="10"/>
    <s v="S"/>
    <s v="N"/>
    <s v="S"/>
    <s v="S"/>
    <x v="0"/>
    <m/>
  </r>
  <r>
    <n v="1387"/>
    <x v="182"/>
    <d v="1961-11-24T00:00:00"/>
    <s v="M"/>
    <s v="030420251387"/>
    <n v="2209785"/>
    <m/>
    <m/>
    <x v="94"/>
    <s v="320.860.914-00"/>
    <s v="miguelsp555@gmail.com"/>
    <x v="172"/>
    <s v="MIGUEL SIMÕES DE PAIVA FILHO"/>
    <n v="5581994910060"/>
    <s v="PROFISSIONAL"/>
    <m/>
    <x v="1"/>
    <s v="CONSULTORIA"/>
    <s v="RECIFE"/>
    <s v="PE"/>
    <s v="52060-450"/>
    <n v="5581994910060"/>
    <x v="59"/>
    <m/>
    <s v="FSP"/>
    <s v="FSP_MSPF"/>
    <s v="MIGUEL SIMÕES DE PAIVA FILHO"/>
    <s v="ENGENHEIRO"/>
    <m/>
    <m/>
    <x v="0"/>
    <n v="1"/>
    <n v="10"/>
    <s v="S"/>
    <s v="N"/>
    <s v="S"/>
    <s v=" "/>
    <x v="0"/>
    <m/>
  </r>
  <r>
    <n v="1360"/>
    <x v="183"/>
    <d v="1990-09-14T00:00:00"/>
    <s v="M"/>
    <s v="010420251360"/>
    <n v="2446920"/>
    <m/>
    <m/>
    <x v="95"/>
    <s v="384.307.838-65"/>
    <s v="marcosepm79@gmail.com"/>
    <x v="173"/>
    <s v="MARCOS AURÉLIO CORREA DE OLIVEIRA"/>
    <n v="5511991716407"/>
    <m/>
    <m/>
    <x v="12"/>
    <s v="CONSULTORIA"/>
    <s v="SÃO PAULO"/>
    <s v="SP"/>
    <s v="04041-052"/>
    <n v="5511991716407"/>
    <x v="60"/>
    <m/>
    <s v="MACO"/>
    <s v="MACO_MACO"/>
    <s v="MARCOS AURÉLIO CORREA DE OLIVEIRA"/>
    <m/>
    <m/>
    <s v="S"/>
    <x v="0"/>
    <n v="1"/>
    <n v="10"/>
    <s v="S"/>
    <s v="N"/>
    <s v="S"/>
    <s v=" "/>
    <x v="0"/>
    <m/>
  </r>
  <r>
    <n v="1358"/>
    <x v="184"/>
    <d v="1993-05-07T00:00:00"/>
    <s v="F"/>
    <s v="280320251358"/>
    <m/>
    <n v="8579381"/>
    <m/>
    <x v="96"/>
    <s v="414.643.568-40"/>
    <s v="marinicolopoulos@gmail.com"/>
    <x v="174"/>
    <s v="MARIANA NEVES NICOLOPOULOS"/>
    <n v="5511974413400"/>
    <m/>
    <m/>
    <x v="1"/>
    <s v="CONSULTORIA"/>
    <s v="SÃO PAULO"/>
    <s v="SP"/>
    <s v="04716-003"/>
    <n v="5511974413400"/>
    <x v="61"/>
    <m/>
    <s v="MNN"/>
    <s v="MNN_MNN"/>
    <s v="MARIANA NEVES NICOLOPOULOS"/>
    <s v="EMPRESÁRIO(A)"/>
    <m/>
    <m/>
    <x v="0"/>
    <n v="1"/>
    <n v="10"/>
    <s v="S"/>
    <s v="N"/>
    <s v="S"/>
    <s v=" "/>
    <x v="0"/>
    <m/>
  </r>
  <r>
    <n v="1357"/>
    <x v="185"/>
    <d v="1997-05-19T00:00:00"/>
    <s v="F"/>
    <s v="270320251357"/>
    <n v="2567651"/>
    <m/>
    <m/>
    <x v="97"/>
    <s v="060.987.774-70"/>
    <s v="aamandaarruda@gmail.com"/>
    <x v="175"/>
    <s v="AMANDA ARRUDA LIMA"/>
    <n v="5581992345128"/>
    <m/>
    <m/>
    <x v="9"/>
    <s v="CONSULTORIA"/>
    <s v="SÃO PAULO"/>
    <s v="SP"/>
    <s v="05410-000"/>
    <n v="5581992345128"/>
    <x v="62"/>
    <m/>
    <s v="TPI"/>
    <s v="TPI_TPI_PJ"/>
    <s v="TAMERA PARTICIPACOES E INVESTIMENTOS LTDA"/>
    <s v="ADVOGADO(A)"/>
    <m/>
    <m/>
    <x v="0"/>
    <n v="1"/>
    <n v="8"/>
    <s v="S"/>
    <s v="N"/>
    <s v="S"/>
    <s v=" "/>
    <x v="0"/>
    <m/>
  </r>
  <r>
    <n v="1352"/>
    <x v="186"/>
    <d v="1999-10-27T00:00:00"/>
    <s v="F"/>
    <s v="250320251352"/>
    <n v="17879386"/>
    <m/>
    <m/>
    <x v="98"/>
    <s v="704.351.084-84"/>
    <s v="ALICEPVS@HOTMAIL.COM"/>
    <x v="176"/>
    <s v="ALICE PIMENTEL VENICIUS SILVA"/>
    <n v="5581993349152"/>
    <m/>
    <m/>
    <x v="0"/>
    <s v="RETENCAO"/>
    <s v="RECIFE"/>
    <s v="PE"/>
    <s v="52060-450"/>
    <n v="5581993349152"/>
    <x v="63"/>
    <m/>
    <s v="APVS"/>
    <s v="APVS_APVS"/>
    <s v="ALICE PIMENTEL VENICIUS SILVA"/>
    <s v="MÉDICO(A)"/>
    <m/>
    <m/>
    <x v="1"/>
    <n v="0"/>
    <m/>
    <s v="S"/>
    <s v="N"/>
    <s v="S"/>
    <s v=" "/>
    <x v="0"/>
    <m/>
  </r>
  <r>
    <n v="1353"/>
    <x v="187"/>
    <d v="1974-04-12T00:00:00"/>
    <s v="F"/>
    <s v="240320251353"/>
    <m/>
    <n v="8564904"/>
    <m/>
    <x v="99"/>
    <s v="001.405.126-59"/>
    <s v="mottajulianaa3@gmail.com"/>
    <x v="177"/>
    <s v="JULIANA DA MOTTA GOMES"/>
    <n v="5532988889003"/>
    <m/>
    <m/>
    <x v="8"/>
    <s v="CONSULTORIA"/>
    <s v="JUIZ DE FORA"/>
    <s v="MG"/>
    <s v="36010-560"/>
    <n v="5532988889003"/>
    <x v="64"/>
    <m/>
    <s v="JMG"/>
    <s v="JMG_JMG"/>
    <s v="JULIANA DA MOTTA GOMES"/>
    <s v="EMPRESÁRIO(A)"/>
    <m/>
    <s v="S"/>
    <x v="0"/>
    <n v="1"/>
    <n v="10"/>
    <s v="S"/>
    <s v="N"/>
    <s v="S"/>
    <s v=" "/>
    <x v="0"/>
    <m/>
  </r>
  <r>
    <n v="1348"/>
    <x v="188"/>
    <d v="1989-06-07T00:00:00"/>
    <s v="M"/>
    <s v="200320251348"/>
    <m/>
    <n v="261927"/>
    <m/>
    <x v="100"/>
    <s v="076.118.424-47"/>
    <s v="humbertocarrilho@outlook.com"/>
    <x v="178"/>
    <s v="HUMBERTO DO AMARAL CARRILHO"/>
    <n v="5581996319961"/>
    <s v="QUALIFICADO"/>
    <m/>
    <x v="1"/>
    <s v="CONSULTORIA"/>
    <s v="RECIFE"/>
    <s v="PE"/>
    <s v="51011-190"/>
    <n v="5581996319961"/>
    <x v="65"/>
    <m/>
    <s v="FBC"/>
    <s v="FBC_HBC"/>
    <s v="HUMBERTO BARBOSA CARRILHO"/>
    <s v="ADMINISTRADOR(A)"/>
    <s v="COMPLETA"/>
    <s v="S"/>
    <x v="0"/>
    <n v="1"/>
    <n v="4"/>
    <s v="S"/>
    <s v="N"/>
    <s v="S"/>
    <s v=" "/>
    <x v="0"/>
    <m/>
  </r>
  <r>
    <n v="1349"/>
    <x v="189"/>
    <d v="1992-02-01T00:00:00"/>
    <s v="M"/>
    <s v="200320251349"/>
    <m/>
    <n v="8384635"/>
    <m/>
    <x v="101"/>
    <s v="091.304.024-09"/>
    <s v="marcelo_carrilho@hotmail.com"/>
    <x v="179"/>
    <s v="HUMBERTO DO AMARAL CARRILHO"/>
    <n v="5581999976609"/>
    <m/>
    <m/>
    <x v="1"/>
    <s v="CONSULTORIA"/>
    <s v="RECIFE"/>
    <s v="PE"/>
    <s v="51020-000"/>
    <n v="5581999976609"/>
    <x v="65"/>
    <m/>
    <s v="FBC"/>
    <s v="FBC_MBC"/>
    <s v="MARCELO BARBOSA CARRILHO"/>
    <s v="ADMINISTRADOR(A)"/>
    <m/>
    <m/>
    <x v="0"/>
    <n v="1"/>
    <n v="4"/>
    <s v="S"/>
    <s v="N"/>
    <s v="S"/>
    <s v=" "/>
    <x v="0"/>
    <m/>
  </r>
  <r>
    <n v="1350"/>
    <x v="190"/>
    <d v="1981-08-17T00:00:00"/>
    <s v="M"/>
    <s v="200320251350"/>
    <n v="3697877"/>
    <n v="3899101"/>
    <m/>
    <x v="102"/>
    <s v="284.740.528-31"/>
    <s v="n3to00@gmail.com"/>
    <x v="180"/>
    <s v="JULIO SANTOS NETO"/>
    <n v="5511987103080"/>
    <m/>
    <m/>
    <x v="1"/>
    <s v="CONSULTORIA"/>
    <s v="SÃO PAULO"/>
    <s v="SP"/>
    <s v="05435-030"/>
    <n v="5511987103080"/>
    <x v="65"/>
    <m/>
    <s v="JSN"/>
    <s v="JSN_JSN"/>
    <s v="JULIO SANTOS NETO"/>
    <s v="PUBLICITÁRIO(A)"/>
    <m/>
    <s v="S"/>
    <x v="0"/>
    <n v="1"/>
    <n v="10"/>
    <s v="S"/>
    <s v="N"/>
    <s v="S"/>
    <s v=" "/>
    <x v="0"/>
    <m/>
  </r>
  <r>
    <n v="1343"/>
    <x v="191"/>
    <d v="1989-02-27T00:00:00"/>
    <s v="M"/>
    <s v="180320251343"/>
    <m/>
    <n v="4304667"/>
    <m/>
    <x v="103"/>
    <s v="071.318.744-18"/>
    <s v="DANIELSENAPESSOAL@GMAIL.COM"/>
    <x v="181"/>
    <s v="DANIEL DE ARAÚJO SENA"/>
    <n v="5511952511494"/>
    <s v=""/>
    <s v="REGULAR"/>
    <x v="9"/>
    <s v="CONSULTORIA"/>
    <s v="SÃO PAULO"/>
    <s v="SP"/>
    <s v="04548-000"/>
    <n v="5511952511494"/>
    <x v="66"/>
    <m/>
    <s v="DAS"/>
    <s v="DAS_DAS"/>
    <s v="DANIEL DE ARAÚJO SENA"/>
    <s v="ADMINISTRADOR(A)"/>
    <s v="COMPLETA"/>
    <s v="S"/>
    <x v="0"/>
    <n v="1"/>
    <n v="2"/>
    <s v="S"/>
    <s v="N"/>
    <s v="S"/>
    <s v=" "/>
    <x v="0"/>
    <m/>
  </r>
  <r>
    <n v="1346"/>
    <x v="192"/>
    <d v="1954-05-24T00:00:00"/>
    <s v="F"/>
    <s v="140320251346"/>
    <m/>
    <m/>
    <m/>
    <x v="104"/>
    <s v="126.586.184-68"/>
    <s v="fmorais10@hotmail.com"/>
    <x v="182"/>
    <s v="MARIA DE FATIMA MESQUITA DE MORAIS"/>
    <n v="5581999714627"/>
    <m/>
    <m/>
    <x v="1"/>
    <s v="CONSULTORIA"/>
    <s v="RECIFE"/>
    <s v="PE"/>
    <s v="51111-000"/>
    <n v="5581999714627"/>
    <x v="67"/>
    <m/>
    <s v="MFM"/>
    <s v="MFM_MFM"/>
    <s v="MARIA DE FATIMA MESQUITA DE MORAIS"/>
    <s v="ARQUITETO(A)"/>
    <m/>
    <m/>
    <x v="0"/>
    <n v="1"/>
    <n v="10"/>
    <s v="S"/>
    <s v="N"/>
    <s v="S"/>
    <s v=" "/>
    <x v="0"/>
    <m/>
  </r>
  <r>
    <n v="1355"/>
    <x v="193"/>
    <d v="1940-09-03T00:00:00"/>
    <s v="M"/>
    <s v="140320251355"/>
    <m/>
    <m/>
    <m/>
    <x v="105"/>
    <s v="000.266.464-04"/>
    <s v="murillom40@hotmail.com"/>
    <x v="183"/>
    <s v="MURILLO MOREIRA MARTINS"/>
    <n v="5581996272401"/>
    <m/>
    <m/>
    <x v="1"/>
    <s v="CONSULTORIA"/>
    <s v="RECIFE"/>
    <s v="PE"/>
    <s v="51111-000 "/>
    <n v="5581996272401"/>
    <x v="67"/>
    <m/>
    <s v="MFM"/>
    <s v="MFM_MMS"/>
    <s v="MURILLO MOREIRA MARTINS"/>
    <s v="ENGENHEIRO(A) CIVIL"/>
    <m/>
    <m/>
    <x v="0"/>
    <n v="1"/>
    <n v="10"/>
    <s v="S"/>
    <s v="N"/>
    <s v="S"/>
    <s v=" "/>
    <x v="0"/>
    <m/>
  </r>
  <r>
    <n v="1375"/>
    <x v="194"/>
    <d v="1982-03-23T00:00:00"/>
    <s v="F"/>
    <s v="140320251375"/>
    <m/>
    <n v="4445829"/>
    <m/>
    <x v="106"/>
    <s v="289.171.868-23"/>
    <s v="patriciapcmedeiros@gmail.com"/>
    <x v="184"/>
    <s v="PATRICIA PERINAZZO COSTA MEDEIROS"/>
    <n v="5511994485153"/>
    <m/>
    <m/>
    <x v="1"/>
    <s v="CONSULTORIA"/>
    <s v="SÃO PAULO"/>
    <s v="SP"/>
    <s v="04566-000"/>
    <n v="5511994485153"/>
    <x v="67"/>
    <m/>
    <s v="FPM"/>
    <s v="FPM_FPM"/>
    <s v="FELIPE PEREIRA DE MEDEIROS"/>
    <s v="ADVOGADO(A)"/>
    <m/>
    <m/>
    <x v="0"/>
    <n v="1"/>
    <n v="1"/>
    <s v="S"/>
    <s v="N"/>
    <s v="S"/>
    <s v=" "/>
    <x v="0"/>
    <m/>
  </r>
  <r>
    <n v="1338"/>
    <x v="195"/>
    <d v="1984-12-25T00:00:00"/>
    <s v="M"/>
    <s v="130320251338"/>
    <n v="15137266"/>
    <m/>
    <n v="7730152"/>
    <x v="107"/>
    <s v="10.782.661/0001-70"/>
    <s v="truta.diego@hotmail.com"/>
    <x v="185"/>
    <s v="DIEGO JOSÉ LYRA TRUTA"/>
    <n v="5581987852125"/>
    <s v="REGULAR"/>
    <m/>
    <x v="1"/>
    <s v="CONSULTORIA"/>
    <s v="OLINDA"/>
    <s v="PE"/>
    <s v="53130-410"/>
    <n v="5581987852125"/>
    <x v="68"/>
    <m/>
    <s v="DLT"/>
    <s v="DLT_DLT"/>
    <s v="DIEGO JOSÉ LYRA TRUTA"/>
    <m/>
    <m/>
    <m/>
    <x v="0"/>
    <n v="1"/>
    <n v="2"/>
    <s v="S"/>
    <s v="S"/>
    <s v="S"/>
    <s v=" "/>
    <x v="0"/>
    <m/>
  </r>
  <r>
    <n v="1332"/>
    <x v="5"/>
    <d v="1958-04-04T00:00:00"/>
    <s v="F"/>
    <s v="120320251332"/>
    <n v="2042799"/>
    <m/>
    <m/>
    <x v="1"/>
    <s v="470.806.807-78"/>
    <s v="VANIAMAROSTICA4@YAHOO.COM.BR"/>
    <x v="5"/>
    <s v="VANIA MARIA MEIRA MAROSTICA"/>
    <n v="5581991792881"/>
    <s v="REGULAR"/>
    <m/>
    <x v="2"/>
    <s v="RETENCAO"/>
    <s v="TAMARINEIRA"/>
    <s v="PE"/>
    <s v="52060-110"/>
    <n v="5581991792881"/>
    <x v="69"/>
    <m/>
    <s v="PMM"/>
    <s v="PMM_VMM"/>
    <s v="VANIA MARIA MEIRA MAROSTICA"/>
    <s v="APOSENTADO(A)"/>
    <m/>
    <m/>
    <x v="2"/>
    <n v="1"/>
    <m/>
    <s v="N"/>
    <s v="N"/>
    <s v="N"/>
    <s v=" "/>
    <x v="1"/>
    <d v="2025-08-15T00:00:00"/>
  </r>
  <r>
    <n v="1333"/>
    <x v="196"/>
    <d v="1945-09-26T00:00:00"/>
    <s v="F"/>
    <s v="120320251333"/>
    <n v="15426371"/>
    <m/>
    <m/>
    <x v="108"/>
    <s v="244.391.344-91"/>
    <s v="VIVIANE.MARINHO@LIVE.COM"/>
    <x v="186"/>
    <s v="MARIA DE LOURDES DA SILVA MARINHO"/>
    <n v="5581986468226"/>
    <s v="REGULAR"/>
    <m/>
    <x v="1"/>
    <s v="RETENCAO"/>
    <s v="JABOATÃO DOS GUARARAPES"/>
    <s v="PE"/>
    <s v="54240-040"/>
    <n v="5581986468226"/>
    <x v="69"/>
    <m/>
    <s v="MLSM"/>
    <s v="MLSM_MLSM"/>
    <s v="MARIA DE LOURDES DA SILVA MARINHO"/>
    <s v="PENSIONISTA"/>
    <m/>
    <m/>
    <x v="1"/>
    <n v="0"/>
    <m/>
    <s v="N"/>
    <s v="N"/>
    <s v="N"/>
    <s v=" "/>
    <x v="0"/>
    <m/>
  </r>
  <r>
    <n v="1334"/>
    <x v="197"/>
    <d v="1970-07-19T00:00:00"/>
    <s v="F"/>
    <s v="120320251334"/>
    <n v="15426342"/>
    <m/>
    <m/>
    <x v="109"/>
    <s v="800.191.294-91"/>
    <s v="VALDICEIAMARINHO@HOTMAIL.COM"/>
    <x v="187"/>
    <s v="VALDICEIA HONORIO MARINHO"/>
    <n v="5581988037647"/>
    <s v="REGULAR"/>
    <m/>
    <x v="1"/>
    <s v="RETENCAO"/>
    <s v="JABOATÃO DOS GUARARAPES"/>
    <s v="PE"/>
    <s v="54240-040"/>
    <n v="5581988037647"/>
    <x v="69"/>
    <m/>
    <s v="VHM"/>
    <s v="VHM_VHM"/>
    <s v="VALDICEIA HONORIO MARINHO"/>
    <s v="ENFERMEIRO(A)"/>
    <m/>
    <m/>
    <x v="1"/>
    <n v="0"/>
    <m/>
    <s v="N"/>
    <s v="N"/>
    <s v="N"/>
    <s v=" "/>
    <x v="0"/>
    <m/>
  </r>
  <r>
    <n v="1336"/>
    <x v="198"/>
    <d v="1986-07-30T00:00:00"/>
    <s v="F"/>
    <s v="120320251336"/>
    <n v="3570752"/>
    <m/>
    <m/>
    <x v="110"/>
    <s v="044.620.214-28"/>
    <s v="larissabrayner@gmail.com"/>
    <x v="188"/>
    <s v="LARISSA BRAYNER FERNANDES"/>
    <n v="5511941304566"/>
    <m/>
    <m/>
    <x v="12"/>
    <s v="CONSULTORIA"/>
    <s v="SÃO PAULO"/>
    <s v="SP"/>
    <s v="04604-003"/>
    <n v="5511941304566"/>
    <x v="69"/>
    <m/>
    <s v="LBFS"/>
    <s v="LBFS_LBFS"/>
    <s v="LARISSA BRAYNER FERNANDES"/>
    <s v="ADMINISTRADOR(A)"/>
    <m/>
    <s v="S"/>
    <x v="0"/>
    <n v="1"/>
    <n v="10"/>
    <s v="S"/>
    <s v="N"/>
    <s v="S"/>
    <s v=" "/>
    <x v="0"/>
    <m/>
  </r>
  <r>
    <n v="1330"/>
    <x v="199"/>
    <d v="1987-09-25T00:00:00"/>
    <s v="M"/>
    <s v="110320251330"/>
    <n v="11439570"/>
    <m/>
    <m/>
    <x v="111"/>
    <s v="018.330.095-50"/>
    <s v="orlandomaia@ayresbritto.com.br"/>
    <x v="189"/>
    <s v="ORLANDO MAGALHÃES MAIA NETO"/>
    <n v="5561981500927"/>
    <m/>
    <s v=""/>
    <x v="1"/>
    <s v="CONSULTORIA"/>
    <s v="BRASILIA"/>
    <s v="DF"/>
    <s v="70863-050"/>
    <n v="5561981500927"/>
    <x v="70"/>
    <m/>
    <s v="OMN"/>
    <s v="OMN_OMN"/>
    <s v="ORLANDO MAGALHÃES MAIA NETO"/>
    <s v="ADVOGADO(A)"/>
    <s v="COMPLETA"/>
    <s v="S"/>
    <x v="0"/>
    <n v="1"/>
    <n v="1"/>
    <s v="S"/>
    <s v="N"/>
    <s v="S"/>
    <s v=" "/>
    <x v="0"/>
    <m/>
  </r>
  <r>
    <n v="1337"/>
    <x v="200"/>
    <d v="1980-04-30T00:00:00"/>
    <s v="F"/>
    <s v="110320251337"/>
    <n v="17795353"/>
    <m/>
    <m/>
    <x v="112"/>
    <s v="035.761.304-03"/>
    <s v="mari_romeiro@yahoo.com.br"/>
    <x v="190"/>
    <s v="MARIANA ROMEIRO DE ALBUQUERQUE MARANHÃO NEVES"/>
    <n v="5581987871030"/>
    <m/>
    <m/>
    <x v="1"/>
    <s v="CONSULTORIA"/>
    <s v="CAMPINAS"/>
    <s v="SP"/>
    <s v="13044-163"/>
    <n v="5581987871030"/>
    <x v="70"/>
    <m/>
    <s v="FMN"/>
    <s v="FMN_MRAM"/>
    <s v="MARIANA ROMEIRO DE ALBUQUERQUE MARANHÃO NEVES"/>
    <s v="CONSULTOR DE SOLUÇÕES"/>
    <m/>
    <m/>
    <x v="0"/>
    <n v="1"/>
    <n v="7"/>
    <s v="S"/>
    <s v="N"/>
    <s v="S"/>
    <s v=" "/>
    <x v="0"/>
    <m/>
  </r>
  <r>
    <n v="1341"/>
    <x v="201"/>
    <d v="1997-01-29T00:00:00"/>
    <s v="F"/>
    <s v="110320251341"/>
    <m/>
    <n v="8525054"/>
    <m/>
    <x v="113"/>
    <s v="074.474.946-82"/>
    <s v="elisa.adiniz@gmail.com"/>
    <x v="191"/>
    <s v="ELISA ABREU DINIZ"/>
    <n v="5511998758808"/>
    <m/>
    <m/>
    <x v="1"/>
    <s v="CONSULTORIA"/>
    <s v="SÃO PAULO"/>
    <s v="SP"/>
    <s v="05510-050"/>
    <n v="5511998758808"/>
    <x v="70"/>
    <m/>
    <s v="EAD"/>
    <s v="EAD_EAD"/>
    <s v="ELISA ABREU DINIZ"/>
    <s v="DENTISTA"/>
    <m/>
    <s v="S"/>
    <x v="0"/>
    <n v="1"/>
    <n v="10"/>
    <s v="S"/>
    <s v="N"/>
    <s v="S"/>
    <s v=" "/>
    <x v="0"/>
    <m/>
  </r>
  <r>
    <n v="1356"/>
    <x v="202"/>
    <m/>
    <s v="E"/>
    <s v="110320251356"/>
    <n v="17923126"/>
    <m/>
    <m/>
    <x v="114"/>
    <s v=" 49.578.141/0001-85"/>
    <s v="elisa.adiniz@gmail.com"/>
    <x v="192"/>
    <s v="ELISA ABREU DINIZ ODONTOLOGIA LTDA"/>
    <n v="5511998758808"/>
    <m/>
    <m/>
    <x v="1"/>
    <s v="CONSULTORIA"/>
    <s v="SÃO PAULO"/>
    <s v="SP"/>
    <s v=" 04550-004"/>
    <n v="5511998758808"/>
    <x v="70"/>
    <m/>
    <s v="EAD"/>
    <s v="EAD_EAD"/>
    <s v="ELISA ABREU DINIZ"/>
    <s v="EMPRESA"/>
    <m/>
    <m/>
    <x v="0"/>
    <n v="1"/>
    <n v="10"/>
    <s v="S"/>
    <s v="N"/>
    <s v="S"/>
    <s v=" "/>
    <x v="0"/>
    <m/>
  </r>
  <r>
    <n v="1516"/>
    <x v="201"/>
    <d v="1997-01-29T00:00:00"/>
    <s v="F"/>
    <s v="110320251516"/>
    <m/>
    <n v="9178307"/>
    <m/>
    <x v="0"/>
    <s v="074.474.946-82"/>
    <s v="elisa.adiniz@gmail.com"/>
    <x v="193"/>
    <s v="ELISA ABREU DINIZ"/>
    <n v="5511998758808"/>
    <m/>
    <m/>
    <x v="1"/>
    <s v="CONSULTORIA"/>
    <s v="SÃO PAULO"/>
    <s v="SP"/>
    <s v="05510-050"/>
    <n v="5511998758808"/>
    <x v="70"/>
    <m/>
    <s v="EAD"/>
    <s v="EAD_EAD"/>
    <s v="ELISA ABREU DINIZ"/>
    <s v="DENTISTA"/>
    <m/>
    <s v="S"/>
    <x v="0"/>
    <n v="1"/>
    <n v="10"/>
    <s v="S"/>
    <s v="N"/>
    <s v="S"/>
    <s v=" "/>
    <x v="0"/>
    <m/>
  </r>
  <r>
    <n v="1329"/>
    <x v="203"/>
    <d v="1988-01-14T00:00:00"/>
    <s v="F"/>
    <s v="100320251329"/>
    <m/>
    <n v="2358383"/>
    <m/>
    <x v="115"/>
    <s v="016.219.286-08"/>
    <s v="anna.pereira.neta@outlook.com"/>
    <x v="194"/>
    <s v="ANNA DE ALMEIDA PEREIRA NETA"/>
    <n v="5541992255810"/>
    <m/>
    <m/>
    <x v="9"/>
    <s v="CONSULTORIA"/>
    <s v="CURITIBA"/>
    <s v="PR"/>
    <s v="82820-270"/>
    <n v="5541992255810"/>
    <x v="71"/>
    <m/>
    <s v="APN"/>
    <s v="APN_APN"/>
    <s v="ANNA DE ALMEIDA PEREIRA NETA"/>
    <s v="ADMINISTRADOR(A)"/>
    <m/>
    <s v="S"/>
    <x v="0"/>
    <n v="1"/>
    <n v="10"/>
    <s v="S"/>
    <s v="N"/>
    <s v="S"/>
    <s v=" "/>
    <x v="0"/>
    <m/>
  </r>
  <r>
    <n v="1331"/>
    <x v="204"/>
    <d v="1970-12-11T00:00:00"/>
    <s v="F"/>
    <s v="100320251331"/>
    <m/>
    <n v="8512858"/>
    <m/>
    <x v="116"/>
    <s v="018.513.127-14"/>
    <s v="pettenavelloso@gmail.com"/>
    <x v="195"/>
    <s v="CÉLIA PORTILHO PETTENÁ VELLOSO"/>
    <n v="5521974918624"/>
    <m/>
    <m/>
    <x v="9"/>
    <s v="CONSULTORIA"/>
    <s v="RIO DE JANEIRO"/>
    <s v="RJ"/>
    <s v="22795-077"/>
    <n v="5521974918624"/>
    <x v="71"/>
    <m/>
    <s v="CPV"/>
    <s v="CPV_CPV"/>
    <s v="CÉLIA PORTILHO PETTENÁ VELLOSO"/>
    <s v="RELAÇÕES PÚBLICAS"/>
    <m/>
    <s v="S"/>
    <x v="0"/>
    <n v="1"/>
    <n v="10"/>
    <s v="S"/>
    <s v="N"/>
    <s v="S"/>
    <s v=" "/>
    <x v="0"/>
    <m/>
  </r>
  <r>
    <n v="1340"/>
    <x v="204"/>
    <d v="1970-12-11T00:00:00"/>
    <s v="F"/>
    <s v="100320251340"/>
    <m/>
    <n v="8522109"/>
    <m/>
    <x v="117"/>
    <s v="018.513.127-14"/>
    <s v="pettenavelloso@gmail.com"/>
    <x v="196"/>
    <s v="CÉLIA PORTILHO PETTENÁ VELLOSO"/>
    <n v="5521974918624"/>
    <m/>
    <m/>
    <x v="9"/>
    <s v="CONSULTORIA"/>
    <s v="RIO DE JANEIRO"/>
    <s v="RJ"/>
    <s v="22795-077"/>
    <n v="5521974918624"/>
    <x v="71"/>
    <m/>
    <s v="CPV"/>
    <s v="CPV_CPV"/>
    <s v="CÉLIA PORTILHO PETTENÁ VELLOSO"/>
    <s v="RELAÇÕES PÚBLICAS"/>
    <m/>
    <s v="S"/>
    <x v="0"/>
    <n v="1"/>
    <n v="10"/>
    <s v="S"/>
    <s v="N"/>
    <s v="S"/>
    <s v=" "/>
    <x v="0"/>
    <m/>
  </r>
  <r>
    <n v="1345"/>
    <x v="205"/>
    <d v="1959-05-27T00:00:00"/>
    <s v="F"/>
    <s v="100320251345"/>
    <m/>
    <n v="2421899"/>
    <m/>
    <x v="118"/>
    <s v="390.744.476-00"/>
    <s v="ilzafs59@hotmail.com"/>
    <x v="197"/>
    <s v="ILZA FARIA DA SILVA"/>
    <n v="5531996922923"/>
    <m/>
    <m/>
    <x v="9"/>
    <s v="CONSULTORIA"/>
    <s v="BELO HORIZONTE"/>
    <s v="MG"/>
    <s v="30380-600"/>
    <n v="5531996922923"/>
    <x v="71"/>
    <m/>
    <s v="IFS"/>
    <s v="IFS_IFS"/>
    <s v="ILZA FARIA DA SILVA"/>
    <s v="APOSENTADO(A)"/>
    <m/>
    <s v="S"/>
    <x v="0"/>
    <n v="1"/>
    <n v="10"/>
    <s v="S"/>
    <s v="N"/>
    <s v="S"/>
    <s v=" "/>
    <x v="0"/>
    <m/>
  </r>
  <r>
    <n v="1351"/>
    <x v="203"/>
    <d v="1988-01-14T00:00:00"/>
    <s v="F"/>
    <s v="100320251351"/>
    <m/>
    <n v="5386553"/>
    <m/>
    <x v="1"/>
    <s v="016.219.286-08"/>
    <s v="anna.pereira.neta@outlook.com"/>
    <x v="198"/>
    <s v="ANNA DE ALMEIDA PEREIRA NETA"/>
    <n v="5541992255810"/>
    <m/>
    <m/>
    <x v="9"/>
    <s v="CONSULTORIA"/>
    <s v="CURITIBA"/>
    <s v="PR"/>
    <s v="82820-270"/>
    <n v="5541992255810"/>
    <x v="71"/>
    <m/>
    <s v="APN"/>
    <s v="APN_APN"/>
    <s v="ANNA DE ALMEIDA PEREIRA NETA"/>
    <s v="ADMINISTRADOR(A)"/>
    <m/>
    <s v="S"/>
    <x v="0"/>
    <n v="1"/>
    <n v="10"/>
    <s v="S"/>
    <s v="N"/>
    <s v="S"/>
    <s v=" "/>
    <x v="0"/>
    <m/>
  </r>
  <r>
    <n v="1328"/>
    <x v="206"/>
    <d v="1970-01-22T00:00:00"/>
    <s v="F"/>
    <s v="060320251328"/>
    <n v="67733"/>
    <m/>
    <m/>
    <x v="119"/>
    <s v="472.204.304-34"/>
    <s v="robertaadvrecife@gmail.com"/>
    <x v="199"/>
    <s v="ROBERTA ARAÚJO GUERRA FONTES"/>
    <n v="5581982911091"/>
    <m/>
    <m/>
    <x v="1"/>
    <s v="CONSULTORIA"/>
    <s v="RECIFE"/>
    <s v="PE"/>
    <s v="50710-390"/>
    <n v="5581982911091"/>
    <x v="72"/>
    <m/>
    <s v="RAGF"/>
    <s v="RAGF_RAGF"/>
    <s v="ROBERTA ARAÚJO GUERRA FONTES"/>
    <s v="ADVOGADO(A)"/>
    <m/>
    <m/>
    <x v="0"/>
    <n v="1"/>
    <n v="10"/>
    <s v="S"/>
    <s v="N"/>
    <s v="S"/>
    <s v=" "/>
    <x v="0"/>
    <m/>
  </r>
  <r>
    <n v="1359"/>
    <x v="207"/>
    <d v="1982-02-16T00:00:00"/>
    <s v="M"/>
    <s v="280220251359"/>
    <n v="473280"/>
    <m/>
    <s v="6FR06047"/>
    <x v="120"/>
    <s v="037.747.374-01"/>
    <s v="basfora@hotmail.com"/>
    <x v="200"/>
    <s v="BRUNO ASFORA RABELO"/>
    <n v="5581999249032"/>
    <m/>
    <m/>
    <x v="1"/>
    <s v="CONSULTORIA"/>
    <s v="RECIFE"/>
    <s v="PE"/>
    <s v="52061-170"/>
    <n v="5581999249032"/>
    <x v="73"/>
    <m/>
    <s v="BAR"/>
    <s v="BAR_BAR"/>
    <s v="BRUNO ASFORA RABELO"/>
    <s v="EMPRESÁRIO(A)"/>
    <m/>
    <m/>
    <x v="0"/>
    <n v="1"/>
    <n v="10"/>
    <s v="S"/>
    <s v="N"/>
    <s v="S"/>
    <s v=" "/>
    <x v="0"/>
    <m/>
  </r>
  <r>
    <n v="1324"/>
    <x v="208"/>
    <d v="2006-09-06T00:00:00"/>
    <s v="F"/>
    <s v="260220251324"/>
    <n v="16780742"/>
    <m/>
    <m/>
    <x v="121"/>
    <s v="135.155.044-60"/>
    <s v="anajuliaribeiroo699@gmail.com"/>
    <x v="201"/>
    <s v="RONALDO DE ARAÚJO PEREIRA"/>
    <n v="5581973032752"/>
    <m/>
    <m/>
    <x v="1"/>
    <s v="CONSULTORIA"/>
    <s v="OLINDA"/>
    <s v="PE"/>
    <s v="53300-040"/>
    <n v="5581973032752"/>
    <x v="74"/>
    <m/>
    <s v="PJSP"/>
    <s v="PJSP_JAI_PJ"/>
    <s v="JR ADMINISTRACAO DE IMOVEIS LTDA"/>
    <s v="ESTUDANTE"/>
    <m/>
    <m/>
    <x v="0"/>
    <n v="1"/>
    <n v="9"/>
    <s v="S"/>
    <s v="N"/>
    <s v="S"/>
    <s v=" "/>
    <x v="0"/>
    <m/>
  </r>
  <r>
    <n v="1325"/>
    <x v="209"/>
    <d v="2005-04-06T00:00:00"/>
    <s v="M"/>
    <s v="260220251325"/>
    <n v="16775172"/>
    <m/>
    <m/>
    <x v="122"/>
    <s v="109.100.294-07"/>
    <s v="filhoronaldo.ribeiro@gmail.com"/>
    <x v="202"/>
    <s v="RONALDO DE ARAÚJO PEREIRA"/>
    <n v="5581991242656"/>
    <m/>
    <m/>
    <x v="1"/>
    <s v="CONSULTORIA"/>
    <s v="OLINDA"/>
    <s v="PE"/>
    <s v="53300-040"/>
    <n v="5581991242656"/>
    <x v="74"/>
    <m/>
    <s v="PJSP"/>
    <s v="PJSP_JAI_PJ"/>
    <s v="JR ADMINISTRACAO DE IMOVEIS LTDA"/>
    <s v="ESTUDANTE"/>
    <m/>
    <m/>
    <x v="0"/>
    <n v="1"/>
    <n v="9"/>
    <s v="S"/>
    <s v="N"/>
    <s v="S"/>
    <s v=" "/>
    <x v="0"/>
    <m/>
  </r>
  <r>
    <n v="1320"/>
    <x v="210"/>
    <d v="1970-09-04T00:00:00"/>
    <s v="M"/>
    <s v="210220251320"/>
    <n v="310012"/>
    <m/>
    <m/>
    <x v="1"/>
    <s v="616.462.704-44"/>
    <s v="celso@porticoesquadrias.com.br"/>
    <x v="203"/>
    <s v="CELSO HENRIQUE DE ALBUQUERQUE MARANHÃO"/>
    <n v="5581988410011"/>
    <m/>
    <m/>
    <x v="1"/>
    <s v="CONSULTORIA"/>
    <s v="RECIFE"/>
    <s v="PE"/>
    <s v="51130-010"/>
    <n v="5581988410011"/>
    <x v="75"/>
    <m/>
    <s v="CHAM"/>
    <s v="CHAM_CHAM"/>
    <s v="CELSO HENRIQUE DE ALBUQUERQUE MARANHÃO"/>
    <s v="EMPRESÁRIO(A)"/>
    <m/>
    <s v="N"/>
    <x v="0"/>
    <n v="1"/>
    <n v="10"/>
    <s v="S"/>
    <s v="N"/>
    <s v="S"/>
    <s v=" "/>
    <x v="0"/>
    <m/>
  </r>
  <r>
    <n v="1354"/>
    <x v="210"/>
    <d v="1970-09-04T00:00:00"/>
    <s v="M"/>
    <s v="210220251354"/>
    <n v="17881260"/>
    <m/>
    <m/>
    <x v="123"/>
    <s v="616.462.704-44"/>
    <s v="celso@porticoesquadrias.com.br"/>
    <x v="203"/>
    <s v="CELSO HENRIQUE DE ALBUQUERQUE MARANHÃO"/>
    <n v="5581988410011"/>
    <m/>
    <m/>
    <x v="1"/>
    <s v="CONSULTORIA"/>
    <s v="RECIFE"/>
    <s v="PE"/>
    <s v="51130-010"/>
    <n v="5581988410011"/>
    <x v="75"/>
    <m/>
    <s v="CHAM"/>
    <s v="CHAM_CHAM"/>
    <s v="CELSO HENRIQUE DE ALBUQUERQUE MARANHÃO"/>
    <s v="EMPRESÁRIO(A)"/>
    <m/>
    <s v="N"/>
    <x v="0"/>
    <n v="1"/>
    <n v="10"/>
    <s v="S"/>
    <s v="N"/>
    <s v="S"/>
    <s v=" "/>
    <x v="0"/>
    <m/>
  </r>
  <r>
    <n v="1317"/>
    <x v="211"/>
    <d v="2021-08-22T00:00:00"/>
    <s v="F"/>
    <s v="200220251317"/>
    <m/>
    <n v="2991829"/>
    <m/>
    <x v="124"/>
    <s v="177.951.984-22"/>
    <s v="FLAVIOMMS@ME.COM"/>
    <x v="204"/>
    <s v="FLAVIO MACIEL MARINHO"/>
    <n v="5581999376020"/>
    <s v=""/>
    <s v="REGULAR"/>
    <x v="1"/>
    <s v="CONSULTORIA"/>
    <s v="RECIFE"/>
    <s v="PE"/>
    <s v="52041-360"/>
    <n v="5581999376020"/>
    <x v="76"/>
    <m/>
    <s v="FMM"/>
    <s v="FMM_FMM"/>
    <s v="FLAVIO MACIEL MARINHO"/>
    <s v="ESTUDANTE"/>
    <s v="COMPLETA"/>
    <s v="N"/>
    <x v="0"/>
    <n v="1"/>
    <n v="1"/>
    <s v="S"/>
    <s v="N"/>
    <s v="S"/>
    <s v=" "/>
    <x v="0"/>
    <m/>
  </r>
  <r>
    <n v="1318"/>
    <x v="212"/>
    <d v="2019-04-10T00:00:00"/>
    <s v="F"/>
    <s v="200220251318"/>
    <m/>
    <n v="2332825"/>
    <m/>
    <x v="125"/>
    <s v="163.941.704-45"/>
    <s v="FLAVIOMMS@ME.COM"/>
    <x v="205"/>
    <s v="FLAVIO MACIEL MARINHO"/>
    <n v="5581999376020"/>
    <s v=""/>
    <s v="REGULAR"/>
    <x v="1"/>
    <s v="CONSULTORIA"/>
    <s v="RECIFE"/>
    <s v="PE"/>
    <s v="52041-360"/>
    <n v="5581999376020"/>
    <x v="76"/>
    <m/>
    <s v="FMM"/>
    <s v="FMM_FMM"/>
    <s v="FLAVIO MACIEL MARINHO"/>
    <s v="ESTUDANTE"/>
    <s v="SIMPLES"/>
    <s v="N"/>
    <x v="0"/>
    <n v="1"/>
    <n v="1"/>
    <s v="S"/>
    <s v="N"/>
    <s v="S"/>
    <s v=" "/>
    <x v="0"/>
    <m/>
  </r>
  <r>
    <n v="1319"/>
    <x v="213"/>
    <d v="2009-10-13T00:00:00"/>
    <s v="F"/>
    <s v="200220251319"/>
    <m/>
    <n v="2988754"/>
    <m/>
    <x v="126"/>
    <s v="151.620.984-26"/>
    <s v="FLAVIOMMS@ME.COM"/>
    <x v="206"/>
    <s v="FLAVIO MACIEL MARINHO"/>
    <n v="5581999376020"/>
    <s v=""/>
    <s v="REGULAR"/>
    <x v="1"/>
    <s v="CONSULTORIA"/>
    <s v="RECIFE"/>
    <s v="PE"/>
    <s v="52041-360"/>
    <n v="5581999376020"/>
    <x v="76"/>
    <m/>
    <s v="FMM"/>
    <s v="FMM_FMM"/>
    <s v="FLAVIO MACIEL MARINHO"/>
    <s v="ESTUDANTE"/>
    <s v="SIMPLES"/>
    <s v="N"/>
    <x v="0"/>
    <n v="1"/>
    <n v="1"/>
    <s v="S"/>
    <s v="N"/>
    <s v="S"/>
    <s v=" "/>
    <x v="0"/>
    <m/>
  </r>
  <r>
    <n v="1314"/>
    <x v="214"/>
    <d v="1984-08-06T00:00:00"/>
    <s v="M"/>
    <s v="180220251314"/>
    <m/>
    <n v="8434262"/>
    <m/>
    <x v="127"/>
    <s v="328.999.758-89"/>
    <s v="danielfrasson@gmail.com"/>
    <x v="207"/>
    <s v="DANIEL FRASSON"/>
    <n v="5511968425285"/>
    <m/>
    <m/>
    <x v="1"/>
    <s v="CONSULTORIA"/>
    <s v="SÃO PAULO"/>
    <s v="SP"/>
    <s v="05441-040"/>
    <n v="5511968425285"/>
    <x v="77"/>
    <m/>
    <s v="DFS"/>
    <s v="DFS_DFS"/>
    <s v="DANIEL FRASSON"/>
    <s v="ADVOGADO(A)"/>
    <m/>
    <s v="N"/>
    <x v="0"/>
    <n v="1"/>
    <n v="9"/>
    <s v="S"/>
    <s v="N"/>
    <s v="S"/>
    <s v=" "/>
    <x v="0"/>
    <m/>
  </r>
  <r>
    <n v="1316"/>
    <x v="215"/>
    <d v="1986-12-27T00:00:00"/>
    <s v="M"/>
    <s v="180220251316"/>
    <m/>
    <n v="8459248"/>
    <m/>
    <x v="128"/>
    <s v="057.299.304-88"/>
    <s v="alfredo@hubplural.com"/>
    <x v="208"/>
    <s v="ALFREDO JOSÉ CARNEIRO DE ARAÚJO JÚNIOR"/>
    <n v="5581994004171"/>
    <m/>
    <m/>
    <x v="1"/>
    <s v="CONSULTORIA"/>
    <s v="RECIFE"/>
    <s v="PE"/>
    <s v="52050-138"/>
    <n v="5581994004171"/>
    <x v="77"/>
    <m/>
    <s v="AJCJ"/>
    <s v="AJCJ_AJCJ"/>
    <s v="ALFREDO JOSÉ CARNEIRO DE ARAÚJO JÚNIOR"/>
    <s v="EMPRESÁRIO(A)"/>
    <m/>
    <s v="S"/>
    <x v="0"/>
    <n v="1"/>
    <n v="10"/>
    <s v="S"/>
    <s v="N"/>
    <s v="S"/>
    <s v=" "/>
    <x v="0"/>
    <m/>
  </r>
  <r>
    <n v="1451"/>
    <x v="216"/>
    <d v="1991-03-16T00:00:00"/>
    <s v="F"/>
    <s v="180220251451"/>
    <m/>
    <m/>
    <m/>
    <x v="1"/>
    <s v="089.782.734-16"/>
    <s v="alfredo@hubplural.com"/>
    <x v="209"/>
    <s v="ALFREDO JOSÉ CARNEIRO DE ARAÚJO JÚNIOR"/>
    <n v="5581994004171"/>
    <m/>
    <m/>
    <x v="1"/>
    <s v="CONSULTORIA"/>
    <s v="RECIFE"/>
    <s v="PE"/>
    <s v="52050-202"/>
    <n v="5581994004171"/>
    <x v="77"/>
    <m/>
    <s v="AJCJ"/>
    <s v="AJCJ_MCMC_COJ"/>
    <s v="ALFREDO JOSÉ CARNEIRO DE ARAÚJO JÚNIOR"/>
    <s v="EMPRESÁRIO(A)"/>
    <m/>
    <m/>
    <x v="0"/>
    <n v="1"/>
    <n v="10"/>
    <m/>
    <m/>
    <m/>
    <s v=" "/>
    <x v="0"/>
    <m/>
  </r>
  <r>
    <n v="1309"/>
    <x v="217"/>
    <d v="1982-09-24T00:00:00"/>
    <s v="M"/>
    <s v="170220251309"/>
    <m/>
    <n v="407766"/>
    <s v="6AU12076"/>
    <x v="129"/>
    <s v="040.421.704-47"/>
    <s v="FLAVIOMMS@ME.COM"/>
    <x v="210"/>
    <s v="FLAVIO MACIEL MARINHO"/>
    <n v="5581999376020"/>
    <s v="QUALIFICADO"/>
    <s v="QUALIFICADO"/>
    <x v="1"/>
    <s v="CONSULTORIA"/>
    <s v="RECIFE"/>
    <s v="PE"/>
    <s v="52041-360"/>
    <n v="5581999376020"/>
    <x v="78"/>
    <m/>
    <s v="FMM"/>
    <s v="FMM_FMM"/>
    <s v="FLAVIO MACIEL MARINHO"/>
    <s v="ADMINISTRADOR(A)"/>
    <s v="COMPLETA"/>
    <s v="S"/>
    <x v="0"/>
    <n v="1"/>
    <n v="1"/>
    <s v="S"/>
    <s v="N"/>
    <s v="S"/>
    <s v=" "/>
    <x v="0"/>
    <m/>
  </r>
  <r>
    <n v="1304"/>
    <x v="218"/>
    <d v="2012-12-23T00:00:00"/>
    <s v="F"/>
    <s v="140220251304"/>
    <m/>
    <n v="8429551"/>
    <m/>
    <x v="130"/>
    <s v="120.147.874-09"/>
    <s v="luizfelipesimoes17@gmail.com"/>
    <x v="211"/>
    <s v="ISABELA MAIA SIMÕES"/>
    <n v="5581991671717"/>
    <m/>
    <m/>
    <x v="1"/>
    <s v="CONSULTORIA"/>
    <s v="RECIFE"/>
    <s v="PE"/>
    <s v="50710-020"/>
    <n v="5581991671717"/>
    <x v="79"/>
    <m/>
    <s v="LFS"/>
    <s v="LFS_LFS"/>
    <s v="LUIZ FELIPE ALENCAR CÂMARA SIMÕES"/>
    <m/>
    <m/>
    <s v="N"/>
    <x v="0"/>
    <n v="1"/>
    <n v="9"/>
    <s v="S"/>
    <s v="N"/>
    <s v="S"/>
    <s v=" "/>
    <x v="0"/>
    <m/>
  </r>
  <r>
    <n v="1305"/>
    <x v="219"/>
    <d v="2015-02-28T00:00:00"/>
    <s v="F"/>
    <s v="140220251305"/>
    <m/>
    <n v="8429569"/>
    <m/>
    <x v="131"/>
    <s v="131.951.724-29"/>
    <s v="luizfelipesimoes17@gmail.com"/>
    <x v="212"/>
    <s v="MANUELA MAIA SIMÕES"/>
    <n v="5581991671717"/>
    <m/>
    <m/>
    <x v="1"/>
    <s v="CONSULTORIA"/>
    <s v="RECIFE"/>
    <s v="PE"/>
    <s v="50710-020"/>
    <n v="5581991671717"/>
    <x v="79"/>
    <m/>
    <s v="LFS"/>
    <s v="LFS_LFS"/>
    <s v="LUIZ FELIPE ALENCAR CÂMARA SIMÕES"/>
    <m/>
    <m/>
    <s v="N"/>
    <x v="0"/>
    <n v="1"/>
    <n v="9"/>
    <s v="S"/>
    <s v="N"/>
    <s v="S"/>
    <s v=" "/>
    <x v="0"/>
    <m/>
  </r>
  <r>
    <n v="1310"/>
    <x v="220"/>
    <d v="1995-02-01T00:00:00"/>
    <s v="M"/>
    <s v="140220251310"/>
    <n v="3986060"/>
    <m/>
    <m/>
    <x v="132"/>
    <s v="438.097.308-58"/>
    <s v="guilherme.filgueiras@laclaw.com.br"/>
    <x v="213"/>
    <s v="GUILHERME BRAIDOTTI FILGUEIRAS"/>
    <n v="5511985108189"/>
    <m/>
    <m/>
    <x v="1"/>
    <s v="CONSULTORIA"/>
    <s v="SÃO PAULO"/>
    <s v="SP"/>
    <s v="06708-715"/>
    <n v="5511985108189"/>
    <x v="79"/>
    <m/>
    <s v="GBF"/>
    <s v="GBF_GBF"/>
    <s v="GUILHERME BRAIDOTTI FILGUEIRAS"/>
    <m/>
    <m/>
    <s v="S"/>
    <x v="0"/>
    <n v="1"/>
    <n v="10"/>
    <s v="S"/>
    <s v="N"/>
    <s v="S"/>
    <s v=" "/>
    <x v="0"/>
    <m/>
  </r>
  <r>
    <n v="1311"/>
    <x v="221"/>
    <d v="1990-10-29T00:00:00"/>
    <s v="M"/>
    <s v="130220251311"/>
    <n v="2005189"/>
    <s v=""/>
    <m/>
    <x v="133"/>
    <s v="094.370.444-81"/>
    <s v="rodrigocasfora@gmail.com"/>
    <x v="214"/>
    <s v="RODRIGO CARVALHO ASFORA"/>
    <n v="5584991418910"/>
    <s v="REGULAR"/>
    <s v=""/>
    <x v="1"/>
    <s v="CONSULTORIA"/>
    <s v="BELEM"/>
    <s v="PA"/>
    <s v="66617-642"/>
    <n v="5584991418910"/>
    <x v="80"/>
    <m/>
    <s v="RCA"/>
    <s v="RCA_RCA"/>
    <s v="RODRIGO CARVALHO ASFORA"/>
    <s v="ENGENHEIRO(A)"/>
    <s v="SIMPLES"/>
    <s v="S"/>
    <x v="0"/>
    <n v="1"/>
    <n v="1"/>
    <s v="S"/>
    <s v="N"/>
    <s v="S"/>
    <s v=" "/>
    <x v="0"/>
    <m/>
  </r>
  <r>
    <n v="1326"/>
    <x v="222"/>
    <d v="1989-06-01T00:00:00"/>
    <s v="F"/>
    <s v="130220251326"/>
    <m/>
    <n v="3475845"/>
    <m/>
    <x v="134"/>
    <s v="374.588.068-42"/>
    <s v="licallegari@icloud.com"/>
    <x v="215"/>
    <s v="ALINE CALLEGARI CANATO"/>
    <n v="5511986361408"/>
    <m/>
    <m/>
    <x v="9"/>
    <s v="CONSULTORIA"/>
    <s v="SÃO PAULO"/>
    <s v="SP"/>
    <s v="05093-000"/>
    <n v="5511986361408"/>
    <x v="80"/>
    <m/>
    <s v="ACC"/>
    <s v="ACC_ACC"/>
    <s v="ALINE CALLEGARI CANATO"/>
    <s v="ENGENHEIRA AMBIENTAL"/>
    <m/>
    <m/>
    <x v="0"/>
    <n v="1"/>
    <n v="8"/>
    <s v="S"/>
    <s v="N"/>
    <s v="S"/>
    <s v=" "/>
    <x v="0"/>
    <m/>
  </r>
  <r>
    <n v="1342"/>
    <x v="222"/>
    <d v="1989-06-01T00:00:00"/>
    <s v="F"/>
    <s v="130220251342"/>
    <m/>
    <n v="8535850"/>
    <m/>
    <x v="135"/>
    <s v="374.588.068-42"/>
    <s v="licallegari@icloud.com"/>
    <x v="216"/>
    <s v="ALINE CALLEGARI CANATO"/>
    <n v="5511986361408"/>
    <m/>
    <m/>
    <x v="9"/>
    <s v="CONSULTORIA"/>
    <s v="SÃO PAULO"/>
    <s v="SP"/>
    <s v="05093-000"/>
    <n v="5511986361408"/>
    <x v="80"/>
    <m/>
    <s v="ACC"/>
    <s v="ACC_ACC"/>
    <s v="ALINE CALLEGARI CANATO"/>
    <s v="ENGENHEIRA AMBIENTAL"/>
    <m/>
    <m/>
    <x v="0"/>
    <n v="1"/>
    <n v="8"/>
    <s v="S"/>
    <s v="N"/>
    <s v="S"/>
    <s v=" "/>
    <x v="0"/>
    <m/>
  </r>
  <r>
    <n v="1344"/>
    <x v="222"/>
    <d v="1989-06-01T00:00:00"/>
    <s v="F"/>
    <s v="130220251344"/>
    <n v="5100868"/>
    <m/>
    <m/>
    <x v="136"/>
    <s v="374.588.068-42"/>
    <s v="licallegari@icloud.com"/>
    <x v="217"/>
    <s v="ALINE CALLEGARI CANATO"/>
    <n v="5511986361408"/>
    <m/>
    <m/>
    <x v="9"/>
    <s v="CONSULTORIA"/>
    <s v="SÃO PAULO"/>
    <s v="SP"/>
    <s v="05093-000"/>
    <n v="5511986361408"/>
    <x v="80"/>
    <m/>
    <s v="ACC"/>
    <s v="ACC_SCS"/>
    <s v="ALINE CALLEGARI CANATO"/>
    <s v="ENGENHEIRA AMBIENTAL"/>
    <m/>
    <m/>
    <x v="0"/>
    <n v="1"/>
    <n v="8"/>
    <s v="S"/>
    <s v="N"/>
    <s v="S"/>
    <m/>
    <x v="0"/>
    <m/>
  </r>
  <r>
    <n v="1300"/>
    <x v="223"/>
    <d v="1995-04-05T00:00:00"/>
    <s v="M"/>
    <s v="120220251300"/>
    <n v="17772895"/>
    <m/>
    <m/>
    <x v="137"/>
    <s v="070.446.734-81"/>
    <s v="rafa.albuquerque.ferreira@gmail.com"/>
    <x v="218"/>
    <s v="RAFAEL DE ALBUQUERQUE FERREIRA"/>
    <n v="5581999174336"/>
    <m/>
    <m/>
    <x v="12"/>
    <s v="CONSULTORIA"/>
    <s v="RECIFE"/>
    <s v="PE"/>
    <s v="50741-530"/>
    <n v="5581999174336"/>
    <x v="81"/>
    <m/>
    <s v="RAF"/>
    <s v="RAF_RAF"/>
    <s v="RAFAEL DE ALBUQUERQUE FERREIRA"/>
    <s v="ADVOGADO(A)"/>
    <m/>
    <m/>
    <x v="0"/>
    <n v="1"/>
    <n v="10"/>
    <s v="S"/>
    <s v="N"/>
    <s v="S"/>
    <s v=" "/>
    <x v="0"/>
    <m/>
  </r>
  <r>
    <n v="1301"/>
    <x v="224"/>
    <d v="1957-02-25T00:00:00"/>
    <s v="F"/>
    <s v="120220251301"/>
    <n v="4392112"/>
    <m/>
    <m/>
    <x v="138"/>
    <s v="293.757.204-97"/>
    <s v="rafa.albuquerque.ferreira@gmail.com"/>
    <x v="219"/>
    <s v="ANA MARCIA DE ALBUQUERQUE"/>
    <n v="5581999174336"/>
    <m/>
    <m/>
    <x v="12"/>
    <s v="CONSULTORIA"/>
    <s v="CARPINA"/>
    <s v="PE"/>
    <s v="55812-150"/>
    <n v="5581999174336"/>
    <x v="81"/>
    <m/>
    <s v="RAF"/>
    <s v="RAF_AMA"/>
    <s v="ANA MARCIA DE ALBUQUERQUE"/>
    <s v="DEFENSOR(A) PÚBLICO(A)"/>
    <m/>
    <m/>
    <x v="0"/>
    <n v="1"/>
    <n v="10"/>
    <s v="S"/>
    <s v="N"/>
    <s v="S"/>
    <s v=" "/>
    <x v="0"/>
    <m/>
  </r>
  <r>
    <n v="1302"/>
    <x v="225"/>
    <d v="1987-04-20T00:00:00"/>
    <s v="M"/>
    <s v="120220251302"/>
    <n v="3760960"/>
    <m/>
    <m/>
    <x v="139"/>
    <s v="067.828.104-17"/>
    <s v="joaoalvesm_adv@icloud.com"/>
    <x v="220"/>
    <s v="JOÃO REGINALDO ALVES MELO DA SILVA"/>
    <n v="5581982002248"/>
    <m/>
    <m/>
    <x v="1"/>
    <s v="CONSULTORIA"/>
    <s v="RECIFE"/>
    <s v="PE"/>
    <s v="51030-000"/>
    <n v="5581982002248"/>
    <x v="81"/>
    <m/>
    <s v="JRAS"/>
    <s v="JRAS_JRAS"/>
    <s v="JOÃO REGINALDO ALVES MELO DA SILVA"/>
    <s v="ADVOGADO(A)"/>
    <m/>
    <m/>
    <x v="0"/>
    <n v="1"/>
    <n v="8"/>
    <s v="S"/>
    <s v="N"/>
    <s v="S"/>
    <s v=" "/>
    <x v="0"/>
    <m/>
  </r>
  <r>
    <n v="1303"/>
    <x v="226"/>
    <d v="2025-02-17T00:00:00"/>
    <s v="M"/>
    <s v="120220251303"/>
    <n v="17757027"/>
    <m/>
    <m/>
    <x v="140"/>
    <s v="26.550.146/0001-02"/>
    <s v="joaoalvesm_adv@icloud.com"/>
    <x v="221"/>
    <s v="JOÃO REGINALDO ALVES MELO DA SILVA"/>
    <n v="5581991671717"/>
    <m/>
    <m/>
    <x v="1"/>
    <s v="CONSULTORIA"/>
    <s v="RECIFE"/>
    <s v="PE"/>
    <s v="50710-390"/>
    <n v="5581991671717"/>
    <x v="81"/>
    <m/>
    <s v="JRAS"/>
    <s v="JRAS_JRAS"/>
    <s v="JOÃO REGINALDO ALVES MELO DA SILVA"/>
    <s v="EMPRESA"/>
    <m/>
    <m/>
    <x v="0"/>
    <n v="1"/>
    <n v="8"/>
    <s v="S"/>
    <s v="N"/>
    <s v="S"/>
    <s v=" "/>
    <x v="0"/>
    <m/>
  </r>
  <r>
    <n v="1327"/>
    <x v="227"/>
    <d v="1979-10-22T00:00:00"/>
    <s v="M"/>
    <s v="120220251327"/>
    <n v="8480199"/>
    <n v="8593056"/>
    <m/>
    <x v="141"/>
    <s v="028.833.214-85"/>
    <s v="ivsonbarbosa@gmail.com"/>
    <x v="222"/>
    <s v="IVSON SANTOS BARBOSA"/>
    <n v="5581999220504"/>
    <m/>
    <m/>
    <x v="2"/>
    <s v="CONSULTORIA"/>
    <s v="RECIFE"/>
    <s v="PE"/>
    <s v="52041-030"/>
    <n v="5581999220504"/>
    <x v="81"/>
    <m/>
    <s v="ISB"/>
    <s v="ISB_ISB"/>
    <s v="IVSON SANTOS BARBOSA"/>
    <s v="COMERCIANTE"/>
    <m/>
    <s v="N"/>
    <x v="0"/>
    <n v="1"/>
    <n v="7"/>
    <s v="S"/>
    <s v="N"/>
    <s v="S"/>
    <s v=" "/>
    <x v="0"/>
    <m/>
  </r>
  <r>
    <n v="1361"/>
    <x v="228"/>
    <m/>
    <s v="E"/>
    <s v="120220251361"/>
    <n v="9673863"/>
    <m/>
    <m/>
    <x v="142"/>
    <s v="26.757.274/0001-13"/>
    <s v="ivsonbarbosa@gmail.com"/>
    <x v="223"/>
    <s v="IVSON SANTOS BARBOSA"/>
    <n v="5581999220504"/>
    <m/>
    <m/>
    <x v="2"/>
    <s v="CONSULTORIA"/>
    <s v="RECIFE"/>
    <s v="PE"/>
    <s v="50020-290"/>
    <n v="5581999220504"/>
    <x v="81"/>
    <m/>
    <s v="ISB"/>
    <s v="ISB_ISB"/>
    <s v="IVSON SANTOS BARBOSA"/>
    <s v="COMERCIANTE"/>
    <m/>
    <s v="N"/>
    <x v="0"/>
    <n v="1"/>
    <n v="7"/>
    <s v="S"/>
    <s v="N"/>
    <s v="S"/>
    <s v=" "/>
    <x v="0"/>
    <m/>
  </r>
  <r>
    <n v="1299"/>
    <x v="229"/>
    <d v="1988-09-30T00:00:00"/>
    <s v="M"/>
    <s v="110220251299"/>
    <n v="4590077"/>
    <m/>
    <m/>
    <x v="143"/>
    <s v="008.247.750-74"/>
    <s v="kauergaucho@gmail.com"/>
    <x v="224"/>
    <s v="RAFAEL PERRONE KAUER"/>
    <n v="5519991356468"/>
    <m/>
    <m/>
    <x v="9"/>
    <s v="CONSULTORIA"/>
    <s v="CAMPINAS"/>
    <s v="SP"/>
    <s v="13044-163"/>
    <n v="5519991356468"/>
    <x v="82"/>
    <m/>
    <s v="RPK"/>
    <s v="RPK_RPK"/>
    <s v="RAFAEL PERRONE KAUER"/>
    <s v="CONSULTOR DE SOLUÇÕES"/>
    <m/>
    <s v="S"/>
    <x v="0"/>
    <n v="1"/>
    <n v="10"/>
    <s v="S"/>
    <s v="N"/>
    <s v="S"/>
    <s v=" "/>
    <x v="0"/>
    <m/>
  </r>
  <r>
    <n v="1308"/>
    <x v="230"/>
    <d v="1983-09-13T00:00:00"/>
    <s v="F"/>
    <s v="110220251308"/>
    <n v="4630462"/>
    <m/>
    <m/>
    <x v="144"/>
    <s v="317.868.678-93"/>
    <s v="nunescamila@gmail.com"/>
    <x v="225"/>
    <s v="RENATO GARCIA PEDIGONI"/>
    <n v="5511991954895"/>
    <m/>
    <m/>
    <x v="1"/>
    <s v="CONSULTORIA"/>
    <s v="SÃO PAULO"/>
    <s v="SP"/>
    <s v="05425-001"/>
    <n v="5511991954895"/>
    <x v="82"/>
    <m/>
    <s v="RGP"/>
    <s v="RGP_CMPN"/>
    <s v="CAMILA MARQUES PIRES NUNES"/>
    <s v="PUBLICITÁRIO(A)"/>
    <m/>
    <s v="S"/>
    <x v="0"/>
    <n v="1"/>
    <n v="9"/>
    <s v="S"/>
    <s v="N"/>
    <s v="S"/>
    <s v=" "/>
    <x v="0"/>
    <m/>
  </r>
  <r>
    <n v="1294"/>
    <x v="231"/>
    <d v="2004-03-03T00:00:00"/>
    <s v="F"/>
    <s v="070220251294"/>
    <m/>
    <n v="8399390"/>
    <m/>
    <x v="1"/>
    <s v="705.421.674-17"/>
    <s v="mluiza@meloempreendimentos.com.br"/>
    <x v="226"/>
    <s v="CARLOS EDUARDO SILVA DE MELO"/>
    <n v="5581992397973"/>
    <m/>
    <m/>
    <x v="1"/>
    <s v="CONSULTORIA"/>
    <s v="RECIFE"/>
    <s v="PE"/>
    <s v="51011-000"/>
    <n v="5581973271832"/>
    <x v="83"/>
    <m/>
    <s v="CESM"/>
    <s v="CESM_CESM"/>
    <s v="CARLOS EDUARDO SILVA DE MELO"/>
    <m/>
    <m/>
    <m/>
    <x v="4"/>
    <n v="0"/>
    <m/>
    <s v="S"/>
    <s v="S"/>
    <s v="S"/>
    <s v=" "/>
    <x v="0"/>
    <m/>
  </r>
  <r>
    <n v="1295"/>
    <x v="232"/>
    <d v="2002-06-17T00:00:00"/>
    <s v="M"/>
    <s v="070220251295"/>
    <n v="12627662"/>
    <m/>
    <m/>
    <x v="1"/>
    <s v="083.048.144-39"/>
    <s v="THALESBGNOBREGA@GMAIL.COM"/>
    <x v="227"/>
    <s v="THALES BALDUINO GOMES DA NOBREGA"/>
    <n v="5581995487014"/>
    <m/>
    <m/>
    <x v="8"/>
    <s v="RETENCAO"/>
    <s v="RECIFE"/>
    <s v="PE"/>
    <s v="50750-400"/>
    <n v="5581995487014"/>
    <x v="83"/>
    <m/>
    <s v="TBGN"/>
    <s v="TBGN_TBGN"/>
    <s v="THALES BALDUINO GOMES DA NOBREGA"/>
    <s v="ENGENHEIRO(A)"/>
    <m/>
    <m/>
    <x v="1"/>
    <n v="0"/>
    <m/>
    <s v="S"/>
    <s v="N"/>
    <s v="S"/>
    <s v=" "/>
    <x v="0"/>
    <m/>
  </r>
  <r>
    <n v="1297"/>
    <x v="233"/>
    <d v="1986-06-16T00:00:00"/>
    <s v="M"/>
    <s v="070220251297"/>
    <n v="431505"/>
    <n v="5385781"/>
    <m/>
    <x v="145"/>
    <s v="013.858.324-28"/>
    <s v="felipepmedeiros@gmail.com"/>
    <x v="228"/>
    <s v="FELIPE PEREIRA DE MEDEIROS"/>
    <n v="5511960616543"/>
    <s v="QUALIFICADO"/>
    <s v=""/>
    <x v="1"/>
    <s v="CONSULTORIA"/>
    <s v="SÃO PAULO"/>
    <s v="SP"/>
    <s v="04558-005"/>
    <n v="5511960616543"/>
    <x v="83"/>
    <d v="2021-05-25T00:00:00"/>
    <s v="FPM"/>
    <s v="FPM_FPM"/>
    <s v="FELIPE PEREIRA DE MEDEIROS"/>
    <s v="ADMINISTRADOR(A)"/>
    <s v="SIMPLES"/>
    <s v="S"/>
    <x v="0"/>
    <n v="1"/>
    <n v="1"/>
    <s v="S"/>
    <s v="N"/>
    <s v="S"/>
    <s v=" "/>
    <x v="0"/>
    <m/>
  </r>
  <r>
    <n v="1298"/>
    <x v="105"/>
    <d v="2001-09-20T00:00:00"/>
    <s v="F"/>
    <s v="070220251298"/>
    <m/>
    <m/>
    <m/>
    <x v="1"/>
    <s v="114.218.834-57"/>
    <s v="Vanessa.mbelchior@gmail.com"/>
    <x v="229"/>
    <s v="VANESSA MOREIRA BELCHIOR"/>
    <n v="5581983494038"/>
    <m/>
    <m/>
    <x v="14"/>
    <s v="RETENCAO"/>
    <s v="CABO DE SANTO AGOSTINHO"/>
    <s v="PE"/>
    <s v="54580-645"/>
    <n v="5581983494038"/>
    <x v="83"/>
    <m/>
    <s v="VMBC"/>
    <s v="VMBC"/>
    <s v="VANESSA MOREIRA BELCHIOR"/>
    <s v="ADMINISTRADOR(A)"/>
    <m/>
    <s v="S"/>
    <x v="1"/>
    <n v="0"/>
    <m/>
    <s v="S"/>
    <s v="N"/>
    <s v="S"/>
    <s v=" "/>
    <x v="1"/>
    <d v="2025-05-26T00:00:00"/>
  </r>
  <r>
    <n v="1307"/>
    <x v="234"/>
    <d v="1998-10-25T00:00:00"/>
    <s v="M"/>
    <s v="070220251307"/>
    <n v="3262263"/>
    <m/>
    <m/>
    <x v="146"/>
    <s v="068.266.704-88"/>
    <s v="arthurazcoelho@gmail.com"/>
    <x v="230"/>
    <s v="ARTHUR DE AZEVEDO COELHO"/>
    <n v="5511974258742"/>
    <m/>
    <m/>
    <x v="1"/>
    <s v="CONSULTORIA"/>
    <s v="PETROLINA"/>
    <s v="PE"/>
    <s v="56328-020"/>
    <n v="5511974258742"/>
    <x v="83"/>
    <m/>
    <s v="AAC"/>
    <s v="AAC_AAC"/>
    <s v="ARTHUR DE AZEVEDO COELHO"/>
    <s v="ADVOGADO(A)"/>
    <m/>
    <s v="N"/>
    <x v="0"/>
    <n v="1"/>
    <n v="10"/>
    <s v="S"/>
    <s v="N"/>
    <s v="S"/>
    <s v=" "/>
    <x v="0"/>
    <m/>
  </r>
  <r>
    <n v="1312"/>
    <x v="235"/>
    <d v="1986-07-14T00:00:00"/>
    <s v="F"/>
    <s v="060220251312"/>
    <m/>
    <n v="8014751"/>
    <s v="6FQ94285"/>
    <x v="147"/>
    <s v="064.098.804-05"/>
    <s v="mariaeduarda.sc@gmail.com"/>
    <x v="231"/>
    <s v="MARIA EDUARDA VASCONCELOS DE SÁ CAVALCANTI"/>
    <n v="5511995321591"/>
    <m/>
    <m/>
    <x v="1"/>
    <s v="CONSULTORIA"/>
    <s v="SÃO PAULO"/>
    <s v="SP"/>
    <s v="05418-020"/>
    <n v="5511995321591"/>
    <x v="84"/>
    <m/>
    <s v="MEC"/>
    <s v="MEC_MEC"/>
    <s v="MARIA EDUARDA VASCONCELOS DE SÁ CAVALCANTI"/>
    <s v="ADMINISTRADOR(A)"/>
    <m/>
    <s v="S"/>
    <x v="0"/>
    <n v="1"/>
    <n v="10"/>
    <s v="S"/>
    <s v="N"/>
    <s v="S"/>
    <s v=" "/>
    <x v="0"/>
    <m/>
  </r>
  <r>
    <n v="1291"/>
    <x v="236"/>
    <d v="1985-06-11T00:00:00"/>
    <s v="F"/>
    <s v="040220251291"/>
    <n v="5375370"/>
    <n v="5081264"/>
    <s v="6AK48256"/>
    <x v="148"/>
    <s v="013.212.511-06"/>
    <s v="Alice.r.baltar@gmail.com"/>
    <x v="232"/>
    <s v="ALICE BALTAR D'AMBROSIO"/>
    <n v="5581982652871"/>
    <m/>
    <m/>
    <x v="1"/>
    <s v="CONSULTORIA"/>
    <s v="RECIFE"/>
    <s v="PE"/>
    <s v="51020-210"/>
    <n v="5581982652871"/>
    <x v="85"/>
    <m/>
    <s v="ABA"/>
    <s v="ABA_ABA"/>
    <s v="ALICE BALTAR D'AMBROSIO"/>
    <s v="CONTADOR(A)"/>
    <m/>
    <m/>
    <x v="0"/>
    <n v="1"/>
    <n v="9"/>
    <s v="S"/>
    <s v="N"/>
    <s v="S"/>
    <s v=" "/>
    <x v="0"/>
    <m/>
  </r>
  <r>
    <n v="1292"/>
    <x v="237"/>
    <d v="1984-11-13T00:00:00"/>
    <s v="F"/>
    <s v="040220251292"/>
    <m/>
    <n v="5408970"/>
    <m/>
    <x v="149"/>
    <s v="321.992.928-19"/>
    <s v="marinapradamachado@gmail.com"/>
    <x v="233"/>
    <s v="MARINA PRADA MACHADO"/>
    <n v="5511981121355"/>
    <m/>
    <m/>
    <x v="12"/>
    <s v="CONSULTORIA"/>
    <s v="SÃO PAULO"/>
    <s v="SP"/>
    <s v="01453-030"/>
    <n v="5511981121355"/>
    <x v="85"/>
    <m/>
    <s v="MPM"/>
    <s v="MPM_MPM"/>
    <s v="MARINA PRADA MACHADO"/>
    <s v="RELAÇÕES PÚBLICAS"/>
    <m/>
    <m/>
    <x v="0"/>
    <n v="1"/>
    <n v="8"/>
    <s v="S"/>
    <s v="N"/>
    <s v="S"/>
    <s v=" "/>
    <x v="0"/>
    <m/>
  </r>
  <r>
    <n v="1315"/>
    <x v="237"/>
    <d v="1984-11-13T00:00:00"/>
    <s v="F"/>
    <s v="040220251315"/>
    <m/>
    <n v="2134664"/>
    <m/>
    <x v="149"/>
    <s v="321.992.928-19"/>
    <s v="marinapradamachado@gmail.com"/>
    <x v="233"/>
    <s v="MARINA PRADA MACHADO"/>
    <n v="5511981121355"/>
    <m/>
    <m/>
    <x v="12"/>
    <s v="CONSULTORIA"/>
    <s v="SÃO PAULO"/>
    <s v="SP"/>
    <s v="01453-030"/>
    <n v="5511981121355"/>
    <x v="85"/>
    <m/>
    <s v="MPM"/>
    <s v="MPM_MPM"/>
    <s v="MARINA PRADA MACHADO"/>
    <s v="RELAÇÕES PÚBLICAS"/>
    <m/>
    <m/>
    <x v="0"/>
    <n v="1"/>
    <n v="8"/>
    <s v="S"/>
    <s v="N"/>
    <s v="S"/>
    <s v=" "/>
    <x v="0"/>
    <m/>
  </r>
  <r>
    <n v="1278"/>
    <x v="238"/>
    <m/>
    <s v="E"/>
    <s v="300120251278"/>
    <n v="16036412"/>
    <m/>
    <m/>
    <x v="150"/>
    <s v="55.528.332/0001-35"/>
    <s v="iuribotelho@hotmail.com"/>
    <x v="234"/>
    <s v="CÉLIA VILAS BOAS LEAL BOTELHO"/>
    <n v="5574999283597"/>
    <m/>
    <m/>
    <x v="9"/>
    <s v="CONSULTORIA"/>
    <s v="JACOBINA"/>
    <s v="BA"/>
    <s v="44700-000"/>
    <n v="5574999283597"/>
    <x v="86"/>
    <m/>
    <s v="CVBL"/>
    <s v="CVBL_CVBL"/>
    <s v="LEAL SOCIEDADE LTDA"/>
    <m/>
    <m/>
    <m/>
    <x v="0"/>
    <n v="1"/>
    <n v="9"/>
    <s v="S"/>
    <s v="N"/>
    <s v="S"/>
    <s v=" "/>
    <x v="0"/>
    <m/>
  </r>
  <r>
    <n v="1277"/>
    <x v="239"/>
    <d v="1988-04-19T00:00:00"/>
    <s v="F"/>
    <s v="290120251277"/>
    <n v="2105173"/>
    <m/>
    <m/>
    <x v="151"/>
    <s v="073.909.724-59"/>
    <s v="ana.ceciaraujo@gmail.com"/>
    <x v="235"/>
    <s v="PEDRO HENRIQUE ROCHA DE PAIVA"/>
    <n v="5581992384064"/>
    <m/>
    <m/>
    <x v="1"/>
    <s v="CONSULTORIA"/>
    <s v="RECIFE"/>
    <s v="PE"/>
    <s v="52011-200"/>
    <n v="5581992384064"/>
    <x v="87"/>
    <m/>
    <s v="FSP"/>
    <s v="FSP_ACAL"/>
    <s v="ANA CECÍLIA DE ARAÚJO LIMA"/>
    <s v="ADVOGADO(A)"/>
    <m/>
    <s v="S"/>
    <x v="0"/>
    <n v="1"/>
    <n v="10"/>
    <s v="S"/>
    <s v="N"/>
    <s v="S"/>
    <s v=" "/>
    <x v="0"/>
    <m/>
  </r>
  <r>
    <n v="1313"/>
    <x v="240"/>
    <d v="1986-04-24T00:00:00"/>
    <s v="F"/>
    <s v="290120251313"/>
    <n v="2155439"/>
    <n v="8561175"/>
    <m/>
    <x v="152"/>
    <s v="009.387.954-73"/>
    <s v="dianamedeirosramos@hotmail.com"/>
    <x v="236"/>
    <s v="DIANA MARIA MEDEIROS RAMOS PIRES"/>
    <n v="5581998723839"/>
    <m/>
    <m/>
    <x v="9"/>
    <s v="CONSULTORIA"/>
    <s v="RECIFE"/>
    <s v="PE"/>
    <s v="50090-040"/>
    <n v="5581998723839"/>
    <x v="87"/>
    <m/>
    <s v="DPCP"/>
    <s v="DPCP_DMRP"/>
    <s v="DIANA MARIA MEDEIROS RAMOS PIRES"/>
    <s v="MÉDICO(A)"/>
    <m/>
    <s v="S"/>
    <x v="0"/>
    <n v="1"/>
    <n v="9"/>
    <s v="S"/>
    <s v="N"/>
    <s v="S"/>
    <s v=" "/>
    <x v="0"/>
    <m/>
  </r>
  <r>
    <n v="1271"/>
    <x v="241"/>
    <d v="1990-05-10T00:00:00"/>
    <s v="M"/>
    <s v="240120251271"/>
    <n v="2467714"/>
    <m/>
    <s v="6AS11037"/>
    <x v="153"/>
    <s v="089.138.584-36"/>
    <s v="pedroh_rpaiva@hotmail.com"/>
    <x v="237"/>
    <s v="PEDRO HENRIQUE ROCHA DE PAIVA"/>
    <n v="5581992384064"/>
    <m/>
    <m/>
    <x v="1"/>
    <s v="CONSULTORIA"/>
    <s v="RECIFE"/>
    <s v="PE"/>
    <s v="52011-200"/>
    <n v="5581992384064"/>
    <x v="88"/>
    <m/>
    <s v="FSP"/>
    <s v="FSP_PHRP"/>
    <s v="PEDRO HENRIQUE ROCHA DE PAIVA"/>
    <s v="ADVOGADO(A)"/>
    <m/>
    <s v="S"/>
    <x v="0"/>
    <n v="1"/>
    <n v="10"/>
    <s v="S"/>
    <s v="N"/>
    <s v="S"/>
    <s v=" "/>
    <x v="0"/>
    <m/>
  </r>
  <r>
    <n v="1273"/>
    <x v="242"/>
    <d v="1998-03-19T00:00:00"/>
    <s v="F"/>
    <s v="240120251273"/>
    <m/>
    <n v="8356637"/>
    <m/>
    <x v="154"/>
    <s v="112.025.014-51"/>
    <s v="Cybellenovaess@gmail.com"/>
    <x v="238"/>
    <s v="CYBELLE SOUSA NOVAES GOMINHO"/>
    <n v="5581999209220"/>
    <m/>
    <m/>
    <x v="9"/>
    <s v="CONSULTORIA"/>
    <s v="RECIFE"/>
    <s v="PE"/>
    <s v="52070-040"/>
    <n v="5581999209220"/>
    <x v="88"/>
    <m/>
    <s v="CNG"/>
    <s v="CNG_CNG"/>
    <s v="CYBELLE SOUSA NOVAES GOMINHO"/>
    <s v="ADVOGADO(A)"/>
    <m/>
    <m/>
    <x v="0"/>
    <n v="1"/>
    <n v="8"/>
    <s v="S"/>
    <s v="N"/>
    <s v="S"/>
    <s v=" "/>
    <x v="0"/>
    <m/>
  </r>
  <r>
    <n v="1275"/>
    <x v="243"/>
    <d v="1992-09-07T00:00:00"/>
    <s v="F"/>
    <s v="240120251275"/>
    <m/>
    <m/>
    <m/>
    <x v="1"/>
    <s v="397.723.798-56"/>
    <s v="lxbaptistini@gmail.com"/>
    <x v="239"/>
    <s v="BRUNO GUISOLPHE FERREIRA"/>
    <n v="5519992954617"/>
    <m/>
    <m/>
    <x v="9"/>
    <s v="CONSULTORIA"/>
    <s v="CAMPINAS"/>
    <s v="SP"/>
    <s v="13031-500"/>
    <n v="5519992954617"/>
    <x v="88"/>
    <m/>
    <s v="BGF"/>
    <s v="BGF_LXB"/>
    <s v="LETÍCIA XAVIER BAPTISTINI"/>
    <s v="ADMINISTRADOR(A)"/>
    <m/>
    <m/>
    <x v="0"/>
    <n v="1"/>
    <n v="7"/>
    <s v="S"/>
    <s v="N"/>
    <s v="S"/>
    <m/>
    <x v="0"/>
    <m/>
  </r>
  <r>
    <n v="1347"/>
    <x v="244"/>
    <d v="1980-12-23T00:00:00"/>
    <s v="F"/>
    <s v="230120251347"/>
    <n v="2100111"/>
    <m/>
    <m/>
    <x v="155"/>
    <s v="032.019.834-03"/>
    <s v="mari_sotero@hotmail.com"/>
    <x v="240"/>
    <s v="MARIANA SOTERO BACELAR"/>
    <n v="5521971469064"/>
    <m/>
    <m/>
    <x v="1"/>
    <s v="CONSULTORIA"/>
    <s v="RIO DE JANEIRO"/>
    <s v="RJ"/>
    <s v="22231-080"/>
    <n v="5521971469064"/>
    <x v="89"/>
    <m/>
    <s v="TCSB"/>
    <s v="TCSB_MSB"/>
    <s v="MARIANA SOTERO BACELAR"/>
    <s v="ENGENHEIRO(A)"/>
    <m/>
    <m/>
    <x v="0"/>
    <n v="1"/>
    <n v="8"/>
    <s v="S"/>
    <s v="N"/>
    <s v="S"/>
    <s v=" "/>
    <x v="0"/>
    <m/>
  </r>
  <r>
    <n v="1272"/>
    <x v="245"/>
    <d v="1986-04-01T00:00:00"/>
    <s v="M"/>
    <s v="220120251272"/>
    <n v="2628746"/>
    <m/>
    <m/>
    <x v="156"/>
    <s v="330.951.458-70"/>
    <s v="marcelodm@gmail.com"/>
    <x v="241"/>
    <s v="MARCELO DORES MOREIRA"/>
    <n v="5511996700809"/>
    <m/>
    <m/>
    <x v="9"/>
    <s v="CONSULTORIA"/>
    <s v="VALINHOS"/>
    <s v="SP"/>
    <s v="13271-794"/>
    <n v="5511996700809"/>
    <x v="90"/>
    <m/>
    <s v="MDM"/>
    <s v="MDM_MDM"/>
    <s v="MARCELO DORES MOREIRA"/>
    <s v="ECONOMISTA"/>
    <m/>
    <s v="S"/>
    <x v="0"/>
    <n v="1"/>
    <n v="9"/>
    <s v="S"/>
    <s v="N"/>
    <s v="S"/>
    <s v=" "/>
    <x v="0"/>
    <m/>
  </r>
  <r>
    <n v="1339"/>
    <x v="245"/>
    <d v="1986-04-01T00:00:00"/>
    <s v="M"/>
    <s v="220120251339"/>
    <m/>
    <n v="8409325"/>
    <m/>
    <x v="156"/>
    <s v="330.951.458-70"/>
    <s v="marcelodm@gmail.com"/>
    <x v="241"/>
    <s v="MARCELO DORES MOREIRA"/>
    <n v="5511996700809"/>
    <m/>
    <m/>
    <x v="9"/>
    <s v="CONSULTORIA"/>
    <s v="VALINHOS"/>
    <s v="SP"/>
    <s v="13271-794"/>
    <n v="5511996700809"/>
    <x v="90"/>
    <m/>
    <s v="MDM"/>
    <s v="MDM_MDM"/>
    <s v="MARCELO DORES MOREIRA"/>
    <s v="ECONOMISTA"/>
    <m/>
    <s v="S"/>
    <x v="0"/>
    <n v="1"/>
    <n v="9"/>
    <s v="S"/>
    <s v="N"/>
    <s v="S"/>
    <s v=" "/>
    <x v="0"/>
    <m/>
  </r>
  <r>
    <n v="1268"/>
    <x v="246"/>
    <d v="1987-04-03T00:00:00"/>
    <s v="M"/>
    <s v="210120251268"/>
    <n v="4263135"/>
    <m/>
    <m/>
    <x v="157"/>
    <s v="004.655.813-66"/>
    <s v="junior-castelobranco@hotmail.com"/>
    <x v="242"/>
    <s v="FRANCISCO JUNIOR CASTELO BRANCO NUNES SILVA"/>
    <n v="5589981485009"/>
    <m/>
    <m/>
    <x v="0"/>
    <s v="CONSULTORIA"/>
    <s v="FLORIANO"/>
    <s v="PI"/>
    <s v="64808-485"/>
    <n v="5589981485009"/>
    <x v="91"/>
    <m/>
    <s v="FJCB"/>
    <s v="FJCB_FJCB"/>
    <s v="FRANCISCO JUNIOR CASTELO BRANCO NUNES SILVA"/>
    <s v="MÉDICO(A)"/>
    <m/>
    <s v="N"/>
    <x v="0"/>
    <n v="1"/>
    <n v="9"/>
    <s v="S"/>
    <s v="N"/>
    <s v="S"/>
    <s v=" "/>
    <x v="0"/>
    <m/>
  </r>
  <r>
    <n v="1293"/>
    <x v="247"/>
    <d v="1979-11-05T00:00:00"/>
    <s v="F"/>
    <s v="210120251293"/>
    <m/>
    <m/>
    <m/>
    <x v="1"/>
    <s v="279.551.638-18"/>
    <s v="ferreiraka@gmail.com"/>
    <x v="243"/>
    <s v="KARINA FERREIRA PINTO"/>
    <n v="16464164559"/>
    <m/>
    <m/>
    <x v="1"/>
    <s v="CONSULTORIA"/>
    <s v="NEW YORK"/>
    <s v="NY"/>
    <n v="10280"/>
    <n v="16464164559"/>
    <x v="91"/>
    <m/>
    <s v="KFP"/>
    <s v="KFP_KFP"/>
    <s v="KARINA FERREIRA PINTO"/>
    <s v="DIRETOR(A)"/>
    <m/>
    <m/>
    <x v="0"/>
    <n v="1"/>
    <n v="10"/>
    <s v="S"/>
    <s v="N"/>
    <s v="S"/>
    <m/>
    <x v="0"/>
    <m/>
  </r>
  <r>
    <n v="1264"/>
    <x v="248"/>
    <d v="1984-12-13T00:00:00"/>
    <s v="M"/>
    <s v="170120251264"/>
    <m/>
    <n v="8299097"/>
    <m/>
    <x v="1"/>
    <s v="326.691.498-80"/>
    <s v="shoporiente@yahoo.com.br"/>
    <x v="244"/>
    <s v="RODRIGO KAZUO ANIYA"/>
    <n v="5511985891387"/>
    <m/>
    <m/>
    <x v="12"/>
    <s v="CONSULTORIA"/>
    <s v="SÃO PAULO"/>
    <s v="SP"/>
    <s v="03610-010"/>
    <n v="5511985891387"/>
    <x v="92"/>
    <m/>
    <s v="RKA"/>
    <s v="RKA"/>
    <s v="RODRIGO KAZUO ANIYA"/>
    <s v="EMPRESÁRIO(A)"/>
    <m/>
    <m/>
    <x v="0"/>
    <n v="1"/>
    <n v="10"/>
    <s v="S"/>
    <s v="N"/>
    <s v="S"/>
    <s v=" "/>
    <x v="1"/>
    <d v="2025-05-07T00:00:00"/>
  </r>
  <r>
    <n v="1265"/>
    <x v="249"/>
    <d v="1994-11-11T00:00:00"/>
    <s v="M"/>
    <s v="170120251265"/>
    <m/>
    <n v="8370626"/>
    <m/>
    <x v="158"/>
    <s v="107.609.854-13"/>
    <s v="rafaellmedupe2012@gmail.com"/>
    <x v="245"/>
    <s v="RAFAEL GOMES DA SILVA"/>
    <n v="5581998210592"/>
    <m/>
    <m/>
    <x v="9"/>
    <s v="CONSULTORIA"/>
    <s v="RECIFE"/>
    <s v="PE"/>
    <s v="50731-140"/>
    <n v="5581998210592"/>
    <x v="92"/>
    <m/>
    <s v="RGS"/>
    <s v="RGS_RGS"/>
    <s v="RAFAEL GOMES DA SILVA"/>
    <s v="MÉDICO(A)"/>
    <m/>
    <s v="S"/>
    <x v="0"/>
    <n v="1"/>
    <n v="10"/>
    <s v="S"/>
    <s v="N"/>
    <s v="S"/>
    <s v=" "/>
    <x v="0"/>
    <m/>
  </r>
  <r>
    <n v="1267"/>
    <x v="250"/>
    <d v="1992-10-18T00:00:00"/>
    <s v="M"/>
    <s v="170120251267"/>
    <n v="17606368"/>
    <m/>
    <m/>
    <x v="159"/>
    <s v="660.227.463-53"/>
    <s v="mendeslrodrigo@gmail.com"/>
    <x v="246"/>
    <s v="RODRIGO MENDES LOPES"/>
    <n v="5581999249999"/>
    <m/>
    <m/>
    <x v="7"/>
    <s v="CONSULTORIA"/>
    <s v="RECIFE"/>
    <s v="PE"/>
    <s v="50610-130"/>
    <n v="5581999249999"/>
    <x v="92"/>
    <m/>
    <s v="RML"/>
    <s v="RML_RML"/>
    <s v="RODRIGO MENDES LOPES"/>
    <s v="GERENTE DE PRODUTOS"/>
    <m/>
    <s v="S"/>
    <x v="0"/>
    <n v="1"/>
    <n v="9"/>
    <s v="S"/>
    <s v="N"/>
    <s v="S"/>
    <s v=" "/>
    <x v="0"/>
    <m/>
  </r>
  <r>
    <n v="1274"/>
    <x v="251"/>
    <d v="1988-04-14T00:00:00"/>
    <s v="M"/>
    <s v="170120251274"/>
    <m/>
    <n v="5252629"/>
    <m/>
    <x v="160"/>
    <s v="068.920.164-80"/>
    <s v="brunovcg@gmail.com"/>
    <x v="247"/>
    <s v="BRUNO VIEIRA CAMPOS GOUVEIRA"/>
    <n v="5581994791589"/>
    <m/>
    <m/>
    <x v="9"/>
    <s v="CONSULTORIA"/>
    <s v="RECIFE"/>
    <s v="PE"/>
    <s v="50090-040"/>
    <n v="5581994791589"/>
    <x v="92"/>
    <m/>
    <s v="BVCG"/>
    <s v="BVCG_BVCG"/>
    <s v="BRUNO VIEIRA CAMPOS GOUVEIRA"/>
    <s v="PROGRAMADOR(A)"/>
    <m/>
    <s v="S"/>
    <x v="0"/>
    <n v="1"/>
    <n v="10"/>
    <s v="S"/>
    <s v="N"/>
    <s v="S"/>
    <s v=" "/>
    <x v="0"/>
    <m/>
  </r>
  <r>
    <n v="1514"/>
    <x v="250"/>
    <d v="1992-10-18T00:00:00"/>
    <s v="M"/>
    <s v="170120251514"/>
    <m/>
    <n v="8340633"/>
    <m/>
    <x v="0"/>
    <s v="660.227.463-53"/>
    <s v="mendeslrodrigo@gmail.com"/>
    <x v="248"/>
    <s v="RODRIGO MENDES LOPES"/>
    <n v="5581999249999"/>
    <m/>
    <m/>
    <x v="7"/>
    <s v="CONSULTORIA"/>
    <s v="RECIFE"/>
    <s v="PE"/>
    <s v="50610-130"/>
    <n v="5581999249999"/>
    <x v="92"/>
    <m/>
    <s v="RML"/>
    <s v="RML_RML"/>
    <s v="RODRIGO MENDES LOPES"/>
    <s v="GERENTE DE PRODUTOS"/>
    <m/>
    <s v="S"/>
    <x v="0"/>
    <n v="1"/>
    <n v="9"/>
    <s v="S"/>
    <s v="N"/>
    <s v="S"/>
    <s v=" "/>
    <x v="0"/>
    <m/>
  </r>
  <r>
    <n v="1263"/>
    <x v="252"/>
    <d v="2002-10-30T00:00:00"/>
    <s v="M"/>
    <s v="150120251263"/>
    <n v="17451605"/>
    <m/>
    <m/>
    <x v="161"/>
    <s v="703.551.684-05"/>
    <s v="pedro.campelo10@gmail.com"/>
    <x v="249"/>
    <s v="ROGERIO BARTOLOMEU CAMPELO"/>
    <n v="5581996521460"/>
    <m/>
    <m/>
    <x v="1"/>
    <s v="RETENCAO"/>
    <s v="JABOATÃO DOS GUARARAPES"/>
    <s v="PE"/>
    <s v="54410-272"/>
    <n v="5581996521460"/>
    <x v="93"/>
    <m/>
    <s v="RBC"/>
    <s v="RBC_PFC"/>
    <s v="PEDRO FELIPE NEVES CAMPELO"/>
    <s v="ASPIRANTE À OFICIAL"/>
    <m/>
    <s v="N"/>
    <x v="1"/>
    <n v="0"/>
    <m/>
    <s v="S"/>
    <s v="N"/>
    <s v="S"/>
    <s v=" "/>
    <x v="0"/>
    <m/>
  </r>
  <r>
    <n v="1260"/>
    <x v="253"/>
    <d v="1965-03-28T00:00:00"/>
    <s v="M"/>
    <s v="140120251260"/>
    <n v="2303208"/>
    <m/>
    <m/>
    <x v="162"/>
    <s v="427.518.374-68"/>
    <s v="ffdelima2@gmail.com"/>
    <x v="250"/>
    <s v="FLAVIO FERNANDES DE LIMA"/>
    <n v="5584999281027"/>
    <s v="QUALIFICADO"/>
    <m/>
    <x v="9"/>
    <s v="CONSULTORIA"/>
    <s v="NATAL"/>
    <s v="RN"/>
    <s v="59094-010"/>
    <n v="5584999281027"/>
    <x v="94"/>
    <d v="2023-01-30T00:00:00"/>
    <s v="FFL"/>
    <s v="FFL_FFL"/>
    <s v="FLAVIO FERNANDES DE LIMA"/>
    <s v="ADMINISTRADOR(A)"/>
    <s v="COMPLETA"/>
    <s v="S"/>
    <x v="0"/>
    <n v="1"/>
    <n v="9"/>
    <s v="S"/>
    <s v="N"/>
    <s v="S"/>
    <s v=" "/>
    <x v="0"/>
    <m/>
  </r>
  <r>
    <n v="1261"/>
    <x v="254"/>
    <d v="1994-06-25T00:00:00"/>
    <s v="M"/>
    <s v="140120251261"/>
    <m/>
    <n v="4135215"/>
    <m/>
    <x v="163"/>
    <s v="098.138.259-28"/>
    <s v="luizfernando@valoski.com.br"/>
    <x v="251"/>
    <s v="LUIZ FERNANDO CLAUDINO VALOSKI"/>
    <n v="5541997320269"/>
    <m/>
    <m/>
    <x v="12"/>
    <s v="CONSULTORIA"/>
    <s v="CURITIBA"/>
    <s v="PR"/>
    <s v="80620-150"/>
    <n v="5541997320269"/>
    <x v="94"/>
    <m/>
    <s v="LFCV"/>
    <s v="LFCV_LFCV"/>
    <s v="LUIZ FERNANDO CLAUDINO VALOSKI"/>
    <s v="CONTADOR(A)"/>
    <m/>
    <s v="S"/>
    <x v="0"/>
    <n v="1"/>
    <n v="9"/>
    <s v="S"/>
    <s v="N"/>
    <s v="S"/>
    <s v=" "/>
    <x v="0"/>
    <m/>
  </r>
  <r>
    <n v="1262"/>
    <x v="255"/>
    <d v="1991-04-23T00:00:00"/>
    <s v="F"/>
    <s v="140120251262"/>
    <n v="4791136"/>
    <m/>
    <m/>
    <x v="164"/>
    <s v="098.302.126-02"/>
    <s v="Thuanymacielb@gmail.com"/>
    <x v="252"/>
    <s v="ALEX CASTILHO ARAUJO"/>
    <n v="5511912570503"/>
    <m/>
    <m/>
    <x v="1"/>
    <s v="CONSULTORIA"/>
    <s v="SÃO PAULO"/>
    <s v="SP"/>
    <s v="04550-003"/>
    <n v="5511912570503"/>
    <x v="94"/>
    <m/>
    <s v="FCA"/>
    <s v="FCA_TMB"/>
    <s v="THUANY MACIEL BALEEIRO"/>
    <s v="INFLUENCER"/>
    <m/>
    <s v="N"/>
    <x v="0"/>
    <n v="1"/>
    <n v="1"/>
    <s v="S"/>
    <s v="N"/>
    <s v="S"/>
    <s v=" "/>
    <x v="0"/>
    <m/>
  </r>
  <r>
    <n v="1266"/>
    <x v="256"/>
    <d v="1986-02-10T00:00:00"/>
    <s v="F"/>
    <s v="140120251266"/>
    <n v="59569"/>
    <m/>
    <m/>
    <x v="165"/>
    <s v="227.699.748-66"/>
    <s v="sarah.sampaio@gmail.com"/>
    <x v="253"/>
    <s v="SARAH ROBERTA ALVAREZ SAMPAIO"/>
    <n v="5511961220212"/>
    <m/>
    <m/>
    <x v="12"/>
    <s v="CONSULTORIA"/>
    <s v="SÃO PAULO"/>
    <s v="SP"/>
    <s v="04601-041"/>
    <n v="5511961220212"/>
    <x v="94"/>
    <m/>
    <s v="SRAS"/>
    <s v="SRAS_SRAS"/>
    <s v="SARAH ROBERTA ALVAREZ SAMPAIO"/>
    <s v="GERENTE DE VENDAS"/>
    <m/>
    <s v="S"/>
    <x v="0"/>
    <n v="1"/>
    <n v="9"/>
    <s v="S"/>
    <s v="N"/>
    <s v="S"/>
    <s v=" "/>
    <x v="0"/>
    <m/>
  </r>
  <r>
    <n v="1256"/>
    <x v="257"/>
    <d v="1957-04-13T00:00:00"/>
    <s v="F"/>
    <s v="130120251256"/>
    <n v="4457222"/>
    <m/>
    <m/>
    <x v="1"/>
    <s v="327.418.120-04"/>
    <s v="MARIAAMVANSET@HOTMAIL.COM.BR"/>
    <x v="254"/>
    <s v="PAULO MEIRA MAROSTICA"/>
    <n v="5554996413060"/>
    <m/>
    <m/>
    <x v="2"/>
    <s v="RETENCAO"/>
    <s v="TAUBATE"/>
    <s v="SP"/>
    <s v="12041-078"/>
    <n v="5554996413060"/>
    <x v="95"/>
    <m/>
    <s v="PMM"/>
    <s v="PMM_MMV"/>
    <s v="MARIA ANTONIA MAROSTICA VANSET"/>
    <s v="SERVIDOR(A) PÚBLICO(A)"/>
    <m/>
    <m/>
    <x v="1"/>
    <n v="0"/>
    <m/>
    <s v="N"/>
    <s v="N"/>
    <s v="N"/>
    <s v=" "/>
    <x v="1"/>
    <d v="2025-07-24T00:00:00"/>
  </r>
  <r>
    <n v="1257"/>
    <x v="258"/>
    <d v="1979-04-03T00:00:00"/>
    <s v="F"/>
    <s v="130120251257"/>
    <n v="16304397"/>
    <m/>
    <m/>
    <x v="166"/>
    <s v="007.377.384-05"/>
    <s v="DANIELATAVARESDEMELO@HOTMAIL.COM"/>
    <x v="255"/>
    <s v="ANTONIO CARLOS SANTOS FERREIRA"/>
    <n v="5583988289010"/>
    <m/>
    <m/>
    <x v="1"/>
    <s v="CONSULTORIA"/>
    <s v="JOÃO PESSOA"/>
    <s v="PB"/>
    <s v="58043-320"/>
    <n v="5583988289010"/>
    <x v="95"/>
    <m/>
    <s v="ACSF"/>
    <s v="ACSF_ACSF"/>
    <s v="ANTONIO CARLOS SANTOS FERREIRA"/>
    <s v="ARQUITETO(A)"/>
    <m/>
    <m/>
    <x v="0"/>
    <n v="1"/>
    <n v="4"/>
    <s v="S"/>
    <s v="N"/>
    <s v="S"/>
    <s v=" "/>
    <x v="1"/>
    <d v="2025-06-27T00:00:00"/>
  </r>
  <r>
    <n v="1258"/>
    <x v="259"/>
    <d v="2002-01-18T00:00:00"/>
    <s v="M"/>
    <s v="130120251258"/>
    <n v="829"/>
    <m/>
    <s v="6FQ53541"/>
    <x v="1"/>
    <s v="110.233.744-71"/>
    <s v="LEONARDOBRECK@GMAIL.COM"/>
    <x v="256"/>
    <s v="LEONARDO CANTARELLI FEITOSA BRECKENFELD"/>
    <n v="5581992145619"/>
    <m/>
    <m/>
    <x v="0"/>
    <s v="RETENCAO"/>
    <s v="RECIFE"/>
    <s v="PE"/>
    <s v="52060-150"/>
    <n v="5581992145619"/>
    <x v="95"/>
    <m/>
    <s v="LCFB"/>
    <s v="LCFB_LCFB"/>
    <s v="LEONARDO CANTARELLI FEITOSA BRECKENFELD"/>
    <s v="ESTUDANTE"/>
    <m/>
    <m/>
    <x v="1"/>
    <n v="0"/>
    <m/>
    <s v="S"/>
    <s v="N"/>
    <s v="S"/>
    <s v=" "/>
    <x v="0"/>
    <m/>
  </r>
  <r>
    <n v="1259"/>
    <x v="260"/>
    <d v="1981-11-22T00:00:00"/>
    <s v="M"/>
    <s v="130120251259"/>
    <m/>
    <n v="8191797"/>
    <m/>
    <x v="167"/>
    <s v="044.340.576-00"/>
    <s v="ALEXANDRE.FONTES.PEREIRA@GMAIL.COM"/>
    <x v="257"/>
    <s v="ALEXANDRE FONTES PEREIRA"/>
    <n v="5541995365995"/>
    <s v="QUALIFICADO"/>
    <s v="QUALIFICADO"/>
    <x v="9"/>
    <s v="CONSULTORIA"/>
    <s v="CURITIBA"/>
    <s v="PR"/>
    <s v="80050-470"/>
    <n v="5541995365995"/>
    <x v="95"/>
    <m/>
    <s v="AFP"/>
    <s v="AFP_AFP"/>
    <s v="ALEXANDRE FONTES PEREIRA"/>
    <s v="ENGENHEIRO(A)"/>
    <s v="COMPLETA"/>
    <s v="S"/>
    <x v="0"/>
    <n v="1"/>
    <s v="2A"/>
    <s v="S"/>
    <s v="N"/>
    <s v="S"/>
    <s v=" "/>
    <x v="0"/>
    <m/>
  </r>
  <r>
    <n v="1251"/>
    <x v="261"/>
    <d v="1978-09-20T00:00:00"/>
    <s v="M"/>
    <s v="090120251251"/>
    <n v="17450508"/>
    <m/>
    <m/>
    <x v="168"/>
    <s v="308.219.588-10"/>
    <s v="jpmart@terra.com.br"/>
    <x v="258"/>
    <s v="JOÃO PAULO ORSINI MARTINELLI"/>
    <n v="5511999450939"/>
    <m/>
    <m/>
    <x v="2"/>
    <s v="CONSULTORIA"/>
    <s v="SÃO PAULO"/>
    <s v="SP"/>
    <s v="1420-002"/>
    <n v="5511999450939"/>
    <x v="96"/>
    <m/>
    <s v="JPOM"/>
    <s v="JPOM_JPOM"/>
    <s v="JOÃO PAULO ORSINI MARTINELLI"/>
    <s v="SERVIDOR(A) PÚBLICO(A)"/>
    <m/>
    <m/>
    <x v="0"/>
    <n v="1"/>
    <n v="7"/>
    <s v="S"/>
    <s v="N"/>
    <s v="S"/>
    <s v=" "/>
    <x v="0"/>
    <m/>
  </r>
  <r>
    <n v="1254"/>
    <x v="262"/>
    <d v="1987-10-08T00:00:00"/>
    <s v="M"/>
    <s v="090120251254"/>
    <n v="2104914"/>
    <n v="940093"/>
    <s v="6FO40477"/>
    <x v="169"/>
    <s v="229.697.038-90"/>
    <s v="renatopedigoni@gmail.com"/>
    <x v="259"/>
    <s v="RENATO GARCIA PEDIGONI"/>
    <n v="5511969234886"/>
    <m/>
    <m/>
    <x v="12"/>
    <s v="CONSULTORIA"/>
    <s v="SÃO PAULO"/>
    <s v="SP"/>
    <s v="05425-001"/>
    <n v="5511969234886"/>
    <x v="96"/>
    <m/>
    <s v="RGP"/>
    <s v="RGP_RGP"/>
    <s v="RENATO GARCIA PEDIGONI"/>
    <s v="TECNOLOGIA"/>
    <m/>
    <s v="S"/>
    <x v="0"/>
    <n v="1"/>
    <n v="9"/>
    <s v="S"/>
    <s v="N"/>
    <s v="S"/>
    <s v=" "/>
    <x v="0"/>
    <m/>
  </r>
  <r>
    <n v="1255"/>
    <x v="263"/>
    <d v="1964-12-02T00:00:00"/>
    <s v="F"/>
    <s v="090120251255"/>
    <m/>
    <n v="8322150"/>
    <m/>
    <x v="170"/>
    <s v="289.156.075-20"/>
    <s v="nairabello@hotmail.com"/>
    <x v="260"/>
    <s v="NAIRA MARIA PEIXOTO ALMEIDA BELO DA SILVA"/>
    <n v="5571999068100"/>
    <m/>
    <m/>
    <x v="12"/>
    <s v="CONSULTORIA"/>
    <s v="SALVADOR"/>
    <s v="BA"/>
    <s v="40270-580"/>
    <n v="5571999068100"/>
    <x v="96"/>
    <m/>
    <s v="NPAS"/>
    <s v="NPAS_NPAS"/>
    <s v="NAIRA MARIA PEIXOTO ALMEIDA BELO DA SILVA"/>
    <s v="BIBLIOTECÁRIO(A)"/>
    <m/>
    <s v="S"/>
    <x v="0"/>
    <n v="1"/>
    <n v="9"/>
    <s v="S"/>
    <s v="N"/>
    <s v="S"/>
    <s v=" "/>
    <x v="0"/>
    <m/>
  </r>
  <r>
    <n v="1247"/>
    <x v="264"/>
    <d v="1978-01-20T00:00:00"/>
    <s v="F"/>
    <s v="060120251247"/>
    <n v="16320112"/>
    <m/>
    <m/>
    <x v="171"/>
    <s v="004.326.219-89"/>
    <s v="SMSMACIEL01@GMAIL.COM"/>
    <x v="261"/>
    <s v="FABIO DEIVSON LOPES MACIEL"/>
    <n v="5531973071828"/>
    <s v="REGULAR"/>
    <m/>
    <x v="1"/>
    <s v="CONSULTORIA"/>
    <s v="BELO HORIZONTE"/>
    <s v="MG"/>
    <s v="22631-310"/>
    <n v="5531973071828"/>
    <x v="97"/>
    <m/>
    <s v="FDLM"/>
    <s v="FDLM_FDLM"/>
    <s v="FABIO DEIVSON LOPES MACIEL"/>
    <s v="ADMINISTRADOR(A)"/>
    <m/>
    <m/>
    <x v="0"/>
    <n v="1"/>
    <n v="1"/>
    <s v="S"/>
    <s v="N"/>
    <s v="S"/>
    <s v=" "/>
    <x v="0"/>
    <m/>
  </r>
  <r>
    <n v="1248"/>
    <x v="265"/>
    <d v="1989-04-02T00:00:00"/>
    <s v="M"/>
    <s v="060120251248"/>
    <m/>
    <n v="8252973"/>
    <m/>
    <x v="1"/>
    <s v="064.204.174-14"/>
    <s v="brunolinhares.pj@gmail.com"/>
    <x v="262"/>
    <s v="BRUNO CÉSAR LINHARES DA COSTA SILVA"/>
    <n v="5584999873397"/>
    <s v="REGULAR"/>
    <m/>
    <x v="12"/>
    <s v="CONSULTORIA"/>
    <s v="RIO DE JANEIRO"/>
    <s v="RJ"/>
    <s v="20270-005"/>
    <n v="5584999873397"/>
    <x v="97"/>
    <m/>
    <s v="BLCS"/>
    <s v="BLCS_BLCS"/>
    <s v="BRUNO CÉSAR LINHARES DA COSTA SILVA"/>
    <s v="ENGENHEIRO DE PRODUÇÃO"/>
    <m/>
    <m/>
    <x v="0"/>
    <n v="1"/>
    <n v="8"/>
    <s v="S"/>
    <s v="N"/>
    <s v="S"/>
    <s v=" "/>
    <x v="0"/>
    <m/>
  </r>
  <r>
    <n v="1250"/>
    <x v="266"/>
    <d v="1963-01-15T00:00:00"/>
    <s v="F"/>
    <s v="060120251250"/>
    <n v="3378906"/>
    <m/>
    <m/>
    <x v="172"/>
    <s v="359.590.100-20"/>
    <s v="cecilia@cassal.com.br"/>
    <x v="263"/>
    <s v="CECÍLIA CASSAL"/>
    <n v="5551981311200"/>
    <m/>
    <m/>
    <x v="9"/>
    <s v="CONSULTORIA"/>
    <s v="PORTO ALEGRE"/>
    <s v="RS"/>
    <s v="90510-002"/>
    <n v="5551981311200"/>
    <x v="97"/>
    <m/>
    <s v="FCC"/>
    <s v="FCC_CCS"/>
    <s v="CECÍLIA CASSAL"/>
    <s v="MÉDICO(A)"/>
    <m/>
    <s v="S"/>
    <x v="0"/>
    <n v="1"/>
    <n v="7"/>
    <s v="S"/>
    <s v="S"/>
    <s v="S"/>
    <s v=" "/>
    <x v="0"/>
    <m/>
  </r>
  <r>
    <n v="1252"/>
    <x v="267"/>
    <d v="1943-07-21T00:00:00"/>
    <s v="M"/>
    <s v="060120251252"/>
    <n v="2853097"/>
    <n v="8347968"/>
    <m/>
    <x v="173"/>
    <s v="066.013.830-15"/>
    <s v="saulvmelo@gmail.com"/>
    <x v="264"/>
    <s v="SAUL MILTON VARELA DE MELO"/>
    <n v="5551998601200"/>
    <m/>
    <m/>
    <x v="9"/>
    <s v="CONSULTORIA"/>
    <s v="PORTO ALEGRE"/>
    <s v="RS"/>
    <s v="90510-002"/>
    <n v="5551998601200"/>
    <x v="97"/>
    <m/>
    <s v="FCC"/>
    <s v="FCC_CCS"/>
    <s v="CECÍLIA CASSAL"/>
    <s v="SERVIDOR(A) PÚBLICO(A)"/>
    <m/>
    <s v="S"/>
    <x v="0"/>
    <n v="1"/>
    <n v="7"/>
    <s v="S"/>
    <s v="S"/>
    <s v="S"/>
    <s v=" "/>
    <x v="0"/>
    <m/>
  </r>
  <r>
    <n v="1245"/>
    <x v="165"/>
    <d v="1984-01-31T00:00:00"/>
    <s v="M"/>
    <s v="030120251245"/>
    <n v="367297"/>
    <m/>
    <m/>
    <x v="174"/>
    <s v="012.793.215-12"/>
    <s v="iuribotelho@hotmail.com"/>
    <x v="265"/>
    <s v="CÉLIA VILAS BOAS LEAL BOTELHO"/>
    <n v="5574991391138"/>
    <m/>
    <m/>
    <x v="9"/>
    <s v="CONSULTORIA"/>
    <s v="JACOBINA"/>
    <s v="BA"/>
    <s v="44700-000"/>
    <n v="5574991391138"/>
    <x v="98"/>
    <m/>
    <s v="CVBL"/>
    <s v="CVBL_IVB"/>
    <s v="IURI VILAS BOAS LEAL BOTELHO"/>
    <s v="EMPRESÁRIO(A)"/>
    <m/>
    <s v="S"/>
    <x v="0"/>
    <n v="1"/>
    <n v="9"/>
    <s v="S"/>
    <s v="N"/>
    <s v="S"/>
    <s v=" "/>
    <x v="0"/>
    <m/>
  </r>
  <r>
    <n v="1243"/>
    <x v="268"/>
    <d v="1990-01-04T00:00:00"/>
    <s v="COJ"/>
    <s v="020120251243"/>
    <m/>
    <n v="8288316"/>
    <m/>
    <x v="175"/>
    <s v="089.432.764-00"/>
    <s v="RODRIGO.AZCA@GMAIL.COM"/>
    <x v="266"/>
    <s v="RODRIGO DE AZEVEDO CAVALCANTI"/>
    <n v="5581987777234"/>
    <m/>
    <m/>
    <x v="1"/>
    <s v="CONSULTORIA"/>
    <s v="RECIFE"/>
    <s v="PE"/>
    <s v="52071-640"/>
    <n v="5581987777234"/>
    <x v="99"/>
    <m/>
    <s v="RAC"/>
    <s v="RAC_BPN_COJ"/>
    <s v="RODRIGO DE AZEVEDO CAVALCANTI"/>
    <s v="ENGENHEIRO(A)"/>
    <m/>
    <s v="S"/>
    <x v="0"/>
    <n v="1"/>
    <n v="1"/>
    <s v="S"/>
    <s v="S"/>
    <s v="S"/>
    <s v=" "/>
    <x v="0"/>
    <m/>
  </r>
  <r>
    <n v="1246"/>
    <x v="269"/>
    <d v="1959-07-20T00:00:00"/>
    <s v="F"/>
    <s v="020120251246"/>
    <m/>
    <n v="8328537"/>
    <m/>
    <x v="176"/>
    <s v="193.052.224-04"/>
    <s v="lemoss21@yahoo.com.br"/>
    <x v="267"/>
    <s v="CLORISMAR SILVA LEMOS"/>
    <n v="5581999255303"/>
    <m/>
    <m/>
    <x v="12"/>
    <s v="CONSULTORIA"/>
    <s v="RECIFE"/>
    <s v="PE"/>
    <s v="51011-000"/>
    <n v="5581999255303"/>
    <x v="99"/>
    <m/>
    <s v="CSL"/>
    <s v="CSL_CSL"/>
    <s v="CLORISMAR SILVA LEMOS"/>
    <s v="MÉDICO(A)"/>
    <m/>
    <s v="S"/>
    <x v="0"/>
    <n v="1"/>
    <n v="9"/>
    <s v="S"/>
    <s v="N"/>
    <s v="S"/>
    <s v=" "/>
    <x v="0"/>
    <m/>
  </r>
  <r>
    <n v="1253"/>
    <x v="270"/>
    <d v="1990-04-27T00:00:00"/>
    <s v="F"/>
    <s v="020120251253"/>
    <m/>
    <n v="8301358"/>
    <m/>
    <x v="177"/>
    <s v="079.769.284-30"/>
    <s v="brunaneves@gmail.com"/>
    <x v="268"/>
    <s v="RODRIGO DE AZEVEDO CAVALCANTI"/>
    <n v="5581986997557"/>
    <m/>
    <m/>
    <x v="1"/>
    <s v="CONSULTORIA"/>
    <s v="RECIFE"/>
    <s v="PE"/>
    <s v="52071-640"/>
    <n v="5581986997557"/>
    <x v="99"/>
    <m/>
    <s v="RAC"/>
    <s v="RAC_BPN_COJ"/>
    <s v="RODRIGO DE AZEVEDO CAVALCANTI"/>
    <s v="AUDITOR(A)"/>
    <m/>
    <s v="S"/>
    <x v="0"/>
    <n v="1"/>
    <n v="1"/>
    <s v="S"/>
    <s v="S"/>
    <s v="S"/>
    <s v=" "/>
    <x v="0"/>
    <m/>
  </r>
  <r>
    <n v="1237"/>
    <x v="271"/>
    <d v="1992-06-23T00:00:00"/>
    <s v="M"/>
    <s v="231220241237"/>
    <n v="17056053"/>
    <m/>
    <m/>
    <x v="178"/>
    <s v="096.663.024-62"/>
    <s v="adolpho.barrosct@gmail.com"/>
    <x v="269"/>
    <s v="ADOLPHO DE BARROS E SILVA DE OLIVEIRA"/>
    <n v="5581999265556"/>
    <s v="REGULAR"/>
    <m/>
    <x v="1"/>
    <s v="CONSULTORIA"/>
    <s v="RECIFE"/>
    <s v="PE"/>
    <s v="52060-000"/>
    <n v="5581999265556"/>
    <x v="100"/>
    <m/>
    <s v="ABO"/>
    <s v="ABO_ABO"/>
    <s v="ADOLPHO DE BARROS E SILVA DE OLIVEIRA"/>
    <s v="MÉDICO(A)"/>
    <s v="SIMPLES"/>
    <s v="S"/>
    <x v="0"/>
    <n v="1"/>
    <n v="7"/>
    <s v="S"/>
    <s v="N"/>
    <s v="S"/>
    <s v=" "/>
    <x v="0"/>
    <m/>
  </r>
  <r>
    <n v="1238"/>
    <x v="272"/>
    <d v="1985-04-12T00:00:00"/>
    <s v="M"/>
    <s v="231220241238"/>
    <n v="17305462"/>
    <m/>
    <m/>
    <x v="179"/>
    <s v="051.069.889-18"/>
    <s v="RICARDODALLABRIDA@GMAIL.COM"/>
    <x v="270"/>
    <s v="RICARDO DA COSTA DALLABRIDA"/>
    <n v="5545991511542"/>
    <m/>
    <s v=""/>
    <x v="1"/>
    <s v="CONSULTORIA"/>
    <s v="MATELÂNDIA"/>
    <s v="PR"/>
    <s v="85887-000"/>
    <n v="554591511542"/>
    <x v="100"/>
    <m/>
    <s v="RCD"/>
    <s v="RCD_RCD"/>
    <s v="RICARDO DA COSTA DALLABRIDA"/>
    <s v="ENGENHEIRO(A)"/>
    <s v="COMPLETA"/>
    <s v="S"/>
    <x v="0"/>
    <n v="1"/>
    <s v="2A"/>
    <s v="S"/>
    <s v="N"/>
    <s v="S"/>
    <s v=" "/>
    <x v="0"/>
    <m/>
  </r>
  <r>
    <n v="1235"/>
    <x v="273"/>
    <d v="1986-11-18T00:00:00"/>
    <s v="F"/>
    <s v="171220241235"/>
    <m/>
    <n v="8278154"/>
    <m/>
    <x v="180"/>
    <s v="074.807.114-84"/>
    <s v="jsf733@gmail.com"/>
    <x v="271"/>
    <s v="JUSSARA DA SILVA PEREIRA"/>
    <n v="5583993949292"/>
    <m/>
    <m/>
    <x v="1"/>
    <s v="CONSULTORIA"/>
    <s v="CABEDELO"/>
    <s v="PB"/>
    <s v="58102-820"/>
    <n v="5583993949292"/>
    <x v="101"/>
    <m/>
    <s v="JSF"/>
    <s v="JSF_JSF"/>
    <s v="JUSSARA DA SILVA PEREIRA"/>
    <s v="ADVOGADO(A)"/>
    <m/>
    <m/>
    <x v="0"/>
    <n v="1"/>
    <n v="8"/>
    <s v="S"/>
    <s v="N"/>
    <s v="S"/>
    <s v=" "/>
    <x v="0"/>
    <m/>
  </r>
  <r>
    <n v="1234"/>
    <x v="274"/>
    <d v="1997-10-23T00:00:00"/>
    <s v="F"/>
    <s v="161220241234"/>
    <n v="17150962"/>
    <m/>
    <m/>
    <x v="181"/>
    <s v="117.705.254-75"/>
    <s v="marinaperaca@gmail.com"/>
    <x v="272"/>
    <s v="MARINA PERACA DE BARROS CORREIA"/>
    <n v="5511960824260"/>
    <m/>
    <m/>
    <x v="1"/>
    <s v="CONSULTORIA"/>
    <s v="SÃO PAULO"/>
    <s v="SP"/>
    <s v="04545-050"/>
    <n v="5511960824260"/>
    <x v="102"/>
    <m/>
    <s v="HMP"/>
    <s v="HMP_HMP"/>
    <s v="HELENA MARIS PINTO PERAÇA"/>
    <s v="ESTUDANTE"/>
    <m/>
    <m/>
    <x v="0"/>
    <n v="1"/>
    <n v="1"/>
    <s v="S"/>
    <s v="N"/>
    <s v="S"/>
    <s v=" "/>
    <x v="0"/>
    <m/>
  </r>
  <r>
    <n v="1230"/>
    <x v="275"/>
    <d v="2015-12-07T00:00:00"/>
    <s v="M"/>
    <s v="101220241230"/>
    <m/>
    <n v="8126539"/>
    <m/>
    <x v="182"/>
    <s v="135.393.714-35"/>
    <s v="renatomfigueiroa@hotmail.com"/>
    <x v="273"/>
    <s v="LEONARDO RODRIGUES FIGUEIROA"/>
    <n v="5581988180903"/>
    <m/>
    <m/>
    <x v="1"/>
    <s v="CONSULTORIA"/>
    <s v="RECIFE"/>
    <s v="PE"/>
    <s v="50710-100"/>
    <n v="5581988180903"/>
    <x v="103"/>
    <m/>
    <s v="JRMF"/>
    <s v="JRMF_JRMF"/>
    <s v="JOSÉ RENATO E MELO FIGUEIROA"/>
    <s v="ESTUDANTE"/>
    <m/>
    <m/>
    <x v="0"/>
    <n v="1"/>
    <n v="9"/>
    <s v="S"/>
    <s v="N"/>
    <s v="S"/>
    <s v=" "/>
    <x v="0"/>
    <m/>
  </r>
  <r>
    <n v="1231"/>
    <x v="276"/>
    <d v="2013-12-27T00:00:00"/>
    <s v="M"/>
    <s v="101220241231"/>
    <m/>
    <n v="8206425"/>
    <m/>
    <x v="183"/>
    <s v="134.666.354-89"/>
    <s v="renatomfigueiroa@hotmail.com"/>
    <x v="274"/>
    <s v="RENATO RODRIGUES FIGUEIROA"/>
    <n v="5581988180903"/>
    <m/>
    <m/>
    <x v="1"/>
    <s v="CONSULTORIA"/>
    <s v="RECIFE"/>
    <s v="PE"/>
    <s v="50710-100"/>
    <n v="5581988180903"/>
    <x v="103"/>
    <m/>
    <s v="JRMF"/>
    <s v="JRMF_JRMF"/>
    <s v="JOSÉ RENATO E MELO FIGUEIROA"/>
    <s v="ESTUDANTE"/>
    <m/>
    <m/>
    <x v="0"/>
    <n v="1"/>
    <n v="9"/>
    <s v="S"/>
    <s v="N"/>
    <s v="S"/>
    <s v=" "/>
    <x v="0"/>
    <m/>
  </r>
  <r>
    <n v="1236"/>
    <x v="277"/>
    <d v="1988-03-20T00:00:00"/>
    <s v="F"/>
    <s v="101220241236"/>
    <m/>
    <n v="4095296"/>
    <m/>
    <x v="184"/>
    <s v="073.819.954-09"/>
    <s v=" "/>
    <x v="275"/>
    <s v="CLARICE VILELA VASCONCELOS URPIA"/>
    <n v="5581995760999"/>
    <m/>
    <m/>
    <x v="9"/>
    <s v="CONSULTORIA"/>
    <s v="RECIFE"/>
    <s v="PE"/>
    <s v="52050-050"/>
    <n v="5581995760999"/>
    <x v="103"/>
    <m/>
    <s v="PLUM"/>
    <s v="PLUM_CVU"/>
    <s v="CLARICE VILELA VASCONCELOS URPIA"/>
    <s v="ANALISTA JUDICIÁRIA"/>
    <m/>
    <m/>
    <x v="0"/>
    <n v="1"/>
    <n v="8"/>
    <s v="S"/>
    <s v="N"/>
    <s v="S"/>
    <s v=" "/>
    <x v="0"/>
    <m/>
  </r>
  <r>
    <n v="1239"/>
    <x v="278"/>
    <d v="1986-08-04T00:00:00"/>
    <s v="M"/>
    <s v="101220241239"/>
    <m/>
    <n v="8261987"/>
    <m/>
    <x v="185"/>
    <n v="81987070671"/>
    <s v="Pablourpia@gmail.com"/>
    <x v="276"/>
    <s v="PABLO LUIZ URPIA DE MOURA"/>
    <n v="5581987070671"/>
    <m/>
    <m/>
    <x v="9"/>
    <s v="CONSULTORIA"/>
    <s v="RECIFE"/>
    <s v="PE"/>
    <s v="52050-050"/>
    <n v="5581995760999"/>
    <x v="103"/>
    <m/>
    <s v="PLUM"/>
    <s v="PLUM_PLUM"/>
    <s v="PABLO LUIZ URPIA DE MOURA"/>
    <s v="ADMINISTRADOR(A)"/>
    <m/>
    <m/>
    <x v="0"/>
    <n v="1"/>
    <n v="8"/>
    <s v="S"/>
    <s v="N"/>
    <s v="S"/>
    <s v=" "/>
    <x v="0"/>
    <m/>
  </r>
  <r>
    <n v="1227"/>
    <x v="191"/>
    <d v="1989-02-27T00:00:00"/>
    <s v="M"/>
    <s v="091220241227"/>
    <m/>
    <n v="4765549"/>
    <m/>
    <x v="1"/>
    <s v="071.318.744-18"/>
    <s v="DANIELSENAPESSOAL@GMAIL.COM"/>
    <x v="277"/>
    <s v="DANIEL DE ARAÚJO SENA"/>
    <n v="5511952511494"/>
    <s v=""/>
    <s v="REGULAR"/>
    <x v="9"/>
    <s v="CONSULTORIA"/>
    <s v="SÃO PAULO"/>
    <s v="SP"/>
    <s v="04548-000"/>
    <n v="5511952511494"/>
    <x v="104"/>
    <m/>
    <s v="DAS"/>
    <s v="DAS_DAS"/>
    <s v="DANIEL DE ARAÚJO SENA"/>
    <s v="ADMINISTRADOR(A)"/>
    <s v="COMPLETA"/>
    <s v="S"/>
    <x v="0"/>
    <n v="1"/>
    <n v="2"/>
    <s v="S"/>
    <s v="N"/>
    <s v="S"/>
    <s v=" "/>
    <x v="0"/>
    <m/>
  </r>
  <r>
    <n v="1228"/>
    <x v="279"/>
    <d v="1997-03-18T00:00:00"/>
    <s v="F"/>
    <s v="091220241228"/>
    <m/>
    <n v="8137502"/>
    <m/>
    <x v="186"/>
    <s v="110.621.284-35"/>
    <s v="harropcarolina@gmail.com"/>
    <x v="278"/>
    <s v="CAROLINA HARROP FERREIRA DA COSTA FONSECA"/>
    <n v="5581996571670"/>
    <m/>
    <m/>
    <x v="1"/>
    <s v="CONSULTORIA"/>
    <s v="RECIFE"/>
    <s v="PE"/>
    <s v="51021-000"/>
    <n v="5581996571670"/>
    <x v="104"/>
    <m/>
    <s v="FFC"/>
    <s v="FFC_CHFC"/>
    <s v="CAROLINA HARROP FERREIRA DA COSTA FONSECA"/>
    <s v="ADVOGADO(A)"/>
    <s v="SIMPLES"/>
    <s v="N"/>
    <x v="0"/>
    <n v="1"/>
    <n v="3"/>
    <s v="S"/>
    <s v="N"/>
    <s v="S"/>
    <s v=" "/>
    <x v="0"/>
    <m/>
  </r>
  <r>
    <n v="1222"/>
    <x v="280"/>
    <d v="1974-10-27T00:00:00"/>
    <s v="M"/>
    <s v="031220241222"/>
    <n v="2028916"/>
    <m/>
    <m/>
    <x v="1"/>
    <s v="881.044.274-15"/>
    <s v="ecio@yahoo.com"/>
    <x v="279"/>
    <s v="ECIO DE FARIAS COSTA"/>
    <n v="5581999660550"/>
    <s v="QUALIFICADO"/>
    <m/>
    <x v="1"/>
    <s v="CONSULTORIA"/>
    <s v="RECIFE"/>
    <s v="PE"/>
    <s v="52050-180"/>
    <n v="5581999660550"/>
    <x v="105"/>
    <m/>
    <s v="EFC"/>
    <s v="EFC"/>
    <s v="ECIO DE FARIAS COSTA"/>
    <s v="ECONOMISTA"/>
    <s v="COMPLETA"/>
    <s v="N"/>
    <x v="0"/>
    <n v="1"/>
    <n v="9"/>
    <s v="S"/>
    <s v="N"/>
    <s v="S"/>
    <m/>
    <x v="1"/>
    <d v="2025-05-26T00:00:00"/>
  </r>
  <r>
    <n v="1217"/>
    <x v="281"/>
    <d v="2019-11-02T00:00:00"/>
    <s v="F"/>
    <s v="281120241217"/>
    <m/>
    <n v="8170640"/>
    <m/>
    <x v="187"/>
    <s v="578.745.438-31"/>
    <s v="nathaliasmcastro@hotmail.com"/>
    <x v="280"/>
    <s v="GILBERTO HENRIQUE MOURA CASTRO"/>
    <n v="5518981354285"/>
    <m/>
    <m/>
    <x v="12"/>
    <s v="CONSULTORIA"/>
    <s v="ANDRADINA"/>
    <s v="SP"/>
    <s v="16901-470"/>
    <n v="5517981262373"/>
    <x v="106"/>
    <m/>
    <s v="GHMC"/>
    <s v="GHMC_GHMC"/>
    <s v="GILBERTO HENRIQUE MOURA CASTRO"/>
    <m/>
    <m/>
    <m/>
    <x v="0"/>
    <n v="1"/>
    <n v="9"/>
    <s v="S"/>
    <s v="N"/>
    <s v="S"/>
    <s v=" "/>
    <x v="0"/>
    <m/>
  </r>
  <r>
    <n v="1218"/>
    <x v="282"/>
    <d v="2015-02-11T00:00:00"/>
    <s v="M"/>
    <s v="281120241218"/>
    <m/>
    <n v="8180121"/>
    <m/>
    <x v="188"/>
    <s v="495.456.768-84"/>
    <s v="nathaliasmcastro@hotmail.com"/>
    <x v="281"/>
    <s v="GILBERTO HENRIQUE MOURA CASTRO"/>
    <n v="5518981354285"/>
    <m/>
    <m/>
    <x v="12"/>
    <s v="CONSULTORIA"/>
    <s v="ANDRADINA"/>
    <s v="SP"/>
    <s v="16901-470"/>
    <n v="5581999798969"/>
    <x v="106"/>
    <m/>
    <s v="GHMC"/>
    <s v="GHMC_GHMC"/>
    <s v="GILBERTO HENRIQUE MOURA CASTRO"/>
    <m/>
    <m/>
    <m/>
    <x v="0"/>
    <n v="1"/>
    <n v="9"/>
    <s v="S"/>
    <s v="N"/>
    <s v="S"/>
    <s v=" "/>
    <x v="0"/>
    <m/>
  </r>
  <r>
    <n v="1219"/>
    <x v="283"/>
    <d v="1986-07-26T00:00:00"/>
    <s v="F"/>
    <s v="281120241219"/>
    <m/>
    <n v="4678886"/>
    <m/>
    <x v="189"/>
    <s v="342.766.138-50"/>
    <s v="carolkx@hotmail.com"/>
    <x v="282"/>
    <s v="CAROLINE KALLIDIS"/>
    <n v="5511999945141"/>
    <m/>
    <m/>
    <x v="9"/>
    <s v="CONSULTORIA"/>
    <s v="OSASCO"/>
    <s v="SP"/>
    <s v="06030-302"/>
    <n v="5511999945141"/>
    <x v="106"/>
    <m/>
    <s v="CKS"/>
    <s v="CKS_CKS"/>
    <s v="CAROLINE KALLIDIS"/>
    <s v="CONSULTORA DE IMAGEM"/>
    <m/>
    <s v="N"/>
    <x v="0"/>
    <n v="1"/>
    <n v="9"/>
    <s v="S"/>
    <s v="N"/>
    <s v="S"/>
    <s v=" "/>
    <x v="0"/>
    <m/>
  </r>
  <r>
    <n v="1223"/>
    <x v="284"/>
    <d v="1994-08-06T00:00:00"/>
    <s v="M"/>
    <s v="271120241223"/>
    <n v="2795375"/>
    <m/>
    <s v="6AS48663"/>
    <x v="1"/>
    <s v="095.410.054-97"/>
    <s v="rramedicis@gmail.com"/>
    <x v="283"/>
    <s v="ROMARIO RODRIGUES ALVES"/>
    <n v="5587999627710"/>
    <s v="REGULAR"/>
    <m/>
    <x v="7"/>
    <s v="CONSULTORIA"/>
    <s v="RECIFE"/>
    <s v="PE"/>
    <s v="50721-440"/>
    <n v="5587999627710"/>
    <x v="107"/>
    <m/>
    <s v="RRA"/>
    <s v="RRA"/>
    <s v="ROMARIO RODRIGUES ALVES"/>
    <s v="MÉDICO(A)"/>
    <m/>
    <m/>
    <x v="0"/>
    <n v="1"/>
    <n v="9"/>
    <s v="S"/>
    <s v="N"/>
    <s v="S"/>
    <s v=" "/>
    <x v="1"/>
    <m/>
  </r>
  <r>
    <n v="1216"/>
    <x v="285"/>
    <d v="1990-06-22T00:00:00"/>
    <s v="M"/>
    <s v="261120241216"/>
    <n v="9997240"/>
    <m/>
    <m/>
    <x v="190"/>
    <s v="075.467.014-73"/>
    <s v="marcioclementeadv@gmail.com"/>
    <x v="284"/>
    <s v="MARCIO CLEMENTE LIMA DE BARROS E SILVA FILHO"/>
    <n v="5581996009495"/>
    <s v="REGULAR"/>
    <m/>
    <x v="1"/>
    <s v="CONSULTORIA"/>
    <s v="BOA VIAGEM"/>
    <s v="PE"/>
    <s v="51020-120"/>
    <n v="5581996009495"/>
    <x v="108"/>
    <m/>
    <s v="MCSF"/>
    <s v="MCSF_MCSF"/>
    <s v="MARCIO CLEMENTE LIMA DE BARROS E SILVA FILHO"/>
    <s v="ADVOGADO(A)"/>
    <s v="COMPLETA"/>
    <s v="N"/>
    <x v="0"/>
    <n v="1"/>
    <n v="9"/>
    <s v="S"/>
    <s v="N"/>
    <s v="S"/>
    <s v=" "/>
    <x v="0"/>
    <m/>
  </r>
  <r>
    <n v="1220"/>
    <x v="265"/>
    <d v="1989-04-02T00:00:00"/>
    <s v="M"/>
    <s v="261120241220"/>
    <n v="582383"/>
    <n v="836789"/>
    <m/>
    <x v="191"/>
    <s v="064.204.174-14"/>
    <s v="brunolinhares.pj@gmail.com"/>
    <x v="285"/>
    <s v="BRUNO CÉSAR LINHARES DA COSTA SILVA"/>
    <n v="5584999873397"/>
    <s v="REGULAR"/>
    <m/>
    <x v="12"/>
    <s v="CONSULTORIA"/>
    <s v="RIO DE JANEIRO"/>
    <s v="RJ"/>
    <s v="20270-005"/>
    <n v="5584999873397"/>
    <x v="108"/>
    <m/>
    <s v="BLCS"/>
    <s v="BLCS_BLCS"/>
    <s v="BRUNO CÉSAR LINHARES DA COSTA SILVA"/>
    <s v="ENGENHEIRO DE PRODUÇÃO"/>
    <m/>
    <m/>
    <x v="0"/>
    <n v="1"/>
    <n v="8"/>
    <s v="S"/>
    <s v="N"/>
    <s v="S"/>
    <s v=" "/>
    <x v="0"/>
    <m/>
  </r>
  <r>
    <n v="1232"/>
    <x v="286"/>
    <d v="1984-11-22T00:00:00"/>
    <s v="F"/>
    <s v="261120241232"/>
    <n v="255411"/>
    <m/>
    <m/>
    <x v="192"/>
    <s v="049.731.934-96"/>
    <s v="paulaacosta20@hotmail.com"/>
    <x v="286"/>
    <s v="PAULA DE ANDRADE COSTA"/>
    <n v="5581997914242"/>
    <m/>
    <m/>
    <x v="9"/>
    <s v="CONSULTORIA"/>
    <s v="CARUARU"/>
    <s v="PE"/>
    <s v="55016-420"/>
    <n v="5581997914242"/>
    <x v="108"/>
    <m/>
    <s v="PAC"/>
    <s v="PAC_PAC"/>
    <s v="PAULA DE ANDRADE COSTA"/>
    <s v="EMPRESÁRIO(A)"/>
    <m/>
    <m/>
    <x v="0"/>
    <n v="1"/>
    <n v="9"/>
    <s v="S"/>
    <s v="N"/>
    <s v="S"/>
    <s v=" "/>
    <x v="0"/>
    <m/>
  </r>
  <r>
    <n v="1221"/>
    <x v="287"/>
    <d v="1993-10-05T00:00:00"/>
    <s v="M"/>
    <s v="251120241221"/>
    <n v="3431224"/>
    <m/>
    <m/>
    <x v="193"/>
    <s v="093.440.314-79"/>
    <s v="gmirandafilhomed@gmail.com"/>
    <x v="287"/>
    <s v="GUSTAVO HENRIQUE DE SÁ MIRANDA CAVALCANTE FILHO"/>
    <n v="5581998097627"/>
    <s v="REGULAR"/>
    <m/>
    <x v="9"/>
    <s v="CONSULTORIA"/>
    <s v="RECIFE"/>
    <s v="PE"/>
    <s v="52061-080"/>
    <n v="5581998097627"/>
    <x v="109"/>
    <m/>
    <s v="GMCF"/>
    <s v="GMCF_GMCF"/>
    <s v="GUSTAVO HENRIQUE DE SÁ MIRANDA CAVALCANTE FILHO"/>
    <s v="MÉDICO(A)"/>
    <s v="COMPLETA"/>
    <s v="N"/>
    <x v="0"/>
    <n v="1"/>
    <n v="9"/>
    <s v="S"/>
    <s v="N"/>
    <s v="S"/>
    <s v=" "/>
    <x v="0"/>
    <m/>
  </r>
  <r>
    <n v="1215"/>
    <x v="288"/>
    <d v="1953-05-09T00:00:00"/>
    <s v="M"/>
    <s v="221120241215"/>
    <n v="2158797"/>
    <m/>
    <m/>
    <x v="194"/>
    <s v="103.837.274-72"/>
    <s v="fredalb@hotmail.com"/>
    <x v="288"/>
    <s v="FREDERICO SERGIO VIEIRA CEZAR DE ALBUQUERQUE"/>
    <n v="5581996660722"/>
    <m/>
    <m/>
    <x v="1"/>
    <s v="CONSULTORIA"/>
    <s v="RECIFE"/>
    <s v="PE"/>
    <s v="51030-000"/>
    <n v="5581996660722"/>
    <x v="110"/>
    <m/>
    <s v="FVCA"/>
    <s v="FVCA_FVCA"/>
    <s v="FREDERICO SERGIO VIEIRA CEZAR DE ALBUQUERQUE"/>
    <s v="ENGENHEIRO(A) CIVIL"/>
    <s v="COMPLETA"/>
    <s v="S"/>
    <x v="0"/>
    <n v="1"/>
    <n v="9"/>
    <s v="S"/>
    <s v="N"/>
    <s v="S"/>
    <s v=" "/>
    <x v="0"/>
    <m/>
  </r>
  <r>
    <n v="1224"/>
    <x v="289"/>
    <d v="1986-01-10T00:00:00"/>
    <s v="M"/>
    <s v="221120241224"/>
    <n v="17183688"/>
    <m/>
    <m/>
    <x v="195"/>
    <s v="054.888.974-02"/>
    <s v="albuquerqueb@hotmail.com"/>
    <x v="289"/>
    <s v="BRUNO MARTINS CEZAR DE ALBUQUERQUE"/>
    <n v="5581996690001"/>
    <s v="QUALIFICADO"/>
    <m/>
    <x v="1"/>
    <s v="CONSULTORIA"/>
    <s v="RECIFE"/>
    <s v="PE"/>
    <s v="51020-041"/>
    <n v="5581996690001"/>
    <x v="110"/>
    <m/>
    <s v="FVCA"/>
    <s v="FVCA_FVCA"/>
    <s v="FREDERICO SERGIO VIEIRA CEZAR DE ALBUQUERQUE"/>
    <s v="ADMINISTRADOR(A)"/>
    <m/>
    <m/>
    <x v="0"/>
    <n v="1"/>
    <n v="9"/>
    <s v="S"/>
    <s v="N"/>
    <s v="S"/>
    <s v=" "/>
    <x v="0"/>
    <m/>
  </r>
  <r>
    <n v="1225"/>
    <x v="290"/>
    <d v="1962-04-04T00:00:00"/>
    <s v="F"/>
    <s v="221120241225"/>
    <n v="17190543"/>
    <m/>
    <m/>
    <x v="196"/>
    <s v="473.916.346-20"/>
    <s v="fredalb@hotmail.com"/>
    <x v="290"/>
    <s v="ANA MARIA MARTINS CEZAR DE ALBUQUERQUE"/>
    <n v="5581999743686"/>
    <m/>
    <m/>
    <x v="1"/>
    <s v="CONSULTORIA"/>
    <s v="RECIFE"/>
    <s v="PE"/>
    <s v="51030-000"/>
    <n v="5581999743686"/>
    <x v="110"/>
    <m/>
    <s v="FVCA"/>
    <s v="FVCA_FVCA"/>
    <s v="FREDERICO SERGIO VIEIRA CEZAR DE ALBUQUERQUE"/>
    <s v="MÉDICO(A)"/>
    <m/>
    <m/>
    <x v="0"/>
    <n v="1"/>
    <n v="9"/>
    <s v="S"/>
    <s v="N"/>
    <s v="S"/>
    <s v=" "/>
    <x v="0"/>
    <m/>
  </r>
  <r>
    <n v="1213"/>
    <x v="291"/>
    <d v="1994-02-10T00:00:00"/>
    <s v="M"/>
    <s v="211120241213"/>
    <m/>
    <n v="5451433"/>
    <m/>
    <x v="197"/>
    <s v="068.240.004-18"/>
    <s v="dc.guilherme@outlook.com"/>
    <x v="291"/>
    <s v="GUILHERME DAMASCENO DA CRUZ GOUVEIA DE CARVALHO"/>
    <n v="5581998847498"/>
    <m/>
    <m/>
    <x v="1"/>
    <s v="CONSULTORIA"/>
    <s v="BOA VIAGEM"/>
    <s v="PE"/>
    <s v="51021-510"/>
    <n v="5581998847498"/>
    <x v="111"/>
    <m/>
    <s v="GDGC"/>
    <s v="GDGC_GDGC"/>
    <s v="GUILHERME DAMASCENO DA CRUZ GOUVEIA DE CARVALHO"/>
    <s v="ENGENHEIRO(A)"/>
    <s v="COMPLETA"/>
    <s v="S"/>
    <x v="0"/>
    <n v="1"/>
    <n v="9"/>
    <s v="S"/>
    <s v="N"/>
    <s v="S"/>
    <s v=" "/>
    <x v="0"/>
    <m/>
  </r>
  <r>
    <n v="1214"/>
    <x v="292"/>
    <d v="1998-10-23T00:00:00"/>
    <s v="M"/>
    <s v="211120241214"/>
    <m/>
    <m/>
    <m/>
    <x v="1"/>
    <s v="110.225.984-57"/>
    <s v="joaovictorcrasto@hotmail.com"/>
    <x v="292"/>
    <s v="JOÃO VICTOR PEREIRA DE CRASTO"/>
    <n v="5581991661366"/>
    <s v="REGULAR"/>
    <m/>
    <x v="10"/>
    <s v="CONSULTORIA"/>
    <s v="BOA VIAGEM"/>
    <s v="PE"/>
    <s v="51020-250"/>
    <n v="5581991661366"/>
    <x v="111"/>
    <m/>
    <s v="JVPC"/>
    <s v="JVPC"/>
    <s v="JOÃO VICTOR PEREIRA DE CRASTO"/>
    <s v="EMPRESÁRIO(A)"/>
    <s v="COMPLETA"/>
    <m/>
    <x v="0"/>
    <n v="1"/>
    <n v="9"/>
    <s v="S"/>
    <s v="N"/>
    <s v="S"/>
    <s v=" "/>
    <x v="1"/>
    <m/>
  </r>
  <r>
    <n v="1229"/>
    <x v="293"/>
    <m/>
    <s v="E"/>
    <s v="211120241229"/>
    <n v="17161735"/>
    <m/>
    <m/>
    <x v="1"/>
    <s v="51.212.717/0001-38"/>
    <s v="joaovictorcrasto@hotmail.com"/>
    <x v="293"/>
    <s v="J. V. C. ATACADO E DISTRIBUICAO DE ALIMENTOS LTDA"/>
    <n v="5581991661366"/>
    <m/>
    <m/>
    <x v="10"/>
    <s v="CONSULTORIA"/>
    <s v="RECIFE"/>
    <s v="PE"/>
    <s v="50910-250"/>
    <n v="5581991661366"/>
    <x v="111"/>
    <m/>
    <s v="JVPC"/>
    <s v="JVPC"/>
    <s v="JOÃO VICTOR PEREIRA DE CRASTO"/>
    <m/>
    <m/>
    <m/>
    <x v="0"/>
    <n v="1"/>
    <n v="9"/>
    <s v="S"/>
    <s v="N"/>
    <s v="S"/>
    <s v=" "/>
    <x v="1"/>
    <m/>
  </r>
  <r>
    <n v="1269"/>
    <x v="292"/>
    <d v="1998-10-23T00:00:00"/>
    <s v="M"/>
    <s v="211120241269"/>
    <n v="4694153"/>
    <m/>
    <m/>
    <x v="198"/>
    <s v="110.225.984-57"/>
    <s v="joaovictorcrasto@hotmail.com"/>
    <x v="294"/>
    <s v="JOÃO VICTOR PEREIRA DE CRASTO"/>
    <n v="5581991661366"/>
    <s v="REGULAR"/>
    <m/>
    <x v="10"/>
    <s v="CONSULTORIA"/>
    <s v="BOA VIAGEM"/>
    <s v="PE"/>
    <s v="51020-250"/>
    <n v="5581991661366"/>
    <x v="111"/>
    <m/>
    <s v="JVPC"/>
    <s v="JVPC_JVPC"/>
    <s v="JOÃO VICTOR PEREIRA DE CRASTO"/>
    <s v="EMPRESÁRIO(A)"/>
    <s v="COMPLETA"/>
    <m/>
    <x v="0"/>
    <n v="1"/>
    <n v="9"/>
    <s v="S"/>
    <s v="N"/>
    <s v="S"/>
    <s v=" "/>
    <x v="0"/>
    <m/>
  </r>
  <r>
    <n v="1270"/>
    <x v="293"/>
    <m/>
    <s v="E"/>
    <s v="211120241270"/>
    <n v="17161735"/>
    <m/>
    <m/>
    <x v="199"/>
    <s v="51.212.717/0001-38"/>
    <s v="joaovictorcrasto@hotmail.com"/>
    <x v="295"/>
    <s v="J. V. C. ATACADO E DISTRIBUICAO DE ALIMENTOS LTDA"/>
    <n v="5581991661366"/>
    <m/>
    <m/>
    <x v="10"/>
    <s v="CONSULTORIA"/>
    <s v="RECIFE"/>
    <s v="PE"/>
    <s v="50910-250"/>
    <n v="5581991661366"/>
    <x v="111"/>
    <m/>
    <s v="JVPC"/>
    <s v="JVPC_JVPC"/>
    <s v="JOÃO VICTOR PEREIRA DE CRASTO"/>
    <m/>
    <m/>
    <m/>
    <x v="0"/>
    <n v="1"/>
    <n v="9"/>
    <s v="S"/>
    <s v="N"/>
    <s v="S"/>
    <s v=" "/>
    <x v="0"/>
    <m/>
  </r>
  <r>
    <n v="1207"/>
    <x v="294"/>
    <d v="1983-04-26T00:00:00"/>
    <s v="F"/>
    <s v="141120241207"/>
    <n v="2083375"/>
    <m/>
    <m/>
    <x v="200"/>
    <s v="008.554.224-59"/>
    <s v="mbeatriz@gmail.com"/>
    <x v="296"/>
    <s v="MARIA BEATRIZ RIBEIRO GONÇALVES"/>
    <n v="5581991616126"/>
    <m/>
    <m/>
    <x v="9"/>
    <s v="CONSULTORIA"/>
    <s v="RECIFE"/>
    <s v="PE"/>
    <s v="52050-138"/>
    <n v="5581991616126"/>
    <x v="112"/>
    <m/>
    <s v="MBRG"/>
    <s v="MBRG_MBRG"/>
    <s v="MARIA BEATRIZ RIBEIRO GONÇALVES"/>
    <s v="FUNCIONÁRIA PÚBLICA"/>
    <m/>
    <m/>
    <x v="0"/>
    <n v="1"/>
    <n v="9"/>
    <s v="S"/>
    <s v="N"/>
    <s v="S"/>
    <s v=" "/>
    <x v="0"/>
    <m/>
  </r>
  <r>
    <n v="1208"/>
    <x v="295"/>
    <d v="1962-01-31T00:00:00"/>
    <s v="F"/>
    <s v="131120241208"/>
    <n v="3348171"/>
    <n v="2535858"/>
    <m/>
    <x v="201"/>
    <s v="275.782.084-20"/>
    <s v="armele.andrade@ufpe.br"/>
    <x v="297"/>
    <s v="ARMÉLE DE FÁTIMA DORNELAS DE ANDRADE"/>
    <n v="5581987818965"/>
    <m/>
    <m/>
    <x v="1"/>
    <s v="CONSULTORIA"/>
    <s v="RECIFE"/>
    <s v="PE"/>
    <s v="50710-440"/>
    <n v="5581987818965"/>
    <x v="113"/>
    <m/>
    <s v="CDCO"/>
    <s v="CDCO_AFDA"/>
    <s v="ARMÉLE DE FÁTIMA DORNELAS DE ANDRADE"/>
    <s v="FISIOTERAPEUTA"/>
    <m/>
    <m/>
    <x v="0"/>
    <n v="1"/>
    <n v="9"/>
    <s v="S"/>
    <s v="N"/>
    <s v="S"/>
    <s v=" "/>
    <x v="0"/>
    <m/>
  </r>
  <r>
    <n v="1209"/>
    <x v="296"/>
    <d v="1957-03-23T00:00:00"/>
    <s v="M"/>
    <s v="131120241209"/>
    <n v="4756785"/>
    <n v="5631003"/>
    <m/>
    <x v="202"/>
    <s v="235.977.044-68"/>
    <s v="murilogcoliveira@hotmail.com"/>
    <x v="298"/>
    <s v="MURILO GOMES CORRÊA DE OLIVEIRA"/>
    <n v="5581987793585"/>
    <m/>
    <m/>
    <x v="1"/>
    <s v="CONSULTORIA"/>
    <s v="RECIFE"/>
    <s v="PE"/>
    <s v="50710-440"/>
    <n v="5581987793585"/>
    <x v="113"/>
    <m/>
    <s v="CDCO"/>
    <s v="CDCO_AFDA"/>
    <s v="ARMÉLE DE FÁTIMA DORNELAS DE ANDRADE"/>
    <s v="ARQUITETO(A)"/>
    <m/>
    <m/>
    <x v="0"/>
    <n v="1"/>
    <n v="9"/>
    <s v="S"/>
    <s v="N"/>
    <s v="S"/>
    <s v=" "/>
    <x v="0"/>
    <m/>
  </r>
  <r>
    <n v="1211"/>
    <x v="297"/>
    <d v="1986-01-26T00:00:00"/>
    <s v="F"/>
    <s v="131120241211"/>
    <n v="4242970"/>
    <m/>
    <m/>
    <x v="203"/>
    <s v="061.417.054-05"/>
    <s v="anadornelas@gmail.com"/>
    <x v="299"/>
    <s v="ANA LUIZA DORNELAS CORRÊA DE OLIVEIRA"/>
    <n v="5581988834200"/>
    <s v="REGULAR"/>
    <m/>
    <x v="1"/>
    <s v="CONSULTORIA"/>
    <s v="RECIFE"/>
    <s v="PE"/>
    <s v="50710-440"/>
    <n v="5581988834200"/>
    <x v="113"/>
    <m/>
    <s v="CDCO"/>
    <s v="CDCO_AFDA"/>
    <s v="ARMÉLE DE FÁTIMA DORNELAS DE ANDRADE"/>
    <s v="EMPRESÁRIO(A)"/>
    <m/>
    <m/>
    <x v="0"/>
    <n v="1"/>
    <n v="9"/>
    <s v="S"/>
    <s v="N"/>
    <s v="S"/>
    <s v=" "/>
    <x v="0"/>
    <m/>
  </r>
  <r>
    <n v="1212"/>
    <x v="298"/>
    <d v="1989-09-03T00:00:00"/>
    <s v="F"/>
    <s v="131120241212"/>
    <n v="2593345"/>
    <n v="3037374"/>
    <m/>
    <x v="204"/>
    <s v="079.001.444-04"/>
    <s v="clarissadornelas@gmail.com "/>
    <x v="300"/>
    <s v="CLARISSA DORNELAS CORRÊA DE OLIVEIRA"/>
    <n v="5511971140701"/>
    <s v="REGULAR"/>
    <m/>
    <x v="1"/>
    <s v="CONSULTORIA"/>
    <s v="SÃO PAULO"/>
    <s v="SP"/>
    <s v="01403-000"/>
    <n v="5511971140701"/>
    <x v="113"/>
    <m/>
    <s v="CDCO"/>
    <s v="CDCO_CDCO"/>
    <s v="CLARISSA DORNELAS CORRÊA DE OLIVEIRA"/>
    <s v="DESIGNER"/>
    <s v="COMPLETA"/>
    <s v="S"/>
    <x v="0"/>
    <n v="1"/>
    <n v="9"/>
    <s v="S"/>
    <s v="N"/>
    <s v="S"/>
    <s v=" "/>
    <x v="0"/>
    <m/>
  </r>
  <r>
    <n v="1226"/>
    <x v="299"/>
    <d v="1990-05-25T00:00:00"/>
    <s v="M"/>
    <s v="131120241226"/>
    <m/>
    <n v="8185123"/>
    <m/>
    <x v="205"/>
    <s v="086.620.996-45"/>
    <s v="Andrefagundescarvalho@gmail.com"/>
    <x v="301"/>
    <s v="ANDRE FAGUNDES CARVALHO"/>
    <n v="5516997786336"/>
    <m/>
    <m/>
    <x v="9"/>
    <s v="CONSULTORIA"/>
    <s v="POUSO ALEGRE"/>
    <s v="MG"/>
    <s v="37553-502"/>
    <n v="5516997786336"/>
    <x v="113"/>
    <m/>
    <s v="AFCO"/>
    <s v="AFCO_AFCO"/>
    <s v="ANDRE FAGUNDES CARVALHO"/>
    <s v="DESENVOLVEDOR(A) DE SOFTWARE"/>
    <m/>
    <s v="S"/>
    <x v="0"/>
    <n v="1"/>
    <n v="9"/>
    <s v="S"/>
    <s v="N"/>
    <s v="S"/>
    <s v=" "/>
    <x v="0"/>
    <m/>
  </r>
  <r>
    <n v="1240"/>
    <x v="299"/>
    <d v="1990-05-25T00:00:00"/>
    <s v="M"/>
    <s v="131120241240"/>
    <m/>
    <n v="8194446"/>
    <m/>
    <x v="206"/>
    <s v="086.620.996-45"/>
    <s v="Andrefagundescarvalho@gmail.com"/>
    <x v="302"/>
    <s v="ANDRE FAGUNDES CARVALHO"/>
    <n v="5516997786336"/>
    <m/>
    <m/>
    <x v="9"/>
    <s v="CONSULTORIA"/>
    <s v="POUSO ALEGRE"/>
    <s v="MG"/>
    <s v="37553-502"/>
    <n v="5516997786336"/>
    <x v="113"/>
    <m/>
    <s v="AFCO"/>
    <s v="AFCO_AFCO"/>
    <s v="ANDRE FAGUNDES CARVALHO"/>
    <s v="DESENVOLVEDOR(A) DE SOFTWARE"/>
    <m/>
    <s v="S"/>
    <x v="0"/>
    <n v="1"/>
    <n v="9"/>
    <s v="S"/>
    <s v="N"/>
    <s v="S"/>
    <s v=" "/>
    <x v="0"/>
    <m/>
  </r>
  <r>
    <n v="1206"/>
    <x v="300"/>
    <d v="1966-01-08T00:00:00"/>
    <s v="F"/>
    <s v="121120241206"/>
    <n v="8101889"/>
    <m/>
    <m/>
    <x v="207"/>
    <s v="136.447.718-12"/>
    <s v="ROSANENATAL@UOL.COM.BR"/>
    <x v="303"/>
    <s v="ROSANE KAUFMANN"/>
    <n v="5584999894904"/>
    <s v="REGULAR"/>
    <s v=""/>
    <x v="9"/>
    <s v="CONSULTORIA"/>
    <s v="NATAL"/>
    <s v="RN"/>
    <s v="59082-200"/>
    <n v="5584999894904"/>
    <x v="114"/>
    <m/>
    <s v="RKM"/>
    <s v="RKM_RKM"/>
    <s v="ROSANE KAUFMANN"/>
    <s v="ADVOGADO(A)"/>
    <s v="SIMPLES"/>
    <s v="N"/>
    <x v="0"/>
    <n v="1"/>
    <n v="9"/>
    <s v="S"/>
    <s v="N"/>
    <s v="S"/>
    <s v=" "/>
    <x v="0"/>
    <m/>
  </r>
  <r>
    <n v="1210"/>
    <x v="301"/>
    <d v="1982-10-14T00:00:00"/>
    <s v="M"/>
    <s v="121120241210"/>
    <m/>
    <n v="8135288"/>
    <m/>
    <x v="208"/>
    <s v="047.658.904-57"/>
    <s v="matheusftmiranda@gmail.com"/>
    <x v="304"/>
    <s v="MATHEUS FERNANDES TAVARES DE MIRANDA"/>
    <n v="5584999968482"/>
    <m/>
    <m/>
    <x v="12"/>
    <s v="CONSULTORIA"/>
    <s v="PARNAMIRIM"/>
    <s v="RN"/>
    <s v="59152-490"/>
    <n v="5584999968482"/>
    <x v="114"/>
    <m/>
    <s v="MFTM"/>
    <s v="MFTM_MFTM"/>
    <s v="MATHEUS FERNANDES TAVARES DE MIRANDA"/>
    <s v="EMPRESÁRIO(A)"/>
    <s v="SIMPLES"/>
    <s v="N"/>
    <x v="0"/>
    <n v="1"/>
    <n v="9"/>
    <s v="S"/>
    <s v="N"/>
    <s v="S"/>
    <s v=" "/>
    <x v="0"/>
    <m/>
  </r>
  <r>
    <n v="1205"/>
    <x v="302"/>
    <d v="1985-05-03T00:00:00"/>
    <s v="F"/>
    <s v="111120241205"/>
    <m/>
    <n v="8148410"/>
    <m/>
    <x v="209"/>
    <s v="048.575.364-20"/>
    <s v="Juliana.trigueiro@grupolos.com.br"/>
    <x v="305"/>
    <s v="JULIANA TRIGUEIRO DE ALMEIDA"/>
    <n v="5581991670676"/>
    <m/>
    <m/>
    <x v="1"/>
    <s v="CONSULTORIA"/>
    <s v="RECIFE"/>
    <s v="PE"/>
    <s v="51130-330"/>
    <n v="5581991670676"/>
    <x v="115"/>
    <m/>
    <s v="JTA"/>
    <s v="JTA_JTA"/>
    <s v="JULIANA TRIGUEIRO DE ALMEIDA"/>
    <s v="ENGENHEIRA PRODUÇÃO"/>
    <m/>
    <s v="S"/>
    <x v="0"/>
    <n v="1"/>
    <n v="9"/>
    <s v="S"/>
    <s v="N"/>
    <s v="S"/>
    <s v=" "/>
    <x v="0"/>
    <m/>
  </r>
  <r>
    <n v="1204"/>
    <x v="303"/>
    <d v="1993-01-15T00:00:00"/>
    <s v="F"/>
    <s v="081120241204"/>
    <n v="15252475"/>
    <m/>
    <s v="6FQ77338"/>
    <x v="1"/>
    <s v="072.473.274-80"/>
    <s v="brendacarruda@gmail.com"/>
    <x v="306"/>
    <s v="BRENDA CAMINHA ARRUDA"/>
    <n v="5581998114519"/>
    <m/>
    <m/>
    <x v="10"/>
    <s v="RETENCAO"/>
    <s v="RECIFE"/>
    <s v="PE"/>
    <s v="51021-010"/>
    <n v="5581998114519"/>
    <x v="116"/>
    <m/>
    <s v="BCA"/>
    <s v="BCA_BCA"/>
    <s v="BRENDA CAMINHA ARRUDA"/>
    <s v="ESTUDANTE"/>
    <m/>
    <m/>
    <x v="2"/>
    <n v="1"/>
    <m/>
    <s v="S"/>
    <s v="N"/>
    <s v="S"/>
    <s v=" "/>
    <x v="0"/>
    <m/>
  </r>
  <r>
    <n v="1233"/>
    <x v="304"/>
    <d v="1985-04-26T00:00:00"/>
    <s v="M"/>
    <s v="081120241233"/>
    <m/>
    <n v="8188462"/>
    <m/>
    <x v="210"/>
    <s v="112.646.057-57"/>
    <s v="FVM2811@GMAIL.COM"/>
    <x v="307"/>
    <s v="FELIPE DA SILVA MELLO"/>
    <n v="5511945370857"/>
    <m/>
    <m/>
    <x v="1"/>
    <s v="CONSULTORIA"/>
    <s v="VINHEDO"/>
    <s v="SP"/>
    <s v="13283-636"/>
    <n v="5511945370857"/>
    <x v="116"/>
    <m/>
    <s v="FSM"/>
    <s v="FSM_FSM"/>
    <s v="FELIPE DA SILVA MELLO"/>
    <s v="DIRETOR(A)"/>
    <m/>
    <s v="N"/>
    <x v="0"/>
    <n v="1"/>
    <n v="9"/>
    <s v="S"/>
    <s v="N"/>
    <s v="S"/>
    <s v=" "/>
    <x v="0"/>
    <m/>
  </r>
  <r>
    <n v="1201"/>
    <x v="305"/>
    <d v="1988-10-05T00:00:00"/>
    <s v="F"/>
    <s v="071120241201"/>
    <n v="3240030"/>
    <m/>
    <m/>
    <x v="211"/>
    <s v="063.285.114-77"/>
    <s v="fontes_monalisa123@hotmail.com "/>
    <x v="308"/>
    <s v="MONALISA FONTES SILVA"/>
    <n v="5584998202988"/>
    <m/>
    <m/>
    <x v="9"/>
    <s v="CONSULTORIA"/>
    <s v="MOSSORÓ"/>
    <s v="RN"/>
    <s v="59607-420"/>
    <n v="5584998202988"/>
    <x v="117"/>
    <m/>
    <s v="MSFS"/>
    <s v="MSFS_MSFS"/>
    <s v="MONALISA FONTES SILVA"/>
    <s v="MÉDICO(A)"/>
    <m/>
    <m/>
    <x v="0"/>
    <n v="1"/>
    <n v="9"/>
    <s v="S"/>
    <s v="N"/>
    <s v="S"/>
    <s v=" "/>
    <x v="0"/>
    <m/>
  </r>
  <r>
    <n v="1200"/>
    <x v="306"/>
    <d v="1972-03-01T00:00:00"/>
    <s v="F"/>
    <s v="061120241200"/>
    <m/>
    <n v="8131517"/>
    <s v="6AK42937"/>
    <x v="212"/>
    <s v="753.490.359-91"/>
    <s v="joelmaloch@hotmail.com"/>
    <x v="309"/>
    <s v="JOELMA LOCH"/>
    <n v="5548991457650"/>
    <m/>
    <m/>
    <x v="9"/>
    <s v="CONSULTORIA"/>
    <s v="SÃO JOSÉ"/>
    <s v="SC"/>
    <s v="88110-624"/>
    <n v="5548991457650"/>
    <x v="118"/>
    <m/>
    <s v="JCH"/>
    <s v="JCH_JCH"/>
    <s v="JOELMA LOCH"/>
    <s v="ADMINISTRADOR(A)"/>
    <m/>
    <m/>
    <x v="0"/>
    <n v="1"/>
    <n v="9"/>
    <s v="S"/>
    <s v="N"/>
    <s v="S"/>
    <s v=" "/>
    <x v="0"/>
    <m/>
  </r>
  <r>
    <n v="1199"/>
    <x v="307"/>
    <d v="1984-08-26T00:00:00"/>
    <s v="M"/>
    <s v="011120241199"/>
    <n v="3192179"/>
    <n v="4848889"/>
    <m/>
    <x v="213"/>
    <s v="010.159.394-57"/>
    <s v="ppdubeux@gmail.com"/>
    <x v="310"/>
    <s v="PEDRO PONTUAL DUBEUX"/>
    <n v="5581999756111"/>
    <m/>
    <m/>
    <x v="1"/>
    <s v="CONSULTORIA"/>
    <s v="RECIFE"/>
    <s v="PE"/>
    <s v="52060-150"/>
    <n v="5581999756111"/>
    <x v="119"/>
    <m/>
    <s v="PPD"/>
    <s v="PPD_PPD"/>
    <s v="PEDRO PONTUAL DUBEUX"/>
    <s v="MÉDICO(A)"/>
    <m/>
    <m/>
    <x v="0"/>
    <n v="1"/>
    <n v="9"/>
    <s v="S"/>
    <s v="N"/>
    <s v="S"/>
    <s v=" "/>
    <x v="0"/>
    <m/>
  </r>
  <r>
    <n v="1187"/>
    <x v="308"/>
    <d v="1990-03-01T00:00:00"/>
    <s v="F"/>
    <s v="311020241187"/>
    <n v="2695941"/>
    <m/>
    <m/>
    <x v="214"/>
    <s v="060.987.884-05"/>
    <s v="mariaeugeniaarruda@gmail.com"/>
    <x v="311"/>
    <s v="MARIA EUGENIA ARRUDA LIMA"/>
    <n v="558199268624"/>
    <m/>
    <m/>
    <x v="9"/>
    <s v="CONSULTORIA"/>
    <s v="RECIFE"/>
    <s v="PE"/>
    <s v="51011-000"/>
    <n v="558199268624"/>
    <x v="120"/>
    <m/>
    <s v="TPI"/>
    <s v="TPI_TPI_PJ"/>
    <s v="TAMERA PARTICIPACOES E INVESTIMENTOS LTDA"/>
    <s v="EMPRESA"/>
    <m/>
    <m/>
    <x v="0"/>
    <n v="1"/>
    <n v="8"/>
    <s v="S"/>
    <s v="N"/>
    <s v="S"/>
    <s v=" "/>
    <x v="0"/>
    <m/>
  </r>
  <r>
    <n v="1192"/>
    <x v="309"/>
    <d v="1989-04-06T00:00:00"/>
    <s v="M"/>
    <s v="311020241192"/>
    <n v="2540193"/>
    <m/>
    <m/>
    <x v="215"/>
    <s v="080.047.044-33"/>
    <s v="murilo2015.1@gmail.com"/>
    <x v="312"/>
    <s v="MURILO ROBSON FABRÍCIO DO NASCIMENTO"/>
    <n v="5587999188732"/>
    <m/>
    <m/>
    <x v="1"/>
    <s v="CONSULTORIA"/>
    <s v="RECIFE"/>
    <s v="PE"/>
    <s v="52071-411"/>
    <n v="5587999188732"/>
    <x v="120"/>
    <m/>
    <s v="MRFN"/>
    <s v="MRFN_MRFN"/>
    <s v="MURILO ROBSON FABRÍCIO DO NASCIMENTO"/>
    <s v="MÉDICO(A)"/>
    <m/>
    <s v="S"/>
    <x v="0"/>
    <n v="1"/>
    <n v="9"/>
    <s v="S"/>
    <s v="N"/>
    <s v="S"/>
    <s v=" "/>
    <x v="0"/>
    <m/>
  </r>
  <r>
    <n v="1185"/>
    <x v="310"/>
    <d v="1982-09-09T00:00:00"/>
    <s v="F"/>
    <s v="301020241185"/>
    <n v="9826040"/>
    <m/>
    <m/>
    <x v="216"/>
    <s v="225.588.258-28"/>
    <s v="camila_teodoro@hotmail.com"/>
    <x v="313"/>
    <s v="CAMILA TEODORO BARRA"/>
    <n v="5511991161806"/>
    <m/>
    <m/>
    <x v="9"/>
    <s v="CONSULTORIA"/>
    <s v="SÃO PAULO"/>
    <s v="SP"/>
    <s v="05577-902"/>
    <n v="5511991161806"/>
    <x v="121"/>
    <m/>
    <s v="CTB"/>
    <s v="CTB_CTB"/>
    <s v="CAMILA TEODORO BARRA"/>
    <s v="GERENTE COMERCIAL"/>
    <m/>
    <s v="S"/>
    <x v="0"/>
    <n v="1"/>
    <n v="8"/>
    <s v="S"/>
    <s v="N"/>
    <s v="S"/>
    <s v=" "/>
    <x v="0"/>
    <m/>
  </r>
  <r>
    <n v="1202"/>
    <x v="311"/>
    <d v="2021-05-06T00:00:00"/>
    <s v="M"/>
    <s v="301020241202"/>
    <n v="14474351"/>
    <m/>
    <m/>
    <x v="217"/>
    <s v="593.525.348-83"/>
    <s v="camila_teodoro@hotmail.com"/>
    <x v="314"/>
    <s v="CAMILA TEODORO BARRA"/>
    <n v="5511991161806"/>
    <m/>
    <m/>
    <x v="9"/>
    <s v="CONSULTORIA"/>
    <s v="SÃO PAULO"/>
    <s v="SP"/>
    <s v="05577-902"/>
    <n v="5511991161806"/>
    <x v="121"/>
    <m/>
    <s v="CTB"/>
    <s v="CTB_CTB"/>
    <s v="CAMILA TEODORO BARRA"/>
    <s v="ESTUDANTE"/>
    <m/>
    <m/>
    <x v="0"/>
    <n v="1"/>
    <n v="8"/>
    <s v="S"/>
    <s v="N"/>
    <s v="S"/>
    <s v=" "/>
    <x v="0"/>
    <m/>
  </r>
  <r>
    <n v="1203"/>
    <x v="312"/>
    <d v="2021-05-06T00:00:00"/>
    <s v="M"/>
    <s v="301020241203"/>
    <n v="14527460"/>
    <m/>
    <m/>
    <x v="218"/>
    <s v="593.525.198-17"/>
    <s v="camila_teodoro@hotmail.com"/>
    <x v="315"/>
    <s v="CAMILA TEODORO BARRA"/>
    <n v="5511991161806"/>
    <m/>
    <m/>
    <x v="9"/>
    <s v="CONSULTORIA"/>
    <s v="SÃO PAULO"/>
    <s v="SP"/>
    <s v="05577-902"/>
    <n v="5511991161806"/>
    <x v="121"/>
    <m/>
    <s v="CTB"/>
    <s v="CTB_CTB"/>
    <s v="CAMILA TEODORO BARRA"/>
    <s v="ESTUDANTE"/>
    <m/>
    <m/>
    <x v="0"/>
    <n v="1"/>
    <n v="8"/>
    <s v="S"/>
    <s v="N"/>
    <s v="S"/>
    <s v=" "/>
    <x v="0"/>
    <m/>
  </r>
  <r>
    <n v="1186"/>
    <x v="313"/>
    <d v="1982-05-07T00:00:00"/>
    <s v="M"/>
    <s v="291020241186"/>
    <n v="9158494"/>
    <m/>
    <m/>
    <x v="219"/>
    <s v="039.353.864-86"/>
    <s v="lelapereira0705@gmail.com"/>
    <x v="316"/>
    <s v="RAFAELA DE ARAÚJO PEREIRA"/>
    <n v="551989105219"/>
    <m/>
    <m/>
    <x v="1"/>
    <s v="CONSULTORIA"/>
    <s v="RECIFE"/>
    <s v="PE"/>
    <s v="52020-070"/>
    <n v="551989105219"/>
    <x v="122"/>
    <m/>
    <s v="PJSP"/>
    <s v="PJSP_JAI_PJ"/>
    <s v="JR ADMINISTRACAO DE IMOVEIS LTDA"/>
    <s v="EMPRESÁRIO(A)"/>
    <m/>
    <m/>
    <x v="0"/>
    <n v="1"/>
    <n v="9"/>
    <s v="S"/>
    <s v="N"/>
    <s v="S"/>
    <s v=" "/>
    <x v="0"/>
    <m/>
  </r>
  <r>
    <n v="1188"/>
    <x v="314"/>
    <m/>
    <s v="E"/>
    <s v="291020241188"/>
    <n v="9075837"/>
    <m/>
    <m/>
    <x v="220"/>
    <s v="14.858.362/0001-22"/>
    <s v="ronaldopereira_ronaldopereira@hotmail.com"/>
    <x v="317"/>
    <s v="RJ PRESTADORA DE SERVIÇOS LTDA - EPP"/>
    <n v="5581991487790"/>
    <m/>
    <m/>
    <x v="1"/>
    <s v="CONSULTORIA"/>
    <s v="RECIFE"/>
    <s v="PE"/>
    <s v="52091-000"/>
    <n v="5581991487790"/>
    <x v="122"/>
    <m/>
    <s v="PJSP"/>
    <s v="PJSP_JAI_PJ"/>
    <s v="JR ADMINISTRACAO DE IMOVEIS LTDA"/>
    <s v="EMPRESA"/>
    <m/>
    <m/>
    <x v="0"/>
    <n v="1"/>
    <n v="9"/>
    <s v="S"/>
    <s v="N"/>
    <s v="S"/>
    <s v=" "/>
    <x v="0"/>
    <m/>
  </r>
  <r>
    <n v="1189"/>
    <x v="315"/>
    <m/>
    <s v="E"/>
    <s v="291020241189"/>
    <n v="9054250"/>
    <m/>
    <m/>
    <x v="221"/>
    <s v="14.851.143/0001-11"/>
    <s v="ronaldopereira_ronaldopereira@hotmail.com"/>
    <x v="318"/>
    <s v="R2 PRESTADORA DE SERVIÇOS LTDA - EPP"/>
    <n v="5581991487790"/>
    <m/>
    <m/>
    <x v="1"/>
    <s v="CONSULTORIA"/>
    <s v="RECIFE"/>
    <s v="PE"/>
    <s v="53320-170"/>
    <n v="5581991487790"/>
    <x v="122"/>
    <m/>
    <s v="PJSP"/>
    <s v="PJSP_JAI_PJ"/>
    <s v="JR ADMINISTRACAO DE IMOVEIS LTDA"/>
    <s v="EMPRESA"/>
    <m/>
    <m/>
    <x v="0"/>
    <n v="1"/>
    <n v="9"/>
    <s v="S"/>
    <s v="N"/>
    <s v="S"/>
    <s v=" "/>
    <x v="0"/>
    <m/>
  </r>
  <r>
    <n v="1190"/>
    <x v="316"/>
    <m/>
    <s v="E"/>
    <s v="291020241190"/>
    <n v="9048202"/>
    <m/>
    <m/>
    <x v="222"/>
    <s v="05.992.923/0001-90"/>
    <s v="ronaldopereira_ronaldopereira@hotmail.com"/>
    <x v="319"/>
    <s v="CONT1000 DISTRIBUIDORA DE PRODUTOS AUTOMOTIVOS LTDA - ME"/>
    <n v="5581991487790"/>
    <m/>
    <m/>
    <x v="1"/>
    <s v="CONSULTORIA"/>
    <s v="RECIFE"/>
    <s v="PE"/>
    <s v="52120-000"/>
    <n v="5581991487790"/>
    <x v="122"/>
    <m/>
    <s v="PJSP"/>
    <s v="PJSP_JAI_PJ"/>
    <s v="JR ADMINISTRACAO DE IMOVEIS LTDA"/>
    <s v="EMPRESA"/>
    <m/>
    <m/>
    <x v="0"/>
    <n v="1"/>
    <n v="9"/>
    <s v="S"/>
    <s v="N"/>
    <s v="S"/>
    <s v=" "/>
    <x v="0"/>
    <m/>
  </r>
  <r>
    <n v="1191"/>
    <x v="317"/>
    <m/>
    <s v="E"/>
    <s v="291020241191"/>
    <n v="9048354"/>
    <m/>
    <m/>
    <x v="223"/>
    <s v="08.118.879/0001-82"/>
    <s v="ronaldopereira_ronaldopereira@hotmail.com"/>
    <x v="320"/>
    <s v="RAFAFA PEÇAS LTDA - EPP"/>
    <n v="5581991487790"/>
    <m/>
    <m/>
    <x v="1"/>
    <s v="CONSULTORIA"/>
    <s v="RECIFE"/>
    <s v="PE"/>
    <s v="52081-000"/>
    <n v="5581991487790"/>
    <x v="122"/>
    <m/>
    <s v="PJSP"/>
    <s v="PJSP_JAI_PJ"/>
    <s v="JR ADMINISTRACAO DE IMOVEIS LTDA"/>
    <s v="EMPRESA"/>
    <m/>
    <m/>
    <x v="0"/>
    <n v="1"/>
    <n v="9"/>
    <s v="S"/>
    <s v="N"/>
    <s v="S"/>
    <s v=" "/>
    <x v="0"/>
    <m/>
  </r>
  <r>
    <n v="1193"/>
    <x v="318"/>
    <m/>
    <s v="E"/>
    <s v="291020241193"/>
    <n v="9049247"/>
    <m/>
    <m/>
    <x v="224"/>
    <s v="42.669.761/0001-80"/>
    <s v="ronaldopereira_ronaldopereira@hotmail.com"/>
    <x v="321"/>
    <s v="JR ADMINISTRAÇÃO DE IMÓVEIS LTDA"/>
    <n v="5581991487790"/>
    <m/>
    <m/>
    <x v="1"/>
    <s v="CONSULTORIA"/>
    <s v="RECIFE"/>
    <s v="PE"/>
    <s v="52041-080"/>
    <n v="5581991487790"/>
    <x v="122"/>
    <m/>
    <s v="PJSP"/>
    <s v="PJSP_JAI_PJ"/>
    <s v="JR ADMINISTRAÇÃO DE IMÓVEIS LTDA"/>
    <s v="EMPRESA"/>
    <m/>
    <m/>
    <x v="0"/>
    <n v="1"/>
    <n v="9"/>
    <s v="S"/>
    <s v="N"/>
    <s v="S"/>
    <s v=" "/>
    <x v="0"/>
    <m/>
  </r>
  <r>
    <n v="1194"/>
    <x v="319"/>
    <d v="1977-05-14T00:00:00"/>
    <s v="M"/>
    <s v="291020241194"/>
    <n v="2917585"/>
    <m/>
    <m/>
    <x v="225"/>
    <s v="024.229.354-94"/>
    <s v="ronaldopereira_ronaldopereira@hotmail.com"/>
    <x v="322"/>
    <s v="RONALDO DE ARAÚJO PEREIRA"/>
    <n v="5581991487790"/>
    <m/>
    <m/>
    <x v="1"/>
    <s v="CONSULTORIA"/>
    <s v="OLINDA"/>
    <s v="PE"/>
    <s v="53320-105"/>
    <n v="5581991487790"/>
    <x v="122"/>
    <m/>
    <s v="PJSP"/>
    <s v="PJSP_JAI_PJ"/>
    <s v="JR ADMINISTRACAO DE IMOVEIS LTDA"/>
    <s v="EMPRESÁRIO(A)"/>
    <m/>
    <m/>
    <x v="0"/>
    <n v="1"/>
    <n v="9"/>
    <s v="S"/>
    <s v="N"/>
    <s v="S"/>
    <s v=" "/>
    <x v="0"/>
    <m/>
  </r>
  <r>
    <n v="1195"/>
    <x v="319"/>
    <d v="1977-05-14T00:00:00"/>
    <s v="M"/>
    <s v="291020241195"/>
    <n v="9142003"/>
    <m/>
    <m/>
    <x v="226"/>
    <s v="024.229.354-94"/>
    <s v="ronaldopereira_ronaldopereira@hotmail.com"/>
    <x v="323"/>
    <s v="RONALDO DE ARAÚJO PEREIRA"/>
    <n v="5581991487790"/>
    <m/>
    <m/>
    <x v="1"/>
    <s v="CONSULTORIA"/>
    <s v="OLINDA"/>
    <s v="PE"/>
    <s v="53320-105"/>
    <n v="5581991487790"/>
    <x v="122"/>
    <m/>
    <s v="PJSP"/>
    <s v="PJSP_JAI_PJ"/>
    <s v="JR ADMINISTRACAO DE IMOVEIS LTDA"/>
    <s v="EMPRESÁRIO(A)"/>
    <m/>
    <m/>
    <x v="0"/>
    <n v="1"/>
    <n v="9"/>
    <s v="S"/>
    <s v="N"/>
    <s v="S"/>
    <s v=" "/>
    <x v="0"/>
    <m/>
  </r>
  <r>
    <n v="1196"/>
    <x v="320"/>
    <d v="1975-05-14T00:00:00"/>
    <s v="M"/>
    <s v="291020241196"/>
    <n v="9134235"/>
    <m/>
    <m/>
    <x v="227"/>
    <s v="018.594.174-50"/>
    <s v="fabiojapereira@hotmail.com"/>
    <x v="324"/>
    <s v="FÁBIO JOSÉ DE ARAÚJO PEREIRA"/>
    <n v="5581996884519"/>
    <m/>
    <m/>
    <x v="1"/>
    <s v="CONSULTORIA"/>
    <s v="RECIFE"/>
    <s v="PE"/>
    <s v="52051-350"/>
    <n v="5581996884519"/>
    <x v="122"/>
    <m/>
    <s v="PJSP"/>
    <s v="PJSP_JAI_PJ"/>
    <s v="JR ADMINISTRAÇÃO DE IMÓVEIS LTDA"/>
    <s v="EMPRESÁRIO(A)"/>
    <m/>
    <m/>
    <x v="0"/>
    <n v="1"/>
    <n v="9"/>
    <s v="S"/>
    <s v="N"/>
    <s v="S"/>
    <s v=" "/>
    <x v="0"/>
    <m/>
  </r>
  <r>
    <n v="1197"/>
    <x v="321"/>
    <d v="1945-11-17T00:00:00"/>
    <s v="M"/>
    <s v="291020241197"/>
    <n v="11837718"/>
    <m/>
    <m/>
    <x v="228"/>
    <s v="069.497.114-68"/>
    <s v="supermercadodooleo@hotmail.com"/>
    <x v="325"/>
    <s v="RAFAEL PEREIRA DE MELO"/>
    <n v="5581991487790"/>
    <m/>
    <m/>
    <x v="1"/>
    <s v="CONSULTORIA"/>
    <s v="RECIFE"/>
    <s v="PE"/>
    <s v="52020-070"/>
    <n v="5581991487790"/>
    <x v="122"/>
    <m/>
    <s v="PJSP"/>
    <s v="PJSP_JAI_PJ"/>
    <s v="JR ADMINISTRAÇÃO DE IMÓVEIS LTDA"/>
    <s v="APOSENTADO(A)"/>
    <m/>
    <m/>
    <x v="0"/>
    <n v="1"/>
    <n v="9"/>
    <s v="S"/>
    <s v="N"/>
    <s v="S"/>
    <s v=" "/>
    <x v="0"/>
    <m/>
  </r>
  <r>
    <n v="1198"/>
    <x v="322"/>
    <d v="1955-09-09T00:00:00"/>
    <s v="F"/>
    <s v="291020241198"/>
    <n v="11837537"/>
    <m/>
    <m/>
    <x v="229"/>
    <s v="821.914.924-87"/>
    <s v="supermercadodooleo@hotmail.com"/>
    <x v="326"/>
    <s v="JÚLIA ARAÚJO PEREIRA"/>
    <n v="5581991487790"/>
    <m/>
    <m/>
    <x v="1"/>
    <s v="CONSULTORIA"/>
    <s v="RECIFE"/>
    <s v="PE"/>
    <s v="52020-070"/>
    <n v="5581991487790"/>
    <x v="122"/>
    <m/>
    <s v="PJSP"/>
    <s v="PJSP_JAI_PJ"/>
    <s v="JR ADMINISTRAÇÃO DE IMÓVEIS LTDA"/>
    <s v="APOSENTADO(A)"/>
    <m/>
    <m/>
    <x v="0"/>
    <n v="1"/>
    <n v="9"/>
    <s v="S"/>
    <s v="N"/>
    <s v="S"/>
    <s v=" "/>
    <x v="0"/>
    <m/>
  </r>
  <r>
    <n v="1280"/>
    <x v="314"/>
    <m/>
    <s v="E"/>
    <s v="291020241280"/>
    <n v="9075837"/>
    <m/>
    <m/>
    <x v="230"/>
    <s v="14.858.362/0001-22"/>
    <s v="ronaldopereira_ronaldopereira@hotmail.com"/>
    <x v="327"/>
    <s v="RJ PRESTADORA DE SERVIÇOS LTDA - EPP"/>
    <n v="5581991487790"/>
    <m/>
    <m/>
    <x v="1"/>
    <s v="CONSULTORIA"/>
    <s v="RECIFE"/>
    <s v="PE"/>
    <s v="52091-000"/>
    <n v="5581991487790"/>
    <x v="122"/>
    <m/>
    <s v="SPPJ"/>
    <s v="PJSP_JAI_PJ"/>
    <s v="JR ADMINISTRACAO DE IMOVEIS LTDA"/>
    <s v="EMPRESA"/>
    <m/>
    <m/>
    <x v="0"/>
    <n v="1"/>
    <n v="9"/>
    <s v="S"/>
    <s v="N"/>
    <s v="S"/>
    <s v=" "/>
    <x v="1"/>
    <m/>
  </r>
  <r>
    <n v="1281"/>
    <x v="315"/>
    <m/>
    <s v="E"/>
    <s v="291020241281"/>
    <n v="9054250"/>
    <m/>
    <m/>
    <x v="231"/>
    <s v="14.851.143/0001-11"/>
    <s v="ronaldopereira_ronaldopereira@hotmail.com"/>
    <x v="327"/>
    <s v="R2 PRESTADORA DE SERVIÇOS LTDA - EPP"/>
    <n v="5581991487790"/>
    <m/>
    <m/>
    <x v="1"/>
    <s v="CONSULTORIA"/>
    <s v="RECIFE"/>
    <s v="PE"/>
    <s v="53320-170"/>
    <n v="5581991487790"/>
    <x v="122"/>
    <m/>
    <s v="SPPJ"/>
    <s v="PJSP_JAI_PJ"/>
    <s v="JR ADMINISTRACAO DE IMOVEIS LTDA"/>
    <s v="EMPRESA"/>
    <m/>
    <m/>
    <x v="0"/>
    <n v="1"/>
    <n v="9"/>
    <s v="S"/>
    <s v="N"/>
    <s v="S"/>
    <s v=" "/>
    <x v="1"/>
    <m/>
  </r>
  <r>
    <n v="1282"/>
    <x v="316"/>
    <m/>
    <s v="E"/>
    <s v="291020241282"/>
    <n v="9048202"/>
    <m/>
    <m/>
    <x v="232"/>
    <s v="05.992.923/0001-90"/>
    <s v="ronaldopereira_ronaldopereira@hotmail.com"/>
    <x v="327"/>
    <s v="CONT1000 DISTRIBUIDORA DE PRODUTOS AUTOMOTIVOS LTDA - ME"/>
    <n v="5581991487790"/>
    <m/>
    <m/>
    <x v="1"/>
    <s v="CONSULTORIA"/>
    <s v="RECIFE"/>
    <s v="PE"/>
    <s v="52120-000"/>
    <n v="5581991487790"/>
    <x v="122"/>
    <m/>
    <s v="SPPJ"/>
    <s v="PJSP_JAI_PJ"/>
    <s v="JR ADMINISTRACAO DE IMOVEIS LTDA"/>
    <s v="EMPRESA"/>
    <m/>
    <m/>
    <x v="0"/>
    <n v="1"/>
    <n v="9"/>
    <s v="S"/>
    <s v="N"/>
    <s v="S"/>
    <s v=" "/>
    <x v="1"/>
    <m/>
  </r>
  <r>
    <n v="1283"/>
    <x v="317"/>
    <m/>
    <s v="E"/>
    <s v="291020241283"/>
    <n v="9048354"/>
    <m/>
    <m/>
    <x v="233"/>
    <s v="08.118.879/0001-82"/>
    <s v="ronaldopereira_ronaldopereira@hotmail.com"/>
    <x v="327"/>
    <s v="RAFAFA PEÇAS LTDA - EPP"/>
    <n v="5581991487790"/>
    <m/>
    <m/>
    <x v="1"/>
    <s v="CONSULTORIA"/>
    <s v="RECIFE"/>
    <s v="PE"/>
    <s v="52081-000"/>
    <n v="5581991487790"/>
    <x v="122"/>
    <m/>
    <s v="SPPJ"/>
    <s v="PJSP_JAI_PJ"/>
    <s v="JR ADMINISTRACAO DE IMOVEIS LTDA"/>
    <s v="EMPRESA"/>
    <m/>
    <m/>
    <x v="0"/>
    <n v="1"/>
    <n v="9"/>
    <s v="S"/>
    <s v="N"/>
    <s v="S"/>
    <s v=" "/>
    <x v="1"/>
    <m/>
  </r>
  <r>
    <n v="1285"/>
    <x v="313"/>
    <d v="1982-05-07T00:00:00"/>
    <s v="M"/>
    <s v="291020241285"/>
    <n v="9158494"/>
    <m/>
    <m/>
    <x v="234"/>
    <s v="039.353.864-86"/>
    <s v="lelapereira0705@gmail.com"/>
    <x v="327"/>
    <s v="RAFAELA DE ARAÚJO PEREIRA"/>
    <n v="551989105219"/>
    <m/>
    <m/>
    <x v="1"/>
    <s v="CONSULTORIA"/>
    <s v="RECIFE"/>
    <s v="PE"/>
    <s v="52020-070"/>
    <n v="551989105219"/>
    <x v="122"/>
    <m/>
    <s v="SPPJ"/>
    <s v="PJSP_JAI_PJ"/>
    <s v="JR ADMINISTRACAO DE IMOVEIS LTDA"/>
    <s v="EMPRESÁRIO(A)"/>
    <m/>
    <m/>
    <x v="0"/>
    <n v="1"/>
    <n v="9"/>
    <s v="S"/>
    <s v="N"/>
    <s v="S"/>
    <s v=" "/>
    <x v="1"/>
    <m/>
  </r>
  <r>
    <n v="1286"/>
    <x v="318"/>
    <m/>
    <s v="E"/>
    <s v="291020241286"/>
    <n v="9049247"/>
    <m/>
    <m/>
    <x v="235"/>
    <s v="42.669.761/0001-80"/>
    <s v="ronaldopereira_ronaldopereira@hotmail.com"/>
    <x v="327"/>
    <s v="JR ADMINISTRAÇÃO DE IMÓVEIS LTDA"/>
    <n v="5581991487790"/>
    <m/>
    <m/>
    <x v="1"/>
    <s v="CONSULTORIA"/>
    <s v="RECIFE"/>
    <s v="PE"/>
    <s v="52041-080"/>
    <n v="5581991487790"/>
    <x v="122"/>
    <m/>
    <s v="SPPJ"/>
    <s v="PJSP_JAI_PJ"/>
    <s v="JR ADMINISTRAÇÃO DE IMÓVEIS LTDA"/>
    <s v="EMPRESA"/>
    <m/>
    <m/>
    <x v="0"/>
    <n v="1"/>
    <n v="9"/>
    <s v="S"/>
    <s v="N"/>
    <s v="S"/>
    <s v=" "/>
    <x v="1"/>
    <m/>
  </r>
  <r>
    <n v="1287"/>
    <x v="319"/>
    <d v="1977-05-14T00:00:00"/>
    <s v="M"/>
    <s v="291020241287"/>
    <n v="9142003"/>
    <m/>
    <m/>
    <x v="236"/>
    <s v="024.229.354-94"/>
    <s v="ronaldopereira_ronaldopereira@hotmail.com"/>
    <x v="327"/>
    <s v="RONALDO DE ARAÚJO PEREIRA"/>
    <n v="5581991487790"/>
    <m/>
    <m/>
    <x v="1"/>
    <s v="CONSULTORIA"/>
    <s v="OLINDA"/>
    <s v="PE"/>
    <s v="53320-105"/>
    <n v="5581991487790"/>
    <x v="122"/>
    <m/>
    <s v="SPPJ"/>
    <s v="PJSP_JAI_PJ"/>
    <s v="JR ADMINISTRAÇÃO DE IMÓVEIS LTDA"/>
    <s v="EMPRESÁRIO(A)"/>
    <m/>
    <m/>
    <x v="0"/>
    <n v="1"/>
    <n v="9"/>
    <s v="S"/>
    <s v="N"/>
    <s v="S"/>
    <s v=" "/>
    <x v="1"/>
    <m/>
  </r>
  <r>
    <n v="1288"/>
    <x v="320"/>
    <d v="1975-05-14T00:00:00"/>
    <s v="M"/>
    <s v="291020241288"/>
    <n v="9134235"/>
    <m/>
    <m/>
    <x v="237"/>
    <s v="018.594.174-50"/>
    <s v="fabiojapereira@hotmail.com"/>
    <x v="327"/>
    <s v="FÁBIO JOSÉ DE ARAÚJO PEREIRA"/>
    <n v="5581996884519"/>
    <m/>
    <m/>
    <x v="1"/>
    <s v="CONSULTORIA"/>
    <s v="RECIFE"/>
    <s v="PE"/>
    <s v="52051-350"/>
    <n v="5581996884519"/>
    <x v="122"/>
    <m/>
    <s v="SPPJ"/>
    <s v="PJSP_JAI_PJ"/>
    <s v="JR ADMINISTRAÇÃO DE IMÓVEIS LTDA"/>
    <s v="EMPRESÁRIO(A)"/>
    <m/>
    <m/>
    <x v="0"/>
    <n v="1"/>
    <n v="9"/>
    <s v="S"/>
    <s v="N"/>
    <s v="S"/>
    <s v=" "/>
    <x v="1"/>
    <m/>
  </r>
  <r>
    <n v="1289"/>
    <x v="321"/>
    <d v="1945-11-17T00:00:00"/>
    <s v="M"/>
    <s v="291020241289"/>
    <n v="11837718"/>
    <m/>
    <m/>
    <x v="238"/>
    <s v="069.497.114-68"/>
    <s v="supermercadodooleo@hotmail.com"/>
    <x v="327"/>
    <s v="RAFAEL PEREIRA DE MELO"/>
    <n v="5581991487790"/>
    <m/>
    <m/>
    <x v="1"/>
    <s v="CONSULTORIA"/>
    <s v="RECIFE"/>
    <s v="PE"/>
    <s v="52020-070"/>
    <n v="5581991487790"/>
    <x v="122"/>
    <m/>
    <s v="SPPJ"/>
    <s v="PJSP_JAI_PJ"/>
    <s v="JR ADMINISTRAÇÃO DE IMÓVEIS LTDA"/>
    <s v="APOSENTADO(A)"/>
    <m/>
    <m/>
    <x v="0"/>
    <n v="1"/>
    <n v="9"/>
    <s v="S"/>
    <s v="N"/>
    <s v="S"/>
    <s v=" "/>
    <x v="1"/>
    <m/>
  </r>
  <r>
    <n v="1290"/>
    <x v="322"/>
    <d v="1955-09-09T00:00:00"/>
    <s v="F"/>
    <s v="291020241290"/>
    <n v="11837537"/>
    <m/>
    <m/>
    <x v="239"/>
    <s v="821.914.924-87"/>
    <s v="supermercadodooleo@hotmail.com"/>
    <x v="327"/>
    <s v="JÚLIA ARAÚJO PEREIRA"/>
    <n v="5581991487790"/>
    <m/>
    <m/>
    <x v="1"/>
    <s v="CONSULTORIA"/>
    <s v="RECIFE"/>
    <s v="PE"/>
    <s v="52020-070"/>
    <n v="5581991487790"/>
    <x v="122"/>
    <m/>
    <s v="SPPJ"/>
    <s v="PJSP_JAI_PJ"/>
    <s v="JR ADMINISTRAÇÃO DE IMÓVEIS LTDA"/>
    <s v="APOSENTADO(A)"/>
    <m/>
    <m/>
    <x v="0"/>
    <n v="1"/>
    <n v="9"/>
    <s v="S"/>
    <s v="N"/>
    <s v="S"/>
    <s v=" "/>
    <x v="1"/>
    <m/>
  </r>
  <r>
    <n v="1179"/>
    <x v="323"/>
    <d v="1987-06-01T00:00:00"/>
    <s v="M"/>
    <s v="281020241179"/>
    <n v="15032427"/>
    <m/>
    <m/>
    <x v="240"/>
    <s v="318.004.798-40"/>
    <s v="CELIOVOLPI@GMAIL.COM"/>
    <x v="328"/>
    <s v="CELIO VOLPI JUNIOR"/>
    <n v="5511999411646"/>
    <s v="REGULAR"/>
    <m/>
    <x v="1"/>
    <s v="CONSULTORIA"/>
    <s v="FORTALEZA"/>
    <s v="CE"/>
    <s v="60165-075"/>
    <n v="5511999411646"/>
    <x v="123"/>
    <d v="2024-02-22T00:00:00"/>
    <s v="CVJ"/>
    <s v="CVJ_CVJ"/>
    <s v="CELIO VOLPI JUNIOR"/>
    <s v="ENGENHEIRO(A)"/>
    <s v="SIMPLES"/>
    <s v="S"/>
    <x v="0"/>
    <n v="1"/>
    <n v="9"/>
    <s v="S"/>
    <s v="N"/>
    <s v="S"/>
    <s v=" "/>
    <x v="0"/>
    <m/>
  </r>
  <r>
    <n v="1180"/>
    <x v="323"/>
    <d v="1987-06-01T00:00:00"/>
    <s v="M"/>
    <s v="281020241180"/>
    <n v="3745552"/>
    <s v=""/>
    <m/>
    <x v="241"/>
    <s v="318.004.798-40"/>
    <s v="CELIOVOLPI@GMAIL.COM"/>
    <x v="329"/>
    <s v="CELIO VOLPI JUNIOR"/>
    <n v="5511999411646"/>
    <s v="REGULAR"/>
    <s v=""/>
    <x v="1"/>
    <s v="CONSULTORIA"/>
    <s v="FORTALEZA"/>
    <s v="CE"/>
    <s v="60165-075"/>
    <n v="5511999411646"/>
    <x v="123"/>
    <d v="2020-10-02T00:00:00"/>
    <s v="CVJ"/>
    <s v="CVJ_CVJ"/>
    <s v="CELIO VOLPI JUNIOR"/>
    <s v="ENGENHEIRO(A)"/>
    <s v="SIMPLES"/>
    <s v="S"/>
    <x v="0"/>
    <n v="1"/>
    <n v="9"/>
    <s v="S"/>
    <s v="N"/>
    <s v="S"/>
    <s v=" "/>
    <x v="0"/>
    <m/>
  </r>
  <r>
    <n v="1181"/>
    <x v="324"/>
    <d v="2024-05-23T00:00:00"/>
    <s v="M"/>
    <s v="281020241181"/>
    <m/>
    <n v="5675501"/>
    <m/>
    <x v="242"/>
    <s v="003.011.144-71"/>
    <s v="celiovolpi@gmail.com"/>
    <x v="330"/>
    <s v="JOÃO MAGALHÃES VOLPI"/>
    <n v="5581992113986"/>
    <m/>
    <m/>
    <x v="1"/>
    <s v="CONSULTORIA"/>
    <s v="RECIFE"/>
    <s v="PE"/>
    <s v="52041-065"/>
    <n v="5511999411646"/>
    <x v="123"/>
    <m/>
    <s v="CVJ"/>
    <s v="CVJ_CVJ"/>
    <s v="CELIO VOLPI JUNIOR"/>
    <s v="ESTUDANTE"/>
    <m/>
    <m/>
    <x v="0"/>
    <n v="1"/>
    <n v="9"/>
    <s v="S"/>
    <s v="N"/>
    <s v="S"/>
    <s v=" "/>
    <x v="0"/>
    <m/>
  </r>
  <r>
    <n v="1182"/>
    <x v="325"/>
    <d v="1990-06-23T00:00:00"/>
    <s v="F"/>
    <s v="281020241182"/>
    <n v="11349441"/>
    <m/>
    <m/>
    <x v="243"/>
    <s v="095.019.694-01"/>
    <s v="larissapmagalhaes@gmail.com"/>
    <x v="331"/>
    <s v="CELIO VOLPI JUNIOR"/>
    <n v="5511999411646"/>
    <s v="REGULAR"/>
    <m/>
    <x v="1"/>
    <s v="CONSULTORIA"/>
    <s v="RECIFE"/>
    <s v="PE"/>
    <s v="52050-230"/>
    <n v="5511999411646"/>
    <x v="123"/>
    <d v="2020-10-02T00:00:00"/>
    <s v="CVJ"/>
    <s v="CVJ_CVJ"/>
    <s v="CELIO VOLPI JUNIOR"/>
    <s v="ADMINISTRADOR(A)"/>
    <s v="SIMPLES"/>
    <s v="S"/>
    <x v="0"/>
    <n v="1"/>
    <n v="9"/>
    <s v="S"/>
    <s v="N"/>
    <s v="S"/>
    <s v=" "/>
    <x v="0"/>
    <m/>
  </r>
  <r>
    <n v="1174"/>
    <x v="326"/>
    <d v="1978-02-02T00:00:00"/>
    <s v="F"/>
    <s v="221020241174"/>
    <n v="14257852"/>
    <m/>
    <m/>
    <x v="244"/>
    <s v="649.517.231-15"/>
    <s v="flaviafreitass@hotmail.com"/>
    <x v="332"/>
    <s v="FLÁVIA SILVEIRA DE FREITAS"/>
    <n v="5562992664364"/>
    <m/>
    <m/>
    <x v="1"/>
    <s v="CONSULTORIA"/>
    <s v="GOIÂNIA"/>
    <s v="GO"/>
    <s v="74180-081"/>
    <n v="5562992664364"/>
    <x v="124"/>
    <m/>
    <s v="FSDF"/>
    <s v="FSDF_FSDF"/>
    <s v="FLÁVIA SILVEIRA DE FREITAS"/>
    <s v="ADMINISTRADOR(A)"/>
    <m/>
    <s v="N"/>
    <x v="0"/>
    <n v="1"/>
    <n v="9"/>
    <s v="S"/>
    <s v="N"/>
    <s v="S"/>
    <s v=" "/>
    <x v="0"/>
    <m/>
  </r>
  <r>
    <n v="1183"/>
    <x v="327"/>
    <d v="2010-01-10T00:00:00"/>
    <s v="F"/>
    <s v="221020241183"/>
    <n v="16475959"/>
    <m/>
    <m/>
    <x v="245"/>
    <s v="050.643.661-67"/>
    <s v="FLAVIAFREITASS@HOTMAIL.COM"/>
    <x v="333"/>
    <s v="LUIZA FREITAS SOUSA"/>
    <n v="5562992664364"/>
    <m/>
    <m/>
    <x v="1"/>
    <s v="CONSULTORIA"/>
    <s v="GOIÂNIA"/>
    <s v="GO"/>
    <s v="74180-081"/>
    <n v="5562992664364"/>
    <x v="124"/>
    <m/>
    <s v="FSDF"/>
    <s v="FSDF_FSDF"/>
    <s v="FLÁVIA SILVEIRA DE FREITAS"/>
    <s v="ESTUDANTE"/>
    <m/>
    <s v="N"/>
    <x v="0"/>
    <n v="1"/>
    <n v="9"/>
    <s v="S"/>
    <s v="N"/>
    <s v="S"/>
    <s v=" "/>
    <x v="0"/>
    <m/>
  </r>
  <r>
    <n v="1184"/>
    <x v="328"/>
    <d v="2007-09-11T00:00:00"/>
    <s v="F"/>
    <s v="221020241184"/>
    <n v="16487107"/>
    <m/>
    <m/>
    <x v="246"/>
    <s v="043.758.421-64"/>
    <s v="FLAVIAFREITASS@HOTMAIL.COM"/>
    <x v="334"/>
    <s v="JULIA FREITAS SOUSA"/>
    <n v="5562992664364"/>
    <m/>
    <m/>
    <x v="1"/>
    <s v="CONSULTORIA"/>
    <s v="GOIÂNIA"/>
    <s v="GO"/>
    <s v="74180-081"/>
    <n v="5562992664364"/>
    <x v="124"/>
    <m/>
    <s v="FSDF"/>
    <s v="FSDF_FSDF"/>
    <s v="FLÁVIA SILVEIRA DE FREITAS"/>
    <s v="ESTUDANTE"/>
    <m/>
    <s v="N"/>
    <x v="0"/>
    <n v="1"/>
    <n v="9"/>
    <s v="S"/>
    <s v="N"/>
    <s v="S"/>
    <s v=" "/>
    <x v="0"/>
    <m/>
  </r>
  <r>
    <n v="1175"/>
    <x v="329"/>
    <d v="1985-06-04T00:00:00"/>
    <s v="F"/>
    <s v="211020241175"/>
    <n v="2477428"/>
    <m/>
    <s v="6AT64904"/>
    <x v="247"/>
    <s v="060.881.014-23"/>
    <s v="Priscillabsa@gmail.com"/>
    <x v="335"/>
    <s v="PRISCILLA BORBA SANTOS ALVES"/>
    <n v="5581997409555"/>
    <m/>
    <m/>
    <x v="2"/>
    <s v="CONSULTORIA"/>
    <s v="SÃO PAULO"/>
    <s v="SP"/>
    <s v="04524-030"/>
    <n v="5581997409555"/>
    <x v="125"/>
    <m/>
    <s v="PBSA"/>
    <s v="PBSA_PBSA"/>
    <s v="PRISCILLA BORBA SANTOS ALVES"/>
    <s v="TURISMÓLOGO(A)"/>
    <m/>
    <m/>
    <x v="0"/>
    <n v="1"/>
    <n v="9"/>
    <s v="S"/>
    <s v="N"/>
    <s v="S"/>
    <s v=" "/>
    <x v="0"/>
    <m/>
  </r>
  <r>
    <n v="1166"/>
    <x v="106"/>
    <d v="1961-12-05T00:00:00"/>
    <s v="M"/>
    <s v="101020241166"/>
    <n v="3478906"/>
    <m/>
    <s v="6AK80792"/>
    <x v="248"/>
    <s v="251.170.411-00"/>
    <s v="drcorival@gmail.com"/>
    <x v="96"/>
    <s v="CORIVAL LISBOA ALVES DE CASTRO"/>
    <n v="5562981113993"/>
    <m/>
    <m/>
    <x v="1"/>
    <s v="CONSULTORIA"/>
    <s v="GOIÂNIA"/>
    <s v="GO"/>
    <s v="74680-415"/>
    <n v="5562981113993"/>
    <x v="126"/>
    <m/>
    <s v="CLAC"/>
    <s v="CLAC_CLAC"/>
    <s v="CORIVAL LISBOA ALVES DE CASTRO"/>
    <s v="MÉDICO(A)"/>
    <m/>
    <s v="S"/>
    <x v="0"/>
    <n v="1"/>
    <n v="9"/>
    <s v="S"/>
    <s v="N"/>
    <s v="S"/>
    <s v=" "/>
    <x v="0"/>
    <m/>
  </r>
  <r>
    <n v="1162"/>
    <x v="330"/>
    <d v="1990-11-22T00:00:00"/>
    <s v="M"/>
    <s v="071020241162"/>
    <m/>
    <n v="8029813"/>
    <m/>
    <x v="1"/>
    <s v="009.339.845-02"/>
    <s v="OLIVEIRALUTI@GMAIL.COM"/>
    <x v="336"/>
    <s v="LUTI DE OLIVEIRA ALVES"/>
    <n v="5575999191633"/>
    <m/>
    <m/>
    <x v="1"/>
    <s v="CONSULTORIA"/>
    <s v="CRUZ DAS ALMAS"/>
    <s v="BA"/>
    <s v="44380-000"/>
    <n v="5575999191633"/>
    <x v="127"/>
    <m/>
    <s v="LOA"/>
    <s v="LOA_LOA"/>
    <s v="LUTI DE OLIVEIRA ALVES"/>
    <s v="ADMINISTRADOR(A)"/>
    <s v="SIMPLES"/>
    <s v="N"/>
    <x v="0"/>
    <n v="1"/>
    <n v="1"/>
    <s v="S"/>
    <s v="N"/>
    <s v="S"/>
    <s v=" "/>
    <x v="0"/>
    <m/>
  </r>
  <r>
    <n v="1163"/>
    <x v="331"/>
    <d v="1983-01-13T00:00:00"/>
    <s v="F"/>
    <s v="071020241163"/>
    <n v="9036395"/>
    <n v="8054172"/>
    <m/>
    <x v="249"/>
    <s v="049.960.186-66"/>
    <s v="denisefsilva.th@gmail.com"/>
    <x v="337"/>
    <s v="DENISE FERREIRA DA SILVA SILVEIRA"/>
    <n v="5531988964157"/>
    <m/>
    <m/>
    <x v="1"/>
    <s v="CONSULTORIA"/>
    <s v="CONTAGEM"/>
    <s v="MG"/>
    <s v="32113-220"/>
    <n v="5531988964157"/>
    <x v="127"/>
    <m/>
    <s v="VFS"/>
    <s v="VFS_VFS"/>
    <s v="VINICIUS FERREIRA DA SILVA"/>
    <s v="RELAÇÕES PÚBLICAS"/>
    <m/>
    <m/>
    <x v="0"/>
    <n v="1"/>
    <n v="8"/>
    <s v="S"/>
    <s v="N"/>
    <s v="S"/>
    <s v=" "/>
    <x v="0"/>
    <m/>
  </r>
  <r>
    <n v="1165"/>
    <x v="332"/>
    <d v="1981-03-19T00:00:00"/>
    <s v="M"/>
    <s v="071020241165"/>
    <n v="3529017"/>
    <m/>
    <m/>
    <x v="250"/>
    <s v="038.501.684-09"/>
    <s v="carloshwferreira@gmail.com"/>
    <x v="338"/>
    <s v="CARLOS HENRIQUE WANDERLEY FERREIRA"/>
    <n v="5581996066399"/>
    <m/>
    <m/>
    <x v="9"/>
    <s v="CONSULTORIA"/>
    <s v="RECIFE"/>
    <s v="PE"/>
    <s v="51020-011"/>
    <n v="5581996066399"/>
    <x v="127"/>
    <m/>
    <s v="CWF"/>
    <s v="CWF_CWF"/>
    <s v="CARLOS HENRIQUE WANDERLEY FERREIRA"/>
    <s v="GERENTE DE PROJETOS"/>
    <m/>
    <s v="S"/>
    <x v="0"/>
    <n v="1"/>
    <n v="8"/>
    <s v="S"/>
    <s v="N"/>
    <s v="S"/>
    <s v=" "/>
    <x v="0"/>
    <m/>
  </r>
  <r>
    <n v="1296"/>
    <x v="330"/>
    <d v="1990-11-22T00:00:00"/>
    <s v="M"/>
    <s v="071020241296"/>
    <n v="17710399"/>
    <m/>
    <m/>
    <x v="1"/>
    <s v="009.339.845-02"/>
    <s v="OLIVEIRALUTI@GMAIL.COM"/>
    <x v="339"/>
    <s v="LUTI DE OLIVEIRA ALVES"/>
    <n v="5575999191633"/>
    <m/>
    <m/>
    <x v="1"/>
    <s v="CONSULTORIA"/>
    <s v="CRUZ DAS ALMAS"/>
    <s v="BA"/>
    <s v="44380-000"/>
    <n v="5575999191633"/>
    <x v="127"/>
    <m/>
    <s v="LOA"/>
    <s v="LOA_LOA"/>
    <s v="LUTI DE OLIVEIRA ALVES"/>
    <s v="ADMINISTRADOR(A)"/>
    <s v="SIMPLES"/>
    <s v="N"/>
    <x v="0"/>
    <n v="1"/>
    <n v="1"/>
    <s v="S"/>
    <s v="N"/>
    <s v="S"/>
    <s v=" "/>
    <x v="0"/>
    <m/>
  </r>
  <r>
    <n v="1161"/>
    <x v="333"/>
    <d v="1994-10-20T00:00:00"/>
    <s v="M"/>
    <s v="041020241161"/>
    <n v="4039613"/>
    <m/>
    <m/>
    <x v="251"/>
    <s v="081.814.104-24"/>
    <s v="ramonvalentee@gmail.com"/>
    <x v="340"/>
    <s v="RAMON GONÇALVES DE MELO VALENTE"/>
    <n v="5581998986566"/>
    <m/>
    <m/>
    <x v="12"/>
    <s v="CONSULTORIA"/>
    <s v="RECIFE"/>
    <s v="PE"/>
    <s v="50711-112"/>
    <n v="5581998986566"/>
    <x v="128"/>
    <m/>
    <s v="RGMV"/>
    <s v="RGMV_RGMV"/>
    <s v="RAMON GONÇALVES DE MELO VALENTE"/>
    <s v="MÉDICO(A)"/>
    <m/>
    <s v="S"/>
    <x v="0"/>
    <n v="1"/>
    <n v="8"/>
    <s v="S"/>
    <s v="N"/>
    <s v="S"/>
    <s v=" "/>
    <x v="0"/>
    <m/>
  </r>
  <r>
    <n v="1173"/>
    <x v="334"/>
    <d v="1976-10-27T00:00:00"/>
    <s v="M"/>
    <s v="041020241173"/>
    <n v="2684700"/>
    <m/>
    <s v="6AJ55159"/>
    <x v="252"/>
    <s v="027.594.554-59"/>
    <s v="kleber@kfp.com.br"/>
    <x v="341"/>
    <s v="KLEBER RENATO AGUAIR ARAÚJO"/>
    <n v="5581992909382"/>
    <s v="QUALIFICADO"/>
    <m/>
    <x v="0"/>
    <s v="CONSULTORIA"/>
    <s v="RECIFE"/>
    <s v="PE"/>
    <s v="51021-000"/>
    <n v="5581992909382"/>
    <x v="128"/>
    <m/>
    <s v="KRA"/>
    <s v="KRA_KRA"/>
    <s v="KLEBER RENATO AGUAIR ARAÚJO"/>
    <s v="ADMINISTRADOR(A)"/>
    <m/>
    <m/>
    <x v="0"/>
    <n v="1"/>
    <n v="9"/>
    <s v="S"/>
    <s v="N"/>
    <s v="S"/>
    <s v=" "/>
    <x v="0"/>
    <m/>
  </r>
  <r>
    <n v="1176"/>
    <x v="335"/>
    <d v="1978-06-27T00:00:00"/>
    <s v="F"/>
    <s v="041020241176"/>
    <n v="4660043"/>
    <m/>
    <m/>
    <x v="253"/>
    <s v="025.584.304-67"/>
    <s v="MPDUCAN@HOTMAIL.COM"/>
    <x v="342"/>
    <s v="MARIA PAULA DO AMARAL MEIRA ARAUJO"/>
    <n v="5581991963672"/>
    <m/>
    <m/>
    <x v="0"/>
    <s v="CONSULTORIA"/>
    <s v="RECIFE"/>
    <s v="PE"/>
    <s v="51021-010"/>
    <n v="5581991963672"/>
    <x v="128"/>
    <m/>
    <s v="KRA"/>
    <s v="KRA_KRA"/>
    <s v="KLEBER RENATO AGUAIR ARAÚJO"/>
    <s v="ADMINISTRADOR(A)"/>
    <m/>
    <m/>
    <x v="0"/>
    <n v="1"/>
    <n v="9"/>
    <s v="S"/>
    <s v="N"/>
    <s v="S"/>
    <s v=" "/>
    <x v="0"/>
    <m/>
  </r>
  <r>
    <n v="1177"/>
    <x v="336"/>
    <d v="2005-09-09T00:00:00"/>
    <s v="M"/>
    <s v="041020241177"/>
    <n v="3851054"/>
    <m/>
    <m/>
    <x v="254"/>
    <s v="081.312.174-42"/>
    <s v="kleber@kfp.com.br"/>
    <x v="343"/>
    <s v="FELIPE MEIRA ARAUJO"/>
    <n v="5581982413538"/>
    <m/>
    <m/>
    <x v="0"/>
    <s v="CONSULTORIA"/>
    <s v="RECIFE"/>
    <s v="PE"/>
    <s v="51021-010"/>
    <n v="5581982413538"/>
    <x v="128"/>
    <m/>
    <s v="KRA"/>
    <s v="KRA_KRA"/>
    <s v="KLEBER RENATO AGUAIR ARAÚJO"/>
    <s v="ESTUDANTE"/>
    <m/>
    <m/>
    <x v="0"/>
    <n v="1"/>
    <n v="9"/>
    <s v="S"/>
    <s v="N"/>
    <s v="S"/>
    <s v=" "/>
    <x v="0"/>
    <m/>
  </r>
  <r>
    <n v="1178"/>
    <x v="337"/>
    <d v="2003-02-22T00:00:00"/>
    <s v="M"/>
    <s v="041020241178"/>
    <n v="3850602"/>
    <m/>
    <m/>
    <x v="255"/>
    <s v="080.790.784-75"/>
    <s v="kleber@kfp.com.br"/>
    <x v="344"/>
    <s v="GABRIEL MEIRA ARAUJO"/>
    <n v="5581991992876"/>
    <m/>
    <m/>
    <x v="0"/>
    <s v="CONSULTORIA"/>
    <s v="RECIFE"/>
    <s v="PE"/>
    <s v="51021-010"/>
    <n v="5581991992876"/>
    <x v="128"/>
    <m/>
    <s v="KRA"/>
    <s v="KRA_KRA"/>
    <s v="KLEBER RENATO AGUAIR ARAÚJO"/>
    <s v="ESTUDANTE"/>
    <m/>
    <m/>
    <x v="0"/>
    <n v="1"/>
    <n v="9"/>
    <s v="S"/>
    <s v="N"/>
    <s v="S"/>
    <s v=" "/>
    <x v="0"/>
    <m/>
  </r>
  <r>
    <n v="1156"/>
    <x v="338"/>
    <d v="1977-07-31T00:00:00"/>
    <s v="M"/>
    <s v="021020241156"/>
    <n v="7799667"/>
    <m/>
    <m/>
    <x v="256"/>
    <s v="455.768.904-34"/>
    <s v="bruno@brunoteixeiraadv.com"/>
    <x v="345"/>
    <s v="BRUNO DE FARIAS TEIXEIRA"/>
    <n v="5581987126901"/>
    <m/>
    <m/>
    <x v="12"/>
    <s v="CONSULTORIA"/>
    <s v="RECIFE"/>
    <s v="PE"/>
    <s v="50720-525"/>
    <n v="5581987126901"/>
    <x v="129"/>
    <m/>
    <s v="BFT"/>
    <s v="BFT_BFT"/>
    <s v="BRUNO DE FARIAS TEIXEIRA"/>
    <s v="ADVOGADO(A)"/>
    <m/>
    <s v="N"/>
    <x v="0"/>
    <n v="1"/>
    <n v="9"/>
    <s v="S"/>
    <s v="N"/>
    <s v="S"/>
    <s v=" "/>
    <x v="0"/>
    <m/>
  </r>
  <r>
    <n v="1157"/>
    <x v="339"/>
    <d v="2001-10-24T00:00:00"/>
    <s v="M"/>
    <s v="021020241157"/>
    <n v="9133252"/>
    <m/>
    <m/>
    <x v="1"/>
    <s v="137.438.314-73"/>
    <s v="PRAGANARAFAEL@GMAIL.COM"/>
    <x v="346"/>
    <s v="RAFAEL PRAGANA DE BARROS CORREIA"/>
    <n v="5581988382410"/>
    <m/>
    <m/>
    <x v="0"/>
    <s v="RETENCAO"/>
    <s v="RECIFE"/>
    <s v="PE"/>
    <s v="50040-090"/>
    <n v="5581988382410"/>
    <x v="129"/>
    <m/>
    <s v="RPBC"/>
    <s v="RPBC_RPBC"/>
    <s v="RAFAEL PRAGANA DE BARROS CORREIA"/>
    <s v="ESTUDANTE"/>
    <m/>
    <m/>
    <x v="1"/>
    <n v="0"/>
    <m/>
    <s v="S"/>
    <s v="N"/>
    <s v="S"/>
    <s v=" "/>
    <x v="0"/>
    <m/>
  </r>
  <r>
    <n v="1158"/>
    <x v="340"/>
    <d v="2000-02-25T00:00:00"/>
    <s v="M"/>
    <s v="021020241158"/>
    <n v="3742289"/>
    <m/>
    <m/>
    <x v="1"/>
    <s v="125.713.894-40"/>
    <s v="GUILHERMEHMMELO@GMAIL.COM"/>
    <x v="347"/>
    <s v="GUILHERME HENRIQUE DE ATAIDE MELO"/>
    <n v="5581996558388"/>
    <m/>
    <m/>
    <x v="0"/>
    <s v="RETENCAO"/>
    <s v="RECIFE"/>
    <s v="PE"/>
    <s v="52021-220"/>
    <n v="5581996558388"/>
    <x v="129"/>
    <m/>
    <s v="GHAM"/>
    <s v="GHAM_GHAM"/>
    <s v="GUILHERME HENRIQUE DE ATAIDE MELO"/>
    <s v="MÉDICO(A)"/>
    <m/>
    <m/>
    <x v="1"/>
    <n v="0"/>
    <m/>
    <s v="S"/>
    <s v="N"/>
    <s v="S"/>
    <s v=" "/>
    <x v="0"/>
    <m/>
  </r>
  <r>
    <n v="1159"/>
    <x v="341"/>
    <d v="2001-12-27T00:00:00"/>
    <s v="M"/>
    <s v="021020241159"/>
    <n v="8165535"/>
    <m/>
    <m/>
    <x v="1"/>
    <s v="075.619.414-80"/>
    <s v="gabrielgarrido021@gmail.com"/>
    <x v="348"/>
    <s v="GABRIEL ALVES GARRIDO"/>
    <n v="5581996349099"/>
    <m/>
    <m/>
    <x v="0"/>
    <s v="RETENCAO"/>
    <s v="RECIFE"/>
    <s v="PE"/>
    <s v="52060-000"/>
    <n v="5581996349099"/>
    <x v="129"/>
    <m/>
    <s v="GAG"/>
    <s v="GAG_GAG"/>
    <s v="GABRIEL ALVES GARRIDO"/>
    <s v="ESTUDANTE"/>
    <m/>
    <m/>
    <x v="2"/>
    <n v="1"/>
    <m/>
    <s v="S"/>
    <s v="N"/>
    <s v="S"/>
    <s v=" "/>
    <x v="0"/>
    <m/>
  </r>
  <r>
    <n v="1167"/>
    <x v="342"/>
    <m/>
    <s v="E"/>
    <s v="011020241167"/>
    <m/>
    <n v="8086416"/>
    <m/>
    <x v="257"/>
    <s v="11.491.445/0001-38"/>
    <s v="sebastiao.junior@sankhya.com.br"/>
    <x v="349"/>
    <s v="CONCEITO EMPRESARIAL TREINAMENTO E SERVICOS DE APOIO ADMINISTRATIVO LTDA ME"/>
    <n v="5581991131338"/>
    <m/>
    <m/>
    <x v="1"/>
    <s v="CONSULTORIA"/>
    <s v="PAULISTA"/>
    <s v="PE"/>
    <s v="53417-360"/>
    <n v="5581991131338"/>
    <x v="130"/>
    <m/>
    <s v="GPCT"/>
    <s v="GPCT_GPCT_PJ"/>
    <s v="CONCEITO EMPRESARIAL TREINAMENTO E SERVICOS DE APOIO ADMINISTRATIVO LTDA ME"/>
    <s v="EMPRESA"/>
    <m/>
    <m/>
    <x v="0"/>
    <n v="1"/>
    <n v="9"/>
    <s v="S"/>
    <s v="N"/>
    <s v="S"/>
    <s v=" "/>
    <x v="0"/>
    <m/>
  </r>
  <r>
    <n v="1168"/>
    <x v="343"/>
    <m/>
    <s v="E"/>
    <s v="011020241168"/>
    <m/>
    <n v="8086143"/>
    <m/>
    <x v="258"/>
    <s v="18.663.364/0001-17"/>
    <s v="sebastiao.junior@sankhya.com.br"/>
    <x v="350"/>
    <s v="FT PARTICIPACOES LTDA"/>
    <n v="5581991131338"/>
    <m/>
    <m/>
    <x v="1"/>
    <s v="CONSULTORIA"/>
    <s v="PAULISTA"/>
    <s v="PE"/>
    <s v="53417-350"/>
    <n v="5581991131338"/>
    <x v="130"/>
    <m/>
    <s v="GPCT"/>
    <s v="GPCT_FT_PJ"/>
    <s v="FT PARTICIPACOES LTDA"/>
    <s v="EMPRESA"/>
    <m/>
    <m/>
    <x v="0"/>
    <n v="1"/>
    <n v="9"/>
    <s v="S"/>
    <s v="N"/>
    <s v="S"/>
    <s v=" "/>
    <x v="0"/>
    <m/>
  </r>
  <r>
    <n v="1169"/>
    <x v="344"/>
    <m/>
    <s v="E"/>
    <s v="011020241169"/>
    <m/>
    <n v="8150122"/>
    <m/>
    <x v="1"/>
    <s v="27.548.137/0001-31"/>
    <s v="sebastiao.junior@sankhya.com.br"/>
    <x v="351"/>
    <s v="CONCEPT EMPRESARIAL TREINAMENTO SERVICO DE APOIO ADMINISTRATIVO LTDA"/>
    <n v="5581991131338"/>
    <m/>
    <m/>
    <x v="1"/>
    <s v="CONSULTORIA"/>
    <s v="PAULISTA"/>
    <s v="PE"/>
    <s v="53417-350"/>
    <n v="5581991131338"/>
    <x v="130"/>
    <m/>
    <s v="GPCT"/>
    <s v="GPCT_CPT_PJ"/>
    <s v="CONCEPT EMPRESARIAL TREINAMENTO SERVICO DE APOIO ADMINISTRATIVO LTDA"/>
    <s v="EMPRESA"/>
    <m/>
    <m/>
    <x v="0"/>
    <n v="1"/>
    <n v="9"/>
    <s v="S"/>
    <s v="N"/>
    <s v="S"/>
    <s v=" "/>
    <x v="0"/>
    <m/>
  </r>
  <r>
    <n v="1170"/>
    <x v="345"/>
    <m/>
    <s v="E"/>
    <s v="011020241170"/>
    <m/>
    <n v="8226979"/>
    <m/>
    <x v="1"/>
    <s v="20.060.683/0001-80"/>
    <s v="sebastiao.junior@sankhya.com.br"/>
    <x v="352"/>
    <s v="VIDYA CODE LTDA"/>
    <n v="5581991131338"/>
    <m/>
    <m/>
    <x v="1"/>
    <s v="CONSULTORIA"/>
    <s v="PAULISTA"/>
    <s v="PE"/>
    <s v="53417-350"/>
    <n v="5581991131338"/>
    <x v="130"/>
    <m/>
    <s v="GPCT"/>
    <s v="GPCT_VDY_PJ"/>
    <s v="VIDYA CODE LTDA"/>
    <s v="EMPRESA"/>
    <m/>
    <m/>
    <x v="0"/>
    <n v="1"/>
    <n v="9"/>
    <s v="S"/>
    <s v="N"/>
    <s v="S"/>
    <s v=" "/>
    <x v="0"/>
    <m/>
  </r>
  <r>
    <n v="1171"/>
    <x v="346"/>
    <m/>
    <s v="E"/>
    <s v="011020241171"/>
    <m/>
    <n v="8082454"/>
    <m/>
    <x v="259"/>
    <s v="49.947.448/0001-06"/>
    <s v="sebastiao.junior@sankhya.com.br"/>
    <x v="353"/>
    <s v="VIDYA CODE MOBILE LTDA"/>
    <n v="5581991131338"/>
    <m/>
    <m/>
    <x v="1"/>
    <s v="CONSULTORIA"/>
    <s v="PAULISTA"/>
    <s v="PE"/>
    <s v="53417-350"/>
    <n v="5581991131338"/>
    <x v="130"/>
    <m/>
    <s v="GPCT"/>
    <s v="GPCT_VDYM_PJ"/>
    <s v="VIDYA CODE MOBILE LTDA"/>
    <s v="EMPRESA"/>
    <m/>
    <m/>
    <x v="0"/>
    <n v="1"/>
    <n v="9"/>
    <s v="S"/>
    <s v="N"/>
    <s v="S"/>
    <s v=" "/>
    <x v="0"/>
    <m/>
  </r>
  <r>
    <n v="1148"/>
    <x v="347"/>
    <d v="1955-12-21T00:00:00"/>
    <s v="F"/>
    <s v="270920241148"/>
    <m/>
    <n v="8029789"/>
    <m/>
    <x v="260"/>
    <s v="167.399.734-15"/>
    <s v="inalda.moraes@gmail.com"/>
    <x v="354"/>
    <s v="INALDA MARIA AVILA ANJOS DE MORAES"/>
    <n v="5581992486415"/>
    <s v=""/>
    <s v="REGULAR"/>
    <x v="9"/>
    <s v="CONSULTORIA"/>
    <s v="RECIFE"/>
    <s v="PE"/>
    <s v="50610-100"/>
    <n v="5581992486415"/>
    <x v="131"/>
    <m/>
    <s v="IMAM"/>
    <s v="IMAM_IMAM"/>
    <s v="INALDA MARIA AVILA ANJOS DE MORAES"/>
    <s v="ENGENHEIRO(A)"/>
    <s v="SIMPLES"/>
    <s v="S"/>
    <x v="0"/>
    <n v="1"/>
    <n v="2"/>
    <s v="S"/>
    <s v="S"/>
    <s v="S"/>
    <s v=" "/>
    <x v="0"/>
    <m/>
  </r>
  <r>
    <n v="1150"/>
    <x v="348"/>
    <d v="1961-07-07T00:00:00"/>
    <s v="M"/>
    <s v="270920241150"/>
    <m/>
    <n v="8042397"/>
    <m/>
    <x v="261"/>
    <s v="023.590.078-82"/>
    <s v="GILBERTO.HENRIQUE@TATYCOSMETICOS.COM.BR"/>
    <x v="355"/>
    <s v="GILBERTO HENRIQUE MOURA CASTRO"/>
    <n v="5518981354285"/>
    <m/>
    <m/>
    <x v="12"/>
    <s v="CONSULTORIA"/>
    <s v="ANDRADINA"/>
    <s v="SP"/>
    <s v="16901-470"/>
    <n v="5518981354285"/>
    <x v="131"/>
    <m/>
    <s v="GHMC"/>
    <s v="GHMC_GHMC"/>
    <s v="GILBERTO HENRIQUE MOURA CASTRO"/>
    <s v="APOSENTADO(A)"/>
    <s v="COMPLETA"/>
    <s v="N"/>
    <x v="0"/>
    <n v="1"/>
    <n v="9"/>
    <s v="S"/>
    <s v="N"/>
    <s v="S"/>
    <s v=" "/>
    <x v="0"/>
    <m/>
  </r>
  <r>
    <n v="1151"/>
    <x v="349"/>
    <d v="1966-03-07T00:00:00"/>
    <s v="M"/>
    <s v="270920241151"/>
    <m/>
    <n v="2385878"/>
    <m/>
    <x v="262"/>
    <s v="632.813.769-91"/>
    <s v="oscar.ma007@gmail.com"/>
    <x v="356"/>
    <s v="OSCAR LIBERATO MARTINS FILHO"/>
    <n v="5547992789005"/>
    <m/>
    <m/>
    <x v="12"/>
    <s v="CONSULTORIA"/>
    <s v="BLUMENAU"/>
    <s v="SC"/>
    <s v="89041-200"/>
    <n v="5547992789005"/>
    <x v="131"/>
    <m/>
    <s v="OLMF"/>
    <s v="OLMF_OLMF"/>
    <s v="OSCAR LIBERATO MARTINS FILHO"/>
    <s v="ENGENHEIRO(A)"/>
    <m/>
    <s v="S"/>
    <x v="0"/>
    <n v="1"/>
    <n v="9"/>
    <s v="S"/>
    <s v="N"/>
    <s v="S"/>
    <s v=" "/>
    <x v="0"/>
    <m/>
  </r>
  <r>
    <n v="1160"/>
    <x v="348"/>
    <d v="1961-07-07T00:00:00"/>
    <s v="M"/>
    <s v="270920241160"/>
    <m/>
    <n v="8048754"/>
    <m/>
    <x v="263"/>
    <s v="023.590.078-82"/>
    <s v="GILBERTO.HENRIQUE@TATYCOSMETICOS.COM.BR"/>
    <x v="357"/>
    <s v="GILBERTO HENRIQUE MOURA CASTRO"/>
    <n v="5518981354285"/>
    <m/>
    <m/>
    <x v="12"/>
    <s v="CONSULTORIA"/>
    <s v="ANDRADINA"/>
    <s v="SP"/>
    <s v="16901-470"/>
    <n v="5518981354285"/>
    <x v="131"/>
    <m/>
    <s v="GHMC"/>
    <s v="GHMC_GHMC"/>
    <s v="GILBERTO HENRIQUE MOURA CASTRO"/>
    <s v="APOSENTADO(A)"/>
    <s v="COMPLETA"/>
    <s v="N"/>
    <x v="0"/>
    <n v="1"/>
    <n v="9"/>
    <s v="S"/>
    <s v="N"/>
    <s v="S"/>
    <s v=" "/>
    <x v="0"/>
    <m/>
  </r>
  <r>
    <n v="1154"/>
    <x v="350"/>
    <d v="1980-08-07T00:00:00"/>
    <s v="M"/>
    <s v="260920241154"/>
    <n v="15224193"/>
    <m/>
    <m/>
    <x v="264"/>
    <s v="035.840.214-05"/>
    <s v="thiagomayercali@gmail.com"/>
    <x v="358"/>
    <s v="THIAGO MAYER DE CASTRO PEREIRA DA COSTA"/>
    <n v="5581982791010"/>
    <m/>
    <m/>
    <x v="9"/>
    <s v="RETENCAO"/>
    <s v="PORTO BELO"/>
    <s v="SC"/>
    <s v="88210-000"/>
    <n v="5581982791010"/>
    <x v="132"/>
    <m/>
    <s v="TMCP"/>
    <s v="TMCP_TMCP"/>
    <s v="THIAGO MAYER DE CASTRO PEREIRA DA COSTA"/>
    <s v="EMPRESÁRIO(A)"/>
    <m/>
    <m/>
    <x v="1"/>
    <n v="0"/>
    <m/>
    <s v="S"/>
    <s v="N"/>
    <s v="S"/>
    <s v=" "/>
    <x v="0"/>
    <m/>
  </r>
  <r>
    <n v="1149"/>
    <x v="351"/>
    <d v="1991-02-06T00:00:00"/>
    <s v="M"/>
    <s v="250920241149"/>
    <n v="16853257"/>
    <m/>
    <m/>
    <x v="265"/>
    <s v="084.002.484-30"/>
    <s v="ferraz.fillipe@gmail.com"/>
    <x v="359"/>
    <s v="FILLIPE FERRAZ DE SOUZA BARBOSA"/>
    <n v="5581998733467"/>
    <m/>
    <m/>
    <x v="1"/>
    <s v="CONSULTORIA"/>
    <s v="RECIFE"/>
    <s v="PE"/>
    <s v="50610-180"/>
    <n v="5581998733467"/>
    <x v="133"/>
    <m/>
    <s v="FFSB"/>
    <s v="FFSB_FFSB"/>
    <s v="FILLIPE FERRAZ DE SOUZA BARBOSA"/>
    <s v="ADVOGADO(A)"/>
    <m/>
    <s v="N"/>
    <x v="0"/>
    <n v="1"/>
    <n v="8"/>
    <s v="S"/>
    <s v="N"/>
    <s v="S"/>
    <s v=" "/>
    <x v="0"/>
    <m/>
  </r>
  <r>
    <n v="1142"/>
    <x v="271"/>
    <d v="1992-06-23T00:00:00"/>
    <s v="M"/>
    <s v="240920241142"/>
    <n v="16424758"/>
    <m/>
    <m/>
    <x v="266"/>
    <s v="096.663.024-62"/>
    <s v="adolpho.barrosct@gmail.com"/>
    <x v="360"/>
    <s v="ADOLPHO DE BARROS E SILVA DE OLIVEIRA"/>
    <n v="5581999265556"/>
    <s v="REGULAR"/>
    <m/>
    <x v="1"/>
    <s v="CONSULTORIA"/>
    <s v="RECIFE"/>
    <s v="PE"/>
    <s v="52060-000"/>
    <n v="5581999265556"/>
    <x v="134"/>
    <d v="2024-09-24T00:00:00"/>
    <s v="ABO"/>
    <s v="ABO_ABO"/>
    <s v="ADOLPHO DE BARROS E SILVA DE OLIVEIRA"/>
    <s v="MÉDICO(A)"/>
    <s v="SIMPLES"/>
    <s v="S"/>
    <x v="0"/>
    <n v="1"/>
    <n v="7"/>
    <s v="S"/>
    <s v="N"/>
    <s v="S"/>
    <s v=" "/>
    <x v="0"/>
    <m/>
  </r>
  <r>
    <n v="1164"/>
    <x v="352"/>
    <d v="1982-04-08T00:00:00"/>
    <s v="M"/>
    <s v="200920241164"/>
    <m/>
    <n v="8045633"/>
    <m/>
    <x v="267"/>
    <s v="964.548.491-04"/>
    <s v="drbrunoprocopio@gmail.com"/>
    <x v="361"/>
    <s v="BRUNO PROCOPIO DA SILVA"/>
    <n v="5565981413737"/>
    <m/>
    <m/>
    <x v="12"/>
    <s v="CONSULTORIA"/>
    <s v="CUIABÁ"/>
    <s v="MT"/>
    <s v="78005-690"/>
    <n v="5565981413737"/>
    <x v="135"/>
    <m/>
    <s v="BPS"/>
    <s v="BPS_BPS"/>
    <s v="BRUNO PROCOPIO DA SILVA"/>
    <s v="MÉDICO(A)"/>
    <m/>
    <m/>
    <x v="0"/>
    <n v="1"/>
    <n v="9"/>
    <s v="S"/>
    <s v="N"/>
    <s v="S"/>
    <s v=" "/>
    <x v="0"/>
    <m/>
  </r>
  <r>
    <n v="1172"/>
    <x v="353"/>
    <d v="1999-04-14T00:00:00"/>
    <s v="F"/>
    <s v="190920241172"/>
    <n v="8781245"/>
    <m/>
    <m/>
    <x v="268"/>
    <s v="133.842.334-76"/>
    <s v="MAIRAMMELOS@GMAIL.COM"/>
    <x v="362"/>
    <s v="CRISTINA MAGALHAES DA SILVEIRA"/>
    <n v="5581999494857"/>
    <s v="REGULAR"/>
    <s v=""/>
    <x v="1"/>
    <s v="CONSULTORIA"/>
    <s v="RECIFE"/>
    <s v="PE"/>
    <s v="51021-010"/>
    <n v="5581999962824"/>
    <x v="136"/>
    <m/>
    <s v="FMS"/>
    <s v="FMS_CMS"/>
    <s v="CRISTINA MAGALHAES DA SILVEIRA"/>
    <s v="ESTUDANTE"/>
    <s v="SIMPLES"/>
    <s v="N"/>
    <x v="0"/>
    <n v="1"/>
    <n v="1"/>
    <s v="S"/>
    <s v="N"/>
    <s v="S"/>
    <s v=" "/>
    <x v="0"/>
    <m/>
  </r>
  <r>
    <n v="1143"/>
    <x v="354"/>
    <d v="1951-10-26T00:00:00"/>
    <s v="F"/>
    <s v="180920241143"/>
    <n v="16136703"/>
    <m/>
    <m/>
    <x v="269"/>
    <s v="235.492.384-87"/>
    <s v="reginagalvao2004@hotmail.com"/>
    <x v="363"/>
    <s v="REGINA LUCIA COELHO GALVÃO DA COSTA"/>
    <n v="5581999594879"/>
    <m/>
    <m/>
    <x v="2"/>
    <s v="CONSULTORIA"/>
    <s v="RECIFE"/>
    <s v="PE"/>
    <s v="52060-590"/>
    <n v="5581999594879"/>
    <x v="137"/>
    <m/>
    <s v="TGC"/>
    <s v="TGC_RGC"/>
    <s v="REGINA LUCIA COELHO GALVÃO DA COSTA"/>
    <s v="MÉDICO(A)"/>
    <m/>
    <s v="N"/>
    <x v="0"/>
    <n v="1"/>
    <n v="8"/>
    <s v="S"/>
    <s v="N"/>
    <s v="S"/>
    <s v=" "/>
    <x v="1"/>
    <d v="2025-08-13T00:00:00"/>
  </r>
  <r>
    <n v="1137"/>
    <x v="355"/>
    <d v="1978-09-13T00:00:00"/>
    <s v="F"/>
    <s v="170920241137"/>
    <m/>
    <n v="5454059"/>
    <s v="6AU63126"/>
    <x v="270"/>
    <s v="023.580.984-50"/>
    <s v="danivlg@hotmail.com"/>
    <x v="364"/>
    <s v="DANIELLE VIEIRA DE LIMA GALINDO"/>
    <n v="5581998025778"/>
    <m/>
    <m/>
    <x v="12"/>
    <s v="CONSULTORIA"/>
    <s v="RECIFE"/>
    <s v="PE"/>
    <s v="52041-045"/>
    <n v="5581998025778"/>
    <x v="138"/>
    <m/>
    <s v="DVLG"/>
    <s v="DVLG_DVLG"/>
    <s v="DANIELLE VIEIRA DE LIMA GALINDO"/>
    <s v="SERVIDOR(A) PÚBLICO(A)"/>
    <m/>
    <m/>
    <x v="0"/>
    <n v="1"/>
    <n v="7"/>
    <s v="S"/>
    <s v="N"/>
    <s v="S"/>
    <s v=" "/>
    <x v="0"/>
    <m/>
  </r>
  <r>
    <n v="1138"/>
    <x v="356"/>
    <d v="1986-01-26T00:00:00"/>
    <s v="M"/>
    <s v="170920241138"/>
    <m/>
    <n v="5420293"/>
    <s v="6FP93700"/>
    <x v="271"/>
    <s v="819.566.222-68"/>
    <s v="bryanmar169@gmail.com"/>
    <x v="365"/>
    <s v="BRYAN MAR PEREIRA"/>
    <n v="5592991033383"/>
    <m/>
    <m/>
    <x v="1"/>
    <s v="CONSULTORIA"/>
    <s v="MANAUS"/>
    <s v="AM"/>
    <s v="69086-161"/>
    <n v="5592991033383"/>
    <x v="138"/>
    <m/>
    <s v="BMP"/>
    <s v="BMP_BMP"/>
    <s v="BRYAN MAR PEREIRA"/>
    <s v="TURISMÓLOGO(A)"/>
    <m/>
    <s v="S"/>
    <x v="0"/>
    <n v="1"/>
    <n v="9"/>
    <s v="S"/>
    <s v="N"/>
    <s v="S"/>
    <s v=" "/>
    <x v="0"/>
    <m/>
  </r>
  <r>
    <n v="1139"/>
    <x v="357"/>
    <d v="1956-10-31T00:00:00"/>
    <s v="F"/>
    <s v="170920241139"/>
    <n v="2338718"/>
    <m/>
    <m/>
    <x v="272"/>
    <s v="756.286.005-04"/>
    <s v="iuribotelho@hotmail.com"/>
    <x v="366"/>
    <s v="CÉLIA VILAS BOAS LEAL BOTELHO"/>
    <n v="5574999283597"/>
    <m/>
    <m/>
    <x v="12"/>
    <s v="CONSULTORIA"/>
    <s v="JACOBINA"/>
    <s v="BA"/>
    <s v="44700-000"/>
    <n v="5574999283597"/>
    <x v="138"/>
    <m/>
    <s v="CVBL"/>
    <s v="CVBL_CVBL"/>
    <s v="CÉLIA VILAS BOAS LEAL BOTELHO"/>
    <s v="EMPRESÁRIO(A)"/>
    <m/>
    <s v="S"/>
    <x v="0"/>
    <n v="1"/>
    <n v="9"/>
    <s v="S"/>
    <s v="N"/>
    <s v="S"/>
    <s v=" "/>
    <x v="0"/>
    <m/>
  </r>
  <r>
    <n v="1140"/>
    <x v="358"/>
    <d v="1983-09-11T00:00:00"/>
    <s v="F"/>
    <s v="170920241140"/>
    <m/>
    <m/>
    <m/>
    <x v="273"/>
    <s v="062.564.156-63"/>
    <s v="carolcampolinadesa@gmail.com"/>
    <x v="367"/>
    <s v="JUAN PABLO BORGES RODRIGUES MARICEVICH"/>
    <n v="5581981992221"/>
    <m/>
    <m/>
    <x v="1"/>
    <s v="CONSULTORIA"/>
    <s v="RECIFE"/>
    <s v="PE"/>
    <s v="51020-000"/>
    <n v="5581981022221"/>
    <x v="138"/>
    <d v="2024-09-17T00:00:00"/>
    <s v="JPM"/>
    <s v="JPM_JPM"/>
    <s v="JUAN PABLO BORGES RODRIGUES MARICEVICH"/>
    <s v="MÉDICO(A)"/>
    <s v="SIMPLES"/>
    <s v="S"/>
    <x v="0"/>
    <n v="1"/>
    <n v="1"/>
    <s v="S"/>
    <s v="N"/>
    <s v="S"/>
    <s v=" "/>
    <x v="0"/>
    <m/>
  </r>
  <r>
    <n v="1152"/>
    <x v="356"/>
    <d v="1986-01-26T00:00:00"/>
    <s v="M"/>
    <s v="170920241152"/>
    <m/>
    <n v="8030256"/>
    <m/>
    <x v="274"/>
    <s v="819.566.222-68"/>
    <s v="bryanmar169@gmail.com"/>
    <x v="368"/>
    <s v="BRYAN MAR PEREIRA"/>
    <n v="5592991033383"/>
    <m/>
    <m/>
    <x v="1"/>
    <s v="CONSULTORIA"/>
    <s v="MANAUS"/>
    <s v="AM"/>
    <s v="69086-161"/>
    <n v="5592991033383"/>
    <x v="138"/>
    <m/>
    <s v="BMP"/>
    <s v="BMP_BMP"/>
    <s v="BRYAN MAR PEREIRA"/>
    <s v="TURISMÓLOGO(A)"/>
    <m/>
    <s v="S"/>
    <x v="0"/>
    <n v="1"/>
    <n v="9"/>
    <s v="S"/>
    <s v="N"/>
    <s v="S"/>
    <s v=" "/>
    <x v="0"/>
    <m/>
  </r>
  <r>
    <n v="1153"/>
    <x v="356"/>
    <d v="1986-01-26T00:00:00"/>
    <s v="M"/>
    <s v="170920241153"/>
    <m/>
    <n v="8030275"/>
    <m/>
    <x v="275"/>
    <s v="819.566.222-68"/>
    <s v="bryanmar169@gmail.com"/>
    <x v="369"/>
    <s v="BRYAN MAR PEREIRA"/>
    <n v="5592991033383"/>
    <m/>
    <m/>
    <x v="1"/>
    <s v="CONSULTORIA"/>
    <s v="MANAUS"/>
    <s v="AM"/>
    <s v="69086-161"/>
    <n v="5592991033383"/>
    <x v="138"/>
    <m/>
    <s v="BMP"/>
    <s v="BMP_BMP"/>
    <s v="BRYAN MAR PEREIRA"/>
    <s v="TURISMÓLOGO(A)"/>
    <m/>
    <s v="S"/>
    <x v="0"/>
    <n v="1"/>
    <n v="9"/>
    <s v="S"/>
    <s v="N"/>
    <s v="S"/>
    <s v=" "/>
    <x v="0"/>
    <m/>
  </r>
  <r>
    <n v="1136"/>
    <x v="359"/>
    <d v="1962-04-02T00:00:00"/>
    <s v="F"/>
    <s v="130920241136"/>
    <n v="15202013"/>
    <s v=""/>
    <m/>
    <x v="276"/>
    <s v="043.333.368-56"/>
    <s v="LULIMVIEIRA@HOTMAIL.COM"/>
    <x v="370"/>
    <s v="LUCIA MARIA VIEIRA"/>
    <n v="5511974888316"/>
    <s v="QUALIFICADO"/>
    <s v=""/>
    <x v="1"/>
    <s v="CONSULTORIA"/>
    <s v="ARUJA"/>
    <s v="SP"/>
    <s v="07402-000"/>
    <n v="5511974888316"/>
    <x v="139"/>
    <m/>
    <s v="LMV"/>
    <s v="LMV_SBL_PJ"/>
    <s v="LUCIA MARIA VIEIRA"/>
    <s v="EMPRESÁRIO(A)"/>
    <s v="COMPLETA"/>
    <s v="S"/>
    <x v="0"/>
    <n v="1"/>
    <n v="1"/>
    <s v="S"/>
    <s v="S"/>
    <s v="S"/>
    <s v=" "/>
    <x v="0"/>
    <m/>
  </r>
  <r>
    <n v="1155"/>
    <x v="360"/>
    <d v="1981-02-24T00:00:00"/>
    <s v="M"/>
    <s v="130920241155"/>
    <m/>
    <n v="8025489"/>
    <m/>
    <x v="277"/>
    <s v="058.221.214-62"/>
    <s v="Gustavovgalindo@hotmail.com"/>
    <x v="371"/>
    <s v="GUSTAVO VASCONCELOS GALINDO"/>
    <n v="5581996510057"/>
    <m/>
    <m/>
    <x v="1"/>
    <s v="CONSULTORIA"/>
    <s v="RECIFE"/>
    <s v="PE"/>
    <s v="52070-010"/>
    <n v="5581996510057"/>
    <x v="139"/>
    <m/>
    <s v="GVG"/>
    <s v="GVG_GVG"/>
    <s v="GUSTAVO VASCONCELOS GALINDO"/>
    <s v="EMPRESÁRIO(A)"/>
    <m/>
    <s v="S"/>
    <x v="0"/>
    <n v="1"/>
    <n v="9"/>
    <s v="S"/>
    <s v="N"/>
    <s v="S"/>
    <s v=" "/>
    <x v="0"/>
    <m/>
  </r>
  <r>
    <n v="1135"/>
    <x v="361"/>
    <d v="1948-07-15T00:00:00"/>
    <s v="F"/>
    <s v="120920241135"/>
    <n v="3610965"/>
    <m/>
    <m/>
    <x v="278"/>
    <s v="062.303.004-78"/>
    <s v="GARREZINHA@GMAIL.COM"/>
    <x v="372"/>
    <s v="ZAIRA FELIX GARRETT DE MELO"/>
    <n v="5581999219111"/>
    <s v="QUALIFICADO"/>
    <s v=""/>
    <x v="12"/>
    <s v="CONSULTORIA"/>
    <s v="RECIFE"/>
    <s v="PE"/>
    <s v="51021-000"/>
    <n v="5581999219111"/>
    <x v="140"/>
    <m/>
    <s v="ZFG"/>
    <s v="ZFG_ZFG"/>
    <s v="ZAIRA FELIX GARRETT DE MELO"/>
    <s v="APOSENTADO(A)"/>
    <m/>
    <m/>
    <x v="0"/>
    <n v="1"/>
    <s v="2A"/>
    <s v="S"/>
    <s v="N"/>
    <s v="S"/>
    <s v=" "/>
    <x v="0"/>
    <m/>
  </r>
  <r>
    <n v="1134"/>
    <x v="362"/>
    <d v="1984-11-14T00:00:00"/>
    <s v="M"/>
    <s v="110920241134"/>
    <n v="2199362"/>
    <m/>
    <m/>
    <x v="279"/>
    <s v="051.027.514-17"/>
    <s v="diegopires10@hotmail.com"/>
    <x v="373"/>
    <s v="DIEGO PONTES DE CARVALHO PIRES"/>
    <n v="5581988053839"/>
    <m/>
    <m/>
    <x v="1"/>
    <s v="CONSULTORIA"/>
    <s v="RECIFE"/>
    <s v="PE"/>
    <s v="51011-220"/>
    <n v="5581988053839"/>
    <x v="141"/>
    <m/>
    <s v="DPCP"/>
    <s v="DPCP_DPCP"/>
    <s v="DIEGO PONTES DE CARVALHO PIRES"/>
    <s v="MÉDICO(A)"/>
    <m/>
    <s v="S"/>
    <x v="0"/>
    <n v="1"/>
    <n v="9"/>
    <s v="S"/>
    <s v="N"/>
    <s v="S"/>
    <s v=" "/>
    <x v="0"/>
    <m/>
  </r>
  <r>
    <n v="1132"/>
    <x v="363"/>
    <d v="1982-05-23T00:00:00"/>
    <s v="M"/>
    <s v="060920241132"/>
    <n v="2645509"/>
    <m/>
    <s v="6AV74889"/>
    <x v="280"/>
    <s v="648.145.303-82"/>
    <s v="EDCMFILHO@HOTMAIL.COM"/>
    <x v="374"/>
    <s v="EDGAR CARNEIRO MACHADO FILHO"/>
    <n v="5586999888414"/>
    <s v="QUALIFICADO"/>
    <s v="QUALIFICADO"/>
    <x v="1"/>
    <s v="CONSULTORIA"/>
    <s v="TERESINA"/>
    <s v="PI"/>
    <s v="64049-270"/>
    <n v="5586999888414"/>
    <x v="142"/>
    <m/>
    <s v="ECMF"/>
    <s v="ECMF_ECMF"/>
    <s v="EDGAR CARNEIRO MACHADO FILHO"/>
    <s v="ENGENHEIRO(A)"/>
    <s v="COMPLETA"/>
    <s v="S"/>
    <x v="0"/>
    <n v="1"/>
    <n v="9"/>
    <s v="S"/>
    <s v="S"/>
    <s v="S"/>
    <s v=" "/>
    <x v="0"/>
    <m/>
  </r>
  <r>
    <n v="1133"/>
    <x v="364"/>
    <d v="1989-11-30T00:00:00"/>
    <s v="F"/>
    <s v="060920241133"/>
    <m/>
    <n v="8000578"/>
    <s v="6AV49773"/>
    <x v="281"/>
    <s v="056.886.994-00"/>
    <s v=" "/>
    <x v="375"/>
    <s v="RAYSSA ARARUNA BEZERRA DE MELO"/>
    <n v="5511955588320"/>
    <m/>
    <m/>
    <x v="9"/>
    <s v="CONSULTORIA"/>
    <s v="SÃO PAULO"/>
    <s v="SP"/>
    <s v="04021-020"/>
    <n v="5511955588320"/>
    <x v="142"/>
    <m/>
    <s v="RABM"/>
    <s v="RABM_RABM"/>
    <s v="RAYSSA ARARUNA BEZERRA DE MELO"/>
    <s v="MÉDICO(A)"/>
    <m/>
    <m/>
    <x v="0"/>
    <n v="1"/>
    <n v="9"/>
    <s v="S"/>
    <s v="S"/>
    <s v="S"/>
    <s v=" "/>
    <x v="0"/>
    <m/>
  </r>
  <r>
    <n v="1129"/>
    <x v="365"/>
    <d v="1953-05-10T00:00:00"/>
    <s v="M"/>
    <s v="050920241129"/>
    <m/>
    <n v="4754501"/>
    <m/>
    <x v="282"/>
    <s v="056.089.371-04"/>
    <s v="sussuapara@hotmail.com"/>
    <x v="376"/>
    <s v="JOMAR MIRANDA"/>
    <n v="5562992483056"/>
    <m/>
    <m/>
    <x v="12"/>
    <s v="RETENCAO"/>
    <s v="GOIÂNIA"/>
    <s v="GO"/>
    <s v="74180-020"/>
    <n v="5562992483056"/>
    <x v="143"/>
    <m/>
    <s v="DRLC"/>
    <s v="DRLC_JRMA"/>
    <s v="JOMAR MIRANDA"/>
    <s v="ADVOGADO(A)"/>
    <m/>
    <m/>
    <x v="1"/>
    <n v="0"/>
    <m/>
    <s v="S"/>
    <s v="N"/>
    <s v="S"/>
    <s v=" "/>
    <x v="0"/>
    <m/>
  </r>
  <r>
    <n v="1126"/>
    <x v="366"/>
    <d v="1986-11-21T00:00:00"/>
    <s v="F"/>
    <s v="020920241126"/>
    <m/>
    <n v="3880197"/>
    <m/>
    <x v="283"/>
    <s v="051.131.934-70"/>
    <s v="polly.catarine@gmail.com"/>
    <x v="377"/>
    <s v="POLLYANA CATERINE LOBO CAVALCANTI"/>
    <n v="351911943562"/>
    <m/>
    <m/>
    <x v="9"/>
    <s v="RETENCAO"/>
    <s v="RECIFE"/>
    <s v="PE"/>
    <s v="52041-550"/>
    <n v="351911943562"/>
    <x v="144"/>
    <m/>
    <s v="PCL"/>
    <s v="PCL_PCL"/>
    <s v="POLLYANA CATERINE LOBO CAVALCANTI"/>
    <s v="ARQUITETO(A)"/>
    <m/>
    <m/>
    <x v="1"/>
    <n v="0"/>
    <m/>
    <s v="S"/>
    <s v="N"/>
    <s v="S"/>
    <s v=" "/>
    <x v="0"/>
    <m/>
  </r>
  <r>
    <n v="1121"/>
    <x v="367"/>
    <d v="1987-03-19T00:00:00"/>
    <s v="M"/>
    <s v="290820241121"/>
    <m/>
    <n v="4990707"/>
    <m/>
    <x v="284"/>
    <s v="004.486.010-28"/>
    <s v="WAGNERCASSAL@HOTMAIL.COM"/>
    <x v="378"/>
    <s v="WAGNER CASSAL CORREA"/>
    <n v="5511932892711"/>
    <s v="REGULAR"/>
    <m/>
    <x v="9"/>
    <s v="CONSULTORIA"/>
    <s v="SÃO PAULO"/>
    <s v="SP"/>
    <s v="05717-270"/>
    <n v="5511932892711"/>
    <x v="145"/>
    <m/>
    <s v="FCC"/>
    <s v="FCC_WCC"/>
    <s v="WAGNER CASSAL CORREA"/>
    <s v="GERENTE"/>
    <s v="COMPLETA"/>
    <s v="S"/>
    <x v="0"/>
    <n v="1"/>
    <n v="8"/>
    <s v="S"/>
    <s v="N"/>
    <s v="S"/>
    <s v=" "/>
    <x v="0"/>
    <m/>
  </r>
  <r>
    <n v="1124"/>
    <x v="368"/>
    <d v="2002-10-24T00:00:00"/>
    <s v="M"/>
    <s v="290820241124"/>
    <n v="15108915"/>
    <m/>
    <m/>
    <x v="1"/>
    <s v="710.977.744-81"/>
    <s v="Contatodavidian@gmail.com"/>
    <x v="379"/>
    <s v="DAVID IAN PEREIRA PAULA"/>
    <n v="5581979142203"/>
    <m/>
    <m/>
    <x v="16"/>
    <s v="RETENCAO"/>
    <s v="RECIFE"/>
    <s v="PE"/>
    <s v="50720-493"/>
    <n v="5581979142203"/>
    <x v="145"/>
    <m/>
    <s v="DPP"/>
    <s v="DPP"/>
    <s v="DAVID IAN PEREIRA PAULA"/>
    <s v="ENGENHEIRO DE SOFTWARE"/>
    <m/>
    <m/>
    <x v="1"/>
    <n v="0"/>
    <m/>
    <s v="S"/>
    <s v="N"/>
    <s v="S"/>
    <s v=" "/>
    <x v="1"/>
    <d v="2025-05-26T00:00:00"/>
  </r>
  <r>
    <n v="1125"/>
    <x v="369"/>
    <d v="2002-11-20T00:00:00"/>
    <s v="F"/>
    <s v="290820241125"/>
    <n v="15131187"/>
    <m/>
    <m/>
    <x v="1"/>
    <s v="071.316.224-43"/>
    <s v="Larissafmacioly@gmail.com"/>
    <x v="380"/>
    <s v="LARISSA GABRIELLA DA FONSECA MARQUES ACIOLY"/>
    <n v="5581996618587"/>
    <m/>
    <m/>
    <x v="16"/>
    <s v="RETENCAO"/>
    <s v="RECIFE"/>
    <s v="PE"/>
    <s v="52040-050"/>
    <n v="5581996618587"/>
    <x v="145"/>
    <m/>
    <s v="DPP"/>
    <s v="DPP_LFA"/>
    <s v="LARISSA GABRIELA DA FONSECA MARQUES ACIOLY"/>
    <s v="PROFESSOR(A)"/>
    <m/>
    <m/>
    <x v="1"/>
    <n v="0"/>
    <m/>
    <s v="S"/>
    <s v="N"/>
    <s v="S"/>
    <s v=" "/>
    <x v="1"/>
    <d v="2025-05-26T00:00:00"/>
  </r>
  <r>
    <n v="1146"/>
    <x v="370"/>
    <d v="1983-04-21T00:00:00"/>
    <s v="M"/>
    <s v="280820241146"/>
    <n v="548345"/>
    <m/>
    <m/>
    <x v="285"/>
    <s v="010.789.515-35"/>
    <s v="roberto.ovieira@hotmail.com"/>
    <x v="381"/>
    <s v="ROBERTO D OLIVEIRA VIEIRA"/>
    <n v="5577981012722"/>
    <s v="QUALIFICADO"/>
    <m/>
    <x v="1"/>
    <s v="CONSULTORIA"/>
    <s v="VITORIA DA CONQUISTA"/>
    <s v="BA"/>
    <s v="45027-901"/>
    <n v="5577981012722"/>
    <x v="146"/>
    <m/>
    <s v="FOV"/>
    <s v="FOV_RODV"/>
    <s v="ROBERTO D OLIVEIRA VIEIRA"/>
    <s v="PROCURADOR DA REPUBLICA"/>
    <s v="COMPLETA"/>
    <s v="S"/>
    <x v="0"/>
    <n v="1"/>
    <n v="1"/>
    <s v="S"/>
    <s v="S"/>
    <s v="S"/>
    <s v=" "/>
    <x v="0"/>
    <m/>
  </r>
  <r>
    <n v="1147"/>
    <x v="371"/>
    <d v="1985-01-25T00:00:00"/>
    <s v="F"/>
    <s v="280820241147"/>
    <n v="2648571"/>
    <m/>
    <m/>
    <x v="286"/>
    <s v="017.795.975-41"/>
    <s v="nataliaoliveira.ped@gmail.com"/>
    <x v="382"/>
    <s v="ROBERTO D OLIVEIRA VIEIRA"/>
    <n v="5577981012722"/>
    <s v="REGULAR"/>
    <m/>
    <x v="1"/>
    <s v="CONSULTORIA"/>
    <s v="VITORIA DA CONQUISTA"/>
    <s v="BA"/>
    <s v="45027-901"/>
    <n v="5577981012722"/>
    <x v="146"/>
    <m/>
    <s v="FOV"/>
    <s v="FOV_RODV"/>
    <s v="ROBERTO D OLIVEIRA VIEIRA"/>
    <s v="MÉDICO(A)"/>
    <s v="COMPLETA"/>
    <s v="S"/>
    <x v="0"/>
    <n v="1"/>
    <n v="1"/>
    <s v="S"/>
    <s v="S"/>
    <s v="S"/>
    <s v=" "/>
    <x v="0"/>
    <m/>
  </r>
  <r>
    <n v="1120"/>
    <x v="73"/>
    <d v="1981-11-22T00:00:00"/>
    <s v="M"/>
    <s v="270820241120"/>
    <m/>
    <m/>
    <m/>
    <x v="1"/>
    <s v="044.611.684-09"/>
    <s v="chiquinho.neto02@hotmail.com"/>
    <x v="61"/>
    <s v="FRANCISCO DOS SANTOS CARIBÉ NETO"/>
    <n v="5581997687394"/>
    <m/>
    <m/>
    <x v="13"/>
    <s v="RETENCAO"/>
    <s v="RECIFE"/>
    <s v="PE"/>
    <s v="52030-140"/>
    <n v="5581997687394"/>
    <x v="147"/>
    <m/>
    <s v="FSCN"/>
    <s v="FSCN_FSCN"/>
    <s v="FRANCISCO DOS SANTOS CARIBÉ NETO"/>
    <s v="DENTISTA"/>
    <m/>
    <s v="N"/>
    <x v="1"/>
    <n v="1"/>
    <n v="9"/>
    <s v="S"/>
    <s v="N"/>
    <s v="S"/>
    <s v=" "/>
    <x v="1"/>
    <d v="2025-06-18T00:00:00"/>
  </r>
  <r>
    <n v="1117"/>
    <x v="372"/>
    <d v="1988-09-22T00:00:00"/>
    <s v="M"/>
    <s v="260820241117"/>
    <n v="2804459"/>
    <m/>
    <m/>
    <x v="287"/>
    <s v="048.745.744-75"/>
    <s v="victorltda@hotmail.com"/>
    <x v="383"/>
    <s v="VICTOR CÉSAR MÜLLER DE ALBUQUERQUE"/>
    <n v="5581985018030"/>
    <m/>
    <m/>
    <x v="12"/>
    <s v="CONSULTORIA"/>
    <s v="RECIFE"/>
    <s v="PE"/>
    <s v="54450-015"/>
    <n v="5581985018030"/>
    <x v="148"/>
    <m/>
    <s v="VCMA"/>
    <s v="VCMA_VMCA"/>
    <s v="VICTOR CÉSAR MÜLLER DE ALBUQUERQUE"/>
    <s v="PROPAGANDISTA"/>
    <m/>
    <s v="S"/>
    <x v="0"/>
    <n v="1"/>
    <n v="9"/>
    <s v="S"/>
    <s v="N"/>
    <s v="S"/>
    <s v=" "/>
    <x v="0"/>
    <m/>
  </r>
  <r>
    <n v="1118"/>
    <x v="373"/>
    <d v="1990-05-03T00:00:00"/>
    <s v="F"/>
    <s v="260820241118"/>
    <n v="2303628"/>
    <m/>
    <m/>
    <x v="288"/>
    <s v="067.338.284-21"/>
    <s v="polyanne_max@hotmail.com"/>
    <x v="384"/>
    <s v="POLYANNE MAXIMO RIBEIRO MÜLLER"/>
    <n v="5581981652257"/>
    <m/>
    <m/>
    <x v="12"/>
    <s v="CONSULTORIA"/>
    <s v="RECIFE"/>
    <s v="PE"/>
    <s v="54450-015"/>
    <n v="5581981652257"/>
    <x v="148"/>
    <m/>
    <s v="VCMA"/>
    <s v="VCMA_PMRM"/>
    <s v="POLYANNE MAXIMO RIBEIRO MÜLLER"/>
    <s v="PUBLICITÁRIO(A)"/>
    <m/>
    <s v="S"/>
    <x v="0"/>
    <n v="1"/>
    <n v="9"/>
    <s v="S"/>
    <s v="N"/>
    <s v="S"/>
    <s v=" "/>
    <x v="0"/>
    <m/>
  </r>
  <r>
    <n v="1122"/>
    <x v="374"/>
    <d v="1986-05-30T00:00:00"/>
    <s v="F"/>
    <s v="260820241122"/>
    <n v="16380652"/>
    <m/>
    <m/>
    <x v="1"/>
    <s v="018.869.655-52"/>
    <s v="cibele2almeida@gmail.com"/>
    <x v="385"/>
    <s v="CIBELE ALMEIDA DA SILVA"/>
    <n v="5571991183456"/>
    <m/>
    <m/>
    <x v="9"/>
    <s v="CONSULTORIA"/>
    <s v="SALVADOR"/>
    <s v="BA"/>
    <s v="41760-030"/>
    <n v="5571991183456"/>
    <x v="148"/>
    <m/>
    <s v="CAS"/>
    <s v="CAS_CAS"/>
    <s v="CIBELE ALMEIDA DA SILVA"/>
    <s v="COMERCIANTE"/>
    <m/>
    <s v="S"/>
    <x v="0"/>
    <n v="1"/>
    <n v="8"/>
    <s v="S"/>
    <s v="N"/>
    <s v="S"/>
    <m/>
    <x v="1"/>
    <d v="2025-07-15T00:00:00"/>
  </r>
  <r>
    <n v="1123"/>
    <x v="375"/>
    <d v="1993-03-02T00:00:00"/>
    <s v="F"/>
    <s v="260820241123"/>
    <n v="7872761"/>
    <m/>
    <m/>
    <x v="289"/>
    <s v="050.105.524-00"/>
    <s v="lara.osantana@gmail.com"/>
    <x v="386"/>
    <s v="LARA DE OLIVEIRA SANTANA"/>
    <n v="5581996425134"/>
    <m/>
    <m/>
    <x v="1"/>
    <s v="CONSULTORIA"/>
    <s v="LAVRAS"/>
    <s v="MG"/>
    <s v="37203-706"/>
    <n v="5581996425134"/>
    <x v="148"/>
    <m/>
    <s v="CJS"/>
    <s v="CJS_SAO"/>
    <s v="SIMONE ALICE DE OLIVEIRA SANTANA"/>
    <s v="ENGENHEIRO(A) CIVIL"/>
    <m/>
    <m/>
    <x v="0"/>
    <n v="1"/>
    <n v="8"/>
    <s v="S"/>
    <s v="N"/>
    <s v="S"/>
    <s v=" "/>
    <x v="0"/>
    <m/>
  </r>
  <r>
    <n v="1145"/>
    <x v="374"/>
    <d v="1986-05-30T00:00:00"/>
    <s v="F"/>
    <s v="260820241145"/>
    <m/>
    <n v="8021741"/>
    <m/>
    <x v="1"/>
    <s v="018.869.655-52"/>
    <s v="cibele2almeida@gmail.com"/>
    <x v="387"/>
    <s v="CIBELE ALMEIDA DA SILVA"/>
    <n v="5571991183456"/>
    <m/>
    <m/>
    <x v="9"/>
    <s v="CONSULTORIA"/>
    <s v="SALVADOR"/>
    <s v="BA"/>
    <s v="41760-030"/>
    <n v="5571991183456"/>
    <x v="148"/>
    <m/>
    <s v="CAS"/>
    <s v="CAS_CAS"/>
    <s v="CIBELE ALMEIDA DA SILVA"/>
    <s v="COMERCIANTE"/>
    <m/>
    <s v="S"/>
    <x v="0"/>
    <n v="1"/>
    <n v="8"/>
    <s v="S"/>
    <s v="N"/>
    <s v="S"/>
    <s v=" "/>
    <x v="1"/>
    <d v="2025-07-15T00:00:00"/>
  </r>
  <r>
    <n v="1116"/>
    <x v="376"/>
    <d v="1985-06-18T00:00:00"/>
    <s v="M"/>
    <s v="220820241116"/>
    <m/>
    <n v="5941951"/>
    <m/>
    <x v="1"/>
    <s v="547.200.024-27"/>
    <s v="leomorais.adv@hotmail.com"/>
    <x v="388"/>
    <s v="LEONEL WAGNER CHAVES DE MORAIS DE LIMA"/>
    <n v="5583999198364"/>
    <m/>
    <m/>
    <x v="9"/>
    <s v="CONSULTORIA"/>
    <s v="CABEDELO"/>
    <s v="PB"/>
    <s v="58106-402"/>
    <n v="558399198364"/>
    <x v="149"/>
    <m/>
    <s v="LWL"/>
    <s v="LWL_LWL"/>
    <s v="LEONEL WAGNER CHAVES DE MORAIS DE LIMA"/>
    <s v="ADVOGADO(A)"/>
    <s v=" "/>
    <s v="N"/>
    <x v="0"/>
    <n v="1"/>
    <n v="8"/>
    <s v="S"/>
    <s v="N"/>
    <s v="S"/>
    <s v=" "/>
    <x v="0"/>
    <m/>
  </r>
  <r>
    <n v="1119"/>
    <x v="377"/>
    <d v="1994-03-13T00:00:00"/>
    <s v="M"/>
    <s v="220820241119"/>
    <n v="2689240"/>
    <m/>
    <m/>
    <x v="290"/>
    <s v="073.850.454-80"/>
    <s v="alexandrefink@gmail.com"/>
    <x v="389"/>
    <s v="ALEXANDRE FINK ALVES"/>
    <n v="5581994547835"/>
    <m/>
    <m/>
    <x v="1"/>
    <s v="CONSULTORIA"/>
    <s v="RECIFE"/>
    <s v="PE"/>
    <s v="54150-080"/>
    <n v="5581994547835"/>
    <x v="149"/>
    <m/>
    <s v="FAFN"/>
    <s v="FAFN_AFA"/>
    <s v="ALEXANDRE FINK ALVES"/>
    <s v="ENGENHEIRO(A)"/>
    <m/>
    <s v="S"/>
    <x v="0"/>
    <n v="1"/>
    <n v="1"/>
    <s v="S"/>
    <s v="N"/>
    <s v="S"/>
    <s v=" "/>
    <x v="0"/>
    <m/>
  </r>
  <r>
    <n v="1111"/>
    <x v="378"/>
    <d v="1990-01-12T00:00:00"/>
    <s v="M"/>
    <s v="210820241111"/>
    <n v="2124725"/>
    <m/>
    <m/>
    <x v="291"/>
    <s v="082.579.314-97"/>
    <s v="GUIRODALVES@GMAIL.COM"/>
    <x v="390"/>
    <s v="GUILHERME RODRIGUES ALVES DA MOTA"/>
    <n v="5581999176129"/>
    <s v="REGULAR"/>
    <m/>
    <x v="9"/>
    <s v="CONSULTORIA"/>
    <s v="SÃO PAULO"/>
    <s v="SP"/>
    <s v="04516-001"/>
    <n v="5581999176129"/>
    <x v="150"/>
    <d v="2023-11-27T00:00:00"/>
    <s v="GRA"/>
    <s v="GRA_GRA"/>
    <s v="GUILHERME RODRIGUES ALVES DA MOTA"/>
    <s v="ADMINISTRADOR(A)"/>
    <s v="SIMPLES"/>
    <s v="S"/>
    <x v="0"/>
    <n v="1"/>
    <n v="8"/>
    <s v="S"/>
    <s v="N"/>
    <s v="S"/>
    <s v=" "/>
    <x v="0"/>
    <m/>
  </r>
  <r>
    <n v="1112"/>
    <x v="379"/>
    <d v="1993-12-26T00:00:00"/>
    <s v="F"/>
    <s v="210820241112"/>
    <n v="4176498"/>
    <m/>
    <m/>
    <x v="292"/>
    <s v="069.433.464-23"/>
    <s v="JOANNEFIUZAA@GMAIL.COM"/>
    <x v="391"/>
    <s v="JOANNE RODRIGUES ELOY FIUZA"/>
    <n v="5581999176129"/>
    <s v="REGULAR"/>
    <m/>
    <x v="9"/>
    <s v="CONSULTORIA"/>
    <s v="SÃO PAULO"/>
    <s v="SP"/>
    <s v="04516-001"/>
    <n v="5511988202535"/>
    <x v="150"/>
    <d v="2023-11-27T00:00:00"/>
    <s v="GRA"/>
    <s v="GRA_GRA"/>
    <s v="GUILHERME RODRIGUES ALVES DA MOTA"/>
    <s v="ADMINISTRADOR(A)"/>
    <s v="SIMPLES"/>
    <s v="S"/>
    <x v="0"/>
    <n v="1"/>
    <n v="8"/>
    <s v="S"/>
    <s v="N"/>
    <s v="S"/>
    <s v=" "/>
    <x v="0"/>
    <m/>
  </r>
  <r>
    <n v="1113"/>
    <x v="378"/>
    <d v="1990-01-12T00:00:00"/>
    <s v="M"/>
    <s v="210820241113"/>
    <m/>
    <n v="5619548"/>
    <m/>
    <x v="293"/>
    <s v="082.579.314-97"/>
    <s v="GUIRODALVES@GMAIL.COM"/>
    <x v="392"/>
    <s v="GUILHERME RODRIGUES ALVES DA MOTA"/>
    <n v="5581999176129"/>
    <m/>
    <m/>
    <x v="9"/>
    <s v="CONSULTORIA"/>
    <s v="SÃO PAULO"/>
    <s v="SP"/>
    <s v="04516-001"/>
    <n v="5581999176129"/>
    <x v="150"/>
    <m/>
    <s v="GRA"/>
    <s v="GRA_GRA"/>
    <s v="GUILHERME RODRIGUES ALVES DA MOTA"/>
    <s v="ADMINISTRADOR(A)"/>
    <s v="SIMPLES"/>
    <s v="S"/>
    <x v="0"/>
    <n v="1"/>
    <n v="8"/>
    <s v="S"/>
    <s v="N"/>
    <m/>
    <s v=" "/>
    <x v="0"/>
    <m/>
  </r>
  <r>
    <n v="1110"/>
    <x v="380"/>
    <d v="1994-04-15T00:00:00"/>
    <s v="M"/>
    <s v="200820241110"/>
    <n v="8590118"/>
    <m/>
    <m/>
    <x v="1"/>
    <s v="062.534.873-70"/>
    <s v="victor_freitas_9@hotmail.com"/>
    <x v="393"/>
    <s v="VICTOR TEIXEIRA DE FREITAS"/>
    <n v="5585999968114"/>
    <m/>
    <m/>
    <x v="1"/>
    <s v="CONSULTORIA"/>
    <s v="FORTALEZA"/>
    <s v="CE"/>
    <s v="60110-261"/>
    <n v="5585999968114"/>
    <x v="151"/>
    <m/>
    <s v="VTDF"/>
    <s v="VTDF"/>
    <s v="VICTOR TEIXEIRA DE FREITAS"/>
    <s v="PROCURADOR"/>
    <m/>
    <m/>
    <x v="0"/>
    <n v="1"/>
    <n v="9"/>
    <s v="S"/>
    <m/>
    <s v="S"/>
    <s v=" "/>
    <x v="1"/>
    <d v="2025-02-17T00:00:00"/>
  </r>
  <r>
    <n v="1114"/>
    <x v="381"/>
    <d v="1961-01-28T00:00:00"/>
    <s v="M"/>
    <s v="190820241114"/>
    <m/>
    <n v="5946206"/>
    <m/>
    <x v="294"/>
    <s v="412.575.100-53"/>
    <s v="jbaldisserotto@gmail.com"/>
    <x v="394"/>
    <s v="JULIO BALDISSEROTTO"/>
    <n v="5551991550150"/>
    <m/>
    <m/>
    <x v="1"/>
    <s v="CONSULTORIA"/>
    <s v="PORTO ALEGRE"/>
    <s v="RS"/>
    <s v="90420-180"/>
    <n v="5551991550150"/>
    <x v="152"/>
    <m/>
    <s v="JBT"/>
    <s v="JBT_JBT"/>
    <s v="JULIO BALDISSEROTTO"/>
    <s v="DENTISTA"/>
    <s v="SIMPLES"/>
    <s v="S"/>
    <x v="0"/>
    <n v="1"/>
    <n v="9"/>
    <s v="S"/>
    <s v="N"/>
    <s v="S"/>
    <s v=" "/>
    <x v="0"/>
    <m/>
  </r>
  <r>
    <n v="1115"/>
    <x v="382"/>
    <d v="1991-09-09T00:00:00"/>
    <s v="F"/>
    <s v="190820241115"/>
    <n v="3374389"/>
    <m/>
    <m/>
    <x v="295"/>
    <s v="053.046.164-13"/>
    <s v="lorenabrendaoliveira@gmail.com"/>
    <x v="395"/>
    <s v="LORENA BRENDA DE OLIVEIRA"/>
    <n v="5581995967717"/>
    <m/>
    <m/>
    <x v="12"/>
    <s v="CONSULTORIA"/>
    <s v="RECIFE"/>
    <s v="PE"/>
    <s v="51021-190"/>
    <n v="5581995967717"/>
    <x v="152"/>
    <m/>
    <s v="LBO"/>
    <s v="LBO_LBO"/>
    <s v="LORENA BRENDA DE OLIVEIRA"/>
    <s v="ENGENHEIRO(A) CIVIL"/>
    <m/>
    <s v="S"/>
    <x v="0"/>
    <n v="1"/>
    <n v="8"/>
    <s v="S"/>
    <s v="N"/>
    <s v="S"/>
    <s v=" "/>
    <x v="0"/>
    <m/>
  </r>
  <r>
    <n v="1105"/>
    <x v="383"/>
    <d v="1986-10-11T00:00:00"/>
    <s v="M"/>
    <s v="160820241105"/>
    <n v="2005688"/>
    <m/>
    <m/>
    <x v="296"/>
    <s v="053.245.349-27"/>
    <s v="demiantravesso@gmail.com; marinalinovieira@gmail.com"/>
    <x v="396"/>
    <s v="DEMIAN JUNGKLAUS TRAVESSO"/>
    <n v="5511995719576"/>
    <m/>
    <m/>
    <x v="9"/>
    <s v="CONSULTORIA"/>
    <s v="SÃO PAULO"/>
    <s v="SP"/>
    <s v="01244-000"/>
    <n v="5511995719576"/>
    <x v="153"/>
    <m/>
    <s v="DJT"/>
    <s v="DJT_DJT"/>
    <s v="DEMIAN JUNGKLAUS TRAVESSO"/>
    <s v="MÉDICO(A)"/>
    <s v="COMPLETA"/>
    <s v="S"/>
    <x v="0"/>
    <n v="1"/>
    <n v="9"/>
    <s v="S"/>
    <s v="S"/>
    <s v="S"/>
    <s v=" "/>
    <x v="0"/>
    <m/>
  </r>
  <r>
    <n v="1108"/>
    <x v="384"/>
    <d v="1988-02-21T00:00:00"/>
    <s v="F"/>
    <s v="160820241108"/>
    <m/>
    <m/>
    <m/>
    <x v="1"/>
    <s v="054.407.959-01"/>
    <s v="marinalinovieira@gmail.com"/>
    <x v="397"/>
    <s v="MARINA LINO VIEIRA"/>
    <n v="5511955525589"/>
    <m/>
    <m/>
    <x v="9"/>
    <s v="CONSULTORIA"/>
    <s v="SÃO PAULO"/>
    <s v="SP"/>
    <s v="01244-000"/>
    <n v="5511955525589"/>
    <x v="153"/>
    <m/>
    <s v="DJT"/>
    <s v="DJT_DJT"/>
    <s v="DEMIAN JUNGKLAUS TRAVESSO"/>
    <s v="MÉDICO(A)"/>
    <m/>
    <m/>
    <x v="0"/>
    <n v="1"/>
    <n v="9"/>
    <s v="S"/>
    <s v="S"/>
    <s v="S"/>
    <s v=" "/>
    <x v="0"/>
    <m/>
  </r>
  <r>
    <n v="1107"/>
    <x v="124"/>
    <d v="1982-10-22T00:00:00"/>
    <s v="F"/>
    <s v="150820241107"/>
    <m/>
    <n v="5941825"/>
    <m/>
    <x v="1"/>
    <s v="045.916.624-70"/>
    <s v="paula_padilha@hotmail.com"/>
    <x v="398"/>
    <s v="PAULA PADILHA CABRAL FALBO"/>
    <n v="5581999666124"/>
    <m/>
    <m/>
    <x v="1"/>
    <s v="CONSULTORIA"/>
    <s v="SÃO PAULO"/>
    <s v="SP"/>
    <s v="01422-001"/>
    <n v="5581999666124"/>
    <x v="154"/>
    <m/>
    <s v="PPC"/>
    <s v="PPC"/>
    <s v="PAULA PADILHA CABRAL FALBO"/>
    <s v="ADVOGADO(A)"/>
    <m/>
    <s v="S"/>
    <x v="0"/>
    <n v="1"/>
    <n v="8"/>
    <s v="S"/>
    <s v="N"/>
    <s v="S"/>
    <s v=" "/>
    <x v="1"/>
    <d v="2025-05-09T00:00:00"/>
  </r>
  <r>
    <n v="1109"/>
    <x v="125"/>
    <d v="1979-10-06T00:00:00"/>
    <s v="M"/>
    <s v="150820241109"/>
    <m/>
    <n v="5943421"/>
    <m/>
    <x v="1"/>
    <s v="290.256.448-13"/>
    <s v="ian_lacerda@yahoo.com.br"/>
    <x v="115"/>
    <s v="IAN LACERDA FALBO"/>
    <n v="5511993780053"/>
    <m/>
    <m/>
    <x v="1"/>
    <s v="CONSULTORIA"/>
    <s v="SÃO PAULO"/>
    <s v="SP"/>
    <s v="01422-001"/>
    <n v="5511993780053"/>
    <x v="154"/>
    <m/>
    <s v="PPC"/>
    <s v="PPC_ILF"/>
    <s v="IAN LACERDA FALBO"/>
    <s v="ADMINISTRADOR(A)"/>
    <m/>
    <s v="S"/>
    <x v="0"/>
    <n v="1"/>
    <n v="8"/>
    <s v="S"/>
    <s v="N"/>
    <s v="S"/>
    <m/>
    <x v="1"/>
    <d v="2025-05-09T00:00:00"/>
  </r>
  <r>
    <n v="1101"/>
    <x v="385"/>
    <d v="1964-06-06T00:00:00"/>
    <s v="M"/>
    <s v="140820241101"/>
    <n v="4649350"/>
    <m/>
    <m/>
    <x v="297"/>
    <s v="449.621.694-91"/>
    <s v="evyo.mello@gmail.com"/>
    <x v="399"/>
    <s v="EVYO DE MELLO COSTA OLIVEIRA"/>
    <n v="5581999719174"/>
    <m/>
    <m/>
    <x v="1"/>
    <s v="CONSULTORIA"/>
    <s v="RECIFE"/>
    <s v="PE"/>
    <s v="52060-590"/>
    <n v="5581999719174"/>
    <x v="155"/>
    <m/>
    <s v="EMCO"/>
    <s v="EMCO_EMCO"/>
    <s v="EVYO DE MELLO COSTA OLIVEIRA"/>
    <s v="ENGENHEIRO(A) CIVIL"/>
    <s v="COMPLETA"/>
    <s v="S"/>
    <x v="0"/>
    <n v="1"/>
    <n v="9"/>
    <s v="S"/>
    <s v="N"/>
    <s v="S"/>
    <s v=" "/>
    <x v="0"/>
    <m/>
  </r>
  <r>
    <n v="1102"/>
    <x v="386"/>
    <d v="1959-10-26T00:00:00"/>
    <s v="M"/>
    <s v="140820241102"/>
    <n v="4652647"/>
    <n v="3478788"/>
    <m/>
    <x v="298"/>
    <s v="276.064.304-20"/>
    <s v="jairmedeiros@terra.com.br"/>
    <x v="400"/>
    <s v="JAIR DE SOUZA LEÃO MEDEIROS"/>
    <n v="5581999251067"/>
    <m/>
    <m/>
    <x v="1"/>
    <s v="CONSULTORIA"/>
    <s v="RECIFE"/>
    <s v="PE"/>
    <s v="52061-512"/>
    <n v="5581999251067"/>
    <x v="155"/>
    <m/>
    <s v="JSLM"/>
    <s v="JSLM_JSLM"/>
    <s v="JAIR DE SOUZA LEÃO MEDEIROS"/>
    <s v="EMPRESÁRIO(A)"/>
    <s v="COMPLETA"/>
    <s v="S"/>
    <x v="0"/>
    <n v="1"/>
    <n v="9"/>
    <s v="S"/>
    <s v="N"/>
    <s v="S"/>
    <s v=" "/>
    <x v="0"/>
    <m/>
  </r>
  <r>
    <n v="1103"/>
    <x v="387"/>
    <d v="1991-01-22T00:00:00"/>
    <s v="F"/>
    <s v="140820241103"/>
    <n v="3126098"/>
    <n v="8686379"/>
    <m/>
    <x v="299"/>
    <s v="097.702.186-69"/>
    <s v="mariaclara.act22@gmail.com"/>
    <x v="401"/>
    <s v="MARIA CLARA ALVES CAMPOS TAVARES"/>
    <n v="5531999905999"/>
    <m/>
    <m/>
    <x v="9"/>
    <s v="CONSULTORIA"/>
    <s v="BELO HORIZONTE"/>
    <s v="MG"/>
    <s v="30170-122"/>
    <n v="5531999905999"/>
    <x v="155"/>
    <m/>
    <s v="MCAT"/>
    <s v="MCAT_MCAT"/>
    <s v="MARIA CLARA ALVES CAMPOS TAVARES"/>
    <s v="MÉDICO(A)"/>
    <s v="COMPLETA"/>
    <s v="S"/>
    <x v="0"/>
    <n v="1"/>
    <n v="9"/>
    <s v="S"/>
    <s v="N"/>
    <s v="S"/>
    <s v=" "/>
    <x v="0"/>
    <m/>
  </r>
  <r>
    <n v="1104"/>
    <x v="388"/>
    <d v="1968-05-17T00:00:00"/>
    <s v="F"/>
    <s v="140820241104"/>
    <m/>
    <m/>
    <m/>
    <x v="300"/>
    <s v="583.152.764-68"/>
    <s v="erika.brmello@gmail.com"/>
    <x v="402"/>
    <s v="ERIKA BRANDT DE MELLO COSTA OLIVEIRA"/>
    <n v="5531999905999"/>
    <m/>
    <m/>
    <x v="1"/>
    <s v="CONSULTORIA"/>
    <s v="RECIFE"/>
    <s v="PE"/>
    <s v="52060-590"/>
    <n v="5581999719174"/>
    <x v="155"/>
    <m/>
    <s v="EMCO"/>
    <s v="EMCO_EMCO"/>
    <s v="EVYO DE MELLO COSTA OLIVEIRA"/>
    <s v="PSICÓLOGO(A)"/>
    <s v="COMPLETA"/>
    <s v="S"/>
    <x v="0"/>
    <n v="1"/>
    <n v="9"/>
    <s v="S"/>
    <s v="N"/>
    <s v="S"/>
    <s v=" "/>
    <x v="0"/>
    <m/>
  </r>
  <r>
    <n v="1097"/>
    <x v="389"/>
    <d v="1988-01-08T00:00:00"/>
    <s v="F"/>
    <s v="090820241097"/>
    <m/>
    <n v="5904673"/>
    <m/>
    <x v="301"/>
    <s v="073.795.134-60"/>
    <s v="ludmilacso@gmail.com"/>
    <x v="403"/>
    <s v="LUDMILA COUTINHO DA SILVEIRA DE OLIVEIRA"/>
    <n v="5581995285664"/>
    <m/>
    <m/>
    <x v="9"/>
    <s v="CONSULTORIA"/>
    <s v="RECIFE"/>
    <s v="PE"/>
    <s v="05102-110"/>
    <n v="5581995285664"/>
    <x v="156"/>
    <m/>
    <s v="LCSO"/>
    <s v="LCSO_LCSO"/>
    <s v="LUDMILA COUTINHO DA SILVEIRA DE OLIVEIRA"/>
    <s v="SERVIDOR(A) PÚBLICO(A)"/>
    <m/>
    <s v="S"/>
    <x v="0"/>
    <n v="1"/>
    <n v="9"/>
    <s v="S"/>
    <s v="N"/>
    <s v="S"/>
    <s v=" "/>
    <x v="0"/>
    <m/>
  </r>
  <r>
    <n v="1095"/>
    <x v="390"/>
    <d v="1998-05-20T00:00:00"/>
    <s v="M"/>
    <s v="070820241095"/>
    <n v="5262659"/>
    <m/>
    <m/>
    <x v="1"/>
    <s v="704.997.234-73"/>
    <s v="michelwsl@outlook.com"/>
    <x v="404"/>
    <s v="MICHEL WESLEY DA SILVA LIMA"/>
    <n v="5581994632207"/>
    <m/>
    <m/>
    <x v="17"/>
    <s v="RETENCAO"/>
    <s v="OLINDA"/>
    <s v="PE"/>
    <s v="53230-190"/>
    <n v="5581994632207"/>
    <x v="157"/>
    <m/>
    <s v="MWSL"/>
    <s v="MWSL"/>
    <s v="MICHEL WESLEY DA SILVA LIMA"/>
    <m/>
    <m/>
    <m/>
    <x v="1"/>
    <n v="0"/>
    <m/>
    <s v="N"/>
    <s v="N"/>
    <s v="N"/>
    <s v=" "/>
    <x v="1"/>
    <d v="2024-09-27T00:00:00"/>
  </r>
  <r>
    <n v="1100"/>
    <x v="391"/>
    <d v="2006-06-23T00:00:00"/>
    <s v="M"/>
    <s v="070820241100"/>
    <m/>
    <n v="5900466"/>
    <m/>
    <x v="302"/>
    <s v="705.539.194-66"/>
    <s v="eduardommagalhaes06@gmail.com"/>
    <x v="405"/>
    <s v="EDUARDO MAGALHÃES DA SILVEIRA MOTA"/>
    <n v="5581979115050"/>
    <m/>
    <m/>
    <x v="1"/>
    <s v="CONSULTORIA"/>
    <s v="RECIFE"/>
    <s v="PE"/>
    <s v="51021-000"/>
    <n v="5581979115050"/>
    <x v="157"/>
    <m/>
    <s v="FMS"/>
    <s v="FMS_EMSM"/>
    <s v="EDUARDO MAGALHÃES DA SILVEIRA MOTA"/>
    <s v="ESTUDANTE"/>
    <m/>
    <m/>
    <x v="0"/>
    <n v="1"/>
    <n v="1"/>
    <s v="S"/>
    <s v="N"/>
    <s v="S"/>
    <s v=" "/>
    <x v="0"/>
    <m/>
  </r>
  <r>
    <n v="1086"/>
    <x v="392"/>
    <d v="2022-04-19T00:00:00"/>
    <s v="F"/>
    <s v="060820241086"/>
    <m/>
    <n v="5176471"/>
    <m/>
    <x v="303"/>
    <s v="181.288.104-56"/>
    <s v="gustavociaba@gmail.com"/>
    <x v="406"/>
    <s v="MARIA BEATRIZ COSME DE MELO"/>
    <n v="5581996189966"/>
    <s v=""/>
    <m/>
    <x v="9"/>
    <s v="CONSULTORIA"/>
    <s v="RECIFE"/>
    <s v="PE"/>
    <s v="51020-280"/>
    <n v="5581996189966"/>
    <x v="158"/>
    <m/>
    <s v="GRM"/>
    <s v="GRM_GRM"/>
    <s v="GUSTAVO ROCHA GOMES DE MELO"/>
    <s v="ESTUDANTE"/>
    <s v="SIMPLES"/>
    <s v="S"/>
    <x v="0"/>
    <n v="1"/>
    <n v="1"/>
    <s v="S"/>
    <s v="N"/>
    <s v="S"/>
    <s v=" "/>
    <x v="0"/>
    <m/>
  </r>
  <r>
    <n v="1087"/>
    <x v="100"/>
    <d v="1989-09-11T00:00:00"/>
    <s v="F"/>
    <s v="060820241087"/>
    <m/>
    <m/>
    <m/>
    <x v="1"/>
    <s v="070.842.034-60"/>
    <s v="laysaarraes@hotmail.com"/>
    <x v="407"/>
    <s v="LAYSA ARRAES DE ASEVEDO BARROS"/>
    <n v="5582981370484"/>
    <m/>
    <m/>
    <x v="7"/>
    <s v="RETENCAO"/>
    <s v="RECIFE"/>
    <s v="PE"/>
    <s v="51021-370"/>
    <n v="5582981370484"/>
    <x v="158"/>
    <m/>
    <s v="LAA"/>
    <s v="LAA"/>
    <s v="LAYSA ARRAES DE ASEVEDO BARROS"/>
    <s v="ADMINISTRADOR(A)"/>
    <m/>
    <m/>
    <x v="1"/>
    <n v="0"/>
    <m/>
    <s v="N"/>
    <s v="N"/>
    <s v="N"/>
    <s v=" "/>
    <x v="1"/>
    <d v="2025-05-26T00:00:00"/>
  </r>
  <r>
    <n v="1088"/>
    <x v="393"/>
    <d v="2012-03-08T00:00:00"/>
    <s v="M"/>
    <s v="060820241088"/>
    <m/>
    <n v="5224368"/>
    <m/>
    <x v="304"/>
    <s v="122.519.894-12"/>
    <s v="danielle.figlioulo@gmail.com"/>
    <x v="408"/>
    <s v="MIGUEL FIGLIOULO VIANA"/>
    <n v="5581991685827"/>
    <s v="REGULAR"/>
    <m/>
    <x v="1"/>
    <s v="CONSULTORIA"/>
    <s v="RECIFE"/>
    <s v="PE"/>
    <s v="51130-020"/>
    <n v="558191685827"/>
    <x v="158"/>
    <m/>
    <s v="PJOF"/>
    <s v="PJOF_DFV"/>
    <s v="DANIELLE SANTANA DA SILVA FIGLIOULO VIANA"/>
    <s v="ESTUDANTE"/>
    <m/>
    <m/>
    <x v="0"/>
    <n v="1"/>
    <n v="8"/>
    <s v="S"/>
    <s v="N"/>
    <s v="S"/>
    <s v=" "/>
    <x v="0"/>
    <m/>
  </r>
  <r>
    <n v="1089"/>
    <x v="394"/>
    <d v="1991-10-10T00:00:00"/>
    <s v="M"/>
    <s v="060820241089"/>
    <m/>
    <n v="5680729"/>
    <m/>
    <x v="305"/>
    <s v="229.462.738-57"/>
    <s v="feliperesende10@gmail.com"/>
    <x v="409"/>
    <s v="FELIPE NOVAIS DE RESENDE"/>
    <n v="5511973654398"/>
    <m/>
    <m/>
    <x v="1"/>
    <s v="CONSULTORIA"/>
    <s v="SÃO PAULO"/>
    <s v="SP"/>
    <s v="04705-010"/>
    <n v="5511973654398"/>
    <x v="158"/>
    <m/>
    <s v="MMQ"/>
    <s v="MMQ_MMQ"/>
    <s v="MARIANA MEIRELES QUADROS"/>
    <s v="ANALISTA DE PLANEJAMENTO"/>
    <m/>
    <m/>
    <x v="0"/>
    <n v="1"/>
    <n v="8"/>
    <s v="S"/>
    <s v="N"/>
    <s v="N"/>
    <s v=" "/>
    <x v="0"/>
    <m/>
  </r>
  <r>
    <n v="1090"/>
    <x v="395"/>
    <d v="2014-08-26T00:00:00"/>
    <s v="M"/>
    <s v="060820241090"/>
    <m/>
    <n v="5357704"/>
    <m/>
    <x v="306"/>
    <s v="700.437.886-10"/>
    <s v="pedro.lucas.faggioni@icloud.com"/>
    <x v="410"/>
    <s v="PEDRO LUCAS FAGGIONI PEREIRA "/>
    <n v="5541999881140"/>
    <m/>
    <m/>
    <x v="9"/>
    <s v="CONSULTORIA"/>
    <s v="CURITIBA"/>
    <s v="PR"/>
    <s v="80050-470"/>
    <n v="5541995365995"/>
    <x v="158"/>
    <m/>
    <s v="AFP"/>
    <s v="AFP_AFP"/>
    <s v="ALEXANDRE FONTES PEREIRA"/>
    <s v="ESTUDANTE"/>
    <s v="COMPLETA"/>
    <s v="S"/>
    <x v="0"/>
    <n v="1"/>
    <s v="2A"/>
    <s v="S"/>
    <s v="N"/>
    <s v="S"/>
    <s v=" "/>
    <x v="0"/>
    <m/>
  </r>
  <r>
    <n v="1091"/>
    <x v="396"/>
    <d v="2019-05-06T00:00:00"/>
    <s v="F"/>
    <s v="060820241091"/>
    <m/>
    <n v="5866768"/>
    <m/>
    <x v="307"/>
    <s v="164.557.654-00"/>
    <s v="quelgondimuk@hotmail.com"/>
    <x v="411"/>
    <s v="HELOISA EVANGELISTA GONDIM NEVES CAMELO"/>
    <n v="5583991067547"/>
    <m/>
    <m/>
    <x v="1"/>
    <s v="CONSULTORIA"/>
    <s v="JOÃO PESSOA"/>
    <s v="PB"/>
    <s v="58101-380"/>
    <n v="5583991067547"/>
    <x v="158"/>
    <m/>
    <s v="MFE"/>
    <s v="MFE_MFE"/>
    <s v="MARIA DE FATIMA FREITAS EVANGELISTA GONDIM"/>
    <s v="ESTUDANTE"/>
    <m/>
    <m/>
    <x v="0"/>
    <n v="1"/>
    <n v="8"/>
    <s v="S"/>
    <s v="S"/>
    <s v="S"/>
    <s v=" "/>
    <x v="0"/>
    <m/>
  </r>
  <r>
    <n v="1092"/>
    <x v="397"/>
    <d v="2016-10-05T00:00:00"/>
    <s v="F"/>
    <s v="060820241092"/>
    <m/>
    <n v="5866786"/>
    <m/>
    <x v="308"/>
    <s v="143.744.214-59"/>
    <s v="quelgondimuk@hotmail.com"/>
    <x v="412"/>
    <s v="CATARINA EVANGELISTA GONDIM NEVES CAMELO"/>
    <n v="5583991067547"/>
    <m/>
    <m/>
    <x v="1"/>
    <s v="CONSULTORIA"/>
    <s v="JOÃO PESSOA"/>
    <s v="PB"/>
    <s v="58101-380"/>
    <n v="5583991067547"/>
    <x v="158"/>
    <m/>
    <s v="MFE"/>
    <s v="MFE_MFE"/>
    <s v="MARIA DE FATIMA FREITAS EVANGELISTA GONDIM"/>
    <s v="ESTUDANTE"/>
    <m/>
    <m/>
    <x v="0"/>
    <n v="1"/>
    <n v="8"/>
    <s v="S"/>
    <s v="S"/>
    <s v="S"/>
    <s v=" "/>
    <x v="0"/>
    <m/>
  </r>
  <r>
    <n v="1093"/>
    <x v="398"/>
    <d v="1994-01-09T00:00:00"/>
    <s v="M"/>
    <s v="060820241093"/>
    <m/>
    <m/>
    <m/>
    <x v="1"/>
    <s v="315.166.208-01"/>
    <s v="GABRIELSOUZACURY@HOTMAIL.COM"/>
    <x v="413"/>
    <s v="GABRIEL SOUZA CURY"/>
    <n v="5511997001994"/>
    <m/>
    <m/>
    <x v="1"/>
    <s v="CONSULTORIA"/>
    <s v="SÃO PAULO"/>
    <s v="SP"/>
    <s v="04088-004"/>
    <n v="5511997001994"/>
    <x v="158"/>
    <m/>
    <s v="GSC"/>
    <s v="GSC"/>
    <s v="GABRIEL SOUZA CURY"/>
    <s v="MÉDICO(A)"/>
    <s v="COMPLETA"/>
    <s v="N"/>
    <x v="0"/>
    <n v="1"/>
    <n v="1"/>
    <s v="S"/>
    <s v="N"/>
    <s v="S"/>
    <s v=" "/>
    <x v="1"/>
    <d v="2024-08-06T00:00:00"/>
  </r>
  <r>
    <n v="1096"/>
    <x v="399"/>
    <d v="1986-05-27T00:00:00"/>
    <s v="F"/>
    <s v="060820241096"/>
    <n v="16185580"/>
    <m/>
    <m/>
    <x v="309"/>
    <s v="060.944.794-75"/>
    <s v="yllenmedeiros@gmail.com"/>
    <x v="414"/>
    <s v="YLLEN ALVES DE MEDEIROS"/>
    <n v="5581999764645"/>
    <m/>
    <m/>
    <x v="9"/>
    <s v="CONSULTORIA"/>
    <s v="RECIFE"/>
    <s v="PE"/>
    <s v="51030-390"/>
    <n v="5581999764645"/>
    <x v="158"/>
    <m/>
    <s v="YAM"/>
    <s v="YAM_YAM"/>
    <s v="YLLEN ALVES DE MEDEIROS"/>
    <s v="DESIGNER"/>
    <m/>
    <m/>
    <x v="0"/>
    <n v="1"/>
    <n v="9"/>
    <s v="S"/>
    <s v="N"/>
    <s v="S"/>
    <s v=" "/>
    <x v="0"/>
    <m/>
  </r>
  <r>
    <n v="1099"/>
    <x v="400"/>
    <d v="2001-11-10T00:00:00"/>
    <s v="F"/>
    <s v="060820241099"/>
    <n v="9205424"/>
    <m/>
    <m/>
    <x v="310"/>
    <s v="128.860.474-22"/>
    <s v="mariaclarapfp@gmail.com"/>
    <x v="415"/>
    <s v="MARIA CLARA PADILHA DE FREITAS PIMENTEL"/>
    <n v="5581995135006"/>
    <m/>
    <m/>
    <x v="1"/>
    <s v="CONSULTORIA"/>
    <s v="RECIFE"/>
    <s v="PE"/>
    <s v="50781-730"/>
    <n v="5581995135006"/>
    <x v="158"/>
    <m/>
    <s v="FPM"/>
    <s v="FPM_JRMP"/>
    <s v="JOÃO RICARDO MEDEIROS PIMENTEL"/>
    <s v="ESTUDANTE"/>
    <m/>
    <m/>
    <x v="0"/>
    <n v="1"/>
    <n v="1"/>
    <s v="S"/>
    <s v="S"/>
    <s v="S"/>
    <s v=" "/>
    <x v="0"/>
    <m/>
  </r>
  <r>
    <n v="1082"/>
    <x v="401"/>
    <d v="1962-12-09T00:00:00"/>
    <s v="F"/>
    <s v="050820241082"/>
    <n v="4979271"/>
    <m/>
    <m/>
    <x v="311"/>
    <s v="336.866.374-72"/>
    <s v="simsanta2@gmail.com"/>
    <x v="416"/>
    <s v="SIMONE ALICE DE OLIVEIRA SANTANA"/>
    <n v="5581996425159"/>
    <m/>
    <m/>
    <x v="1"/>
    <s v="CONSULTORIA"/>
    <s v="RECIFE"/>
    <s v="PE"/>
    <s v="52060-060"/>
    <n v="5581996425159"/>
    <x v="159"/>
    <m/>
    <s v="CJS"/>
    <s v="CJS_SAO"/>
    <s v="SIMONE ALICE DE OLIVEIRA SANTANA"/>
    <s v="MÉDICO(A)"/>
    <m/>
    <m/>
    <x v="0"/>
    <n v="1"/>
    <n v="8"/>
    <s v="S"/>
    <s v="N"/>
    <s v="S"/>
    <s v=" "/>
    <x v="0"/>
    <m/>
  </r>
  <r>
    <n v="1083"/>
    <x v="402"/>
    <d v="1956-07-03T00:00:00"/>
    <s v="M"/>
    <s v="050820241083"/>
    <n v="4979166"/>
    <m/>
    <m/>
    <x v="312"/>
    <s v="145.573.044-00"/>
    <s v="carsanta03@gmail"/>
    <x v="417"/>
    <s v="CARLOS JOSÉ DE SANTANA"/>
    <n v="5581996424883"/>
    <m/>
    <m/>
    <x v="1"/>
    <s v="CONSULTORIA"/>
    <s v="RECIFE"/>
    <s v="PE"/>
    <s v="52060-060"/>
    <n v="5581996424883"/>
    <x v="159"/>
    <m/>
    <s v="CJS"/>
    <s v="CJS_SAO"/>
    <s v="SIMONE ALICE DE OLIVEIRA SANTANA"/>
    <s v="EMPRESÁRIO(A)"/>
    <m/>
    <m/>
    <x v="0"/>
    <n v="1"/>
    <n v="8"/>
    <s v="S"/>
    <s v="N"/>
    <s v="S"/>
    <s v=" "/>
    <x v="0"/>
    <m/>
  </r>
  <r>
    <n v="1084"/>
    <x v="403"/>
    <d v="1990-02-20T00:00:00"/>
    <s v="F"/>
    <s v="010820241084"/>
    <n v="2314570"/>
    <m/>
    <m/>
    <x v="313"/>
    <s v="395.593.998-70"/>
    <s v="giangelieri@hotmail.com"/>
    <x v="418"/>
    <s v="GIOVANA MARIA AQUINO ANGELIERI"/>
    <n v="5512981392818"/>
    <m/>
    <m/>
    <x v="9"/>
    <s v="CONSULTORIA"/>
    <s v="SÃO PAULO"/>
    <s v="SP"/>
    <s v="04126-010"/>
    <n v="5512981392818"/>
    <x v="160"/>
    <m/>
    <s v="WOH"/>
    <s v="WOH_WOH"/>
    <s v="WILLIAM ONOE HATAKEYAMA"/>
    <s v="MÉDICO(A)"/>
    <m/>
    <s v="S"/>
    <x v="0"/>
    <n v="1"/>
    <n v="8"/>
    <s v="S"/>
    <s v="N"/>
    <s v="S"/>
    <s v=" "/>
    <x v="0"/>
    <m/>
  </r>
  <r>
    <n v="1098"/>
    <x v="404"/>
    <d v="1984-10-13T00:00:00"/>
    <s v="M"/>
    <s v="010820241098"/>
    <n v="2314858"/>
    <m/>
    <m/>
    <x v="314"/>
    <s v="337.367.098-54"/>
    <s v="Wohoftalmo@yahoo.com"/>
    <x v="419"/>
    <s v="WILLIAM ONOE HATAKEYAMA"/>
    <n v="5512982438888"/>
    <m/>
    <m/>
    <x v="9"/>
    <s v="CONSULTORIA"/>
    <s v="SÃO PAULO"/>
    <s v="SP"/>
    <s v="04126-010"/>
    <n v="5512982438888"/>
    <x v="160"/>
    <m/>
    <s v="WOH"/>
    <s v="WOH_WOH"/>
    <s v="WILLIAM ONOE HATAKEYAMA"/>
    <s v="MÉDICO(A)"/>
    <m/>
    <s v="S"/>
    <x v="0"/>
    <n v="1"/>
    <n v="8"/>
    <s v="S"/>
    <s v="N"/>
    <s v="S"/>
    <s v=" "/>
    <x v="0"/>
    <m/>
  </r>
  <r>
    <n v="1079"/>
    <x v="405"/>
    <d v="1982-09-03T00:00:00"/>
    <s v="M"/>
    <s v="310720241079"/>
    <m/>
    <n v="4691803"/>
    <m/>
    <x v="315"/>
    <s v="039.811.664-42"/>
    <s v="renatomfigueiroa@hotmail.com"/>
    <x v="420"/>
    <s v="JOSÉ RENATO E MELO FIGUEIROA"/>
    <n v="5581988180903"/>
    <m/>
    <m/>
    <x v="1"/>
    <s v="CONSULTORIA"/>
    <s v="RECIFE"/>
    <s v="PE"/>
    <s v="50710-100"/>
    <n v="5581988180903"/>
    <x v="161"/>
    <m/>
    <s v="JRMF"/>
    <s v="JRMF_JRMF"/>
    <s v="JOSÉ RENATO E MELO FIGUEIROA"/>
    <s v="MÉDICO(A)"/>
    <m/>
    <s v="S"/>
    <x v="0"/>
    <n v="1"/>
    <n v="9"/>
    <s v="S"/>
    <s v="N"/>
    <s v="S"/>
    <s v=" "/>
    <x v="0"/>
    <m/>
  </r>
  <r>
    <n v="1078"/>
    <x v="406"/>
    <d v="1977-09-14T00:00:00"/>
    <s v="F"/>
    <s v="300720241078"/>
    <n v="4201174"/>
    <m/>
    <m/>
    <x v="316"/>
    <s v="880.504.244-72"/>
    <s v="mariaemilia.farias@icloud.com"/>
    <x v="421"/>
    <s v="MARIA EMILIA FARIAS SILVA DOS SANTOS"/>
    <n v="5585991973621"/>
    <m/>
    <m/>
    <x v="9"/>
    <s v="CONSULTORIA"/>
    <s v="FORTALEZA"/>
    <s v="CE"/>
    <s v="60192-035"/>
    <n v="5585991973621"/>
    <x v="162"/>
    <m/>
    <s v="MEFS"/>
    <s v="MEFS_MEFS"/>
    <s v="MARIA EMILIA FARIAS SILVA DOS SANTOS"/>
    <s v="MÉDICO(A)"/>
    <m/>
    <s v="S"/>
    <x v="0"/>
    <n v="1"/>
    <n v="8"/>
    <s v="S"/>
    <s v="N"/>
    <s v="S"/>
    <s v=" "/>
    <x v="0"/>
    <m/>
  </r>
  <r>
    <n v="1076"/>
    <x v="407"/>
    <d v="1995-07-10T00:00:00"/>
    <s v="M"/>
    <s v="260720241076"/>
    <m/>
    <n v="5872894"/>
    <s v="6FO50039"/>
    <x v="317"/>
    <s v="102.214.696-30"/>
    <s v="tomaslacerda@gmail.com"/>
    <x v="422"/>
    <s v="TOMÁS MACHADO LACERDA"/>
    <n v="5511932427437"/>
    <m/>
    <m/>
    <x v="1"/>
    <s v="CONSULTORIA"/>
    <s v="SÃO PAULO"/>
    <s v="SP"/>
    <s v="05409-011"/>
    <n v="5511932427437"/>
    <x v="163"/>
    <m/>
    <s v="TML"/>
    <s v="TML_TML"/>
    <s v="TOMÁS MACHADO LACERDA"/>
    <s v="MÉDICO(A)"/>
    <m/>
    <s v="N"/>
    <x v="0"/>
    <n v="1"/>
    <n v="8"/>
    <s v="S"/>
    <s v="N"/>
    <s v="S"/>
    <s v=" "/>
    <x v="0"/>
    <m/>
  </r>
  <r>
    <n v="1077"/>
    <x v="408"/>
    <d v="1973-05-26T00:00:00"/>
    <s v="M"/>
    <s v="250720241077"/>
    <n v="2694709"/>
    <m/>
    <m/>
    <x v="318"/>
    <s v="153.548.078-59"/>
    <s v="maromano0412@gmail.com"/>
    <x v="423"/>
    <s v="MAURO ALBERTO ROMANO"/>
    <n v="5511988225543"/>
    <m/>
    <m/>
    <x v="1"/>
    <s v="CONSULTORIA"/>
    <s v="SÃO PAULO"/>
    <s v="SP"/>
    <s v="04618-034"/>
    <n v="5511988225543"/>
    <x v="164"/>
    <m/>
    <s v="MAR"/>
    <s v="MAR_MAR"/>
    <s v="MAURO ALBERTO ROMANO"/>
    <s v="PROFESSOR(A)"/>
    <m/>
    <s v="S"/>
    <x v="0"/>
    <n v="1"/>
    <n v="8"/>
    <s v="S"/>
    <s v="N"/>
    <s v="S"/>
    <s v=" "/>
    <x v="0"/>
    <m/>
  </r>
  <r>
    <n v="1075"/>
    <x v="409"/>
    <d v="1947-01-12T00:00:00"/>
    <s v="M"/>
    <s v="240720241075"/>
    <n v="2249487"/>
    <m/>
    <m/>
    <x v="319"/>
    <s v="642.828.308-59"/>
    <s v="julioh77@hotmail.com"/>
    <x v="424"/>
    <s v="JULIO MASSAJI HATSUMURA"/>
    <n v="5511971816060"/>
    <m/>
    <m/>
    <x v="1"/>
    <s v="CONSULTORIA"/>
    <s v="SÃO PAULO"/>
    <s v="SP"/>
    <s v="04136-030"/>
    <n v="5511971816060"/>
    <x v="165"/>
    <m/>
    <s v="FHC"/>
    <s v="FHC_JMH"/>
    <s v="JULIO MASSAJI HATSUMURA"/>
    <s v="APOSENTADO(A)"/>
    <m/>
    <s v="N"/>
    <x v="0"/>
    <n v="1"/>
    <n v="4"/>
    <s v="S"/>
    <s v="N"/>
    <s v="S"/>
    <s v=" "/>
    <x v="0"/>
    <m/>
  </r>
  <r>
    <n v="1071"/>
    <x v="410"/>
    <d v="2022-02-19T00:00:00"/>
    <s v="F"/>
    <s v="180720241071"/>
    <m/>
    <n v="5748919"/>
    <m/>
    <x v="320"/>
    <s v="180.707.374-25"/>
    <s v="fmbp1981@gmail.com"/>
    <x v="425"/>
    <s v="JULIA LAUIRITZEN DUARTE MARANHÃO"/>
    <n v="5581988514775"/>
    <m/>
    <m/>
    <x v="9"/>
    <s v="CONSULTORIA"/>
    <s v="RECIFE"/>
    <s v="PE"/>
    <s v="04571-936"/>
    <n v="5581988514775"/>
    <x v="166"/>
    <m/>
    <s v="FLD"/>
    <s v="FLD_DLD"/>
    <s v="DANIELLE LAURITZEN DUARTE MARANHAO"/>
    <s v="ESTUDANTE"/>
    <m/>
    <m/>
    <x v="0"/>
    <n v="1"/>
    <n v="1"/>
    <s v="S"/>
    <s v="N"/>
    <s v="S"/>
    <s v=" "/>
    <x v="0"/>
    <m/>
  </r>
  <r>
    <n v="1072"/>
    <x v="411"/>
    <d v="1998-07-30T00:00:00"/>
    <s v="F"/>
    <s v="180720241072"/>
    <n v="15873775"/>
    <m/>
    <m/>
    <x v="1"/>
    <s v="064.433.594-70"/>
    <s v="virginiamadureira18@gmail.com"/>
    <x v="426"/>
    <s v="VIRGÍNIA MADUREIRA COSTA"/>
    <n v="5581988312734"/>
    <m/>
    <m/>
    <x v="16"/>
    <s v="RETENCAO"/>
    <s v="RECIFE"/>
    <s v="PE"/>
    <s v="50070-345"/>
    <n v="5581988312734"/>
    <x v="166"/>
    <m/>
    <s v="HMC"/>
    <s v="HMC_VMC"/>
    <s v="VIRGÍNIA MADUREIRA COSTA"/>
    <s v="MÉDICO(A)"/>
    <m/>
    <m/>
    <x v="1"/>
    <n v="0"/>
    <m/>
    <s v="S"/>
    <s v="N"/>
    <s v="S"/>
    <s v=" "/>
    <x v="0"/>
    <m/>
  </r>
  <r>
    <n v="1073"/>
    <x v="412"/>
    <d v="1997-09-15T00:00:00"/>
    <s v="M"/>
    <s v="180720241073"/>
    <m/>
    <n v="5862857"/>
    <m/>
    <x v="321"/>
    <s v="057.316.704-47"/>
    <s v="otaviopimentelsr@hotmail.com"/>
    <x v="427"/>
    <s v="OTÁVIO PIMENTEL DE SOUZA ROCHA"/>
    <n v="5581992770885"/>
    <m/>
    <m/>
    <x v="12"/>
    <s v="CONSULTORIA"/>
    <s v="FORTALEZA"/>
    <s v="CE"/>
    <s v="60165-180"/>
    <n v="5581992770885"/>
    <x v="166"/>
    <m/>
    <s v="OPS"/>
    <s v="OPS_OPS"/>
    <s v="OTÁVIO PIMENTEL DE SOUZA ROCHA"/>
    <s v="ASSESSOR DE INVESTIMENTOS"/>
    <m/>
    <s v="N"/>
    <x v="0"/>
    <n v="1"/>
    <n v="9"/>
    <s v="S"/>
    <s v="N"/>
    <s v="S"/>
    <s v=" "/>
    <x v="0"/>
    <m/>
  </r>
  <r>
    <n v="1080"/>
    <x v="413"/>
    <m/>
    <s v="E"/>
    <s v="180720241080"/>
    <n v="15467518"/>
    <m/>
    <m/>
    <x v="322"/>
    <s v="08.839.863/0001-69"/>
    <s v="mariaeugeniaarruda@gmail.com"/>
    <x v="428"/>
    <s v="TAMERA PARTICIPACOES E INVESTIMENTOS LTDA"/>
    <n v="558199268624"/>
    <m/>
    <m/>
    <x v="1"/>
    <s v="CONSULTORIA"/>
    <s v="RECIFE"/>
    <s v="PE"/>
    <s v="51021-970"/>
    <n v="5581992688624"/>
    <x v="166"/>
    <m/>
    <s v="TPI"/>
    <s v="TPI_TPI_PJ"/>
    <s v="TAMERA PARTICIPACOES E INVESTIMENTOS LTDA"/>
    <s v="EMPRESA"/>
    <m/>
    <m/>
    <x v="0"/>
    <n v="1"/>
    <n v="8"/>
    <s v="S"/>
    <s v="N"/>
    <s v="S"/>
    <s v=" "/>
    <x v="0"/>
    <m/>
  </r>
  <r>
    <n v="1068"/>
    <x v="214"/>
    <d v="1984-08-06T00:00:00"/>
    <s v="M"/>
    <s v="160720241068"/>
    <n v="14461093"/>
    <n v="8437401"/>
    <m/>
    <x v="323"/>
    <s v="328.999.758-89"/>
    <s v="danielfrasson@gmail.com"/>
    <x v="429"/>
    <s v="DANIEL FRASSON"/>
    <n v="5511968425285"/>
    <m/>
    <m/>
    <x v="1"/>
    <s v="CONSULTORIA"/>
    <s v="SÃO PAULO"/>
    <s v="SP"/>
    <s v="05441-040"/>
    <n v="5511968425285"/>
    <x v="167"/>
    <m/>
    <s v="DFS"/>
    <s v="DFS_DFS"/>
    <s v="DANIEL FRASSON"/>
    <s v="ADVOGADO(A)"/>
    <m/>
    <s v="N"/>
    <x v="0"/>
    <n v="1"/>
    <n v="9"/>
    <s v="S"/>
    <s v="N"/>
    <s v="S"/>
    <s v=" "/>
    <x v="0"/>
    <m/>
  </r>
  <r>
    <n v="1069"/>
    <x v="414"/>
    <d v="1988-07-22T00:00:00"/>
    <s v="M"/>
    <s v="160720241069"/>
    <n v="523731"/>
    <n v="858188"/>
    <m/>
    <x v="324"/>
    <s v="073.842.254-18"/>
    <s v="wagner.queiroz@rioave.com.br"/>
    <x v="430"/>
    <s v="WAGNER QUEIROZ DA SILVA"/>
    <n v="5581999266427"/>
    <m/>
    <m/>
    <x v="1"/>
    <s v="CONSULTORIA"/>
    <s v="RECIFE"/>
    <s v="PE"/>
    <s v="52030-252"/>
    <n v="5581999266427"/>
    <x v="167"/>
    <m/>
    <s v="WQS"/>
    <s v="WQS_WQS"/>
    <s v="WAGNER QUEIROZ DA SILVA"/>
    <s v="CONTADOR(A)"/>
    <m/>
    <s v="S"/>
    <x v="0"/>
    <n v="1"/>
    <n v="8"/>
    <s v="S"/>
    <s v="N"/>
    <s v="S"/>
    <s v=" "/>
    <x v="0"/>
    <m/>
  </r>
  <r>
    <n v="1128"/>
    <x v="415"/>
    <d v="2014-06-13T00:00:00"/>
    <s v="M"/>
    <s v="160720241128"/>
    <m/>
    <n v="5871624"/>
    <m/>
    <x v="325"/>
    <s v="536.719.088-07"/>
    <s v="danielfrasson@gmail.com"/>
    <x v="431"/>
    <s v="GUILHERME MEDEIROS ROCHA FRASSON"/>
    <n v="5581999740457"/>
    <m/>
    <m/>
    <x v="1"/>
    <s v="CONSULTORIA"/>
    <s v="SÃO PAULO"/>
    <s v="SP"/>
    <s v="05441-040"/>
    <n v="5511968425285"/>
    <x v="167"/>
    <m/>
    <s v="DFS"/>
    <s v="DFS_DFS"/>
    <s v="DANIEL FRASSON"/>
    <s v="ESTUDANTE"/>
    <m/>
    <s v="N"/>
    <x v="0"/>
    <n v="1"/>
    <n v="9"/>
    <s v="S"/>
    <s v="N"/>
    <s v="S"/>
    <s v=" "/>
    <x v="0"/>
    <m/>
  </r>
  <r>
    <n v="1130"/>
    <x v="416"/>
    <d v="2018-05-04T00:00:00"/>
    <s v="M"/>
    <s v="160720241130"/>
    <m/>
    <n v="5871550"/>
    <m/>
    <x v="326"/>
    <s v="550.031.278-20"/>
    <s v="danielfrasson@gmail.com"/>
    <x v="432"/>
    <s v="BENJAMIN MEDEIROS ROCHA FRASSON"/>
    <n v="5581999740457"/>
    <m/>
    <m/>
    <x v="1"/>
    <s v="CONSULTORIA"/>
    <s v="SÃO PAULO"/>
    <s v="SP"/>
    <s v="05441-040"/>
    <n v="5511968425285"/>
    <x v="167"/>
    <m/>
    <s v="DFS"/>
    <s v="DFS_DFS"/>
    <s v="DANIEL FRASSON"/>
    <s v="ESTUDANTE"/>
    <m/>
    <s v="N"/>
    <x v="0"/>
    <n v="1"/>
    <n v="9"/>
    <s v="S"/>
    <s v="N"/>
    <s v="S"/>
    <s v=" "/>
    <x v="0"/>
    <m/>
  </r>
  <r>
    <n v="1067"/>
    <x v="417"/>
    <d v="2007-06-28T00:00:00"/>
    <s v="M"/>
    <s v="150720241067"/>
    <m/>
    <n v="5744152"/>
    <m/>
    <x v="327"/>
    <s v="863.420.905-99"/>
    <s v="fabiocnph@icloud.com"/>
    <x v="433"/>
    <s v="PEDRO HENRIQUE GRIVICICH AGUIAR"/>
    <n v="5571987935807"/>
    <m/>
    <m/>
    <x v="9"/>
    <s v="CONSULTORIA"/>
    <s v="SALVADOR"/>
    <s v="BA"/>
    <s v="41720-000"/>
    <n v="5571987935807"/>
    <x v="168"/>
    <m/>
    <s v="FBL"/>
    <s v="FBL_FBL"/>
    <s v="FÁBIO LEMOS AGUIAR"/>
    <s v="ESTUDANTE"/>
    <m/>
    <m/>
    <x v="0"/>
    <n v="1"/>
    <n v="8"/>
    <s v="S"/>
    <s v="N"/>
    <s v="S"/>
    <s v=" "/>
    <x v="0"/>
    <m/>
  </r>
  <r>
    <n v="1064"/>
    <x v="418"/>
    <d v="1984-08-22T00:00:00"/>
    <s v="F"/>
    <s v="090720241064"/>
    <n v="15713652"/>
    <m/>
    <s v="6AR19369"/>
    <x v="328"/>
    <s v="333.369.648-73"/>
    <s v="marinabut@yahoo.com.br"/>
    <x v="434"/>
    <s v="MARINA GIMENEZ BUTKERAITIS"/>
    <n v="5511999886614"/>
    <m/>
    <m/>
    <x v="2"/>
    <s v="CONSULTORIA"/>
    <s v="SÃO PAULO"/>
    <s v="SP"/>
    <s v="01231-011"/>
    <n v="5511999886614"/>
    <x v="169"/>
    <m/>
    <s v="MGB"/>
    <s v="MGB_MGB"/>
    <s v="MARINA GIMENEZ BUTKERAITIS"/>
    <s v="JUIZ(A)"/>
    <s v="COMPLETA"/>
    <s v="S"/>
    <x v="0"/>
    <n v="1"/>
    <s v="PMM"/>
    <s v="S"/>
    <s v="N"/>
    <s v="S"/>
    <s v=" "/>
    <x v="0"/>
    <m/>
  </r>
  <r>
    <n v="1065"/>
    <x v="419"/>
    <d v="1981-08-18T00:00:00"/>
    <s v="F"/>
    <s v="090720241065"/>
    <n v="8828984"/>
    <n v="4068308"/>
    <m/>
    <x v="329"/>
    <s v="038.056.244-84"/>
    <s v="emanuelaalves.silveira@gmail.com"/>
    <x v="435"/>
    <s v="EMANUELA ALVES DA SILVEIRA"/>
    <n v="5581999048880"/>
    <m/>
    <m/>
    <x v="1"/>
    <s v="CONSULTORIA"/>
    <s v="RECIFE"/>
    <s v="PE"/>
    <s v="50781-730"/>
    <n v="5581999048880"/>
    <x v="169"/>
    <m/>
    <s v="FPM"/>
    <s v="FPM_JRMP"/>
    <s v="JOÃO RICARDO MEDEIROS PIMENTEL"/>
    <s v="ADMINISTRADOR(A)"/>
    <m/>
    <s v="S"/>
    <x v="0"/>
    <n v="1"/>
    <n v="1"/>
    <s v="S"/>
    <s v="S"/>
    <s v="S"/>
    <s v=" "/>
    <x v="0"/>
    <m/>
  </r>
  <r>
    <n v="1066"/>
    <x v="420"/>
    <d v="1973-07-26T00:00:00"/>
    <s v="M"/>
    <s v="090720241066"/>
    <n v="4688662"/>
    <m/>
    <m/>
    <x v="330"/>
    <s v="891.562.854-34"/>
    <s v="joaoricardo@gmail.com"/>
    <x v="436"/>
    <s v="JOÃO RICARDO MEDEIROS PIMENTEL"/>
    <n v="5581997217624"/>
    <m/>
    <m/>
    <x v="1"/>
    <s v="CONSULTORIA"/>
    <s v="RECIFE"/>
    <s v="PE"/>
    <s v="50781-730"/>
    <n v="5581997217624"/>
    <x v="169"/>
    <m/>
    <s v="FPM"/>
    <s v="FPM_JRMP"/>
    <s v="JOÃO RICARDO MEDEIROS PIMENTEL"/>
    <s v="EMPRESÁRIO(A)"/>
    <m/>
    <s v="S"/>
    <x v="0"/>
    <n v="1"/>
    <n v="1"/>
    <s v="S"/>
    <s v="S"/>
    <s v="S"/>
    <s v=" "/>
    <x v="0"/>
    <m/>
  </r>
  <r>
    <n v="1059"/>
    <x v="99"/>
    <d v="1996-07-12T00:00:00"/>
    <s v="F"/>
    <s v="050720241059"/>
    <m/>
    <m/>
    <m/>
    <x v="1"/>
    <s v="112.475.044-41"/>
    <s v="GABRIELLA.SOUSA@HOTMAIL.COM"/>
    <x v="437"/>
    <s v="GABRIELLA SILVA SOUSA"/>
    <n v="5581995646627"/>
    <m/>
    <m/>
    <x v="7"/>
    <s v="RETENCAO"/>
    <s v="SALVADOR"/>
    <s v="BA"/>
    <s v="41830-498"/>
    <n v="5581995646627"/>
    <x v="170"/>
    <m/>
    <s v="GSS"/>
    <s v="GSS"/>
    <s v="GABRIELLA SILVA SOUSA"/>
    <s v="MÉDICO(A)"/>
    <m/>
    <m/>
    <x v="1"/>
    <n v="0"/>
    <m/>
    <s v="S"/>
    <s v="S"/>
    <s v="S"/>
    <s v=" "/>
    <x v="1"/>
    <d v="2025-05-26T00:00:00"/>
  </r>
  <r>
    <n v="1058"/>
    <x v="421"/>
    <d v="1982-10-17T00:00:00"/>
    <s v="M"/>
    <s v="040720241058"/>
    <n v="6874543"/>
    <n v="3913268"/>
    <m/>
    <x v="331"/>
    <s v="043.291.664-45"/>
    <s v="filipe@leiteloboadvogados.com.br"/>
    <x v="438"/>
    <s v="FILIPE JOSÉ ARCOVERDE DE BRITTO LEITE"/>
    <n v="5581991671691"/>
    <m/>
    <m/>
    <x v="1"/>
    <s v="CONSULTORIA"/>
    <s v="RECIFE"/>
    <s v="PE"/>
    <s v="52070-000"/>
    <n v="5581991671961"/>
    <x v="171"/>
    <m/>
    <s v="FABL"/>
    <s v="FABL_FABL"/>
    <s v="FILIPE JOSÉ ARCOVERDE DE BRITTO LEITE"/>
    <s v="ADVOGADO(A)"/>
    <m/>
    <m/>
    <x v="0"/>
    <n v="1"/>
    <n v="2"/>
    <s v="S"/>
    <s v="N"/>
    <s v="S"/>
    <s v=" "/>
    <x v="0"/>
    <m/>
  </r>
  <r>
    <n v="1060"/>
    <x v="422"/>
    <d v="1991-07-08T00:00:00"/>
    <s v="M"/>
    <s v="040720241060"/>
    <n v="2364459"/>
    <m/>
    <m/>
    <x v="332"/>
    <s v="070.205.244-27"/>
    <s v="gustavoqueiroga@hotmail.com"/>
    <x v="439"/>
    <s v="GUSTAVO FONTES QUEIROGA"/>
    <n v="5583987738720"/>
    <m/>
    <m/>
    <x v="9"/>
    <s v="CONSULTORIA"/>
    <s v="JOÃO PESSOA"/>
    <s v="PB"/>
    <s v="58046-095"/>
    <n v="5583987738720"/>
    <x v="171"/>
    <m/>
    <s v="GFQ"/>
    <s v="GFQ_GFQ"/>
    <s v="GUSTAVO FONTES QUEIROGA"/>
    <s v="ENGENHEIRO(A) CIVIL"/>
    <m/>
    <s v="S"/>
    <x v="0"/>
    <n v="1"/>
    <n v="2"/>
    <s v="S"/>
    <s v="S"/>
    <s v="S"/>
    <s v=" "/>
    <x v="0"/>
    <m/>
  </r>
  <r>
    <n v="1063"/>
    <x v="423"/>
    <d v="1993-04-22T00:00:00"/>
    <s v="F"/>
    <s v="040720241063"/>
    <n v="15948246"/>
    <m/>
    <m/>
    <x v="333"/>
    <s v="027.244.083-30"/>
    <s v="Helissafarias@gmail.com"/>
    <x v="440"/>
    <s v="HELISSA CARMINHA FARIAS QUEIROGA"/>
    <n v="5571991033954"/>
    <m/>
    <m/>
    <x v="9"/>
    <s v="CONSULTORIA"/>
    <s v="JOÃO PESSOA"/>
    <s v="PB"/>
    <s v="58046-095"/>
    <n v="5583987738720"/>
    <x v="171"/>
    <m/>
    <s v="GFQ"/>
    <s v="GFQ_GFQ"/>
    <s v="GUSTAVO FONTES QUEIROGA"/>
    <s v="MÉDICO(A)"/>
    <m/>
    <s v="S"/>
    <x v="0"/>
    <n v="1"/>
    <n v="2"/>
    <s v="S"/>
    <s v="S"/>
    <s v="S"/>
    <s v=" "/>
    <x v="0"/>
    <m/>
  </r>
  <r>
    <n v="1056"/>
    <x v="424"/>
    <d v="1958-04-24T00:00:00"/>
    <s v="M"/>
    <s v="030720241056"/>
    <n v="7659055"/>
    <m/>
    <m/>
    <x v="334"/>
    <s v="248.137.964-00"/>
    <s v="jbrelaz1@gmail.com"/>
    <x v="441"/>
    <s v="JALMIR FREIRE BRELAZ DE CASTRO"/>
    <n v="5581991392161"/>
    <m/>
    <m/>
    <x v="1"/>
    <s v="CONSULTORIA"/>
    <s v="RECIFE"/>
    <s v="PE"/>
    <s v="52041-090"/>
    <n v="5581991392161"/>
    <x v="172"/>
    <m/>
    <s v="JFBC"/>
    <s v="JFBC_JFBC"/>
    <s v="JALMIR FREIRE BRELAZ DE CASTRO"/>
    <s v="ENGENHEIRO(A)"/>
    <s v="COMPLETA"/>
    <s v="S"/>
    <x v="0"/>
    <n v="1"/>
    <n v="8"/>
    <s v="S"/>
    <s v="N"/>
    <s v="S"/>
    <s v=" "/>
    <x v="0"/>
    <m/>
  </r>
  <r>
    <n v="1057"/>
    <x v="424"/>
    <d v="1958-04-24T00:00:00"/>
    <s v="M"/>
    <s v="030720241057"/>
    <n v="4336972"/>
    <m/>
    <m/>
    <x v="334"/>
    <s v="248.137.964-00"/>
    <s v="jbrelaz1@gmail.com"/>
    <x v="441"/>
    <s v="JALMIR FREIRE BRELAZ DE CASTRO"/>
    <n v="5581991392161"/>
    <m/>
    <m/>
    <x v="1"/>
    <s v="CONSULTORIA"/>
    <s v="RECIFE"/>
    <s v="PE"/>
    <s v="52041-090"/>
    <n v="5581991392161"/>
    <x v="172"/>
    <m/>
    <s v="JFBC"/>
    <s v="JFBC_JFBC"/>
    <s v="JALMIR FREIRE BRELAZ DE CASTRO"/>
    <s v="ENGENHEIRO(A)"/>
    <s v="COMPLETA"/>
    <s v="S"/>
    <x v="0"/>
    <n v="1"/>
    <n v="8"/>
    <s v="S"/>
    <s v="N"/>
    <s v="S"/>
    <s v=" "/>
    <x v="0"/>
    <m/>
  </r>
  <r>
    <n v="1053"/>
    <x v="425"/>
    <d v="1991-02-03T00:00:00"/>
    <s v="M"/>
    <s v="020720241053"/>
    <n v="2928645"/>
    <m/>
    <m/>
    <x v="335"/>
    <s v="052.242.935-10"/>
    <s v="albastos91@gmail.com"/>
    <x v="442"/>
    <s v="ALEXANDRE BRITO BASTOS"/>
    <n v="5571996363525"/>
    <m/>
    <m/>
    <x v="12"/>
    <s v="CONSULTORIA"/>
    <s v="SÃO PAULO"/>
    <s v="SP"/>
    <s v="04563-062"/>
    <n v="5571996363525"/>
    <x v="173"/>
    <m/>
    <s v="ABB"/>
    <s v="ABB_ABB"/>
    <s v="ALEXANDRE BRITO BASTOS"/>
    <s v="CONSULTOR"/>
    <m/>
    <m/>
    <x v="0"/>
    <n v="1"/>
    <n v="8"/>
    <s v="S"/>
    <s v="N"/>
    <s v="S"/>
    <s v=" "/>
    <x v="0"/>
    <m/>
  </r>
  <r>
    <n v="1052"/>
    <x v="426"/>
    <d v="1989-03-16T00:00:00"/>
    <s v="M"/>
    <s v="280620241052"/>
    <m/>
    <n v="1005069"/>
    <s v="6FP40133"/>
    <x v="1"/>
    <s v="080.195.534-36"/>
    <s v="rafaelcmcoelho@gmail.com"/>
    <x v="443"/>
    <s v="RAFAEL DE CARVALHO MACHADO COELHO"/>
    <n v="5511939611571"/>
    <m/>
    <m/>
    <x v="1"/>
    <s v="CONSULTORIA"/>
    <s v="RECIFE"/>
    <s v="PE"/>
    <s v="52041-310"/>
    <n v="5511939611571"/>
    <x v="174"/>
    <m/>
    <s v="RCMC"/>
    <s v="RCMC"/>
    <s v="RAFAEL DE CARVALHO MACHADO COELHO"/>
    <s v="ADMINISTRADOR(A)"/>
    <m/>
    <s v="S"/>
    <x v="0"/>
    <n v="1"/>
    <n v="8"/>
    <s v="S"/>
    <s v="N"/>
    <s v="S"/>
    <s v=" "/>
    <x v="1"/>
    <d v="2025-04-08T00:00:00"/>
  </r>
  <r>
    <n v="1050"/>
    <x v="427"/>
    <d v="1985-01-30T00:00:00"/>
    <s v="M"/>
    <s v="260620241050"/>
    <m/>
    <n v="4792280"/>
    <m/>
    <x v="336"/>
    <s v="073.092.576-50"/>
    <s v="anatole.assis@gmail.com"/>
    <x v="444"/>
    <s v="BERNARDO ANATOLE ALVES DE ASSIS "/>
    <n v="5511970340196"/>
    <m/>
    <s v="REGULAR"/>
    <x v="9"/>
    <s v="CONSULTORIA"/>
    <s v="SÃO PAULO"/>
    <s v="SP"/>
    <s v="04548-900"/>
    <n v="5511970340196"/>
    <x v="175"/>
    <m/>
    <s v="DAS"/>
    <s v="DAS_BAA"/>
    <s v="BERNARDO ANATOLE ALVES DE ASSIS"/>
    <s v="SERVIDOR(A) PÚBLICO(A)"/>
    <s v="COMPLETA"/>
    <s v="S"/>
    <x v="0"/>
    <n v="1"/>
    <n v="2"/>
    <s v="S"/>
    <s v="N"/>
    <s v="S"/>
    <s v=" "/>
    <x v="0"/>
    <m/>
  </r>
  <r>
    <n v="1061"/>
    <x v="428"/>
    <d v="1991-04-29T00:00:00"/>
    <s v="M"/>
    <s v="260620241061"/>
    <m/>
    <n v="5723065"/>
    <m/>
    <x v="337"/>
    <s v="032.834.475-35"/>
    <s v="marden.a.ribeiro@gmail.com"/>
    <x v="445"/>
    <s v="MARDEN AZEVEDO RIBEIRO"/>
    <n v="5571991033954"/>
    <m/>
    <m/>
    <x v="9"/>
    <s v="RETENCAO"/>
    <s v="SALVADOR"/>
    <s v="BA"/>
    <s v="41650-472"/>
    <n v="5571991033954"/>
    <x v="175"/>
    <m/>
    <s v="BAB"/>
    <s v="BAB_MAR"/>
    <s v="MARDEN AZEVEDO RIBEIRO"/>
    <s v="ENGENHEIRO DE AUTOMAÇÃO"/>
    <m/>
    <s v="S"/>
    <x v="1"/>
    <n v="0"/>
    <m/>
    <s v="S"/>
    <s v="S"/>
    <s v="S"/>
    <s v=" "/>
    <x v="0"/>
    <m/>
  </r>
  <r>
    <n v="1062"/>
    <x v="429"/>
    <d v="1990-02-02T00:00:00"/>
    <s v="F"/>
    <s v="260620241062"/>
    <m/>
    <n v="3008512"/>
    <m/>
    <x v="338"/>
    <s v="858.310.035-74"/>
    <s v="barbara.a.barrientos@gmail.com"/>
    <x v="446"/>
    <s v="BARBARA ALEKSANDRA BARRIENTOS"/>
    <n v="5571991944106"/>
    <m/>
    <m/>
    <x v="9"/>
    <s v="RETENCAO"/>
    <s v="SALVADOR"/>
    <s v="BA"/>
    <s v="41650-472"/>
    <n v="5571991944106"/>
    <x v="175"/>
    <m/>
    <s v="BAB"/>
    <s v="BAB_BAB"/>
    <s v="BARBARA ALEKSANDRA BARRIENTOS"/>
    <m/>
    <m/>
    <m/>
    <x v="1"/>
    <n v="0"/>
    <m/>
    <s v="S"/>
    <s v="S"/>
    <s v="S"/>
    <s v=" "/>
    <x v="0"/>
    <m/>
  </r>
  <r>
    <n v="1049"/>
    <x v="430"/>
    <d v="1958-04-24T00:00:00"/>
    <s v="M"/>
    <s v="250620241049"/>
    <n v="2681859"/>
    <m/>
    <m/>
    <x v="339"/>
    <s v="124.226.654-20"/>
    <s v="rpandrade2002@gmail.com"/>
    <x v="447"/>
    <s v="ROBSON PAULO DE ANDRADE"/>
    <n v="5584999851492"/>
    <m/>
    <m/>
    <x v="1"/>
    <s v="CONSULTORIA"/>
    <s v="NATAL"/>
    <s v="RN"/>
    <s v="59082-090"/>
    <n v="5584999851492"/>
    <x v="176"/>
    <m/>
    <s v="RPA"/>
    <s v="RPA_RPA"/>
    <s v="ROBSON PAULO DE ANDRADE"/>
    <s v="PSICÓLOGO(A)"/>
    <m/>
    <s v="S"/>
    <x v="0"/>
    <n v="1"/>
    <n v="8"/>
    <s v="S"/>
    <s v="S"/>
    <s v="S"/>
    <s v=" "/>
    <x v="0"/>
    <m/>
  </r>
  <r>
    <n v="1047"/>
    <x v="431"/>
    <d v="1991-04-27T00:00:00"/>
    <s v="F"/>
    <s v="190620241047"/>
    <m/>
    <n v="5693360"/>
    <m/>
    <x v="340"/>
    <s v="078.905.744-57"/>
    <s v="poliana_alencar@hotmail.com"/>
    <x v="448"/>
    <s v="POLIANA DE ALENCAR MEDEIROS"/>
    <n v="5581998017278"/>
    <s v="REGULAR"/>
    <m/>
    <x v="10"/>
    <s v="RETENCAO"/>
    <s v="ORICURI"/>
    <s v="PE"/>
    <s v="56200-000"/>
    <n v="5581998017278"/>
    <x v="177"/>
    <m/>
    <s v="PAM"/>
    <s v="PAM_PAM"/>
    <s v="POLIANA DE ALENCAR MEDEIROS"/>
    <s v="ADMINISTRADOR(A)"/>
    <m/>
    <m/>
    <x v="1"/>
    <n v="1"/>
    <n v="8"/>
    <s v="S"/>
    <s v="S"/>
    <s v="S"/>
    <s v=" "/>
    <x v="0"/>
    <m/>
  </r>
  <r>
    <n v="1044"/>
    <x v="432"/>
    <d v="1991-01-14T00:00:00"/>
    <s v="M"/>
    <s v="180620241044"/>
    <m/>
    <n v="3957858"/>
    <m/>
    <x v="341"/>
    <s v="076.942.284-58"/>
    <s v="victorlima.web@gmail.com"/>
    <x v="449"/>
    <s v="VICTOR LIMA DE SOUZA GOMES"/>
    <n v="5581998217260"/>
    <m/>
    <m/>
    <x v="1"/>
    <s v="CONSULTORIA"/>
    <s v="RECIFE"/>
    <s v="PE"/>
    <s v="50740-440"/>
    <n v="5581998217260"/>
    <x v="178"/>
    <m/>
    <s v="RLSG"/>
    <s v="RLSG_RLSG"/>
    <s v="RENATO LIMA DE SOUZA GOMES"/>
    <s v="ANALISTA DE CUSTOMER SUCCESS"/>
    <m/>
    <m/>
    <x v="0"/>
    <n v="1"/>
    <n v="1"/>
    <s v="S"/>
    <s v="N"/>
    <s v="S"/>
    <s v=" "/>
    <x v="0"/>
    <m/>
  </r>
  <r>
    <n v="1040"/>
    <x v="324"/>
    <d v="2024-05-23T00:00:00"/>
    <s v="M"/>
    <s v="140620241040"/>
    <m/>
    <n v="5675501"/>
    <m/>
    <x v="1"/>
    <s v="003.011.144-71"/>
    <s v="celiovolpi@gmail.com"/>
    <x v="8"/>
    <s v="JOÃO MAGALHÃES VOLPI"/>
    <n v="5581992113986"/>
    <m/>
    <m/>
    <x v="1"/>
    <s v="RETENCAO"/>
    <s v="RECIFE"/>
    <s v="PE"/>
    <s v="52041-065"/>
    <n v="5511999411646"/>
    <x v="179"/>
    <m/>
    <s v="CVJ"/>
    <s v="CVJ"/>
    <s v="CELIO VOLPI JUNIOR"/>
    <s v="ESTUDANTE"/>
    <m/>
    <m/>
    <x v="1"/>
    <n v="0"/>
    <m/>
    <s v="S"/>
    <s v="N"/>
    <s v="S"/>
    <s v=" "/>
    <x v="1"/>
    <d v="2024-10-28T00:00:00"/>
  </r>
  <r>
    <n v="1038"/>
    <x v="433"/>
    <d v="1960-04-06T00:00:00"/>
    <s v="M"/>
    <s v="130620241038"/>
    <m/>
    <n v="5674250"/>
    <m/>
    <x v="342"/>
    <s v="605.844.087-49"/>
    <s v="jefersonsds2@gmail.com"/>
    <x v="450"/>
    <s v="JEFERSON SILVA DOS SANTOS"/>
    <n v="5581998990763"/>
    <m/>
    <m/>
    <x v="9"/>
    <s v="CONSULTORIA"/>
    <s v="RECIFE"/>
    <s v="PE"/>
    <s v="52030-010"/>
    <n v="5581998990763"/>
    <x v="180"/>
    <d v="2024-03-11T00:00:00"/>
    <s v="JSS"/>
    <s v="JSS_JSS"/>
    <s v="JEFERSON SILVA DOS SANTOS"/>
    <s v="ENGENHEIRO(A)"/>
    <m/>
    <s v="S"/>
    <x v="0"/>
    <n v="1"/>
    <n v="8"/>
    <s v="S"/>
    <s v="N"/>
    <s v="S"/>
    <s v=" "/>
    <x v="0"/>
    <m/>
  </r>
  <r>
    <n v="1039"/>
    <x v="434"/>
    <d v="1938-11-13T00:00:00"/>
    <s v="M"/>
    <s v="130620241039"/>
    <m/>
    <n v="5692380"/>
    <m/>
    <x v="1"/>
    <s v="004.097.664-53"/>
    <s v="cybellenovaess@gmail.com"/>
    <x v="451"/>
    <s v="ANTONIO NOVAES GOMINHO"/>
    <n v="5581992113986"/>
    <m/>
    <m/>
    <x v="7"/>
    <s v="CONSULTORIA"/>
    <s v="RECIFE"/>
    <s v="PE"/>
    <s v="52070-040"/>
    <n v="5581992113986"/>
    <x v="180"/>
    <m/>
    <s v="ANG"/>
    <s v="ANG"/>
    <s v="ANTONIO NOVAES GOMINHO"/>
    <s v="DELEGADO DE POLICIA"/>
    <s v="COMPLETA"/>
    <m/>
    <x v="0"/>
    <n v="1"/>
    <n v="8"/>
    <s v="S"/>
    <s v="N"/>
    <s v="S"/>
    <s v=" "/>
    <x v="1"/>
    <d v="2025-01-27T00:00:00"/>
  </r>
  <r>
    <n v="1042"/>
    <x v="435"/>
    <d v="1994-12-20T00:00:00"/>
    <s v="F"/>
    <s v="130620241042"/>
    <m/>
    <n v="5686749"/>
    <s v="6AU25240"/>
    <x v="343"/>
    <s v="051.585.734-33"/>
    <s v="mariliascavalcante@gmail.com"/>
    <x v="452"/>
    <s v="MARILIA SILVA CAVALCANTE"/>
    <n v="5581997014250"/>
    <m/>
    <m/>
    <x v="1"/>
    <s v="CONSULTORIA"/>
    <s v="SÃO JOSÉ DOS CAMPOS"/>
    <s v="SP"/>
    <s v="12246-150"/>
    <n v="5581997014250"/>
    <x v="180"/>
    <m/>
    <s v="MSC"/>
    <s v="MSC_MSC"/>
    <s v="MARILIA SILVA CAVALCANTE"/>
    <s v="ENGENHEIRO(A)"/>
    <m/>
    <m/>
    <x v="0"/>
    <n v="1"/>
    <n v="8"/>
    <s v="S"/>
    <s v="N"/>
    <s v="N"/>
    <s v=" "/>
    <x v="0"/>
    <m/>
  </r>
  <r>
    <n v="1046"/>
    <x v="143"/>
    <d v="1979-02-28T00:00:00"/>
    <s v="M"/>
    <s v="130620241046"/>
    <n v="5093417"/>
    <m/>
    <m/>
    <x v="76"/>
    <s v="032.343.154-26"/>
    <s v="rodrigocastrodemedeiros@yahoo.com"/>
    <x v="134"/>
    <s v="RODRIGO CASTRO DE MEDEIROS"/>
    <n v="5581996069246"/>
    <s v="QUALIFICADO"/>
    <m/>
    <x v="1"/>
    <s v="CONSULTORIA"/>
    <s v="RECIFE"/>
    <s v="PE"/>
    <s v="52060-590"/>
    <n v="5581996069246"/>
    <x v="180"/>
    <m/>
    <s v="FPM"/>
    <s v="FPM_RCDM"/>
    <s v="RODRIGO CASTRO DE MEDEIROS"/>
    <s v="MÉDICO(A)"/>
    <s v="COMPLETA"/>
    <s v="S"/>
    <x v="0"/>
    <n v="1"/>
    <n v="1"/>
    <s v="S"/>
    <s v="N"/>
    <s v="S"/>
    <s v=" "/>
    <x v="1"/>
    <d v="2025-08-15T00:00:00"/>
  </r>
  <r>
    <n v="1036"/>
    <x v="436"/>
    <d v="1958-08-25T00:00:00"/>
    <s v="F"/>
    <s v="110620241036"/>
    <n v="15305301"/>
    <m/>
    <m/>
    <x v="344"/>
    <s v="244.877.914-72"/>
    <s v="normagoesm@gmail.com"/>
    <x v="453"/>
    <s v="JULIANA SIQUEIRA PORTELA GOMES GOES"/>
    <n v="5581998994477"/>
    <s v="REGULAR"/>
    <m/>
    <x v="9"/>
    <s v="CONSULTORIA"/>
    <s v="RECIFE"/>
    <s v="PE"/>
    <s v="52020-214"/>
    <n v="5581998994477"/>
    <x v="181"/>
    <m/>
    <s v="DGM"/>
    <s v="DGM_NGM"/>
    <s v="NORMA DE GÓES MIRANDA"/>
    <s v="PSICÓLOGO(A)"/>
    <m/>
    <m/>
    <x v="0"/>
    <n v="1"/>
    <n v="8"/>
    <s v="S"/>
    <s v="N"/>
    <s v="S"/>
    <s v=" "/>
    <x v="0"/>
    <m/>
  </r>
  <r>
    <n v="1037"/>
    <x v="437"/>
    <d v="1986-08-28T00:00:00"/>
    <s v="M"/>
    <s v="110620241037"/>
    <n v="2319159"/>
    <m/>
    <m/>
    <x v="345"/>
    <s v="064.341.014-73"/>
    <s v="pedroigor.ec@gmail.com"/>
    <x v="454"/>
    <s v="PEDRO IGOR DE ALBUQUERQUE ARAÚJO"/>
    <n v="5581981824016"/>
    <s v="REGULAR"/>
    <m/>
    <x v="9"/>
    <s v="CONSULTORIA"/>
    <s v="RECIFE"/>
    <s v="PE"/>
    <s v="52070-030"/>
    <n v="5581981824016"/>
    <x v="181"/>
    <m/>
    <s v="PDAQ"/>
    <s v="PDAQ_PDAQ"/>
    <s v="PEDRO IGOR DE ALBUQUERQUE ARAÚJO"/>
    <s v="AUTONOMO(A)"/>
    <m/>
    <m/>
    <x v="0"/>
    <n v="1"/>
    <n v="8"/>
    <s v="S"/>
    <s v="S"/>
    <s v="S"/>
    <s v=" "/>
    <x v="0"/>
    <m/>
  </r>
  <r>
    <n v="1041"/>
    <x v="438"/>
    <d v="1993-12-02T00:00:00"/>
    <s v="M"/>
    <s v="110620241041"/>
    <m/>
    <n v="4024907"/>
    <m/>
    <x v="346"/>
    <s v="025.995.455-10"/>
    <s v="pedromequadros@gmail.com"/>
    <x v="455"/>
    <s v="PEDRO MEIRELES QUADROS"/>
    <n v="5571992785138"/>
    <m/>
    <m/>
    <x v="1"/>
    <s v="CONSULTORIA"/>
    <s v="RECIFE"/>
    <s v="PE"/>
    <s v="04547-000"/>
    <n v="5571992785138"/>
    <x v="181"/>
    <m/>
    <s v="MMQ"/>
    <s v="MMQ_PMQ"/>
    <s v="PEDRO MEIRELES QUADROS"/>
    <s v="ADMINISTRADOR(A)"/>
    <m/>
    <m/>
    <x v="0"/>
    <n v="1"/>
    <n v="8"/>
    <s v="S"/>
    <s v="N"/>
    <s v="N"/>
    <s v=" "/>
    <x v="0"/>
    <m/>
  </r>
  <r>
    <n v="1048"/>
    <x v="439"/>
    <d v="1982-12-05T00:00:00"/>
    <s v="F"/>
    <s v="110620241048"/>
    <m/>
    <m/>
    <m/>
    <x v="1"/>
    <s v="046.030.964-10"/>
    <s v="mariavirginiagalvao@gmail.com"/>
    <x v="456"/>
    <s v="MARIA VIRGINIA GALVÃO FERREIRA"/>
    <n v="5581992885160"/>
    <m/>
    <m/>
    <x v="9"/>
    <s v="CONSULTORIA"/>
    <s v="RECIFE"/>
    <s v="PE"/>
    <s v="52070-030"/>
    <n v="5581992885160"/>
    <x v="181"/>
    <m/>
    <s v="PDAQ"/>
    <s v="PDAQ_PDAQ"/>
    <s v="MARIA VIRGINIA GALVÃO FERREIRA"/>
    <s v="COMERCIANTE"/>
    <m/>
    <m/>
    <x v="0"/>
    <n v="1"/>
    <n v="8"/>
    <s v="S"/>
    <s v="S"/>
    <s v="S"/>
    <s v=" "/>
    <x v="0"/>
    <m/>
  </r>
  <r>
    <n v="1033"/>
    <x v="102"/>
    <d v="1993-01-21T00:00:00"/>
    <s v="F"/>
    <s v="070620241033"/>
    <m/>
    <m/>
    <m/>
    <x v="1"/>
    <s v="084.958.464-70"/>
    <s v="isabelmarinhof@hotmail.com"/>
    <x v="457"/>
    <s v="MARIA ISABEL MARINHO DE LIMA"/>
    <n v="5587999243902"/>
    <s v="REGULAR"/>
    <m/>
    <x v="7"/>
    <s v="RETENCAO"/>
    <s v="BODOCO"/>
    <s v="PE"/>
    <s v="56220-000"/>
    <n v="5587999243902"/>
    <x v="182"/>
    <m/>
    <s v="MIML"/>
    <s v="MIML"/>
    <s v="MARIA ISABEL MARINHO DE LIMA"/>
    <s v="DENTISTA"/>
    <m/>
    <m/>
    <x v="1"/>
    <n v="0"/>
    <m/>
    <s v="S"/>
    <s v="N"/>
    <s v="S"/>
    <s v=" "/>
    <x v="1"/>
    <d v="2025-05-26T00:00:00"/>
  </r>
  <r>
    <n v="1034"/>
    <x v="440"/>
    <d v="1979-11-30T00:00:00"/>
    <s v="F"/>
    <s v="070620241034"/>
    <n v="11494147"/>
    <m/>
    <m/>
    <x v="347"/>
    <s v="034.358.114-04"/>
    <s v="belalauritzen@gmail.com"/>
    <x v="458"/>
    <s v="ISABELLE LAURITZEN DUARTE"/>
    <n v="5581991525078"/>
    <s v="REGULAR"/>
    <m/>
    <x v="9"/>
    <s v="CONSULTORIA"/>
    <s v="RECIFE"/>
    <s v="PE"/>
    <s v="52060-000"/>
    <n v="5581991525078"/>
    <x v="182"/>
    <m/>
    <s v="FLD"/>
    <s v="FLD_ILD"/>
    <s v="ISABELLE LAURITZEN DUARTE"/>
    <s v="DENTISTA"/>
    <s v="COMPLETA"/>
    <s v="S"/>
    <x v="0"/>
    <n v="1"/>
    <n v="1"/>
    <s v="S"/>
    <s v="N"/>
    <s v="S"/>
    <s v=" "/>
    <x v="0"/>
    <m/>
  </r>
  <r>
    <n v="1031"/>
    <x v="441"/>
    <d v="1981-12-14T00:00:00"/>
    <s v="F"/>
    <s v="060620241031"/>
    <n v="2383054"/>
    <m/>
    <m/>
    <x v="348"/>
    <s v="008.751.584-98"/>
    <s v="amandamarcal@yahoo.com.br"/>
    <x v="459"/>
    <s v="AMANDA MARÇAL DE ARAUJO MAFRA"/>
    <n v="5584991883537"/>
    <s v="REGULAR"/>
    <m/>
    <x v="1"/>
    <s v="CONSULTORIA"/>
    <s v="PETROPOLIS"/>
    <s v="PE"/>
    <s v="59012-310"/>
    <n v="5584991883537"/>
    <x v="183"/>
    <m/>
    <s v="SLS"/>
    <s v="SLS_AMM"/>
    <s v="AMANDA MARÇAL DE ARAUJO MAFRA"/>
    <s v="MÉDICO(A)"/>
    <m/>
    <m/>
    <x v="0"/>
    <n v="1"/>
    <n v="1"/>
    <s v="S"/>
    <s v="S"/>
    <s v="S"/>
    <s v=" "/>
    <x v="0"/>
    <m/>
  </r>
  <r>
    <n v="1032"/>
    <x v="442"/>
    <d v="1992-03-10T00:00:00"/>
    <s v="M"/>
    <s v="050620241032"/>
    <n v="15669831"/>
    <m/>
    <m/>
    <x v="349"/>
    <s v="080.837.534-24"/>
    <s v="RINGORAPOSORR@GMAIL.COM"/>
    <x v="460"/>
    <s v="RINGO RAPOSO DE MELO"/>
    <n v="5581987265518"/>
    <m/>
    <m/>
    <x v="1"/>
    <s v="CONSULTORIA"/>
    <s v="RECIFE"/>
    <s v="PE"/>
    <s v="51020-040"/>
    <n v="5581987265518"/>
    <x v="184"/>
    <m/>
    <s v="FMS"/>
    <s v="FMS_CMS"/>
    <s v="CRISTINA MAGALHAES DA SILVEIRA"/>
    <s v="ESTUDANTE"/>
    <s v="SIMPLES"/>
    <s v="N"/>
    <x v="0"/>
    <n v="1"/>
    <n v="1"/>
    <s v="S"/>
    <s v="N"/>
    <s v="S"/>
    <s v=" "/>
    <x v="0"/>
    <m/>
  </r>
  <r>
    <n v="1024"/>
    <x v="443"/>
    <d v="1966-08-04T00:00:00"/>
    <s v="M"/>
    <s v="030620241024"/>
    <m/>
    <s v=""/>
    <m/>
    <x v="350"/>
    <s v="416.096.115-00"/>
    <s v="joao.terra01@hotmail.com"/>
    <x v="461"/>
    <s v="DJALMA LUCIANO PEIXOTO ANDRADE"/>
    <n v="5575999105847"/>
    <s v="PROFISSIONAL"/>
    <s v=""/>
    <x v="1"/>
    <s v="CONSULTORIA"/>
    <s v="SANTO ANTONIO DE JESUS"/>
    <s v="BA"/>
    <s v="44434-532"/>
    <n v="5575999105847"/>
    <x v="185"/>
    <d v="2024-06-03T00:00:00"/>
    <s v="DLP"/>
    <s v="DLP_DLP"/>
    <s v="DJALMA LUCIANO PEIXOTO ANDRADE"/>
    <s v="ADVOGADO(A)"/>
    <s v="SIMPLES"/>
    <s v="S"/>
    <x v="0"/>
    <n v="1"/>
    <n v="1"/>
    <s v="S"/>
    <s v="N"/>
    <s v="S"/>
    <s v=" "/>
    <x v="0"/>
    <m/>
  </r>
  <r>
    <n v="1025"/>
    <x v="444"/>
    <d v="1998-09-22T00:00:00"/>
    <s v="M"/>
    <s v="030620241025"/>
    <n v="15654473"/>
    <m/>
    <m/>
    <x v="351"/>
    <s v="079.262.314-28"/>
    <s v="guilhermenmmatos@gmail.com"/>
    <x v="462"/>
    <s v="GUILHERME NOBREGA MENEZES DE MATOS"/>
    <n v="5581991860415"/>
    <m/>
    <m/>
    <x v="1"/>
    <s v="CONSULTORIA"/>
    <s v="RECIFE"/>
    <s v="PE"/>
    <s v="52050-150"/>
    <n v="5581991860415"/>
    <x v="185"/>
    <m/>
    <s v="FRM"/>
    <s v="FRM_CGM"/>
    <s v="CARLOS GUSTAVO RODRIGUES DE MATOS"/>
    <s v="ADVOGADO(A)"/>
    <m/>
    <m/>
    <x v="0"/>
    <n v="1"/>
    <n v="7"/>
    <s v="S"/>
    <s v="N"/>
    <s v="S"/>
    <s v=" "/>
    <x v="0"/>
    <m/>
  </r>
  <r>
    <n v="1028"/>
    <x v="445"/>
    <d v="1988-01-19T00:00:00"/>
    <s v="M"/>
    <s v="030620241028"/>
    <n v="2562215"/>
    <m/>
    <m/>
    <x v="352"/>
    <s v="073.887.894-48"/>
    <s v="gabrielrattacaso@gmail.com"/>
    <x v="463"/>
    <s v="GABRIEL RATTACASO CARVALHO"/>
    <n v="5511958455044"/>
    <m/>
    <m/>
    <x v="12"/>
    <s v="CONSULTORIA"/>
    <s v="SÃO PAULO"/>
    <s v="SP"/>
    <s v="05586-060"/>
    <n v="5511958455044"/>
    <x v="185"/>
    <m/>
    <s v="GRC"/>
    <s v="GRC_GRC"/>
    <s v="GABRIEL RATTACASO CARVALHO"/>
    <s v="ENGENHEIRO(A)"/>
    <m/>
    <m/>
    <x v="0"/>
    <n v="1"/>
    <n v="8"/>
    <s v="S"/>
    <s v="N"/>
    <s v="S"/>
    <s v=" "/>
    <x v="0"/>
    <m/>
  </r>
  <r>
    <n v="1023"/>
    <x v="446"/>
    <d v="1983-04-18T00:00:00"/>
    <s v="M"/>
    <s v="310520241023"/>
    <n v="5884458"/>
    <m/>
    <m/>
    <x v="353"/>
    <s v="047.645.274-05"/>
    <s v="renatopaesbarreto@hotmail.com"/>
    <x v="464"/>
    <s v="RENATO CAMERINO CARNEIRO LEAL PAES BARRETO"/>
    <n v="5581999740457"/>
    <s v="REGULAR"/>
    <m/>
    <x v="1"/>
    <s v="RETENCAO"/>
    <s v="RECIFE"/>
    <s v="PE"/>
    <s v="52041-030"/>
    <n v="5581999740457"/>
    <x v="186"/>
    <m/>
    <s v="RLPB"/>
    <s v="RLPB_RLPB"/>
    <s v="RENATO CAMERINO CARNEIRO LEAL PAES BARRETO"/>
    <s v="MÉDICO(A)"/>
    <m/>
    <m/>
    <x v="1"/>
    <n v="0"/>
    <m/>
    <s v="S"/>
    <s v="N"/>
    <s v="S"/>
    <s v=" "/>
    <x v="0"/>
    <m/>
  </r>
  <r>
    <n v="1029"/>
    <x v="447"/>
    <d v="1988-09-04T00:00:00"/>
    <s v="F"/>
    <s v="310520241029"/>
    <n v="15641890"/>
    <m/>
    <m/>
    <x v="354"/>
    <s v="073.900.444-11"/>
    <s v="Daniela.valenca@hotmail.com"/>
    <x v="465"/>
    <s v="DANIELA LIMA VALENÇA PAES BARRETO"/>
    <n v="5581997485782"/>
    <m/>
    <m/>
    <x v="1"/>
    <s v="RETENCAO"/>
    <s v="RECIFE"/>
    <s v="PE"/>
    <s v="52041-030"/>
    <n v="5581997485782"/>
    <x v="186"/>
    <m/>
    <s v="RLPB"/>
    <s v="RLPB_DLPB"/>
    <s v="DANIELA LIMA VALENÇA PAES BARRETO"/>
    <s v="DENTISTA"/>
    <m/>
    <m/>
    <x v="1"/>
    <n v="0"/>
    <m/>
    <s v="S"/>
    <s v="N"/>
    <s v="S"/>
    <s v=" "/>
    <x v="0"/>
    <m/>
  </r>
  <r>
    <n v="1030"/>
    <x v="446"/>
    <d v="1983-04-18T00:00:00"/>
    <s v="M"/>
    <s v="310520241030"/>
    <m/>
    <n v="5647792"/>
    <m/>
    <x v="355"/>
    <s v="047.645.274-05"/>
    <s v="renatopaesbarreto@hotmail.com"/>
    <x v="466"/>
    <s v="RENATO CAMERINO CARNEIRO LEAL PAES BARRETO"/>
    <n v="5581999740457"/>
    <s v="REGULAR"/>
    <m/>
    <x v="1"/>
    <s v="RETENCAO"/>
    <s v="RECIFE"/>
    <s v="PE"/>
    <s v="52041-030"/>
    <n v="5581999740457"/>
    <x v="186"/>
    <m/>
    <s v="RLPB"/>
    <s v="RLPB_RLPB"/>
    <s v="RENATO CAMERINO CARNEIRO LEAL PAES BARRETO"/>
    <s v="MÉDICO(A)"/>
    <m/>
    <m/>
    <x v="1"/>
    <n v="0"/>
    <m/>
    <s v="S"/>
    <s v="N"/>
    <s v="S"/>
    <s v=" "/>
    <x v="0"/>
    <m/>
  </r>
  <r>
    <n v="1035"/>
    <x v="448"/>
    <d v="1993-07-01T00:00:00"/>
    <s v="F"/>
    <s v="310520241035"/>
    <n v="8107483"/>
    <m/>
    <m/>
    <x v="356"/>
    <s v="096.994.664-30"/>
    <s v="NATHALIASANTANASVR@GMAIL.COM"/>
    <x v="467"/>
    <s v="NATHALIA SAMANTHA VIEIRA ROMAO DE SANTANA"/>
    <n v="5581988527059"/>
    <s v="REGULAR"/>
    <m/>
    <x v="7"/>
    <s v="RETENCAO"/>
    <s v="VITÓRIA DE SANTO ANTAO"/>
    <s v="PE"/>
    <s v="55602-030"/>
    <n v="5581988527059"/>
    <x v="186"/>
    <d v="2023-07-31T00:00:00"/>
    <s v="NSV"/>
    <s v="NSV_NSV"/>
    <s v="NATHALIA SAMANTHA VIEIRA ROMAO DE SANTANA"/>
    <s v="MÉDICO(A)"/>
    <m/>
    <m/>
    <x v="1"/>
    <n v="0"/>
    <m/>
    <s v="S"/>
    <s v="N"/>
    <s v="S"/>
    <s v=" "/>
    <x v="1"/>
    <d v="2025-07-09T00:00:00"/>
  </r>
  <r>
    <n v="1045"/>
    <x v="449"/>
    <d v="1990-04-04T00:00:00"/>
    <s v="M"/>
    <s v="310520241045"/>
    <n v="414803"/>
    <n v="4256616"/>
    <m/>
    <x v="357"/>
    <s v="070.024.574-03"/>
    <s v="FERNANDOFINKNETO@GMAIL.COM"/>
    <x v="468"/>
    <s v="FERNANDO ANTONIO FINK NETO"/>
    <n v="5581994547860"/>
    <s v="QUALIFICADO"/>
    <m/>
    <x v="1"/>
    <s v="CONSULTORIA"/>
    <s v="RECIFE"/>
    <s v="PE"/>
    <s v="52060-410"/>
    <n v="5581994547860"/>
    <x v="186"/>
    <m/>
    <s v="FAFN"/>
    <s v="FAFN_FAFN"/>
    <s v="FERNANDO ANTONIO FINK NETO"/>
    <s v="ENGENHEIRO(A)"/>
    <m/>
    <m/>
    <x v="0"/>
    <n v="1"/>
    <n v="1"/>
    <s v="S"/>
    <s v="N"/>
    <s v="S"/>
    <s v=" "/>
    <x v="0"/>
    <m/>
  </r>
  <r>
    <n v="1127"/>
    <x v="450"/>
    <d v="1983-04-18T00:00:00"/>
    <s v="M"/>
    <s v="310520241127"/>
    <m/>
    <n v="5861120"/>
    <m/>
    <x v="358"/>
    <s v="047.645.274-05"/>
    <s v="renatopaesbarreto@hotmail.com"/>
    <x v="469"/>
    <s v="RENATO CAMERINO CARNEIRO LEAL PAES BARRETO"/>
    <n v="5581999740457"/>
    <s v="REGULAR"/>
    <m/>
    <x v="1"/>
    <s v="RETENCAO"/>
    <s v="RECIFE"/>
    <s v="PE"/>
    <s v="52041-030"/>
    <n v="5581999740457"/>
    <x v="186"/>
    <m/>
    <s v="RLPB"/>
    <s v="RLPB_RLPB"/>
    <s v="RENATO CAMERINO CARNEIRO LEAL PAES BARRETO"/>
    <s v="MÉDICO(A)"/>
    <m/>
    <m/>
    <x v="1"/>
    <n v="0"/>
    <m/>
    <s v="S"/>
    <s v="N"/>
    <s v="S"/>
    <s v=" "/>
    <x v="0"/>
    <m/>
  </r>
  <r>
    <n v="1021"/>
    <x v="451"/>
    <d v="1982-04-02T00:00:00"/>
    <s v="M"/>
    <s v="290520241021"/>
    <n v="294205"/>
    <m/>
    <s v="6AI06159"/>
    <x v="359"/>
    <s v="090.812.737-52"/>
    <s v="jvfraga@yahoo.com.br"/>
    <x v="470"/>
    <s v="JOÃO VICTOR FRAGA"/>
    <n v="5521990110288"/>
    <m/>
    <m/>
    <x v="12"/>
    <s v="CONSULTORIA"/>
    <s v="NITEROI"/>
    <s v="RJ"/>
    <s v="24230-000"/>
    <n v="5521990110288"/>
    <x v="187"/>
    <m/>
    <s v="JVF"/>
    <s v="JVF_JVF"/>
    <s v="JOÃO VICTOR FRAGA"/>
    <s v="EMPRESÁRIO(A)"/>
    <m/>
    <s v="N"/>
    <x v="0"/>
    <n v="1"/>
    <n v="8"/>
    <s v="S"/>
    <s v="N"/>
    <s v="S"/>
    <s v=" "/>
    <x v="0"/>
    <m/>
  </r>
  <r>
    <n v="1026"/>
    <x v="452"/>
    <d v="1982-04-02T00:00:00"/>
    <s v="F"/>
    <s v="290520241026"/>
    <m/>
    <n v="3869438"/>
    <m/>
    <x v="360"/>
    <s v="096.157.757-62"/>
    <s v="jotavfraga@gmail.com"/>
    <x v="471"/>
    <s v="MARIA THEREZA LIGIEIRO ARMOND FRAGA"/>
    <n v="5521990110288"/>
    <m/>
    <m/>
    <x v="12"/>
    <s v="CONSULTORIA"/>
    <s v="NITEROI"/>
    <s v="RJ"/>
    <s v="24230-000"/>
    <n v="5521990110288"/>
    <x v="187"/>
    <m/>
    <s v="JVF"/>
    <s v="JVF_JVF"/>
    <s v="JOÃO VICTOR FRAGA"/>
    <s v="PSICÓLOGO(A)"/>
    <m/>
    <m/>
    <x v="0"/>
    <n v="1"/>
    <n v="8"/>
    <s v="S"/>
    <s v="N"/>
    <s v="S"/>
    <s v=" "/>
    <x v="0"/>
    <m/>
  </r>
  <r>
    <n v="1094"/>
    <x v="452"/>
    <d v="1982-04-02T00:00:00"/>
    <s v="F"/>
    <s v="290520241094"/>
    <m/>
    <n v="4823565"/>
    <m/>
    <x v="1"/>
    <s v="096.157.757-62"/>
    <s v="jotavfraga@gmail.com"/>
    <x v="471"/>
    <s v="MARIA THEREZA LIGIEIRO ARMOND FRAGA"/>
    <n v="5521990110288"/>
    <m/>
    <m/>
    <x v="12"/>
    <s v="CONSULTORIA"/>
    <s v="NITEROI"/>
    <s v="RJ"/>
    <s v="24230-000"/>
    <n v="5521990110288"/>
    <x v="187"/>
    <m/>
    <s v="JVF"/>
    <s v="JVF_JVF"/>
    <s v="JOÃO VICTOR FRAGA"/>
    <s v="PSICÓLOGO(A)"/>
    <m/>
    <m/>
    <x v="0"/>
    <n v="1"/>
    <n v="8"/>
    <s v="S"/>
    <s v="N"/>
    <s v="S"/>
    <s v=" "/>
    <x v="0"/>
    <m/>
  </r>
  <r>
    <n v="1017"/>
    <x v="453"/>
    <d v="1990-10-02T00:00:00"/>
    <s v="M"/>
    <s v="270520241017"/>
    <n v="15539677"/>
    <m/>
    <m/>
    <x v="361"/>
    <s v="088.526.576-90"/>
    <s v="diego.santsouza@gmail.com"/>
    <x v="472"/>
    <s v="DIEGO DOS SANTOS SOUZA "/>
    <s v="5519971519340"/>
    <s v="REGULAR"/>
    <m/>
    <x v="1"/>
    <s v="CONSULTORIA"/>
    <s v="ITAJUBÁ"/>
    <s v="MG"/>
    <s v="37500-512"/>
    <s v="5519971519340"/>
    <x v="188"/>
    <m/>
    <s v="DSS"/>
    <s v="DSS_DSS"/>
    <s v="DIEGO DOS SANTOS SOUZA"/>
    <s v="GERENTE"/>
    <s v="COMPLETA"/>
    <s v="N"/>
    <x v="0"/>
    <n v="1"/>
    <s v="2A"/>
    <s v="S"/>
    <s v="N"/>
    <s v="S"/>
    <s v=" "/>
    <x v="0"/>
    <m/>
  </r>
  <r>
    <n v="1019"/>
    <x v="122"/>
    <d v="1992-03-25T00:00:00"/>
    <s v="M"/>
    <s v="270520241019"/>
    <n v="589202"/>
    <m/>
    <m/>
    <x v="362"/>
    <s v="083.972.374-10"/>
    <s v="rafaeldiniz31@hotmail.com"/>
    <x v="473"/>
    <s v="RAFAEL DINIZ CARDOSO"/>
    <n v="5581992895245"/>
    <m/>
    <m/>
    <x v="12"/>
    <s v="CONSULTORIA"/>
    <s v="RECIFE"/>
    <s v="PE"/>
    <s v="51030-010"/>
    <n v="16508632527"/>
    <x v="188"/>
    <m/>
    <s v="RDC"/>
    <s v="RDC_RDC"/>
    <s v="RAFAEL DINIZ CARDOSO"/>
    <s v="AUDITOR(A)"/>
    <m/>
    <s v="S"/>
    <x v="0"/>
    <n v="1"/>
    <n v="8"/>
    <s v="S"/>
    <s v="N"/>
    <s v="S"/>
    <s v=" "/>
    <x v="0"/>
    <m/>
  </r>
  <r>
    <n v="1020"/>
    <x v="454"/>
    <d v="1945-02-25T00:00:00"/>
    <s v="F"/>
    <s v="270520241020"/>
    <m/>
    <n v="5640919"/>
    <m/>
    <x v="363"/>
    <s v="116.465.768-29"/>
    <s v="torrerittes@hotmail.com"/>
    <x v="474"/>
    <s v="MARISA APARECIDA TORRE RITTES"/>
    <n v="5511999430992"/>
    <m/>
    <m/>
    <x v="9"/>
    <s v="CONSULTORIA"/>
    <s v="SÃO PAULO"/>
    <s v="SP"/>
    <s v="04546-080"/>
    <n v="5511999430992"/>
    <x v="188"/>
    <m/>
    <s v="MATR"/>
    <s v="MATR_MATR"/>
    <s v="MARISA APARECIDA TORRE RITTES"/>
    <s v="ARTISTA PLÁSTICA"/>
    <m/>
    <m/>
    <x v="0"/>
    <n v="1"/>
    <n v="8"/>
    <s v="S"/>
    <s v="N"/>
    <s v="S"/>
    <s v=" "/>
    <x v="0"/>
    <m/>
  </r>
  <r>
    <n v="1018"/>
    <x v="455"/>
    <d v="1977-01-02T00:00:00"/>
    <s v="F"/>
    <s v="240520241018"/>
    <n v="5093194"/>
    <m/>
    <m/>
    <x v="364"/>
    <s v="022.669.234-55"/>
    <s v="EDUARDALEDEBOUR@GMAIL.COM"/>
    <x v="475"/>
    <s v="MARIA EDUARDA LEDEBOUR"/>
    <n v="5581981199278"/>
    <m/>
    <m/>
    <x v="1"/>
    <s v="CONSULTORIA"/>
    <s v="RECIFE"/>
    <s v="PE"/>
    <s v="52060-160"/>
    <n v="5581981199278"/>
    <x v="189"/>
    <m/>
    <s v="MEL"/>
    <s v="MEL_MEL"/>
    <s v="MARIA EDUARDA LEDEBOUR"/>
    <s v="ADVOGADO(A)"/>
    <m/>
    <s v="S"/>
    <x v="0"/>
    <n v="1"/>
    <n v="8"/>
    <s v="S"/>
    <s v="N"/>
    <s v="S"/>
    <s v=" "/>
    <x v="0"/>
    <m/>
  </r>
  <r>
    <n v="1027"/>
    <x v="456"/>
    <d v="1947-11-21T00:00:00"/>
    <s v="M"/>
    <s v="230520241027"/>
    <n v="280922"/>
    <m/>
    <m/>
    <x v="365"/>
    <s v="033.939.844-20"/>
    <s v="ANDRADESHARP@GMAIL.COM"/>
    <x v="476"/>
    <s v="FRANCISCO FLAVIO MODESTO DE ANDRADE"/>
    <n v="5581999613586"/>
    <m/>
    <m/>
    <x v="1"/>
    <s v="CONSULTORIA"/>
    <s v="RECIFE"/>
    <s v="PE"/>
    <s v="52011-030"/>
    <n v="5581999613586"/>
    <x v="190"/>
    <m/>
    <s v="CMAA"/>
    <s v="CMAA_FFMA"/>
    <s v="FRANCISCO FLAVIO MODESTO DE ANDRADE"/>
    <s v="PROFESSOR(A)"/>
    <m/>
    <s v="S"/>
    <x v="0"/>
    <n v="1"/>
    <n v="8"/>
    <s v="S"/>
    <s v="N"/>
    <s v="S"/>
    <s v=" "/>
    <x v="0"/>
    <m/>
  </r>
  <r>
    <n v="1013"/>
    <x v="457"/>
    <d v="1976-07-28T00:00:00"/>
    <s v="F"/>
    <s v="220520241013"/>
    <m/>
    <n v="5631211"/>
    <m/>
    <x v="366"/>
    <s v="025.120.884-21"/>
    <s v="priscilaaca@terra.com.br"/>
    <x v="477"/>
    <s v="PRISCILA DE ARAUJO CAVALCANTI DE ALBUQUERQUE"/>
    <n v="5581992785279"/>
    <m/>
    <m/>
    <x v="12"/>
    <s v="CONSULTORIA"/>
    <s v="RECIFE"/>
    <s v="PE"/>
    <s v="52041-020"/>
    <n v="5581992785279"/>
    <x v="191"/>
    <m/>
    <s v="PCA"/>
    <s v="PCA_PCA"/>
    <s v="PRISCILA DE ARAUJO CAVALCANTI DE ALBUQUERQUE"/>
    <s v="DENTISTA"/>
    <m/>
    <s v="N"/>
    <x v="0"/>
    <n v="1"/>
    <n v="8"/>
    <s v="S"/>
    <s v="N"/>
    <s v="S"/>
    <s v=" "/>
    <x v="0"/>
    <m/>
  </r>
  <r>
    <n v="1012"/>
    <x v="458"/>
    <d v="1995-07-10T00:00:00"/>
    <s v="F"/>
    <s v="210520241012"/>
    <n v="3044308"/>
    <m/>
    <m/>
    <x v="367"/>
    <s v="107.880.224-66"/>
    <s v="Nathaliaalecrim9@gmail.com"/>
    <x v="478"/>
    <s v="NATHALIA ALMEIDA DA CUNHA ALECRIM"/>
    <n v="5511932907518"/>
    <s v="REGULAR"/>
    <m/>
    <x v="1"/>
    <s v="RETENCAO"/>
    <s v="SÃO PAULO"/>
    <s v="SP"/>
    <s v="04542-050"/>
    <n v="5511932907518"/>
    <x v="192"/>
    <m/>
    <s v="NACA"/>
    <s v="NACA_NACA"/>
    <s v="NATHALIA ALMEIDA DA CUNHA ALECRIM"/>
    <s v="ADMINISTRADOR(A)"/>
    <m/>
    <s v="S"/>
    <x v="1"/>
    <n v="0"/>
    <m/>
    <s v="S"/>
    <s v="N"/>
    <s v="S"/>
    <s v=" "/>
    <x v="0"/>
    <m/>
  </r>
  <r>
    <n v="1006"/>
    <x v="459"/>
    <d v="1996-06-26T00:00:00"/>
    <s v="F"/>
    <s v="200520241006"/>
    <n v="15523516"/>
    <m/>
    <m/>
    <x v="1"/>
    <s v="121.688.464-13"/>
    <s v="HANNAH_CASAIS@HOTMAIL.COM"/>
    <x v="479"/>
    <s v="HANNAH CASAIS MACHADO GUIMARÃES"/>
    <n v="5581998668816"/>
    <s v="REGULAR"/>
    <m/>
    <x v="1"/>
    <s v="CONSULTORIA"/>
    <s v="RIO DE JANEIRO"/>
    <s v="RJ"/>
    <s v="22420-040"/>
    <n v="5581998668816"/>
    <x v="193"/>
    <m/>
    <s v="TLMG"/>
    <s v="TLMG"/>
    <s v="THOMAZ LOBO MACHADO GUIMARAES"/>
    <m/>
    <m/>
    <m/>
    <x v="0"/>
    <n v="1"/>
    <n v="2"/>
    <s v="S"/>
    <s v="N"/>
    <s v="S"/>
    <s v=" "/>
    <x v="1"/>
    <d v="2025-05-05T00:00:00"/>
  </r>
  <r>
    <n v="1007"/>
    <x v="460"/>
    <d v="1998-06-30T00:00:00"/>
    <s v="M"/>
    <s v="200520241007"/>
    <n v="2770898"/>
    <m/>
    <m/>
    <x v="1"/>
    <s v="122.578.044-65"/>
    <s v="LUCAS_CASAIS_@HOTMAIL.COM"/>
    <x v="480"/>
    <s v="LUCAS CASAIS MACHADO GUIMARÃES"/>
    <n v="5521965588977"/>
    <s v="REGULAR"/>
    <m/>
    <x v="1"/>
    <s v="CONSULTORIA"/>
    <s v="RIO DE JANEIRO"/>
    <s v="RJ"/>
    <s v="22420-040"/>
    <n v="5521965588977"/>
    <x v="193"/>
    <m/>
    <s v="TLMG"/>
    <s v="TLMG"/>
    <s v="THOMAZ LOBO MACHADO GUIMARAES"/>
    <m/>
    <m/>
    <m/>
    <x v="0"/>
    <n v="1"/>
    <n v="2"/>
    <s v="S"/>
    <s v="N"/>
    <s v="S"/>
    <s v=" "/>
    <x v="1"/>
    <d v="2025-05-05T00:00:00"/>
  </r>
  <r>
    <n v="1014"/>
    <x v="461"/>
    <d v="1982-02-26T00:00:00"/>
    <s v="F"/>
    <s v="200520241014"/>
    <m/>
    <n v="2292693"/>
    <m/>
    <x v="368"/>
    <s v="047.065.254-38"/>
    <s v="bruna.romeiro@gmail.com"/>
    <x v="481"/>
    <s v="BRUNA GEORGINA BUNZEN DE ALBUQUERQUE ROMEIRO"/>
    <n v="5581997576116"/>
    <s v="REGULAR"/>
    <m/>
    <x v="7"/>
    <s v="CONSULTORIA"/>
    <s v="RECIFE"/>
    <s v="PE"/>
    <s v="51020-150"/>
    <n v="5581997576116"/>
    <x v="193"/>
    <m/>
    <s v="BBR"/>
    <s v="BBR_BBR"/>
    <s v="BRUNA GEORGINA BUNZEN DE ALBUQUERQUE ROMEIRO"/>
    <s v="ENGENHEIRO(A)"/>
    <m/>
    <s v="S"/>
    <x v="0"/>
    <n v="1"/>
    <n v="8"/>
    <s v="S"/>
    <s v="N"/>
    <s v="S"/>
    <s v=" "/>
    <x v="0"/>
    <m/>
  </r>
  <r>
    <n v="1015"/>
    <x v="462"/>
    <d v="1998-03-28T00:00:00"/>
    <s v="M"/>
    <s v="200520241015"/>
    <n v="15351805"/>
    <m/>
    <m/>
    <x v="369"/>
    <s v="110.235.794-48"/>
    <s v="thomaslimalins@gmail.com"/>
    <x v="482"/>
    <s v="THOMAS AUGUSTO LINS DE ALBUQUERQUE LIMA"/>
    <n v="5581988222824"/>
    <s v="REGULAR"/>
    <m/>
    <x v="1"/>
    <s v="RETENCAO"/>
    <s v="RECIFE"/>
    <s v="PE"/>
    <s v="52050-100"/>
    <n v="5581988222824"/>
    <x v="193"/>
    <m/>
    <s v="TLAL"/>
    <s v="TLAL_TLAL"/>
    <s v="THOMAS AUGUSTO LINS DE ALBUQUERQUE LIMA"/>
    <s v="ESTUDANTE"/>
    <m/>
    <m/>
    <x v="1"/>
    <n v="0"/>
    <m/>
    <s v="S"/>
    <s v="N"/>
    <s v="S"/>
    <s v=" "/>
    <x v="0"/>
    <m/>
  </r>
  <r>
    <n v="1004"/>
    <x v="463"/>
    <d v="1987-08-14T00:00:00"/>
    <s v="F"/>
    <s v="160520241004"/>
    <m/>
    <n v="5380675"/>
    <m/>
    <x v="370"/>
    <s v="346.128.518-89"/>
    <s v="camila.cecato@hotmail.com"/>
    <x v="483"/>
    <s v="CAMILA CECATO NICOLAU"/>
    <n v="5511996436288"/>
    <m/>
    <m/>
    <x v="1"/>
    <s v="CONSULTORIA"/>
    <s v="SÃO PAULO"/>
    <s v="SP"/>
    <s v=" nobr"/>
    <n v="5511996436288"/>
    <x v="194"/>
    <m/>
    <s v="CCN"/>
    <s v="CCN_CCN"/>
    <s v="CAMILA CECATO NICOLAU"/>
    <s v="MÉDICO(A)"/>
    <m/>
    <m/>
    <x v="0"/>
    <n v="1"/>
    <n v="8"/>
    <s v="S"/>
    <s v="S"/>
    <s v="S"/>
    <s v=" "/>
    <x v="0"/>
    <m/>
  </r>
  <r>
    <n v="1001"/>
    <x v="464"/>
    <d v="1991-10-10T00:00:00"/>
    <s v="M"/>
    <s v="140520241001"/>
    <m/>
    <n v="5625885"/>
    <m/>
    <x v="371"/>
    <s v="229.462.738-57"/>
    <s v="feliperesende10@gmail.com"/>
    <x v="484"/>
    <s v="FELIPE NOVAIS DE RESENDE"/>
    <n v="5511973654398"/>
    <m/>
    <m/>
    <x v="1"/>
    <s v="CONSULTORIA"/>
    <s v="SÃO PAULO"/>
    <s v="SP"/>
    <s v="04705-010"/>
    <n v="5511973654398"/>
    <x v="195"/>
    <m/>
    <s v="MMQ"/>
    <s v="MMQ_MMQ"/>
    <s v="MARIANA MEIRELES QUADROS"/>
    <s v="ANALISTA DE PLANEJAMENTO"/>
    <m/>
    <m/>
    <x v="0"/>
    <n v="1"/>
    <n v="8"/>
    <s v="S"/>
    <s v="N"/>
    <s v="N"/>
    <s v=" "/>
    <x v="0"/>
    <m/>
  </r>
  <r>
    <n v="1002"/>
    <x v="465"/>
    <d v="1989-08-07T00:00:00"/>
    <s v="F"/>
    <s v="140520241002"/>
    <n v="7514540"/>
    <m/>
    <m/>
    <x v="372"/>
    <s v="022.890.235-58"/>
    <s v="marianamquadros@gmail.com"/>
    <x v="485"/>
    <s v="MARIANA MEIRELES QUADROS"/>
    <n v="5511950352376"/>
    <m/>
    <m/>
    <x v="1"/>
    <s v="CONSULTORIA"/>
    <s v="SÃO PAULO"/>
    <s v="SP"/>
    <s v="04705-010"/>
    <n v="5511950352376"/>
    <x v="195"/>
    <m/>
    <s v="MMQ"/>
    <s v="MMQ_MMQ"/>
    <s v="MARIANA MEIRELES QUADROS"/>
    <s v="ADMINISTRADOR(A)"/>
    <s v="COMPLETA"/>
    <s v="S"/>
    <x v="0"/>
    <n v="1"/>
    <n v="8"/>
    <s v="S"/>
    <s v="N"/>
    <s v="N"/>
    <s v=" "/>
    <x v="0"/>
    <m/>
  </r>
  <r>
    <n v="1074"/>
    <x v="466"/>
    <d v="1986-03-26T00:00:00"/>
    <s v="F"/>
    <s v="110520241074"/>
    <n v="4265212"/>
    <m/>
    <m/>
    <x v="1"/>
    <s v="073.513.364-66"/>
    <s v="ARNHELENA@GMAIL.COM"/>
    <x v="486"/>
    <s v="HELENA AGUIAR RIBEIRO DO NASCIMENTO"/>
    <n v="5583988103506"/>
    <s v="REGULAR"/>
    <m/>
    <x v="1"/>
    <s v="RETENCAO"/>
    <s v="RECIFE"/>
    <s v="PE"/>
    <s v="51020-120"/>
    <n v="5583988103506"/>
    <x v="196"/>
    <m/>
    <s v="HRN"/>
    <s v="HRN"/>
    <s v="HELENA AGUIAR RIBEIRO DO NASCIMENTO"/>
    <s v="MILITAR"/>
    <s v="COMPLETA"/>
    <s v="S"/>
    <x v="1"/>
    <n v="0"/>
    <m/>
    <s v="S"/>
    <s v="N"/>
    <s v="S"/>
    <s v=" "/>
    <x v="1"/>
    <d v="2025-05-26T00:00:00"/>
  </r>
  <r>
    <n v="1022"/>
    <x v="111"/>
    <d v="2021-08-24T00:00:00"/>
    <s v="M"/>
    <s v="070520241022"/>
    <m/>
    <n v="5587717"/>
    <m/>
    <x v="373"/>
    <s v="189.121.106-40"/>
    <s v="mateusspf@gmail.com"/>
    <x v="101"/>
    <s v="MATEUS FELIPE DE SENA"/>
    <n v="5531987650479"/>
    <m/>
    <m/>
    <x v="9"/>
    <s v="CONSULTORIA"/>
    <s v="IPATINGA"/>
    <s v="MG"/>
    <s v="35160-160"/>
    <n v="5531987650479"/>
    <x v="197"/>
    <m/>
    <s v="MFS"/>
    <s v="MFS_MFS"/>
    <s v="MATEUS FELIPE DE SENA"/>
    <s v="ESTUDANTE"/>
    <m/>
    <m/>
    <x v="0"/>
    <n v="1"/>
    <n v="2"/>
    <s v="S"/>
    <s v="N"/>
    <s v="S"/>
    <s v=" "/>
    <x v="0"/>
    <m/>
  </r>
  <r>
    <n v="994"/>
    <x v="467"/>
    <d v="1990-03-14T00:00:00"/>
    <s v="F"/>
    <s v="06052024994"/>
    <n v="15505878"/>
    <m/>
    <m/>
    <x v="374"/>
    <s v="089.276.844-43"/>
    <s v="barbarafvkrause@gmail.com"/>
    <x v="487"/>
    <s v="BÁRBARA FREIRE VASCONCELOS KRAUSE"/>
    <n v="5581988141431"/>
    <m/>
    <m/>
    <x v="1"/>
    <s v="CONSULTORIA"/>
    <s v="RECIFE"/>
    <s v="PE"/>
    <s v="51020-240"/>
    <n v="5581988141431"/>
    <x v="198"/>
    <m/>
    <s v="BFK"/>
    <s v="BFK_BFK"/>
    <s v="BÁRBARA FREIRE VASCONCELOS KRAUSE"/>
    <s v="MÉDICO(A)"/>
    <s v="COMPLETA"/>
    <s v="S"/>
    <x v="0"/>
    <n v="1"/>
    <n v="8"/>
    <s v="S"/>
    <s v="N"/>
    <s v="S"/>
    <s v=" "/>
    <x v="0"/>
    <m/>
  </r>
  <r>
    <n v="989"/>
    <x v="468"/>
    <d v="1996-05-21T00:00:00"/>
    <s v="M"/>
    <s v="03052024989"/>
    <m/>
    <n v="5546128"/>
    <m/>
    <x v="375"/>
    <s v="058.040.324-61"/>
    <s v="joaov_vieira@outlook.com.br"/>
    <x v="488"/>
    <s v="JOAO VICTOR BARBOSA DE ARRUDA VIEIRA"/>
    <n v="5581987590333"/>
    <m/>
    <m/>
    <x v="1"/>
    <s v="CONSULTORIA"/>
    <s v="RECIFE"/>
    <s v="PE"/>
    <s v="52041-310"/>
    <n v="5581987590333"/>
    <x v="199"/>
    <m/>
    <s v="JVV"/>
    <s v="JVV_JVV"/>
    <s v="JOAO VICTOR BARBOSA DE ARRUDA VIEIRA"/>
    <s v="PROFESSOR(A)"/>
    <s v="COMPLETA"/>
    <s v="S"/>
    <x v="0"/>
    <n v="1"/>
    <n v="8"/>
    <s v="S"/>
    <s v="N"/>
    <s v="S"/>
    <s v=" "/>
    <x v="0"/>
    <m/>
  </r>
  <r>
    <n v="991"/>
    <x v="469"/>
    <d v="1990-11-14T00:00:00"/>
    <s v="F"/>
    <s v="30042024991"/>
    <m/>
    <n v="5578751"/>
    <m/>
    <x v="376"/>
    <s v="083.769.924-06"/>
    <s v="jessika.marques@hotmail.com"/>
    <x v="489"/>
    <s v="JESSIKA MEDEIROS DE FARIAS MARQUES"/>
    <n v="5583998463820"/>
    <m/>
    <m/>
    <x v="12"/>
    <s v="CONSULTORIA"/>
    <s v="ILHÉUS"/>
    <s v="BA"/>
    <s v="45652-065"/>
    <n v="5583998463820"/>
    <x v="200"/>
    <m/>
    <s v="JMFM"/>
    <s v="JMFM_JMFM"/>
    <s v="JESSIKA MEDEIROS DE FARIAS MARQUES"/>
    <s v="MÉDICO(A)"/>
    <s v="SIMPLES"/>
    <s v="S"/>
    <x v="0"/>
    <n v="1"/>
    <n v="8"/>
    <s v="S"/>
    <s v="N"/>
    <s v="S"/>
    <s v=" "/>
    <x v="0"/>
    <m/>
  </r>
  <r>
    <n v="1003"/>
    <x v="470"/>
    <d v="1987-08-15T00:00:00"/>
    <s v="F"/>
    <s v="300420241003"/>
    <n v="229038"/>
    <m/>
    <m/>
    <x v="377"/>
    <s v="060.808.294-52"/>
    <s v="vanessacvm@hotmail.com"/>
    <x v="490"/>
    <s v="VANESSA CAVALCANTI VIEIRA DE MELO"/>
    <n v="5581986259989"/>
    <s v="REGULAR"/>
    <m/>
    <x v="9"/>
    <s v="RETENCAO"/>
    <s v="RECIFE"/>
    <s v="PE"/>
    <s v="52051-380"/>
    <n v="5581986259989"/>
    <x v="200"/>
    <m/>
    <s v="VCM"/>
    <s v="VCM_VCM"/>
    <s v="VANESSA CAVALCANTI VIEIRA DE MELO"/>
    <s v="FISIOTERAPEUTA"/>
    <m/>
    <m/>
    <x v="1"/>
    <n v="0"/>
    <m/>
    <s v="S"/>
    <s v="S"/>
    <s v="S"/>
    <s v=" "/>
    <x v="0"/>
    <m/>
  </r>
  <r>
    <n v="1009"/>
    <x v="378"/>
    <d v="1990-01-12T00:00:00"/>
    <s v="M"/>
    <s v="300420241009"/>
    <m/>
    <m/>
    <m/>
    <x v="1"/>
    <s v="082.579.314-97"/>
    <s v="GUIRODALVES@GMAIL.COM"/>
    <x v="491"/>
    <s v="GUILHERME RODRIGUES ALVES DA MOTA"/>
    <n v="5581999176129"/>
    <s v="REGULAR"/>
    <m/>
    <x v="9"/>
    <s v="RETENCAO"/>
    <s v="SÃO PAULO"/>
    <s v="SP"/>
    <s v="04516-001"/>
    <n v="5581999176129"/>
    <x v="200"/>
    <d v="2023-11-27T00:00:00"/>
    <s v="GRA"/>
    <s v="GRA"/>
    <s v="GUILHERME RODRIGUES ALVES DA MOTA"/>
    <s v="ADMINISTRADOR(A)"/>
    <s v="SIMPLES"/>
    <s v="S"/>
    <x v="1"/>
    <n v="0"/>
    <m/>
    <s v="S"/>
    <s v="N"/>
    <s v="S"/>
    <s v=" "/>
    <x v="1"/>
    <d v="2024-08-21T00:00:00"/>
  </r>
  <r>
    <n v="1010"/>
    <x v="379"/>
    <d v="1993-12-26T00:00:00"/>
    <s v="F"/>
    <s v="300420241010"/>
    <m/>
    <m/>
    <m/>
    <x v="1"/>
    <s v="069.433.464-23"/>
    <s v="JOANNEFIUZAA@GMAIL.COM"/>
    <x v="491"/>
    <s v="JOANNE RODRIGUES ELOY FIUZA"/>
    <n v="5581999176129"/>
    <s v="REGULAR"/>
    <m/>
    <x v="9"/>
    <s v="RETENCAO"/>
    <s v="SÃO PAULO"/>
    <s v="SP"/>
    <s v="04516-001"/>
    <n v="5511988202535"/>
    <x v="200"/>
    <d v="2023-11-27T00:00:00"/>
    <s v="GRA"/>
    <s v="GRA"/>
    <s v="GUILHERME RODRIGUES ALVES DA MOTA"/>
    <s v="ADMINISTRADOR(A)"/>
    <s v="SIMPLES"/>
    <s v="S"/>
    <x v="1"/>
    <n v="0"/>
    <m/>
    <s v="S"/>
    <s v="N"/>
    <s v="S"/>
    <s v=" "/>
    <x v="1"/>
    <d v="2024-08-21T00:00:00"/>
  </r>
  <r>
    <n v="1011"/>
    <x v="378"/>
    <d v="1990-01-12T00:00:00"/>
    <s v="M"/>
    <s v="300420241011"/>
    <m/>
    <m/>
    <m/>
    <x v="1"/>
    <s v="082.579.314-97"/>
    <s v="GUIRODALVES@GMAIL.COM"/>
    <x v="492"/>
    <s v="GUILHERME RODRIGUES ALVES DA MOTA"/>
    <n v="5581999176129"/>
    <m/>
    <m/>
    <x v="9"/>
    <s v="RETENCAO"/>
    <s v="SÃO PAULO"/>
    <s v="SP"/>
    <s v="04516-001"/>
    <n v="5581999176129"/>
    <x v="200"/>
    <m/>
    <s v="GRA"/>
    <s v="GRA"/>
    <s v="GUILHERME RODRIGUES ALVES DA MOTA"/>
    <s v="ADMINISTRADOR(A)"/>
    <s v="SIMPLES"/>
    <s v="S"/>
    <x v="1"/>
    <n v="0"/>
    <m/>
    <s v="S"/>
    <s v="N"/>
    <s v="S"/>
    <s v=" "/>
    <x v="1"/>
    <d v="2024-08-21T00:00:00"/>
  </r>
  <r>
    <n v="986"/>
    <x v="471"/>
    <d v="1967-06-05T00:00:00"/>
    <s v="M"/>
    <s v="26042024986"/>
    <n v="14758288"/>
    <m/>
    <m/>
    <x v="378"/>
    <s v="482.052.734-72"/>
    <s v="Jayme.siqueira@avelloz.com.br"/>
    <x v="493"/>
    <s v="JAYME MENEZES SIQUEIRA"/>
    <n v="5581988441040"/>
    <m/>
    <m/>
    <x v="1"/>
    <s v="CONSULTORIA"/>
    <s v="RECIFE"/>
    <s v="PE"/>
    <s v="52041-090"/>
    <n v="5581988441040"/>
    <x v="201"/>
    <m/>
    <s v="JMS"/>
    <s v="JMS_JMS"/>
    <s v="JAYME MENEZES SIQUEIRA"/>
    <s v="EMPRESÁRIO(A)"/>
    <m/>
    <s v="S"/>
    <x v="0"/>
    <n v="1"/>
    <n v="8"/>
    <s v="S"/>
    <s v="S"/>
    <s v="S"/>
    <s v=" "/>
    <x v="0"/>
    <m/>
  </r>
  <r>
    <n v="987"/>
    <x v="472"/>
    <d v="1984-04-26T00:00:00"/>
    <s v="F"/>
    <s v="25042024987"/>
    <m/>
    <n v="5378811"/>
    <m/>
    <x v="1"/>
    <s v="056.152.844-63"/>
    <s v="marinabte@gmail.com"/>
    <x v="494"/>
    <s v="MARINA BATISTA DA SILVA TEIXEIRA ERHARDT"/>
    <n v="5581996670915"/>
    <m/>
    <m/>
    <x v="12"/>
    <s v="CONSULTORIA"/>
    <s v="RECIFE"/>
    <s v="PE"/>
    <s v="51021-370"/>
    <n v="5581996670915"/>
    <x v="202"/>
    <m/>
    <s v="MBSE"/>
    <s v="MBSE"/>
    <s v="MARINA BATISTA DA SILVA TEIXEIRA ERHARDT"/>
    <s v="ARQUITETO(A)"/>
    <m/>
    <s v="S"/>
    <x v="0"/>
    <n v="1"/>
    <n v="8"/>
    <s v="S"/>
    <s v="S"/>
    <s v="S"/>
    <s v=" "/>
    <x v="1"/>
    <d v="2024-11-26T00:00:00"/>
  </r>
  <r>
    <n v="999"/>
    <x v="473"/>
    <d v="1990-03-13T00:00:00"/>
    <s v="M"/>
    <s v="23042024999"/>
    <n v="321072"/>
    <m/>
    <m/>
    <x v="1"/>
    <s v="085.401.334-23"/>
    <s v="eltonsilva@apencapital.com.br"/>
    <x v="495"/>
    <s v="ELTON RODOLFO ASSUNÇÃO DA SILVA"/>
    <n v="5581999912271"/>
    <s v="REGULAR"/>
    <m/>
    <x v="15"/>
    <s v="RETENCAO"/>
    <s v="RECIFE"/>
    <s v="PE"/>
    <s v="50070-080"/>
    <n v="5581999912271"/>
    <x v="203"/>
    <m/>
    <s v="ERS"/>
    <s v="ERS_ERS"/>
    <s v="ELTON RODOLFO ASSUNÇÃO DA SILVA"/>
    <s v="CONSULTOR DE INVESTIMENTO"/>
    <m/>
    <s v="S"/>
    <x v="2"/>
    <n v="1"/>
    <m/>
    <s v="N"/>
    <s v="N"/>
    <s v="N"/>
    <s v=" "/>
    <x v="0"/>
    <m/>
  </r>
  <r>
    <n v="1000"/>
    <x v="474"/>
    <d v="1987-11-11T00:00:00"/>
    <s v="M"/>
    <s v="230420241000"/>
    <n v="11673212"/>
    <m/>
    <m/>
    <x v="379"/>
    <s v="073.646.644-40"/>
    <s v="tacianot3@gmail.com"/>
    <x v="496"/>
    <s v="TACIANO FLORENTINO DA SILVA"/>
    <n v="5581988167842"/>
    <m/>
    <m/>
    <x v="15"/>
    <s v="RETENCAO"/>
    <s v="JABOATÃO DOS GUARARAPES"/>
    <s v="PE"/>
    <s v="54140-370"/>
    <n v="5581988167842"/>
    <x v="203"/>
    <m/>
    <s v="TFS"/>
    <s v="TFS_TFS"/>
    <s v="TACIANO FLORENTINO DA SILVA"/>
    <s v="ADVOGADO(A)"/>
    <m/>
    <m/>
    <x v="2"/>
    <n v="1"/>
    <m/>
    <s v="N"/>
    <s v="N"/>
    <s v="N"/>
    <s v=" "/>
    <x v="0"/>
    <m/>
  </r>
  <r>
    <n v="982"/>
    <x v="475"/>
    <d v="1988-03-21T00:00:00"/>
    <s v="F"/>
    <s v="22042024982"/>
    <n v="421089"/>
    <m/>
    <m/>
    <x v="380"/>
    <s v="073.724.384-89"/>
    <s v="tatyfrej@gmail.com"/>
    <x v="497"/>
    <s v="TATIANA ASFORA FREJ"/>
    <n v="5521972192220"/>
    <m/>
    <m/>
    <x v="1"/>
    <s v="CONSULTORIA"/>
    <s v="SÃO PAULO"/>
    <s v="SP"/>
    <s v="04562-000"/>
    <n v="5521972192220"/>
    <x v="204"/>
    <m/>
    <s v="TAF"/>
    <s v="TAF_TAF"/>
    <s v="TATIANA ASFORA FREJ"/>
    <s v="ENGENHEIRO DE PRODUÇÃO"/>
    <m/>
    <s v="S"/>
    <x v="0"/>
    <n v="1"/>
    <n v="8"/>
    <s v="S"/>
    <s v="S"/>
    <s v="S"/>
    <s v=" "/>
    <x v="0"/>
    <m/>
  </r>
  <r>
    <n v="974"/>
    <x v="189"/>
    <d v="1992-02-01T00:00:00"/>
    <s v="M"/>
    <s v="19042024974"/>
    <n v="2556042"/>
    <m/>
    <s v="QXR144908"/>
    <x v="381"/>
    <s v="091.304.024-09"/>
    <s v="marcelo_carrilho@hotmail.com"/>
    <x v="498"/>
    <s v="HUMBERTO DO AMARAL CARRILHO"/>
    <n v="5581999976609"/>
    <m/>
    <m/>
    <x v="1"/>
    <s v="CONSULTORIA"/>
    <s v="RECIFE"/>
    <s v="PE"/>
    <s v="51020-000"/>
    <n v="5581999976609"/>
    <x v="205"/>
    <m/>
    <s v="FBC"/>
    <s v="FBC_MBC"/>
    <s v="MARCELO BARBOSA CARRILHO"/>
    <s v="ADMINISTRADOR(A)"/>
    <m/>
    <m/>
    <x v="0"/>
    <n v="1"/>
    <n v="4"/>
    <s v="S"/>
    <s v="N"/>
    <s v="S"/>
    <s v=" "/>
    <x v="0"/>
    <m/>
  </r>
  <r>
    <n v="975"/>
    <x v="476"/>
    <d v="1953-07-04T00:00:00"/>
    <s v="M"/>
    <s v="19042024975"/>
    <n v="2035781"/>
    <m/>
    <m/>
    <x v="382"/>
    <s v="085.497.534-91"/>
    <s v="tarcisio.bacelar@gmail.com"/>
    <x v="499"/>
    <s v="TARCISIO SOUTO BACELAR"/>
    <n v="5581999736206"/>
    <m/>
    <m/>
    <x v="1"/>
    <s v="CONSULTORIA"/>
    <s v="RECIFE"/>
    <s v="PE"/>
    <s v="51011-000"/>
    <n v="5581999736206"/>
    <x v="205"/>
    <m/>
    <s v="TCSB"/>
    <s v="TCSB_TCSB"/>
    <s v="TARCISIO SOUTO BACELAR"/>
    <s v="ENGENHEIRO(A)"/>
    <m/>
    <m/>
    <x v="0"/>
    <n v="1"/>
    <n v="8"/>
    <s v="S"/>
    <s v="N"/>
    <s v="S"/>
    <s v=" "/>
    <x v="0"/>
    <m/>
  </r>
  <r>
    <n v="977"/>
    <x v="477"/>
    <d v="1979-05-27T00:00:00"/>
    <s v="M"/>
    <s v="19042024977"/>
    <n v="2080451"/>
    <m/>
    <s v="6AJ08250"/>
    <x v="383"/>
    <s v="974.995.604-49"/>
    <s v="BRUNO.ALMEIDA@DIFERENTI.COM.BR"/>
    <x v="500"/>
    <s v="BRUNO FERREIRA DE ALMEIDA"/>
    <n v="5581971170111"/>
    <s v="REGULAR"/>
    <s v=""/>
    <x v="1"/>
    <s v="RETENCAO"/>
    <s v="RECIFE"/>
    <s v="PE"/>
    <s v="51021-330"/>
    <n v="5581971170111"/>
    <x v="205"/>
    <d v="2022-05-18T00:00:00"/>
    <s v="BFA"/>
    <s v="BFA_BFA"/>
    <s v="BRUNO FERREIRA DE ALMEIDA"/>
    <s v="EMPRESÁRIO(A)"/>
    <s v="COMPLETA"/>
    <s v="S"/>
    <x v="1"/>
    <n v="0"/>
    <m/>
    <s v="S"/>
    <s v="S"/>
    <s v="S"/>
    <s v=" "/>
    <x v="0"/>
    <m/>
  </r>
  <r>
    <n v="978"/>
    <x v="478"/>
    <d v="1980-07-31T00:00:00"/>
    <s v="F"/>
    <s v="19042024978"/>
    <n v="227672"/>
    <m/>
    <m/>
    <x v="384"/>
    <s v="036.271.774-52"/>
    <s v="MARISINHATORRES@HOTMAIL.COM"/>
    <x v="501"/>
    <s v="BRUNO FERREIRA DE ALMEIDA"/>
    <n v="5581971170111"/>
    <s v="REGULAR"/>
    <s v=""/>
    <x v="1"/>
    <s v="RETENCAO"/>
    <s v="RECIFE"/>
    <s v="PE"/>
    <s v="51021-330"/>
    <n v="5581971170011"/>
    <x v="205"/>
    <d v="2022-05-18T00:00:00"/>
    <s v="BFA"/>
    <s v="BFA_BFA"/>
    <s v="BRUNO FERREIRA DE ALMEIDA"/>
    <s v="DENTISTA"/>
    <s v="SIMPLES"/>
    <s v="S"/>
    <x v="1"/>
    <n v="0"/>
    <m/>
    <s v="S"/>
    <s v="S"/>
    <s v="S"/>
    <s v=" "/>
    <x v="0"/>
    <m/>
  </r>
  <r>
    <n v="979"/>
    <x v="479"/>
    <d v="2022-10-14T00:00:00"/>
    <s v="F"/>
    <s v="19042024979"/>
    <n v="15336687"/>
    <m/>
    <m/>
    <x v="385"/>
    <s v="183.129.754-03"/>
    <s v="THULIO@GUERRAHOLDING.COM"/>
    <x v="502"/>
    <s v="THULIO COELHO MORAES GUERRA"/>
    <n v="5581999792299"/>
    <s v=""/>
    <m/>
    <x v="1"/>
    <s v="CONSULTORIA"/>
    <s v="RECIFE"/>
    <s v="PE"/>
    <s v="52061-095"/>
    <n v="5581999792299"/>
    <x v="205"/>
    <m/>
    <s v="TCMG"/>
    <s v="TCMG_TCMG"/>
    <s v="THULIO COELHO MORAES GUERRA"/>
    <m/>
    <m/>
    <m/>
    <x v="0"/>
    <n v="1"/>
    <n v="2"/>
    <s v="S"/>
    <s v="S"/>
    <s v="S"/>
    <s v=" "/>
    <x v="0"/>
    <m/>
  </r>
  <r>
    <n v="980"/>
    <x v="480"/>
    <d v="1982-01-26T00:00:00"/>
    <s v="F"/>
    <s v="19042024980"/>
    <n v="12662654"/>
    <m/>
    <m/>
    <x v="386"/>
    <s v="223.646.058-90"/>
    <s v="danisaporito23@gmail.com"/>
    <x v="503"/>
    <s v="DANIELE SAPORITO"/>
    <n v="5511992207730"/>
    <m/>
    <m/>
    <x v="1"/>
    <s v="CONSULTORIA"/>
    <s v="SÃO PAULO"/>
    <s v="SP"/>
    <s v="05784-020"/>
    <n v="5511992207730"/>
    <x v="205"/>
    <m/>
    <s v="DSP"/>
    <s v="DSP_DSP"/>
    <s v="DANIELE SAPORITO"/>
    <s v="AUTONOMO(A)"/>
    <m/>
    <s v="N"/>
    <x v="0"/>
    <n v="1"/>
    <n v="8"/>
    <s v="S"/>
    <s v="S"/>
    <s v="S"/>
    <s v=" "/>
    <x v="0"/>
    <m/>
  </r>
  <r>
    <n v="984"/>
    <x v="480"/>
    <d v="1982-01-26T00:00:00"/>
    <s v="F"/>
    <s v="19042024984"/>
    <m/>
    <m/>
    <m/>
    <x v="1"/>
    <s v="223.646.058-90"/>
    <s v="danisaporito23@gmail.com"/>
    <x v="503"/>
    <s v="DANIELE SAPORITO"/>
    <n v="5511992207730"/>
    <m/>
    <m/>
    <x v="1"/>
    <s v="CONSULTORIA"/>
    <s v="SÃO PAULO"/>
    <s v="SP"/>
    <s v="05784-020"/>
    <n v="5511992207730"/>
    <x v="205"/>
    <m/>
    <s v="DSP"/>
    <s v="DSP_DSP"/>
    <s v="DANIELE SAPORITO"/>
    <s v="AUTONOMO(A)"/>
    <m/>
    <s v="N"/>
    <x v="0"/>
    <n v="1"/>
    <n v="8"/>
    <s v="S"/>
    <s v="S"/>
    <s v="S"/>
    <s v=" "/>
    <x v="1"/>
    <d v="2025-07-15T00:00:00"/>
  </r>
  <r>
    <n v="1322"/>
    <x v="189"/>
    <d v="1992-02-01T00:00:00"/>
    <s v="M"/>
    <s v="190420241322"/>
    <m/>
    <m/>
    <s v="QXR144908"/>
    <x v="387"/>
    <s v="091.304.024-09"/>
    <s v="marcelo_carrilho@hotmail.com"/>
    <x v="504"/>
    <s v="HUMBERTO DO AMARAL CARRILHO"/>
    <n v="5581999976609"/>
    <m/>
    <m/>
    <x v="1"/>
    <s v="CONSULTORIA"/>
    <s v="RECIFE"/>
    <s v="PE"/>
    <s v="51020-000"/>
    <n v="5581999976609"/>
    <x v="205"/>
    <m/>
    <s v="FBC"/>
    <s v="FBC_MBC"/>
    <s v="MARCELO BARBOSA CARRILHO"/>
    <s v="ADMINISTRADOR(A)"/>
    <m/>
    <m/>
    <x v="0"/>
    <n v="1"/>
    <n v="4"/>
    <s v="S"/>
    <s v="N"/>
    <s v="S"/>
    <s v=" "/>
    <x v="0"/>
    <m/>
  </r>
  <r>
    <n v="970"/>
    <x v="481"/>
    <d v="1980-09-17T00:00:00"/>
    <s v="M"/>
    <s v="18042024970"/>
    <m/>
    <n v="5648641"/>
    <m/>
    <x v="388"/>
    <s v="009.222.884-45"/>
    <s v="luizfelipesimoes17@gmail.com"/>
    <x v="505"/>
    <s v="LUIZ FELIPE ALENCAR CÂMARA SIMÕES"/>
    <n v="5581991671717"/>
    <m/>
    <m/>
    <x v="1"/>
    <s v="CONSULTORIA"/>
    <s v="RECIFE"/>
    <s v="PE"/>
    <s v="50710-020"/>
    <n v="5581991671717"/>
    <x v="206"/>
    <m/>
    <s v="LFS"/>
    <s v="LFS_LFS"/>
    <s v="LUIZ FELIPE ALENCAR CÂMARA SIMÕES"/>
    <s v="EMPRESÁRIO(A)"/>
    <m/>
    <s v="N"/>
    <x v="0"/>
    <n v="1"/>
    <n v="9"/>
    <s v="S"/>
    <s v="N"/>
    <s v="S"/>
    <s v=" "/>
    <x v="0"/>
    <m/>
  </r>
  <r>
    <n v="971"/>
    <x v="482"/>
    <d v="1980-09-10T00:00:00"/>
    <s v="M"/>
    <s v="18042024971"/>
    <n v="4187255"/>
    <m/>
    <m/>
    <x v="389"/>
    <s v="035.454.794-12"/>
    <s v="luiz_psf@hotmail.com"/>
    <x v="506"/>
    <s v="LUIZ PAULO DA SILVA FERREIRA"/>
    <n v="5584996633922"/>
    <m/>
    <m/>
    <x v="12"/>
    <s v="CONSULTORIA"/>
    <s v="NATAL"/>
    <s v="RN"/>
    <s v="59092-500"/>
    <n v="5584996633922"/>
    <x v="206"/>
    <m/>
    <s v="LPF"/>
    <s v="LPF_LPF"/>
    <s v="LUIZ PAULO DA SILVA FERREIRA"/>
    <s v="MÉDICO(A)"/>
    <m/>
    <s v="S"/>
    <x v="0"/>
    <n v="1"/>
    <n v="8"/>
    <s v="S"/>
    <s v="N"/>
    <s v="S"/>
    <s v=" "/>
    <x v="0"/>
    <m/>
  </r>
  <r>
    <n v="988"/>
    <x v="482"/>
    <d v="1980-09-10T00:00:00"/>
    <s v="M"/>
    <s v="18042024988"/>
    <m/>
    <n v="2838350"/>
    <s v="6AR86603"/>
    <x v="390"/>
    <s v="035.454.794-12"/>
    <s v="luiz_psf@hotmail.com"/>
    <x v="507"/>
    <s v="LUIZ PAULO DA SILVA FERREIRA"/>
    <n v="5584996633922"/>
    <m/>
    <m/>
    <x v="12"/>
    <s v="CONSULTORIA"/>
    <s v="NATAL"/>
    <s v="RN"/>
    <s v="59092-500"/>
    <n v="5584996633922"/>
    <x v="206"/>
    <m/>
    <s v="LPF"/>
    <s v="LPF_LPF"/>
    <s v="LUIZ PAULO DA SILVA FERREIRA"/>
    <s v="MÉDICO(A)"/>
    <m/>
    <s v="S"/>
    <x v="0"/>
    <n v="1"/>
    <n v="8"/>
    <s v="S"/>
    <s v="N"/>
    <s v="S"/>
    <s v=" "/>
    <x v="0"/>
    <m/>
  </r>
  <r>
    <n v="1070"/>
    <x v="481"/>
    <d v="1980-09-17T00:00:00"/>
    <s v="M"/>
    <s v="180420241070"/>
    <m/>
    <n v="5755915"/>
    <m/>
    <x v="391"/>
    <s v="009.222.884-45"/>
    <s v="luizfelipesimoes17@gmail.com"/>
    <x v="508"/>
    <s v="LUIZ FELIPE ALENCAR CÂMARA SIMÕES"/>
    <n v="5581991671717"/>
    <m/>
    <m/>
    <x v="1"/>
    <s v="CONSULTORIA"/>
    <s v="RECIFE"/>
    <s v="PE"/>
    <s v="50710-020"/>
    <n v="5581991671717"/>
    <x v="206"/>
    <m/>
    <s v="LFS"/>
    <s v="LFS_LFS"/>
    <s v="LUIZ FELIPE ALENCAR CÂMARA SIMÕES"/>
    <s v="EMPRESÁRIO(A)"/>
    <m/>
    <s v="N"/>
    <x v="0"/>
    <n v="1"/>
    <n v="9"/>
    <s v="S"/>
    <s v="N"/>
    <s v="S"/>
    <s v=" "/>
    <x v="0"/>
    <m/>
  </r>
  <r>
    <n v="1144"/>
    <x v="482"/>
    <d v="1980-09-10T00:00:00"/>
    <s v="M"/>
    <s v="180420241144"/>
    <n v="7166373"/>
    <m/>
    <m/>
    <x v="392"/>
    <s v="035.454.794-12"/>
    <s v="luiz_psf@hotmail.com"/>
    <x v="509"/>
    <s v="LUIZ PAULO DA SILVA FERREIRA"/>
    <n v="5584996633922"/>
    <m/>
    <m/>
    <x v="12"/>
    <s v="CONSULTORIA"/>
    <s v="NATAL"/>
    <s v="RN"/>
    <s v="59092-500"/>
    <n v="5584996633922"/>
    <x v="206"/>
    <m/>
    <s v="LPF"/>
    <s v="LPF_LPF"/>
    <s v="LUIZ PAULO DA SILVA FERREIRA"/>
    <s v="MÉDICO(A)"/>
    <m/>
    <s v="S"/>
    <x v="0"/>
    <n v="1"/>
    <n v="8"/>
    <s v="S"/>
    <s v="N"/>
    <s v="S"/>
    <s v=" "/>
    <x v="0"/>
    <m/>
  </r>
  <r>
    <n v="973"/>
    <x v="483"/>
    <d v="1984-06-09T00:00:00"/>
    <s v="M"/>
    <s v="16042024973"/>
    <n v="2210567"/>
    <m/>
    <m/>
    <x v="393"/>
    <s v="052.581.654-26"/>
    <s v="danilo_fdr@yahoo.com.br"/>
    <x v="510"/>
    <s v="DANILO ALMEIDA NASCIMENTO"/>
    <n v="5581996533733"/>
    <s v="REGULAR"/>
    <m/>
    <x v="1"/>
    <s v="CONSULTORIA"/>
    <s v="RECIFE"/>
    <s v="PE"/>
    <s v="50710-100"/>
    <n v="558191498534"/>
    <x v="207"/>
    <m/>
    <s v="DAN"/>
    <s v="DAN_DAN"/>
    <s v="DANILO ALMEIDA NASCIMENTO"/>
    <s v="SERVIDOR(A) PÚBLICO(A)"/>
    <m/>
    <s v="N"/>
    <x v="0"/>
    <n v="1"/>
    <n v="8"/>
    <s v="S"/>
    <s v="N"/>
    <s v="S"/>
    <s v=" "/>
    <x v="0"/>
    <m/>
  </r>
  <r>
    <n v="976"/>
    <x v="484"/>
    <d v="1978-09-20T00:00:00"/>
    <s v="F"/>
    <s v="16042024976"/>
    <m/>
    <n v="5554344"/>
    <m/>
    <x v="394"/>
    <s v="881.642.411-72"/>
    <s v="marcellafabyanabrasil@hotmail.com"/>
    <x v="511"/>
    <s v="MARCELLA FABYANA SANTANA BRASIL"/>
    <n v="5562992110840"/>
    <m/>
    <m/>
    <x v="1"/>
    <s v="CONSULTORIA"/>
    <s v="GOIÂNIA"/>
    <s v="GO"/>
    <s v="74885-512"/>
    <m/>
    <x v="207"/>
    <m/>
    <s v="MFB"/>
    <s v="MFB_MFB"/>
    <s v="MARCELLA FABYANA SANTANA BRASIL"/>
    <s v="MÉDICO(A)"/>
    <m/>
    <s v="S"/>
    <x v="0"/>
    <n v="1"/>
    <n v="8"/>
    <s v="S"/>
    <s v="N"/>
    <s v="S"/>
    <s v=" "/>
    <x v="0"/>
    <m/>
  </r>
  <r>
    <n v="993"/>
    <x v="133"/>
    <d v="1978-09-20T00:00:00"/>
    <s v="E"/>
    <s v="16042024993"/>
    <m/>
    <n v="5605691"/>
    <m/>
    <x v="395"/>
    <s v="16.844.470/0002-52"/>
    <s v="marcellafabyanabrasil@hotmail.com"/>
    <x v="512"/>
    <s v="MARCELLA FABYANA SANTANA BRASIL"/>
    <n v="5562992110840"/>
    <m/>
    <m/>
    <x v="1"/>
    <s v="CONSULTORIA"/>
    <s v="GOIÂNIA"/>
    <s v="GO"/>
    <s v="74885-512"/>
    <n v="5562992110840"/>
    <x v="207"/>
    <m/>
    <s v="MFB"/>
    <s v="MFB_MFB"/>
    <s v="MARCELLA FABYANA SANTANA BRASIL"/>
    <s v="EMPRESA"/>
    <m/>
    <m/>
    <x v="0"/>
    <n v="1"/>
    <n v="8"/>
    <s v="S"/>
    <s v="N"/>
    <s v="S"/>
    <s v=" "/>
    <x v="0"/>
    <m/>
  </r>
  <r>
    <n v="962"/>
    <x v="485"/>
    <d v="1988-08-06T00:00:00"/>
    <s v="M"/>
    <s v="15042024962"/>
    <n v="541986"/>
    <m/>
    <m/>
    <x v="396"/>
    <s v="074.010.634-17"/>
    <s v="brenojbparedes@gmail.com"/>
    <x v="513"/>
    <s v="BRENO JOSÉ BURGOS PAREDES"/>
    <n v="558188698874"/>
    <s v="QUALIFICADO"/>
    <s v="QUALIFICADO"/>
    <x v="1"/>
    <s v="RETENCAO"/>
    <s v="RECIFE"/>
    <s v="PE"/>
    <s v="50710-310"/>
    <n v="558188698874"/>
    <x v="208"/>
    <d v="2023-11-09T00:00:00"/>
    <s v="BBP"/>
    <s v="BBP_BBP"/>
    <s v="BRENO JOSÉ BURGOS PAREDES"/>
    <s v="ADMINISTRADOR(A)"/>
    <s v="COMPLETA"/>
    <s v="S"/>
    <x v="1"/>
    <n v="0"/>
    <m/>
    <s v="S"/>
    <s v="N"/>
    <s v="S"/>
    <s v=" "/>
    <x v="0"/>
    <m/>
  </r>
  <r>
    <n v="963"/>
    <x v="485"/>
    <d v="1988-08-06T00:00:00"/>
    <s v="M"/>
    <s v="15042024963"/>
    <m/>
    <n v="3439817"/>
    <m/>
    <x v="397"/>
    <s v="074.010.634-17"/>
    <s v="brenojbparedes@gmail.com"/>
    <x v="514"/>
    <s v="BRENO JOSÉ BURGOS PAREDES"/>
    <n v="558188698874"/>
    <s v="QUALIFICADO"/>
    <s v="QUALIFICADO"/>
    <x v="1"/>
    <s v="RETENCAO"/>
    <s v="RECIFE"/>
    <s v="PE"/>
    <s v="50710-310"/>
    <n v="558188698874"/>
    <x v="208"/>
    <d v="2023-11-09T00:00:00"/>
    <s v="BBP"/>
    <s v="BBP_BBP"/>
    <s v="BRENO JOSÉ BURGOS PAREDES"/>
    <s v="ADMINISTRADOR(A)"/>
    <s v="COMPLETA"/>
    <s v="S"/>
    <x v="1"/>
    <n v="0"/>
    <m/>
    <s v="S"/>
    <s v="N"/>
    <s v="S"/>
    <s v=" "/>
    <x v="0"/>
    <m/>
  </r>
  <r>
    <n v="966"/>
    <x v="486"/>
    <d v="1985-05-13T00:00:00"/>
    <s v="M"/>
    <s v="11042024966"/>
    <n v="3601113"/>
    <m/>
    <m/>
    <x v="1"/>
    <s v="013.444.924-01"/>
    <s v="nelson.noveli@hotmail.com"/>
    <x v="515"/>
    <s v="NELSON NOVELI CELERINO MENEZES DA FONSECA"/>
    <n v="5581997508108"/>
    <s v="REGULAR"/>
    <m/>
    <x v="12"/>
    <s v="CONSULTORIA"/>
    <s v="RECIFE"/>
    <s v="PE"/>
    <s v="50040-180"/>
    <n v="5581997508108"/>
    <x v="209"/>
    <m/>
    <s v="NCMF"/>
    <s v="NCMF"/>
    <s v="NELSON NOVELI CELERINO MENEZES DA FONSECA"/>
    <s v="PAISAGISTA"/>
    <m/>
    <s v="N"/>
    <x v="0"/>
    <n v="1"/>
    <n v="8"/>
    <s v="S"/>
    <s v="N"/>
    <s v="S"/>
    <s v=" "/>
    <x v="1"/>
    <m/>
  </r>
  <r>
    <n v="969"/>
    <x v="487"/>
    <d v="1990-07-20T00:00:00"/>
    <s v="F"/>
    <s v="11042024969"/>
    <n v="15352538"/>
    <m/>
    <m/>
    <x v="1"/>
    <s v="081.235.714-02"/>
    <s v="thayanna.almeida@outlook.com"/>
    <x v="516"/>
    <s v="THAYANNA PRISCILLA ABREU DE ALMEIDA"/>
    <n v="5581996533733"/>
    <s v="REGULAR"/>
    <m/>
    <x v="12"/>
    <s v="CONSULTORIA"/>
    <s v="RECIFE"/>
    <s v="PE"/>
    <s v="50040-180"/>
    <n v="5581996533733"/>
    <x v="209"/>
    <m/>
    <s v="NCMF"/>
    <s v="NCMF"/>
    <s v="NELSON NOVELI CELERINO MENEZES DA FONSECA"/>
    <s v="EMPRESÁRIO(A)"/>
    <m/>
    <s v="N"/>
    <x v="0"/>
    <n v="1"/>
    <n v="8"/>
    <s v="S"/>
    <s v="N"/>
    <s v="S"/>
    <s v=" "/>
    <x v="1"/>
    <m/>
  </r>
  <r>
    <n v="995"/>
    <x v="488"/>
    <d v="1985-05-13T00:00:00"/>
    <s v="M"/>
    <s v="11042024995"/>
    <m/>
    <n v="5436488"/>
    <m/>
    <x v="1"/>
    <s v="013.444.924-01"/>
    <s v="nelson.noveli@hotmail.com"/>
    <x v="517"/>
    <s v="NELSON NOVELI CELERINO MENEZES DA FONSECA"/>
    <n v="5581997508108"/>
    <s v="REGULAR"/>
    <m/>
    <x v="12"/>
    <s v="CONSULTORIA"/>
    <s v="RECIFE"/>
    <s v="PE"/>
    <s v="50040-180"/>
    <n v="5581997508108"/>
    <x v="209"/>
    <m/>
    <s v="NCMF"/>
    <s v="NCMF"/>
    <s v="NELSON NOVELI CELERINO MENEZES DA FONSECA"/>
    <s v="PAISAGISTA"/>
    <m/>
    <s v="N"/>
    <x v="0"/>
    <n v="1"/>
    <n v="8"/>
    <s v="S"/>
    <s v="N"/>
    <s v="S"/>
    <s v=" "/>
    <x v="1"/>
    <m/>
  </r>
  <r>
    <n v="964"/>
    <x v="489"/>
    <d v="1963-08-29T00:00:00"/>
    <s v="M"/>
    <s v="10042024964"/>
    <m/>
    <m/>
    <m/>
    <x v="1"/>
    <s v="341.099.514-53"/>
    <s v="humberto1carrilho@gmail.com"/>
    <x v="518"/>
    <s v="HUMBERTO DO AMARAL CARRILHO"/>
    <n v="5581999761869"/>
    <s v="QUALIFICADO"/>
    <m/>
    <x v="1"/>
    <s v="CONSULTORIA"/>
    <s v="RECIFE"/>
    <s v="PE"/>
    <s v="51011-000"/>
    <n v="5581999761869"/>
    <x v="210"/>
    <m/>
    <s v="HAC"/>
    <s v="HAC"/>
    <s v="HUMBERTO DO AMARAL CARRILHO"/>
    <s v="EMPRESÁRIO(A)"/>
    <s v="COMPLETA"/>
    <s v="N"/>
    <x v="0"/>
    <n v="1"/>
    <n v="4"/>
    <s v="S"/>
    <s v="N"/>
    <s v="S"/>
    <s v=" "/>
    <x v="1"/>
    <d v="2025-01-22T00:00:00"/>
  </r>
  <r>
    <n v="965"/>
    <x v="490"/>
    <d v="1964-08-08T00:00:00"/>
    <s v="F"/>
    <s v="10042024965"/>
    <m/>
    <m/>
    <m/>
    <x v="1"/>
    <s v="419.986.004-59"/>
    <s v="claudia.carrilho@gde-br.com"/>
    <x v="519"/>
    <s v="HUMBERTO DO AMARAL CARRILHO"/>
    <n v="5581999761868"/>
    <s v="QUALIFICADO"/>
    <m/>
    <x v="1"/>
    <s v="CONSULTORIA"/>
    <s v="RECIFE"/>
    <s v="PE"/>
    <s v="51011-000"/>
    <n v="5581999761868"/>
    <x v="210"/>
    <m/>
    <s v="HAC"/>
    <s v="HAC"/>
    <s v="HUMBERTO DO AMARAL CARRILHO"/>
    <s v="EMPRESÁRIO(A)"/>
    <s v="COMPLETA"/>
    <s v="N"/>
    <x v="0"/>
    <n v="1"/>
    <n v="4"/>
    <s v="S"/>
    <s v="N"/>
    <s v="S"/>
    <s v=" "/>
    <x v="1"/>
    <d v="2025-01-22T00:00:00"/>
  </r>
  <r>
    <n v="1241"/>
    <x v="489"/>
    <d v="1963-08-29T00:00:00"/>
    <s v="M"/>
    <s v="100420241241"/>
    <n v="5661215"/>
    <m/>
    <s v="QXR143397"/>
    <x v="398"/>
    <s v="341.099.514-53"/>
    <s v="humberto1carrilho@gmail.com"/>
    <x v="520"/>
    <s v="HUMBERTO DO AMARAL CARRILHO"/>
    <n v="5581999761869"/>
    <s v="QUALIFICADO"/>
    <m/>
    <x v="1"/>
    <s v="CONSULTORIA"/>
    <s v="RECIFE"/>
    <s v="PE"/>
    <s v="51011-000"/>
    <n v="5581999761869"/>
    <x v="210"/>
    <m/>
    <s v="FBC"/>
    <s v="FBC_HAC"/>
    <s v="HUMBERTO DO AMARAL CARRILHO"/>
    <s v="EMPRESÁRIO(A)"/>
    <s v="COMPLETA"/>
    <s v="N"/>
    <x v="0"/>
    <n v="1"/>
    <n v="4"/>
    <s v="S"/>
    <s v="S"/>
    <s v="S"/>
    <s v=" "/>
    <x v="0"/>
    <m/>
  </r>
  <r>
    <n v="1242"/>
    <x v="490"/>
    <d v="1964-08-08T00:00:00"/>
    <s v="F"/>
    <s v="100420241242"/>
    <n v="4456950"/>
    <m/>
    <m/>
    <x v="399"/>
    <s v="419.986.004-59"/>
    <s v="claudia.carrilho@gde-br.com"/>
    <x v="521"/>
    <s v="HUMBERTO DO AMARAL CARRILHO"/>
    <n v="5581999761868"/>
    <s v="QUALIFICADO"/>
    <m/>
    <x v="1"/>
    <s v="CONSULTORIA"/>
    <s v="RECIFE"/>
    <s v="PE"/>
    <s v="51011-000"/>
    <n v="5581999761868"/>
    <x v="210"/>
    <m/>
    <s v="FBC"/>
    <s v="FBC_HAC"/>
    <s v="HUMBERTO DO AMARAL CARRILHO"/>
    <s v="EMPRESÁRIO(A)"/>
    <s v="COMPLETA"/>
    <s v="N"/>
    <x v="0"/>
    <n v="1"/>
    <n v="4"/>
    <s v="S"/>
    <s v="S"/>
    <s v="S"/>
    <s v=" "/>
    <x v="0"/>
    <m/>
  </r>
  <r>
    <n v="1321"/>
    <x v="490"/>
    <d v="1964-08-08T00:00:00"/>
    <s v="F"/>
    <s v="100420241321"/>
    <m/>
    <m/>
    <s v="QXR141250"/>
    <x v="400"/>
    <s v="419.986.004-59"/>
    <s v="claudia.carrilho@gde-br.com"/>
    <x v="522"/>
    <s v="HUMBERTO DO AMARAL CARRILHO"/>
    <n v="5581999761868"/>
    <m/>
    <m/>
    <x v="1"/>
    <s v="CONSULTORIA"/>
    <s v="RECIFE"/>
    <s v="PE"/>
    <s v="51011-000"/>
    <n v="5581999761868"/>
    <x v="210"/>
    <m/>
    <s v="FBC"/>
    <s v="FBC_HAC"/>
    <s v="HUMBERTO DO AMARAL CARRILHO"/>
    <s v="EMPRESÁRIO(A)"/>
    <s v="COMPLETA"/>
    <s v="N"/>
    <x v="0"/>
    <n v="1"/>
    <n v="4"/>
    <s v="S"/>
    <s v="S"/>
    <s v="S"/>
    <s v=" "/>
    <x v="0"/>
    <m/>
  </r>
  <r>
    <n v="1008"/>
    <x v="491"/>
    <d v="1980-05-27T00:00:00"/>
    <s v="F"/>
    <s v="090420241008"/>
    <n v="4797446"/>
    <s v=""/>
    <m/>
    <x v="401"/>
    <s v="797.755.005-91"/>
    <s v="ELDSAMIRA@GMAIL.COM"/>
    <x v="523"/>
    <s v="ELDSAMIRA DA SILVA MASCARENHAS SCHETTINI SOBRINHO"/>
    <n v="5571999793545"/>
    <s v="QUALIFICADO"/>
    <s v=""/>
    <x v="1"/>
    <s v="RETENCAO"/>
    <s v="SALVADOR"/>
    <s v="BA"/>
    <s v="41815-190"/>
    <n v="5571999793545"/>
    <x v="211"/>
    <d v="2021-01-07T00:00:00"/>
    <s v="EMSF"/>
    <s v="EMSF_EMSF"/>
    <s v="ELDSAMIRA DA SILVA MASCARENHAS SCHETTINI SOBRINHO"/>
    <s v="MÉDICO(A)"/>
    <s v="SIMPLES"/>
    <s v="N"/>
    <x v="1"/>
    <n v="0"/>
    <m/>
    <s v="S"/>
    <s v="S"/>
    <s v="S"/>
    <s v=" "/>
    <x v="0"/>
    <m/>
  </r>
  <r>
    <n v="957"/>
    <x v="492"/>
    <d v="1981-02-25T00:00:00"/>
    <s v="M"/>
    <s v="03042024957"/>
    <n v="2233644"/>
    <m/>
    <s v="6AK43550"/>
    <x v="1"/>
    <s v="038.173.484-60"/>
    <s v="leonardo@solivetti.com.br"/>
    <x v="524"/>
    <s v="LEONARDO LAURENTINO LIRA DA SILVA"/>
    <n v="5581999046772"/>
    <m/>
    <m/>
    <x v="1"/>
    <s v="CONSULTORIA"/>
    <s v="RECIFE"/>
    <s v="PE"/>
    <s v="52030-172"/>
    <n v="5581999046772"/>
    <x v="212"/>
    <d v="2024-04-03T00:00:00"/>
    <s v="LLS"/>
    <s v="LLS"/>
    <s v="LEONARDO LAURENTINO LIRA DA SILVA"/>
    <s v="EMPRESÁRIO(A)"/>
    <m/>
    <s v="S"/>
    <x v="0"/>
    <n v="1"/>
    <n v="8"/>
    <s v="S"/>
    <s v="N"/>
    <s v="S"/>
    <s v=" "/>
    <x v="1"/>
    <d v="2025-01-20T00:00:00"/>
  </r>
  <r>
    <n v="958"/>
    <x v="493"/>
    <d v="1982-10-28T00:00:00"/>
    <s v="M"/>
    <s v="03042024958"/>
    <n v="8528027"/>
    <m/>
    <m/>
    <x v="1"/>
    <s v="011.895.564-05"/>
    <s v="rpagano@gmail.com"/>
    <x v="525"/>
    <s v="RODOLFO PAGANO"/>
    <n v="5581991092442"/>
    <m/>
    <m/>
    <x v="1"/>
    <s v="CONSULTORIA"/>
    <s v="RECIFE"/>
    <s v="PE"/>
    <s v="52061-360"/>
    <n v="5581991092442"/>
    <x v="212"/>
    <d v="2024-04-03T00:00:00"/>
    <s v="RPO"/>
    <s v="RPO"/>
    <s v="RODOLFO PAGANO"/>
    <s v="EMPRESÁRIO(A)"/>
    <m/>
    <s v="S"/>
    <x v="0"/>
    <n v="1"/>
    <n v="8"/>
    <s v="S"/>
    <s v="N"/>
    <s v="S"/>
    <s v=" "/>
    <x v="1"/>
    <m/>
  </r>
  <r>
    <n v="967"/>
    <x v="493"/>
    <d v="1982-10-28T00:00:00"/>
    <s v="M"/>
    <s v="03042024967"/>
    <n v="6936289"/>
    <m/>
    <m/>
    <x v="402"/>
    <s v="011.895.564-05"/>
    <s v="rpagano@gmail.com"/>
    <x v="526"/>
    <s v="RODOLFO PAGANO"/>
    <n v="5581991092442"/>
    <m/>
    <m/>
    <x v="1"/>
    <s v="CONSULTORIA"/>
    <s v="RECIFE"/>
    <s v="PE"/>
    <s v="52061-360"/>
    <n v="5581991092442"/>
    <x v="212"/>
    <d v="2024-04-03T00:00:00"/>
    <s v="RPO"/>
    <s v="RPO_RPO"/>
    <s v="RODOLFO PAGANO"/>
    <s v="EMPRESÁRIO(A)"/>
    <m/>
    <s v="S"/>
    <x v="0"/>
    <n v="1"/>
    <n v="8"/>
    <s v="S"/>
    <s v="N"/>
    <s v="S"/>
    <s v=" "/>
    <x v="0"/>
    <m/>
  </r>
  <r>
    <n v="981"/>
    <x v="494"/>
    <d v="2001-09-04T00:00:00"/>
    <s v="M"/>
    <s v="03042024981"/>
    <n v="6461306"/>
    <m/>
    <s v="6AV23693"/>
    <x v="403"/>
    <s v="132.087.124-05"/>
    <s v="Gabrieltorresoliveira@hotmail.com"/>
    <x v="527"/>
    <s v="GABRIEL TORRES DE OLIVEIRA"/>
    <n v="5581999992271"/>
    <s v="REGULAR"/>
    <m/>
    <x v="9"/>
    <s v="CONSULTORIA"/>
    <s v="RECIFE"/>
    <s v="PE"/>
    <s v="52061-170"/>
    <n v="5581999992271"/>
    <x v="212"/>
    <m/>
    <s v="GTO"/>
    <s v="GTO_GTO"/>
    <s v="GABRIEL TORRES DE OLIVEIRA"/>
    <s v="ESTUDANTE"/>
    <m/>
    <s v="N"/>
    <x v="0"/>
    <n v="1"/>
    <n v="8"/>
    <s v="S"/>
    <s v="S"/>
    <s v="S"/>
    <s v=" "/>
    <x v="0"/>
    <m/>
  </r>
  <r>
    <n v="992"/>
    <x v="494"/>
    <d v="2001-09-04T00:00:00"/>
    <s v="M"/>
    <s v="03042024992"/>
    <m/>
    <n v="5580799"/>
    <m/>
    <x v="1"/>
    <s v="132.087.124-05"/>
    <s v="Gabrieltorresoliveira@hotmail.com"/>
    <x v="528"/>
    <s v="GABRIEL TORRES DE OLIVEIRA"/>
    <n v="5581999992271"/>
    <m/>
    <m/>
    <x v="9"/>
    <s v="CONSULTORIA"/>
    <s v="RECIFE"/>
    <s v="PE"/>
    <s v="52061-170"/>
    <n v="5581999992271"/>
    <x v="212"/>
    <m/>
    <s v="GTO"/>
    <s v="GTO_GTO"/>
    <s v="GABRIEL TORRES DE OLIVEIRA"/>
    <s v="ESTUDANTE"/>
    <m/>
    <s v="N"/>
    <x v="0"/>
    <n v="1"/>
    <n v="8"/>
    <s v="S"/>
    <s v="S"/>
    <s v="S"/>
    <s v=" "/>
    <x v="0"/>
    <m/>
  </r>
  <r>
    <n v="1335"/>
    <x v="494"/>
    <d v="2001-09-04T00:00:00"/>
    <s v="M"/>
    <s v="030420241335"/>
    <m/>
    <n v="3868429"/>
    <m/>
    <x v="404"/>
    <s v="132.087.124-05"/>
    <s v="Gabrieltorresoliveira@hotmail.com"/>
    <x v="527"/>
    <s v="GABRIEL TORRES DE OLIVEIRA"/>
    <n v="5581999992271"/>
    <m/>
    <s v="SOFISTICADO"/>
    <x v="9"/>
    <s v="CONSULTORIA"/>
    <s v="RECIFE"/>
    <s v="PE"/>
    <s v="52061-170"/>
    <n v="5581999992271"/>
    <x v="212"/>
    <m/>
    <s v="GTO"/>
    <s v="GTO_GTO"/>
    <s v="GABRIEL TORRES DE OLIVEIRA"/>
    <s v="ESTUDANTE"/>
    <m/>
    <s v="N"/>
    <x v="0"/>
    <n v="1"/>
    <n v="8"/>
    <s v="S"/>
    <s v="S"/>
    <s v="S"/>
    <s v=" "/>
    <x v="0"/>
    <m/>
  </r>
  <r>
    <n v="956"/>
    <x v="495"/>
    <d v="1993-11-13T00:00:00"/>
    <s v="F"/>
    <s v="02042024956"/>
    <n v="1302"/>
    <m/>
    <m/>
    <x v="405"/>
    <s v="082.379.514-41"/>
    <s v="evirdoliveira@gmail.com"/>
    <x v="529"/>
    <s v="EVILLY RODRIGUES DE OLIVEIRA"/>
    <n v="5582996355636"/>
    <s v="REGULAR"/>
    <m/>
    <x v="1"/>
    <s v="CONSULTORIA"/>
    <s v="RECIFE"/>
    <s v="PE"/>
    <s v="51021-010"/>
    <n v="5582996355636"/>
    <x v="213"/>
    <d v="2024-04-02T00:00:00"/>
    <s v="FMS"/>
    <s v="FMS_CMS"/>
    <s v="CRISTINA MAGALHAES DA SILVEIRA"/>
    <s v="MÉDICO(A)"/>
    <s v="COMPLETA"/>
    <s v="S"/>
    <x v="0"/>
    <n v="1"/>
    <n v="1"/>
    <s v="S"/>
    <s v="N"/>
    <s v="S"/>
    <s v=" "/>
    <x v="0"/>
    <m/>
  </r>
  <r>
    <n v="949"/>
    <x v="496"/>
    <d v="1981-08-24T00:00:00"/>
    <s v="F"/>
    <s v="01042024949"/>
    <n v="2082625"/>
    <m/>
    <m/>
    <x v="406"/>
    <s v="024.692.044-02"/>
    <s v="thaisrilou@gmail.com"/>
    <x v="530"/>
    <s v="THAIS RIBEIRO LOURENÇO DA SILVA"/>
    <n v="5581996525680"/>
    <m/>
    <m/>
    <x v="9"/>
    <s v="CONSULTORIA"/>
    <s v="RECIFE"/>
    <s v="PE"/>
    <s v="51160-220"/>
    <n v="5581996525680"/>
    <x v="214"/>
    <d v="2024-04-01T00:00:00"/>
    <s v="TRLS"/>
    <s v="TRLS_TRLS"/>
    <s v="THAIS RIBEIRO LOURENÇO DA SILVA"/>
    <s v="ADMINISTRADOR(A)"/>
    <m/>
    <s v="S"/>
    <x v="0"/>
    <n v="1"/>
    <n v="8"/>
    <s v="S"/>
    <s v="N"/>
    <s v="S"/>
    <s v=" "/>
    <x v="0"/>
    <m/>
  </r>
  <r>
    <n v="954"/>
    <x v="497"/>
    <d v="1980-07-16T00:00:00"/>
    <s v="M"/>
    <s v="01042024954"/>
    <n v="4012117"/>
    <m/>
    <m/>
    <x v="407"/>
    <s v="036.147.384-26"/>
    <s v="tgalvaocosta@gmail.com"/>
    <x v="531"/>
    <s v="THIAGO GALVÃO COSTA"/>
    <n v="5581988157802"/>
    <m/>
    <m/>
    <x v="2"/>
    <s v="CONSULTORIA"/>
    <s v="RECIFE"/>
    <s v="PE"/>
    <s v="50710-020"/>
    <n v="5581988157802"/>
    <x v="214"/>
    <d v="2024-04-01T00:00:00"/>
    <s v="TGC"/>
    <s v="TGC_TGC"/>
    <s v="THIAGO GALVÃO COSTA"/>
    <s v="MÉDICO(A)"/>
    <m/>
    <s v="N"/>
    <x v="0"/>
    <n v="1"/>
    <n v="8"/>
    <s v="S"/>
    <s v="N"/>
    <s v="S"/>
    <s v=" "/>
    <x v="1"/>
    <d v="2025-08-13T00:00:00"/>
  </r>
  <r>
    <n v="960"/>
    <x v="498"/>
    <d v="1990-10-14T00:00:00"/>
    <s v="M"/>
    <s v="01042024960"/>
    <n v="4416384"/>
    <m/>
    <m/>
    <x v="408"/>
    <s v="062.220.254-55"/>
    <s v="eduardo.ca.aguiar@gmail.com"/>
    <x v="532"/>
    <s v="EDUARDO CORRÊA DE ARAÚJO AGUIAR"/>
    <n v="5511916601198"/>
    <m/>
    <m/>
    <x v="1"/>
    <s v="CONSULTORIA"/>
    <s v="SÃO PAULO"/>
    <s v="SP"/>
    <s v="00010-012"/>
    <n v="5511916601198"/>
    <x v="214"/>
    <d v="2024-04-01T00:00:00"/>
    <s v="EDCA"/>
    <s v="EDCA_EDCA"/>
    <s v="EDUARDO CORRÊA DE ARAÚJO AGUIAR"/>
    <s v="ADVOGADO(A)"/>
    <m/>
    <s v="N"/>
    <x v="0"/>
    <n v="1"/>
    <n v="8"/>
    <s v="S"/>
    <s v="N"/>
    <s v="S"/>
    <s v=" "/>
    <x v="0"/>
    <m/>
  </r>
  <r>
    <n v="972"/>
    <x v="499"/>
    <d v="1960-09-01T00:00:00"/>
    <s v="M"/>
    <s v="01042024972"/>
    <n v="15349203"/>
    <m/>
    <m/>
    <x v="409"/>
    <s v="355.350.594-04"/>
    <s v="TADEU-AGUIAR@HOTMAIL.COM"/>
    <x v="533"/>
    <s v="EDUARDO CORRÊA DE ARAÚJO AGUIAR"/>
    <n v="5581992010514"/>
    <m/>
    <m/>
    <x v="1"/>
    <s v="CONSULTORIA"/>
    <s v="SÃO PAULO"/>
    <s v="SP"/>
    <s v="00010-012"/>
    <n v="5511916601198"/>
    <x v="214"/>
    <m/>
    <s v="EDCA"/>
    <s v="EDCA_MTA"/>
    <s v="EDUARDO CORRÊA DE ARAÚJO AGUIAR"/>
    <m/>
    <m/>
    <s v="N"/>
    <x v="0"/>
    <n v="1"/>
    <n v="8"/>
    <s v="S"/>
    <s v="N"/>
    <s v="S"/>
    <s v=" "/>
    <x v="0"/>
    <m/>
  </r>
  <r>
    <n v="990"/>
    <x v="498"/>
    <d v="1990-10-14T00:00:00"/>
    <s v="M"/>
    <s v="01042024990"/>
    <n v="15434123"/>
    <m/>
    <m/>
    <x v="1"/>
    <s v="062.220.254-55"/>
    <s v="eduardo.ca.aguiar@gmail.com"/>
    <x v="534"/>
    <s v="EDUARDO CORRÊA DE ARAÚJO AGUIAR"/>
    <n v="5511916601198"/>
    <m/>
    <m/>
    <x v="1"/>
    <s v="CONSULTORIA"/>
    <s v="SÃO PAULO"/>
    <s v="SP"/>
    <s v="00010-012"/>
    <n v="5511916601198"/>
    <x v="214"/>
    <d v="2024-04-01T00:00:00"/>
    <s v="EDCA"/>
    <s v="EDCA_EDCA"/>
    <s v="EDUARDO CORRÊA DE ARAÚJO AGUIAR"/>
    <s v="ADVOGADO(A)"/>
    <m/>
    <s v="N"/>
    <x v="0"/>
    <n v="1"/>
    <n v="8"/>
    <s v="S"/>
    <s v="N"/>
    <s v="S"/>
    <s v=" "/>
    <x v="0"/>
    <m/>
  </r>
  <r>
    <n v="948"/>
    <x v="500"/>
    <d v="1974-11-10T00:00:00"/>
    <s v="F"/>
    <s v="28032024948"/>
    <n v="14459040"/>
    <m/>
    <m/>
    <x v="410"/>
    <s v="848.209.184-00"/>
    <s v="LEILIG@GMAIL.COM"/>
    <x v="535"/>
    <s v="LEILI ELIZA IRENE GUERANFAR"/>
    <n v="33678632332"/>
    <m/>
    <m/>
    <x v="1"/>
    <s v="CONSULTORIA"/>
    <s v="RECIFE"/>
    <s v="PE"/>
    <s v="5110-110"/>
    <n v="33678632332"/>
    <x v="215"/>
    <d v="2024-03-28T00:00:00"/>
    <s v="LEIG"/>
    <s v="LEIG_LEIG"/>
    <s v="LEILI ELIZA IRENE GUERANFAR"/>
    <s v="ARTISTA"/>
    <m/>
    <m/>
    <x v="0"/>
    <n v="1"/>
    <n v="8"/>
    <s v="S"/>
    <s v="N"/>
    <s v="S"/>
    <s v=" "/>
    <x v="0"/>
    <m/>
  </r>
  <r>
    <n v="946"/>
    <x v="148"/>
    <d v="1969-06-13T00:00:00"/>
    <s v="F"/>
    <s v="27032024946"/>
    <m/>
    <m/>
    <m/>
    <x v="1"/>
    <s v="745.140.914-72"/>
    <s v="carollemosa@gmail.com"/>
    <x v="536"/>
    <s v="ANA CAROLINA LEMOS ALVES"/>
    <n v="5581999668379"/>
    <m/>
    <m/>
    <x v="1"/>
    <s v="CONSULTORIA"/>
    <s v="RECIFE"/>
    <s v="PE"/>
    <s v="52041-310"/>
    <n v="5581999668379"/>
    <x v="216"/>
    <d v="2024-03-27T00:00:00"/>
    <s v="ACLA"/>
    <s v="ACLA"/>
    <s v="ANA CAROLINA LEMOS ALVES"/>
    <s v="ENFERMEIRO(A)"/>
    <m/>
    <s v="S"/>
    <x v="0"/>
    <n v="1"/>
    <n v="8"/>
    <s v="S"/>
    <s v="N"/>
    <s v="S"/>
    <s v=" "/>
    <x v="1"/>
    <d v="2025-01-03T00:00:00"/>
  </r>
  <r>
    <n v="941"/>
    <x v="501"/>
    <d v="1989-10-14T00:00:00"/>
    <s v="F"/>
    <s v="25032024941"/>
    <n v="2067435"/>
    <n v="567477"/>
    <m/>
    <x v="411"/>
    <s v="069.468.934-33"/>
    <s v="patmoraes@gmail.com"/>
    <x v="537"/>
    <s v="PATRICIA ÁVILA ANJOS DE MORAES"/>
    <n v="5581999279663"/>
    <m/>
    <m/>
    <x v="9"/>
    <s v="CONSULTORIA"/>
    <s v="FORTALEZA"/>
    <s v="CE"/>
    <s v="60175-130"/>
    <n v="5581999279663"/>
    <x v="217"/>
    <d v="2024-03-25T00:00:00"/>
    <s v="IMAM"/>
    <s v="IMAM_PTM"/>
    <s v="PATRICIA ÁVILA ANJOS DE MORAES"/>
    <s v="ADMINISTRADOR(A)"/>
    <m/>
    <s v="S"/>
    <x v="0"/>
    <n v="1"/>
    <n v="2"/>
    <s v="S"/>
    <s v="N"/>
    <s v="S"/>
    <s v=" "/>
    <x v="0"/>
    <m/>
  </r>
  <r>
    <n v="942"/>
    <x v="502"/>
    <d v="1987-03-01T00:00:00"/>
    <s v="M"/>
    <s v="25032024942"/>
    <n v="402635"/>
    <m/>
    <m/>
    <x v="412"/>
    <s v="017.067.733-82"/>
    <s v="isaac_esmeraldo@hotmail.com"/>
    <x v="538"/>
    <s v="ISAAC MELO ESMERALDO"/>
    <n v="5581998091728"/>
    <m/>
    <m/>
    <x v="9"/>
    <s v="CONSULTORIA"/>
    <s v="RECIFE"/>
    <s v="PE"/>
    <s v="50610-030"/>
    <n v="5581998091728"/>
    <x v="217"/>
    <d v="2024-03-25T00:00:00"/>
    <s v="IME"/>
    <s v="IME_IME"/>
    <s v="ISAAC MELO ESMERALDO"/>
    <s v="MÉDICO(A)"/>
    <m/>
    <s v="S"/>
    <x v="0"/>
    <n v="1"/>
    <n v="8"/>
    <s v="S"/>
    <s v="N"/>
    <s v="S"/>
    <s v=" "/>
    <x v="0"/>
    <m/>
  </r>
  <r>
    <n v="1536"/>
    <x v="502"/>
    <d v="1987-03-01T00:00:00"/>
    <s v="M"/>
    <s v="250320241536"/>
    <n v="7932965"/>
    <m/>
    <m/>
    <x v="412"/>
    <s v="017.067.733-82"/>
    <s v="isaac_esmeraldo@hotmail.com"/>
    <x v="538"/>
    <s v="ISAAC MELO ESMERALDO"/>
    <n v="5581998091728"/>
    <m/>
    <m/>
    <x v="9"/>
    <s v="CONSULTORIA"/>
    <s v="RECIFE"/>
    <s v="PE"/>
    <s v="50610-030"/>
    <n v="5581998091728"/>
    <x v="217"/>
    <d v="2024-03-25T00:00:00"/>
    <s v="IME"/>
    <s v="IME_IME"/>
    <s v="ISAAC MELO ESMERALDO"/>
    <s v="MÉDICO(A)"/>
    <m/>
    <s v="S"/>
    <x v="0"/>
    <n v="1"/>
    <n v="8"/>
    <s v="S"/>
    <s v="N"/>
    <s v="S"/>
    <s v=" "/>
    <x v="0"/>
    <m/>
  </r>
  <r>
    <n v="943"/>
    <x v="499"/>
    <d v="1960-09-01T00:00:00"/>
    <s v="M"/>
    <s v="21032024943"/>
    <n v="15196881"/>
    <m/>
    <m/>
    <x v="1"/>
    <s v="355.350.594-04"/>
    <s v="tadeu-aguiar@hotmail.com"/>
    <x v="539"/>
    <s v="EDUARDO CORRÊA DE ARAÚJO AGUIAR"/>
    <n v="5581992010514"/>
    <m/>
    <m/>
    <x v="1"/>
    <s v="CONSULTORIA"/>
    <s v="RECIFE"/>
    <s v="PE"/>
    <s v="51011-610"/>
    <n v="5581992010514"/>
    <x v="218"/>
    <d v="2024-03-21T00:00:00"/>
    <s v="EDCA"/>
    <s v="MTA"/>
    <s v="MODESTO TADEU OLIVEIRA DE AGUIAR"/>
    <s v="ADVOGADO(A)"/>
    <m/>
    <s v="S"/>
    <x v="0"/>
    <n v="1"/>
    <n v="8"/>
    <s v="S"/>
    <s v="N"/>
    <s v="S"/>
    <s v=" "/>
    <x v="1"/>
    <m/>
  </r>
  <r>
    <n v="937"/>
    <x v="503"/>
    <d v="1981-01-09T00:00:00"/>
    <s v="F"/>
    <s v="20032024937"/>
    <m/>
    <n v="5354084"/>
    <m/>
    <x v="413"/>
    <s v="033.351.084-42"/>
    <s v="renata.krug@gmail.com"/>
    <x v="540"/>
    <s v="RENATA KRUG DE CARVALHO COSTA"/>
    <n v="5581994311302"/>
    <m/>
    <m/>
    <x v="1"/>
    <s v="CONSULTORIA"/>
    <s v="RECIFE"/>
    <s v="PE"/>
    <s v="50040-090"/>
    <n v="5581994311302"/>
    <x v="219"/>
    <d v="2024-03-20T00:00:00"/>
    <s v="PJOF"/>
    <s v="PJOF_RKCC"/>
    <s v="RENATA KRUG DE CARVALHO COSTA"/>
    <s v="FISIOTERAPEUTA"/>
    <m/>
    <s v="S"/>
    <x v="0"/>
    <n v="1"/>
    <n v="8"/>
    <s v="S"/>
    <s v="N"/>
    <s v="S"/>
    <s v=" "/>
    <x v="0"/>
    <m/>
  </r>
  <r>
    <n v="968"/>
    <x v="504"/>
    <d v="1987-03-13T00:00:00"/>
    <s v="F"/>
    <s v="20032024968"/>
    <n v="14728228"/>
    <m/>
    <m/>
    <x v="414"/>
    <s v="071.658.474-30 "/>
    <s v="danielacampello@hotmail.com"/>
    <x v="541"/>
    <s v="DANIELA GOUVEIA CAMPELLO"/>
    <n v="5511981160101"/>
    <s v="REGULAR"/>
    <m/>
    <x v="1"/>
    <s v="CONSULTORIA"/>
    <s v="SÃO PAULO"/>
    <s v="SP"/>
    <s v="04634-020"/>
    <n v="5511981160101"/>
    <x v="219"/>
    <m/>
    <s v="DGC"/>
    <s v="DGC_DGC"/>
    <s v="DANIELA GOUVEIA CAMPELLO"/>
    <s v="PUBLICITÁRIO(A)"/>
    <m/>
    <s v="S"/>
    <x v="0"/>
    <n v="1"/>
    <n v="8"/>
    <s v="S"/>
    <s v="N"/>
    <s v="S"/>
    <s v=" "/>
    <x v="0"/>
    <m/>
  </r>
  <r>
    <n v="935"/>
    <x v="505"/>
    <d v="1996-04-12T00:00:00"/>
    <s v="M"/>
    <s v="19032024935"/>
    <n v="15253517"/>
    <m/>
    <m/>
    <x v="415"/>
    <s v="701.987.361-85"/>
    <s v="gabrielmariano7@hotmail.com"/>
    <x v="542"/>
    <s v="GABRIEL MARIANO DOS SANTOS"/>
    <n v="5562982277900"/>
    <m/>
    <m/>
    <x v="1"/>
    <s v="CONSULTORIA"/>
    <s v="GOIÂNIA"/>
    <s v="GO"/>
    <s v="74885-670"/>
    <n v="5562982277900"/>
    <x v="220"/>
    <d v="2024-03-19T00:00:00"/>
    <s v="GMS"/>
    <s v="GMS_GMS"/>
    <s v="GABRIEL MARIANO DOS SANTOS"/>
    <s v="PROMOTOR(A) DE JUSTIÇA "/>
    <m/>
    <m/>
    <x v="0"/>
    <n v="1"/>
    <n v="8"/>
    <s v="S"/>
    <s v="N"/>
    <s v="S"/>
    <s v=" "/>
    <x v="0"/>
    <m/>
  </r>
  <r>
    <n v="932"/>
    <x v="506"/>
    <d v="1987-03-31T00:00:00"/>
    <s v="F"/>
    <s v="18032024932"/>
    <n v="2509705"/>
    <m/>
    <m/>
    <x v="416"/>
    <s v="368.547.188-05"/>
    <s v="Sabrina.bertucci@hotmail.com"/>
    <x v="543"/>
    <s v="SABRINA BERTUCCI"/>
    <n v="5581996519682"/>
    <m/>
    <m/>
    <x v="1"/>
    <s v="CONSULTORIA"/>
    <s v="JUNDIAI"/>
    <s v="SP"/>
    <s v="13211-535"/>
    <n v="5581996519682"/>
    <x v="221"/>
    <d v="2024-03-18T00:00:00"/>
    <s v="EBA"/>
    <s v="EBA_EBA"/>
    <s v="ERICK BRUNNO AUGUSTO"/>
    <s v="FARMACÊUTICA"/>
    <m/>
    <s v="S"/>
    <x v="0"/>
    <n v="1"/>
    <n v="8"/>
    <s v="S"/>
    <s v="S"/>
    <s v="S"/>
    <s v=" "/>
    <x v="0"/>
    <m/>
  </r>
  <r>
    <n v="933"/>
    <x v="507"/>
    <d v="1978-04-24T00:00:00"/>
    <s v="M"/>
    <s v="18032024933"/>
    <n v="4309696"/>
    <n v="8837980"/>
    <m/>
    <x v="417"/>
    <s v="031.334.914-23"/>
    <s v="erikbrunnoaugusto@gmail.com"/>
    <x v="544"/>
    <s v="ERICK BRUNNO AUGUSTO"/>
    <n v="5581998867799"/>
    <m/>
    <m/>
    <x v="1"/>
    <s v="CONSULTORIA"/>
    <s v="JUNDIAI"/>
    <s v="SP"/>
    <s v="13211-535"/>
    <n v="5581998867799"/>
    <x v="221"/>
    <d v="2024-03-18T00:00:00"/>
    <s v="EBA"/>
    <s v="EBA_EBA"/>
    <s v="ERICK BRUNNO AUGUSTO"/>
    <s v="ADVOGADO(A)"/>
    <m/>
    <s v="S"/>
    <x v="0"/>
    <n v="1"/>
    <n v="8"/>
    <s v="S"/>
    <s v="S"/>
    <s v="S"/>
    <s v=" "/>
    <x v="0"/>
    <m/>
  </r>
  <r>
    <n v="925"/>
    <x v="508"/>
    <d v="1992-06-01T00:00:00"/>
    <s v="M"/>
    <s v="14032024925"/>
    <n v="14260026"/>
    <m/>
    <m/>
    <x v="418"/>
    <s v="105.856.944-94"/>
    <s v="georgealcelmo@gmail.com"/>
    <x v="545"/>
    <s v="GEORGE MAURICIO ANCELMO"/>
    <n v="5581991090750"/>
    <m/>
    <m/>
    <x v="1"/>
    <s v="CONSULTORIA"/>
    <s v="SANTA CRUZ DO CAPIBARIBE"/>
    <s v="PE"/>
    <s v="55190-401"/>
    <n v="5581991090750"/>
    <x v="222"/>
    <d v="2024-03-14T00:00:00"/>
    <s v="FMV"/>
    <s v="FMV_MKM"/>
    <s v="MARIA KARINA MONTEIRO VASCONCELOS"/>
    <s v="COMERCIANTE"/>
    <m/>
    <m/>
    <x v="0"/>
    <n v="1"/>
    <n v="1"/>
    <s v="S"/>
    <s v="N"/>
    <s v="S"/>
    <s v=" "/>
    <x v="0"/>
    <m/>
  </r>
  <r>
    <n v="929"/>
    <x v="509"/>
    <d v="1984-09-11T00:00:00"/>
    <s v="M"/>
    <s v="14032024929"/>
    <n v="69782"/>
    <m/>
    <m/>
    <x v="1"/>
    <s v="008.052.720-54"/>
    <s v="hugobarzonilucas@hotmail.com"/>
    <x v="546"/>
    <s v="HUGO BARZONI LUCAS"/>
    <n v="5553991538737"/>
    <m/>
    <m/>
    <x v="1"/>
    <s v="CONSULTORIA"/>
    <s v="BELEM"/>
    <s v="PA"/>
    <s v="66087-710"/>
    <n v="5553991538737"/>
    <x v="222"/>
    <d v="2024-03-14T00:00:00"/>
    <s v="HBL"/>
    <s v="HBL"/>
    <s v="HUGO BARZONI LUCAS"/>
    <s v="MARÍTIMO"/>
    <m/>
    <s v="S"/>
    <x v="0"/>
    <n v="1"/>
    <n v="8"/>
    <s v="S"/>
    <s v="N"/>
    <s v="S"/>
    <s v=" "/>
    <x v="1"/>
    <m/>
  </r>
  <r>
    <n v="936"/>
    <x v="510"/>
    <d v="1986-10-29T00:00:00"/>
    <s v="F"/>
    <s v="14032024936"/>
    <n v="15204091"/>
    <m/>
    <m/>
    <x v="1"/>
    <s v="016.607.220-63"/>
    <s v="andressajslucas@ufpa.br"/>
    <x v="547"/>
    <s v="ANDRESSA JANTZEN DA SILVA LUCAS"/>
    <n v="5591985331000"/>
    <m/>
    <m/>
    <x v="1"/>
    <s v="CONSULTORIA"/>
    <s v="BELEM"/>
    <s v="PA"/>
    <s v="66087-710"/>
    <n v="5553991091228"/>
    <x v="222"/>
    <d v="2024-03-14T00:00:00"/>
    <s v="HBL"/>
    <s v="HBL"/>
    <s v="HUGO BARZONI LUCAS"/>
    <s v="PROFESSOR(A)"/>
    <m/>
    <s v="S"/>
    <x v="0"/>
    <n v="1"/>
    <n v="8"/>
    <s v="S"/>
    <s v="N"/>
    <s v="S"/>
    <s v=" "/>
    <x v="1"/>
    <m/>
  </r>
  <r>
    <n v="926"/>
    <x v="511"/>
    <d v="1980-01-21T00:00:00"/>
    <s v="M"/>
    <s v="13032024926"/>
    <n v="3959902"/>
    <m/>
    <m/>
    <x v="419"/>
    <s v="286.873.608-43"/>
    <s v="rodrigoagoo@hotmail.com"/>
    <x v="548"/>
    <s v="RODRIGO AUGUSTO GOMES"/>
    <n v="5511982172172"/>
    <s v="REGULAR"/>
    <m/>
    <x v="9"/>
    <s v="CONSULTORIA"/>
    <s v="SÃO PAULO"/>
    <s v="SP"/>
    <s v="04520-013"/>
    <n v="5511982172172"/>
    <x v="223"/>
    <d v="2024-03-14T00:00:00"/>
    <s v="RAG"/>
    <s v="RAG_RAG"/>
    <s v="RODRIGO AUGUSTO GOMES"/>
    <s v="ENGENHEIRO(A)"/>
    <m/>
    <s v="S"/>
    <x v="0"/>
    <n v="1"/>
    <n v="8"/>
    <s v="S"/>
    <s v="N"/>
    <s v="S"/>
    <s v=" "/>
    <x v="0"/>
    <m/>
  </r>
  <r>
    <n v="913"/>
    <x v="512"/>
    <d v="1989-08-05T00:00:00"/>
    <s v="M"/>
    <s v="11032024913"/>
    <n v="4848413"/>
    <n v="5630638"/>
    <m/>
    <x v="420"/>
    <s v="058.742.584-93"/>
    <s v="joao_lucenacn@hotmail.com"/>
    <x v="549"/>
    <s v="JOÃO DE LUCENA CARNEIRO NETO"/>
    <n v="5581971091113"/>
    <m/>
    <m/>
    <x v="9"/>
    <s v="CONSULTORIA"/>
    <s v="JABOATÃO DOS GUARARAPES"/>
    <s v="PE"/>
    <s v="54410-280"/>
    <n v="5581971091113"/>
    <x v="224"/>
    <d v="2024-03-11T00:00:00"/>
    <s v="JLCN"/>
    <s v="JLCN_JLCN"/>
    <s v="JOÃO DE LUCENA CARNEIRO NETO"/>
    <s v="ADMINISTRADOR(A)"/>
    <m/>
    <s v="S"/>
    <x v="0"/>
    <n v="1"/>
    <n v="8"/>
    <s v="S"/>
    <s v="N"/>
    <s v="S"/>
    <s v=" "/>
    <x v="0"/>
    <m/>
  </r>
  <r>
    <n v="914"/>
    <x v="433"/>
    <d v="1960-04-06T00:00:00"/>
    <s v="M"/>
    <s v="11032024914"/>
    <m/>
    <n v="5345972"/>
    <m/>
    <x v="421"/>
    <s v="605.844.087-49"/>
    <s v="jefersonsds2@gmail.com"/>
    <x v="550"/>
    <s v="JEFERSON SILVA DOS SANTOS"/>
    <n v="5581998990763"/>
    <m/>
    <m/>
    <x v="9"/>
    <s v="CONSULTORIA"/>
    <s v="RECIFE"/>
    <s v="PE"/>
    <s v="52030-010"/>
    <n v="5581998990763"/>
    <x v="224"/>
    <d v="2024-03-11T00:00:00"/>
    <s v="JSS"/>
    <s v="JSS_JSS"/>
    <s v="JEFERSON SILVA DOS SANTOS"/>
    <s v="ENGENHEIRO(A)"/>
    <m/>
    <s v="S"/>
    <x v="0"/>
    <n v="1"/>
    <n v="8"/>
    <s v="S"/>
    <s v="N"/>
    <s v="S"/>
    <s v=" "/>
    <x v="0"/>
    <m/>
  </r>
  <r>
    <n v="916"/>
    <x v="110"/>
    <d v="1987-08-14T00:00:00"/>
    <s v="F"/>
    <s v="11032024916"/>
    <n v="3004138"/>
    <m/>
    <m/>
    <x v="422"/>
    <s v="346.128.518-89"/>
    <s v="camila.cecato@hotmail.com"/>
    <x v="100"/>
    <s v="CAMILA CECATO NICOLAU"/>
    <n v="5511996436288"/>
    <m/>
    <m/>
    <x v="1"/>
    <s v="CONSULTORIA"/>
    <s v="SÃO PAULO"/>
    <s v="SP"/>
    <s v="01239-010"/>
    <n v="5511996436288"/>
    <x v="224"/>
    <d v="2024-03-11T00:00:00"/>
    <s v="CCN"/>
    <s v="CCN_CCN"/>
    <s v="CAMILA CECATO NICOLAU"/>
    <s v="MÉDICO(A)"/>
    <m/>
    <s v="S"/>
    <x v="0"/>
    <n v="1"/>
    <n v="8"/>
    <s v="S"/>
    <s v="N"/>
    <s v="S"/>
    <s v=" "/>
    <x v="0"/>
    <m/>
  </r>
  <r>
    <n v="917"/>
    <x v="513"/>
    <d v="1987-12-20T00:00:00"/>
    <s v="M"/>
    <s v="11032024917"/>
    <n v="4101961"/>
    <m/>
    <m/>
    <x v="423"/>
    <s v="369.266.348-07"/>
    <s v="GRRIBEIRO.OFTALMO@UOL.COM.BR"/>
    <x v="551"/>
    <s v="GUSTAVO RAMOS RIBEIRO"/>
    <n v="5511975594989"/>
    <m/>
    <m/>
    <x v="1"/>
    <s v="CONSULTORIA"/>
    <s v="SÃO PAULO"/>
    <s v="SP"/>
    <s v="01239-010"/>
    <n v="5511975594989"/>
    <x v="224"/>
    <d v="2024-03-11T00:00:00"/>
    <s v="CCN"/>
    <s v="CCN_GRR"/>
    <s v="GUSTAVO RAMOS RIBEIRO"/>
    <s v="MÉDICO(A)"/>
    <m/>
    <s v="S"/>
    <x v="0"/>
    <n v="1"/>
    <n v="8"/>
    <s v="S"/>
    <s v="N"/>
    <s v="S"/>
    <s v=" "/>
    <x v="0"/>
    <m/>
  </r>
  <r>
    <n v="915"/>
    <x v="514"/>
    <d v="1985-06-12T00:00:00"/>
    <s v="M"/>
    <s v="08032024915"/>
    <n v="13551480"/>
    <m/>
    <m/>
    <x v="424"/>
    <s v="051.735.004-17"/>
    <s v="luizabel6@hotmail.com"/>
    <x v="552"/>
    <s v="LUIZ ABEL AMORIM DE ANDRADE"/>
    <n v="5581996490072"/>
    <m/>
    <m/>
    <x v="1"/>
    <s v="CONSULTORIA"/>
    <s v="EUSÉBIO"/>
    <s v="CE"/>
    <s v="61766-110"/>
    <n v="5581996490072"/>
    <x v="225"/>
    <d v="2024-03-08T00:00:00"/>
    <s v="LZA"/>
    <s v="LZA_LZA"/>
    <s v="LUIZ ABEL AMORIM DE ANDRADE"/>
    <s v="BANCÁRIO(A)"/>
    <m/>
    <s v="S"/>
    <x v="0"/>
    <n v="1"/>
    <n v="8"/>
    <s v="S"/>
    <s v="N"/>
    <s v="S"/>
    <s v=" "/>
    <x v="0"/>
    <m/>
  </r>
  <r>
    <n v="940"/>
    <x v="514"/>
    <d v="1985-06-12T00:00:00"/>
    <s v="M"/>
    <s v="08032024940"/>
    <n v="2655063"/>
    <m/>
    <m/>
    <x v="425"/>
    <s v="051.735.004-17"/>
    <s v="luizabel6@hotmail.com"/>
    <x v="553"/>
    <s v="LUIZ ABEL AMORIM DE ANDRADE"/>
    <n v="5581996490072"/>
    <m/>
    <m/>
    <x v="1"/>
    <s v="CONSULTORIA"/>
    <s v="EUSÉBIO"/>
    <s v="CE"/>
    <s v="61766-110"/>
    <n v="5581996490072"/>
    <x v="225"/>
    <d v="2024-03-08T00:00:00"/>
    <s v="LZA"/>
    <s v="LZA_LZA_PAI"/>
    <s v="LUIZ ABEL AMORIM DE ANDRADE PAI"/>
    <s v="BANCÁRIO(A)"/>
    <m/>
    <s v="S"/>
    <x v="0"/>
    <n v="1"/>
    <n v="8"/>
    <s v="S"/>
    <s v="N"/>
    <s v="S"/>
    <s v=" "/>
    <x v="0"/>
    <m/>
  </r>
  <r>
    <n v="904"/>
    <x v="515"/>
    <d v="1980-09-16T00:00:00"/>
    <s v="F"/>
    <s v="07032024904"/>
    <n v="15143394"/>
    <m/>
    <m/>
    <x v="426"/>
    <s v="010.057.174-35"/>
    <s v="alvesandrade.camila@gmail.com"/>
    <x v="554"/>
    <s v="CAMILA ALVES DE ANDRADE"/>
    <n v="5581991477561"/>
    <m/>
    <m/>
    <x v="1"/>
    <s v="CONSULTORIA"/>
    <s v="RECIFE"/>
    <s v="PE"/>
    <s v="50750-290"/>
    <n v="5581991477561"/>
    <x v="226"/>
    <d v="2024-03-07T00:00:00"/>
    <s v="CMAA"/>
    <s v="CMAA_CMAA"/>
    <s v="CAMILA ALVES DE ANDRADE"/>
    <s v="MÉDICO(A)"/>
    <m/>
    <s v="S"/>
    <x v="0"/>
    <n v="1"/>
    <n v="8"/>
    <s v="S"/>
    <s v="N"/>
    <s v="S"/>
    <s v=" "/>
    <x v="0"/>
    <m/>
  </r>
  <r>
    <n v="931"/>
    <x v="515"/>
    <d v="1980-09-16T00:00:00"/>
    <s v="F"/>
    <s v="07032024931"/>
    <n v="253441"/>
    <m/>
    <m/>
    <x v="427"/>
    <s v="010.057.174-35"/>
    <s v="alvesandrade.camila@gmail.com"/>
    <x v="555"/>
    <s v="CAMILA ALVES DE ANDRADE"/>
    <n v="5581991477561"/>
    <m/>
    <m/>
    <x v="1"/>
    <s v="CONSULTORIA"/>
    <s v="RECIFE"/>
    <s v="PE"/>
    <s v="50750-290"/>
    <n v="5581991477561"/>
    <x v="226"/>
    <d v="2024-03-07T00:00:00"/>
    <s v="CMAA"/>
    <s v="CMAA_CMAA"/>
    <s v="CAMILA ALVES DE ANDRADE"/>
    <s v="MÉDICO(A)"/>
    <m/>
    <s v="S"/>
    <x v="0"/>
    <n v="1"/>
    <n v="8"/>
    <s v="S"/>
    <s v="N"/>
    <s v="S"/>
    <s v=" "/>
    <x v="0"/>
    <m/>
  </r>
  <r>
    <n v="934"/>
    <x v="279"/>
    <d v="1997-03-18T00:00:00"/>
    <s v="F"/>
    <s v="07032024934"/>
    <n v="4823821"/>
    <m/>
    <m/>
    <x v="428"/>
    <s v="110.621.284-35"/>
    <s v="harropcarolina@gmail.com"/>
    <x v="556"/>
    <s v="CAROLINA HARROP FERREIRA DA COSTA FONSECA"/>
    <n v="5581996571670"/>
    <m/>
    <m/>
    <x v="1"/>
    <s v="CONSULTORIA"/>
    <s v="RECIFE"/>
    <s v="PE"/>
    <s v="51021-000"/>
    <n v="5581996571670"/>
    <x v="226"/>
    <d v="2024-03-07T00:00:00"/>
    <s v="FFC"/>
    <s v="FFC_CHFC"/>
    <s v="CAROLINA HARROP FERREIRA DA COSTA FONSECA"/>
    <s v="ADVOGADO(A)"/>
    <s v="SIMPLES"/>
    <s v="N"/>
    <x v="0"/>
    <n v="1"/>
    <n v="3"/>
    <s v="S"/>
    <s v="N"/>
    <s v="S"/>
    <s v=" "/>
    <x v="0"/>
    <m/>
  </r>
  <r>
    <n v="900"/>
    <x v="516"/>
    <d v="1994-06-01T00:00:00"/>
    <s v="F"/>
    <s v="06032024900"/>
    <n v="4466502"/>
    <m/>
    <m/>
    <x v="429"/>
    <s v="096.387.314-86"/>
    <s v="alanafdiniz@gmail.com"/>
    <x v="557"/>
    <s v="ALANA FERRAZ DINIZ"/>
    <n v="5581991339083"/>
    <m/>
    <m/>
    <x v="1"/>
    <s v="CONSULTORIA"/>
    <s v="RECIFE"/>
    <s v="PE"/>
    <s v="50731-250"/>
    <n v="5581991339083"/>
    <x v="227"/>
    <d v="2024-03-06T00:00:00"/>
    <s v="AFD"/>
    <s v="AFD_AFD"/>
    <s v="ALANA FERRAZ DINIZ"/>
    <s v="MÉDICO(A)"/>
    <s v="SIMPLES"/>
    <s v="S"/>
    <x v="0"/>
    <n v="1"/>
    <n v="8"/>
    <s v="S"/>
    <s v="N"/>
    <s v="S"/>
    <s v=" "/>
    <x v="0"/>
    <m/>
  </r>
  <r>
    <n v="903"/>
    <x v="517"/>
    <d v="1975-04-26T00:00:00"/>
    <s v="F"/>
    <s v="06032024903"/>
    <n v="15164511"/>
    <m/>
    <m/>
    <x v="430"/>
    <s v="890.474.194-72"/>
    <s v="luazevedo475@gmail.com"/>
    <x v="558"/>
    <s v="LUCIANA MARLETTI CIRNE DE AZEVEDO"/>
    <n v="5581992531615"/>
    <m/>
    <m/>
    <x v="1"/>
    <s v="CONSULTORIA"/>
    <s v="RECIFE"/>
    <s v="PE"/>
    <s v="51111-000"/>
    <n v="558192531615"/>
    <x v="227"/>
    <d v="2024-03-06T00:00:00"/>
    <s v="LMCA"/>
    <s v="LMCA_LMCA"/>
    <s v="LUCIANA MARLETTI CIRNE DE AZEVEDO"/>
    <s v="SERVIDOR(A) PÚBLICO(A)"/>
    <m/>
    <m/>
    <x v="0"/>
    <n v="1"/>
    <n v="8"/>
    <s v="S"/>
    <s v="N"/>
    <s v="S"/>
    <s v=" "/>
    <x v="0"/>
    <m/>
  </r>
  <r>
    <n v="893"/>
    <x v="518"/>
    <d v="1991-04-13T00:00:00"/>
    <s v="F"/>
    <s v="01032024893"/>
    <n v="5585699"/>
    <m/>
    <m/>
    <x v="431"/>
    <s v="dddd"/>
    <s v="pauladoamaralsantos@yahoo.com.br"/>
    <x v="559"/>
    <s v="PAULA DO AMARAL SANTOS"/>
    <n v="5531987350660"/>
    <s v="REGULAR"/>
    <m/>
    <x v="9"/>
    <s v="CONSULTORIA"/>
    <s v="BELO HORIZONTE"/>
    <s v="MG"/>
    <s v="30770-370"/>
    <n v="5531987350660"/>
    <x v="228"/>
    <d v="2024-03-01T00:00:00"/>
    <s v="PAS"/>
    <s v="PAS_PAS"/>
    <s v="PAULA DO AMARAL SANTOS"/>
    <s v="ENGENHEIRO(A)"/>
    <m/>
    <s v="S"/>
    <x v="0"/>
    <n v="1"/>
    <n v="8"/>
    <s v="S"/>
    <s v="N"/>
    <s v="S"/>
    <s v=" "/>
    <x v="0"/>
    <m/>
  </r>
  <r>
    <n v="899"/>
    <x v="519"/>
    <d v="1974-09-20T00:00:00"/>
    <s v="M"/>
    <s v="01032024899"/>
    <n v="64071"/>
    <m/>
    <m/>
    <x v="432"/>
    <s v="886.442.864-04"/>
    <s v="andrerosilva2009@gmail.com"/>
    <x v="560"/>
    <s v="ANDRÉ RICARDO DE OLIVEIRA E SILVA"/>
    <n v="5581999340364"/>
    <m/>
    <m/>
    <x v="1"/>
    <s v="CONSULTORIA"/>
    <s v="RECIFE"/>
    <s v="PE"/>
    <s v="50781-670"/>
    <n v="5581999340364"/>
    <x v="228"/>
    <d v="2024-03-01T00:00:00"/>
    <s v="ARS"/>
    <s v="ARS_ARS"/>
    <s v="ANDRÉ RICARDO DE OLIVEIRA E SILVA"/>
    <s v="GERENTE DE VENDAS"/>
    <m/>
    <s v="S"/>
    <x v="0"/>
    <n v="1"/>
    <n v="8"/>
    <s v="S"/>
    <s v="N"/>
    <s v="S"/>
    <s v=" "/>
    <x v="0"/>
    <m/>
  </r>
  <r>
    <n v="901"/>
    <x v="520"/>
    <d v="1996-09-28T00:00:00"/>
    <s v="F"/>
    <s v="01032024901"/>
    <n v="15124183"/>
    <m/>
    <m/>
    <x v="1"/>
    <s v="700.424.661-21"/>
    <s v="carlamendoncaf@hotmail.com"/>
    <x v="561"/>
    <s v="CARLA FRANCO MENDONÇA DE ARAUJO"/>
    <n v="5562999414503"/>
    <m/>
    <m/>
    <x v="1"/>
    <s v="CONSULTORIA"/>
    <s v="GOIÂNIA"/>
    <s v="GO"/>
    <s v="74140-035"/>
    <n v="5562999414503"/>
    <x v="228"/>
    <d v="2024-03-01T00:00:00"/>
    <s v="CFMA"/>
    <s v="CFMA"/>
    <s v="CARLA FRANCO MENDONÇA DE ARAUJO"/>
    <s v="MÉDICO(A)"/>
    <m/>
    <s v="S"/>
    <x v="0"/>
    <n v="1"/>
    <n v="8"/>
    <s v="S"/>
    <s v="N"/>
    <s v="S"/>
    <s v=" "/>
    <x v="1"/>
    <d v="2024-10-25T00:00:00"/>
  </r>
  <r>
    <n v="939"/>
    <x v="521"/>
    <d v="1982-06-03T00:00:00"/>
    <s v="F"/>
    <s v="01032024939"/>
    <n v="2465703"/>
    <m/>
    <m/>
    <x v="433"/>
    <s v="223.897.558-60"/>
    <s v="vanessa.devechi.ginez@gmail.com"/>
    <x v="562"/>
    <s v="VANESSA DEVECHI GINEZ"/>
    <n v="5511966487764"/>
    <s v="QUALIFICADO"/>
    <m/>
    <x v="1"/>
    <s v="CONSULTORIA"/>
    <s v="SÃO PAULO"/>
    <s v="SP"/>
    <s v="04635-040"/>
    <n v="5511966487764"/>
    <x v="228"/>
    <d v="2024-03-01T00:00:00"/>
    <s v="VDG"/>
    <s v="VDG_VDG"/>
    <s v="VANESSA DEVECHI GINEZ"/>
    <m/>
    <m/>
    <s v="S"/>
    <x v="0"/>
    <n v="1"/>
    <n v="8"/>
    <s v="S"/>
    <s v="N"/>
    <s v="S"/>
    <s v=" "/>
    <x v="0"/>
    <m/>
  </r>
  <r>
    <n v="891"/>
    <x v="522"/>
    <d v="1999-06-14T00:00:00"/>
    <s v="M"/>
    <s v="28022024891"/>
    <n v="13583595"/>
    <m/>
    <m/>
    <x v="434"/>
    <s v="073.672.694-29"/>
    <s v="carlosvictorferreira@icloud.com"/>
    <x v="563"/>
    <s v="CARLOS VICTOR NUNES FERREIRA"/>
    <n v="5587996513337"/>
    <m/>
    <m/>
    <x v="1"/>
    <s v="CONSULTORIA"/>
    <s v="RECIFE"/>
    <s v="PE"/>
    <s v="52050-270"/>
    <n v="5587996513337"/>
    <x v="229"/>
    <d v="2024-02-28T00:00:00"/>
    <s v="CVF"/>
    <s v="CVF_CVF"/>
    <s v="CARLOS VICTOR NUNES FERREIRA"/>
    <s v="MÉDICO(A)"/>
    <m/>
    <s v="S"/>
    <x v="0"/>
    <n v="1"/>
    <n v="8"/>
    <s v="S"/>
    <s v="N"/>
    <s v="S"/>
    <s v=" "/>
    <x v="0"/>
    <m/>
  </r>
  <r>
    <n v="895"/>
    <x v="522"/>
    <d v="1999-06-14T00:00:00"/>
    <s v="M"/>
    <s v="28022024895"/>
    <n v="4764921"/>
    <m/>
    <m/>
    <x v="435"/>
    <s v="073.672.694-29"/>
    <s v="carlosvictorferreira@icloud.com"/>
    <x v="564"/>
    <s v="CARLOS VICTOR NUNES FERREIRA"/>
    <n v="5587996513337"/>
    <m/>
    <m/>
    <x v="1"/>
    <s v="CONSULTORIA"/>
    <s v="RECIFE"/>
    <s v="PE"/>
    <s v="52050-270"/>
    <n v="5587996513337"/>
    <x v="229"/>
    <d v="2024-02-28T00:00:00"/>
    <s v="CVF"/>
    <s v="CVF_CVF"/>
    <s v="CARLOS VICTOR NUNES FERREIRA"/>
    <s v="MÉDICO(A)"/>
    <m/>
    <s v="S"/>
    <x v="0"/>
    <n v="1"/>
    <n v="8"/>
    <s v="S"/>
    <s v="N"/>
    <s v="S"/>
    <s v=" "/>
    <x v="0"/>
    <m/>
  </r>
  <r>
    <n v="896"/>
    <x v="522"/>
    <d v="1999-06-14T00:00:00"/>
    <s v="M"/>
    <s v="28022024896"/>
    <n v="15116299"/>
    <m/>
    <m/>
    <x v="436"/>
    <s v="073.672.694-29"/>
    <s v="carlosvictorferreira@icloud.com"/>
    <x v="565"/>
    <s v="CARLOS VICTOR NUNES FERREIRA"/>
    <n v="5587996513337"/>
    <m/>
    <m/>
    <x v="1"/>
    <s v="CONSULTORIA"/>
    <s v="RECIFE"/>
    <s v="PE"/>
    <s v="52050-270"/>
    <n v="5587996513337"/>
    <x v="229"/>
    <d v="2024-02-28T00:00:00"/>
    <s v="CVF"/>
    <s v="CVF_CVF"/>
    <s v="CARLOS VICTOR NUNES FERREIRA"/>
    <s v="MÉDICO(A)"/>
    <m/>
    <s v="S"/>
    <x v="0"/>
    <n v="1"/>
    <n v="8"/>
    <s v="S"/>
    <s v="N"/>
    <s v="S"/>
    <s v=" "/>
    <x v="0"/>
    <m/>
  </r>
  <r>
    <n v="910"/>
    <x v="523"/>
    <d v="1987-11-18T00:00:00"/>
    <s v="M"/>
    <s v="28022024910"/>
    <n v="3333710"/>
    <m/>
    <m/>
    <x v="437"/>
    <s v="075.665.004-65"/>
    <s v="pedro.pontes@live.com"/>
    <x v="566"/>
    <s v="PEDRO JOSÉ DE ALBUQUERQUE PONTES"/>
    <n v="5581988599187"/>
    <m/>
    <m/>
    <x v="1"/>
    <s v="CONSULTORIA"/>
    <s v="RECIFE"/>
    <s v="PE"/>
    <s v="52061-105"/>
    <n v="5581988599187"/>
    <x v="229"/>
    <d v="2024-02-28T00:00:00"/>
    <s v="PAP"/>
    <s v="PAP_PAP"/>
    <s v="PEDRO JOSÉ DE ALBUQUERQUE PONTES"/>
    <s v="ADVOGADO(A)"/>
    <m/>
    <s v="S"/>
    <x v="0"/>
    <n v="1"/>
    <n v="8"/>
    <s v="S"/>
    <s v="S"/>
    <s v="S"/>
    <s v=" "/>
    <x v="0"/>
    <m/>
  </r>
  <r>
    <n v="911"/>
    <x v="524"/>
    <m/>
    <s v="E"/>
    <s v="28022024911"/>
    <m/>
    <n v="5616270"/>
    <m/>
    <x v="438"/>
    <s v="284.175.19/0001-99"/>
    <s v="pedro.pontes@live.com"/>
    <x v="567"/>
    <s v="ALBUQUERQUE PONTES SOCIEDADE DE ADVOGADOS"/>
    <n v="5581988599187"/>
    <m/>
    <m/>
    <x v="1"/>
    <s v="CONSULTORIA"/>
    <s v="RECIFE"/>
    <s v="PE"/>
    <s v="52061-340"/>
    <n v="5581988599187"/>
    <x v="229"/>
    <d v="2024-02-28T00:00:00"/>
    <s v="PAP"/>
    <s v="PAP_PAP"/>
    <s v="PEDRO JOSÉ DE ALBUQUERQUE  PONTES"/>
    <s v="ADVOGADO(A)"/>
    <m/>
    <s v="S"/>
    <x v="0"/>
    <n v="1"/>
    <n v="8"/>
    <s v="S"/>
    <s v="N"/>
    <s v="S"/>
    <m/>
    <x v="0"/>
    <m/>
  </r>
  <r>
    <n v="928"/>
    <x v="525"/>
    <d v="1988-07-15T00:00:00"/>
    <s v="F"/>
    <s v="28022024928"/>
    <n v="3866027"/>
    <m/>
    <m/>
    <x v="439"/>
    <s v="087.460.294-78"/>
    <s v="MAGALHAES.MEDUARDA@GMAIL.COM"/>
    <x v="568"/>
    <s v="MARIA EDUARDA RAMOS DE MAGALHÃES"/>
    <n v="5581996759655"/>
    <s v="REGULAR"/>
    <m/>
    <x v="1"/>
    <s v="CONSULTORIA"/>
    <s v="RECIFE"/>
    <s v="PE"/>
    <s v="52061-160"/>
    <n v="5581996759655"/>
    <x v="229"/>
    <d v="2024-02-28T00:00:00"/>
    <s v="PAP"/>
    <s v="PAP_PAP"/>
    <s v="PEDRO JOSÉ DE ALBUQUERQUE  PONTES"/>
    <s v="MÉDICO(A)"/>
    <m/>
    <s v="S"/>
    <x v="0"/>
    <n v="1"/>
    <n v="8"/>
    <s v="S"/>
    <s v="S"/>
    <s v="S"/>
    <s v=" "/>
    <x v="0"/>
    <m/>
  </r>
  <r>
    <n v="888"/>
    <x v="526"/>
    <d v="1988-07-15T00:00:00"/>
    <s v="F"/>
    <s v="27022024888"/>
    <n v="14891187"/>
    <m/>
    <m/>
    <x v="440"/>
    <s v="96.865.796-64"/>
    <s v="liquintanilhas@hotmail.com"/>
    <x v="569"/>
    <s v="LÍVIA QUINTANILHA SANTOS"/>
    <n v="5531991317886"/>
    <s v="REGULAR"/>
    <m/>
    <x v="1"/>
    <s v="CONSULTORIA"/>
    <s v="BELO HORIZONTE"/>
    <s v="MG"/>
    <s v="30310-680"/>
    <n v="5531991317886"/>
    <x v="230"/>
    <d v="2024-02-27T00:00:00"/>
    <s v="BPB"/>
    <s v="BPB_BPB"/>
    <s v="BRUNO PEREZ BARBOSA"/>
    <s v="ADMINISTRADOR(A)"/>
    <s v="COMPLETA "/>
    <s v="S"/>
    <x v="0"/>
    <n v="1"/>
    <s v="2A"/>
    <s v="S"/>
    <s v="N"/>
    <s v="S"/>
    <s v=" "/>
    <x v="0"/>
    <m/>
  </r>
  <r>
    <n v="890"/>
    <x v="527"/>
    <d v="1988-10-29T00:00:00"/>
    <s v="M"/>
    <s v="27022024890"/>
    <n v="3701856"/>
    <m/>
    <m/>
    <x v="441"/>
    <s v="617.665.423-87"/>
    <s v="vitoharruda@hotmail.com"/>
    <x v="570"/>
    <s v="VICTOR DE ARRUDA BEZERRA MOTTA"/>
    <n v="5585988889085"/>
    <m/>
    <m/>
    <x v="1"/>
    <s v="CONSULTORIA"/>
    <s v="FORTALEZA"/>
    <s v="CE"/>
    <s v="60175-020"/>
    <n v="5585988889085"/>
    <x v="230"/>
    <d v="2024-02-27T00:00:00"/>
    <s v="VBM"/>
    <s v="VBM_VBM"/>
    <s v="VICTOR DE ARRUDA BEZERRA MOTTA"/>
    <s v="ADVOGADO(A)"/>
    <m/>
    <s v="S"/>
    <x v="0"/>
    <n v="1"/>
    <n v="8"/>
    <s v="S"/>
    <s v="N"/>
    <s v="S"/>
    <s v=" "/>
    <x v="0"/>
    <m/>
  </r>
  <r>
    <n v="880"/>
    <x v="4"/>
    <d v="1987-04-02T00:00:00"/>
    <s v="M"/>
    <s v="26022024880"/>
    <n v="3747228"/>
    <m/>
    <m/>
    <x v="1"/>
    <s v="010.169.804-69"/>
    <s v="lucas.marostica@gmail.com"/>
    <x v="4"/>
    <s v="LUCAS MEIRA MAROSTICA"/>
    <n v="5581994181865"/>
    <m/>
    <m/>
    <x v="2"/>
    <s v="RETENCAO"/>
    <s v="RECIFE"/>
    <s v="PE"/>
    <s v="52051-305"/>
    <n v="5581994181865"/>
    <x v="231"/>
    <d v="2024-02-26T00:00:00"/>
    <s v="PMM"/>
    <s v="PMM_PMM"/>
    <m/>
    <s v="CONTADOR(A)"/>
    <m/>
    <m/>
    <x v="1"/>
    <n v="1"/>
    <m/>
    <s v="N"/>
    <s v="N"/>
    <s v="N"/>
    <s v=" "/>
    <x v="1"/>
    <d v="2025-08-15T00:00:00"/>
  </r>
  <r>
    <n v="892"/>
    <x v="528"/>
    <d v="1989-08-20T00:00:00"/>
    <s v="M"/>
    <s v="26022024892"/>
    <n v="12635995"/>
    <m/>
    <m/>
    <x v="1"/>
    <s v="083.016.724-20"/>
    <s v="dannilo.clima@hotmail.com"/>
    <x v="571"/>
    <s v="DANNILO CARNEIRO LIMA"/>
    <n v="5581984788090"/>
    <m/>
    <m/>
    <x v="1"/>
    <s v="CONSULTORIA"/>
    <s v="RECIFE"/>
    <s v="PE"/>
    <s v="54789-355"/>
    <n v="5581984788090"/>
    <x v="231"/>
    <d v="2024-02-26T00:00:00"/>
    <s v="DCL"/>
    <s v="DCL"/>
    <s v="DANNILO CARNEIRO LIMA"/>
    <s v="AERONAUTA"/>
    <m/>
    <s v="S"/>
    <x v="0"/>
    <n v="1"/>
    <s v="1A"/>
    <s v="S"/>
    <s v="N"/>
    <s v="S"/>
    <s v=" "/>
    <x v="1"/>
    <d v="2024-06-05T00:00:00"/>
  </r>
  <r>
    <n v="912"/>
    <x v="529"/>
    <d v="1986-08-01T00:00:00"/>
    <s v="F"/>
    <s v="26022024912"/>
    <n v="15250865"/>
    <m/>
    <m/>
    <x v="1"/>
    <s v="009.204.393-30"/>
    <s v="sarahemelo@gmail.com"/>
    <x v="572"/>
    <s v="SARAH EVANGELISTA DE MELO"/>
    <n v="5585999274115"/>
    <m/>
    <m/>
    <x v="1"/>
    <s v="CONSULTORIA"/>
    <s v="FORTALEZA"/>
    <s v="CE"/>
    <s v="60055-171"/>
    <n v="5585999274115"/>
    <x v="231"/>
    <d v="2024-02-26T00:00:00"/>
    <s v="GJS"/>
    <s v="GJS"/>
    <s v="GOTARDO JOSE BENEVIDES SALES"/>
    <s v="VENDEDOR(A)"/>
    <s v="COMPLETA"/>
    <s v="S"/>
    <x v="0"/>
    <n v="1"/>
    <n v="8"/>
    <s v="S"/>
    <s v="N"/>
    <s v="S"/>
    <s v=" "/>
    <x v="1"/>
    <d v="2024-09-16T00:00:00"/>
  </r>
  <r>
    <n v="881"/>
    <x v="530"/>
    <d v="1954-12-06T00:00:00"/>
    <s v="F"/>
    <s v="23022024881"/>
    <n v="2540017"/>
    <n v="4894859"/>
    <s v="6FP47280"/>
    <x v="442"/>
    <s v="040.406.428-05"/>
    <s v="gondim.fatima@hotmail.com"/>
    <x v="573"/>
    <s v="MARIA DE FATIMA FREITAS EVANGELISTA GONDIM"/>
    <n v="5583991067546"/>
    <s v="QUALIFICADO"/>
    <m/>
    <x v="1"/>
    <s v="CONSULTORIA"/>
    <s v="JOÃO PESSOA"/>
    <s v="PB"/>
    <s v="58038-510"/>
    <n v="5583991067546"/>
    <x v="232"/>
    <d v="2024-02-23T00:00:00"/>
    <s v="MFE"/>
    <s v="MFE_MFE"/>
    <s v="MARIA DE FATIMA FREITAS EVANGELISTA GONDIM"/>
    <s v="APOSENTADO(A)"/>
    <m/>
    <m/>
    <x v="0"/>
    <n v="1"/>
    <n v="8"/>
    <s v="S"/>
    <s v="N"/>
    <s v="S"/>
    <s v=" "/>
    <x v="0"/>
    <m/>
  </r>
  <r>
    <n v="882"/>
    <x v="531"/>
    <d v="1980-05-16T00:00:00"/>
    <s v="M"/>
    <s v="23022024882"/>
    <m/>
    <n v="2723609"/>
    <m/>
    <x v="443"/>
    <s v="275.484.528-37"/>
    <s v="efremcbit@gmail.com"/>
    <x v="574"/>
    <s v="EFRÉM CASTRO BITTENCOURT"/>
    <n v="5519981077007"/>
    <m/>
    <m/>
    <x v="1"/>
    <s v="CONSULTORIA"/>
    <s v="CAMPINAS"/>
    <s v="SP"/>
    <s v="13080-210"/>
    <n v="5519981077007"/>
    <x v="232"/>
    <d v="2024-02-23T00:00:00"/>
    <s v="ECB"/>
    <s v="ECB_ECB"/>
    <s v="EFRÉM CASTRO BITTENCOURT"/>
    <s v="ENGENHEIRO ELÉTRICO"/>
    <m/>
    <s v="S"/>
    <x v="0"/>
    <n v="1"/>
    <n v="8"/>
    <s v="S"/>
    <s v="N"/>
    <s v="S"/>
    <s v=" "/>
    <x v="0"/>
    <m/>
  </r>
  <r>
    <n v="887"/>
    <x v="532"/>
    <d v="1985-07-03T00:00:00"/>
    <s v="M"/>
    <s v="23022024887"/>
    <n v="570682"/>
    <n v="5410593"/>
    <s v="6FQ72310"/>
    <x v="444"/>
    <s v="339.547.868-85"/>
    <s v="FELIPE.CERCHIARI@GMAIL.COM"/>
    <x v="575"/>
    <s v="FELIPE ASSUNCAO CERCHIARI"/>
    <n v="5511982638283"/>
    <m/>
    <m/>
    <x v="1"/>
    <s v="CONSULTORIA"/>
    <s v="SÃO PAULO"/>
    <s v="SP"/>
    <s v="05435-060"/>
    <n v="5511982638283"/>
    <x v="232"/>
    <d v="2024-02-23T00:00:00"/>
    <s v="FAC"/>
    <s v="FAC_FAC"/>
    <s v="FELIPE ASSUNCAO CERCHIARI"/>
    <s v="ADMINISTRADOR(A)"/>
    <m/>
    <s v="S"/>
    <x v="0"/>
    <n v="1"/>
    <n v="8"/>
    <s v="S"/>
    <s v="S"/>
    <s v="S"/>
    <s v=" "/>
    <x v="0"/>
    <m/>
  </r>
  <r>
    <n v="924"/>
    <x v="533"/>
    <d v="1985-08-18T00:00:00"/>
    <s v="F"/>
    <s v="23022024924"/>
    <n v="3586047"/>
    <m/>
    <m/>
    <x v="445"/>
    <s v="059.367.034-52"/>
    <s v="katy_sng@hotmail.com"/>
    <x v="576"/>
    <s v="KATYANNA J S SANTOS CERCHIARI"/>
    <n v="5511981081900"/>
    <m/>
    <m/>
    <x v="1"/>
    <s v="CONSULTORIA"/>
    <s v="SÃO PAULO"/>
    <s v="SP"/>
    <s v="5435-060"/>
    <n v="5511981081900"/>
    <x v="232"/>
    <d v="2024-02-23T00:00:00"/>
    <s v="FAC"/>
    <s v="FAC_FAC"/>
    <s v="FELIPE ASSUNCAO CERCHIARI"/>
    <s v="ADMINISTRADOR(A)"/>
    <m/>
    <s v="S"/>
    <x v="0"/>
    <n v="1"/>
    <n v="8"/>
    <s v="S"/>
    <s v="S"/>
    <s v="S"/>
    <s v=" "/>
    <x v="0"/>
    <m/>
  </r>
  <r>
    <n v="927"/>
    <x v="532"/>
    <d v="1985-07-03T00:00:00"/>
    <s v="M"/>
    <s v="23022024927"/>
    <m/>
    <s v=" "/>
    <m/>
    <x v="1"/>
    <s v="339.547.868-85"/>
    <s v="FELIPE.CERCHIARI@GMAIL.COM"/>
    <x v="577"/>
    <s v="FELIPE ASSUNCAO CERCHIARI"/>
    <n v="5511982638283"/>
    <m/>
    <m/>
    <x v="1"/>
    <s v="CONSULTORIA"/>
    <s v="SÃO PAULO"/>
    <s v="SP"/>
    <s v="05435-060"/>
    <n v="5511982638283"/>
    <x v="232"/>
    <d v="2024-02-23T00:00:00"/>
    <s v="FAC"/>
    <s v="FAC"/>
    <s v="FELIPE ASSUNCAO CERCHIARI"/>
    <s v="ADMINISTRADOR(A)"/>
    <m/>
    <s v="S"/>
    <x v="0"/>
    <n v="1"/>
    <n v="8"/>
    <s v="S"/>
    <s v="S"/>
    <s v="S"/>
    <s v=" "/>
    <x v="1"/>
    <d v="2024-11-01T00:00:00"/>
  </r>
  <r>
    <n v="997"/>
    <x v="534"/>
    <d v="1954-12-06T00:00:00"/>
    <s v="F"/>
    <s v="23022024997"/>
    <m/>
    <n v="2831562"/>
    <s v="6AV08234"/>
    <x v="446"/>
    <s v="040.406.428-05"/>
    <s v="gondim.fatima@hotmail.com"/>
    <x v="103"/>
    <s v="MARIA DE FATIMA FREITAS EVANGELISTA GONDIM"/>
    <n v="5583991067546"/>
    <s v="QUALIFICADO"/>
    <m/>
    <x v="1"/>
    <s v="CONSULTORIA"/>
    <s v="JOÃO PESSOA"/>
    <s v="PB"/>
    <s v="58038-510"/>
    <n v="5583991067546"/>
    <x v="232"/>
    <m/>
    <s v="MFE"/>
    <s v="MFE_MFE"/>
    <s v="MARIA DE FATIMA FREITAS EVANGELISTA GONDIM"/>
    <s v="APOSENTADO(A)"/>
    <m/>
    <m/>
    <x v="0"/>
    <n v="1"/>
    <n v="8"/>
    <s v="S"/>
    <s v="S"/>
    <s v="S"/>
    <s v=" "/>
    <x v="0"/>
    <m/>
  </r>
  <r>
    <n v="998"/>
    <x v="535"/>
    <d v="1954-12-06T00:00:00"/>
    <s v="F"/>
    <s v="23022024998"/>
    <m/>
    <n v="2253487"/>
    <m/>
    <x v="442"/>
    <s v="040.406.428-05"/>
    <s v="gondim.fatima@hotmail.com"/>
    <x v="573"/>
    <s v="MARIA DE FATIMA FREITAS EVANGELISTA GONDIM"/>
    <n v="5583991067546"/>
    <s v="QUALIFICADO"/>
    <m/>
    <x v="1"/>
    <s v="CONSULTORIA"/>
    <s v="JOÃO PESSOA"/>
    <s v="PB"/>
    <s v="58038-510"/>
    <n v="5583991067546"/>
    <x v="232"/>
    <m/>
    <s v="MFE"/>
    <s v="MFE_MFE"/>
    <s v="MARIA DE FATIMA FREITAS EVANGELISTA GONDIM"/>
    <s v="APOSENTADO(A)"/>
    <m/>
    <m/>
    <x v="0"/>
    <n v="1"/>
    <n v="8"/>
    <s v="S"/>
    <s v="S"/>
    <s v="S"/>
    <s v=" "/>
    <x v="0"/>
    <m/>
  </r>
  <r>
    <n v="1043"/>
    <x v="530"/>
    <d v="1954-12-06T00:00:00"/>
    <s v="F"/>
    <s v="230220241043"/>
    <m/>
    <m/>
    <m/>
    <x v="1"/>
    <s v="040.406.428-05"/>
    <s v="gondim.fatima@hotmail.com"/>
    <x v="578"/>
    <s v="MARIA DE FATIMA FREITAS EVANGELISTA GONDIM"/>
    <n v="5583991067546"/>
    <s v="QUALIFICADO"/>
    <m/>
    <x v="1"/>
    <s v="CONSULTORIA"/>
    <s v="JOÃO PESSOA"/>
    <s v="PB"/>
    <s v="58038-510"/>
    <n v="5583991067546"/>
    <x v="232"/>
    <d v="2024-02-23T00:00:00"/>
    <s v="MFE"/>
    <s v="MFE"/>
    <s v="MARIA DE FATIMA FREITAS EVANGELISTA GONDIM"/>
    <s v="APOSENTADO(A)"/>
    <m/>
    <m/>
    <x v="0"/>
    <n v="1"/>
    <n v="8"/>
    <s v="S"/>
    <s v="S"/>
    <s v="S"/>
    <s v=" "/>
    <x v="1"/>
    <m/>
  </r>
  <r>
    <n v="1141"/>
    <x v="536"/>
    <d v="1985-07-03T00:00:00"/>
    <s v="M"/>
    <s v="230220241141"/>
    <m/>
    <n v="5292994"/>
    <m/>
    <x v="447"/>
    <s v="339.547.868-85"/>
    <s v="FELIPE.CERCHIARI@GMAIL.COM"/>
    <x v="579"/>
    <s v="FELIPE ASSUNCAO CERCHIARI"/>
    <n v="5511982638283"/>
    <m/>
    <m/>
    <x v="1"/>
    <s v="CONSULTORIA"/>
    <s v="SÃO PAULO"/>
    <s v="SP"/>
    <s v="05435-060"/>
    <n v="5511982638283"/>
    <x v="232"/>
    <d v="2024-02-23T00:00:00"/>
    <s v="FAC"/>
    <s v="FAC_FAC"/>
    <s v="FELIPE ASSUNCAO CERCHIARI"/>
    <s v="ADMINISTRADOR(A)"/>
    <m/>
    <s v="S"/>
    <x v="0"/>
    <n v="1"/>
    <n v="8"/>
    <s v="S"/>
    <s v="S"/>
    <s v="S"/>
    <s v=" "/>
    <x v="0"/>
    <m/>
  </r>
  <r>
    <n v="883"/>
    <x v="323"/>
    <d v="1987-06-01T00:00:00"/>
    <s v="M"/>
    <s v="22022024883"/>
    <m/>
    <m/>
    <m/>
    <x v="1"/>
    <s v="318.004.798-40"/>
    <s v="CELIOVOLPI@GMAIL.COM"/>
    <x v="8"/>
    <s v="CELIO VOLPI JUNIOR"/>
    <n v="5511999411646"/>
    <s v="REGULAR"/>
    <m/>
    <x v="1"/>
    <s v="RETENCAO"/>
    <s v="FORTALEZA"/>
    <s v="CE"/>
    <s v="60165-075"/>
    <n v="5511999411646"/>
    <x v="233"/>
    <d v="2024-02-22T00:00:00"/>
    <s v="CVJ"/>
    <s v="CVJ"/>
    <s v="CELIO VOLPI JUNIOR"/>
    <s v="ENGENHEIRO(A)"/>
    <s v="SIMPLES"/>
    <s v="S"/>
    <x v="1"/>
    <n v="0"/>
    <m/>
    <s v="S"/>
    <s v="N"/>
    <s v="S"/>
    <s v=" "/>
    <x v="1"/>
    <d v="2024-10-28T00:00:00"/>
  </r>
  <r>
    <n v="878"/>
    <x v="537"/>
    <d v="1979-07-21T00:00:00"/>
    <s v="M"/>
    <s v="20022024878"/>
    <n v="3997038"/>
    <m/>
    <m/>
    <x v="448"/>
    <s v="081.371.867-86"/>
    <s v="drj_vazquez@hotmail.com"/>
    <x v="580"/>
    <s v="JONAS VAZQUEZ COUTINHO"/>
    <n v="5511993801415"/>
    <m/>
    <m/>
    <x v="1"/>
    <s v="CONSULTORIA"/>
    <s v="SÃO PAULO"/>
    <s v="SP"/>
    <n v="11030220"/>
    <n v="5511993801415"/>
    <x v="234"/>
    <d v="2024-02-20T00:00:00"/>
    <s v="JVC"/>
    <s v="JVC_JVC"/>
    <s v="JONAS VAZQUEZ COUTINHO"/>
    <s v="MÉDICO(A)"/>
    <m/>
    <s v="S"/>
    <x v="0"/>
    <n v="1"/>
    <n v="8"/>
    <s v="S"/>
    <s v="N"/>
    <s v="S"/>
    <s v=" "/>
    <x v="0"/>
    <m/>
  </r>
  <r>
    <n v="879"/>
    <x v="538"/>
    <m/>
    <s v="E"/>
    <s v="20022024879"/>
    <m/>
    <n v="5367738"/>
    <m/>
    <x v="449"/>
    <s v="19.097.206/0001-00"/>
    <s v="danielle.figlioulo@gmail.com"/>
    <x v="581"/>
    <s v="ORTOCLÍNICA FISIO LTDA"/>
    <n v="5581991685827"/>
    <s v="REGULAR"/>
    <m/>
    <x v="1"/>
    <s v="CONSULTORIA"/>
    <s v="RECIFE"/>
    <s v="PE"/>
    <s v="50710-100"/>
    <n v="558191685827"/>
    <x v="234"/>
    <d v="2024-02-20T00:00:00"/>
    <s v="PJOF"/>
    <s v="PJOF_OCFL_PJ"/>
    <s v="ORTOCLÍNICA FISIO LTDA"/>
    <s v="EMPRESA"/>
    <m/>
    <m/>
    <x v="0"/>
    <n v="1"/>
    <n v="8"/>
    <s v="S"/>
    <s v="N"/>
    <s v="S"/>
    <s v=" "/>
    <x v="0"/>
    <m/>
  </r>
  <r>
    <n v="1131"/>
    <x v="537"/>
    <d v="1979-07-21T00:00:00"/>
    <s v="M"/>
    <s v="200220241131"/>
    <n v="15808931"/>
    <m/>
    <m/>
    <x v="450"/>
    <s v="081.371.867-86"/>
    <s v="drj_vazquez@hotmail.com"/>
    <x v="582"/>
    <s v="JONAS VAZQUEZ COUTINHO"/>
    <n v="5511993801415"/>
    <m/>
    <m/>
    <x v="1"/>
    <s v="CONSULTORIA"/>
    <s v="SÃO PAULO"/>
    <s v="SP"/>
    <s v="11030-220"/>
    <n v="5511993801415"/>
    <x v="234"/>
    <d v="2024-02-20T00:00:00"/>
    <s v="JVC"/>
    <s v="JVC_JVC"/>
    <s v="JONAS VAZQUEZ COUTINHO"/>
    <s v="MÉDICO(A)"/>
    <m/>
    <s v="S"/>
    <x v="0"/>
    <n v="1"/>
    <n v="8"/>
    <s v="S"/>
    <s v="N"/>
    <s v="S"/>
    <s v=" "/>
    <x v="0"/>
    <m/>
  </r>
  <r>
    <n v="877"/>
    <x v="539"/>
    <d v="1981-02-22T00:00:00"/>
    <s v="M"/>
    <s v="19022024877"/>
    <n v="15066980"/>
    <m/>
    <m/>
    <x v="1"/>
    <s v="040.220.984-22"/>
    <s v="Idisqueirozsta@hotmail.com"/>
    <x v="583"/>
    <s v="IDIC QUEIROZ SILVA"/>
    <n v="5581992157939"/>
    <m/>
    <m/>
    <x v="1"/>
    <s v="CONSULTORIA"/>
    <s v="SANTA CRUZ DO CAPIBARIBE"/>
    <s v="PE"/>
    <s v="55195-605"/>
    <n v="5581992157939"/>
    <x v="235"/>
    <d v="2024-02-19T00:00:00"/>
    <s v="IQS"/>
    <s v="IQS"/>
    <s v="IDIC QUEIROZ SILVA"/>
    <s v="EMPRESÁRIO(A)"/>
    <m/>
    <s v="S"/>
    <x v="0"/>
    <n v="1"/>
    <n v="8"/>
    <s v="S"/>
    <s v="N"/>
    <s v="S"/>
    <s v="S"/>
    <x v="1"/>
    <d v="2024-07-12T00:00:00"/>
  </r>
  <r>
    <n v="864"/>
    <x v="540"/>
    <d v="1961-05-02T00:00:00"/>
    <s v="F"/>
    <s v="15022024864"/>
    <n v="3837011"/>
    <m/>
    <m/>
    <x v="1"/>
    <s v="043.910.785-70"/>
    <s v="MARIALSMM@GMAIL.COM"/>
    <x v="584"/>
    <s v="MARIA LUCIA SALIM MIRANDA MACHADO"/>
    <n v="5532988168008"/>
    <m/>
    <m/>
    <x v="1"/>
    <s v="CONSULTORIA"/>
    <s v="JUIZ DE FORA"/>
    <s v="MG"/>
    <s v="36033-340 "/>
    <n v="5532988168008"/>
    <x v="236"/>
    <d v="2024-02-15T00:00:00"/>
    <s v="FMF"/>
    <s v="FMF_FMF"/>
    <s v="FERNANDO MAFFEI FRASCA"/>
    <s v="ASSISTENTE SOCIAL"/>
    <m/>
    <m/>
    <x v="0"/>
    <n v="1"/>
    <n v="1"/>
    <s v="S"/>
    <s v="N"/>
    <s v="S"/>
    <s v=" "/>
    <x v="0"/>
    <m/>
  </r>
  <r>
    <n v="865"/>
    <x v="541"/>
    <d v="2000-06-30T00:00:00"/>
    <s v="M"/>
    <s v="15022024865"/>
    <n v="4311227"/>
    <m/>
    <m/>
    <x v="451"/>
    <s v="043.910.785-70"/>
    <s v="joao.terra01@hotmail.com"/>
    <x v="585"/>
    <s v="JOAO GABRIEL SILVA PEIXOTO ANDRADE"/>
    <n v="5575999105847"/>
    <m/>
    <m/>
    <x v="1"/>
    <s v="CONSULTORIA"/>
    <s v="SALVADOR"/>
    <s v="BA"/>
    <s v="40080-005 "/>
    <n v="5575999105847"/>
    <x v="236"/>
    <d v="2024-02-15T00:00:00"/>
    <s v="DLP"/>
    <s v="DLP_DLP"/>
    <s v="DJALMA LUCIANO PEIXOTO ANDRADE"/>
    <s v="ESTUDANTE"/>
    <m/>
    <m/>
    <x v="0"/>
    <n v="1"/>
    <n v="1"/>
    <s v="S"/>
    <s v="N"/>
    <s v="S"/>
    <s v=" "/>
    <x v="0"/>
    <m/>
  </r>
  <r>
    <n v="867"/>
    <x v="542"/>
    <d v="2002-12-30T00:00:00"/>
    <s v="M"/>
    <s v="15022024867"/>
    <n v="11018763"/>
    <m/>
    <m/>
    <x v="1"/>
    <s v="711.879.834-70"/>
    <s v="jvitor.scampos@outlook.com"/>
    <x v="586"/>
    <s v="JOAO VITOR SOUZA CAMPOS"/>
    <n v="5581999724570"/>
    <m/>
    <m/>
    <x v="18"/>
    <s v="RETENCAO"/>
    <s v="RECIFE"/>
    <s v="PE"/>
    <s v="52050-375"/>
    <n v="5581999724570"/>
    <x v="236"/>
    <d v="2024-02-15T00:00:00"/>
    <s v="JVSC"/>
    <s v="JVSC_JVSC"/>
    <s v="JOAO VITOR SOUZA CAMPOS"/>
    <s v="ESTUDANTE"/>
    <m/>
    <m/>
    <x v="2"/>
    <n v="1"/>
    <m/>
    <s v="N"/>
    <s v="N"/>
    <s v="N"/>
    <s v=" "/>
    <x v="1"/>
    <d v="2025-05-26T00:00:00"/>
  </r>
  <r>
    <n v="868"/>
    <x v="542"/>
    <d v="2002-12-30T00:00:00"/>
    <s v="M"/>
    <s v="15022024868"/>
    <m/>
    <n v="4483090"/>
    <m/>
    <x v="1"/>
    <s v="711.879.834-70"/>
    <s v="jvitor.scampos@outlook.com"/>
    <x v="586"/>
    <s v="JOAO VITOR SOUZA CAMPOS"/>
    <n v="5581999724570"/>
    <m/>
    <m/>
    <x v="18"/>
    <s v="RETENCAO"/>
    <s v="RECIFE"/>
    <s v="PE"/>
    <s v="52050-375"/>
    <n v="5581999724570"/>
    <x v="236"/>
    <d v="2024-02-15T00:00:00"/>
    <s v="JVSC"/>
    <s v="JVSC_JVSC"/>
    <s v="JOAO VITOR SOUZA CAMPOS"/>
    <s v="ESTUDANTE"/>
    <m/>
    <m/>
    <x v="2"/>
    <n v="1"/>
    <m/>
    <s v="N"/>
    <s v="N"/>
    <s v="N"/>
    <s v=" "/>
    <x v="1"/>
    <d v="2025-05-26T00:00:00"/>
  </r>
  <r>
    <n v="871"/>
    <x v="543"/>
    <d v="2005-10-03T00:00:00"/>
    <s v="M"/>
    <s v="15022024871"/>
    <n v="14991425"/>
    <m/>
    <m/>
    <x v="452"/>
    <s v="708.326.714-60"/>
    <s v="Matos@rpcpar.com"/>
    <x v="587"/>
    <s v="BRUNO NOBREGA MENEZES DE MATOS"/>
    <n v="5581991645479"/>
    <m/>
    <m/>
    <x v="1"/>
    <s v="CONSULTORIA"/>
    <s v="SÃO PAULO"/>
    <s v="SP"/>
    <s v="04546-042"/>
    <n v="5581991645479"/>
    <x v="236"/>
    <d v="2024-02-15T00:00:00"/>
    <s v="FRM"/>
    <s v="FRM_CGM"/>
    <s v="CARLOS GUSTAVO RODRIGUES DE MATOS"/>
    <s v="ESTUDANTE"/>
    <m/>
    <s v="N"/>
    <x v="0"/>
    <n v="1"/>
    <n v="7"/>
    <s v="S"/>
    <s v="N"/>
    <s v="S"/>
    <s v=" "/>
    <x v="0"/>
    <m/>
  </r>
  <r>
    <n v="870"/>
    <x v="544"/>
    <d v="1984-10-24T00:00:00"/>
    <s v="F"/>
    <s v="09022024870"/>
    <n v="12670853"/>
    <m/>
    <m/>
    <x v="1"/>
    <s v="332.640.068-39"/>
    <s v="thauane_nf@yahoo.com.br"/>
    <x v="588"/>
    <s v="THAUANE NUNES FERREIRA"/>
    <n v="5511961290726"/>
    <m/>
    <m/>
    <x v="9"/>
    <s v="CONSULTORIA"/>
    <s v="SANTO ANDRÉ"/>
    <s v="SP"/>
    <s v="09060-500"/>
    <n v="5511961290726"/>
    <x v="237"/>
    <d v="2024-02-09T00:00:00"/>
    <s v="TNF"/>
    <s v="TNF"/>
    <s v="THAUANE NUNES FERREIRA"/>
    <s v="MÉDICO(A)"/>
    <m/>
    <s v="S"/>
    <x v="0"/>
    <n v="1"/>
    <n v="8"/>
    <s v="S"/>
    <s v="N"/>
    <s v="S"/>
    <s v="S"/>
    <x v="1"/>
    <d v="2025-01-03T00:00:00"/>
  </r>
  <r>
    <n v="872"/>
    <x v="545"/>
    <d v="1989-12-27T00:00:00"/>
    <s v="M"/>
    <s v="09022024872"/>
    <n v="426218"/>
    <m/>
    <m/>
    <x v="453"/>
    <s v="086.074.524-44"/>
    <s v="joas_pessoa@hotmail.com"/>
    <x v="589"/>
    <s v="JOÁS PESSOA DA CRUZ"/>
    <n v="5581999583935"/>
    <m/>
    <m/>
    <x v="1"/>
    <s v="CONSULTORIA"/>
    <s v="BELO HORIZONTE"/>
    <s v="MG"/>
    <s v="30140-092"/>
    <n v="5581999583935"/>
    <x v="237"/>
    <d v="2024-02-09T00:00:00"/>
    <s v="JPC"/>
    <s v="JPC_JPC"/>
    <s v="JOÁS PESSOA DA CRUZ"/>
    <s v="PROCURADOR"/>
    <m/>
    <s v="N"/>
    <x v="0"/>
    <n v="1"/>
    <n v="8"/>
    <s v="S"/>
    <s v="N"/>
    <s v="S"/>
    <s v=" "/>
    <x v="1"/>
    <d v="2025-07-07T00:00:00"/>
  </r>
  <r>
    <n v="921"/>
    <x v="544"/>
    <d v="1984-10-24T00:00:00"/>
    <s v="F"/>
    <s v="09022024921"/>
    <s v=" "/>
    <m/>
    <m/>
    <x v="1"/>
    <s v="332.640.068-39"/>
    <s v="thauane_nf@yahoo.com.br"/>
    <x v="590"/>
    <s v="THAUANE NUNES FERREIRA"/>
    <n v="5511961290726"/>
    <m/>
    <m/>
    <x v="9"/>
    <s v="CONSULTORIA"/>
    <s v="SANTO ANDRÉ"/>
    <s v="SP"/>
    <s v="09060-500"/>
    <n v="5511961290726"/>
    <x v="237"/>
    <d v="2024-02-09T00:00:00"/>
    <s v="TNF"/>
    <s v="TNF"/>
    <s v="THAUANE NUNES FERREIRA"/>
    <s v="MÉDICO(A)"/>
    <m/>
    <s v="S"/>
    <x v="0"/>
    <n v="1"/>
    <n v="8"/>
    <s v="S"/>
    <s v="N"/>
    <s v="S"/>
    <s v=" "/>
    <x v="1"/>
    <d v="2025-01-03T00:00:00"/>
  </r>
  <r>
    <n v="922"/>
    <x v="544"/>
    <d v="1984-10-24T00:00:00"/>
    <s v="F"/>
    <s v="09022024922"/>
    <m/>
    <n v="4864672"/>
    <m/>
    <x v="1"/>
    <s v="332.640.068-39"/>
    <s v="thauane_nf@yahoo.com.br"/>
    <x v="591"/>
    <s v="THAUANE NUNES FERREIRA"/>
    <n v="5511961290726"/>
    <m/>
    <m/>
    <x v="9"/>
    <s v="CONSULTORIA"/>
    <s v="SANTO ANDRÉ"/>
    <s v="SP"/>
    <s v="09060-500"/>
    <n v="5511961290726"/>
    <x v="237"/>
    <d v="2024-02-09T00:00:00"/>
    <s v="TNF"/>
    <s v="TNF"/>
    <s v="THAUANE NUNES FERREIRA"/>
    <s v="MÉDICO(A)"/>
    <m/>
    <s v="S"/>
    <x v="0"/>
    <n v="1"/>
    <n v="8"/>
    <s v="S"/>
    <s v="N"/>
    <s v="S"/>
    <s v=" "/>
    <x v="1"/>
    <d v="2025-01-03T00:00:00"/>
  </r>
  <r>
    <n v="859"/>
    <x v="546"/>
    <d v="1990-12-14T00:00:00"/>
    <s v="M"/>
    <s v="08022024859"/>
    <n v="2332527"/>
    <m/>
    <m/>
    <x v="454"/>
    <s v="380.525.058-44"/>
    <s v="luciano.guerrero@vrrecife.com.br"/>
    <x v="592"/>
    <s v="LUCIANO GUERRERO FERNANDES"/>
    <n v="5581998000798"/>
    <m/>
    <m/>
    <x v="1"/>
    <s v="CONSULTORIA"/>
    <s v="RECIFE"/>
    <s v="PE"/>
    <s v="54522-170"/>
    <n v="5581998000798"/>
    <x v="238"/>
    <d v="2024-02-08T00:00:00"/>
    <s v="VRS"/>
    <s v="VRS_REC"/>
    <s v="VR RECIFE SERVIÇOS LTDA"/>
    <m/>
    <m/>
    <s v="S"/>
    <x v="0"/>
    <n v="1"/>
    <n v="8"/>
    <s v="S"/>
    <s v="N"/>
    <s v="S"/>
    <s v=" "/>
    <x v="0"/>
    <m/>
  </r>
  <r>
    <n v="884"/>
    <x v="546"/>
    <d v="1990-12-14T00:00:00"/>
    <s v="M"/>
    <s v="08022024884"/>
    <n v="15061349"/>
    <m/>
    <m/>
    <x v="1"/>
    <s v="380.525.058-44"/>
    <s v="luciano.guerrero@vrrecife.com.br"/>
    <x v="593"/>
    <s v="LUCIANO GUERRERO FERNANDES"/>
    <n v="5581998000798"/>
    <m/>
    <m/>
    <x v="1"/>
    <s v="CONSULTORIA"/>
    <s v="RECIFE"/>
    <s v="PE"/>
    <s v="54522-170"/>
    <n v="5581998000798"/>
    <x v="238"/>
    <d v="2024-02-08T00:00:00"/>
    <s v="VRS"/>
    <s v="VRS_REC"/>
    <s v="VR RECIFE SERVIÇOS LTDA"/>
    <m/>
    <m/>
    <s v="S"/>
    <x v="0"/>
    <n v="1"/>
    <n v="8"/>
    <s v="S"/>
    <s v="N"/>
    <s v="S"/>
    <s v=" "/>
    <x v="0"/>
    <m/>
  </r>
  <r>
    <n v="905"/>
    <x v="547"/>
    <m/>
    <s v="E"/>
    <s v="08022024905"/>
    <n v="15658475"/>
    <m/>
    <m/>
    <x v="455"/>
    <s v="447.144.22/0001-02"/>
    <s v="pamela.olimpio@vrrecife.com.br"/>
    <x v="594"/>
    <s v="LUCIANO GUERRERO FERNANDES"/>
    <n v="5581998000798"/>
    <m/>
    <m/>
    <x v="1"/>
    <s v="CONSULTORIA"/>
    <s v="CUIABÁ"/>
    <s v="MT"/>
    <s v="78043-900"/>
    <n v="5581998000798"/>
    <x v="238"/>
    <d v="2024-02-08T00:00:00"/>
    <s v="VRS"/>
    <s v="VRS_REC"/>
    <s v="VR RECIFE SERVIÇOS LTDA"/>
    <m/>
    <m/>
    <m/>
    <x v="0"/>
    <n v="1"/>
    <n v="8"/>
    <s v="S"/>
    <s v="N"/>
    <s v="S"/>
    <s v=" "/>
    <x v="0"/>
    <m/>
  </r>
  <r>
    <n v="906"/>
    <x v="548"/>
    <m/>
    <s v="E"/>
    <s v="08022024906"/>
    <n v="4635818"/>
    <m/>
    <m/>
    <x v="456"/>
    <s v="325.387.96/0001-27"/>
    <s v="Luciano.guerrero@vrrecife.com.br"/>
    <x v="595"/>
    <s v="LUCIANO GUERRERO FERNANDES"/>
    <n v="5581998000798"/>
    <m/>
    <m/>
    <x v="1"/>
    <s v="CONSULTORIA"/>
    <s v="RECIFE"/>
    <s v="PE"/>
    <s v="51020-280"/>
    <n v="5581998000798"/>
    <x v="238"/>
    <d v="2024-02-08T00:00:00"/>
    <s v="VRS"/>
    <s v="VRS_REC"/>
    <s v="VR RECIFE SERVIÇOS LTDA"/>
    <m/>
    <m/>
    <m/>
    <x v="0"/>
    <n v="1"/>
    <n v="8"/>
    <s v="S"/>
    <s v="N"/>
    <s v="S"/>
    <s v=" "/>
    <x v="0"/>
    <m/>
  </r>
  <r>
    <n v="907"/>
    <x v="549"/>
    <m/>
    <s v="E"/>
    <s v="08022024907"/>
    <n v="3499147"/>
    <m/>
    <m/>
    <x v="457"/>
    <s v="249.624.00/0001-46"/>
    <s v="Luciano.guerrero@vrrecife.com.br"/>
    <x v="596"/>
    <s v="LUCIANO GUERRERO FERNANDES"/>
    <n v="5581998000798"/>
    <m/>
    <m/>
    <x v="1"/>
    <s v="CONSULTORIA"/>
    <s v="RECIFE"/>
    <s v="PE"/>
    <s v="51020-280"/>
    <n v="5581998000798"/>
    <x v="238"/>
    <d v="2024-02-08T00:00:00"/>
    <s v="VRS"/>
    <s v="VRS_REC"/>
    <s v="VR RECIFE SERVIÇOS LTDA"/>
    <m/>
    <m/>
    <m/>
    <x v="0"/>
    <n v="1"/>
    <n v="8"/>
    <s v="S"/>
    <s v="N"/>
    <s v="S"/>
    <s v=" "/>
    <x v="0"/>
    <m/>
  </r>
  <r>
    <n v="908"/>
    <x v="550"/>
    <m/>
    <s v="E"/>
    <s v="08022024908"/>
    <n v="4620515"/>
    <m/>
    <m/>
    <x v="458"/>
    <s v="342.433.43/0001-07"/>
    <s v="pamela.olimpio@vrrecife.com.br"/>
    <x v="597"/>
    <s v="LUCIANO GUERRERO FERNANDES"/>
    <n v="5581998000798"/>
    <m/>
    <m/>
    <x v="1"/>
    <s v="CONSULTORIA"/>
    <s v="SALVADOR "/>
    <s v="BA"/>
    <s v="40010-000"/>
    <n v="5581998000798"/>
    <x v="238"/>
    <d v="2024-02-08T00:00:00"/>
    <s v="VRS"/>
    <s v="VRS_REC"/>
    <s v="VR RECIFE SERVIÇOS LTDA"/>
    <m/>
    <m/>
    <m/>
    <x v="0"/>
    <n v="1"/>
    <n v="8"/>
    <s v="S"/>
    <s v="N"/>
    <s v="S"/>
    <s v=" "/>
    <x v="0"/>
    <m/>
  </r>
  <r>
    <n v="857"/>
    <x v="551"/>
    <d v="1994-04-20T00:00:00"/>
    <s v="M"/>
    <s v="07022024857"/>
    <n v="12203397"/>
    <m/>
    <m/>
    <x v="459"/>
    <s v="036.423.540-33"/>
    <s v="henriquefrasca@hotmail.com"/>
    <x v="598"/>
    <s v="HENRIQUE FRASCA GRILLO"/>
    <n v="5551996549191"/>
    <m/>
    <m/>
    <x v="1"/>
    <s v="CONSULTORIA"/>
    <s v="SÃO GABRIEL"/>
    <s v="RS"/>
    <s v="97310-710"/>
    <n v="5551996549191"/>
    <x v="239"/>
    <d v="2024-02-07T00:00:00"/>
    <s v="FMF"/>
    <s v="FMF_HFG"/>
    <s v="HENRIQUE FRASCA GRILLO"/>
    <s v="DEFENSOR(A) PÚBLICO(A)"/>
    <m/>
    <s v="S"/>
    <x v="0"/>
    <n v="1"/>
    <n v="8"/>
    <s v="S"/>
    <s v="N"/>
    <s v="S"/>
    <s v=" "/>
    <x v="0"/>
    <m/>
  </r>
  <r>
    <n v="909"/>
    <x v="551"/>
    <d v="1994-04-20T00:00:00"/>
    <s v="M"/>
    <s v="07022024909"/>
    <m/>
    <n v="5313765"/>
    <m/>
    <x v="460"/>
    <s v="036.423.540-33"/>
    <s v="henriquefrasca@hotmail.com"/>
    <x v="599"/>
    <s v="HENRIQUE FRASCA GRILLO"/>
    <n v="5551996549191"/>
    <m/>
    <m/>
    <x v="1"/>
    <s v="CONSULTORIA"/>
    <s v="SÃO GABRIEL"/>
    <s v="RS"/>
    <s v="97310-710"/>
    <n v="5551996549191"/>
    <x v="239"/>
    <d v="2024-02-07T00:00:00"/>
    <s v="FMF"/>
    <s v="FMF_HFG"/>
    <s v="HENRIQUE FRASCA GRILLO"/>
    <s v="DEFENSOR(A) PÚBLICO(A)"/>
    <m/>
    <m/>
    <x v="0"/>
    <n v="1"/>
    <n v="8"/>
    <s v="S"/>
    <s v="N"/>
    <s v="S"/>
    <s v=" "/>
    <x v="0"/>
    <m/>
  </r>
  <r>
    <n v="854"/>
    <x v="552"/>
    <d v="1992-04-17T00:00:00"/>
    <s v="M"/>
    <s v="06022024854"/>
    <m/>
    <n v="2707522"/>
    <m/>
    <x v="461"/>
    <s v="068.233.174-00"/>
    <s v="ayronleal@hotmail.com"/>
    <x v="600"/>
    <s v="AYRON PERICLES LIMA LEAL NETO"/>
    <n v="558188010809"/>
    <m/>
    <m/>
    <x v="1"/>
    <s v="CONSULTORIA"/>
    <s v="RECIFE"/>
    <s v="PE"/>
    <s v="51021-370"/>
    <n v="558188010809"/>
    <x v="240"/>
    <d v="2024-02-06T00:00:00"/>
    <s v="APLN"/>
    <s v="APLN_APLN"/>
    <s v="AYRON PERICLES LIMA LEAL NETO"/>
    <s v="MÉDICO(A)"/>
    <m/>
    <s v="S"/>
    <x v="0"/>
    <n v="1"/>
    <n v="8"/>
    <s v="S"/>
    <s v="N"/>
    <s v="S"/>
    <s v=" "/>
    <x v="0"/>
    <m/>
  </r>
  <r>
    <n v="852"/>
    <x v="553"/>
    <d v="1985-12-27T00:00:00"/>
    <s v="F"/>
    <s v="05022024852"/>
    <n v="4957159"/>
    <m/>
    <s v="6FM16657"/>
    <x v="462"/>
    <s v="057.523.044-40"/>
    <s v="debora.porto@yahoo.com"/>
    <x v="601"/>
    <s v="DEÉBORA MARIA PORTO"/>
    <n v="558199599997"/>
    <m/>
    <m/>
    <x v="1"/>
    <s v="CONSULTORIA"/>
    <s v="RECIFE"/>
    <s v="PE"/>
    <s v="51020-100"/>
    <n v="558199599997"/>
    <x v="241"/>
    <d v="2024-02-05T00:00:00"/>
    <s v="DMP"/>
    <s v="DMP_DMP"/>
    <s v="DÉBORA MARIA PORTO"/>
    <s v="MÉDICO(A)"/>
    <m/>
    <s v="S"/>
    <x v="0"/>
    <n v="1"/>
    <n v="8"/>
    <s v="S"/>
    <s v="N"/>
    <s v="S"/>
    <s v=" "/>
    <x v="0"/>
    <m/>
  </r>
  <r>
    <n v="853"/>
    <x v="458"/>
    <d v="1995-07-10T00:00:00"/>
    <s v="F"/>
    <s v="05022024853"/>
    <m/>
    <m/>
    <m/>
    <x v="1"/>
    <s v="107.880.224-66"/>
    <s v="Nathaliaalecrim9@gmail.com"/>
    <x v="602"/>
    <s v="NATHALIA ALMEIDA DA CUNHA ALECRIM"/>
    <n v="5511932907518"/>
    <m/>
    <m/>
    <x v="1"/>
    <s v="CONSULTORIA"/>
    <s v="SÃO PAULO"/>
    <s v="SP"/>
    <s v="04542-050"/>
    <n v="5511932907518"/>
    <x v="241"/>
    <d v="2024-02-05T00:00:00"/>
    <s v="NACA"/>
    <s v="NACA"/>
    <s v="NATHALIA ALMEIDA DA CUNHA ALECRIM"/>
    <s v="ADMINISTRADOR(A)"/>
    <m/>
    <s v="S"/>
    <x v="0"/>
    <n v="1"/>
    <n v="8"/>
    <s v="S"/>
    <s v="N"/>
    <s v="S"/>
    <s v=" "/>
    <x v="1"/>
    <d v="2024-05-21T00:00:00"/>
  </r>
  <r>
    <n v="850"/>
    <x v="554"/>
    <d v="1983-10-28T00:00:00"/>
    <s v="F"/>
    <s v="01022024850"/>
    <n v="14696274"/>
    <m/>
    <m/>
    <x v="463"/>
    <s v="052.012.604-11"/>
    <s v="jusandes@gmail.com"/>
    <x v="603"/>
    <s v="JULIANA SANDES DANTAS"/>
    <n v="5582999434637"/>
    <m/>
    <m/>
    <x v="9"/>
    <s v="CONSULTORIA"/>
    <s v="MACEIÓ"/>
    <s v="AL"/>
    <s v="57035-553"/>
    <n v="5582999434637"/>
    <x v="242"/>
    <d v="2024-02-01T00:00:00"/>
    <s v="JSD"/>
    <s v="JSD_JSD"/>
    <s v="JULIANA SANDES DANTAS"/>
    <s v="SERVIDOR(A) PÚBLICO(A)"/>
    <m/>
    <s v="S"/>
    <x v="0"/>
    <n v="1"/>
    <n v="8"/>
    <s v="S"/>
    <s v="N"/>
    <s v="S"/>
    <s v=" "/>
    <x v="0"/>
    <m/>
  </r>
  <r>
    <n v="861"/>
    <x v="555"/>
    <d v="1989-11-20T00:00:00"/>
    <s v="M"/>
    <s v="01022024861"/>
    <n v="2654297"/>
    <m/>
    <m/>
    <x v="464"/>
    <s v="072.473.699-90"/>
    <s v="guimoresco@gmail.com"/>
    <x v="604"/>
    <s v="GUILHERME MIRANDA MORESCO"/>
    <n v="5548991518661"/>
    <m/>
    <m/>
    <x v="1"/>
    <s v="CONSULTORIA"/>
    <s v="FLORIANÓPOLIS "/>
    <s v="SC"/>
    <s v="88037-620"/>
    <n v="5548991518661"/>
    <x v="242"/>
    <d v="2024-02-01T00:00:00"/>
    <s v="GMM"/>
    <s v="GMM_GMM"/>
    <s v="GUILHERME MIRANDA MORESCO"/>
    <s v="ENGENHEIRO(A)"/>
    <m/>
    <s v="S"/>
    <x v="0"/>
    <n v="1"/>
    <n v="8"/>
    <s v="S"/>
    <s v="S"/>
    <s v="S"/>
    <s v=" "/>
    <x v="0"/>
    <m/>
  </r>
  <r>
    <n v="862"/>
    <x v="556"/>
    <d v="1990-02-09T00:00:00"/>
    <s v="F"/>
    <s v="01022024862"/>
    <n v="2825496"/>
    <m/>
    <m/>
    <x v="465"/>
    <s v="081.518.979-61"/>
    <s v="graziela.sartori@gmail.com"/>
    <x v="605"/>
    <s v="GUILHERME MIRANDA MORESCO"/>
    <n v="5548991840090"/>
    <m/>
    <m/>
    <x v="1"/>
    <s v="CONSULTORIA"/>
    <s v="FLORIANÓPOLIS "/>
    <s v="SC"/>
    <s v="88037-620"/>
    <n v="5548991840090"/>
    <x v="242"/>
    <d v="2024-02-01T00:00:00"/>
    <s v="GMM"/>
    <s v="GMM_GMM"/>
    <s v="GUILHERME MIRANDA MORESCO"/>
    <s v="ENGENHEIRO(A)"/>
    <m/>
    <s v="S"/>
    <x v="0"/>
    <n v="1"/>
    <n v="8"/>
    <s v="S"/>
    <s v="S"/>
    <s v="S"/>
    <s v=" "/>
    <x v="0"/>
    <m/>
  </r>
  <r>
    <n v="873"/>
    <x v="557"/>
    <d v="1985-03-15T00:00:00"/>
    <s v="M"/>
    <s v="31012024873"/>
    <n v="2583065"/>
    <s v=""/>
    <m/>
    <x v="466"/>
    <s v="047.489.004-07"/>
    <s v="JRICONETO@GMAIL.COM"/>
    <x v="606"/>
    <s v="KATE MILLENA FERREIRA BARBOSA"/>
    <n v="5581971003459"/>
    <s v="REGULAR"/>
    <s v=""/>
    <x v="1"/>
    <s v="CONSULTORIA"/>
    <s v="RECIFE"/>
    <s v="PE"/>
    <s v="52041-055"/>
    <n v="5581996800676"/>
    <x v="243"/>
    <d v="2021-05-12T00:00:00"/>
    <s v="KFB"/>
    <s v="KFB_KFB"/>
    <s v="KATE MILLENA FERREIRA BARBOSA"/>
    <s v="MÉDICO(A)"/>
    <s v="SIMPLES"/>
    <s v="S"/>
    <x v="0"/>
    <n v="1"/>
    <n v="1"/>
    <s v="S"/>
    <s v="S"/>
    <s v="S"/>
    <s v=" "/>
    <x v="0"/>
    <m/>
  </r>
  <r>
    <n v="874"/>
    <x v="558"/>
    <d v="1987-11-28T00:00:00"/>
    <s v="F"/>
    <s v="31012024874"/>
    <n v="2637407"/>
    <n v="3430592"/>
    <m/>
    <x v="467"/>
    <s v="062.719.144-46"/>
    <s v="KATEMILLENA@HOTMAIL.COM"/>
    <x v="607"/>
    <s v="KATE MILLENA FERREIRA BARBOSA"/>
    <n v="5581971003459"/>
    <s v="REGULAR"/>
    <s v="QUALIFICADO"/>
    <x v="1"/>
    <s v="CONSULTORIA"/>
    <s v="RECIFE"/>
    <s v="PE"/>
    <s v="52041-055"/>
    <n v="5581971003459"/>
    <x v="243"/>
    <d v="2021-05-12T00:00:00"/>
    <s v="KFB"/>
    <s v="KFB_KFB"/>
    <s v="KATE MILLENA FERREIRA BARBOSA"/>
    <s v="MÉDICO(A)"/>
    <s v="COMPLETA"/>
    <s v="S"/>
    <x v="0"/>
    <n v="1"/>
    <n v="1"/>
    <s v="S"/>
    <s v="S"/>
    <s v="S"/>
    <s v=" "/>
    <x v="0"/>
    <m/>
  </r>
  <r>
    <n v="875"/>
    <x v="559"/>
    <d v="1987-11-28T00:00:00"/>
    <s v="F"/>
    <s v="31012024875"/>
    <n v="5680662"/>
    <s v=""/>
    <m/>
    <x v="468"/>
    <s v="062.719.144-46"/>
    <s v="KATEMILLENA@HOTMAIL.COM"/>
    <x v="608"/>
    <s v="KATE MILLENA FERREIRA BARBOSA"/>
    <n v="5581971003459"/>
    <s v="REGULAR"/>
    <s v=""/>
    <x v="1"/>
    <s v="CONSULTORIA"/>
    <s v="RECIFE"/>
    <s v="PE"/>
    <s v="52041-055"/>
    <n v="5581971003459"/>
    <x v="243"/>
    <d v="2021-05-12T00:00:00"/>
    <s v="KFB"/>
    <s v="KFB_KFB"/>
    <s v="KATE MILLENA FERREIRA BARBOSA"/>
    <s v="MÉDICO(A)"/>
    <s v="COMPLETA"/>
    <s v="S"/>
    <x v="0"/>
    <n v="1"/>
    <n v="1"/>
    <s v="S"/>
    <s v="N"/>
    <s v="S"/>
    <s v=" "/>
    <x v="0"/>
    <m/>
  </r>
  <r>
    <n v="847"/>
    <x v="560"/>
    <d v="1950-07-21T00:00:00"/>
    <s v="M"/>
    <s v="30012024847"/>
    <m/>
    <n v="5256343"/>
    <m/>
    <x v="469"/>
    <s v="078.444.254-15"/>
    <s v="peduarte_50@hotmail.com"/>
    <x v="609"/>
    <s v="PEDRO JOSÉ DUARTE FILHO"/>
    <n v="5581999945890"/>
    <m/>
    <m/>
    <x v="9"/>
    <s v="CONSULTORIA"/>
    <s v="RECIFE"/>
    <s v="PE"/>
    <s v="52020-140"/>
    <n v="5581999945890"/>
    <x v="244"/>
    <d v="2024-01-30T00:00:00"/>
    <s v="FLD"/>
    <s v="FLD_PJDF"/>
    <s v="PEDRO JOSÉ DUARTE FILHO"/>
    <s v="ENGENHEIRO(A)"/>
    <m/>
    <s v="S"/>
    <x v="0"/>
    <n v="1"/>
    <n v="1"/>
    <s v="S"/>
    <s v="N"/>
    <s v="S"/>
    <s v=" "/>
    <x v="0"/>
    <m/>
  </r>
  <r>
    <n v="855"/>
    <x v="561"/>
    <d v="1958-10-08T00:00:00"/>
    <s v="F"/>
    <s v="29012024855"/>
    <n v="14575353"/>
    <m/>
    <m/>
    <x v="470"/>
    <s v="266.376.934-72"/>
    <s v="dinamaralucas@hotmail.com"/>
    <x v="610"/>
    <s v="DINA MARIA MELO DO AMARAL LUCAS"/>
    <n v="558191279042"/>
    <m/>
    <m/>
    <x v="1"/>
    <s v="CONSULTORIA"/>
    <s v="RECIFE"/>
    <s v="PE"/>
    <s v="52050-555"/>
    <n v="558191279042"/>
    <x v="245"/>
    <d v="2024-01-29T00:00:00"/>
    <s v="DMAL"/>
    <s v="DMAL_DMAL"/>
    <s v="DINA MARIA MELO DO AMARAL LUCAS"/>
    <s v="EMPRESÁRIO(A)"/>
    <m/>
    <s v="S"/>
    <x v="0"/>
    <n v="1"/>
    <n v="8"/>
    <s v="S"/>
    <s v="N"/>
    <s v="S"/>
    <s v=" "/>
    <x v="0"/>
    <m/>
  </r>
  <r>
    <n v="856"/>
    <x v="562"/>
    <d v="1985-06-27T00:00:00"/>
    <s v="F"/>
    <s v="29012024856"/>
    <n v="14549097"/>
    <m/>
    <m/>
    <x v="471"/>
    <s v="060.987.094-75"/>
    <s v="marinamelo@live.com"/>
    <x v="611"/>
    <s v="MARINA MELO DO AMARAL LUCAS"/>
    <n v="558192480768"/>
    <m/>
    <m/>
    <x v="1"/>
    <s v="CONSULTORIA"/>
    <s v="RECIFE"/>
    <s v="PE"/>
    <s v="51011-031"/>
    <n v="558192480768"/>
    <x v="245"/>
    <d v="2024-01-29T00:00:00"/>
    <s v="DMAL"/>
    <s v="DMAL_MMAL"/>
    <s v="MARINA MELO DO AMARAL LUCAS"/>
    <s v="PUBLICITÁRIO(A)"/>
    <m/>
    <s v="S"/>
    <x v="0"/>
    <n v="1"/>
    <n v="8"/>
    <s v="S"/>
    <s v="N"/>
    <s v="S"/>
    <s v=" "/>
    <x v="0"/>
    <m/>
  </r>
  <r>
    <n v="843"/>
    <x v="563"/>
    <d v="2023-11-21T00:00:00"/>
    <s v="E"/>
    <s v="25012024843"/>
    <n v="14782810"/>
    <m/>
    <m/>
    <x v="1"/>
    <s v="52.949.422/0001-01"/>
    <s v="wscadmimoveis@gmail.com"/>
    <x v="612"/>
    <s v="WSC ADMINISTRADORA DE IMOVEIS LTDA"/>
    <m/>
    <m/>
    <m/>
    <x v="2"/>
    <s v="RETENCAO"/>
    <s v="RECIFE"/>
    <s v="PE"/>
    <s v="52060-280"/>
    <n v="5581999860606"/>
    <x v="246"/>
    <d v="2024-01-25T00:00:00"/>
    <s v="WSC"/>
    <s v="WSC_WSC_PJ"/>
    <m/>
    <m/>
    <m/>
    <m/>
    <x v="1"/>
    <n v="0"/>
    <m/>
    <s v="N"/>
    <s v="N"/>
    <s v="N"/>
    <s v=" "/>
    <x v="1"/>
    <d v="2025-07-24T00:00:00"/>
  </r>
  <r>
    <n v="844"/>
    <x v="564"/>
    <d v="1956-09-13T00:00:00"/>
    <s v="M"/>
    <s v="25012024844"/>
    <n v="432276"/>
    <m/>
    <m/>
    <x v="472"/>
    <s v="430.255.107-06"/>
    <s v="FRSMAYOR@GMAIL.COM"/>
    <x v="613"/>
    <s v="FRANCISCO SOTTO MAYOR NETO"/>
    <n v="5562982792100"/>
    <s v="REGULAR"/>
    <m/>
    <x v="2"/>
    <s v="RETENCAO"/>
    <s v="GOIÂNIA"/>
    <s v="GO"/>
    <s v="74330-320"/>
    <n v="5562982792100"/>
    <x v="246"/>
    <d v="2024-01-25T00:00:00"/>
    <s v="FSMN"/>
    <s v="FSMN_FSMN"/>
    <m/>
    <m/>
    <m/>
    <m/>
    <x v="1"/>
    <n v="0"/>
    <m/>
    <s v="N"/>
    <s v="N"/>
    <s v="N"/>
    <s v=" "/>
    <x v="1"/>
    <d v="2025-07-24T00:00:00"/>
  </r>
  <r>
    <n v="845"/>
    <x v="565"/>
    <d v="1989-04-04T00:00:00"/>
    <s v="M"/>
    <s v="22012024845"/>
    <n v="2993570"/>
    <m/>
    <m/>
    <x v="473"/>
    <s v="092.131.056-06"/>
    <s v="mateusspf@gmail.com"/>
    <x v="614"/>
    <s v="MATEUS FELIPE DE SENA"/>
    <n v="5531987650479"/>
    <s v="REGULAR"/>
    <m/>
    <x v="9"/>
    <s v="CONSULTORIA"/>
    <s v="IPATINGA"/>
    <s v="MG"/>
    <s v="35160-160"/>
    <n v="5531987650479"/>
    <x v="247"/>
    <d v="2024-01-22T00:00:00"/>
    <s v="MFS"/>
    <s v="MFS_MFS"/>
    <s v="MATEUS FELIPE DE SENA"/>
    <s v="GERENTE DE COMPRAS"/>
    <m/>
    <s v="S"/>
    <x v="0"/>
    <n v="1"/>
    <n v="2"/>
    <s v="S"/>
    <s v="N"/>
    <s v="S"/>
    <s v=" "/>
    <x v="0"/>
    <m/>
  </r>
  <r>
    <n v="846"/>
    <x v="566"/>
    <d v="1987-04-18T00:00:00"/>
    <s v="F"/>
    <s v="22012024846"/>
    <n v="5653062"/>
    <m/>
    <m/>
    <x v="474"/>
    <s v="073.302.826-85"/>
    <s v="carlameireles18@gmail.com"/>
    <x v="615"/>
    <s v="MATEUS FELIPE DE SENA"/>
    <n v="5531987650479"/>
    <s v="REGULAR"/>
    <m/>
    <x v="9"/>
    <s v="CONSULTORIA"/>
    <s v="IPATINGA"/>
    <s v="MG"/>
    <s v="35160-160"/>
    <n v="5531987650479"/>
    <x v="247"/>
    <d v="2024-01-22T00:00:00"/>
    <s v="MFS"/>
    <s v="MFS_MFS"/>
    <s v="MATEUS FELIPE DE SENA"/>
    <s v="MÉDICO(A)"/>
    <m/>
    <m/>
    <x v="0"/>
    <n v="1"/>
    <n v="2"/>
    <s v="S"/>
    <s v="N"/>
    <s v="S"/>
    <s v=" "/>
    <x v="0"/>
    <m/>
  </r>
  <r>
    <n v="838"/>
    <x v="567"/>
    <d v="1993-06-08T00:00:00"/>
    <s v="M"/>
    <s v="18012024838"/>
    <n v="14825971"/>
    <m/>
    <m/>
    <x v="475"/>
    <s v="038.563.883-38"/>
    <s v="Marcosalcinojr@gmail.com"/>
    <x v="616"/>
    <s v="ANA CAROLINA BARREIRA ROSO"/>
    <n v="5583982102012"/>
    <s v="REGULAR"/>
    <m/>
    <x v="1"/>
    <s v="CONSULTORIA"/>
    <s v="RECIFE"/>
    <s v="PE"/>
    <s v="51110-160"/>
    <n v="5581997203639"/>
    <x v="248"/>
    <d v="2024-01-18T00:00:00"/>
    <s v="EBR"/>
    <s v="EBR_ACBR"/>
    <s v="ANA CAROLINA BARREIRA ROSO"/>
    <s v="MÉDICO(A)"/>
    <m/>
    <s v="S"/>
    <x v="0"/>
    <n v="1"/>
    <n v="8"/>
    <s v="S"/>
    <s v="N"/>
    <s v="S"/>
    <s v=" "/>
    <x v="0"/>
    <m/>
  </r>
  <r>
    <n v="839"/>
    <x v="568"/>
    <d v="1990-12-20T00:00:00"/>
    <s v="F"/>
    <s v="18012024839"/>
    <n v="11889895"/>
    <m/>
    <m/>
    <x v="476"/>
    <s v="056.823.407-36"/>
    <s v="carol_roso@hotmail.com"/>
    <x v="617"/>
    <s v="ANA CAROLINA BARREIRA ROSO"/>
    <n v="5583982102012"/>
    <s v="REGULAR"/>
    <m/>
    <x v="1"/>
    <s v="CONSULTORIA"/>
    <s v="CAMPINA GRANDE "/>
    <s v="PB"/>
    <s v="58410-003"/>
    <n v="5583982102012"/>
    <x v="248"/>
    <d v="2024-01-18T00:00:00"/>
    <s v="EBR"/>
    <s v="EBR_ACBR"/>
    <s v="ANA CAROLINA BARREIRA ROSO"/>
    <s v="MÉDICO(A)"/>
    <m/>
    <s v="S"/>
    <x v="0"/>
    <n v="1"/>
    <n v="8"/>
    <s v="S"/>
    <s v="N"/>
    <s v="S"/>
    <s v=" "/>
    <x v="0"/>
    <m/>
  </r>
  <r>
    <n v="996"/>
    <x v="568"/>
    <d v="1990-12-20T00:00:00"/>
    <s v="F"/>
    <s v="18012024996"/>
    <n v="14901383"/>
    <m/>
    <m/>
    <x v="1"/>
    <s v="056.823.407-36"/>
    <s v="carol_roso@hotmail.com"/>
    <x v="618"/>
    <s v="ANA CAROLINA BARREIRA ROSO"/>
    <n v="5583982102012"/>
    <s v="REGULAR"/>
    <m/>
    <x v="1"/>
    <s v="CONSULTORIA"/>
    <s v="CAMPINA GRANDE "/>
    <s v="PB"/>
    <s v="58410-003"/>
    <n v="5583982102012"/>
    <x v="248"/>
    <m/>
    <s v="EBR"/>
    <s v="EBR_ACBR"/>
    <s v="ANA CAROLINA BARREIRA ROSO"/>
    <s v="MÉDICO(A)"/>
    <m/>
    <s v="S"/>
    <x v="0"/>
    <n v="1"/>
    <n v="8"/>
    <s v="S"/>
    <s v="N"/>
    <s v="S"/>
    <s v=" "/>
    <x v="1"/>
    <d v="2025-05-26T00:00:00"/>
  </r>
  <r>
    <n v="835"/>
    <x v="569"/>
    <d v="1990-07-29T00:00:00"/>
    <s v="M"/>
    <s v="17012024835"/>
    <n v="14699187"/>
    <m/>
    <m/>
    <x v="1"/>
    <s v="095.261.494-40"/>
    <s v="rafadpedrosa@gmail.com"/>
    <x v="619"/>
    <s v="RAFAEL DIAS PEDROSA"/>
    <n v="5581986947935"/>
    <s v="REGULAR"/>
    <m/>
    <x v="9"/>
    <s v="CONSULTORIA"/>
    <s v="RECIFE"/>
    <s v="PE"/>
    <s v="52050-500"/>
    <n v="5581986947935"/>
    <x v="249"/>
    <d v="2024-01-17T00:00:00"/>
    <s v="RDP"/>
    <s v="RDP"/>
    <s v="RAFAEL DIAS PEDROSA"/>
    <s v="ENGENHEIRO(A)"/>
    <m/>
    <s v="S"/>
    <x v="0"/>
    <n v="1"/>
    <n v="8"/>
    <s v="S"/>
    <s v="N"/>
    <s v="S"/>
    <s v=" "/>
    <x v="1"/>
    <d v="2024-05-15T00:00:00"/>
  </r>
  <r>
    <n v="837"/>
    <x v="570"/>
    <d v="1990-11-07T00:00:00"/>
    <s v="F"/>
    <s v="17012024837"/>
    <n v="14836408"/>
    <m/>
    <m/>
    <x v="1"/>
    <s v="095.126.004-98"/>
    <s v="KAROLINEBELEM@GMAIL.COM"/>
    <x v="620"/>
    <s v="RAFAEL DIAS PEDROSA"/>
    <n v="5581986947935"/>
    <s v="REGULAR"/>
    <m/>
    <x v="9"/>
    <s v="CONSULTORIA"/>
    <s v="RECIFE"/>
    <s v="PE"/>
    <s v="52050-500"/>
    <n v="558184225887"/>
    <x v="249"/>
    <d v="2024-01-17T00:00:00"/>
    <s v="RDP"/>
    <s v="RDP"/>
    <s v="RAFAEL DIAS PEDROSA"/>
    <s v="FARMACÊUTICA"/>
    <m/>
    <s v="S"/>
    <x v="0"/>
    <n v="1"/>
    <n v="8"/>
    <s v="S"/>
    <s v="N"/>
    <s v="S"/>
    <s v=" "/>
    <x v="1"/>
    <d v="2024-05-15T00:00:00"/>
  </r>
  <r>
    <n v="833"/>
    <x v="571"/>
    <d v="1978-10-28T00:00:00"/>
    <s v="F"/>
    <s v="16012024833"/>
    <m/>
    <n v="5188383"/>
    <m/>
    <x v="477"/>
    <s v="025.119.484-19"/>
    <s v="marianalima2003@gmail.com"/>
    <x v="621"/>
    <s v="MARIANA CAVALCANTI FIGUEIREDO LIMA LOBO"/>
    <n v="5581982174081"/>
    <m/>
    <m/>
    <x v="9"/>
    <s v="CONSULTORIA"/>
    <s v="RECIFE"/>
    <s v="PE"/>
    <s v="52061-275"/>
    <n v="5581982174081"/>
    <x v="250"/>
    <d v="2024-01-16T00:00:00"/>
    <s v="MFL"/>
    <s v="MFL_MFL"/>
    <s v="MARIANA CAVALCANTI FIGUEIREDO LIMA LOBO"/>
    <s v="EMPRESÁRIO(A)"/>
    <m/>
    <s v="S"/>
    <x v="0"/>
    <n v="1"/>
    <n v="8"/>
    <s v="S"/>
    <s v="N"/>
    <s v="S"/>
    <s v=" "/>
    <x v="0"/>
    <m/>
  </r>
  <r>
    <n v="834"/>
    <x v="572"/>
    <d v="1987-12-16T00:00:00"/>
    <s v="M"/>
    <s v="16012024834"/>
    <n v="14545755"/>
    <m/>
    <m/>
    <x v="478"/>
    <s v="086.388.086-07"/>
    <s v="vinicius.ferreira16@gmail.com"/>
    <x v="622"/>
    <s v="VINICIUS FERREIRA DA SILVA"/>
    <n v="5531987073102"/>
    <s v="QUALIFICADO"/>
    <m/>
    <x v="1"/>
    <s v="CONSULTORIA"/>
    <s v="BELO HORIZONTE"/>
    <s v="MG"/>
    <s v="31330-020"/>
    <n v="5581999712146"/>
    <x v="250"/>
    <d v="2024-01-16T00:00:00"/>
    <s v="VFS"/>
    <s v="VFS_VFS"/>
    <s v="VINICIUS FERREIRA DA SILVA"/>
    <s v="ADVOGADO(A)"/>
    <m/>
    <s v="N"/>
    <x v="0"/>
    <n v="1"/>
    <n v="8"/>
    <s v="S"/>
    <s v="N"/>
    <s v="S"/>
    <s v=" "/>
    <x v="0"/>
    <m/>
  </r>
  <r>
    <n v="832"/>
    <x v="573"/>
    <d v="1985-06-07T00:00:00"/>
    <s v="M"/>
    <s v="15012024832"/>
    <n v="4044818"/>
    <m/>
    <s v="6AU75285"/>
    <x v="479"/>
    <s v="346.249.628-00"/>
    <s v="Bruno.bordinhon@gmail.com"/>
    <x v="623"/>
    <s v="BRUNO SANCHES BORDINHON "/>
    <n v="5491124358237"/>
    <s v="REGULAR"/>
    <m/>
    <x v="9"/>
    <s v="CONSULTORIA"/>
    <s v="SÃO PAULO"/>
    <s v="SP"/>
    <s v="04149-130"/>
    <n v="5411924358237"/>
    <x v="251"/>
    <d v="2024-01-15T00:00:00"/>
    <s v="TSB"/>
    <s v="TSB_BSB"/>
    <s v="BRUNO SANCHES BORDINHON"/>
    <s v="ENGENHEIRO(A)"/>
    <m/>
    <s v="S"/>
    <x v="0"/>
    <n v="1"/>
    <n v="8"/>
    <s v="S"/>
    <s v="N"/>
    <s v="S"/>
    <s v=" "/>
    <x v="0"/>
    <m/>
  </r>
  <r>
    <n v="1276"/>
    <x v="573"/>
    <d v="1985-06-07T00:00:00"/>
    <s v="M"/>
    <s v="150120241276"/>
    <m/>
    <n v="5247938"/>
    <m/>
    <x v="480"/>
    <s v="346.249.628-00"/>
    <s v="Bruno.bordinhon@gmail.com"/>
    <x v="624"/>
    <s v="BRUNO SANCHES BORDINHON "/>
    <n v="5491124358237"/>
    <s v="REGULAR"/>
    <m/>
    <x v="9"/>
    <s v="CONSULTORIA"/>
    <s v="SÃO PAULO"/>
    <s v="SP"/>
    <s v="04149-130"/>
    <n v="5411924358237"/>
    <x v="251"/>
    <m/>
    <s v="TSB"/>
    <s v="TSB_BSB"/>
    <s v="BRUNO SANCHES BORDINHON"/>
    <s v="ENGENHEIRO(A)"/>
    <m/>
    <s v="S"/>
    <x v="0"/>
    <n v="1"/>
    <n v="8"/>
    <s v="S"/>
    <s v="N"/>
    <s v="S"/>
    <s v=" "/>
    <x v="0"/>
    <m/>
  </r>
  <r>
    <n v="831"/>
    <x v="376"/>
    <d v="1985-06-18T00:00:00"/>
    <s v="M"/>
    <s v="10012024831"/>
    <m/>
    <n v="4691638"/>
    <m/>
    <x v="481"/>
    <s v="547.200.024-27"/>
    <s v="leomorais.adv@hotmail.com"/>
    <x v="625"/>
    <s v="LEONEL WAGNER CHAVES DE MORAIS DE LIMA"/>
    <n v="558399198364"/>
    <m/>
    <m/>
    <x v="9"/>
    <s v="CONSULTORIA"/>
    <s v="CABEDELO"/>
    <s v="PB"/>
    <s v="58106-402"/>
    <n v="558399198364"/>
    <x v="252"/>
    <d v="2024-01-10T00:00:00"/>
    <s v="LWL"/>
    <s v="LWL_LWL"/>
    <s v="LEONEL WAGNER CHAVES DE MORAIS DE LIMA"/>
    <s v="ADVOGADO(A)"/>
    <s v=" "/>
    <s v="N"/>
    <x v="0"/>
    <n v="1"/>
    <n v="8"/>
    <s v="S"/>
    <s v="N"/>
    <s v="S"/>
    <s v=" "/>
    <x v="0"/>
    <m/>
  </r>
  <r>
    <n v="826"/>
    <x v="574"/>
    <d v="1967-04-23T00:00:00"/>
    <s v="M"/>
    <s v="08012024826"/>
    <n v="14720971"/>
    <m/>
    <m/>
    <x v="482"/>
    <s v="351.995.634-91"/>
    <s v="guaracyorto@gmail.com"/>
    <x v="626"/>
    <s v="ALBERTO FERREIRA DA COSTA"/>
    <n v="5581999135273"/>
    <s v="REGULAR"/>
    <m/>
    <x v="1"/>
    <s v="CONSULTORIA"/>
    <s v="RECIFE"/>
    <s v="PE"/>
    <s v="51021-000"/>
    <n v="558199135283"/>
    <x v="253"/>
    <d v="2024-01-08T00:00:00"/>
    <s v="FFC"/>
    <s v="FFC_GFJ"/>
    <s v="GUARACY LYRA DA FONSECA JÚNIOR"/>
    <s v="CIRURGIÃO DENTISTA"/>
    <s v="COMPLETA"/>
    <s v="S"/>
    <x v="0"/>
    <n v="1"/>
    <n v="3"/>
    <s v="S"/>
    <s v="N"/>
    <s v="S"/>
    <s v=" "/>
    <x v="0"/>
    <m/>
  </r>
  <r>
    <n v="830"/>
    <x v="575"/>
    <d v="2003-09-22T00:00:00"/>
    <s v="F"/>
    <s v="08012024830"/>
    <n v="14608334"/>
    <m/>
    <m/>
    <x v="1"/>
    <s v="064.433.684-60"/>
    <s v="heloisa.madureirac@gmail.com"/>
    <x v="627"/>
    <s v="HELOÍSA MADUREIRA COSTA"/>
    <n v="5581985047859"/>
    <s v="REGULAR"/>
    <m/>
    <x v="16"/>
    <s v="RETENCAO"/>
    <s v="RECIFE"/>
    <s v="PE"/>
    <s v="50070-345"/>
    <n v="5581985047859"/>
    <x v="253"/>
    <d v="2024-01-08T00:00:00"/>
    <s v="HMC"/>
    <s v="HMC_HMC"/>
    <s v="HELOÍSA MADUREIRA COSTA"/>
    <s v="ESTUDANTE"/>
    <m/>
    <m/>
    <x v="2"/>
    <n v="1"/>
    <m/>
    <s v="N"/>
    <s v="N"/>
    <s v="S"/>
    <s v=" "/>
    <x v="0"/>
    <m/>
  </r>
  <r>
    <n v="828"/>
    <x v="576"/>
    <d v="1982-08-14T00:00:00"/>
    <s v="M"/>
    <s v="04012024828"/>
    <m/>
    <m/>
    <m/>
    <x v="1"/>
    <s v="056.173.026-12"/>
    <s v="andre.oncken@gmail.com"/>
    <x v="628"/>
    <s v="NATALIA SERRA ALVARENGA WOLLENWEBER ONCKEN"/>
    <n v="5511976306101"/>
    <m/>
    <m/>
    <x v="1"/>
    <s v="CONSULTORIA"/>
    <s v="SÃO PAULO"/>
    <s v="SP"/>
    <s v="04635-021"/>
    <n v="5511987705715"/>
    <x v="254"/>
    <d v="2024-01-04T00:00:00"/>
    <s v="AWO"/>
    <s v="AWO_NWO"/>
    <s v="NATALIA SERRA ALVARENGA WOLLENWEBER ONCKEN"/>
    <s v="ENGENHEIRO(A)"/>
    <s v="COMPLETA"/>
    <s v="S"/>
    <x v="0"/>
    <n v="1"/>
    <n v="8"/>
    <s v="S"/>
    <s v="S"/>
    <s v="S"/>
    <s v=" "/>
    <x v="1"/>
    <d v="2024-06-25T00:00:00"/>
  </r>
  <r>
    <n v="829"/>
    <x v="577"/>
    <d v="1988-08-02T00:00:00"/>
    <s v="F"/>
    <s v="04012024829"/>
    <m/>
    <n v="2697036"/>
    <m/>
    <x v="1"/>
    <s v="090.050.816-78"/>
    <s v="nataliaserraalvarenga@hotmail.com"/>
    <x v="628"/>
    <s v="NATALIA SERRA ALVARENGA WOLLENWEBER ONCKEN"/>
    <n v="5511976306101"/>
    <m/>
    <s v="REGULAR"/>
    <x v="1"/>
    <s v="CONSULTORIA"/>
    <s v="SÃO PAULO"/>
    <s v="SP"/>
    <s v="04635-021"/>
    <n v="5511976306101"/>
    <x v="254"/>
    <d v="2024-01-04T00:00:00"/>
    <s v="AWO"/>
    <s v="AWO_NWO"/>
    <s v="NATALIA SERRA ALVARENGA WOLLENWEBER ONCKEN"/>
    <s v="ADVOGADO(A)"/>
    <s v="COMPLETA"/>
    <s v="S"/>
    <x v="0"/>
    <n v="1"/>
    <n v="8"/>
    <s v="S"/>
    <s v="S"/>
    <s v="S"/>
    <s v=" "/>
    <x v="1"/>
    <d v="2024-06-25T00:00:00"/>
  </r>
  <r>
    <n v="827"/>
    <x v="578"/>
    <d v="1963-05-05T00:00:00"/>
    <s v="F"/>
    <s v="03012024827"/>
    <n v="14566488"/>
    <m/>
    <m/>
    <x v="483"/>
    <s v=" 368.222.644-34"/>
    <s v="VITORIAARQUITETURA@GMAIL.COM"/>
    <x v="629"/>
    <s v=" VITORIA REGIA DE LIMA ANDRADE"/>
    <n v="5581999728801"/>
    <s v="QUALIFICADO"/>
    <m/>
    <x v="1"/>
    <s v="CONSULTORIA"/>
    <s v="RECIFE"/>
    <s v="PE"/>
    <s v=" 52071-370"/>
    <n v="5581999728801"/>
    <x v="255"/>
    <d v="2024-01-03T00:00:00"/>
    <s v="VRLA"/>
    <s v="VRLA_VRLA"/>
    <s v=" VITORIA REGIA DE LIMA ANDRADE"/>
    <s v="ARQUITETO(A)"/>
    <s v="COMPLETA"/>
    <s v="N"/>
    <x v="0"/>
    <n v="1"/>
    <n v="8"/>
    <s v="S"/>
    <s v="N"/>
    <s v="S"/>
    <s v=" "/>
    <x v="0"/>
    <m/>
  </r>
  <r>
    <n v="824"/>
    <x v="579"/>
    <d v="1976-02-07T00:00:00"/>
    <s v="M"/>
    <s v="28122023824"/>
    <n v="3751910"/>
    <m/>
    <m/>
    <x v="484"/>
    <s v="072.748.637-38"/>
    <s v="fabiocnph@gmail.com"/>
    <x v="630"/>
    <s v="FÁBIO LEMOS AGUIAR"/>
    <n v="5571987935807"/>
    <s v="REGULAR"/>
    <m/>
    <x v="9"/>
    <s v="CONSULTORIA"/>
    <s v="SALVADOR"/>
    <s v="BA"/>
    <s v="41720-000"/>
    <n v="5571987935807"/>
    <x v="256"/>
    <d v="2023-12-28T00:00:00"/>
    <s v="FBL"/>
    <s v="FBL_FBL"/>
    <s v="FÁBIO LEMOS AGUIAR"/>
    <s v="SUPERINTENDENTE COMERCIAL"/>
    <s v="COMPLETA"/>
    <s v="S"/>
    <x v="0"/>
    <n v="1"/>
    <n v="8"/>
    <s v="S"/>
    <s v="S"/>
    <s v="S"/>
    <s v=" "/>
    <x v="0"/>
    <m/>
  </r>
  <r>
    <n v="825"/>
    <x v="580"/>
    <d v="1971-08-04T00:00:00"/>
    <s v="F"/>
    <s v="28122023825"/>
    <n v="14710066"/>
    <m/>
    <m/>
    <x v="485"/>
    <s v="018.318.757-13"/>
    <s v="CROSANEGRIVICICH@OUTLOOK.COM"/>
    <x v="631"/>
    <s v="FÁBIO LEMOS AGUIAR"/>
    <n v="5571987935807"/>
    <s v="REGULAR"/>
    <m/>
    <x v="9"/>
    <s v="CONSULTORIA"/>
    <s v="SALVADOR"/>
    <s v="BA"/>
    <s v="41720-000"/>
    <n v="5571987935807"/>
    <x v="256"/>
    <d v="2023-12-28T00:00:00"/>
    <s v="FBL"/>
    <s v="FBL_FBL"/>
    <s v="FÁBIO LEMOS AGUIAR"/>
    <s v="EMPRESÁRIO(A)"/>
    <s v="COMPLETA"/>
    <s v="S"/>
    <x v="0"/>
    <n v="1"/>
    <n v="8"/>
    <s v="S"/>
    <s v="S"/>
    <s v="S"/>
    <s v=" "/>
    <x v="0"/>
    <m/>
  </r>
  <r>
    <n v="950"/>
    <x v="580"/>
    <d v="1971-08-04T00:00:00"/>
    <s v="F"/>
    <s v="28122023950"/>
    <n v="15156815"/>
    <m/>
    <m/>
    <x v="486"/>
    <s v="018.318.757-13"/>
    <s v="CROSANEGRIVICICH@OUTLOOK.COM"/>
    <x v="632"/>
    <s v="FÁBIO LEMOS AGUIAR"/>
    <n v="5571987935807"/>
    <s v="REGULAR"/>
    <m/>
    <x v="9"/>
    <s v="CONSULTORIA"/>
    <s v="SALVADOR"/>
    <s v="BA"/>
    <s v="41720-000"/>
    <n v="5571987935807"/>
    <x v="256"/>
    <d v="2023-12-28T00:00:00"/>
    <s v="FBL"/>
    <s v="FBL_FBL"/>
    <s v="FÁBIO LEMOS AGUIAR"/>
    <s v="EMPRESÁRIO(A)"/>
    <s v="COMPLETA"/>
    <s v="S"/>
    <x v="0"/>
    <n v="1"/>
    <n v="8"/>
    <s v="S"/>
    <s v="S"/>
    <s v="S"/>
    <s v=" "/>
    <x v="0"/>
    <m/>
  </r>
  <r>
    <n v="822"/>
    <x v="581"/>
    <d v="1987-05-02T00:00:00"/>
    <s v="F"/>
    <s v="26122023822"/>
    <n v="3034395"/>
    <m/>
    <m/>
    <x v="487"/>
    <s v="073.815.034-76"/>
    <s v="DANIELAPIMENTEL.LOPES@GMAIL.COM"/>
    <x v="633"/>
    <s v="MURILO DANTAS CORREIA DE ARAÚJO"/>
    <n v="5581982314080"/>
    <s v="QUALIFICADO"/>
    <m/>
    <x v="1"/>
    <s v="CONSULTORIA"/>
    <s v="SÃO PAULO"/>
    <s v="SP"/>
    <s v="06705-500"/>
    <n v="5581982314080"/>
    <x v="257"/>
    <d v="2023-12-26T00:00:00"/>
    <s v="MGU"/>
    <s v="MGU_DPL"/>
    <s v="DANIELA PIMENTEL LOPES DANTAS"/>
    <s v="EMPRESÁRIO(A)"/>
    <m/>
    <m/>
    <x v="0"/>
    <n v="1"/>
    <n v="8"/>
    <s v="S"/>
    <s v="S"/>
    <s v="S"/>
    <s v=" "/>
    <x v="0"/>
    <m/>
  </r>
  <r>
    <n v="823"/>
    <x v="582"/>
    <d v="1981-05-21T00:00:00"/>
    <s v="M"/>
    <s v="26122023823"/>
    <n v="2008002"/>
    <m/>
    <m/>
    <x v="488"/>
    <s v="011.926.574-54"/>
    <s v="murilogun@gmail.com"/>
    <x v="634"/>
    <s v="MURILO DANTAS CORREIA DE ARAÚJO"/>
    <n v="5581982314080"/>
    <m/>
    <m/>
    <x v="1"/>
    <s v="CONSULTORIA"/>
    <s v="SÃO PAULO"/>
    <s v="SP"/>
    <s v="06705-500"/>
    <n v="5581982314080"/>
    <x v="257"/>
    <d v="2023-12-26T00:00:00"/>
    <s v="MGU"/>
    <s v="MGU_DPL"/>
    <s v="DANIELA PIMENTEL LOPES DANTAS"/>
    <s v="EMPRESÁRIO(A)"/>
    <m/>
    <m/>
    <x v="0"/>
    <n v="1"/>
    <n v="8"/>
    <s v="S"/>
    <s v="S"/>
    <s v="S"/>
    <s v=" "/>
    <x v="0"/>
    <m/>
  </r>
  <r>
    <n v="902"/>
    <x v="582"/>
    <d v="1981-05-21T00:00:00"/>
    <s v="M"/>
    <s v="26122023902"/>
    <m/>
    <n v="5247241"/>
    <m/>
    <x v="489"/>
    <s v="011.926.574-54"/>
    <s v="murilogun@gmail.com"/>
    <x v="635"/>
    <s v="MURILO DANTAS CORREIA DE ARAÚJO"/>
    <n v="5581982314080"/>
    <m/>
    <m/>
    <x v="1"/>
    <s v="CONSULTORIA"/>
    <s v="SÃO PAULO"/>
    <s v="SP"/>
    <s v="06705-500"/>
    <n v="5581982314080"/>
    <x v="257"/>
    <d v="2023-12-26T00:00:00"/>
    <s v="MGU"/>
    <s v="MGU_DPL"/>
    <s v="DANIELA PIMENTEL LOPES DANTAS"/>
    <s v="EMPRESÁRIO(A)"/>
    <m/>
    <m/>
    <x v="0"/>
    <n v="1"/>
    <n v="8"/>
    <s v="S"/>
    <s v="S"/>
    <s v="S"/>
    <s v=" "/>
    <x v="0"/>
    <m/>
  </r>
  <r>
    <n v="821"/>
    <x v="583"/>
    <d v="1971-10-15T00:00:00"/>
    <s v="M"/>
    <s v="21122023821"/>
    <n v="14587823"/>
    <m/>
    <m/>
    <x v="490"/>
    <s v="800.904.274-91"/>
    <s v="PAULOHBAM@HOTMAIL.COM"/>
    <x v="636"/>
    <s v="PAULO HENRIQUE DE BARROS ALBUQUERQUE MELO"/>
    <n v="5581999792051"/>
    <s v="QUALIFICADO"/>
    <m/>
    <x v="14"/>
    <s v="CONSULTORIA"/>
    <s v="RECIFE"/>
    <s v="PE"/>
    <s v="51020-231"/>
    <n v="5581999792051"/>
    <x v="258"/>
    <d v="2023-12-21T00:00:00"/>
    <s v="PHM"/>
    <s v="PHM_PHM"/>
    <s v="PAULO HENRIQUE DE BARROS ALBUQUERQUE MELO"/>
    <s v="BANCÁRIO(A)"/>
    <m/>
    <m/>
    <x v="0"/>
    <n v="1"/>
    <n v="8"/>
    <s v="S"/>
    <s v="N"/>
    <s v="S"/>
    <s v=" "/>
    <x v="0"/>
    <m/>
  </r>
  <r>
    <n v="820"/>
    <x v="584"/>
    <d v="1985-10-20T00:00:00"/>
    <s v="F"/>
    <s v="20122023820"/>
    <m/>
    <n v="5176462"/>
    <m/>
    <x v="491"/>
    <s v="048.069.734-59"/>
    <s v="danielle.figlioulo@gmail.com"/>
    <x v="637"/>
    <s v="DANIELLE SANTANA DA SILVA FIGLIOULO VIANA"/>
    <n v="5581991685827"/>
    <s v="REGULAR"/>
    <m/>
    <x v="1"/>
    <s v="CONSULTORIA"/>
    <s v="RECIFE"/>
    <s v="PE"/>
    <s v="51130-020"/>
    <n v="558191685827"/>
    <x v="259"/>
    <d v="2023-12-20T00:00:00"/>
    <s v="PJOF"/>
    <s v="PJOF_DFV"/>
    <s v="DANIELLE SANTANA DA SILVA FIGLIOULO VIANA"/>
    <s v="EMPRESÁRIO(A)"/>
    <m/>
    <m/>
    <x v="0"/>
    <n v="1"/>
    <n v="8"/>
    <s v="S"/>
    <s v="N"/>
    <s v="S"/>
    <s v=" "/>
    <x v="0"/>
    <m/>
  </r>
  <r>
    <n v="815"/>
    <x v="585"/>
    <d v="2022-06-05T00:00:00"/>
    <s v="M"/>
    <s v="18122023815"/>
    <m/>
    <n v="3068309"/>
    <m/>
    <x v="1"/>
    <s v="076.362.514-00"/>
    <s v="IGOR.SC9@GMAIL.COM"/>
    <x v="638"/>
    <s v="IGOR G S"/>
    <s v="5581996651208"/>
    <s v=""/>
    <s v=""/>
    <x v="9"/>
    <s v="RETENCAO"/>
    <s v="RECIFE "/>
    <s v="PE"/>
    <s v="51021-360"/>
    <s v="5581996651208"/>
    <x v="260"/>
    <d v="2023-12-18T00:00:00"/>
    <s v="IGS"/>
    <s v="IGS"/>
    <s v="IGOR G S"/>
    <s v="EMPRESÁRIO(A)"/>
    <s v="COMPLETA"/>
    <m/>
    <x v="1"/>
    <n v="0"/>
    <m/>
    <s v="N"/>
    <s v="N"/>
    <s v="N"/>
    <s v=" "/>
    <x v="1"/>
    <d v="2025-05-26T00:00:00"/>
  </r>
  <r>
    <n v="819"/>
    <x v="586"/>
    <d v="1985-02-12T00:00:00"/>
    <s v="M"/>
    <s v="15122023819"/>
    <n v="14595616"/>
    <n v="4698568"/>
    <m/>
    <x v="492"/>
    <s v="056.047.587-01"/>
    <s v="eduardobroso@gmail.com"/>
    <x v="639"/>
    <s v="EDUARDO BARREIRA ROSO"/>
    <n v="5583982207878"/>
    <s v="QUALIFICADO"/>
    <m/>
    <x v="1"/>
    <s v="CONSULTORIA"/>
    <s v=" CAMPINA GRANDE"/>
    <s v="PB"/>
    <s v="58410-180"/>
    <n v="5583982207878"/>
    <x v="261"/>
    <d v="2023-12-15T00:00:00"/>
    <s v="EBR"/>
    <s v="EBR_EBR"/>
    <s v="EDUARDO BARREIRA ROSO"/>
    <s v="MÉDICO(A)"/>
    <m/>
    <m/>
    <x v="0"/>
    <n v="1"/>
    <n v="8"/>
    <s v="S"/>
    <s v="N"/>
    <s v="S"/>
    <s v=" "/>
    <x v="0"/>
    <m/>
  </r>
  <r>
    <n v="806"/>
    <x v="587"/>
    <d v="1968-05-07T00:00:00"/>
    <s v="F"/>
    <s v="13122023806"/>
    <n v="6038407"/>
    <m/>
    <m/>
    <x v="493"/>
    <s v="781.181.404-82"/>
    <s v="FLA.MAYOR@GMAIL.COM"/>
    <x v="640"/>
    <s v="PAULO FERNANDO DE MOURA FILGUEIRAS SOTTO MAYOR"/>
    <n v="5581996319883"/>
    <s v="REGULAR"/>
    <m/>
    <x v="9"/>
    <s v="CONSULTORIA"/>
    <s v="RECIFE"/>
    <s v="PE"/>
    <s v="50610-100"/>
    <n v="5581996071794"/>
    <x v="262"/>
    <d v="2023-12-13T00:00:00"/>
    <s v="PFM"/>
    <s v="PFM_PFM"/>
    <s v="PAULO FERNANDO DE MOURA FILGUEIRAS SOTTO MAYOR"/>
    <s v="PSICÓLOGO(A)"/>
    <s v="COMPLETA"/>
    <s v="S"/>
    <x v="0"/>
    <n v="1"/>
    <n v="7"/>
    <s v="S"/>
    <s v="N"/>
    <s v="S"/>
    <s v=" "/>
    <x v="0"/>
    <m/>
  </r>
  <r>
    <n v="810"/>
    <x v="588"/>
    <d v="1994-07-27T00:00:00"/>
    <s v="M"/>
    <s v="13122023810"/>
    <m/>
    <n v="5095272"/>
    <m/>
    <x v="494"/>
    <s v="014.135.474-78"/>
    <s v="MARQUINHOS_MVN@HOTMAIL.COM"/>
    <x v="641"/>
    <s v="MARCOS VINÍCIUS NUNES DE SOUZA"/>
    <s v="5581996001221"/>
    <s v="REGULAR"/>
    <s v=""/>
    <x v="1"/>
    <s v="CONSULTORIA"/>
    <s v="RECIFE "/>
    <s v="PE"/>
    <s v="50.720-124"/>
    <s v="5581996001221"/>
    <x v="262"/>
    <d v="2023-12-13T00:00:00"/>
    <s v="MVN"/>
    <s v="MVN_MVN"/>
    <s v="MARCOS VINÍCIUS NUNES DE SOUZA"/>
    <s v="MÉDICO(A)"/>
    <s v="COMPLETA"/>
    <s v="S"/>
    <x v="0"/>
    <n v="1"/>
    <s v="1A"/>
    <s v="S"/>
    <s v="N"/>
    <s v="S"/>
    <s v=" "/>
    <x v="0"/>
    <m/>
  </r>
  <r>
    <n v="811"/>
    <x v="589"/>
    <d v="1989-10-04T00:00:00"/>
    <s v="M"/>
    <s v="13122023811"/>
    <m/>
    <n v="5115651"/>
    <m/>
    <x v="495"/>
    <s v="074.061.734-66"/>
    <s v="kayoesposito@gmail.com"/>
    <x v="642"/>
    <s v="KAYO PINHEIRO ESPOSITO"/>
    <n v="5581987410097"/>
    <s v="REGULAR"/>
    <m/>
    <x v="1"/>
    <s v="CONSULTORIA"/>
    <s v="RECIFE"/>
    <s v="PE"/>
    <s v="51011-000"/>
    <n v="5581987410097"/>
    <x v="262"/>
    <d v="2023-12-13T00:00:00"/>
    <s v="KPE"/>
    <s v="KPE_KPE"/>
    <s v="KAYO PINHEIRO ESPOSITO"/>
    <s v="MÉDICO(A)"/>
    <s v="COMPLETA "/>
    <s v="S"/>
    <x v="0"/>
    <n v="1"/>
    <n v="9"/>
    <s v="S"/>
    <s v="N"/>
    <s v="S"/>
    <s v=" "/>
    <x v="0"/>
    <m/>
  </r>
  <r>
    <n v="814"/>
    <x v="590"/>
    <d v="1987-04-08T00:00:00"/>
    <s v="M"/>
    <s v="13122023814"/>
    <n v="8733962"/>
    <m/>
    <m/>
    <x v="1"/>
    <s v="600.137.263-23"/>
    <s v="GOTARDOJBS@GMAIL.COM"/>
    <x v="643"/>
    <s v="GOTARDO JOSE BENEVIDES SALES"/>
    <n v="5585999073196"/>
    <s v="REGULAR"/>
    <m/>
    <x v="1"/>
    <s v="CONSULTORIA"/>
    <s v="FORTALEZA"/>
    <s v="CE"/>
    <s v="60055-171"/>
    <n v="5585999073196"/>
    <x v="262"/>
    <d v="2023-12-13T00:00:00"/>
    <s v="GJS"/>
    <s v="GJS"/>
    <s v="GOTARDO JOSE BENEVIDES SALES"/>
    <s v="VENDEDOR(A)"/>
    <s v="COMPLETA"/>
    <s v="S"/>
    <x v="0"/>
    <n v="1"/>
    <n v="8"/>
    <s v="S"/>
    <s v="N"/>
    <s v="S"/>
    <s v=" "/>
    <x v="1"/>
    <d v="2024-09-16T00:00:00"/>
  </r>
  <r>
    <n v="796"/>
    <x v="591"/>
    <d v="1988-03-22T00:00:00"/>
    <s v="F"/>
    <s v="08122023796"/>
    <m/>
    <n v="4673088"/>
    <m/>
    <x v="1"/>
    <s v="073.955.274-02"/>
    <s v="camilla-schultz@hotmail.com"/>
    <x v="644"/>
    <s v="CAMILLA SCHULTZ BERTRAND"/>
    <n v="5584987191030"/>
    <m/>
    <s v="REGULAR"/>
    <x v="9"/>
    <s v="RETENCAO"/>
    <s v="RECIFE"/>
    <s v="PE"/>
    <s v="50710-110"/>
    <n v="5584987191030"/>
    <x v="263"/>
    <d v="2023-12-08T00:00:00"/>
    <s v="TAC"/>
    <s v="TAC_TAC"/>
    <s v="TÚLIO ALVES BARROS CAVALCANTI"/>
    <s v="EMPRESÁRIO(A)"/>
    <s v="SIMPLES"/>
    <s v="S"/>
    <x v="2"/>
    <n v="1"/>
    <m/>
    <s v="N"/>
    <s v="N"/>
    <s v="N"/>
    <s v=" "/>
    <x v="0"/>
    <m/>
  </r>
  <r>
    <n v="804"/>
    <x v="367"/>
    <d v="1987-03-19T00:00:00"/>
    <s v="M"/>
    <s v="01122023804"/>
    <n v="513193"/>
    <m/>
    <m/>
    <x v="496"/>
    <s v="004.486.010-28"/>
    <s v="WAGNERCASSAL@HOTMAIL.COM"/>
    <x v="645"/>
    <s v="WAGNER CASSAL CORREA"/>
    <n v="5511932892711"/>
    <s v="REGULAR"/>
    <m/>
    <x v="9"/>
    <s v="CONSULTORIA"/>
    <s v="SÃO PAULO"/>
    <s v="SP"/>
    <s v="05717-270"/>
    <n v="5511932892711"/>
    <x v="264"/>
    <d v="2023-12-14T00:00:00"/>
    <s v="FCC"/>
    <s v="FCC_WCC"/>
    <s v="WAGNER CASSAL CORREA"/>
    <s v="GERENTE"/>
    <s v="COMPLETA"/>
    <s v="S"/>
    <x v="0"/>
    <n v="1"/>
    <n v="8"/>
    <s v="S"/>
    <s v="N"/>
    <s v="S"/>
    <s v=" "/>
    <x v="0"/>
    <m/>
  </r>
  <r>
    <n v="805"/>
    <x v="592"/>
    <d v="1991-06-05T00:00:00"/>
    <s v="F"/>
    <s v="01122023805"/>
    <n v="6345481"/>
    <m/>
    <m/>
    <x v="497"/>
    <s v="026.565.040-23"/>
    <s v="JESSICA-PAIVA@HOTMAIL.COM"/>
    <x v="646"/>
    <s v="WAGNER CASSAL CORREA"/>
    <n v="5511932892711"/>
    <s v="REGULAR"/>
    <m/>
    <x v="9"/>
    <s v="CONSULTORIA"/>
    <s v="SÃO PAULO"/>
    <s v="SP"/>
    <s v="05717-270"/>
    <n v="5551992197117"/>
    <x v="264"/>
    <d v="2023-12-07T00:00:00"/>
    <s v="FCC"/>
    <s v="FCC_WCC"/>
    <s v="WAGNER CASSAL CORREA"/>
    <s v="DIRETOR(A)"/>
    <s v="COMPLETA"/>
    <s v="S"/>
    <x v="0"/>
    <n v="1"/>
    <n v="8"/>
    <s v="S"/>
    <s v="N"/>
    <s v="S"/>
    <s v=" "/>
    <x v="0"/>
    <m/>
  </r>
  <r>
    <n v="803"/>
    <x v="593"/>
    <d v="1983-08-12T00:00:00"/>
    <s v="M"/>
    <s v="30112023803"/>
    <n v="3860657"/>
    <m/>
    <m/>
    <x v="1"/>
    <s v="495.079.243-10"/>
    <s v="bernardomcarvalho@gmail.com"/>
    <x v="647"/>
    <s v="BERNARDO MARINO CARVALHO"/>
    <n v="5561982693000"/>
    <s v="REGULAR"/>
    <m/>
    <x v="9"/>
    <s v="CONSULTORIA"/>
    <s v="CASCAVEL"/>
    <s v="PR"/>
    <s v="8581-3060"/>
    <n v="5561982693000"/>
    <x v="265"/>
    <d v="2023-11-30T00:00:00"/>
    <s v="BMC"/>
    <s v="BMC"/>
    <s v="BERNARDO MARINO CARVALHO"/>
    <s v="PROMOTOR(A) DE JUSTIÇA "/>
    <s v="COMPLETA"/>
    <s v="S"/>
    <x v="0"/>
    <n v="1"/>
    <s v="1A"/>
    <s v="S"/>
    <s v="N"/>
    <s v="S"/>
    <s v=" "/>
    <x v="1"/>
    <d v="2024-05-10T00:00:00"/>
  </r>
  <r>
    <n v="812"/>
    <x v="594"/>
    <d v="1983-05-04T00:00:00"/>
    <s v="M"/>
    <s v="30112023812"/>
    <n v="4075798"/>
    <m/>
    <m/>
    <x v="498"/>
    <s v="047.678.164-75"/>
    <s v="FILIPEBELFORT@GMAIL.COM"/>
    <x v="648"/>
    <s v="FILIPE MACIEL BELFORT CAMPOS"/>
    <n v="5581981878881"/>
    <s v="REGULAR"/>
    <m/>
    <x v="1"/>
    <s v="CONSULTORIA"/>
    <s v="CAMARAGIBE"/>
    <s v="PE"/>
    <s v="54783-010"/>
    <n v="5581981764504"/>
    <x v="265"/>
    <d v="2023-07-18T00:00:00"/>
    <s v="FMB"/>
    <s v="FMB_FMB"/>
    <s v="FILIPE MACIEL BELFORT CAMPOS"/>
    <s v="MÉDICO(A)"/>
    <s v="COMPLETA"/>
    <s v="S"/>
    <x v="0"/>
    <n v="1"/>
    <n v="8"/>
    <s v="S"/>
    <s v="S"/>
    <s v="S"/>
    <s v=" "/>
    <x v="0"/>
    <m/>
  </r>
  <r>
    <n v="813"/>
    <x v="595"/>
    <d v="1983-05-31T00:00:00"/>
    <s v="F"/>
    <s v="30112023813"/>
    <n v="11801472"/>
    <m/>
    <m/>
    <x v="499"/>
    <s v="958.976.823-72"/>
    <s v="vanessabelfort31@gmail.com"/>
    <x v="649"/>
    <s v="FILIPE MACIEL BELFORT CAMPOS"/>
    <n v="5581981878881"/>
    <s v="REGULAR"/>
    <m/>
    <x v="1"/>
    <s v="CONSULTORIA"/>
    <s v="CAMARAGIBE"/>
    <s v="PE"/>
    <s v="54783-010"/>
    <n v="5581981764504"/>
    <x v="265"/>
    <d v="2023-07-18T00:00:00"/>
    <s v="FMB"/>
    <s v="FMB_FMB"/>
    <s v="FILIPE MACIEL BELFORT CAMPOS"/>
    <s v="MÉDICO(A)"/>
    <s v="COMPLETA"/>
    <s v="S"/>
    <x v="0"/>
    <n v="1"/>
    <n v="8"/>
    <s v="S"/>
    <s v="S"/>
    <s v="S"/>
    <s v=" "/>
    <x v="0"/>
    <m/>
  </r>
  <r>
    <n v="797"/>
    <x v="596"/>
    <d v="1991-09-27T00:00:00"/>
    <s v="F"/>
    <s v="29112023797"/>
    <m/>
    <n v="5134985"/>
    <m/>
    <x v="500"/>
    <s v="361.623.358-52"/>
    <s v="elisapolitani@gmail.com"/>
    <x v="650"/>
    <s v="ELISA LANDUCCI POLITANI"/>
    <n v="5511984908477"/>
    <m/>
    <s v="REGULAR"/>
    <x v="9"/>
    <s v="CONSULTORIA"/>
    <s v="SÃO PAULO"/>
    <s v="SP"/>
    <s v="05008-020"/>
    <n v="5511984908477"/>
    <x v="266"/>
    <d v="2023-12-14T00:00:00"/>
    <s v="ELP"/>
    <s v="ELP_ELP"/>
    <s v="ELISA LANDUCCI POLITANI"/>
    <s v="MÉDICO(A)"/>
    <s v="COMPLETA"/>
    <s v="S"/>
    <x v="0"/>
    <n v="1"/>
    <n v="8"/>
    <s v="S"/>
    <s v="N"/>
    <s v="S"/>
    <s v=" "/>
    <x v="0"/>
    <m/>
  </r>
  <r>
    <n v="793"/>
    <x v="597"/>
    <d v="2011-01-20T00:00:00"/>
    <s v="F"/>
    <s v="28112023793"/>
    <n v="14344247"/>
    <m/>
    <m/>
    <x v="501"/>
    <s v="145.295.296-57"/>
    <s v="SMSMACIEL01@GMAIL.COM"/>
    <x v="651"/>
    <s v="FABIO DEIVSON LOPES MACIEL"/>
    <n v="5531973071828"/>
    <s v="REGULAR"/>
    <m/>
    <x v="1"/>
    <s v="CONSULTORIA"/>
    <s v="BELO HORIZONTE"/>
    <s v="MG"/>
    <s v="22630-012"/>
    <n v="5531973071828"/>
    <x v="267"/>
    <d v="2023-11-28T00:00:00"/>
    <s v="FDLM"/>
    <s v="FDLM_FDLM"/>
    <s v="FABIO DEIVSON LOPES MACIEL"/>
    <s v="ESTUDANTE"/>
    <s v="SIMPLES"/>
    <s v="N"/>
    <x v="0"/>
    <n v="1"/>
    <n v="1"/>
    <s v="S"/>
    <s v="N"/>
    <s v="S"/>
    <s v=" "/>
    <x v="0"/>
    <m/>
  </r>
  <r>
    <n v="801"/>
    <x v="378"/>
    <d v="1990-01-12T00:00:00"/>
    <s v="M"/>
    <s v="27112023801"/>
    <m/>
    <m/>
    <m/>
    <x v="1"/>
    <s v="082.579.314-97"/>
    <s v="GUIRODALVES@GMAIL.COM"/>
    <x v="491"/>
    <s v="GUILHERME RODRIGUES ALVES DA MOTA"/>
    <n v="5581999176129"/>
    <s v="REGULAR"/>
    <m/>
    <x v="9"/>
    <s v="CONSULTORIA"/>
    <s v="SÃO PAULO"/>
    <s v="SP"/>
    <s v="4516-001"/>
    <n v="5581999176129"/>
    <x v="268"/>
    <d v="2023-11-27T00:00:00"/>
    <s v="GRA"/>
    <s v="GRA"/>
    <s v="GUILHERME RODRIGUES ALVES DA MOTA"/>
    <s v="ADMINISTRADOR(A)"/>
    <s v="SIMPLES"/>
    <s v="S"/>
    <x v="0"/>
    <n v="1"/>
    <n v="8"/>
    <s v="S"/>
    <s v="N"/>
    <s v="S"/>
    <s v=" "/>
    <x v="1"/>
    <d v="2024-04-30T00:00:00"/>
  </r>
  <r>
    <n v="802"/>
    <x v="379"/>
    <d v="1993-12-26T00:00:00"/>
    <s v="F"/>
    <s v="27112023802"/>
    <m/>
    <m/>
    <m/>
    <x v="1"/>
    <s v="069.433.464-23"/>
    <s v="JOANNEFIUZAA@GMAIL.COM"/>
    <x v="491"/>
    <s v="JOANNE RODRIGUES ELOY FIUZA"/>
    <n v="5581999176129"/>
    <s v="REGULAR"/>
    <m/>
    <x v="9"/>
    <s v="CONSULTORIA"/>
    <s v="SÃO PAULO"/>
    <s v="SP"/>
    <s v="4516-001"/>
    <n v="5511988202535"/>
    <x v="268"/>
    <d v="2023-11-27T00:00:00"/>
    <s v="GRA"/>
    <s v="GRA"/>
    <s v="GUILHERME RODRIGUES ALVES DA MOTA"/>
    <s v="ADMINISTRADOR(A)"/>
    <s v="SIMPLES"/>
    <s v="S"/>
    <x v="0"/>
    <n v="1"/>
    <n v="8"/>
    <s v="S"/>
    <s v="N"/>
    <s v="S"/>
    <s v=" "/>
    <x v="1"/>
    <d v="2024-04-30T00:00:00"/>
  </r>
  <r>
    <n v="792"/>
    <x v="598"/>
    <d v="1981-03-14T00:00:00"/>
    <s v="F"/>
    <s v="20112023792"/>
    <n v="13967046"/>
    <m/>
    <m/>
    <x v="502"/>
    <s v="039.424.984-48"/>
    <s v="DIDAGUEDES@HOTMAIL.COM"/>
    <x v="652"/>
    <s v="ADRIANA GUEDES CORDEIRO"/>
    <n v="5581988521403"/>
    <s v="QUALIFICADO"/>
    <s v=""/>
    <x v="1"/>
    <s v="CONSULTORIA"/>
    <s v="RECIFE"/>
    <s v="PE"/>
    <s v="52041-045"/>
    <n v="5581988521403"/>
    <x v="269"/>
    <d v="2023-11-20T00:00:00"/>
    <s v="AGC"/>
    <s v="AGC_AGC"/>
    <s v="ADRIANA GUEDES CORDEIRO"/>
    <s v="SERVIDOR(A) PÚBLICO(A)"/>
    <s v="COMPLETA"/>
    <s v="N"/>
    <x v="0"/>
    <n v="1"/>
    <n v="1"/>
    <s v="S"/>
    <s v="N"/>
    <s v="S"/>
    <s v=" "/>
    <x v="0"/>
    <m/>
  </r>
  <r>
    <n v="800"/>
    <x v="599"/>
    <d v="1987-03-14T00:00:00"/>
    <s v="M"/>
    <s v="20112023800"/>
    <m/>
    <n v="4846772"/>
    <s v="6FO64179"/>
    <x v="503"/>
    <s v="237.826.908-00"/>
    <s v="ALEJANDROCUBASWORK@GMAIL.COM"/>
    <x v="653"/>
    <s v="ALEJANDRO MONTES DE OCA DE CUBAS"/>
    <n v="5511958969441"/>
    <s v="REGULAR"/>
    <m/>
    <x v="7"/>
    <s v="CONSULTORIA"/>
    <s v="SÃO PAULO"/>
    <s v="SP"/>
    <s v="05001-200"/>
    <n v="5511958969441"/>
    <x v="269"/>
    <d v="2023-11-20T00:00:00"/>
    <s v="AMC"/>
    <s v="AMC_AMC"/>
    <s v="ALEJANDRO MONTES DE OCA DE CUBAS"/>
    <s v="PROFESSOR(A)"/>
    <s v="COMPLETA"/>
    <s v="S"/>
    <x v="0"/>
    <n v="1"/>
    <n v="8"/>
    <s v="S"/>
    <s v="N"/>
    <s v="S"/>
    <s v=" "/>
    <x v="0"/>
    <m/>
  </r>
  <r>
    <n v="840"/>
    <x v="599"/>
    <d v="1987-03-14T00:00:00"/>
    <s v="M"/>
    <s v="20112023840"/>
    <n v="5621832"/>
    <m/>
    <m/>
    <x v="504"/>
    <s v="237.826.908-00"/>
    <s v="ALEJANDROCUBASWORK@GMAIL.COM"/>
    <x v="654"/>
    <s v="ALEJANDRO MONTES DE OCA DE CUBAS"/>
    <n v="5511958969441"/>
    <s v="REGULAR"/>
    <m/>
    <x v="7"/>
    <s v="CONSULTORIA"/>
    <s v="SÃO PAULO"/>
    <s v="SP"/>
    <s v="05001-200"/>
    <n v="5511958969441"/>
    <x v="269"/>
    <d v="2023-11-20T00:00:00"/>
    <s v="AMC"/>
    <s v="AMC_AMC"/>
    <s v="ALEJANDRO MONTES DE OCA DE CUBAS"/>
    <s v="PROFESSOR(A)"/>
    <s v="COMPLETA"/>
    <s v="S"/>
    <x v="0"/>
    <n v="1"/>
    <n v="8"/>
    <s v="S"/>
    <s v="N"/>
    <s v="S"/>
    <s v=" "/>
    <x v="0"/>
    <m/>
  </r>
  <r>
    <n v="841"/>
    <x v="599"/>
    <d v="1987-03-14T00:00:00"/>
    <s v="M"/>
    <s v="20112023841"/>
    <m/>
    <n v="4982884"/>
    <m/>
    <x v="505"/>
    <s v="237.826.908-00"/>
    <s v="ALEJANDROCUBASWORK@GMAIL.COM"/>
    <x v="655"/>
    <s v="ALEJANDRO MONTES DE OCA DE CUBAS"/>
    <n v="5511958969441"/>
    <s v="REGULAR"/>
    <m/>
    <x v="7"/>
    <s v="CONSULTORIA"/>
    <s v="SÃO PAULO"/>
    <s v="SP"/>
    <s v="05001-200"/>
    <n v="5511958969441"/>
    <x v="269"/>
    <d v="2023-11-20T00:00:00"/>
    <s v="AMC"/>
    <s v="AMC_AMC"/>
    <s v="ALEJANDRO MONTES DE OCA DE CUBAS"/>
    <s v="PROFESSOR(A)"/>
    <s v="COMPLETA"/>
    <s v="S"/>
    <x v="0"/>
    <n v="1"/>
    <n v="8"/>
    <s v="S"/>
    <s v="N"/>
    <s v="S"/>
    <s v=" "/>
    <x v="0"/>
    <m/>
  </r>
  <r>
    <n v="858"/>
    <x v="599"/>
    <d v="1987-03-14T00:00:00"/>
    <s v="M"/>
    <s v="20112023858"/>
    <m/>
    <n v="4846772"/>
    <m/>
    <x v="1"/>
    <s v="237.826.908-00"/>
    <s v="ALEJANDROCUBASWORK@GMAIL.COM"/>
    <x v="656"/>
    <s v="ALEJANDRO MONTES DE OCA DE CUBAS"/>
    <n v="5511958969441"/>
    <s v="REGULAR"/>
    <m/>
    <x v="7"/>
    <s v="CONSULTORIA"/>
    <s v="SÃO PAULO"/>
    <s v="SP"/>
    <s v="05001-200"/>
    <n v="5511958969441"/>
    <x v="269"/>
    <d v="2023-11-20T00:00:00"/>
    <s v="AMC"/>
    <s v="AMC"/>
    <s v="ALEJANDRO MONTES DE OCA DE CUBAS"/>
    <s v="PROFESSOR(A)"/>
    <s v="COMPLETA"/>
    <s v="S"/>
    <x v="0"/>
    <n v="1"/>
    <n v="8"/>
    <s v="S"/>
    <s v="N"/>
    <s v="S"/>
    <s v=" "/>
    <x v="1"/>
    <d v="2025-04-25T00:00:00"/>
  </r>
  <r>
    <n v="938"/>
    <x v="600"/>
    <d v="1979-09-15T00:00:00"/>
    <s v="F"/>
    <s v="20112023938"/>
    <m/>
    <n v="5241049"/>
    <m/>
    <x v="1"/>
    <s v="036.385.954-39"/>
    <s v="mirellagianelli@yahoo.com.br"/>
    <x v="657"/>
    <s v="MIRELA BUNZEN GIANELLI DE CUBAS"/>
    <n v="5581999798969"/>
    <s v="REGULAR"/>
    <m/>
    <x v="7"/>
    <s v="CONSULTORIA"/>
    <s v="SÃO PAULO"/>
    <s v="SP"/>
    <s v="05001-200"/>
    <n v="5581999798969"/>
    <x v="269"/>
    <d v="2023-11-20T00:00:00"/>
    <s v="AMC"/>
    <s v="AMC_AMC"/>
    <s v="ALEJANDRO MONTES DE OCA DE CUBAS"/>
    <s v="PROFESSOR(A)"/>
    <s v="COMPLETA"/>
    <s v="S"/>
    <x v="0"/>
    <n v="1"/>
    <n v="8"/>
    <s v="S"/>
    <s v="N"/>
    <s v="S"/>
    <s v=" "/>
    <x v="0"/>
    <m/>
  </r>
  <r>
    <n v="944"/>
    <x v="599"/>
    <d v="1987-03-14T00:00:00"/>
    <s v="M"/>
    <s v="20112023944"/>
    <n v="14576159"/>
    <m/>
    <m/>
    <x v="506"/>
    <s v="237.826.908-00"/>
    <s v="ALEJANDROCUBASWORK@GMAIL.COM"/>
    <x v="658"/>
    <s v="ALEJANDRO MONTES DE OCA DE CUBAS"/>
    <n v="5511958969441"/>
    <s v="REGULAR"/>
    <m/>
    <x v="7"/>
    <s v="CONSULTORIA"/>
    <s v="SÃO PAULO"/>
    <s v="SP"/>
    <s v="05001-200"/>
    <n v="5581999798969"/>
    <x v="269"/>
    <d v="2023-11-20T00:00:00"/>
    <s v="AMC"/>
    <s v="AMC_AMC"/>
    <s v="ALEJANDRO MONTES DE OCA DE CUBAS"/>
    <s v="PROFESSOR(A)"/>
    <s v="COMPLETA"/>
    <s v="S"/>
    <x v="0"/>
    <n v="1"/>
    <n v="8"/>
    <s v="S"/>
    <s v="N"/>
    <s v="S"/>
    <s v=" "/>
    <x v="0"/>
    <m/>
  </r>
  <r>
    <n v="1515"/>
    <x v="599"/>
    <d v="1987-03-14T00:00:00"/>
    <s v="M"/>
    <s v="201120231515"/>
    <m/>
    <n v="9157223"/>
    <m/>
    <x v="506"/>
    <s v="237.826.908-00"/>
    <s v="ALEJANDROCUBASWORK@GMAIL.COM"/>
    <x v="658"/>
    <s v="ALEJANDRO MONTES DE OCA DE CUBAS"/>
    <n v="5511958969441"/>
    <s v="REGULAR"/>
    <m/>
    <x v="7"/>
    <s v="CONSULTORIA"/>
    <s v="SÃO PAULO"/>
    <s v="SP"/>
    <s v="05001-200"/>
    <n v="5581999798969"/>
    <x v="269"/>
    <d v="2025-08-12T00:00:00"/>
    <s v="AMC"/>
    <s v="AMC_AMC"/>
    <s v="ALEJANDRO MONTES DE OCA DE CUBAS"/>
    <s v="PROFESSOR(A)"/>
    <s v="COMPLETA"/>
    <s v="S"/>
    <x v="0"/>
    <n v="1"/>
    <n v="8"/>
    <s v="S"/>
    <s v="N"/>
    <s v="S"/>
    <s v=" "/>
    <x v="0"/>
    <m/>
  </r>
  <r>
    <n v="794"/>
    <x v="601"/>
    <m/>
    <s v="F"/>
    <s v="17112023794"/>
    <m/>
    <n v="5094723"/>
    <m/>
    <x v="507"/>
    <s v="043.333.368-56"/>
    <s v="LULIMVIEIRA@HOTMAIL.COM"/>
    <x v="659"/>
    <s v="LUCIA MARIA VIEIRA"/>
    <n v="5511974888316"/>
    <s v="REGULAR"/>
    <s v="REGULAR"/>
    <x v="1"/>
    <s v="CONSULTORIA"/>
    <s v="SANTA ISABEL"/>
    <s v="SP"/>
    <s v="07500-000"/>
    <n v="5511974888316"/>
    <x v="270"/>
    <d v="2023-11-24T00:00:00"/>
    <s v="LMV"/>
    <s v="LMV_SBL_PJ"/>
    <s v="LUCIA MARIA VIEIRA"/>
    <s v="EMPRESÁRIO(A)"/>
    <s v="COMPLETA"/>
    <s v="S"/>
    <x v="0"/>
    <n v="1"/>
    <n v="1"/>
    <s v="S"/>
    <s v="N"/>
    <s v="S"/>
    <s v=" "/>
    <x v="0"/>
    <m/>
  </r>
  <r>
    <n v="798"/>
    <x v="602"/>
    <d v="1988-06-14T00:00:00"/>
    <s v="M"/>
    <s v="17112023798"/>
    <n v="2044689"/>
    <m/>
    <m/>
    <x v="508"/>
    <s v="058.218.587-47"/>
    <s v="WCR001@GMAIL.COM"/>
    <x v="660"/>
    <s v="WILLIAM CARVALHO RODRIGUES"/>
    <n v="5521993473777"/>
    <s v="REGULAR"/>
    <m/>
    <x v="9"/>
    <s v="CONSULTORIA"/>
    <s v="RIO DE JANEIRO"/>
    <s v="RJ"/>
    <s v="22775-024"/>
    <n v="5521993473777"/>
    <x v="270"/>
    <d v="2023-11-17T00:00:00"/>
    <s v="WCR"/>
    <s v="WCR_WCR"/>
    <s v="WILLIAM CARVALHO RODRIGUES"/>
    <s v="GERENTE"/>
    <s v="SIMPLES"/>
    <s v="S"/>
    <x v="0"/>
    <n v="1"/>
    <n v="8"/>
    <s v="S"/>
    <s v="N"/>
    <s v="S"/>
    <s v=" "/>
    <x v="0"/>
    <m/>
  </r>
  <r>
    <n v="799"/>
    <x v="602"/>
    <d v="1988-06-14T00:00:00"/>
    <s v="M"/>
    <s v="17112023799"/>
    <n v="5580139"/>
    <m/>
    <m/>
    <x v="509"/>
    <s v="058.218.587-47"/>
    <s v="WCR001@GMAIL.COM"/>
    <x v="661"/>
    <s v="WILLIAM CARVALHO RODRIGUES"/>
    <n v="5521993473777"/>
    <s v="REGULAR"/>
    <m/>
    <x v="9"/>
    <s v="CONSULTORIA"/>
    <s v="RIO DE JANEIRO"/>
    <s v="RJ"/>
    <s v="22775-024"/>
    <n v="5521993473777"/>
    <x v="270"/>
    <d v="2023-11-17T00:00:00"/>
    <s v="WCR"/>
    <s v="WCR_WCR"/>
    <s v="WILLIAM CARVALHO RODRIGUES"/>
    <s v="GERENTE"/>
    <s v="SIMPLES"/>
    <s v="S"/>
    <x v="0"/>
    <n v="1"/>
    <n v="8"/>
    <s v="S"/>
    <s v="N"/>
    <s v="S"/>
    <s v=" "/>
    <x v="0"/>
    <m/>
  </r>
  <r>
    <n v="791"/>
    <x v="603"/>
    <d v="1995-07-13T00:00:00"/>
    <s v="F"/>
    <s v="16112023791"/>
    <n v="14293434"/>
    <m/>
    <m/>
    <x v="510"/>
    <s v="441.257.798-80"/>
    <s v="TAYNA_OZAWA@HOTMAIL.COM"/>
    <x v="662"/>
    <s v="TAYNA AYUMI OZAWA"/>
    <n v="5519971519340"/>
    <s v="REGULAR"/>
    <m/>
    <x v="9"/>
    <s v="CONSULTORIA"/>
    <s v="SAO JOSE DO RIO PARDO"/>
    <s v="SP"/>
    <s v="13720-000"/>
    <n v="5519971519340"/>
    <x v="271"/>
    <d v="2023-11-16T00:00:00"/>
    <s v="DSS"/>
    <s v="DSS_DSS"/>
    <s v="DIEGO DOS SANTOS SOUZA"/>
    <s v="ENGENHEIRO(A)"/>
    <s v="SIMPLES"/>
    <s v="S"/>
    <x v="0"/>
    <n v="1"/>
    <s v="2A"/>
    <s v="S"/>
    <s v="N"/>
    <s v="S"/>
    <s v=" "/>
    <x v="0"/>
    <m/>
  </r>
  <r>
    <n v="795"/>
    <x v="604"/>
    <d v="1965-12-03T00:00:00"/>
    <s v="F"/>
    <s v="14112023795"/>
    <n v="402282"/>
    <m/>
    <s v="6AT46527"/>
    <x v="511"/>
    <s v="313.331.761-04"/>
    <s v="anabel@acpmconsultoria.com.br"/>
    <x v="663"/>
    <s v="ANABEL CRISTINA PEREIRA MEDEIROS"/>
    <n v="5581999731208"/>
    <s v="QUALIFICADO"/>
    <m/>
    <x v="1"/>
    <s v="CONSULTORIA"/>
    <s v="RECIFE"/>
    <s v="PE"/>
    <s v="50710-050"/>
    <n v="5581999731208"/>
    <x v="272"/>
    <d v="2023-11-28T00:00:00"/>
    <s v="FPM"/>
    <s v="FPM_ACPM"/>
    <s v="ANABEL CRISTINA PEREIRA MEDEIROS"/>
    <s v="ADVOGADO(A)"/>
    <s v="SIMPLES"/>
    <s v="N"/>
    <x v="0"/>
    <n v="1"/>
    <n v="1"/>
    <s v="S"/>
    <s v="N"/>
    <s v="S"/>
    <s v=" "/>
    <x v="0"/>
    <m/>
  </r>
  <r>
    <n v="789"/>
    <x v="485"/>
    <d v="1988-08-06T00:00:00"/>
    <s v="M"/>
    <s v="09112023789"/>
    <m/>
    <m/>
    <m/>
    <x v="1"/>
    <s v="074.010.634-17"/>
    <s v="brenojbparedes@gmail.com"/>
    <x v="664"/>
    <s v="BRENO JOSÉ BURGOS PAREDES"/>
    <n v="558188698874"/>
    <s v="QUALIFICADO"/>
    <s v="QUALIFICADO"/>
    <x v="1"/>
    <s v="CONSULTORIA"/>
    <s v="RECIFE"/>
    <s v="PE"/>
    <s v="50710-310"/>
    <n v="558188698874"/>
    <x v="273"/>
    <d v="2023-11-09T00:00:00"/>
    <s v="BBP"/>
    <s v="BBP"/>
    <s v="BRENO JOSÉ BURGOS PAREDES"/>
    <s v="ADMINISTRADOR(A)"/>
    <s v="COMPLETA"/>
    <s v="S"/>
    <x v="0"/>
    <n v="1"/>
    <n v="8"/>
    <s v="S"/>
    <s v="N"/>
    <s v="S"/>
    <s v=" "/>
    <x v="1"/>
    <d v="2024-04-15T00:00:00"/>
  </r>
  <r>
    <n v="816"/>
    <x v="485"/>
    <d v="1988-08-06T00:00:00"/>
    <s v="M"/>
    <s v="09112023816"/>
    <m/>
    <m/>
    <m/>
    <x v="1"/>
    <s v="074.010.634-17"/>
    <s v="brenojbparedes@gmail.com"/>
    <x v="665"/>
    <s v="BRENO JOSÉ BURGOS PAREDES"/>
    <n v="558188698874"/>
    <s v="QUALIFICADO"/>
    <s v="QUALIFICADO"/>
    <x v="1"/>
    <s v="CONSULTORIA"/>
    <s v="RECIFE"/>
    <s v="PE"/>
    <s v="50710-310"/>
    <n v="558188698874"/>
    <x v="273"/>
    <d v="2023-11-09T00:00:00"/>
    <s v="BBP"/>
    <s v="BBP"/>
    <s v="BRENO JOSÉ BURGOS PAREDES"/>
    <s v="ADMINISTRADOR(A)"/>
    <s v="COMPLETA"/>
    <s v="S"/>
    <x v="0"/>
    <n v="1"/>
    <n v="8"/>
    <s v="S"/>
    <s v="N"/>
    <s v="S"/>
    <s v=" "/>
    <x v="1"/>
    <d v="2024-04-15T00:00:00"/>
  </r>
  <r>
    <n v="790"/>
    <x v="605"/>
    <d v="1989-08-30T00:00:00"/>
    <s v="M"/>
    <s v="07112023790"/>
    <n v="11048781"/>
    <m/>
    <m/>
    <x v="512"/>
    <s v="381.758.028-20"/>
    <s v="marcelo.lapolla@gmail.com"/>
    <x v="666"/>
    <s v="MARCELO LAPOLLA SERRA JUNIOR"/>
    <n v="5519981181082"/>
    <s v="REGULAR"/>
    <m/>
    <x v="1"/>
    <s v="CONSULTORIA"/>
    <s v="SÃO PAULO"/>
    <s v="SP"/>
    <s v="13073-035"/>
    <n v="5519981181082"/>
    <x v="274"/>
    <d v="2023-11-07T00:00:00"/>
    <s v="MLJ"/>
    <s v="MLJ_MLJ"/>
    <s v="MARCELO LAPOLLA SERRA JUNIOR"/>
    <s v="EMPRESÁRIO(A)"/>
    <s v="SIMPLES"/>
    <s v="S"/>
    <x v="0"/>
    <n v="1"/>
    <n v="8"/>
    <s v="S"/>
    <s v="N"/>
    <s v="S"/>
    <s v=" "/>
    <x v="0"/>
    <m/>
  </r>
  <r>
    <n v="786"/>
    <x v="606"/>
    <d v="1991-12-20T00:00:00"/>
    <s v="F"/>
    <s v="01112023786"/>
    <n v="8858174"/>
    <n v="5118295"/>
    <m/>
    <x v="513"/>
    <s v="418.655.628-82"/>
    <s v="Bianca.calou@gmail.com"/>
    <x v="667"/>
    <s v="BIANCA MARIA DE SÁ BARRETO CALOU"/>
    <n v="5511973431546"/>
    <s v="REGULAR"/>
    <m/>
    <x v="9"/>
    <s v="CONSULTORIA"/>
    <s v="SÃO PAULO"/>
    <s v="SP"/>
    <s v="09608-060"/>
    <n v="5511973431546"/>
    <x v="275"/>
    <d v="2023-11-01T00:00:00"/>
    <s v="BBC"/>
    <s v="BBC_MDC"/>
    <s v="MARIA DAS DORES CALOU"/>
    <s v="PROFESSOR(A)"/>
    <s v="SIMPLES"/>
    <s v="N"/>
    <x v="0"/>
    <n v="1"/>
    <n v="8"/>
    <s v="S"/>
    <s v="N"/>
    <s v="S"/>
    <s v=" "/>
    <x v="0"/>
    <m/>
  </r>
  <r>
    <n v="787"/>
    <x v="607"/>
    <d v="1953-01-19T00:00:00"/>
    <s v="F"/>
    <s v="01112023787"/>
    <n v="14280761"/>
    <m/>
    <m/>
    <x v="514"/>
    <s v="060.514.458-38"/>
    <s v="Bianca.calou@gmail.com"/>
    <x v="668"/>
    <s v="BIANCA MARIA DE SÁ BARRETO CALOU"/>
    <n v="5511973431546"/>
    <s v="REGULAR"/>
    <m/>
    <x v="9"/>
    <s v="CONSULTORIA"/>
    <s v="SÃO BERNARDO DO CAMPO"/>
    <s v="SP"/>
    <s v="09770-595"/>
    <n v="5511957979633"/>
    <x v="275"/>
    <d v="2023-11-01T00:00:00"/>
    <s v="BBC"/>
    <s v="BBC_MDC"/>
    <s v="MARIA DAS DORES CALOU"/>
    <s v="APOSENTADO(A)"/>
    <s v="SIMPLES"/>
    <s v="N"/>
    <x v="0"/>
    <n v="1"/>
    <n v="8"/>
    <s v="S"/>
    <s v="N"/>
    <s v="S"/>
    <s v=" "/>
    <x v="0"/>
    <m/>
  </r>
  <r>
    <n v="788"/>
    <x v="608"/>
    <d v="1988-12-17T00:00:00"/>
    <s v="M"/>
    <s v="01112023788"/>
    <n v="14285102"/>
    <m/>
    <m/>
    <x v="515"/>
    <s v="389.953.858-71"/>
    <s v="jlcalou1988@gmail.com"/>
    <x v="669"/>
    <s v="BIANCA MARIA DE SÁ BARRETO CALOU"/>
    <n v="5511973431546"/>
    <s v="REGULAR"/>
    <m/>
    <x v="9"/>
    <s v="CONSULTORIA"/>
    <s v="SÃO BERNARDO DO CAMPO"/>
    <s v="SP"/>
    <s v="09770-595"/>
    <n v="5511957979633"/>
    <x v="275"/>
    <d v="2023-11-01T00:00:00"/>
    <s v="BBC"/>
    <s v="BBC_MDC"/>
    <s v="MARIA DAS DORES CALOU"/>
    <s v="MOTOBOY"/>
    <s v="SIMPLES"/>
    <s v="S"/>
    <x v="0"/>
    <n v="1"/>
    <n v="8"/>
    <s v="S"/>
    <s v="N"/>
    <s v="S"/>
    <s v=" "/>
    <x v="0"/>
    <m/>
  </r>
  <r>
    <n v="817"/>
    <x v="609"/>
    <d v="1979-11-01T00:00:00"/>
    <s v="F"/>
    <s v="01112023817"/>
    <n v="5555041"/>
    <m/>
    <m/>
    <x v="516"/>
    <s v="030.242.774-04"/>
    <s v="danielasilvaleal@hotmail.com"/>
    <x v="670"/>
    <s v="DANIELA SILVA LEAL"/>
    <n v="5511992123330"/>
    <s v="REGULAR"/>
    <m/>
    <x v="1"/>
    <s v="CONSULTORIA"/>
    <s v="RECIFE"/>
    <s v="PE"/>
    <s v="51020-041"/>
    <n v="5511992123330"/>
    <x v="275"/>
    <d v="2023-12-27T00:00:00"/>
    <s v="DSL"/>
    <s v="DSL_DSL"/>
    <s v="DANIELA SILVA LEAL"/>
    <s v="FIANCISTA"/>
    <s v="COMPLETA"/>
    <s v="N"/>
    <x v="0"/>
    <n v="1"/>
    <n v="8"/>
    <s v="S"/>
    <s v="N"/>
    <s v="S"/>
    <s v=" "/>
    <x v="0"/>
    <m/>
  </r>
  <r>
    <n v="725"/>
    <x v="610"/>
    <d v="1989-11-25T00:00:00"/>
    <s v="M"/>
    <n v="11900725"/>
    <n v="12591137"/>
    <m/>
    <m/>
    <x v="1"/>
    <s v="000.030.663-04"/>
    <s v="Hamilton.junior@me.com"/>
    <x v="671"/>
    <s v="HAMILTON DE ARAÚJO LIMA JÚNOR"/>
    <n v="5585982098895"/>
    <s v="QUALIFICADO"/>
    <m/>
    <x v="9"/>
    <s v="CONSULTORIA"/>
    <s v="EUSÉBIO"/>
    <s v="CE"/>
    <s v="61771-908"/>
    <n v="5585982098895"/>
    <x v="276"/>
    <d v="2023-10-26T00:00:00"/>
    <s v="HALJ"/>
    <s v="HALJ"/>
    <s v="HAMILTON DE ARAÚJO LIMA JÚNOR"/>
    <s v="ADMINISTRADOR(A)"/>
    <s v="COMPLETA"/>
    <s v="S"/>
    <x v="0"/>
    <n v="1"/>
    <n v="7"/>
    <s v="S"/>
    <s v="N"/>
    <s v="S"/>
    <s v=" "/>
    <x v="1"/>
    <d v="2024-07-17T00:00:00"/>
  </r>
  <r>
    <n v="781"/>
    <x v="610"/>
    <d v="1989-11-25T00:00:00"/>
    <s v="M"/>
    <s v="26102023781"/>
    <n v="312994"/>
    <m/>
    <m/>
    <x v="1"/>
    <s v="000.030.663-04"/>
    <s v="Hamilton.junior@me.com"/>
    <x v="671"/>
    <s v="HAMILTON DE ARAÚJO LIMA JÚNOR"/>
    <n v="5585982098895"/>
    <s v="QUALIFICADO"/>
    <m/>
    <x v="9"/>
    <s v="CONSULTORIA"/>
    <s v="EUSÉBIO"/>
    <s v="CE"/>
    <s v="61771-908"/>
    <n v="5585982098895"/>
    <x v="276"/>
    <d v="2023-10-26T00:00:00"/>
    <s v="HALJ"/>
    <s v="HALJ"/>
    <s v="HAMILTON DE ARAÚJO LIMA JÚNOR"/>
    <s v="ADMINISTRADOR(A)"/>
    <s v="COMPLETA"/>
    <s v="S"/>
    <x v="0"/>
    <n v="1"/>
    <n v="7"/>
    <s v="S"/>
    <s v="N"/>
    <s v="S"/>
    <s v=" "/>
    <x v="1"/>
    <m/>
  </r>
  <r>
    <n v="728"/>
    <x v="611"/>
    <d v="1980-05-21T00:00:00"/>
    <s v="F"/>
    <s v="25102023728"/>
    <n v="3739677"/>
    <m/>
    <m/>
    <x v="1"/>
    <s v="013.078.666-70"/>
    <s v="ROBERTA.OG@GMAIL.COM"/>
    <x v="672"/>
    <s v="ROBERTA DE OLIVEIRA GUIMARAES"/>
    <n v="5521988159888"/>
    <s v="REGULAR"/>
    <s v=""/>
    <x v="2"/>
    <s v="RETENCAO"/>
    <s v="RIO DE JANEIRO"/>
    <s v="RJ"/>
    <s v=" 22231-090"/>
    <n v="5521988159888"/>
    <x v="277"/>
    <d v="2023-10-25T00:00:00"/>
    <s v="ROG"/>
    <s v="ROG_ROG"/>
    <s v="ROBERTA DE OLIVEIRA GUIMARAES"/>
    <s v="DIRETOR(A)"/>
    <m/>
    <m/>
    <x v="1"/>
    <n v="0"/>
    <m/>
    <s v="N"/>
    <s v="N"/>
    <s v="N"/>
    <s v=" "/>
    <x v="1"/>
    <d v="2025-07-22T00:00:00"/>
  </r>
  <r>
    <n v="785"/>
    <x v="612"/>
    <d v="1981-12-13T00:00:00"/>
    <s v="F"/>
    <s v="25102023785"/>
    <n v="568252"/>
    <m/>
    <m/>
    <x v="1"/>
    <s v="041.891.904-62"/>
    <s v="MARIANA.FEITOSA@TJPE.JUS.BR"/>
    <x v="673"/>
    <s v="MARIANA GOMES FEITOSA"/>
    <n v="5581999076357"/>
    <s v="REGULAR"/>
    <m/>
    <x v="1"/>
    <s v="CONSULTORIA"/>
    <s v="RECIFE"/>
    <s v="PE"/>
    <s v="52050-200"/>
    <n v="5581999076357"/>
    <x v="277"/>
    <d v="2023-10-25T00:00:00"/>
    <s v="MGF"/>
    <s v="MGF"/>
    <s v="MARIANA GOMES FEITOSA"/>
    <s v="SERVIDOR(A) PÚBLICO(A)"/>
    <s v="COMPLETA"/>
    <s v="S"/>
    <x v="0"/>
    <n v="1"/>
    <n v="7"/>
    <s v="S"/>
    <s v="N"/>
    <s v="S"/>
    <s v=" "/>
    <x v="1"/>
    <d v="2023-12-28T00:00:00"/>
  </r>
  <r>
    <n v="726"/>
    <x v="613"/>
    <d v="1977-11-06T00:00:00"/>
    <s v="F"/>
    <n v="11900726"/>
    <n v="4170932"/>
    <m/>
    <m/>
    <x v="517"/>
    <s v="007.599.495-17"/>
    <s v="anarachel.br@gmail.com"/>
    <x v="674"/>
    <s v="ANA RACHEL LIMA DE OLIVEIRA"/>
    <n v="5581993528887"/>
    <s v="REGULAR"/>
    <m/>
    <x v="9"/>
    <s v="CONSULTORIA"/>
    <s v="RECIFE"/>
    <s v="PE"/>
    <s v="506101-20"/>
    <n v="5581993528887"/>
    <x v="278"/>
    <d v="2023-10-31T00:00:00"/>
    <s v="ARL"/>
    <s v="ARL_ARL"/>
    <s v="ANA RACHEL LIMA DE OLIVEIRA"/>
    <s v="MÉDICO(A)"/>
    <s v="COMPLETA"/>
    <s v="S"/>
    <x v="0"/>
    <n v="1"/>
    <n v="8"/>
    <s v="S"/>
    <s v="N"/>
    <s v="S"/>
    <s v=" "/>
    <x v="0"/>
    <m/>
  </r>
  <r>
    <n v="780"/>
    <x v="614"/>
    <d v="2012-08-15T00:00:00"/>
    <s v="F"/>
    <s v="19102023780"/>
    <n v="5667243"/>
    <m/>
    <m/>
    <x v="518"/>
    <s v="714.258.914-03"/>
    <s v="anarachel.br@gmail.com"/>
    <x v="675"/>
    <s v="ANA RACHEL LIMA DE OLIVEIRA"/>
    <n v="5581993528887"/>
    <s v="REGULAR"/>
    <m/>
    <x v="9"/>
    <s v="CONSULTORIA"/>
    <s v="RECIFE"/>
    <s v="PE"/>
    <s v="506101-20"/>
    <n v="5581993528887"/>
    <x v="278"/>
    <d v="2023-10-19T00:00:00"/>
    <s v="ARL"/>
    <s v="ARL_ARL"/>
    <s v="ANA RACHEL LIMA DE OLIVEIRA"/>
    <s v="ESTUDANTE"/>
    <m/>
    <m/>
    <x v="0"/>
    <n v="1"/>
    <n v="8"/>
    <s v="S"/>
    <s v="N"/>
    <s v="S"/>
    <s v=" "/>
    <x v="0"/>
    <m/>
  </r>
  <r>
    <n v="866"/>
    <x v="613"/>
    <d v="1977-11-06T00:00:00"/>
    <s v="F"/>
    <s v="19102023866"/>
    <n v="14300796"/>
    <m/>
    <m/>
    <x v="519"/>
    <s v="007.599.495-17"/>
    <s v="anarachel.br@gmail.com"/>
    <x v="676"/>
    <s v="ANA RACHEL LIMA DE OLIVEIRA"/>
    <n v="5581993528887"/>
    <s v="REGULAR"/>
    <m/>
    <x v="1"/>
    <s v="CONSULTORIA"/>
    <s v="RECIFE"/>
    <s v="PE"/>
    <s v="506101-20"/>
    <n v="5581993528887"/>
    <x v="278"/>
    <d v="2023-10-31T00:00:00"/>
    <s v="ARL"/>
    <s v="ARL_ARL"/>
    <s v="ANA RACHEL LIMA DE OLIVEIRA"/>
    <s v="MÉDICO(A)"/>
    <s v="COMPLETA"/>
    <m/>
    <x v="0"/>
    <n v="1"/>
    <n v="8"/>
    <s v="S"/>
    <s v="N"/>
    <s v="S"/>
    <s v=" "/>
    <x v="0"/>
    <m/>
  </r>
  <r>
    <n v="818"/>
    <x v="615"/>
    <d v="1985-06-21T00:00:00"/>
    <s v="F"/>
    <s v="18102023818"/>
    <n v="5920558"/>
    <m/>
    <s v="6FR35077"/>
    <x v="520"/>
    <s v="014.060.554-17"/>
    <s v="marcelaabelenda@gmail.com"/>
    <x v="677"/>
    <s v="MARCELA GUIMARAES ABELENDA"/>
    <n v="5581991686921"/>
    <s v="QUALIFICADO"/>
    <m/>
    <x v="1"/>
    <s v="CONSULTORIA"/>
    <s v="OLINDA"/>
    <s v="PE"/>
    <s v="53140-110"/>
    <n v="5581991686921"/>
    <x v="279"/>
    <d v="2023-11-23T00:00:00"/>
    <s v="MGA"/>
    <s v="MGA_MGA"/>
    <s v="MARCELA GUIMARAES ABELENDA"/>
    <s v="ADMINISTRADOR(A)"/>
    <s v="COMPLETA"/>
    <s v="S"/>
    <x v="0"/>
    <n v="1"/>
    <n v="8"/>
    <s v="S"/>
    <s v="N"/>
    <s v="S"/>
    <s v=" "/>
    <x v="0"/>
    <m/>
  </r>
  <r>
    <n v="723"/>
    <x v="271"/>
    <d v="1992-06-23T00:00:00"/>
    <s v="M"/>
    <n v="17102023723"/>
    <n v="13277518"/>
    <m/>
    <m/>
    <x v="521"/>
    <s v="096.663.024-62"/>
    <s v="adolpho.barrosct@gmail.com"/>
    <x v="678"/>
    <s v="ADOLPHO DE BARROS E SILVA DE OLIVEIRA"/>
    <n v="5581999265556"/>
    <s v="REGULAR"/>
    <m/>
    <x v="1"/>
    <s v="CONSULTORIA"/>
    <s v="RECIFE"/>
    <s v="PE"/>
    <s v="52060-000"/>
    <n v="5581999265556"/>
    <x v="280"/>
    <d v="2023-10-17T00:00:00"/>
    <s v="ABO"/>
    <s v="ABO_ABO"/>
    <s v="ADOLPHO DE BARROS E SILVA DE OLIVEIRA"/>
    <s v="MÉDICO(A)"/>
    <s v="SIMPLES"/>
    <s v="S"/>
    <x v="0"/>
    <n v="1"/>
    <n v="7"/>
    <s v="S"/>
    <s v="N"/>
    <s v="S"/>
    <s v=" "/>
    <x v="0"/>
    <m/>
  </r>
  <r>
    <n v="784"/>
    <x v="616"/>
    <d v="1960-04-12T00:00:00"/>
    <s v="M"/>
    <s v="17102023784"/>
    <n v="14257801"/>
    <m/>
    <m/>
    <x v="522"/>
    <s v="198.287.484-87"/>
    <s v="BRANDAOMARCOS31@GMAIL.COM"/>
    <x v="679"/>
    <s v="MARCOS VINICIUS TINOCO BEZERRA BRANDAO"/>
    <n v="5581997460932"/>
    <s v="REGULAR"/>
    <m/>
    <x v="1"/>
    <s v="CONSULTORIA"/>
    <s v="OLINDA"/>
    <s v="PE"/>
    <s v="53030-040"/>
    <n v="5581997460932"/>
    <x v="280"/>
    <d v="2023-10-17T00:00:00"/>
    <s v="MVB"/>
    <s v="MVB_MVB"/>
    <s v="MARCOS VINICIUS TINOCO BEZERRA BRANDAO"/>
    <s v="ENGENHEIRO(A)"/>
    <s v="SIMPLES"/>
    <s v="N"/>
    <x v="0"/>
    <n v="1"/>
    <n v="8"/>
    <s v="S"/>
    <s v="N"/>
    <s v="S"/>
    <s v=" "/>
    <x v="0"/>
    <m/>
  </r>
  <r>
    <n v="717"/>
    <x v="617"/>
    <d v="2000-10-20T00:00:00"/>
    <s v="F"/>
    <n v="13102023717"/>
    <n v="12872163"/>
    <m/>
    <m/>
    <x v="1"/>
    <s v="124.552.794-05 "/>
    <s v="AL.AMORIMANA@GMAIL.COM"/>
    <x v="680"/>
    <s v="ANA LOURDES DO MONTE AMORIM"/>
    <n v="5581994573207"/>
    <m/>
    <m/>
    <x v="1"/>
    <s v="RETENCAO"/>
    <s v="PAULISTA"/>
    <s v="PE"/>
    <s v="53417-470 "/>
    <n v="5581994573207"/>
    <x v="281"/>
    <d v="2023-10-13T00:00:00"/>
    <s v="ALM"/>
    <s v="ALM_ALM"/>
    <s v="ANA LOURDES DO MONTE AMORIM"/>
    <s v="EMPRESÁRIO(A)"/>
    <s v="SIMPLES"/>
    <s v="N"/>
    <x v="1"/>
    <n v="0"/>
    <m/>
    <s v="N"/>
    <s v="N"/>
    <s v="N"/>
    <s v=" "/>
    <x v="1"/>
    <d v="2025-05-26T00:00:00"/>
  </r>
  <r>
    <n v="782"/>
    <x v="466"/>
    <d v="1986-03-26T00:00:00"/>
    <s v="F"/>
    <s v="11102023782"/>
    <m/>
    <m/>
    <m/>
    <x v="1"/>
    <s v="073.513.364-66"/>
    <s v="ARNHELENA@GMAIL.COM"/>
    <x v="486"/>
    <s v="HELENA AGUIAR RIBEIRO DO NASCIMENTO"/>
    <n v="5583988103506"/>
    <s v="REGULAR"/>
    <m/>
    <x v="1"/>
    <s v="CONSULTORIA"/>
    <s v="RECIFE"/>
    <s v="PE"/>
    <s v="51020-120"/>
    <n v="5583988103506"/>
    <x v="282"/>
    <d v="2023-11-09T00:00:00"/>
    <s v="HRN"/>
    <s v="HRN"/>
    <s v="HELENA AGUIAR RIBEIRO DO NASCIMENTO"/>
    <s v="MILITAR"/>
    <s v="COMPLETA"/>
    <s v="S"/>
    <x v="0"/>
    <n v="1"/>
    <n v="7"/>
    <s v="S"/>
    <s v="N"/>
    <s v="S"/>
    <s v=" "/>
    <x v="1"/>
    <d v="2024-05-11T00:00:00"/>
  </r>
  <r>
    <n v="783"/>
    <x v="618"/>
    <d v="1996-06-24T00:00:00"/>
    <s v="F"/>
    <s v="11102023783"/>
    <n v="13649750"/>
    <m/>
    <m/>
    <x v="523"/>
    <s v="103.211.004-09"/>
    <s v="GUSTAVOFERRAZCARVALHO@GMAIL.COM"/>
    <x v="681"/>
    <s v="REBECA LAIS DE ALBUQUERQUE CARVALHO"/>
    <n v="558798108007"/>
    <s v="REGULAR"/>
    <m/>
    <x v="1"/>
    <s v="RETENCAO"/>
    <s v="RECIFE"/>
    <s v="PE"/>
    <s v="52110-070"/>
    <n v="558798108007"/>
    <x v="282"/>
    <d v="2023-10-11T00:00:00"/>
    <s v="RLAC"/>
    <s v="RLAC_RLAC"/>
    <s v="REBECA LAIS DE ALBUQUERQUE CARVALHO"/>
    <s v="MÉDICO(A)"/>
    <s v="COMPLETA"/>
    <s v="S"/>
    <x v="1"/>
    <n v="0"/>
    <m/>
    <s v="S"/>
    <s v="N"/>
    <s v="S"/>
    <s v=" "/>
    <x v="0"/>
    <m/>
  </r>
  <r>
    <n v="708"/>
    <x v="619"/>
    <d v="1975-11-16T00:00:00"/>
    <s v="F"/>
    <n v="28092023708"/>
    <n v="8478389"/>
    <m/>
    <m/>
    <x v="524"/>
    <s v="887.427.334-72"/>
    <s v="NASCIMENTOLINNEY@GMAIL.COM"/>
    <x v="682"/>
    <s v="LINNEY FRANCIVANI FREITAS DO NASCIMENTO GUERRA BARRETO"/>
    <n v="5581999733091"/>
    <s v="REGULAR"/>
    <m/>
    <x v="1"/>
    <s v="CONSULTORIA"/>
    <s v="RECIFE"/>
    <s v="PE"/>
    <s v="52070-010"/>
    <n v="5581999733091"/>
    <x v="283"/>
    <d v="2023-09-28T00:00:00"/>
    <s v="LNGB"/>
    <s v="LNGB_LNGB"/>
    <s v="LINNEY FRANCIVANI FREITAS DO NASCIMENTO GUERRA BARRETO"/>
    <s v="EMPRESÁRIO(A)"/>
    <s v="SIMPLES"/>
    <s v="S"/>
    <x v="0"/>
    <n v="1"/>
    <s v="1A"/>
    <s v="S"/>
    <s v="N"/>
    <s v="S"/>
    <s v=" "/>
    <x v="0"/>
    <m/>
  </r>
  <r>
    <n v="720"/>
    <x v="620"/>
    <d v="1967-02-14T00:00:00"/>
    <s v="F"/>
    <n v="28092023720"/>
    <n v="2720729"/>
    <m/>
    <m/>
    <x v="525"/>
    <s v="569.561.264-00"/>
    <s v="zileidabarros@gmail.com"/>
    <x v="683"/>
    <s v="ZILEIDA DE VASCONCELOS BARROS "/>
    <s v="5583999964961"/>
    <s v="REGULAR"/>
    <s v="REGULAR"/>
    <x v="1"/>
    <s v="CONSULTORIA"/>
    <s v="JOÃO PESSOA"/>
    <s v="PB"/>
    <s v="58030-230"/>
    <s v="5583999964961"/>
    <x v="283"/>
    <d v="2023-09-28T00:00:00"/>
    <s v="ZVB"/>
    <s v="ZVB_ZVB"/>
    <s v="ZILEIDA DE VASCONCELOS BARROS"/>
    <s v="APOSENTADO(A)"/>
    <s v="COMPLETA"/>
    <s v="N"/>
    <x v="0"/>
    <n v="1"/>
    <s v="EXCEÇÃO"/>
    <s v="S"/>
    <s v="N"/>
    <s v="S"/>
    <s v=" "/>
    <x v="0"/>
    <m/>
  </r>
  <r>
    <n v="727"/>
    <x v="621"/>
    <d v="1961-07-16T00:00:00"/>
    <s v="M"/>
    <s v="28092023727"/>
    <n v="9977137"/>
    <m/>
    <m/>
    <x v="526"/>
    <s v="323.176.384-34"/>
    <s v="niltonpereira.da@gmail.com"/>
    <x v="684"/>
    <s v="ZILEIDA DE VASCONCELOS BARROS "/>
    <s v="5583999964961"/>
    <s v="REGULAR"/>
    <m/>
    <x v="9"/>
    <s v="CONSULTORIA"/>
    <s v="JOÃO PESSOA"/>
    <s v="PB"/>
    <s v="58030-230"/>
    <n v="5583999832126"/>
    <x v="283"/>
    <d v="2023-09-28T00:00:00"/>
    <s v="ZVB"/>
    <s v="ZVB_ZVB"/>
    <s v="ZILEIDA DE VASCONCELOS BARROS"/>
    <s v="ENGENHEIRO(A)"/>
    <s v="SIMPLES"/>
    <s v="S"/>
    <x v="0"/>
    <n v="1"/>
    <s v="EXCEÇÃO"/>
    <s v="S"/>
    <s v="N"/>
    <s v="S"/>
    <s v=" "/>
    <x v="0"/>
    <m/>
  </r>
  <r>
    <n v="704"/>
    <x v="622"/>
    <d v="1990-09-04T00:00:00"/>
    <s v="M"/>
    <n v="25092023704"/>
    <n v="2060850"/>
    <m/>
    <m/>
    <x v="527"/>
    <s v="390.143.108-03"/>
    <s v="bgfferreira@gmail.com"/>
    <x v="685"/>
    <s v="BRUNO GUISOLPHE FERREIRA"/>
    <n v="5519992994899"/>
    <s v="REGULAR"/>
    <m/>
    <x v="9"/>
    <s v="CONSULTORIA"/>
    <s v="CAMPINAS"/>
    <s v="SP"/>
    <s v="13031-500"/>
    <n v="5519992994899"/>
    <x v="284"/>
    <d v="2023-09-25T00:00:00"/>
    <s v="BGF"/>
    <s v="BGF_BGF"/>
    <s v="BRUNO GUISOLPHE FERREIRA"/>
    <s v="COORDENADOR(A)"/>
    <s v="COMPLETA"/>
    <s v="S"/>
    <x v="0"/>
    <n v="1"/>
    <n v="7"/>
    <s v="S"/>
    <s v="N"/>
    <s v="S"/>
    <s v=" "/>
    <x v="0"/>
    <m/>
  </r>
  <r>
    <n v="709"/>
    <x v="623"/>
    <d v="1989-10-28T00:00:00"/>
    <s v="M"/>
    <n v="21092023709"/>
    <n v="4839732"/>
    <m/>
    <m/>
    <x v="528"/>
    <s v="092.917.794-07"/>
    <s v="eduardopellerin@hotmail.com"/>
    <x v="686"/>
    <s v="EDUARDO ALMEIDA PELLERIN DA SILVA"/>
    <n v="5581988955825"/>
    <s v="QUALIFICADO"/>
    <m/>
    <x v="1"/>
    <s v="CONSULTORIA"/>
    <s v="RECIFE"/>
    <s v="PE"/>
    <s v="50610-100"/>
    <n v="5581988955825"/>
    <x v="285"/>
    <d v="2023-10-03T00:00:00"/>
    <s v="EAPS"/>
    <s v="EAPS_EAPS"/>
    <s v="EDUARDO ALMEIDA PELLERIN DA SILVA"/>
    <s v="SERVIDOR(A) PÚBLICO(A)"/>
    <s v="SIMPLES"/>
    <s v="S"/>
    <x v="0"/>
    <n v="1"/>
    <n v="7"/>
    <s v="S"/>
    <s v="N"/>
    <s v="S"/>
    <s v=" "/>
    <x v="0"/>
    <m/>
  </r>
  <r>
    <n v="721"/>
    <x v="594"/>
    <d v="1983-05-04T00:00:00"/>
    <s v="M"/>
    <n v="21092023721"/>
    <m/>
    <m/>
    <m/>
    <x v="1"/>
    <s v="047.678.164-75"/>
    <s v="FILIPEBELFORT@GMAIL.COM"/>
    <x v="687"/>
    <s v="FILIPE MACIEL BELFORT CAMPOS"/>
    <n v="5581981878881"/>
    <s v="REGULAR"/>
    <m/>
    <x v="1"/>
    <s v="RETENCAO"/>
    <s v="CAMARAGIBE"/>
    <s v="PE"/>
    <s v="54783-010"/>
    <n v="5581981764504"/>
    <x v="285"/>
    <d v="2023-07-18T00:00:00"/>
    <s v="FMB"/>
    <s v="FMB"/>
    <s v="FILIPE MACIEL BELFORT CAMPOS"/>
    <s v="MÉDICO(A)"/>
    <s v="COMPLETA"/>
    <s v="S"/>
    <x v="1"/>
    <n v="0"/>
    <m/>
    <s v="S"/>
    <s v="S"/>
    <s v="S"/>
    <s v=" "/>
    <x v="1"/>
    <d v="2023-11-30T00:00:00"/>
  </r>
  <r>
    <n v="722"/>
    <x v="595"/>
    <d v="1983-05-31T00:00:00"/>
    <s v="F"/>
    <n v="21092023722"/>
    <m/>
    <m/>
    <m/>
    <x v="1"/>
    <s v="958.976.823-72"/>
    <s v="vanessabelfort31@gmail.com"/>
    <x v="649"/>
    <s v="FILIPE MACIEL BELFORT CAMPOS"/>
    <n v="5581981878881"/>
    <s v="REGULAR"/>
    <m/>
    <x v="1"/>
    <s v="RETENCAO"/>
    <s v="CAMARAGIBE"/>
    <s v="PE"/>
    <s v="54783-010"/>
    <n v="5581981764504"/>
    <x v="285"/>
    <d v="2023-07-18T00:00:00"/>
    <s v="FMB"/>
    <s v="FMB"/>
    <s v="FILIPE MACIEL BELFORT CAMPOS"/>
    <s v="MÉDICO(A)"/>
    <s v="COMPLETA"/>
    <s v="S"/>
    <x v="1"/>
    <n v="0"/>
    <m/>
    <s v="S"/>
    <s v="S"/>
    <s v="S"/>
    <s v=" "/>
    <x v="1"/>
    <d v="2023-11-30T00:00:00"/>
  </r>
  <r>
    <n v="702"/>
    <x v="624"/>
    <d v="1995-10-30T00:00:00"/>
    <s v="M"/>
    <n v="20092023702"/>
    <n v="2247538"/>
    <n v="2837733"/>
    <m/>
    <x v="529"/>
    <s v="049.338.041-84"/>
    <s v="augusto_ignoti@hotmail.com"/>
    <x v="688"/>
    <s v="AUGUSTO IGNOTI GONÇALES"/>
    <n v="5543991094016"/>
    <m/>
    <m/>
    <x v="1"/>
    <s v="CONSULTORIA"/>
    <s v="SÃO PAULO"/>
    <s v="SP"/>
    <s v="4304-000"/>
    <n v="5543991094016"/>
    <x v="286"/>
    <d v="2023-09-20T00:00:00"/>
    <s v="AIG"/>
    <s v="AIG_AIG"/>
    <s v="AUGUSTO IGNOTI GONÇALES"/>
    <s v="CONTADOR(A)"/>
    <s v="SIMPLES"/>
    <s v="S"/>
    <x v="0"/>
    <n v="1"/>
    <s v="EXCEÇÃO"/>
    <s v="S"/>
    <s v="N"/>
    <s v="S"/>
    <s v=" "/>
    <x v="0"/>
    <m/>
  </r>
  <r>
    <n v="705"/>
    <x v="625"/>
    <d v="1989-06-11T00:00:00"/>
    <s v="M"/>
    <n v="20092023705"/>
    <m/>
    <n v="5015729"/>
    <m/>
    <x v="530"/>
    <s v="380.207.238-38"/>
    <s v="leandrowsouza@gmail.com"/>
    <x v="689"/>
    <s v="LEANDRO WEBER DE SOUZA"/>
    <n v="5511985099098"/>
    <m/>
    <s v="REGULAR"/>
    <x v="1"/>
    <s v="CONSULTORIA"/>
    <s v="SÃO PAULO"/>
    <s v="SP"/>
    <s v="05024-030"/>
    <n v="5511985099098"/>
    <x v="286"/>
    <d v="2023-09-20T00:00:00"/>
    <s v="LWS"/>
    <s v="LWS_LWS"/>
    <s v="LEANDRO WEBER DE SOUZA"/>
    <s v="MÉDICO(A)"/>
    <s v="COMPLETA"/>
    <s v="S"/>
    <x v="0"/>
    <n v="1"/>
    <n v="7"/>
    <s v="S"/>
    <s v="N"/>
    <s v="S"/>
    <s v=" "/>
    <x v="0"/>
    <m/>
  </r>
  <r>
    <n v="809"/>
    <x v="626"/>
    <d v="1995-10-30T00:00:00"/>
    <s v="M"/>
    <s v="20092023809"/>
    <m/>
    <n v="5097849"/>
    <m/>
    <x v="1"/>
    <s v="049.338.041-84"/>
    <s v="augusto_ignoti@hotmail.com"/>
    <x v="690"/>
    <s v="AUGUSTO IGNOTI GONÇALES"/>
    <n v="5543991094016"/>
    <m/>
    <m/>
    <x v="1"/>
    <s v="CONSULTORIA"/>
    <s v="SÃO PAULO"/>
    <s v="SP"/>
    <s v="4304-000"/>
    <n v="5543991094016"/>
    <x v="286"/>
    <d v="2023-09-20T00:00:00"/>
    <s v="AIG"/>
    <s v="AIG_AIG"/>
    <s v="AUGUSTO IGNOTI GONÇALES"/>
    <s v="CONTADOR(A)"/>
    <s v="SIMPLES"/>
    <s v="S"/>
    <x v="0"/>
    <n v="1"/>
    <s v="EXCEÇÃO"/>
    <s v="S"/>
    <s v="N"/>
    <s v="S"/>
    <s v=" "/>
    <x v="1"/>
    <d v="2025-05-30T00:00:00"/>
  </r>
  <r>
    <n v="706"/>
    <x v="627"/>
    <d v="1983-07-14T00:00:00"/>
    <s v="M"/>
    <n v="19092023706"/>
    <m/>
    <n v="350413"/>
    <m/>
    <x v="531"/>
    <s v="726.852.801-97"/>
    <s v="rafaelclima@gmail.com"/>
    <x v="691"/>
    <s v="RAFAEL CAVALCANTI DE FIGUEIREDO LIMA"/>
    <n v="5586981344642"/>
    <m/>
    <s v="REGULAR"/>
    <x v="9"/>
    <s v="CONSULTORIA"/>
    <s v="TERESINA"/>
    <s v="PI"/>
    <s v="64073-650"/>
    <n v="5586981344642"/>
    <x v="287"/>
    <d v="2023-10-31T00:00:00"/>
    <s v="RFL"/>
    <s v="RFL_RFL"/>
    <s v="RAFAEL CAVALCANTI DE FIGUEIREDO LIMA"/>
    <s v="EMPRESÁRIO(A)"/>
    <s v="COMPLETA"/>
    <s v="S"/>
    <x v="0"/>
    <n v="1"/>
    <n v="7"/>
    <s v="S"/>
    <s v="N"/>
    <s v="S"/>
    <s v=" "/>
    <x v="0"/>
    <m/>
  </r>
  <r>
    <n v="701"/>
    <x v="628"/>
    <d v="1994-09-23T00:00:00"/>
    <s v="M"/>
    <n v="14092023701"/>
    <n v="2688950"/>
    <m/>
    <m/>
    <x v="532"/>
    <s v="099.356.254-00"/>
    <s v="Ianvpaiva@gmail.com"/>
    <x v="692"/>
    <s v="IAN VITOR PAIVA DE LIMA"/>
    <n v="5581997951918"/>
    <s v="REGULAR"/>
    <m/>
    <x v="1"/>
    <s v="CONSULTORIA"/>
    <s v="RECIFE"/>
    <s v="PE"/>
    <s v="50040-180"/>
    <n v="5581997951918"/>
    <x v="288"/>
    <d v="2023-09-29T00:00:00"/>
    <s v="IVP"/>
    <s v="IVP_IVP"/>
    <s v="IAN VITOR PAIVA DE LIMA"/>
    <s v="MÉDICO(A)"/>
    <s v="COMPLETA"/>
    <s v="S"/>
    <x v="0"/>
    <n v="1"/>
    <n v="7"/>
    <s v="S"/>
    <s v="N"/>
    <s v="S"/>
    <s v=" "/>
    <x v="0"/>
    <m/>
  </r>
  <r>
    <n v="699"/>
    <x v="629"/>
    <d v="1979-08-12T00:00:00"/>
    <s v="F"/>
    <n v="13092023699"/>
    <n v="12626810"/>
    <m/>
    <m/>
    <x v="1"/>
    <s v="965.098.301-59"/>
    <s v="luciamouraster@gmail.com"/>
    <x v="693"/>
    <s v="LUCIA APARECIDA DA COSTA MOURA"/>
    <n v="5562985708811"/>
    <s v="REGULAR"/>
    <m/>
    <x v="1"/>
    <s v="CONSULTORIA"/>
    <s v="SANTO ANTONIO DE GOIAS"/>
    <s v="GO"/>
    <s v="75375-000"/>
    <n v="5562985708811"/>
    <x v="289"/>
    <d v="2023-09-13T00:00:00"/>
    <s v="LCM"/>
    <s v="LCM"/>
    <s v="LUCIA APARECIDA DA COSTA MOURA"/>
    <s v="PROFESSOR(A)"/>
    <s v="COMPLETA"/>
    <s v="S"/>
    <x v="0"/>
    <n v="1"/>
    <n v="7"/>
    <s v="S"/>
    <s v="N"/>
    <s v="S"/>
    <s v=" "/>
    <x v="1"/>
    <d v="2023-11-03T00:00:00"/>
  </r>
  <r>
    <n v="687"/>
    <x v="630"/>
    <d v="1985-05-21T00:00:00"/>
    <s v="F"/>
    <n v="12092023687"/>
    <n v="323013"/>
    <m/>
    <m/>
    <x v="1"/>
    <s v="054.035.034-63"/>
    <s v="TNILO1@HOTMAIL.COM"/>
    <x v="694"/>
    <s v="TACIANA CAROLINA ALIPIO NILO"/>
    <n v="5581986525297"/>
    <s v="REGULAR"/>
    <m/>
    <x v="2"/>
    <s v="RETENCAO"/>
    <s v="RECIFE"/>
    <s v="PE"/>
    <s v="52050-138"/>
    <n v="5581986525297"/>
    <x v="290"/>
    <d v="2023-09-12T00:00:00"/>
    <s v="TCAN"/>
    <s v="TCAN_TCAN"/>
    <s v="TACIANA CAROLINA ALIPIO NILO"/>
    <s v="ADVOGADO(A)"/>
    <s v="COMPLETA"/>
    <s v="S"/>
    <x v="1"/>
    <n v="0"/>
    <m/>
    <s v="N"/>
    <s v="N"/>
    <s v="N"/>
    <s v=" "/>
    <x v="0"/>
    <m/>
  </r>
  <r>
    <n v="688"/>
    <x v="465"/>
    <d v="1989-08-07T00:00:00"/>
    <s v="F"/>
    <n v="12092023688"/>
    <m/>
    <m/>
    <m/>
    <x v="1"/>
    <s v="022.890.235-58"/>
    <s v="MARIANAMQUADROS@GMAIL.COM"/>
    <x v="695"/>
    <s v="MARIANA MEIRELES QUADROS"/>
    <n v="5511950352376"/>
    <s v="REGULAR"/>
    <m/>
    <x v="1"/>
    <s v="RETENCAO"/>
    <s v="SÃO PAULO"/>
    <s v="SP"/>
    <s v="04705-010"/>
    <n v="5511950352376"/>
    <x v="290"/>
    <d v="2023-09-12T00:00:00"/>
    <s v="MMQS"/>
    <s v="MMQS"/>
    <s v="MARIANA MEIRELES QUADROS"/>
    <s v="ADMINISTRADOR(A)"/>
    <s v="COMPLETA"/>
    <s v="S"/>
    <x v="1"/>
    <n v="0"/>
    <m/>
    <s v="N"/>
    <s v="N"/>
    <s v="N"/>
    <s v=" "/>
    <x v="1"/>
    <d v="2024-05-14T00:00:00"/>
  </r>
  <r>
    <n v="1051"/>
    <x v="631"/>
    <d v="1952-11-30T00:00:00"/>
    <s v="M"/>
    <s v="120920231051"/>
    <n v="12618806"/>
    <m/>
    <m/>
    <x v="533"/>
    <s v="097.908.104-15"/>
    <s v="eduardolincolin@uol.com.br"/>
    <x v="696"/>
    <s v="EDUARDO LINCOLIN SOUZA DE MELO"/>
    <n v="5581996029409"/>
    <s v="REGULAR"/>
    <m/>
    <x v="1"/>
    <s v="RETENCAO"/>
    <s v="CAMARAGIBE"/>
    <s v="PE"/>
    <n v="54783010"/>
    <n v="5581996029409"/>
    <x v="290"/>
    <d v="2023-09-12T00:00:00"/>
    <s v="ELS"/>
    <s v="ELS_ELS"/>
    <s v="EDUARDO LINCOLIN SOUZA DE MELO"/>
    <s v="ENGENHEIRO(A)"/>
    <s v="COMPLETA"/>
    <s v="S"/>
    <x v="1"/>
    <n v="0"/>
    <m/>
    <s v="S"/>
    <s v="N"/>
    <s v="S"/>
    <s v=" "/>
    <x v="0"/>
    <m/>
  </r>
  <r>
    <n v="679"/>
    <x v="103"/>
    <d v="1998-02-18T00:00:00"/>
    <s v="F"/>
    <n v="11092023679"/>
    <n v="2607676"/>
    <m/>
    <m/>
    <x v="1"/>
    <s v="100.182.374-52"/>
    <s v=" LUISAVILACA12@HOTMAIL.COM"/>
    <x v="697"/>
    <s v="MARIA LUISA ARAUJO BOURBON VILAÇA"/>
    <n v="5581996494548"/>
    <s v="REGULAR"/>
    <m/>
    <x v="7"/>
    <s v="RETENCAO"/>
    <s v="RECIFE"/>
    <s v="PE"/>
    <s v="52051-380"/>
    <n v="5581996494548"/>
    <x v="291"/>
    <d v="2023-09-11T00:00:00"/>
    <s v="MLBV"/>
    <s v="MLBV"/>
    <s v="MARIA LUISA ARAUJO BOURBON VILAÇA"/>
    <s v="ESTUDANTE"/>
    <s v="SIMPLES"/>
    <s v="N"/>
    <x v="1"/>
    <n v="0"/>
    <m/>
    <s v="N"/>
    <s v="N"/>
    <s v="N"/>
    <s v=" "/>
    <x v="1"/>
    <d v="2025-05-26T00:00:00"/>
  </r>
  <r>
    <n v="680"/>
    <x v="632"/>
    <d v="1975-11-19T00:00:00"/>
    <s v="F"/>
    <n v="11092023680"/>
    <n v="9175371"/>
    <m/>
    <m/>
    <x v="534"/>
    <s v="026.252.674-37"/>
    <s v="SAWANAARRAES@HOTMAIL.COM"/>
    <x v="698"/>
    <s v="SAWANA ARRAES DE ASEVEDO"/>
    <n v="5581992078216"/>
    <s v="REGULAR"/>
    <m/>
    <x v="7"/>
    <s v="RETENCAO"/>
    <s v="RECIFE"/>
    <s v="PE"/>
    <s v="52061-080"/>
    <n v="5581992078216"/>
    <x v="291"/>
    <d v="2023-09-11T00:00:00"/>
    <s v="SAA"/>
    <s v="SAA_SAA"/>
    <s v="SAWANA ARRAES DE ASEVEDO"/>
    <s v="EMPRESÁRIO(A)"/>
    <s v="COMPLETA"/>
    <s v="S"/>
    <x v="1"/>
    <n v="0"/>
    <m/>
    <s v="N"/>
    <s v="N"/>
    <s v="N"/>
    <s v=" "/>
    <x v="0"/>
    <m/>
  </r>
  <r>
    <n v="685"/>
    <x v="272"/>
    <d v="1985-04-12T00:00:00"/>
    <s v="M"/>
    <n v="11092023685"/>
    <n v="2327204"/>
    <m/>
    <m/>
    <x v="535"/>
    <s v="051.069.889-18"/>
    <s v="RICARDODALLABRIDA@GMAIL.COM"/>
    <x v="699"/>
    <s v="RICARDO DA COSTA DALLABRIDA"/>
    <n v="554591511542"/>
    <s v="QUALIFICADO"/>
    <s v=""/>
    <x v="1"/>
    <s v="CONSULTORIA"/>
    <s v="MATELÂNDIA"/>
    <s v="PR"/>
    <s v="85887-000"/>
    <n v="554591511542"/>
    <x v="291"/>
    <d v="2023-09-11T00:00:00"/>
    <s v="RCD"/>
    <s v="RCD_RCD"/>
    <s v="RICARDO DA COSTA DALLABRIDA"/>
    <s v="ENGENHEIRO(A)"/>
    <s v="COMPLETA"/>
    <s v="S"/>
    <x v="0"/>
    <n v="1"/>
    <s v="2A"/>
    <s v="S"/>
    <s v="N"/>
    <s v="S"/>
    <s v=" "/>
    <x v="0"/>
    <m/>
  </r>
  <r>
    <n v="686"/>
    <x v="633"/>
    <d v="1985-01-22T00:00:00"/>
    <s v="F"/>
    <n v="11092023686"/>
    <n v="2391612"/>
    <m/>
    <m/>
    <x v="536"/>
    <s v="053.768.399-23"/>
    <s v="DAYSMENDES@GMAIL.COM"/>
    <x v="700"/>
    <s v="RICARDO DA COSTA DALLABRIDA"/>
    <n v="5545991321594"/>
    <s v="QUALIFICADO"/>
    <m/>
    <x v="1"/>
    <s v="CONSULTORIA"/>
    <s v="MATELÂNDIA"/>
    <s v="PR"/>
    <s v="85887-000"/>
    <n v="554591511542"/>
    <x v="291"/>
    <d v="2023-09-11T00:00:00"/>
    <s v="RCD"/>
    <s v="RCD_RCD"/>
    <s v="RICARDO DA COSTA DALLABRIDA"/>
    <s v="AUTONOMO(A)"/>
    <s v="COMPLETA"/>
    <s v="S"/>
    <x v="0"/>
    <n v="1"/>
    <s v="2A"/>
    <s v="S"/>
    <s v="N"/>
    <s v="S"/>
    <s v=" "/>
    <x v="0"/>
    <m/>
  </r>
  <r>
    <n v="690"/>
    <x v="631"/>
    <d v="1952-11-30T00:00:00"/>
    <s v="M"/>
    <n v="11092023690"/>
    <n v="12618806"/>
    <m/>
    <m/>
    <x v="1"/>
    <s v="097.908.104-15"/>
    <s v="eduardolincolin@uol.com.br"/>
    <x v="701"/>
    <s v="EDUARDO LINCOLIN SOUZA DE MELO"/>
    <n v="5581996029409"/>
    <s v="REGULAR"/>
    <m/>
    <x v="1"/>
    <s v="CONSULTORIA"/>
    <s v="CAMARAGIBE"/>
    <s v="PE"/>
    <n v="54783010"/>
    <n v="5581996029409"/>
    <x v="291"/>
    <d v="2023-09-11T00:00:00"/>
    <s v="ELS"/>
    <s v="ELS"/>
    <s v="EDUARDO LINCOLIN SOUZA DE MELO"/>
    <s v="ENGENHEIRO(A)"/>
    <s v="COMPLETA"/>
    <s v="S"/>
    <x v="0"/>
    <n v="1"/>
    <n v="7"/>
    <s v="S"/>
    <s v="N"/>
    <s v="S"/>
    <s v=" "/>
    <x v="1"/>
    <d v="2023-09-11T00:00:00"/>
  </r>
  <r>
    <n v="678"/>
    <x v="634"/>
    <d v="1964-08-07T00:00:00"/>
    <s v="M"/>
    <n v="6092023678"/>
    <n v="13550048"/>
    <m/>
    <m/>
    <x v="537"/>
    <s v="428.471.254-34"/>
    <s v="PBRENO@GMAIL.COM"/>
    <x v="702"/>
    <s v="PAULO FERNANDO DE MOURA FILGUEIRAS SOTTO MAYOR"/>
    <n v="5581996319883"/>
    <s v="REGULAR"/>
    <m/>
    <x v="1"/>
    <s v="CONSULTORIA"/>
    <s v="RECIFE"/>
    <s v="PE"/>
    <s v="50610-100"/>
    <n v="5581996319883"/>
    <x v="292"/>
    <d v="2023-09-06T00:00:00"/>
    <s v="PFM"/>
    <s v="PFM_PFM"/>
    <s v="PAULO FERNANDO DE MOURA FILGUEIRAS SOTTO MAYOR"/>
    <s v="EMPRESÁRIO(A)"/>
    <s v="COMPLETA"/>
    <s v="S"/>
    <x v="0"/>
    <n v="1"/>
    <n v="7"/>
    <s v="S"/>
    <s v="N"/>
    <s v="S"/>
    <s v=" "/>
    <x v="0"/>
    <m/>
  </r>
  <r>
    <n v="716"/>
    <x v="635"/>
    <d v="1963-03-07T00:00:00"/>
    <s v="M"/>
    <n v="6092023716"/>
    <n v="12382865"/>
    <n v="8157104"/>
    <m/>
    <x v="538"/>
    <s v="375.759.374-04"/>
    <s v="MARCUSGRANJA@GMAIL.COM"/>
    <x v="703"/>
    <s v="MARCUS VINICIUS PEREIRA GRANJA"/>
    <n v="5581991116549"/>
    <s v="REGULAR"/>
    <m/>
    <x v="1"/>
    <s v="CONSULTORIA"/>
    <s v="RECIFE"/>
    <s v="PE"/>
    <s v="52060-590 "/>
    <n v="5581991116549"/>
    <x v="292"/>
    <d v="2023-09-06T00:00:00"/>
    <s v="LCG"/>
    <s v="LCG_MVG"/>
    <s v="MARCUS VINICIUS PEREIRA GRANJA"/>
    <s v="ENGENHEIRO(A)"/>
    <s v="COMPLETA"/>
    <s v="S"/>
    <x v="0"/>
    <n v="1"/>
    <n v="1"/>
    <s v="S"/>
    <s v="N"/>
    <s v="S"/>
    <s v=" "/>
    <x v="0"/>
    <m/>
  </r>
  <r>
    <n v="697"/>
    <x v="636"/>
    <d v="1955-03-30T00:00:00"/>
    <s v="F"/>
    <n v="5092023697"/>
    <n v="12593359"/>
    <m/>
    <m/>
    <x v="1"/>
    <s v="192.946.704-49"/>
    <s v="telmadeacorrea@gmail.com"/>
    <x v="704"/>
    <s v="TELMA DE AZEVEDO CORREA"/>
    <n v="5581999725384"/>
    <s v="REGULAR"/>
    <m/>
    <x v="9"/>
    <s v="CONSULTORIA"/>
    <s v="RECIFE"/>
    <s v="PE"/>
    <s v="52050-115"/>
    <n v="5581999725384"/>
    <x v="293"/>
    <d v="2023-09-05T00:00:00"/>
    <s v="TCR"/>
    <s v="TCR"/>
    <s v="TELMA DE AZEVEDO CORREA"/>
    <s v="APOSENTADO(A)"/>
    <s v="SIMPLES"/>
    <s v="N"/>
    <x v="0"/>
    <n v="1"/>
    <n v="7"/>
    <s v="S"/>
    <s v="N"/>
    <s v="S"/>
    <s v=" "/>
    <x v="1"/>
    <d v="2023-11-08T00:00:00"/>
  </r>
  <r>
    <n v="698"/>
    <x v="637"/>
    <d v="1983-05-10T00:00:00"/>
    <s v="M"/>
    <n v="5092023698"/>
    <m/>
    <n v="4915332"/>
    <m/>
    <x v="1"/>
    <s v="047.624.924-42"/>
    <s v="pabloazevedo27@gmail.com"/>
    <x v="705"/>
    <s v="PABLO GUIMARAES AZEVEDO"/>
    <n v="5584988713642"/>
    <m/>
    <s v="REGULAR"/>
    <x v="9"/>
    <s v="RETENCAO"/>
    <s v="NATAL"/>
    <s v="RN"/>
    <s v="59094-480"/>
    <n v="5584988713642"/>
    <x v="293"/>
    <d v="2023-09-05T00:00:00"/>
    <s v="PGA"/>
    <s v="PGA_PGA"/>
    <s v="PABLO GUIMARAES AZEVEDO"/>
    <s v="PROFESSOR(A)"/>
    <s v="COMPLETA"/>
    <s v="S"/>
    <x v="1"/>
    <n v="0"/>
    <m/>
    <s v="S"/>
    <s v="N"/>
    <s v="S"/>
    <s v=" "/>
    <x v="0"/>
    <m/>
  </r>
  <r>
    <n v="700"/>
    <x v="638"/>
    <d v="1969-04-16T00:00:00"/>
    <s v="M"/>
    <n v="5092023700"/>
    <n v="87325"/>
    <m/>
    <m/>
    <x v="539"/>
    <s v="611.724.644-72"/>
    <s v="gabrielmousinho@kgmrep.com.br"/>
    <x v="706"/>
    <s v="ANTONIO GABRIEL MOUSINHO MARTINS FILHO"/>
    <n v="5581992085707"/>
    <s v="QUALIFICADO"/>
    <m/>
    <x v="1"/>
    <s v="CONSULTORIA"/>
    <s v="OLINDA"/>
    <s v="PE"/>
    <s v="53130-540"/>
    <n v="5581992085707"/>
    <x v="293"/>
    <d v="2023-09-18T00:00:00"/>
    <s v="AGM"/>
    <s v="AGM_AGM"/>
    <s v="ANTONIO GABRIEL MOUSINHO MARTINS FILHO"/>
    <s v="EMPRESÁRIO(A)"/>
    <s v="COMPLETA"/>
    <s v="S"/>
    <x v="0"/>
    <n v="1"/>
    <n v="7"/>
    <s v="S"/>
    <s v="N"/>
    <s v="S"/>
    <s v=" "/>
    <x v="0"/>
    <m/>
  </r>
  <r>
    <n v="1085"/>
    <x v="637"/>
    <d v="1983-05-10T00:00:00"/>
    <s v="M"/>
    <s v="050920231085"/>
    <m/>
    <n v="4673237"/>
    <m/>
    <x v="540"/>
    <s v="047.624.924-42"/>
    <s v="pabloazevedo27@gmail.com"/>
    <x v="705"/>
    <s v="PABLO GUIMARAES AZEVEDO"/>
    <n v="5584988713642"/>
    <m/>
    <s v="REGULAR"/>
    <x v="9"/>
    <s v="RETENCAO"/>
    <s v="NATAL"/>
    <s v="RN"/>
    <s v="59094-480"/>
    <n v="5584988713642"/>
    <x v="293"/>
    <m/>
    <s v="PGA"/>
    <s v="PGA_PGA"/>
    <s v="PABLO GUIMARAES AZEVEDO"/>
    <s v="PROFESSOR(A)"/>
    <s v="COMPLETA"/>
    <s v="S"/>
    <x v="1"/>
    <n v="0"/>
    <m/>
    <s v="S"/>
    <s v="N"/>
    <s v="S"/>
    <s v=" "/>
    <x v="0"/>
    <m/>
  </r>
  <r>
    <n v="666"/>
    <x v="639"/>
    <d v="1982-10-14T00:00:00"/>
    <s v="M"/>
    <n v="4092023666"/>
    <n v="13961564"/>
    <n v="4975292"/>
    <m/>
    <x v="541"/>
    <s v="057.591.754-75"/>
    <s v="filhoedimilson@gmail.com"/>
    <x v="707"/>
    <s v="MARIA KARINA MONTEIRO VASCONCELOS"/>
    <n v="5581999157388"/>
    <m/>
    <s v="REGULAR"/>
    <x v="1"/>
    <s v="CONSULTORIA"/>
    <s v="RECIFE"/>
    <s v="PE"/>
    <s v="51020-210"/>
    <n v="5581981929950"/>
    <x v="294"/>
    <d v="2023-09-04T00:00:00"/>
    <s v="FMV"/>
    <s v="FMV_MKM"/>
    <s v="MARIA KARINA MONTEIRO VASCONCELOS"/>
    <s v="EMPRESÁRIO(A)"/>
    <s v="SIMPLES"/>
    <s v="S"/>
    <x v="0"/>
    <n v="1"/>
    <n v="1"/>
    <s v="S"/>
    <s v="N"/>
    <s v="S"/>
    <s v=" "/>
    <x v="0"/>
    <m/>
  </r>
  <r>
    <n v="667"/>
    <x v="640"/>
    <d v="2020-09-09T00:00:00"/>
    <s v="E"/>
    <n v="4092023667"/>
    <m/>
    <n v="4967678"/>
    <m/>
    <x v="542"/>
    <s v="38.412.673/0001-21"/>
    <s v="ANDREIAB@SACITINTAS.COM.BR"/>
    <x v="708"/>
    <s v="GUILHERME BALAN BELANGA"/>
    <n v="5511999120366"/>
    <m/>
    <s v="REGULAR"/>
    <x v="1"/>
    <s v="CONSULTORIA"/>
    <s v="JUNDIAI"/>
    <s v="SP"/>
    <s v="13202-460"/>
    <n v="5511999120366"/>
    <x v="294"/>
    <d v="2023-09-05T00:00:00"/>
    <s v="FBB"/>
    <s v="FBB_SACI_PJ"/>
    <s v="SACI TINTAS"/>
    <s v="EMPRESA"/>
    <m/>
    <s v="N"/>
    <x v="0"/>
    <n v="1"/>
    <n v="1"/>
    <s v="S"/>
    <s v="N"/>
    <s v="S"/>
    <s v=" "/>
    <x v="0"/>
    <m/>
  </r>
  <r>
    <n v="712"/>
    <x v="641"/>
    <d v="1985-05-16T00:00:00"/>
    <s v="M"/>
    <n v="4092023712"/>
    <n v="2690015"/>
    <m/>
    <m/>
    <x v="543"/>
    <s v="054.964.519-57"/>
    <s v="HENRY.DELIMA@HOTMAIL.COM"/>
    <x v="709"/>
    <s v="HENRIQUE PACHECO DE LIMA"/>
    <n v="5531993104274"/>
    <s v="QUALIFICADO"/>
    <m/>
    <x v="1"/>
    <s v="CONSULTORIA"/>
    <s v="BELO HORIZONTE"/>
    <s v="MG"/>
    <s v="31340-500"/>
    <n v="5531993104274"/>
    <x v="294"/>
    <d v="2023-09-04T00:00:00"/>
    <s v="HPL"/>
    <s v="HPL_HPL"/>
    <s v="HENRIQUE PACHECO DE LIMA"/>
    <s v="ATLETA"/>
    <s v="COMPLETA"/>
    <s v="S"/>
    <x v="0"/>
    <n v="1"/>
    <n v="5"/>
    <s v="S"/>
    <s v="N"/>
    <s v="S"/>
    <s v=" "/>
    <x v="0"/>
    <m/>
  </r>
  <r>
    <n v="714"/>
    <x v="642"/>
    <d v="1983-04-09T00:00:00"/>
    <s v="F"/>
    <n v="4092023714"/>
    <n v="11520662"/>
    <m/>
    <m/>
    <x v="1"/>
    <s v="014.981.446-16 "/>
    <s v="CRISTIANECLROCHA@GMAIL.COM"/>
    <x v="710"/>
    <s v="CRISTIANE LUIZA DA ROCHA GUEDES"/>
    <n v="5531991921700"/>
    <s v="QUALIFICADO"/>
    <m/>
    <x v="1"/>
    <s v="CONSULTORIA"/>
    <s v="BELO HORIZONTE"/>
    <s v="MG"/>
    <s v="31340-500"/>
    <n v="5531991921700"/>
    <x v="294"/>
    <d v="2023-09-04T00:00:00"/>
    <s v="HPL"/>
    <s v="HPL_HPL"/>
    <s v="HENRIQUE PACHECO DE LIMA"/>
    <s v="EMPRESÁRIO(A)"/>
    <s v="COMPLETA"/>
    <s v="S"/>
    <x v="0"/>
    <n v="1"/>
    <n v="5"/>
    <s v="S"/>
    <s v="N"/>
    <s v="S"/>
    <s v=" "/>
    <x v="1"/>
    <d v="2025-05-26T00:00:00"/>
  </r>
  <r>
    <n v="692"/>
    <x v="453"/>
    <d v="1990-10-02T00:00:00"/>
    <s v="M"/>
    <n v="1092023692"/>
    <n v="12874691"/>
    <m/>
    <s v="6AU74419"/>
    <x v="544"/>
    <s v="088.526.576-90"/>
    <s v="diego.santsouza@gmail.com"/>
    <x v="711"/>
    <s v="DIEGO DOS SANTOS SOUZA "/>
    <s v="5519971519340"/>
    <m/>
    <m/>
    <x v="1"/>
    <s v="CONSULTORIA"/>
    <s v="ITAJUBÁ"/>
    <s v="MG"/>
    <s v="37500-512"/>
    <s v="5519971519340"/>
    <x v="295"/>
    <d v="2023-11-01T00:00:00"/>
    <s v="DSS"/>
    <s v="DSS_DSS"/>
    <s v="DIEGO DOS SANTOS SOUZA"/>
    <s v="GERENTE"/>
    <s v="COMPLETA"/>
    <s v="N"/>
    <x v="0"/>
    <n v="1"/>
    <s v="2A"/>
    <s v="S"/>
    <s v="N"/>
    <s v="S"/>
    <s v=" "/>
    <x v="0"/>
    <m/>
  </r>
  <r>
    <n v="719"/>
    <x v="643"/>
    <d v="1995-03-19T00:00:00"/>
    <s v="M"/>
    <n v="31082023719"/>
    <n v="9832938"/>
    <n v="5663024"/>
    <m/>
    <x v="545"/>
    <s v="117.439.284-32"/>
    <s v="pedrojccosta@outlook.com"/>
    <x v="712"/>
    <s v="PEDRO JOSÉ CORREIA COSTA"/>
    <n v="5581999849882"/>
    <s v="REGULAR"/>
    <m/>
    <x v="1"/>
    <s v="CONSULTORIA"/>
    <s v="RECIFE "/>
    <s v="PE"/>
    <s v="52011-050"/>
    <n v="5581999849882"/>
    <x v="296"/>
    <d v="2023-08-31T00:00:00"/>
    <s v="PCCA"/>
    <s v="PCCA_PCCA"/>
    <s v="PEDRO JOSÉ CORREIA COSTA"/>
    <s v="CONSULTOR"/>
    <s v="SIMPLES"/>
    <s v="S"/>
    <x v="0"/>
    <n v="1"/>
    <s v="1A"/>
    <s v="S"/>
    <s v="N"/>
    <s v="S"/>
    <s v=" "/>
    <x v="0"/>
    <m/>
  </r>
  <r>
    <n v="669"/>
    <x v="644"/>
    <d v="1983-01-21T00:00:00"/>
    <s v="M"/>
    <n v="30082023669"/>
    <n v="2185338"/>
    <n v="4359402"/>
    <s v="6AT96861"/>
    <x v="546"/>
    <s v="310.681.738-07"/>
    <s v="WRJUNIORX@GMAIL.COM"/>
    <x v="713"/>
    <s v="WILSON ROBERTO ANSUINO JUNIOR"/>
    <n v="5511982179063"/>
    <s v="QUALIFICADO"/>
    <s v="REGULAR"/>
    <x v="1"/>
    <s v="CONSULTORIA"/>
    <s v="SANTA LUZIA"/>
    <s v="MG"/>
    <s v="33040-000"/>
    <n v="5511982179063"/>
    <x v="297"/>
    <d v="2023-08-30T00:00:00"/>
    <s v="WRJ"/>
    <s v="WRJ_WRJ"/>
    <s v="WILSON ROBERTO ANSUINO JUNIOR"/>
    <s v="EMPRESÁRIO(A)"/>
    <m/>
    <s v="S"/>
    <x v="0"/>
    <n v="1"/>
    <s v="2A"/>
    <s v="S"/>
    <s v="N"/>
    <s v="S"/>
    <s v=" "/>
    <x v="0"/>
    <m/>
  </r>
  <r>
    <n v="677"/>
    <x v="645"/>
    <d v="1993-08-04T00:00:00"/>
    <s v="M"/>
    <n v="30082023677"/>
    <n v="3867723"/>
    <m/>
    <m/>
    <x v="547"/>
    <s v="083.195.414-09"/>
    <s v="matheus.linslopes@hotmail.com"/>
    <x v="714"/>
    <s v="MATHEUS LINS LOPES"/>
    <n v="5581991258868"/>
    <s v="REGULAR"/>
    <m/>
    <x v="1"/>
    <s v="CONSULTORIA"/>
    <s v="RECIFE"/>
    <s v="PE"/>
    <s v="52061-070"/>
    <n v="5581991258868"/>
    <x v="297"/>
    <d v="2023-08-30T00:00:00"/>
    <s v="MLL"/>
    <s v="MLL_MLL"/>
    <s v="MATHEUS LINS LOPES"/>
    <s v="CONTADOR(A)"/>
    <s v="SIMPLES"/>
    <s v="S"/>
    <x v="0"/>
    <n v="1"/>
    <n v="7"/>
    <s v="S"/>
    <s v="N"/>
    <s v="S"/>
    <s v=" "/>
    <x v="0"/>
    <m/>
  </r>
  <r>
    <n v="663"/>
    <x v="646"/>
    <d v="1978-01-25T00:00:00"/>
    <s v="F"/>
    <n v="29082023663"/>
    <n v="7919281"/>
    <m/>
    <m/>
    <x v="1"/>
    <s v="928.236.705-30"/>
    <s v="CEIYEE@YAHOO.COM"/>
    <x v="715"/>
    <s v="ROSANA WU CEI YEE"/>
    <n v="5581997398989"/>
    <s v="QUALIFICADO"/>
    <m/>
    <x v="2"/>
    <s v="CONSULTORIA"/>
    <s v="SALVADOR "/>
    <s v="BA"/>
    <s v="40295-050"/>
    <n v="5581997398989"/>
    <x v="298"/>
    <d v="2023-08-29T00:00:00"/>
    <s v="WCY"/>
    <s v="WCY_WCY"/>
    <s v="ROSANA WU CEI YEE"/>
    <s v="EMPRESÁRIO(A)"/>
    <s v="SIMPLES "/>
    <s v="N"/>
    <x v="0"/>
    <n v="1"/>
    <n v="3"/>
    <s v="S"/>
    <s v="N"/>
    <s v="S"/>
    <s v=" "/>
    <x v="0"/>
    <m/>
  </r>
  <r>
    <n v="684"/>
    <x v="647"/>
    <d v="1956-01-09T00:00:00"/>
    <s v="M"/>
    <n v="29082023684"/>
    <m/>
    <m/>
    <m/>
    <x v="1"/>
    <s v="343.399.499-49"/>
    <s v="xikocel2@gmail.com"/>
    <x v="716"/>
    <s v="FRANCISCO CARLOS TELES"/>
    <n v="5547999735540"/>
    <m/>
    <m/>
    <x v="1"/>
    <s v="CONSULTORIA"/>
    <s v="BALNEÁRIO PIÇARRAS"/>
    <s v="SC"/>
    <s v="88380-000 "/>
    <n v="5547999735540"/>
    <x v="298"/>
    <d v="2023-08-30T00:00:00"/>
    <s v="FCT"/>
    <s v="FCT"/>
    <s v="FRANCISCO CARLOS TELES"/>
    <s v="ENGENHEIRO(A)"/>
    <s v="COMPLETA"/>
    <s v="N"/>
    <x v="0"/>
    <n v="1"/>
    <s v="2A"/>
    <s v="S"/>
    <s v="N"/>
    <s v="S"/>
    <s v=" "/>
    <x v="1"/>
    <d v="2024-05-03T00:00:00"/>
  </r>
  <r>
    <n v="689"/>
    <x v="648"/>
    <d v="1974-11-27T00:00:00"/>
    <s v="M"/>
    <n v="29082023689"/>
    <n v="6678536"/>
    <m/>
    <m/>
    <x v="548"/>
    <s v="818.983.204-20"/>
    <s v="GUSTAVO.MATOS@MATOSADV.COM"/>
    <x v="717"/>
    <s v="CARLOS GUSTAVO RODRIGUES DE MATOS"/>
    <n v="5581992323534"/>
    <s v="QUALIFICADO"/>
    <m/>
    <x v="1"/>
    <s v="CONSULTORIA"/>
    <s v="RECIFE"/>
    <s v="PE"/>
    <s v="52050-150"/>
    <n v="5581991734959"/>
    <x v="298"/>
    <d v="2023-08-30T00:00:00"/>
    <s v="FRM"/>
    <s v="FRM_CGM"/>
    <s v="CARLOS GUSTAVO RODRIGUES DE MATOS"/>
    <s v="ADVOGADO(A)"/>
    <s v="COMPLETA"/>
    <s v="S"/>
    <x v="0"/>
    <n v="1"/>
    <n v="7"/>
    <s v="S"/>
    <s v="N"/>
    <s v="S"/>
    <s v=" "/>
    <x v="0"/>
    <m/>
  </r>
  <r>
    <n v="693"/>
    <x v="649"/>
    <d v="1994-07-27T00:00:00"/>
    <s v=""/>
    <n v="29082023693"/>
    <n v="3053721"/>
    <n v="5385916"/>
    <m/>
    <x v="549"/>
    <s v="014.135.474-78"/>
    <s v="MARQUINHOS_MVN@HOTMAIL.COM"/>
    <x v="718"/>
    <s v="MARCOS VINÍCIUS NUNES DE SOUZA"/>
    <s v="5581996001221"/>
    <s v="REGULAR"/>
    <s v=""/>
    <x v="1"/>
    <s v="CONSULTORIA"/>
    <s v="RECIFE "/>
    <s v="PE"/>
    <s v="50.720-124"/>
    <s v="5581996001221"/>
    <x v="298"/>
    <d v="2023-08-29T00:00:00"/>
    <s v="MVN"/>
    <s v="MVN_MVN"/>
    <s v="MARCOS VINÍCIUS NUNES DE SOUZA"/>
    <s v="MÉDICO(A)"/>
    <s v="COMPLETA"/>
    <s v="S"/>
    <x v="0"/>
    <n v="1"/>
    <s v="1A"/>
    <s v="S"/>
    <s v="N"/>
    <s v="S"/>
    <s v=" "/>
    <x v="0"/>
    <m/>
  </r>
  <r>
    <n v="662"/>
    <x v="650"/>
    <d v="2022-09-15T00:00:00"/>
    <s v="F"/>
    <n v="28082023662"/>
    <m/>
    <n v="4943044"/>
    <m/>
    <x v="550"/>
    <s v="125.486.393-12"/>
    <s v="ZENETO_BMN@HOTMAIL.COM"/>
    <x v="719"/>
    <s v="JOSE DE BRITO MAGALHAES NETO"/>
    <n v="5586981511225"/>
    <m/>
    <s v="REGULAR"/>
    <x v="1"/>
    <s v="CONSULTORIA"/>
    <s v="TERESINA"/>
    <s v="PI"/>
    <s v="64051-030"/>
    <n v="5511944421225"/>
    <x v="299"/>
    <d v="2023-08-28T00:00:00"/>
    <s v="JBMN"/>
    <s v="JBMN_JBMN"/>
    <s v="JOSE DE BRITO MAGALHAES NETO"/>
    <s v="ESTUDANTE"/>
    <m/>
    <s v="N"/>
    <x v="0"/>
    <n v="1"/>
    <n v="1"/>
    <s v="S"/>
    <s v="N"/>
    <s v="S"/>
    <s v=" "/>
    <x v="0"/>
    <m/>
  </r>
  <r>
    <n v="674"/>
    <x v="651"/>
    <d v="1983-01-11T00:00:00"/>
    <s v="M"/>
    <n v="24082023674"/>
    <m/>
    <n v="1340218"/>
    <m/>
    <x v="551"/>
    <s v="095.915.817-00"/>
    <s v="Vitornoronha@hotmail.com"/>
    <x v="720"/>
    <s v="VITOR NORONHA ANDRADE"/>
    <n v="5573999391220"/>
    <m/>
    <s v="NORMAL"/>
    <x v="9"/>
    <s v="CONSULTORIA"/>
    <s v="ITABUNA"/>
    <s v="BA"/>
    <s v="45605-370"/>
    <n v="5573999391220"/>
    <x v="300"/>
    <d v="2023-08-24T00:00:00"/>
    <s v="VNA"/>
    <s v="VNA_VNA"/>
    <s v="VITOR NORONHA ANDRADE"/>
    <s v="MÉDICO(A)"/>
    <s v="SIMPLES"/>
    <s v="S"/>
    <x v="0"/>
    <n v="1"/>
    <n v="7"/>
    <s v="S"/>
    <s v="N"/>
    <s v="S"/>
    <s v=" "/>
    <x v="0"/>
    <m/>
  </r>
  <r>
    <n v="675"/>
    <x v="652"/>
    <d v="1983-01-11T00:00:00"/>
    <s v="M"/>
    <n v="24082023675"/>
    <m/>
    <n v="4967047"/>
    <m/>
    <x v="552"/>
    <s v="095.915.817-00"/>
    <s v="Vitornoronha@hotmail.com"/>
    <x v="721"/>
    <s v="VITOR NORONHA ANDRADE"/>
    <n v="5573999391220"/>
    <m/>
    <s v="NORMAL"/>
    <x v="9"/>
    <s v="CONSULTORIA"/>
    <s v="ITABUNA"/>
    <s v="BA"/>
    <s v="45605-370"/>
    <n v="5573999391220"/>
    <x v="300"/>
    <d v="2023-08-24T00:00:00"/>
    <s v="VNA"/>
    <s v="VNA_VNA"/>
    <s v="VITOR NORONHA ANDRADE"/>
    <s v="MÉDICO(A)"/>
    <s v="SIMPLES"/>
    <s v="N"/>
    <x v="0"/>
    <n v="1"/>
    <n v="7"/>
    <s v="S"/>
    <s v="N"/>
    <s v="S"/>
    <s v=" "/>
    <x v="0"/>
    <m/>
  </r>
  <r>
    <n v="676"/>
    <x v="653"/>
    <d v="2019-03-21T00:00:00"/>
    <s v="F"/>
    <n v="24082023676"/>
    <m/>
    <n v="4971247"/>
    <m/>
    <x v="553"/>
    <s v="216.429.087-97"/>
    <s v="Vitornoronha@hotmail.com"/>
    <x v="722"/>
    <s v="VITOR NORONHA ANDRADE"/>
    <n v="5573999391220"/>
    <m/>
    <s v="NORMAL"/>
    <x v="9"/>
    <s v="CONSULTORIA"/>
    <s v="ITABUNA"/>
    <s v="BA"/>
    <s v="45605-370"/>
    <n v="5573999391220"/>
    <x v="300"/>
    <d v="2023-08-24T00:00:00"/>
    <s v="VNA"/>
    <s v="VNA_VNA"/>
    <s v="VITOR NORONHA ANDRADE"/>
    <s v="ESTUDANTE"/>
    <s v="SIMPLES"/>
    <s v="N"/>
    <x v="0"/>
    <n v="1"/>
    <n v="7"/>
    <s v="S"/>
    <s v="N"/>
    <s v="S"/>
    <s v=" "/>
    <x v="0"/>
    <m/>
  </r>
  <r>
    <n v="696"/>
    <x v="654"/>
    <d v="1984-06-14T00:00:00"/>
    <s v="F"/>
    <n v="24082023696"/>
    <n v="2391152"/>
    <n v="3233319"/>
    <s v="6AV97537"/>
    <x v="554"/>
    <s v="059.827.326-30"/>
    <s v="JANAINAGONCALVESS@YAHOO.COM.BR"/>
    <x v="723"/>
    <s v="JANAÍNA GONÇALVES SANTOS "/>
    <n v="553191283712"/>
    <s v="REGULAR"/>
    <s v="QUALIFICADO"/>
    <x v="1"/>
    <s v="CONSULTORIA"/>
    <s v="BELO HORIZONTE"/>
    <s v="MG"/>
    <s v="30575-275"/>
    <n v="553191283712"/>
    <x v="300"/>
    <d v="2023-08-24T00:00:00"/>
    <s v="JGS"/>
    <s v="JGS_JGS"/>
    <s v="JANAÍNA GONÇALVES SANTOS"/>
    <s v="ENGENHEIRO(A)"/>
    <s v="SIMPLES"/>
    <s v="S"/>
    <x v="0"/>
    <n v="1"/>
    <s v="1A"/>
    <s v="S"/>
    <s v="N"/>
    <s v="S"/>
    <s v=" "/>
    <x v="0"/>
    <m/>
  </r>
  <r>
    <n v="695"/>
    <x v="655"/>
    <d v="1978-04-06T00:00:00"/>
    <s v="M"/>
    <n v="23082023695"/>
    <n v="4329414"/>
    <m/>
    <s v="6AU90766"/>
    <x v="555"/>
    <s v="271.863.148-13"/>
    <s v="EDULOBO@GMAIL.COM"/>
    <x v="724"/>
    <s v="EDUARDO SANTANA LOBO"/>
    <n v="5521981814663"/>
    <s v="QUALIFICADO"/>
    <m/>
    <x v="1"/>
    <s v="CONSULTORIA"/>
    <s v="RIO DE JANEIRO"/>
    <s v="RJ"/>
    <s v="227953-15"/>
    <s v="5521981814663"/>
    <x v="301"/>
    <d v="2023-08-23T00:00:00"/>
    <s v="ESL"/>
    <s v="ESL_ESL"/>
    <s v="EDUARDO SANTANA LOBO"/>
    <s v="ANALISTA DE SISTEMAS"/>
    <s v="SIMPLES"/>
    <s v="S"/>
    <x v="0"/>
    <s v="100%"/>
    <s v="2A"/>
    <s v="S"/>
    <s v="N"/>
    <s v="S"/>
    <s v=" "/>
    <x v="0"/>
    <m/>
  </r>
  <r>
    <n v="673"/>
    <x v="656"/>
    <d v="1989-06-08T00:00:00"/>
    <s v="M"/>
    <n v="21082023673"/>
    <n v="424467"/>
    <n v="1280976"/>
    <m/>
    <x v="556"/>
    <s v="068.776.734-25"/>
    <s v="blopesfreire@gmail.com"/>
    <x v="725"/>
    <s v="BRUNO LOPES FREIRE "/>
    <n v="5581987969186"/>
    <s v="REGULAR"/>
    <s v="REGULAR"/>
    <x v="9"/>
    <s v="CONSULTORIA"/>
    <s v="SÃO PAULO"/>
    <s v="SP"/>
    <s v="04545-001"/>
    <n v="5581987969186"/>
    <x v="302"/>
    <d v="2023-08-21T00:00:00"/>
    <s v="BLF"/>
    <s v="BLF_BLF"/>
    <s v="BRUNO LOPES FREIRE"/>
    <s v="ENGENHEIRO(A)"/>
    <s v="SIMPLES"/>
    <s v="S"/>
    <x v="0"/>
    <n v="1"/>
    <s v="1A"/>
    <s v="S"/>
    <s v="N"/>
    <s v="S"/>
    <s v=" "/>
    <x v="0"/>
    <m/>
  </r>
  <r>
    <n v="653"/>
    <x v="427"/>
    <d v="1985-01-30T00:00:00"/>
    <s v="M"/>
    <n v="17082023653"/>
    <m/>
    <n v="4938253"/>
    <m/>
    <x v="1"/>
    <s v="073.092.576-50"/>
    <s v="anatole.assis@gmail.com"/>
    <x v="444"/>
    <s v="BERNARDO ANATOLE ALVES DE ASSIS "/>
    <n v="5511970340196"/>
    <m/>
    <s v="REGULAR"/>
    <x v="9"/>
    <s v="CONSULTORIA"/>
    <s v="SÃO PAULO"/>
    <s v="SP"/>
    <s v="04548-900"/>
    <n v="5511970340196"/>
    <x v="303"/>
    <d v="2023-08-17T00:00:00"/>
    <s v="DAS"/>
    <s v="DAS_BAA"/>
    <s v="BERNARDO ANATOLE ALVES DE ASSIS"/>
    <s v="SERVIDOR(A) PÚBLICO(A)"/>
    <s v="COMPLETA"/>
    <s v="S"/>
    <x v="0"/>
    <n v="1"/>
    <n v="2"/>
    <s v="S"/>
    <s v="N"/>
    <s v="S"/>
    <s v=" "/>
    <x v="1"/>
    <d v="2024-09-30T00:00:00"/>
  </r>
  <r>
    <n v="670"/>
    <x v="657"/>
    <d v="1985-05-09T00:00:00"/>
    <s v="M"/>
    <n v="17082023670"/>
    <n v="6000641"/>
    <n v="4566960"/>
    <m/>
    <x v="557"/>
    <s v="057.885.784-77"/>
    <s v="Luizfelipelins.adv@gmail.com"/>
    <x v="726"/>
    <s v="LUIZ FELIPE LIMA LINS"/>
    <n v="5583988269812"/>
    <s v="QUALIFICADO"/>
    <m/>
    <x v="1"/>
    <s v="CONSULTORIA"/>
    <s v="JOÃO PESSOA"/>
    <s v="PB"/>
    <s v="58039-151"/>
    <n v="5583988269812"/>
    <x v="303"/>
    <d v="2023-08-17T00:00:00"/>
    <s v="LZF"/>
    <s v="LZF_LZF"/>
    <s v="LUIZ FELIPE LIMA LINS"/>
    <s v="ADVOGADO(A)"/>
    <s v="SIMPLES "/>
    <s v="N"/>
    <x v="0"/>
    <n v="1"/>
    <s v="2A"/>
    <s v="S"/>
    <s v="N"/>
    <s v="S"/>
    <s v=" "/>
    <x v="0"/>
    <m/>
  </r>
  <r>
    <n v="671"/>
    <x v="658"/>
    <d v="1986-03-11T00:00:00"/>
    <s v="F"/>
    <n v="17082023671"/>
    <n v="2774198"/>
    <m/>
    <m/>
    <x v="558"/>
    <s v="068.814.534-50"/>
    <s v="LUIZAGUALBERTO@HOTMAIL.COM"/>
    <x v="727"/>
    <s v="LUIZ FELIPE LIMA LINS"/>
    <n v="5583988269812"/>
    <s v="QUALIFICADO"/>
    <m/>
    <x v="1"/>
    <s v="CONSULTORIA"/>
    <s v="JOÃO PESSOA"/>
    <s v="PB"/>
    <s v="58039-151"/>
    <n v="5583988269812"/>
    <x v="303"/>
    <d v="2023-08-17T00:00:00"/>
    <s v="LZF"/>
    <s v="LZF_LZF"/>
    <s v="LUIZ FELIPE LIMA LINS"/>
    <s v="MÉDICO(A)"/>
    <s v="SIMPLES "/>
    <s v="N"/>
    <x v="0"/>
    <n v="1"/>
    <s v="2A"/>
    <s v="S"/>
    <s v="N"/>
    <s v="S"/>
    <s v=" "/>
    <x v="0"/>
    <m/>
  </r>
  <r>
    <n v="849"/>
    <x v="657"/>
    <d v="1985-05-09T00:00:00"/>
    <s v="M"/>
    <s v="17082023849"/>
    <m/>
    <n v="4634608"/>
    <m/>
    <x v="559"/>
    <s v="057.885.784-77"/>
    <s v="Luizfelipelins.adv@gmail.com"/>
    <x v="726"/>
    <s v="LUIZ FELIPE LIMA LINS"/>
    <n v="5583988269812"/>
    <m/>
    <m/>
    <x v="1"/>
    <s v="CONSULTORIA"/>
    <s v="JOÃO PESSOA"/>
    <s v="PB"/>
    <s v="58039-151"/>
    <n v="5583988269812"/>
    <x v="303"/>
    <d v="2023-08-17T00:00:00"/>
    <s v="LZF"/>
    <s v="LZF_LZF"/>
    <s v="LUIZ FELIPE LIMA LINS"/>
    <s v="ADVOGADO(A)"/>
    <s v="SIMPLES "/>
    <s v="N"/>
    <x v="0"/>
    <n v="1"/>
    <s v="2A"/>
    <s v="S"/>
    <s v="N"/>
    <s v="S"/>
    <s v=" "/>
    <x v="0"/>
    <m/>
  </r>
  <r>
    <n v="672"/>
    <x v="659"/>
    <d v="1984-12-21T00:00:00"/>
    <s v="M"/>
    <n v="16082023672"/>
    <n v="4309241"/>
    <n v="3450186"/>
    <m/>
    <x v="560"/>
    <s v="049.975.744-06"/>
    <s v="raimundonlneto@gmail.com"/>
    <x v="728"/>
    <s v="RAIMUNDO NONATO LOPES NETO "/>
    <n v="5581973472727"/>
    <s v="REGULAR"/>
    <s v="REGULAR"/>
    <x v="1"/>
    <s v="CONSULTORIA"/>
    <s v="RECIFE "/>
    <s v="PE"/>
    <s v="52010-210"/>
    <n v="5581973472727"/>
    <x v="304"/>
    <d v="2023-08-16T00:00:00"/>
    <s v="RNL"/>
    <s v="RNL_RNL"/>
    <s v="RAIMUNDO NONATO LOPES NETO"/>
    <s v="MÉDICO(A)"/>
    <s v="COMPLETA"/>
    <s v="S"/>
    <x v="0"/>
    <n v="1"/>
    <s v="2A"/>
    <s v="S"/>
    <s v="N"/>
    <s v="S"/>
    <s v=" "/>
    <x v="0"/>
    <m/>
  </r>
  <r>
    <n v="959"/>
    <x v="659"/>
    <d v="1984-12-21T00:00:00"/>
    <s v="M"/>
    <s v="16082023959"/>
    <m/>
    <n v="4720151"/>
    <m/>
    <x v="1"/>
    <s v="049.975.744-06"/>
    <s v="raimundonlneto@gmail.com"/>
    <x v="729"/>
    <s v="RAIMUNDO NONATO LOPES NETO "/>
    <n v="5581973472727"/>
    <s v="REGULAR"/>
    <s v="REGULAR"/>
    <x v="1"/>
    <s v="CONSULTORIA"/>
    <s v="RECIFE "/>
    <s v="PE"/>
    <s v="52010-210"/>
    <n v="5581973472727"/>
    <x v="304"/>
    <d v="2023-08-16T00:00:00"/>
    <s v="RNL"/>
    <s v="RNL"/>
    <s v="RAIMUNDO NONATO LOPES NETO"/>
    <s v="MÉDICO(A)"/>
    <s v="COMPLETA"/>
    <s v="S"/>
    <x v="0"/>
    <n v="1"/>
    <s v="2A"/>
    <s v="S"/>
    <s v="N"/>
    <s v="S"/>
    <s v=" "/>
    <x v="1"/>
    <d v="2025-05-26T00:00:00"/>
  </r>
  <r>
    <n v="656"/>
    <x v="660"/>
    <d v="1986-08-07T00:00:00"/>
    <s v="M"/>
    <n v="15082023656"/>
    <n v="437756"/>
    <m/>
    <m/>
    <x v="561"/>
    <s v="110.837.957-59"/>
    <s v="MURILOMAS86@GMAIL.COM"/>
    <x v="730"/>
    <s v="TATIANA LARISSA MEDEIROS ARCANJO MARQUES"/>
    <n v="5511963665818"/>
    <s v="REGULAR"/>
    <m/>
    <x v="1"/>
    <s v="CONSULTORIA"/>
    <s v="SÃO PAULO"/>
    <s v="SP"/>
    <s v="04710-090"/>
    <n v="5511987277242"/>
    <x v="305"/>
    <d v="2023-08-15T00:00:00"/>
    <s v="TAM"/>
    <s v="TAM_TAM"/>
    <s v="TATIANA LARISSA MEDEIROS ARCANJO MARQUES"/>
    <s v="MÉDICO(A)"/>
    <s v="SIMPLES"/>
    <s v="S"/>
    <x v="0"/>
    <n v="1"/>
    <s v="1A"/>
    <s v="S"/>
    <s v="N"/>
    <s v="S"/>
    <s v=" "/>
    <x v="0"/>
    <m/>
  </r>
  <r>
    <n v="657"/>
    <x v="661"/>
    <d v="1986-05-05T00:00:00"/>
    <s v="F"/>
    <n v="15082023657"/>
    <n v="489359"/>
    <m/>
    <m/>
    <x v="562"/>
    <s v="049.212.124-90"/>
    <s v="ARCANJO.TATIANA@GMAIL.COM"/>
    <x v="731"/>
    <s v="TATIANA LARISSA MEDEIROS ARCANJO MARQUES"/>
    <n v="5511963665818"/>
    <s v="REGULAR"/>
    <m/>
    <x v="1"/>
    <s v="CONSULTORIA"/>
    <s v="SÃO PAULO"/>
    <s v="SP"/>
    <s v="04710-090"/>
    <n v="5511963665818"/>
    <x v="305"/>
    <d v="2023-08-15T00:00:00"/>
    <s v="TAM"/>
    <s v="TAM_TAM"/>
    <s v="TATIANA LARISSA MEDEIROS ARCANJO MARQUES"/>
    <s v="MÉDICO(A)"/>
    <s v="SIMPLES"/>
    <s v="S"/>
    <x v="0"/>
    <n v="1"/>
    <s v="1A"/>
    <s v="S"/>
    <s v="N"/>
    <s v="S"/>
    <s v=" "/>
    <x v="0"/>
    <m/>
  </r>
  <r>
    <n v="658"/>
    <x v="662"/>
    <d v="1988-09-09T00:00:00"/>
    <s v="M"/>
    <n v="15082023658"/>
    <n v="594722"/>
    <n v="5017712"/>
    <s v="6FQ82026"/>
    <x v="563"/>
    <s v="019.167.213-03"/>
    <s v="scvinicius@hotmail.com"/>
    <x v="732"/>
    <s v="VINICIUS SILVA COUTO"/>
    <n v="5586999837867"/>
    <s v="REGULAR"/>
    <s v="REGULAR"/>
    <x v="1"/>
    <s v="CONSULTORIA"/>
    <s v="RECIFE"/>
    <s v="PE"/>
    <s v="50710-265"/>
    <n v="5586999837867"/>
    <x v="305"/>
    <d v="2023-08-15T00:00:00"/>
    <s v="VSC"/>
    <s v="VSC_VSC"/>
    <s v="VINICIUS SILVA COUTO"/>
    <s v="MÉDICO(A)"/>
    <s v="SIMPLES"/>
    <s v="S"/>
    <x v="0"/>
    <n v="1"/>
    <s v="1A"/>
    <s v="S"/>
    <s v="N"/>
    <s v="S"/>
    <s v=" "/>
    <x v="0"/>
    <m/>
  </r>
  <r>
    <n v="664"/>
    <x v="663"/>
    <d v="1990-10-08T00:00:00"/>
    <s v="M"/>
    <n v="15082023664"/>
    <m/>
    <n v="3547296"/>
    <m/>
    <x v="564"/>
    <s v="084.627.084-60"/>
    <s v="docrodrigoarruda@gmail.com"/>
    <x v="733"/>
    <s v="RODRIGO MEDEIROS BARBOSA ARRUDA"/>
    <n v="5581997197324"/>
    <m/>
    <s v="REGULAR"/>
    <x v="1"/>
    <s v="CONSULTORIA"/>
    <s v="RECIFE"/>
    <s v="PE"/>
    <s v="51021-360"/>
    <n v="5581997197324"/>
    <x v="305"/>
    <d v="2023-08-28T00:00:00"/>
    <s v="RMB"/>
    <s v="RMB_CAA"/>
    <s v="RODRIGO MEDEIROS BARBOSA ARRUDA"/>
    <s v="MÉDICO(A)"/>
    <s v="SIMPLES"/>
    <s v="S"/>
    <x v="0"/>
    <n v="1"/>
    <n v="3"/>
    <s v="S"/>
    <s v="S"/>
    <s v="S"/>
    <s v=" "/>
    <x v="0"/>
    <m/>
  </r>
  <r>
    <n v="665"/>
    <x v="664"/>
    <d v="1989-07-26T00:00:00"/>
    <s v="F"/>
    <n v="15082023665"/>
    <n v="2905736"/>
    <m/>
    <m/>
    <x v="565"/>
    <s v="076.473.244-70"/>
    <s v="albanezandrade@gmail.com"/>
    <x v="734"/>
    <s v="RODRIGO MEDEIROS BARBOSA ARRUDA"/>
    <n v="5581997197324"/>
    <s v="REGULAR"/>
    <m/>
    <x v="1"/>
    <s v="CONSULTORIA"/>
    <s v="RECIFE"/>
    <s v="PE"/>
    <s v="51021-360"/>
    <n v="5581988313680"/>
    <x v="305"/>
    <d v="2023-08-28T00:00:00"/>
    <s v="RMB"/>
    <s v="RMB_CAA"/>
    <s v="RODRIGO MEDEIROS BARBOSA ARRUDA"/>
    <s v="MÉDICO(A)"/>
    <s v="SIMPLES"/>
    <s v="S"/>
    <x v="0"/>
    <n v="1"/>
    <n v="3"/>
    <s v="S"/>
    <s v="S"/>
    <s v="S"/>
    <s v=" "/>
    <x v="0"/>
    <m/>
  </r>
  <r>
    <n v="703"/>
    <x v="665"/>
    <d v="1979-03-04T00:00:00"/>
    <s v="M"/>
    <n v="15082023703"/>
    <n v="2440964"/>
    <m/>
    <m/>
    <x v="566"/>
    <s v="030.519.064-41"/>
    <s v="luizgustavotavares@hotmail.com"/>
    <x v="735"/>
    <s v="LUIZ GUSTAVO TAVARES FERREIRA DE SOUZA"/>
    <n v="5581998725605"/>
    <s v="REGULAR"/>
    <m/>
    <x v="1"/>
    <s v="RETENCAO"/>
    <s v="RECIFE"/>
    <s v="PE"/>
    <s v="54410-010"/>
    <n v="5581998725605"/>
    <x v="305"/>
    <d v="2022-12-23T00:00:00"/>
    <s v="LGTF"/>
    <s v="LGTF_LGTF"/>
    <s v="LUIZ GUSTAVO TAVARES FERREIRA DE SOUZA"/>
    <s v="EMPRESÁRIO(A)"/>
    <m/>
    <m/>
    <x v="1"/>
    <n v="0"/>
    <m/>
    <s v="S"/>
    <s v="N"/>
    <s v="S"/>
    <s v=" "/>
    <x v="0"/>
    <m/>
  </r>
  <r>
    <n v="655"/>
    <x v="666"/>
    <d v="1985-01-23T00:00:00"/>
    <s v="M"/>
    <n v="14082023655"/>
    <n v="214558"/>
    <m/>
    <m/>
    <x v="567"/>
    <s v="067.136.876-10"/>
    <s v="brunoperezbarbosa@gmail.com"/>
    <x v="736"/>
    <s v="BRUNO PEREZ BARBOSA"/>
    <n v="5531991317886"/>
    <s v="REGULAR"/>
    <m/>
    <x v="1"/>
    <s v="CONSULTORIA"/>
    <s v="BELO HORIZONTE"/>
    <s v="MG"/>
    <s v="30320-410"/>
    <n v="5531991317886"/>
    <x v="306"/>
    <d v="2023-08-14T00:00:00"/>
    <s v="BPB"/>
    <s v="BPB_BPB"/>
    <s v="BRUNO PEREZ BARBOSA"/>
    <s v="ADMINISTRADOR(A)"/>
    <s v="COMPLETA "/>
    <s v="S"/>
    <x v="0"/>
    <n v="1"/>
    <s v="2A"/>
    <s v="S"/>
    <s v="N"/>
    <s v="S"/>
    <s v=" "/>
    <x v="0"/>
    <m/>
  </r>
  <r>
    <n v="681"/>
    <x v="667"/>
    <d v="1979-05-11T00:00:00"/>
    <s v="M"/>
    <n v="14082023681"/>
    <n v="12197647"/>
    <n v="4833205"/>
    <m/>
    <x v="568"/>
    <s v="022.010.874-90"/>
    <s v="GERALDONETO@REDIESEL.COM.BR"/>
    <x v="737"/>
    <s v="GERALDO CARVALHO VILLARIM NETO"/>
    <n v="5581991157910"/>
    <s v="QUALIFICADO"/>
    <s v="QUALIFICADO"/>
    <x v="1"/>
    <s v="CONSULTORIA"/>
    <s v="RECIFE"/>
    <s v="PE"/>
    <s v="51020-190"/>
    <n v="5581991157910"/>
    <x v="306"/>
    <d v="2023-08-14T00:00:00"/>
    <s v="GCV"/>
    <s v="GCV_GCV"/>
    <s v="GERALDO CARVALHO VILLARIM NETO"/>
    <s v="EMPRESÁRIO(A)"/>
    <s v="COMPLETA"/>
    <s v="S"/>
    <x v="0"/>
    <n v="1"/>
    <n v="2"/>
    <s v="S"/>
    <s v="N"/>
    <s v="S"/>
    <s v=" "/>
    <x v="0"/>
    <m/>
  </r>
  <r>
    <n v="682"/>
    <x v="668"/>
    <d v="1977-03-11T00:00:00"/>
    <s v="M"/>
    <n v="14082023682"/>
    <n v="12197572"/>
    <n v="4833178"/>
    <m/>
    <x v="569"/>
    <s v="031.405.174-08"/>
    <s v="EDUARDO@REDIESEL.COM.BR"/>
    <x v="738"/>
    <s v="GERALDO CARVALHO VILLARIM NETO"/>
    <n v="5581991157910"/>
    <s v="QUALIFICADO"/>
    <s v="QUALIFICADO"/>
    <x v="1"/>
    <s v="CONSULTORIA"/>
    <s v="RECIFE"/>
    <s v="PE"/>
    <s v="51020-190"/>
    <n v="5581991141717"/>
    <x v="306"/>
    <d v="2023-08-14T00:00:00"/>
    <s v="GCV"/>
    <s v="GCV_ECV"/>
    <s v="EDUARDO CARVALHO VILLARIM"/>
    <s v="EMPRESÁRIO(A)"/>
    <s v="COMPLETA"/>
    <s v="S"/>
    <x v="0"/>
    <n v="1"/>
    <n v="2"/>
    <s v="S"/>
    <s v="N"/>
    <s v="S"/>
    <s v=" "/>
    <x v="0"/>
    <m/>
  </r>
  <r>
    <n v="661"/>
    <x v="669"/>
    <d v="1985-07-26T00:00:00"/>
    <s v="M"/>
    <n v="11082023661"/>
    <n v="3515208"/>
    <n v="1856856"/>
    <m/>
    <x v="570"/>
    <s v="014.183.315-70"/>
    <s v="gustavoduarte2008@gmail.com"/>
    <x v="739"/>
    <s v="GUSTAVO MENDONÇA DUARTE"/>
    <n v="5573981079426"/>
    <s v="REGULAR"/>
    <s v="REGULAR"/>
    <x v="9"/>
    <s v="CONSULTORIA"/>
    <s v="ITABUNA"/>
    <s v="BA"/>
    <s v="45605-472"/>
    <n v="5573981079426"/>
    <x v="307"/>
    <d v="2023-08-11T00:00:00"/>
    <s v="GMDT"/>
    <s v="GMDT_GMDT"/>
    <s v="GUSTAVO MENDONÇA DUARTE"/>
    <s v="MÉDICO(A)"/>
    <m/>
    <m/>
    <x v="0"/>
    <n v="1"/>
    <s v="2A"/>
    <s v="S"/>
    <s v="N"/>
    <s v="S"/>
    <s v=" "/>
    <x v="0"/>
    <m/>
  </r>
  <r>
    <n v="651"/>
    <x v="670"/>
    <d v="1989-04-25T00:00:00"/>
    <s v="M"/>
    <n v="10082023651"/>
    <n v="2601198"/>
    <n v="273552"/>
    <m/>
    <x v="571"/>
    <s v="088.644.864-61"/>
    <s v="VICLINS@GMAIL.COM"/>
    <x v="740"/>
    <s v="VICTOR LINS SCHWAMBACH"/>
    <n v="5581996651198"/>
    <s v="QUALIFICADO"/>
    <s v=""/>
    <x v="1"/>
    <s v="CONSULTORIA"/>
    <s v="RECIFE"/>
    <s v="PE"/>
    <s v="51111-000"/>
    <n v="5581996651198"/>
    <x v="308"/>
    <d v="2023-08-10T00:00:00"/>
    <s v="VLS"/>
    <s v="VLS_VLS"/>
    <s v="VICTOR LINS SCHWAMBACH"/>
    <s v="ADMINISTRADOR(A)"/>
    <s v="COMPLETA"/>
    <s v="S"/>
    <x v="0"/>
    <n v="1"/>
    <s v="2A"/>
    <s v="S"/>
    <s v="N"/>
    <s v="S"/>
    <s v=" "/>
    <x v="0"/>
    <m/>
  </r>
  <r>
    <n v="683"/>
    <x v="671"/>
    <d v="1992-10-30T00:00:00"/>
    <s v="M"/>
    <n v="10082023683"/>
    <m/>
    <n v="4835020"/>
    <m/>
    <x v="572"/>
    <s v="356.382.638-29"/>
    <s v="GUILHERME.BELANGA@GMAIL.COM"/>
    <x v="741"/>
    <s v="GUILHERME BALAN BELANGA"/>
    <n v="5511998125995"/>
    <m/>
    <s v="REGULAR"/>
    <x v="1"/>
    <s v="CONSULTORIA"/>
    <s v="JUNDIAI"/>
    <s v="SP"/>
    <s v="13218-682"/>
    <n v="5511998125995"/>
    <x v="308"/>
    <d v="2023-08-10T00:00:00"/>
    <s v="FBB"/>
    <s v="FBB_SACI_PJ"/>
    <s v="SACI TINTAS"/>
    <s v="EMPRESÁRIO(A)"/>
    <s v="COMPLETA"/>
    <s v="N"/>
    <x v="0"/>
    <n v="1"/>
    <n v="1"/>
    <s v="S"/>
    <s v="N"/>
    <s v="S"/>
    <s v=" "/>
    <x v="0"/>
    <m/>
  </r>
  <r>
    <n v="1540"/>
    <x v="670"/>
    <d v="1989-04-25T00:00:00"/>
    <s v="M"/>
    <s v="100820231540"/>
    <n v="15177649"/>
    <m/>
    <m/>
    <x v="571"/>
    <s v="088.644.864-61"/>
    <s v="VICLINS@GMAIL.COM"/>
    <x v="740"/>
    <s v="VICTOR LINS SCHWAMBACH"/>
    <n v="5581996651198"/>
    <s v="QUALIFICADO"/>
    <s v=""/>
    <x v="1"/>
    <s v="CONSULTORIA"/>
    <s v="RECIFE"/>
    <s v="PE"/>
    <s v="51111-000"/>
    <n v="5581996651198"/>
    <x v="308"/>
    <d v="2023-08-10T00:00:00"/>
    <s v="VLS"/>
    <s v="VLS_VLS"/>
    <s v="VICTOR LINS SCHWAMBACH"/>
    <s v="ADMINISTRADOR(A)"/>
    <s v="COMPLETA"/>
    <s v="S"/>
    <x v="0"/>
    <n v="1"/>
    <s v="2A"/>
    <s v="S"/>
    <s v="N"/>
    <s v="S"/>
    <s v=" "/>
    <x v="0"/>
    <m/>
  </r>
  <r>
    <n v="654"/>
    <x v="672"/>
    <d v="1992-01-13T00:00:00"/>
    <s v="F"/>
    <n v="9082023654"/>
    <n v="8422156"/>
    <m/>
    <m/>
    <x v="573"/>
    <s v="065.510.004-01"/>
    <s v="catharine.lins@gmail.com"/>
    <x v="742"/>
    <s v="CATHARINE LINS OMENA "/>
    <n v="5581996700134"/>
    <s v="REGULAR"/>
    <m/>
    <x v="9"/>
    <s v="CONSULTORIA"/>
    <s v="RECIFE "/>
    <s v="PE"/>
    <s v="52050-005"/>
    <n v="5581996700134"/>
    <x v="309"/>
    <d v="2023-08-09T00:00:00"/>
    <s v="CLO"/>
    <s v="CLO_CLO"/>
    <s v="CATHARINE LINS OMENA "/>
    <s v="ADMINISTRADOR(A)"/>
    <s v="COMPLETA "/>
    <s v="S"/>
    <x v="0"/>
    <n v="1"/>
    <s v="1A"/>
    <s v="S"/>
    <s v="N"/>
    <s v="S"/>
    <s v=" "/>
    <x v="0"/>
    <m/>
  </r>
  <r>
    <n v="691"/>
    <x v="673"/>
    <d v="1955-09-06T00:00:00"/>
    <s v="M"/>
    <n v="9082023691"/>
    <n v="12882988"/>
    <m/>
    <m/>
    <x v="574"/>
    <s v="145.276.264-34"/>
    <s v="feteti@gmail.com"/>
    <x v="743"/>
    <s v="NILTON DOS SANTOS TETI"/>
    <n v="5581981261505"/>
    <s v="REGULAR"/>
    <m/>
    <x v="1"/>
    <s v="CONSULTORIA"/>
    <s v="JABOATÃO DOS GUARARAPES"/>
    <s v="PE"/>
    <s v="54450-010"/>
    <n v="5581981261505"/>
    <x v="309"/>
    <d v="2023-08-09T00:00:00"/>
    <s v="NST"/>
    <s v="NST_NST"/>
    <s v="NILTON DOS SANTOS TETI"/>
    <s v="APOSENTADO(A)"/>
    <s v="COMPLETA"/>
    <s v="N"/>
    <x v="0"/>
    <n v="1"/>
    <n v="5"/>
    <s v="S"/>
    <s v="N"/>
    <s v="S"/>
    <s v=" "/>
    <x v="0"/>
    <m/>
  </r>
  <r>
    <n v="652"/>
    <x v="260"/>
    <d v="1981-11-22T00:00:00"/>
    <s v="M"/>
    <n v="4082023652"/>
    <n v="362681"/>
    <n v="1791975"/>
    <s v="6AU09131"/>
    <x v="575"/>
    <s v="044.340.576-00"/>
    <s v="ALEXANDRE.FONTES.PEREIRA@GMAIL.COM"/>
    <x v="744"/>
    <s v="ALEXANDRE FONTES PEREIRA"/>
    <n v="5541995365995"/>
    <s v="QUALIFICADO"/>
    <s v="QUALIFICADO"/>
    <x v="9"/>
    <s v="CONSULTORIA"/>
    <s v="CURITIBA"/>
    <s v="PR"/>
    <s v="80050-470"/>
    <n v="5541995365995"/>
    <x v="310"/>
    <d v="2023-08-04T00:00:00"/>
    <s v="AFP"/>
    <s v="AFP_AFP"/>
    <s v="ALEXANDRE FONTES PEREIRA"/>
    <s v="ENGENHEIRO(A)"/>
    <s v="COMPLETA"/>
    <s v="S"/>
    <x v="0"/>
    <n v="1"/>
    <s v="2A"/>
    <s v="S"/>
    <s v="N"/>
    <s v="S"/>
    <s v=" "/>
    <x v="0"/>
    <m/>
  </r>
  <r>
    <n v="644"/>
    <x v="674"/>
    <d v="1988-05-23T00:00:00"/>
    <s v="M"/>
    <n v="1082023644"/>
    <m/>
    <m/>
    <m/>
    <x v="1"/>
    <m/>
    <s v="FELIPE@MEROTTO.COM.BR"/>
    <x v="745"/>
    <s v="LUIZ FELIPE MEROTTO DO CARMO VALLE"/>
    <n v="5527999690841"/>
    <m/>
    <m/>
    <x v="1"/>
    <s v="CONSULTORIA"/>
    <s v="VITÓRIA"/>
    <s v="ES"/>
    <s v="29090-020"/>
    <n v="5527999690841"/>
    <x v="311"/>
    <d v="2023-08-01T00:00:00"/>
    <s v="LFM"/>
    <s v="LFM"/>
    <s v="LUIZ FELIPE MEROTTO DO CARMO VALLE"/>
    <s v="EMPRESÁRIO(A)"/>
    <m/>
    <m/>
    <x v="0"/>
    <n v="0"/>
    <m/>
    <s v="S"/>
    <s v="N"/>
    <s v="N"/>
    <s v=" "/>
    <x v="1"/>
    <d v="2025-04-16T00:00:00"/>
  </r>
  <r>
    <n v="645"/>
    <x v="675"/>
    <d v="1983-07-26T00:00:00"/>
    <s v="M"/>
    <n v="1082023645"/>
    <n v="382625"/>
    <m/>
    <m/>
    <x v="576"/>
    <s v="318.047.538-23"/>
    <s v="KHATSUMURA@YAHOO.COM.BR"/>
    <x v="746"/>
    <s v="KLEBER HATSUMURA "/>
    <n v="5511941282844"/>
    <s v="REGULAR"/>
    <m/>
    <x v="9"/>
    <s v="CONSULTORIA"/>
    <s v="SÃO PAULO"/>
    <s v="SP"/>
    <s v="42060-001"/>
    <n v="5511941282844"/>
    <x v="311"/>
    <d v="2023-08-01T00:00:00"/>
    <s v="FHC"/>
    <s v="FHC_KBH"/>
    <s v="KLEBER HATSUMURA"/>
    <s v="SERVIDOR(A) PÚBLICO(A)"/>
    <s v="COMPLETA"/>
    <s v="S"/>
    <x v="0"/>
    <n v="1"/>
    <s v="2A"/>
    <s v="S"/>
    <s v="N"/>
    <s v="S"/>
    <s v=" "/>
    <x v="0"/>
    <m/>
  </r>
  <r>
    <n v="659"/>
    <x v="676"/>
    <d v="1945-08-11T00:00:00"/>
    <s v="M"/>
    <n v="1082023659"/>
    <m/>
    <n v="4891620"/>
    <m/>
    <x v="577"/>
    <s v="020.729.635-91"/>
    <s v="RENATODOLIVEIRAVIEIRA@GMAIL.COM"/>
    <x v="747"/>
    <s v="HOSPITAL E CLINICA SAO ROQUE LTDA"/>
    <n v="5573991943246"/>
    <m/>
    <s v="REGULAR"/>
    <x v="1"/>
    <s v="CONSULTORIA"/>
    <s v="IPIAU"/>
    <s v="BA"/>
    <s v="45570-000"/>
    <n v="5573991943246"/>
    <x v="311"/>
    <d v="2023-08-01T00:00:00"/>
    <s v="FOV"/>
    <s v="FOV_HCSR_PJ"/>
    <s v="HOSPITAL E CLINICA SAO ROQUE LTDA"/>
    <s v="MÉDICO(A)"/>
    <s v="COMPLETA"/>
    <s v="S"/>
    <x v="0"/>
    <n v="1"/>
    <n v="1"/>
    <s v="S"/>
    <s v="S"/>
    <s v="S"/>
    <s v=" "/>
    <x v="0"/>
    <m/>
  </r>
  <r>
    <n v="660"/>
    <x v="677"/>
    <d v="1981-03-18T00:00:00"/>
    <s v="E"/>
    <n v="1082023660"/>
    <m/>
    <n v="4914393"/>
    <m/>
    <x v="578"/>
    <s v="13.237.656/0001-74"/>
    <s v="RENATODOLIVEIRAVIEIRA@GMAIL.COM"/>
    <x v="748"/>
    <s v="HOSPITAL E CLINICA SAO ROQUE LTDA"/>
    <n v="5573991943246"/>
    <m/>
    <s v="REGULAR"/>
    <x v="1"/>
    <s v="CONSULTORIA"/>
    <s v="IPIAU"/>
    <s v="BA"/>
    <s v="45570-000"/>
    <n v="5573991943246"/>
    <x v="311"/>
    <d v="2023-08-01T00:00:00"/>
    <s v="FOV"/>
    <s v="FOV_HCSR_PJ"/>
    <s v="HOSPITAL E CLINICA SAO ROQUE LTDA"/>
    <s v="EMPRESA"/>
    <s v="SIMPLES"/>
    <s v="S"/>
    <x v="0"/>
    <n v="1"/>
    <n v="1"/>
    <s v="S"/>
    <s v="S"/>
    <s v="S"/>
    <s v=" "/>
    <x v="0"/>
    <m/>
  </r>
  <r>
    <n v="650"/>
    <x v="678"/>
    <d v="1981-11-08T00:00:00"/>
    <s v="M"/>
    <n v="31072023650"/>
    <n v="8737594"/>
    <m/>
    <m/>
    <x v="579"/>
    <s v="038.855.234-42"/>
    <s v="ROGERIO.CAMPELOBARTOLOMEU@GMAIL.COM"/>
    <x v="749"/>
    <s v="ROGERIO BARTOLOMEU CAMPELO"/>
    <n v="5581999569954"/>
    <s v="REGULAR"/>
    <m/>
    <x v="1"/>
    <s v="CONSULTORIA"/>
    <s v="JABOATÃO DOS GUARARAPES"/>
    <s v="PE"/>
    <s v="54410-272"/>
    <n v="5581999569954"/>
    <x v="312"/>
    <d v="2023-07-31T00:00:00"/>
    <s v="RBC"/>
    <s v="RBC_RBC"/>
    <s v="ROGERIO BARTOLOMEU CAMPELO"/>
    <s v="GERENTE"/>
    <s v="COMPLETA"/>
    <s v="S"/>
    <x v="0"/>
    <n v="1"/>
    <n v="7"/>
    <s v="S"/>
    <s v="N"/>
    <s v="S"/>
    <s v=" "/>
    <x v="0"/>
    <m/>
  </r>
  <r>
    <n v="694"/>
    <x v="448"/>
    <d v="1993-07-01T00:00:00"/>
    <s v="F"/>
    <n v="31072023694"/>
    <m/>
    <m/>
    <m/>
    <x v="1"/>
    <s v="096.994.664-30"/>
    <s v="NATHALIASANTANASVR@GMAIL.COM"/>
    <x v="750"/>
    <s v="NATHALIA SAMANTHA VIEIRA ROMAO DE SANTANA"/>
    <n v="5581988527059"/>
    <s v="REGULAR"/>
    <m/>
    <x v="7"/>
    <s v="CONSULTORIA"/>
    <s v="VITÓRIA DE SANTO ANTAO"/>
    <s v="PE"/>
    <s v="55602-030"/>
    <n v="5581988527059"/>
    <x v="312"/>
    <d v="2023-07-31T00:00:00"/>
    <s v="NSV"/>
    <s v="NSV"/>
    <s v="NATHALIA SAMANTHA VIEIRA ROMAO DE SANTANA"/>
    <s v="MÉDICO(A)"/>
    <m/>
    <m/>
    <x v="0"/>
    <n v="1"/>
    <s v="1A"/>
    <s v="S"/>
    <s v="N"/>
    <s v="S"/>
    <s v=" "/>
    <x v="1"/>
    <d v="2024-05-31T00:00:00"/>
  </r>
  <r>
    <n v="1081"/>
    <x v="678"/>
    <d v="1981-11-08T00:00:00"/>
    <s v="M"/>
    <s v="310720231081"/>
    <m/>
    <n v="5865840"/>
    <m/>
    <x v="580"/>
    <s v="038.855.234-42"/>
    <s v="ROGERIO.CAMPELOBARTOLOMEU@GMAIL.COM"/>
    <x v="751"/>
    <s v="ROGERIO BARTOLOMEU CAMPELO"/>
    <n v="5581999569954"/>
    <s v="REGULAR"/>
    <m/>
    <x v="1"/>
    <s v="CONSULTORIA"/>
    <s v="JABOATÃO DOS GUARARAPES"/>
    <s v="PE"/>
    <s v="54410-272"/>
    <n v="5581999569954"/>
    <x v="312"/>
    <d v="2023-07-31T00:00:00"/>
    <s v="RBC"/>
    <s v="RBC_RBC"/>
    <s v="ROGERIO BARTOLOMEU CAMPELO"/>
    <s v="GERENTE"/>
    <s v="COMPLETA"/>
    <s v="S"/>
    <x v="0"/>
    <n v="1"/>
    <n v="7"/>
    <s v="S"/>
    <s v="N"/>
    <s v="S"/>
    <s v=" "/>
    <x v="0"/>
    <m/>
  </r>
  <r>
    <n v="648"/>
    <x v="594"/>
    <d v="1983-05-04T00:00:00"/>
    <s v="M"/>
    <n v="25072023648"/>
    <m/>
    <m/>
    <m/>
    <x v="1"/>
    <s v="047.678.164-75"/>
    <s v="FILIPEBELFORT@GMAIL.COM"/>
    <x v="687"/>
    <s v="FILIPE MACIEL BELFORT CAMPOS"/>
    <n v="5581981878881"/>
    <s v="REGULAR"/>
    <m/>
    <x v="1"/>
    <s v="CONSULTORIA"/>
    <s v="CAMARAGIBE"/>
    <s v="PE"/>
    <s v="54783-010"/>
    <n v="5581981764504"/>
    <x v="313"/>
    <d v="2023-07-18T00:00:00"/>
    <s v="FMB"/>
    <s v="FMB"/>
    <s v="FILIPE MACIEL BELFORT CAMPOS"/>
    <s v="MÉDICO(A)"/>
    <s v="COMPLETA"/>
    <s v="S"/>
    <x v="0"/>
    <n v="1"/>
    <n v="3"/>
    <s v="S"/>
    <s v="S"/>
    <s v="S"/>
    <s v=" "/>
    <x v="1"/>
    <d v="2023-09-21T00:00:00"/>
  </r>
  <r>
    <n v="649"/>
    <x v="595"/>
    <d v="1983-05-31T00:00:00"/>
    <s v="F"/>
    <n v="25072023649"/>
    <m/>
    <m/>
    <m/>
    <x v="1"/>
    <s v="958.976.823-72"/>
    <s v="vanessabelfort31@gmail.com"/>
    <x v="649"/>
    <s v="FILIPE MACIEL BELFORT CAMPOS"/>
    <n v="5581981878881"/>
    <s v="REGULAR"/>
    <m/>
    <x v="1"/>
    <s v="CONSULTORIA"/>
    <s v="CAMARAGIBE"/>
    <s v="PE"/>
    <s v="54783-010"/>
    <n v="5581981764504"/>
    <x v="313"/>
    <d v="2023-07-18T00:00:00"/>
    <s v="FMB"/>
    <s v="FMB"/>
    <s v="FILIPE MACIEL BELFORT CAMPOS"/>
    <s v="MÉDICO(A)"/>
    <s v="COMPLETA"/>
    <s v="S"/>
    <x v="0"/>
    <n v="1"/>
    <n v="3"/>
    <s v="S"/>
    <s v="S"/>
    <s v="S"/>
    <s v=" "/>
    <x v="1"/>
    <d v="2023-09-21T00:00:00"/>
  </r>
  <r>
    <n v="640"/>
    <x v="679"/>
    <d v="1992-06-29T00:00:00"/>
    <s v="M"/>
    <n v="21072023640"/>
    <n v="2958262"/>
    <m/>
    <s v="6AU33777"/>
    <x v="581"/>
    <s v="054.106.103-85"/>
    <s v="THIAGOBRILHANTE1@GMAIL.COM"/>
    <x v="752"/>
    <s v="THIAGO BRILHANTE PIRES"/>
    <n v="5585987681851"/>
    <s v="REGULAR"/>
    <m/>
    <x v="1"/>
    <s v="CONSULTORIA"/>
    <s v="PACAJUS"/>
    <s v="CE"/>
    <s v="62870-000"/>
    <n v="5585987681851"/>
    <x v="314"/>
    <d v="2023-07-21T00:00:00"/>
    <s v="TBP"/>
    <s v="TBP_TBP"/>
    <s v="THIAGO BRILHANTE PIRES"/>
    <s v="SERVIDOR(A) PÚBLICO(A)"/>
    <s v="COMPLETA"/>
    <s v="S"/>
    <x v="0"/>
    <n v="1"/>
    <n v="9"/>
    <s v="S"/>
    <s v="N"/>
    <s v="S"/>
    <s v=" "/>
    <x v="0"/>
    <m/>
  </r>
  <r>
    <n v="848"/>
    <x v="679"/>
    <d v="1992-06-29T00:00:00"/>
    <s v="M"/>
    <s v="21072023848"/>
    <n v="14858722"/>
    <m/>
    <m/>
    <x v="582"/>
    <s v="054.106.103-85"/>
    <s v="THIAGOBRILHANTE1@GMAIL.COM"/>
    <x v="753"/>
    <s v="THIAGO BRILHANTE PIRES"/>
    <n v="5585987681851"/>
    <m/>
    <m/>
    <x v="1"/>
    <s v="CONSULTORIA"/>
    <s v="PACAJUS"/>
    <s v="CE"/>
    <s v="62870-000"/>
    <n v="5585987681851"/>
    <x v="314"/>
    <d v="2024-02-02T00:00:00"/>
    <s v="TBP"/>
    <s v="TBP_TBP"/>
    <s v="THIAGO BRILHANTE PIRES"/>
    <s v="SERVIDOR(A) PÚBLICO(A)"/>
    <s v="COMPLETA"/>
    <s v="S"/>
    <x v="0"/>
    <n v="1"/>
    <n v="9"/>
    <s v="S"/>
    <s v="N"/>
    <s v="S"/>
    <s v=" "/>
    <x v="0"/>
    <m/>
  </r>
  <r>
    <n v="638"/>
    <x v="680"/>
    <d v="1939-08-22T00:00:00"/>
    <s v="M"/>
    <n v="20072023638"/>
    <n v="4294361"/>
    <s v=""/>
    <m/>
    <x v="1"/>
    <s v="003.145.954-49"/>
    <s v="DURVALVALENCA@IOR.COM.BR"/>
    <x v="754"/>
    <s v="DURVAL SELVA VALENCA"/>
    <n v="5581996017008"/>
    <s v="REGULAR"/>
    <s v=""/>
    <x v="1"/>
    <s v="CONSULTORIA"/>
    <s v="RECIFE"/>
    <s v="PE"/>
    <s v="52060-105"/>
    <n v="5581996017080"/>
    <x v="315"/>
    <d v="2020-07-27T00:00:00"/>
    <s v="DSV"/>
    <s v="DSV"/>
    <s v="DURVAL SELVA VALENCA"/>
    <s v="MÉDICO(A)"/>
    <s v="COMPLETA"/>
    <s v="N"/>
    <x v="0"/>
    <n v="1"/>
    <s v="EXCEÇÃO"/>
    <s v="S"/>
    <s v="N"/>
    <s v="S"/>
    <s v=" "/>
    <x v="1"/>
    <d v="2025-04-23T00:00:00"/>
  </r>
  <r>
    <n v="639"/>
    <x v="681"/>
    <d v="1961-07-13T00:00:00"/>
    <s v="F"/>
    <n v="20072023639"/>
    <n v="4336297"/>
    <m/>
    <m/>
    <x v="583"/>
    <s v="331.559.684-00"/>
    <s v="MARI_MORAIS@HOTMAIL.COM"/>
    <x v="755"/>
    <s v="MARIANA GOMES DE MORAIS"/>
    <n v="5581999268330"/>
    <s v="REGULAR"/>
    <m/>
    <x v="9"/>
    <s v="CONSULTORIA"/>
    <s v="RECIFE"/>
    <s v="PE"/>
    <s v="51020-060"/>
    <n v="5581999268330"/>
    <x v="315"/>
    <d v="2023-07-20T00:00:00"/>
    <s v="MGM"/>
    <s v="MGM_MGM"/>
    <s v="MARIANA GOMES DE MORAIS"/>
    <s v="APOSENTADO(A)"/>
    <m/>
    <m/>
    <x v="0"/>
    <n v="1"/>
    <n v="2"/>
    <s v="S"/>
    <s v="S"/>
    <s v="S"/>
    <s v=" "/>
    <x v="0"/>
    <m/>
  </r>
  <r>
    <n v="646"/>
    <x v="682"/>
    <d v="2006-12-17T00:00:00"/>
    <s v="M"/>
    <n v="18072023646"/>
    <m/>
    <n v="4876923"/>
    <m/>
    <x v="584"/>
    <s v="106.486.794-46"/>
    <s v="diegomatospg@gmail.com"/>
    <x v="756"/>
    <s v="ANDRESSA DE MATOS PEIXOTO"/>
    <n v="5581992548012"/>
    <m/>
    <s v="REGULAR"/>
    <x v="1"/>
    <s v="CONSULTORIA"/>
    <s v="CAMARAGIBE"/>
    <s v="PE"/>
    <s v="54789-530"/>
    <n v="558182566060"/>
    <x v="316"/>
    <d v="2023-07-18T00:00:00"/>
    <s v="AMP"/>
    <s v="AMP_DMP"/>
    <s v="ANDRESSA DE MATOS PEIXOTO"/>
    <s v="ESTUDANTE"/>
    <s v="SIMPLES"/>
    <s v="S"/>
    <x v="0"/>
    <n v="1"/>
    <n v="1"/>
    <s v="S"/>
    <s v="N"/>
    <s v="S"/>
    <s v=" "/>
    <x v="0"/>
    <m/>
  </r>
  <r>
    <n v="641"/>
    <x v="683"/>
    <d v="1989-07-07T00:00:00"/>
    <s v="M"/>
    <n v="17072023641"/>
    <m/>
    <m/>
    <s v="6FP62567"/>
    <x v="1"/>
    <s v="012.822.374-03"/>
    <s v="delgadoguilherme@gmail.com"/>
    <x v="757"/>
    <s v="MILENNA AZEVEDO MINHAQUI FERREIRA"/>
    <n v="5583988777700"/>
    <m/>
    <m/>
    <x v="1"/>
    <s v="CONSULTORIA"/>
    <s v="RECIFE"/>
    <s v="PE"/>
    <s v="51020-480"/>
    <n v="5581988722902"/>
    <x v="317"/>
    <d v="2023-07-17T00:00:00"/>
    <s v="VSS"/>
    <s v="VSS_VSS"/>
    <s v="VIVIANE SILVESTRE DOS SANTOS"/>
    <s v="EMPRESÁRIO(A)"/>
    <s v="COMPLETA"/>
    <s v="S"/>
    <x v="0"/>
    <n v="1"/>
    <n v="4"/>
    <s v="S"/>
    <s v="N"/>
    <s v="S"/>
    <s v=" "/>
    <x v="0"/>
    <m/>
  </r>
  <r>
    <n v="642"/>
    <x v="684"/>
    <d v="1985-05-27T00:00:00"/>
    <s v="F"/>
    <n v="17072023642"/>
    <m/>
    <n v="4892123"/>
    <m/>
    <x v="585"/>
    <s v="036.415.864-61"/>
    <s v="MILENNA_MINHAQUI@HOTMAIL.COM"/>
    <x v="758"/>
    <s v="VIVIANE SILVESTRE DOS SANTOS"/>
    <n v="5581999080421"/>
    <m/>
    <s v="REGULAR"/>
    <x v="1"/>
    <s v="CONSULTORIA"/>
    <s v="RECIFE"/>
    <s v="PE"/>
    <s v="51020-480"/>
    <n v="5583988777700"/>
    <x v="317"/>
    <d v="2023-07-17T00:00:00"/>
    <s v="VSS"/>
    <s v="VSS_VSS"/>
    <s v="VIVIANE SILVESTRE DOS SANTOS"/>
    <s v="SERVIDOR(A) PÚBLICO(A)"/>
    <s v="COMPLETA"/>
    <s v="S"/>
    <x v="0"/>
    <n v="1"/>
    <n v="4"/>
    <s v="S"/>
    <s v="N"/>
    <s v="S"/>
    <s v=" "/>
    <x v="0"/>
    <m/>
  </r>
  <r>
    <n v="647"/>
    <x v="685"/>
    <d v="1988-11-14T00:00:00"/>
    <s v="M"/>
    <n v="10072023647"/>
    <n v="4013741"/>
    <m/>
    <m/>
    <x v="586"/>
    <s v="065.399.194-09"/>
    <s v="thiagoslneves@gmail.com"/>
    <x v="759"/>
    <s v="THIAGO SAMPAIO LUSTOSA NEVES"/>
    <n v="5581992037427"/>
    <s v="QUALIFICADO"/>
    <m/>
    <x v="1"/>
    <s v="CONSULTORIA"/>
    <s v="RECIFE"/>
    <s v="PE"/>
    <s v="50710-310"/>
    <n v="5581992037427"/>
    <x v="318"/>
    <d v="2023-08-02T00:00:00"/>
    <s v="TSN"/>
    <s v="TSN_TSN"/>
    <s v="THIAGO SAMPAIO LUSTOSA NEVES"/>
    <s v="EMPRESÁRIO(A)"/>
    <s v="SIMPLES"/>
    <s v="S"/>
    <x v="0"/>
    <n v="1"/>
    <n v="4"/>
    <s v="S"/>
    <s v="N"/>
    <s v="S"/>
    <s v=" "/>
    <x v="0"/>
    <m/>
  </r>
  <r>
    <n v="625"/>
    <x v="662"/>
    <d v="1988-09-09T00:00:00"/>
    <s v="M"/>
    <n v="5072023625"/>
    <n v="594722"/>
    <n v="2367662"/>
    <m/>
    <x v="1"/>
    <s v="019.167.213-03"/>
    <s v="scvinicius@hotmail.com"/>
    <x v="760"/>
    <s v="VINICIUS SILVA COUTO"/>
    <n v="5586999837867"/>
    <s v="REGULAR"/>
    <s v="REGULAR"/>
    <x v="1"/>
    <s v="ADVISOR"/>
    <s v="RECIFE"/>
    <s v="PE"/>
    <s v="50710-265"/>
    <n v="5586999837867"/>
    <x v="319"/>
    <d v="2023-07-05T00:00:00"/>
    <s v="VSC"/>
    <s v="VSC"/>
    <s v="VINICIUS SILVA COUTO"/>
    <s v="MÉDICO(A)"/>
    <s v="SIMPLES"/>
    <s v="S"/>
    <x v="5"/>
    <n v="1"/>
    <m/>
    <s v="N"/>
    <s v="N"/>
    <s v="N"/>
    <s v=" "/>
    <x v="1"/>
    <d v="2023-08-15T00:00:00"/>
  </r>
  <r>
    <n v="628"/>
    <x v="370"/>
    <d v="1983-04-21T00:00:00"/>
    <s v="M"/>
    <n v="5072023628"/>
    <m/>
    <m/>
    <m/>
    <x v="1"/>
    <s v="010.789.515-35"/>
    <s v="roberto.ovieira@hotmail.com"/>
    <x v="761"/>
    <s v="ROBERTO D OLIVEIRA VIEIRA"/>
    <n v="5577981012722"/>
    <s v="QUALIFICADO"/>
    <m/>
    <x v="1"/>
    <s v="CONSULTORIA"/>
    <s v="VITORIA DA CONQUISTA"/>
    <s v="BA"/>
    <s v="45027-901"/>
    <n v="5577981012722"/>
    <x v="319"/>
    <d v="2023-07-10T00:00:00"/>
    <s v="RODV"/>
    <s v="RODV"/>
    <s v="ROBERTO D OLIVEIRA VIEIRA"/>
    <s v="PROCURADOR DA REPUBLICA"/>
    <s v="COMPLETA"/>
    <s v="S"/>
    <x v="0"/>
    <n v="1"/>
    <n v="1"/>
    <s v="S"/>
    <s v="S"/>
    <s v="S"/>
    <s v=" "/>
    <x v="1"/>
    <m/>
  </r>
  <r>
    <n v="629"/>
    <x v="371"/>
    <d v="1985-01-25T00:00:00"/>
    <s v="F"/>
    <n v="5072023629"/>
    <m/>
    <m/>
    <m/>
    <x v="1"/>
    <s v="017.795.975-41"/>
    <s v="nataliaoliveira.ped@gmail.com"/>
    <x v="761"/>
    <s v="ROBERTO D OLIVEIRA VIEIRA"/>
    <n v="5577981012722"/>
    <s v="REGULAR"/>
    <m/>
    <x v="1"/>
    <s v="CONSULTORIA"/>
    <s v="VITORIA DA CONQUISTA"/>
    <s v="BA"/>
    <s v="45027-901"/>
    <n v="5577981012722"/>
    <x v="319"/>
    <d v="2023-07-10T00:00:00"/>
    <s v="RODV"/>
    <s v="RODV"/>
    <s v="ROBERTO D OLIVEIRA VIEIRA"/>
    <s v="MÉDICO(A)"/>
    <s v="COMPLETA"/>
    <s v="S"/>
    <x v="0"/>
    <n v="1"/>
    <n v="1"/>
    <s v="S"/>
    <s v="S"/>
    <s v="S"/>
    <s v=" "/>
    <x v="1"/>
    <m/>
  </r>
  <r>
    <n v="1054"/>
    <x v="370"/>
    <d v="1983-04-21T00:00:00"/>
    <s v="M"/>
    <s v="050720231054"/>
    <m/>
    <m/>
    <m/>
    <x v="1"/>
    <s v="010.789.515-35"/>
    <s v="roberto.ovieira@hotmail.com"/>
    <x v="761"/>
    <s v="ROBERTO D OLIVEIRA VIEIRA"/>
    <n v="5577981012722"/>
    <s v="QUALIFICADO"/>
    <m/>
    <x v="1"/>
    <s v="RETENCAO"/>
    <s v="VITORIA DA CONQUISTA"/>
    <s v="BA"/>
    <s v="45027-901"/>
    <n v="5577981012722"/>
    <x v="319"/>
    <d v="2023-07-10T00:00:00"/>
    <s v="RODV"/>
    <s v="RODV"/>
    <s v="ROBERTO D OLIVEIRA VIEIRA"/>
    <s v="PROCURADOR DA REPUBLICA"/>
    <s v="COMPLETA"/>
    <s v="S"/>
    <x v="1"/>
    <n v="0"/>
    <m/>
    <s v="S"/>
    <s v="S"/>
    <s v="S"/>
    <s v=" "/>
    <x v="1"/>
    <d v="2024-08-28T00:00:00"/>
  </r>
  <r>
    <n v="1055"/>
    <x v="371"/>
    <d v="1985-01-25T00:00:00"/>
    <s v="F"/>
    <s v="050720231055"/>
    <m/>
    <m/>
    <m/>
    <x v="1"/>
    <s v="017.795.975-41"/>
    <s v="nataliaoliveira.ped@gmail.com"/>
    <x v="761"/>
    <s v="ROBERTO D OLIVEIRA VIEIRA"/>
    <n v="5577981012722"/>
    <s v="REGULAR"/>
    <m/>
    <x v="1"/>
    <s v="RETENCAO"/>
    <s v="VITORIA DA CONQUISTA"/>
    <s v="BA"/>
    <s v="45027-901"/>
    <n v="5577981012722"/>
    <x v="319"/>
    <d v="2023-07-10T00:00:00"/>
    <s v="RODV"/>
    <s v="RODV"/>
    <s v="ROBERTO D OLIVEIRA VIEIRA"/>
    <s v="MÉDICO(A)"/>
    <s v="COMPLETA"/>
    <s v="S"/>
    <x v="1"/>
    <n v="0"/>
    <m/>
    <s v="S"/>
    <s v="S"/>
    <s v="S"/>
    <s v=" "/>
    <x v="1"/>
    <d v="2024-08-28T00:00:00"/>
  </r>
  <r>
    <n v="630"/>
    <x v="686"/>
    <d v="1956-11-27T00:00:00"/>
    <s v="M"/>
    <n v="4072023630"/>
    <m/>
    <n v="853345"/>
    <m/>
    <x v="587"/>
    <s v="125.883.424-34"/>
    <s v="jairocastrosilva77@gmail.com"/>
    <x v="762"/>
    <s v="JAIRO DE CASTRO SILVA"/>
    <n v="5581999735777"/>
    <m/>
    <s v="REGULAR"/>
    <x v="1"/>
    <s v="CONSULTORIA"/>
    <s v="RECIFE"/>
    <s v="PE"/>
    <s v="52050-180"/>
    <n v="5581999735777"/>
    <x v="320"/>
    <d v="2023-07-04T00:00:00"/>
    <s v="JCS"/>
    <s v="JCS_JCS"/>
    <s v="JAIRO DE CASTRO SILVA"/>
    <s v="EMPRESÁRIO(A)"/>
    <s v="COMPLETA"/>
    <s v="S"/>
    <x v="0"/>
    <n v="1"/>
    <n v="4"/>
    <s v="S"/>
    <s v="N"/>
    <s v="S"/>
    <s v=" "/>
    <x v="0"/>
    <m/>
  </r>
  <r>
    <n v="668"/>
    <x v="687"/>
    <d v="1988-02-08T00:00:00"/>
    <s v="M"/>
    <n v="3072023668"/>
    <n v="9921449"/>
    <m/>
    <m/>
    <x v="588"/>
    <s v="073.961.754-02"/>
    <s v="contato@kadulins.com.br"/>
    <x v="763"/>
    <s v="CARLOS EDUARDO LINS E SILVA"/>
    <n v="5581991032546"/>
    <s v="REGULAR"/>
    <m/>
    <x v="1"/>
    <s v="CONSULTORIA"/>
    <s v="RECIFE"/>
    <s v="PE"/>
    <s v="50610-130"/>
    <n v="5581991032546"/>
    <x v="321"/>
    <d v="2023-08-08T00:00:00"/>
    <s v="CELS"/>
    <s v="CELS_CELS"/>
    <s v="CARLOS EDUARDO LINS E SILVA"/>
    <s v="EMPRESÁRIO(A)"/>
    <s v="SIMPLES"/>
    <s v="S"/>
    <x v="0"/>
    <n v="1"/>
    <n v="9"/>
    <s v="S"/>
    <s v="N"/>
    <s v="S"/>
    <s v=" "/>
    <x v="0"/>
    <m/>
  </r>
  <r>
    <n v="631"/>
    <x v="688"/>
    <d v="1969-05-27T00:00:00"/>
    <s v="F"/>
    <n v="29062023631"/>
    <n v="2635741"/>
    <m/>
    <m/>
    <x v="1"/>
    <s v="794.126.884-15"/>
    <s v="beatriz_dias27@hotmail.com"/>
    <x v="764"/>
    <s v="THOMAZ LOBO MACHADO GUIMARAES"/>
    <n v="5581998787788"/>
    <s v="REGULAR"/>
    <m/>
    <x v="1"/>
    <s v="CONSULTORIA"/>
    <s v="RECIFE "/>
    <s v="PE"/>
    <s v="51130-000"/>
    <n v="5581998787788"/>
    <x v="322"/>
    <d v="2023-06-29T00:00:00"/>
    <s v="TLMG"/>
    <s v="TLMG"/>
    <s v="THOMAZ LOBO MACHADO GUIMARAES"/>
    <s v="EMPRESÁRIO(A)"/>
    <s v="COMPLETA "/>
    <s v="S"/>
    <x v="0"/>
    <n v="1"/>
    <n v="2"/>
    <s v="S"/>
    <s v="N"/>
    <s v="S"/>
    <s v=" "/>
    <x v="1"/>
    <d v="2025-05-05T00:00:00"/>
  </r>
  <r>
    <n v="636"/>
    <x v="689"/>
    <d v="1991-12-26T00:00:00"/>
    <s v="M"/>
    <n v="29062023636"/>
    <n v="11795173"/>
    <m/>
    <m/>
    <x v="1"/>
    <s v="012.944.916-44"/>
    <s v="MATHEUSROCHALEITE@GMAIL.COM"/>
    <x v="765"/>
    <s v="MATHEUS ROCHA LEITE"/>
    <n v="559184010122"/>
    <s v="REGULAR"/>
    <m/>
    <x v="9"/>
    <s v="CONSULTORIA"/>
    <s v="ALMEIRIM"/>
    <s v="BA"/>
    <s v="68240-000"/>
    <n v="559184010122"/>
    <x v="322"/>
    <d v="2023-06-29T00:00:00"/>
    <s v="MRL"/>
    <s v="MRL"/>
    <s v="MATHEUS ROCHA LEITE"/>
    <s v="DELEGADO DE POLICIA"/>
    <s v="COMPLETA"/>
    <s v="S"/>
    <x v="0"/>
    <n v="1"/>
    <n v="7"/>
    <s v="S"/>
    <s v="N"/>
    <s v="S"/>
    <s v=" "/>
    <x v="1"/>
    <d v="2023-12-18T00:00:00"/>
  </r>
  <r>
    <n v="623"/>
    <x v="690"/>
    <d v="1986-03-27T00:00:00"/>
    <s v="M"/>
    <n v="22062023623"/>
    <n v="2883915"/>
    <m/>
    <m/>
    <x v="589"/>
    <s v="026.716.554-44"/>
    <s v="dgoessouza@gmail.com"/>
    <x v="766"/>
    <s v="JULIANA SIQUEIRA PORTELA GOMES GOES"/>
    <n v="5581998351637"/>
    <s v="REGULAR"/>
    <m/>
    <x v="9"/>
    <s v="CONSULTORIA"/>
    <s v="RECIFE "/>
    <s v="PE"/>
    <s v="51021-120"/>
    <n v="5581997442829"/>
    <x v="323"/>
    <d v="2023-06-22T00:00:00"/>
    <s v="DGM"/>
    <s v="DGM_DGM"/>
    <s v="DIEGO GÓES MIRANDA DE SOUZA"/>
    <s v="EMPRESÁRIO(A)"/>
    <s v="COMPLETA "/>
    <s v="S"/>
    <x v="0"/>
    <n v="1"/>
    <n v="8"/>
    <s v="S"/>
    <s v="N"/>
    <s v="S"/>
    <s v=" "/>
    <x v="0"/>
    <m/>
  </r>
  <r>
    <n v="624"/>
    <x v="691"/>
    <d v="1985-12-27T00:00:00"/>
    <s v="F"/>
    <n v="22062023624"/>
    <n v="4127456"/>
    <m/>
    <m/>
    <x v="590"/>
    <s v="055.375.394-03"/>
    <s v="julianasiqueirapg@gmail.com"/>
    <x v="767"/>
    <s v="JULIANA SIQUEIRA PORTELA GOMES GOES"/>
    <n v="5581998351637"/>
    <s v="REGULAR"/>
    <m/>
    <x v="9"/>
    <s v="CONSULTORIA"/>
    <s v="RECIFE "/>
    <s v="PE"/>
    <s v="51021-120"/>
    <n v="5581998351637"/>
    <x v="323"/>
    <d v="2023-06-22T00:00:00"/>
    <s v="DGM"/>
    <s v="DGM_JSP"/>
    <s v="JULIANA SIQUEIRA PORTELA GOMES GOES"/>
    <s v="MÉDICO(A)"/>
    <s v="COMPLETA "/>
    <s v="S"/>
    <x v="0"/>
    <n v="1"/>
    <n v="8"/>
    <s v="S"/>
    <s v="N"/>
    <s v="S"/>
    <s v=" "/>
    <x v="0"/>
    <m/>
  </r>
  <r>
    <n v="635"/>
    <x v="692"/>
    <d v="1968-02-26T00:00:00"/>
    <s v="M"/>
    <n v="16062023635"/>
    <n v="3152942"/>
    <m/>
    <m/>
    <x v="591"/>
    <s v="048.076.708-40"/>
    <s v="mbregantim@hotmail.com"/>
    <x v="768"/>
    <s v="MARCOS DE LIMA BREGANTIM"/>
    <n v="5511989313020"/>
    <s v="REGULAR"/>
    <m/>
    <x v="1"/>
    <s v="CONSULTORIA"/>
    <s v="SÃO PAULO"/>
    <s v="SP"/>
    <s v="04675-085"/>
    <n v="5511989313020"/>
    <x v="324"/>
    <d v="2023-07-12T00:00:00"/>
    <s v="MLB"/>
    <s v="MLB_MLB"/>
    <s v="MARCOS DE LIMA BREGANTIM"/>
    <s v="ANALISTA DE SISTEMAS"/>
    <s v="COMPLETA"/>
    <s v="S"/>
    <x v="0"/>
    <n v="1"/>
    <n v="4"/>
    <s v="S"/>
    <s v="N"/>
    <s v="S"/>
    <s v=" "/>
    <x v="0"/>
    <m/>
  </r>
  <r>
    <n v="615"/>
    <x v="693"/>
    <d v="1945-05-14T00:00:00"/>
    <s v="M"/>
    <n v="15062023615"/>
    <n v="11711159"/>
    <m/>
    <m/>
    <x v="592"/>
    <s v="052.414.724-87"/>
    <s v="silvialinssouza@gmail.com"/>
    <x v="769"/>
    <s v="LUCIANO NEVES SOUZA"/>
    <n v="5581991399712"/>
    <s v="QUALIFICADO"/>
    <m/>
    <x v="1"/>
    <s v="CONSULTORIA"/>
    <s v="RECIFE"/>
    <s v="PE"/>
    <s v="52050-290"/>
    <n v="5581991399712"/>
    <x v="325"/>
    <d v="2023-06-20T00:00:00"/>
    <s v="LNS"/>
    <s v="LNS_LNS"/>
    <s v="LUCIANO NEVES SOUZA"/>
    <s v="APOSENTADO(A)"/>
    <s v="SIMPLES"/>
    <s v="N"/>
    <x v="0"/>
    <n v="1"/>
    <n v="1"/>
    <s v="S"/>
    <s v="N"/>
    <s v="S"/>
    <s v=" "/>
    <x v="0"/>
    <m/>
  </r>
  <r>
    <n v="605"/>
    <x v="694"/>
    <d v="1984-03-02T00:00:00"/>
    <s v="M"/>
    <n v="14062023605"/>
    <n v="2059776"/>
    <m/>
    <m/>
    <x v="593"/>
    <s v="321.039.148-30"/>
    <s v="PAULONETTO08@GMAIL.COM"/>
    <x v="770"/>
    <s v="PAULO DE VASCONCELLOS NETTO"/>
    <n v="5511988027585"/>
    <s v="QUALIFICADO"/>
    <s v=""/>
    <x v="1"/>
    <s v="CONSULTORIA"/>
    <s v="SÃO PAULO"/>
    <s v="SP"/>
    <s v="23720-909"/>
    <n v="5511988027585"/>
    <x v="326"/>
    <d v="2023-06-14T00:00:00"/>
    <s v="PVN"/>
    <s v="PVN_PVN"/>
    <s v="PAULO DE VASCONCELLOS NETTO"/>
    <s v="REPRESENTANTE COMERCIAL"/>
    <s v="COMPLETA"/>
    <s v="S"/>
    <x v="0"/>
    <n v="1"/>
    <n v="4"/>
    <s v="S"/>
    <s v="N"/>
    <s v="S"/>
    <s v=" "/>
    <x v="0"/>
    <m/>
  </r>
  <r>
    <n v="606"/>
    <x v="695"/>
    <d v="1988-03-31T00:00:00"/>
    <s v="F"/>
    <n v="14062023606"/>
    <n v="2478778"/>
    <m/>
    <m/>
    <x v="594"/>
    <s v="369.275.798-00"/>
    <s v="gabriela.spflorio@gmail.com"/>
    <x v="771"/>
    <s v="PAULO DE VASCONCELLOS NETTO"/>
    <n v="5511988027585"/>
    <s v="QUALIFICADO"/>
    <m/>
    <x v="1"/>
    <s v="CONSULTORIA"/>
    <s v="SÃO PAULO"/>
    <s v="SP"/>
    <s v="23720-909"/>
    <n v="5511963090529"/>
    <x v="326"/>
    <d v="2023-06-14T00:00:00"/>
    <s v="PVN"/>
    <s v="PVN_GFV"/>
    <s v="GABRIELA FLORIO VASCONCELLOS"/>
    <s v="GERENTE"/>
    <s v="COMPLETA"/>
    <s v="S"/>
    <x v="0"/>
    <n v="1"/>
    <n v="4"/>
    <s v="S"/>
    <s v="N"/>
    <s v="S"/>
    <s v=" "/>
    <x v="0"/>
    <m/>
  </r>
  <r>
    <n v="617"/>
    <x v="696"/>
    <d v="1983-12-16T00:00:00"/>
    <s v="M"/>
    <n v="14062023617"/>
    <n v="2187338"/>
    <n v="8829637"/>
    <s v="6FQ78278"/>
    <x v="595"/>
    <s v="049.235.504-57"/>
    <s v="andrepmedeiros@gmail.com"/>
    <x v="772"/>
    <s v="ANDRE PEREIRA DE MEDEIROS"/>
    <n v="5581999279719"/>
    <s v="REGULAR"/>
    <m/>
    <x v="1"/>
    <s v="CONSULTORIA"/>
    <s v="RECIFE"/>
    <s v="PE"/>
    <s v="52071-640"/>
    <n v="5581999279719"/>
    <x v="326"/>
    <d v="2023-06-27T00:00:00"/>
    <s v="FPM"/>
    <s v="FPM_APM"/>
    <s v="ANDRE PEREIRA DE MEDEIROS"/>
    <s v="ADVOGADO(A)"/>
    <s v="SIMPLES"/>
    <s v="N"/>
    <x v="0"/>
    <n v="1"/>
    <n v="1"/>
    <s v="S"/>
    <s v="S"/>
    <s v="S"/>
    <s v=" "/>
    <x v="0"/>
    <m/>
  </r>
  <r>
    <n v="618"/>
    <x v="604"/>
    <d v="1965-12-03T00:00:00"/>
    <s v="F"/>
    <n v="14062023618"/>
    <m/>
    <n v="2357024"/>
    <m/>
    <x v="596"/>
    <s v="313.331.761-04"/>
    <s v="anabel@acpmconsultoria.com.br"/>
    <x v="773"/>
    <s v="ANDRE PEREIRA DE MEDEIROS"/>
    <n v="5581999279719"/>
    <s v="QUALIFICADO"/>
    <m/>
    <x v="1"/>
    <s v="CONSULTORIA"/>
    <s v="RECIFE"/>
    <s v="PE"/>
    <s v="50710-050"/>
    <n v="5581999279719"/>
    <x v="326"/>
    <d v="2023-06-27T00:00:00"/>
    <s v="FPM"/>
    <s v="FPM_APM"/>
    <s v="ANDRE PEREIRA DE MEDEIROS"/>
    <s v="ADVOGADO(A)"/>
    <s v="SIMPLES"/>
    <s v="N"/>
    <x v="0"/>
    <n v="1"/>
    <n v="1"/>
    <s v="S"/>
    <s v="S"/>
    <s v="S"/>
    <s v=" "/>
    <x v="0"/>
    <m/>
  </r>
  <r>
    <n v="633"/>
    <x v="697"/>
    <d v="1949-02-18T00:00:00"/>
    <s v="M"/>
    <n v="14062023633"/>
    <n v="2372513"/>
    <m/>
    <m/>
    <x v="1"/>
    <s v="520.186.878-91"/>
    <s v="PAULOVASC7005@GMAIL.COM"/>
    <x v="8"/>
    <s v="PAULO DE VASCONCELLOS NETTO"/>
    <n v="5511988027585"/>
    <s v="REGULAR"/>
    <m/>
    <x v="1"/>
    <s v="CONSULTORIA"/>
    <s v="SÃO PAULO"/>
    <s v="SP"/>
    <s v="02372-090"/>
    <n v="5511991775238"/>
    <x v="326"/>
    <d v="2023-06-14T00:00:00"/>
    <s v="PVN"/>
    <s v="PVN"/>
    <s v="PAULO DE VASCONCELLOS NETTO"/>
    <s v="APOSENTADO(A)"/>
    <s v="COMPLETA"/>
    <s v="S"/>
    <x v="0"/>
    <n v="1"/>
    <n v="4"/>
    <s v="S"/>
    <s v="N"/>
    <s v="N"/>
    <s v=" "/>
    <x v="1"/>
    <m/>
  </r>
  <r>
    <n v="634"/>
    <x v="698"/>
    <d v="1951-05-14T00:00:00"/>
    <s v="F"/>
    <n v="14062023634"/>
    <n v="2816640"/>
    <m/>
    <m/>
    <x v="597"/>
    <s v="640.637.808-30"/>
    <s v="PAULOVASC7005@GMAIL.COM"/>
    <x v="774"/>
    <s v="PAULO DE VASCONCELLOS NETTO"/>
    <n v="5511988027585"/>
    <s v="REGULAR"/>
    <m/>
    <x v="1"/>
    <s v="CONSULTORIA"/>
    <s v="SÃO PAULO"/>
    <s v="SP"/>
    <s v="02372-090"/>
    <n v="5511991775238"/>
    <x v="326"/>
    <d v="2023-06-14T00:00:00"/>
    <s v="PVN"/>
    <s v="PVN_VPV"/>
    <s v="VERA MARIA PIRES DE VASCONCELLOS"/>
    <s v="APOSENTADO(A)"/>
    <s v="COMPLETA"/>
    <s v="S"/>
    <x v="0"/>
    <n v="1"/>
    <n v="4"/>
    <s v="S"/>
    <s v="N"/>
    <s v="N"/>
    <s v=" "/>
    <x v="0"/>
    <m/>
  </r>
  <r>
    <n v="1425"/>
    <x v="694"/>
    <d v="1984-03-02T00:00:00"/>
    <s v="M"/>
    <s v="140620231425"/>
    <n v="7644824"/>
    <m/>
    <m/>
    <x v="598"/>
    <s v="321.039.148-30"/>
    <s v="PAULONETTO08@GMAIL.COM"/>
    <x v="775"/>
    <s v="PAULO DE VASCONCELLOS NETTO"/>
    <n v="5511988027585"/>
    <s v="QUALIFICADO"/>
    <s v=""/>
    <x v="1"/>
    <s v="CONSULTORIA"/>
    <s v="SÃO PAULO"/>
    <s v="SP"/>
    <s v="23720-909"/>
    <n v="5511988027585"/>
    <x v="326"/>
    <m/>
    <s v="PVN"/>
    <s v="PVN_PVN"/>
    <s v="PAULO DE VASCONCELLOS NETTO"/>
    <s v="REPRESENTANTE COMERCIAL"/>
    <s v="COMPLETA"/>
    <s v="S"/>
    <x v="0"/>
    <n v="1"/>
    <n v="4"/>
    <s v="S"/>
    <s v="N"/>
    <s v="S"/>
    <s v=" "/>
    <x v="0"/>
    <m/>
  </r>
  <r>
    <n v="643"/>
    <x v="699"/>
    <d v="1981-01-31T00:00:00"/>
    <s v="F"/>
    <n v="9062023643"/>
    <n v="11605285"/>
    <m/>
    <m/>
    <x v="599"/>
    <s v="219.649.678-21"/>
    <s v="thaissb32@gmail.com"/>
    <x v="776"/>
    <s v="THAIS SANCHES BORDINHON"/>
    <n v="5511996111019"/>
    <s v="REGULAR"/>
    <m/>
    <x v="1"/>
    <s v="CONSULTORIA"/>
    <s v="SÃO PAULO"/>
    <s v="SP"/>
    <s v="04130-080"/>
    <n v="5511996111019"/>
    <x v="327"/>
    <d v="2023-06-09T00:00:00"/>
    <s v="TSB"/>
    <s v="TSB_TSB"/>
    <s v="THAIS SANCHES BORDINHON"/>
    <s v="MÉDICO(A)"/>
    <s v="SIMPLES"/>
    <s v="S"/>
    <x v="0"/>
    <n v="1"/>
    <n v="4"/>
    <s v="S"/>
    <s v="N"/>
    <s v="S"/>
    <s v=" "/>
    <x v="0"/>
    <m/>
  </r>
  <r>
    <n v="600"/>
    <x v="700"/>
    <d v="1999-11-19T00:00:00"/>
    <s v="F"/>
    <n v="7062023600"/>
    <n v="9172560"/>
    <m/>
    <m/>
    <x v="1"/>
    <s v="099.714.724-57"/>
    <s v="JULIAVDOURADO993@GMAIL.COM"/>
    <x v="777"/>
    <s v="JULIA MARIA VIEIRA DOURADO"/>
    <n v="5581981116606"/>
    <s v="REGULAR"/>
    <m/>
    <x v="14"/>
    <s v="RETENCAO"/>
    <s v="OLINDA"/>
    <s v="PE"/>
    <s v="53140-150"/>
    <n v="5581981116606"/>
    <x v="328"/>
    <d v="2023-06-07T00:00:00"/>
    <s v="JVD"/>
    <s v="JVD_JVD"/>
    <s v="JULIA MARIA VIEIRA DOURADO"/>
    <s v="ESTUDANTE"/>
    <s v="SIMPLES"/>
    <s v="N"/>
    <x v="2"/>
    <n v="1"/>
    <m/>
    <s v="N"/>
    <s v="N"/>
    <s v="N"/>
    <s v=" "/>
    <x v="0"/>
    <m/>
  </r>
  <r>
    <n v="632"/>
    <x v="701"/>
    <d v="1985-04-02T00:00:00"/>
    <s v="F"/>
    <n v="7062023632"/>
    <n v="11532954"/>
    <m/>
    <m/>
    <x v="1"/>
    <s v="010.169.824-02"/>
    <s v="erica.marostica@gmail.com"/>
    <x v="778"/>
    <s v="ERICA MEIRA MAROSTICA"/>
    <m/>
    <s v="REGULAR"/>
    <m/>
    <x v="2"/>
    <s v="RETENCAO"/>
    <s v="RECIFE"/>
    <s v="PE"/>
    <s v="52060-110"/>
    <n v="5581996572424"/>
    <x v="328"/>
    <d v="2023-06-07T00:00:00"/>
    <s v="PMM"/>
    <s v="PMM_EMM"/>
    <s v="ERICA MEIRA MAROSTICA"/>
    <s v="SERVIDOR(A) PÚBLICO(A)"/>
    <s v="SIMPLES"/>
    <s v="S"/>
    <x v="1"/>
    <n v="0"/>
    <m/>
    <s v="N"/>
    <s v="N"/>
    <s v="N"/>
    <s v=" "/>
    <x v="0"/>
    <m/>
  </r>
  <r>
    <n v="611"/>
    <x v="702"/>
    <d v="1957-02-14T00:00:00"/>
    <s v="F"/>
    <n v="6062023611"/>
    <n v="3889519"/>
    <m/>
    <m/>
    <x v="600"/>
    <s v="135.905.614-91"/>
    <s v="mapflorencio@hotmail.com"/>
    <x v="779"/>
    <s v="MARIA APARECIDA PROCOPIO FLORENCIO"/>
    <n v="5581981272828"/>
    <s v="QUALIFICADO"/>
    <m/>
    <x v="1"/>
    <s v="CONSULTORIA"/>
    <s v="RECIFE"/>
    <s v="PE"/>
    <s v="52051-175"/>
    <n v="5581981272828"/>
    <x v="329"/>
    <d v="2023-06-12T00:00:00"/>
    <s v="MAPF"/>
    <s v="MAPF_MAPF"/>
    <s v="MARIA APARECIDA PROCOPIO FLORENCIO"/>
    <s v="APOSENTADO(A)"/>
    <s v="COMPLETA"/>
    <s v="S"/>
    <x v="0"/>
    <n v="1"/>
    <n v="4"/>
    <s v="S"/>
    <s v="S"/>
    <s v="S"/>
    <s v=" "/>
    <x v="0"/>
    <m/>
  </r>
  <r>
    <n v="612"/>
    <x v="702"/>
    <d v="1957-02-14T00:00:00"/>
    <s v="F"/>
    <n v="6062023612"/>
    <n v="5720321"/>
    <m/>
    <m/>
    <x v="1"/>
    <s v="135.905.614-91"/>
    <s v="mapflorencio@hotmail.com"/>
    <x v="780"/>
    <s v="MARIA APARECIDA PROCOPIO FLORENCIO"/>
    <n v="5581981272828"/>
    <s v="QUALIFICADO"/>
    <m/>
    <x v="1"/>
    <s v="CONSULTORIA"/>
    <s v="RECIFE"/>
    <s v="PE"/>
    <s v="52051-175"/>
    <n v="5581981272828"/>
    <x v="329"/>
    <d v="2023-06-12T00:00:00"/>
    <s v="MAPF"/>
    <s v="MAPF"/>
    <s v="MARIA APARECIDA PROCOPIO FLORENCIO"/>
    <s v="APOSENTADO(A)"/>
    <s v="COMPLETA"/>
    <s v="S"/>
    <x v="0"/>
    <n v="1"/>
    <n v="4"/>
    <s v="S"/>
    <s v="S"/>
    <s v="S"/>
    <s v=" "/>
    <x v="1"/>
    <d v="2025-05-26T00:00:00"/>
  </r>
  <r>
    <n v="622"/>
    <x v="703"/>
    <d v="1993-01-31T00:00:00"/>
    <s v="M"/>
    <n v="5062023622"/>
    <n v="588763"/>
    <n v="4344949"/>
    <m/>
    <x v="1"/>
    <s v="058.353.854-12"/>
    <s v="guilhermeamancio31@hotmail.com"/>
    <x v="781"/>
    <s v="GUILHERME SILVA AMANCIO"/>
    <n v="5581999134308"/>
    <s v="REGULAR"/>
    <m/>
    <x v="19"/>
    <s v="RETENCAO"/>
    <s v="RECIFE "/>
    <s v="PE"/>
    <s v="51030-010"/>
    <n v="5581999134308"/>
    <x v="330"/>
    <d v="2023-06-05T00:00:00"/>
    <s v="GSLA"/>
    <s v="GSLA"/>
    <s v="GUILHERME SILVA AMANCIO"/>
    <s v="ADVOGADO(A)"/>
    <s v="COMPLETA "/>
    <s v="S"/>
    <x v="1"/>
    <n v="0"/>
    <m/>
    <s v="S"/>
    <s v="N"/>
    <s v="S"/>
    <s v=" "/>
    <x v="1"/>
    <d v="2023-09-22T00:00:00"/>
  </r>
  <r>
    <n v="613"/>
    <x v="704"/>
    <d v="1958-05-13T00:00:00"/>
    <s v="F"/>
    <n v="30052023613"/>
    <n v="2699981"/>
    <m/>
    <m/>
    <x v="601"/>
    <s v="018.001.368-89"/>
    <s v="rubiancastilho@gmail.com"/>
    <x v="782"/>
    <s v="ALEX CASTILHO ARAUJO"/>
    <n v="5513996100560"/>
    <s v="REGULAR"/>
    <m/>
    <x v="1"/>
    <s v="CONSULTORIA"/>
    <s v="SANTOS"/>
    <s v="SP"/>
    <s v="11015-180"/>
    <n v="5513996100560"/>
    <x v="331"/>
    <d v="2023-06-15T00:00:00"/>
    <s v="FCA"/>
    <s v="FCA_ESA"/>
    <s v="EDILSON SILVA ARAUJO"/>
    <s v="APOSENTADO(A)"/>
    <s v="SIMPLES"/>
    <s v="N"/>
    <x v="0"/>
    <n v="1"/>
    <n v="1"/>
    <s v="S"/>
    <s v="N"/>
    <s v="S"/>
    <s v=" "/>
    <x v="0"/>
    <m/>
  </r>
  <r>
    <n v="589"/>
    <x v="705"/>
    <d v="1967-12-26T00:00:00"/>
    <s v="F"/>
    <n v="24052023589"/>
    <n v="2301033"/>
    <m/>
    <m/>
    <x v="1"/>
    <s v="668.054.654-00"/>
    <s v="marcia.ferreirapedrosa@gmail.com"/>
    <x v="783"/>
    <s v="MARCIA FERREIRA PEDROSA"/>
    <n v="5581988311553"/>
    <s v="REGULAR"/>
    <m/>
    <x v="19"/>
    <s v="CONSULTORIA"/>
    <s v="RECIFE "/>
    <s v="PE"/>
    <s v="52061-460"/>
    <n v="5581988311553"/>
    <x v="332"/>
    <d v="2023-05-24T00:00:00"/>
    <s v="MFP"/>
    <s v="MFP"/>
    <s v="MARCIA FERREIRA PEDROSA"/>
    <s v="MÉDICO(A)"/>
    <s v="COMPLETA"/>
    <s v="S"/>
    <x v="0"/>
    <n v="1"/>
    <n v="5"/>
    <s v="S"/>
    <s v="N"/>
    <s v="S"/>
    <s v=" "/>
    <x v="1"/>
    <d v="2023-09-22T00:00:00"/>
  </r>
  <r>
    <n v="599"/>
    <x v="706"/>
    <d v="1951-11-09T00:00:00"/>
    <s v="F"/>
    <n v="24052023599"/>
    <n v="4841771"/>
    <m/>
    <m/>
    <x v="602"/>
    <s v="129.138.124-49"/>
    <s v="LARISSA.MOTA.ARQ@GMAIL.COM"/>
    <x v="784"/>
    <s v="DORALINA DO NASCIMENTO MONTEIRO"/>
    <n v="5581982201983"/>
    <s v="QUALIFICADO"/>
    <m/>
    <x v="1"/>
    <s v="CONSULTORIA"/>
    <s v="RECIFE"/>
    <s v="PE"/>
    <s v="51160-900"/>
    <n v="5581982201983"/>
    <x v="332"/>
    <d v="2023-05-26T00:00:00"/>
    <s v="FMV"/>
    <s v="FMV_DNM"/>
    <s v="DORALINA DO NASCIMENTO MONTEIRO"/>
    <s v="APOSENTADO(A)"/>
    <s v="COMPLETA"/>
    <s v="N"/>
    <x v="0"/>
    <n v="1"/>
    <n v="1"/>
    <s v="S"/>
    <s v="N"/>
    <s v="S"/>
    <s v=" "/>
    <x v="0"/>
    <m/>
  </r>
  <r>
    <n v="602"/>
    <x v="707"/>
    <d v="2018-10-02T00:00:00"/>
    <s v="F"/>
    <n v="24052023602"/>
    <m/>
    <n v="4571736"/>
    <m/>
    <x v="603"/>
    <s v="159.106134-21"/>
    <s v="MARIAKARINAMONTEIRO@GMAIL.COM"/>
    <x v="785"/>
    <s v="MARIA KARINA MONTEIRO VASCONCELOS"/>
    <n v="5581999157388"/>
    <m/>
    <s v="REGULAR"/>
    <x v="1"/>
    <s v="CONSULTORIA"/>
    <s v="RECIFE"/>
    <s v="PE"/>
    <s v="51020-210"/>
    <n v="5581999157388"/>
    <x v="332"/>
    <d v="2023-05-24T00:00:00"/>
    <s v="FMV"/>
    <s v="FMV_MKM"/>
    <s v="MARIA KARINA MONTEIRO VASCONCELOS"/>
    <s v="ESTUDANTE"/>
    <s v="SIMPLES"/>
    <s v="N"/>
    <x v="0"/>
    <n v="1"/>
    <n v="1"/>
    <s v="S"/>
    <s v="N"/>
    <s v="S"/>
    <s v=" "/>
    <x v="0"/>
    <m/>
  </r>
  <r>
    <n v="609"/>
    <x v="708"/>
    <d v="1986-07-11T00:00:00"/>
    <s v="M"/>
    <n v="24052023609"/>
    <n v="2725569"/>
    <m/>
    <m/>
    <x v="604"/>
    <s v="358.582.938-40"/>
    <s v="edu.potenza@gmail.com"/>
    <x v="786"/>
    <s v="EDUARDO POTENZA RAMOS"/>
    <n v="5511999670942"/>
    <s v="QUALIFICADO"/>
    <m/>
    <x v="1"/>
    <s v="CONSULTORIA"/>
    <s v="JUNDIAI"/>
    <s v="SP"/>
    <s v="13208-056"/>
    <n v="5511999670942"/>
    <x v="332"/>
    <d v="2023-06-12T00:00:00"/>
    <s v="AAF"/>
    <s v="AAF_EPR"/>
    <s v="EDUARDO POTENZA RAMOS"/>
    <s v="EXECUTIVO"/>
    <s v="COMPLETA"/>
    <s v="S"/>
    <x v="0"/>
    <n v="1"/>
    <n v="4"/>
    <s v="S"/>
    <s v="N"/>
    <s v="S"/>
    <s v=" "/>
    <x v="0"/>
    <m/>
  </r>
  <r>
    <n v="610"/>
    <x v="709"/>
    <d v="1988-07-09T00:00:00"/>
    <s v="F"/>
    <n v="24052023610"/>
    <n v="2084616"/>
    <m/>
    <m/>
    <x v="605"/>
    <s v="228.018.288-23"/>
    <s v="laura.furine@gmail.com"/>
    <x v="787"/>
    <s v="EDUARDO POTENZA RAMOS"/>
    <n v="5511999670942"/>
    <s v="QUALIFICADO"/>
    <m/>
    <x v="1"/>
    <s v="CONSULTORIA"/>
    <s v="JUNDIAI"/>
    <s v="SP"/>
    <s v="13208-056"/>
    <n v="5511974746061"/>
    <x v="332"/>
    <d v="2023-06-14T00:00:00"/>
    <s v="AAF"/>
    <s v="AAF_EPR"/>
    <s v="EDUARDO POTENZA RAMOS"/>
    <s v="EXECUTIVO"/>
    <s v="COMPLETA"/>
    <s v="S"/>
    <x v="0"/>
    <n v="1"/>
    <n v="4"/>
    <s v="S"/>
    <s v="N"/>
    <s v="S"/>
    <s v=" "/>
    <x v="0"/>
    <m/>
  </r>
  <r>
    <n v="951"/>
    <x v="710"/>
    <d v="2021-04-07T00:00:00"/>
    <s v="M"/>
    <s v="24052023951"/>
    <m/>
    <n v="5350779"/>
    <m/>
    <x v="606"/>
    <s v="707.579.784-01"/>
    <s v="LARISSA.MOTA.ARQ@GMAIL.COM"/>
    <x v="788"/>
    <s v="DORALINA DO NASCIMENTO MONTEIRO"/>
    <n v="5581982201983"/>
    <m/>
    <m/>
    <x v="1"/>
    <s v="CONSULTORIA"/>
    <s v="RECIFE"/>
    <s v="PE"/>
    <s v="51160-900"/>
    <n v="5581982201983"/>
    <x v="332"/>
    <d v="2023-05-26T00:00:00"/>
    <s v="FMV"/>
    <s v="FMV_DNM"/>
    <s v="DORALINA DO NASCIMENTO MONTEIRO"/>
    <s v="APOSENTADO(A)"/>
    <s v="COMPLETA"/>
    <s v="N"/>
    <x v="0"/>
    <n v="1"/>
    <n v="1"/>
    <s v="S"/>
    <s v="N"/>
    <s v="S"/>
    <s v=" "/>
    <x v="0"/>
    <m/>
  </r>
  <r>
    <n v="952"/>
    <x v="711"/>
    <d v="2021-05-22T00:00:00"/>
    <s v="M"/>
    <s v="24052023952"/>
    <m/>
    <n v="5346955"/>
    <m/>
    <x v="607"/>
    <s v="164.876.104-61"/>
    <s v="LARISSA.MOTA.ARQ@GMAIL.COM"/>
    <x v="789"/>
    <s v="DORALINA DO NASCIMENTO MONTEIRO"/>
    <n v="5581982201983"/>
    <m/>
    <m/>
    <x v="1"/>
    <s v="CONSULTORIA"/>
    <s v="RECIFE"/>
    <s v="PE"/>
    <s v="51160-900"/>
    <n v="5581982201983"/>
    <x v="332"/>
    <d v="2023-05-26T00:00:00"/>
    <s v="FMV"/>
    <s v="FMV_DNM"/>
    <s v="DORALINA DO NASCIMENTO MONTEIRO"/>
    <s v="APOSENTADO(A)"/>
    <s v="COMPLETA"/>
    <s v="N"/>
    <x v="0"/>
    <n v="1"/>
    <n v="1"/>
    <s v="S"/>
    <s v="N"/>
    <s v="S"/>
    <s v=" "/>
    <x v="0"/>
    <m/>
  </r>
  <r>
    <n v="953"/>
    <x v="712"/>
    <d v="2016-04-20T00:00:00"/>
    <s v="F"/>
    <s v="24052023953"/>
    <m/>
    <n v="5350940"/>
    <m/>
    <x v="608"/>
    <s v="137.720.964-41"/>
    <s v="LARISSA.MOTA.ARQ@GMAIL.COM"/>
    <x v="790"/>
    <s v="DORALINA DO NASCIMENTO MONTEIRO"/>
    <n v="5581982201983"/>
    <m/>
    <m/>
    <x v="1"/>
    <s v="CONSULTORIA"/>
    <s v="RECIFE"/>
    <s v="PE"/>
    <s v="51160-900"/>
    <n v="5581982201983"/>
    <x v="332"/>
    <d v="2023-05-26T00:00:00"/>
    <s v="FMV"/>
    <s v="FMV_DNM"/>
    <s v="DORALINA DO NASCIMENTO MONTEIRO"/>
    <s v="APOSENTADO(A)"/>
    <s v="COMPLETA"/>
    <s v="N"/>
    <x v="0"/>
    <n v="1"/>
    <n v="1"/>
    <s v="S"/>
    <s v="N"/>
    <s v="S"/>
    <s v=" "/>
    <x v="0"/>
    <m/>
  </r>
  <r>
    <n v="607"/>
    <x v="713"/>
    <d v="1981-07-23T00:00:00"/>
    <s v="M"/>
    <n v="23052023607"/>
    <n v="2289833"/>
    <n v="546422"/>
    <m/>
    <x v="1"/>
    <s v="038.609.664-30"/>
    <s v="eniogaraujo@yahoo.com.br"/>
    <x v="791"/>
    <s v="ENIO GOMES DE ARAUJO"/>
    <n v="5581991142084"/>
    <s v="REGULAR"/>
    <s v="REGULAR"/>
    <x v="1"/>
    <s v="CONSULTORIA"/>
    <s v="RECIFE"/>
    <s v="PE"/>
    <s v="50710-100"/>
    <n v="5581991142084"/>
    <x v="333"/>
    <d v="2023-05-23T00:00:00"/>
    <s v="EGA"/>
    <s v="EGA"/>
    <s v="ENIO GOMES DE ARAUJO"/>
    <s v="MÉDICO(A)"/>
    <s v="COMPLETA"/>
    <s v="S"/>
    <x v="0"/>
    <n v="1"/>
    <n v="4"/>
    <s v="S"/>
    <s v="S"/>
    <s v="S"/>
    <s v=" "/>
    <x v="1"/>
    <d v="2025-05-06T00:00:00"/>
  </r>
  <r>
    <n v="608"/>
    <x v="714"/>
    <d v="2013-05-03T00:00:00"/>
    <s v="M"/>
    <n v="23052023608"/>
    <n v="9040936"/>
    <m/>
    <m/>
    <x v="1"/>
    <s v="132.368.954-03"/>
    <s v="eniogaraujo@yahoo.com.br"/>
    <x v="792"/>
    <s v="ENIO GOMES DE ARAUJO"/>
    <n v="5581991142084"/>
    <s v="REGULAR"/>
    <s v="REGULAR"/>
    <x v="1"/>
    <s v="CONSULTORIA"/>
    <s v="RECIFE"/>
    <s v="PE"/>
    <s v="50710-100"/>
    <n v="5581991142084"/>
    <x v="333"/>
    <d v="2023-05-23T00:00:00"/>
    <s v="EGA"/>
    <s v="EGA"/>
    <s v="ENIO GOMES DE ARAUJO"/>
    <s v="ESTUDANTE"/>
    <s v="COMPLETA"/>
    <s v="S"/>
    <x v="0"/>
    <n v="1"/>
    <n v="4"/>
    <s v="S"/>
    <s v="S"/>
    <s v="S"/>
    <s v=" "/>
    <x v="1"/>
    <d v="2025-05-06T00:00:00"/>
  </r>
  <r>
    <n v="626"/>
    <x v="680"/>
    <d v="1939-08-22T00:00:00"/>
    <s v="M"/>
    <n v="23052023626"/>
    <n v="4294361"/>
    <s v=""/>
    <m/>
    <x v="1"/>
    <s v="003.145.954-49"/>
    <s v="DURVALVALENCA@IOR.COM.BR"/>
    <x v="754"/>
    <s v="DURVAL SELVA VALENCA"/>
    <n v="5581996017008"/>
    <s v="REGULAR"/>
    <s v=""/>
    <x v="20"/>
    <s v="RETENCAO"/>
    <s v="RECIFE"/>
    <s v="PE"/>
    <s v="52060-105"/>
    <n v="5581996017080"/>
    <x v="333"/>
    <d v="2020-07-27T00:00:00"/>
    <s v="DSV"/>
    <s v="DSV"/>
    <s v="DURVAL SELVA VALENCA"/>
    <s v="MÉDICO(A)"/>
    <s v="COMPLETA"/>
    <s v="N"/>
    <x v="1"/>
    <n v="0"/>
    <m/>
    <s v="N"/>
    <s v="N"/>
    <s v="N"/>
    <s v=" "/>
    <x v="1"/>
    <d v="2023-07-20T00:00:00"/>
  </r>
  <r>
    <n v="627"/>
    <x v="715"/>
    <d v="1997-10-18T00:00:00"/>
    <s v="M"/>
    <n v="23052023627"/>
    <n v="6956593"/>
    <m/>
    <m/>
    <x v="1"/>
    <s v="107.991.364-50"/>
    <s v="E.VGUSMAO@GMAIL.COM"/>
    <x v="793"/>
    <s v="EDUARDO VALENCA GUSMAO"/>
    <n v="5581996760174"/>
    <s v="REGULAR"/>
    <s v=""/>
    <x v="1"/>
    <s v="RETENCAO"/>
    <s v="RECIFE"/>
    <s v="PE"/>
    <s v="50800-180"/>
    <n v="5581996760178"/>
    <x v="333"/>
    <d v="2023-05-23T00:00:00"/>
    <s v="DSV"/>
    <s v="DSV_EVG"/>
    <s v="EDUARDO VALENCA GUSMAO"/>
    <s v="MÉDICO(A)"/>
    <s v="SIMPLES"/>
    <s v="N"/>
    <x v="1"/>
    <n v="0"/>
    <m/>
    <s v="N"/>
    <s v="N"/>
    <s v="N"/>
    <s v=" "/>
    <x v="1"/>
    <d v="2025-04-23T00:00:00"/>
  </r>
  <r>
    <n v="597"/>
    <x v="716"/>
    <d v="1970-03-15T00:00:00"/>
    <s v="F"/>
    <n v="16052023597"/>
    <m/>
    <n v="4566777"/>
    <m/>
    <x v="609"/>
    <s v="771.833.714-68"/>
    <s v="vivianesilvestres@hotmail.com"/>
    <x v="794"/>
    <s v="VIVIANE SILVESTRE DOS SANTOS"/>
    <n v="5581999080421"/>
    <m/>
    <s v="REGULAR"/>
    <x v="1"/>
    <s v="CONSULTORIA"/>
    <s v="RECIFE"/>
    <s v="PE"/>
    <s v="51021-130"/>
    <n v="5581999080421"/>
    <x v="334"/>
    <d v="2023-05-16T00:00:00"/>
    <s v="VSS"/>
    <s v="VSS_VSS"/>
    <s v="VIVIANE SILVESTRE DOS SANTOS"/>
    <s v="ADMINISTRADOR(A)"/>
    <s v="COMPLETA"/>
    <s v="S"/>
    <x v="0"/>
    <n v="1"/>
    <n v="4"/>
    <s v="S"/>
    <s v="N"/>
    <s v="S"/>
    <s v=" "/>
    <x v="0"/>
    <m/>
  </r>
  <r>
    <n v="587"/>
    <x v="717"/>
    <d v="1955-04-17T00:00:00"/>
    <s v="F"/>
    <n v="15052023587"/>
    <n v="3422255"/>
    <n v="4562545"/>
    <m/>
    <x v="610"/>
    <s v="138.133.824-00"/>
    <s v="EGNUTRICAO@GMAIL.COM"/>
    <x v="795"/>
    <s v="EMANUEL GONCALVES VALERIO"/>
    <n v="5581995125100"/>
    <s v="REGULAR"/>
    <s v="REGULAR"/>
    <x v="1"/>
    <s v="CONSULTORIA"/>
    <s v="RECIFE"/>
    <s v="PE"/>
    <s v="51011-010"/>
    <n v="5581995125100"/>
    <x v="335"/>
    <d v="2023-05-15T00:00:00"/>
    <s v="EGV"/>
    <s v="EGV_MCG"/>
    <s v="MERCIA CRISTINA MACIEL GONÇALVES"/>
    <s v="APOSENTADO(A)"/>
    <s v="COMPLETA"/>
    <s v="N"/>
    <x v="0"/>
    <n v="1"/>
    <m/>
    <s v="S"/>
    <s v="S"/>
    <s v="S"/>
    <s v=" "/>
    <x v="0"/>
    <m/>
  </r>
  <r>
    <n v="729"/>
    <x v="718"/>
    <d v="1980-06-22T00:00:00"/>
    <s v="F"/>
    <s v="15052023729"/>
    <n v="4567665"/>
    <s v=""/>
    <m/>
    <x v="1"/>
    <s v="092.857.157-29"/>
    <s v="ERICAMED2014@GMAIL.COM"/>
    <x v="796"/>
    <s v="ERICA DE VASCONCELLOS RANGEL RODRIGUES"/>
    <n v="5521997918449"/>
    <s v="REGULAR"/>
    <s v=""/>
    <x v="1"/>
    <s v="RETENCAO"/>
    <s v="NOVA IGUAÇU"/>
    <s v="RJ"/>
    <s v="26260-130"/>
    <n v="55219967408828"/>
    <x v="335"/>
    <d v="2023-05-15T00:00:00"/>
    <s v="EVR"/>
    <s v="EVR"/>
    <s v="ERICA DE VASCONCELLOS RANGEL RODRIGUES"/>
    <s v="MÉDICO(A)"/>
    <s v="SIMPLES"/>
    <s v="N"/>
    <x v="1"/>
    <n v="0"/>
    <m/>
    <s v="S"/>
    <s v="N"/>
    <s v="S"/>
    <s v=" "/>
    <x v="1"/>
    <m/>
  </r>
  <r>
    <n v="583"/>
    <x v="719"/>
    <d v="1985-12-19T00:00:00"/>
    <s v="M"/>
    <n v="9052023583"/>
    <n v="189530"/>
    <n v="5106567"/>
    <m/>
    <x v="611"/>
    <s v="069.662.794-98"/>
    <s v="RODRIGO.GAIAO@GMAIL.COM"/>
    <x v="797"/>
    <s v="RODRIGO FREITAS GAIÃO"/>
    <n v="5511992383364"/>
    <s v="QUALIFICADO"/>
    <m/>
    <x v="9"/>
    <s v="RETENCAO"/>
    <s v="RECIFE"/>
    <s v="PE"/>
    <s v="52020-015"/>
    <n v="5511992383364"/>
    <x v="336"/>
    <d v="2023-05-09T00:00:00"/>
    <s v="RFG"/>
    <s v="RFG_RFG"/>
    <s v="RODRIGO FREITAS GAIÃO"/>
    <s v="PSICÓLOGO(A)"/>
    <s v="COMPLETA"/>
    <s v="S"/>
    <x v="1"/>
    <n v="0"/>
    <m/>
    <s v="S"/>
    <s v="N"/>
    <s v="S"/>
    <s v=" "/>
    <x v="0"/>
    <m/>
  </r>
  <r>
    <n v="585"/>
    <x v="325"/>
    <d v="1990-06-23T00:00:00"/>
    <s v="F"/>
    <n v="9052023585"/>
    <m/>
    <m/>
    <m/>
    <x v="1"/>
    <s v="095.019.694-01"/>
    <s v="larissapmagalhaes@gmail.com"/>
    <x v="798"/>
    <s v="CELIO VOLPI JUNIOR"/>
    <n v="5511999411646"/>
    <s v="REGULAR"/>
    <m/>
    <x v="1"/>
    <s v="RETENCAO"/>
    <s v="RECIFE"/>
    <s v="PE"/>
    <s v="52050-230"/>
    <n v="5511999411646"/>
    <x v="336"/>
    <d v="2020-10-02T00:00:00"/>
    <s v="CVJ"/>
    <s v="LPRM"/>
    <s v="LARISSA PORPINO MAGALHÃES"/>
    <s v="ADMINISTRADOR(A)"/>
    <s v="SIMPLES"/>
    <s v="S"/>
    <x v="1"/>
    <n v="0"/>
    <m/>
    <s v="S"/>
    <s v="N"/>
    <s v="S"/>
    <s v=" "/>
    <x v="1"/>
    <d v="2024-10-28T00:00:00"/>
  </r>
  <r>
    <n v="598"/>
    <x v="720"/>
    <d v="1995-08-08T00:00:00"/>
    <s v="M"/>
    <n v="6052023598"/>
    <m/>
    <n v="4569530"/>
    <m/>
    <x v="1"/>
    <s v="095.312.884-96"/>
    <s v="f.santacruzoliveira@gmail.com"/>
    <x v="799"/>
    <s v="FERNANDO DE SANTA CRUZ OLIVEIRA"/>
    <n v="5589199798969"/>
    <m/>
    <s v="REGULAR"/>
    <x v="19"/>
    <s v="CONSULTORIA"/>
    <s v="RECIFE"/>
    <s v="PE"/>
    <s v="52061-015"/>
    <n v="5589199798969"/>
    <x v="337"/>
    <d v="2023-05-06T00:00:00"/>
    <s v="FSC"/>
    <s v="FSC"/>
    <s v="FERNANDO DE SANTA CRUZ OLIVEIRA"/>
    <s v="MÉDICO(A)"/>
    <s v="COMPLETA"/>
    <s v="S"/>
    <x v="0"/>
    <n v="1"/>
    <n v="5"/>
    <s v="S"/>
    <s v="N"/>
    <s v="S"/>
    <s v=" "/>
    <x v="1"/>
    <d v="2023-09-22T00:00:00"/>
  </r>
  <r>
    <n v="582"/>
    <x v="624"/>
    <d v="1995-10-30T00:00:00"/>
    <s v="M"/>
    <n v="5052023582"/>
    <n v="2247538"/>
    <m/>
    <m/>
    <x v="1"/>
    <s v="049.338.041-84"/>
    <s v="augusto_ignoti@hotmail.com"/>
    <x v="800"/>
    <s v="AUGUSTO IGNOTI GONÇALES"/>
    <n v="5543991094016"/>
    <m/>
    <m/>
    <x v="21"/>
    <s v="ADVISOR"/>
    <s v="SÃO PAULO"/>
    <s v="SP"/>
    <s v="4304-000"/>
    <n v="5543991094016"/>
    <x v="338"/>
    <d v="2023-05-05T00:00:00"/>
    <s v="AIG"/>
    <s v="AIG"/>
    <s v="AUGUSTO IGNOTI GONÇALES"/>
    <s v="CONTADOR(A)"/>
    <s v="SIMPLES"/>
    <s v="S"/>
    <x v="5"/>
    <n v="1"/>
    <m/>
    <s v="N"/>
    <s v="N"/>
    <s v="N"/>
    <s v=" "/>
    <x v="1"/>
    <d v="2023-09-20T00:00:00"/>
  </r>
  <r>
    <n v="592"/>
    <x v="721"/>
    <d v="1985-02-28T00:00:00"/>
    <s v="M"/>
    <n v="5052023592"/>
    <n v="2116679"/>
    <m/>
    <m/>
    <x v="612"/>
    <s v="336.710.638-07"/>
    <s v="DANILO.COSTA28@GMAIL.COM"/>
    <x v="801"/>
    <s v="MARIANA HATSUMURA COSTA"/>
    <n v="5511992303887"/>
    <s v="QUALIFICADO"/>
    <m/>
    <x v="9"/>
    <s v="CONSULTORIA"/>
    <s v="SÃO PAULO"/>
    <s v="SP"/>
    <s v="04516-010"/>
    <n v="5511992303887"/>
    <x v="338"/>
    <d v="2023-05-05T00:00:00"/>
    <s v="FHC"/>
    <s v="FHC_DPC"/>
    <s v="DANILO PEIXOTO COSTA"/>
    <s v="VENDEDOR(A)"/>
    <s v="COMPLETA"/>
    <s v="S"/>
    <x v="0"/>
    <n v="1"/>
    <n v="4"/>
    <s v="S"/>
    <s v="N"/>
    <s v="S"/>
    <s v=" "/>
    <x v="0"/>
    <m/>
  </r>
  <r>
    <n v="562"/>
    <x v="722"/>
    <d v="1948-05-25T00:00:00"/>
    <s v="F"/>
    <n v="4052023562"/>
    <n v="3275256"/>
    <m/>
    <m/>
    <x v="613"/>
    <s v="743.040.204-63"/>
    <s v="ednavitoria13@yahoo.com.br"/>
    <x v="802"/>
    <s v="ANTONIO CARLOS SANTOS FERREIRA"/>
    <n v="5583993322111"/>
    <s v="REGULAR"/>
    <m/>
    <x v="1"/>
    <s v="CONSULTORIA"/>
    <s v="JOÃO PESSOA"/>
    <s v="PB"/>
    <s v="52041-065"/>
    <n v="5581992312109"/>
    <x v="339"/>
    <d v="2023-05-04T00:00:00"/>
    <s v="ACSF"/>
    <s v="ACSF_ACSF"/>
    <s v="ANTONIO CARLOS SANTOS FERREIRA"/>
    <s v="APOSENTADO(A)"/>
    <s v="SIMPLES"/>
    <s v="N"/>
    <x v="0"/>
    <n v="1"/>
    <n v="4"/>
    <s v="S"/>
    <s v="N"/>
    <s v="S"/>
    <s v=" "/>
    <x v="1"/>
    <d v="2025-06-27T00:00:00"/>
  </r>
  <r>
    <n v="564"/>
    <x v="723"/>
    <d v="1961-07-09T00:00:00"/>
    <s v="F"/>
    <n v="4052023564"/>
    <n v="11311629"/>
    <m/>
    <m/>
    <x v="614"/>
    <s v="461.958.580-72"/>
    <s v="helenaperaca9@gmail.com"/>
    <x v="803"/>
    <s v="HELENA MARIS PINTO PERAÇA"/>
    <n v="5581999786434"/>
    <s v="REGULAR"/>
    <m/>
    <x v="1"/>
    <s v="CONSULTORIA"/>
    <s v="RECIFE"/>
    <s v="PE"/>
    <s v="52061-105"/>
    <n v="5581999786434"/>
    <x v="339"/>
    <d v="2023-05-04T00:00:00"/>
    <s v="HMP"/>
    <s v="HMP_HMP"/>
    <s v="HELENA MARIS PINTO PERAÇA"/>
    <s v="MÉDICO(A)"/>
    <s v="COMPLETA"/>
    <s v="S"/>
    <x v="0"/>
    <n v="1"/>
    <n v="1"/>
    <s v="S"/>
    <s v="N"/>
    <s v="S"/>
    <s v=" "/>
    <x v="0"/>
    <m/>
  </r>
  <r>
    <n v="591"/>
    <x v="724"/>
    <d v="1967-08-20T00:00:00"/>
    <s v="F"/>
    <n v="4052023591"/>
    <n v="11515147"/>
    <m/>
    <m/>
    <x v="1"/>
    <s v="496.659.364-68"/>
    <s v="betaniarodrigues3@gmail.com"/>
    <x v="804"/>
    <s v="BETÂNIA DE LOURDES LEIMIG RODRIGUES"/>
    <n v="5581997057736"/>
    <s v="REGULAR"/>
    <m/>
    <x v="9"/>
    <s v="CONSULTORIA"/>
    <s v="RECIFE"/>
    <s v="PE"/>
    <s v="2790-760"/>
    <n v="5581997057736"/>
    <x v="339"/>
    <d v="2023-05-04T00:00:00"/>
    <s v="BLL"/>
    <s v="BLL"/>
    <s v="BETÂNIA DE LOURDES LEIMIG RODRIGUES"/>
    <s v="MÉDICO(A)"/>
    <s v="COMPLETA"/>
    <s v="S"/>
    <x v="0"/>
    <n v="1"/>
    <n v="4"/>
    <s v="S"/>
    <s v="N"/>
    <s v="S"/>
    <s v=" "/>
    <x v="1"/>
    <d v="2024-05-02T00:00:00"/>
  </r>
  <r>
    <n v="594"/>
    <x v="725"/>
    <d v="1966-05-22T00:00:00"/>
    <s v="M"/>
    <n v="3052023594"/>
    <n v="11528033"/>
    <m/>
    <m/>
    <x v="615"/>
    <s v="686.752.084-72"/>
    <s v="augusto@hotlink.com.br"/>
    <x v="805"/>
    <s v="AUGUSTO PINHEIRO DIAS FERNANDES"/>
    <n v="5581987199306"/>
    <s v="REGULAR"/>
    <m/>
    <x v="7"/>
    <s v="CONSULTORIA"/>
    <s v="RECIFE"/>
    <s v="PE"/>
    <s v="52171-130"/>
    <n v="5581987199306"/>
    <x v="340"/>
    <d v="2023-05-03T00:00:00"/>
    <s v="ADF"/>
    <s v="ADF_ADF"/>
    <s v="AUGUSTO PINHEIRO DIAS FERNANDES"/>
    <s v="EMPRESÁRIO(A)"/>
    <s v="COMPLETA"/>
    <s v="S"/>
    <x v="0"/>
    <n v="1"/>
    <n v="4"/>
    <s v="S"/>
    <s v="N"/>
    <s v="S"/>
    <s v=" "/>
    <x v="0"/>
    <m/>
  </r>
  <r>
    <n v="593"/>
    <x v="726"/>
    <d v="1984-12-05T00:00:00"/>
    <s v="M"/>
    <n v="2052023593"/>
    <n v="4163986"/>
    <m/>
    <m/>
    <x v="616"/>
    <s v="052.456.144-30"/>
    <s v="jorgegomesr1@hotmail.com"/>
    <x v="806"/>
    <s v="JORGE GOMES RIBEIRO"/>
    <n v="5581996188306"/>
    <s v="QUALIFICADO"/>
    <m/>
    <x v="1"/>
    <s v="CONSULTORIA"/>
    <s v="SANTA CRUZ DO CAPIBARIBE"/>
    <s v="PE"/>
    <s v="55194-055"/>
    <n v="5581996188306"/>
    <x v="341"/>
    <d v="2023-05-11T00:00:00"/>
    <s v="JGR"/>
    <s v="JGR_JGR"/>
    <s v="JORGE GOMES RIBEIRO"/>
    <s v="ADMINISTRADOR(A)"/>
    <s v="SIMPLES"/>
    <s v="S"/>
    <x v="0"/>
    <n v="1"/>
    <n v="4"/>
    <s v="S"/>
    <s v="N"/>
    <s v="S"/>
    <s v=" "/>
    <x v="0"/>
    <m/>
  </r>
  <r>
    <n v="581"/>
    <x v="727"/>
    <d v="1981-03-09T00:00:00"/>
    <s v="F"/>
    <n v="28042023581"/>
    <n v="2065066"/>
    <m/>
    <m/>
    <x v="617"/>
    <s v="219.720.178-61"/>
    <s v="marianahatsumura@hotmail.com"/>
    <x v="807"/>
    <s v="MARIANA HATSUMURA COSTA"/>
    <n v="5511986026071"/>
    <s v="QUALIFICADO"/>
    <m/>
    <x v="9"/>
    <s v="CONSULTORIA"/>
    <s v="SÃO PAULO"/>
    <s v="SP"/>
    <s v="04516-010"/>
    <n v="5511986026071"/>
    <x v="342"/>
    <d v="2023-04-28T00:00:00"/>
    <s v="FHC"/>
    <s v="FHC_MHC"/>
    <s v="MARIANA HATSUMURA COSTA"/>
    <s v="DIRETOR(A)"/>
    <s v="COMPLETA "/>
    <s v="S "/>
    <x v="0"/>
    <n v="1"/>
    <n v="4"/>
    <s v="S"/>
    <s v="N"/>
    <s v="S"/>
    <s v=" "/>
    <x v="0"/>
    <m/>
  </r>
  <r>
    <n v="603"/>
    <x v="728"/>
    <d v="1997-09-02T00:00:00"/>
    <s v="F"/>
    <n v="28042023603"/>
    <m/>
    <n v="4541822"/>
    <m/>
    <x v="1"/>
    <s v="122.261.274-70"/>
    <s v="gabrielaptinoco@outlook.com"/>
    <x v="808"/>
    <s v="PEDRO RORIZ TINOCO"/>
    <n v="5581991713616"/>
    <m/>
    <s v="REGULAR"/>
    <x v="19"/>
    <s v="CONSULTORIA"/>
    <s v="RECIFE"/>
    <s v="PE"/>
    <s v="51030-000"/>
    <n v="5581991713616"/>
    <x v="342"/>
    <d v="2023-04-28T00:00:00"/>
    <s v="PRT"/>
    <s v="PRT"/>
    <s v="PEDRO RORIZ TINOCO"/>
    <s v="MÉDICO(A)"/>
    <s v="COMPLETA"/>
    <s v="S"/>
    <x v="0"/>
    <n v="1"/>
    <n v="1"/>
    <s v="N"/>
    <s v="N"/>
    <s v="N"/>
    <s v=" "/>
    <x v="1"/>
    <d v="2023-09-22T00:00:00"/>
  </r>
  <r>
    <n v="604"/>
    <x v="729"/>
    <d v="1999-04-21T00:00:00"/>
    <s v="F"/>
    <n v="28042023604"/>
    <m/>
    <n v="4534613"/>
    <m/>
    <x v="1"/>
    <s v="122.261.434-08"/>
    <s v="Catarinaptinoco@hotmail.com"/>
    <x v="808"/>
    <s v="PEDRO RORIZ TINOCO"/>
    <n v="5581992997835"/>
    <m/>
    <s v="REGULAR"/>
    <x v="19"/>
    <s v="CONSULTORIA"/>
    <s v="RECIFE"/>
    <s v="PE"/>
    <s v="51030-000"/>
    <n v="5581992997835"/>
    <x v="342"/>
    <d v="2023-04-28T00:00:00"/>
    <s v="PRT"/>
    <s v="PRT"/>
    <s v="PEDRO RORIZ TINOCO"/>
    <s v="MÉDICO(A)"/>
    <s v="COMPLETA"/>
    <s v="S"/>
    <x v="0"/>
    <n v="1"/>
    <n v="1"/>
    <s v="N"/>
    <s v="N"/>
    <s v="N"/>
    <s v=" "/>
    <x v="1"/>
    <d v="2023-09-22T00:00:00"/>
  </r>
  <r>
    <n v="551"/>
    <x v="730"/>
    <d v="1962-02-15T00:00:00"/>
    <s v="M"/>
    <n v="27042023551"/>
    <n v="7639257"/>
    <m/>
    <m/>
    <x v="1"/>
    <s v="278.522.104-49"/>
    <s v="silviorcn@yahoo.com.br"/>
    <x v="809"/>
    <s v="SILVIO RICARDO CALDAS NASCIMENTO"/>
    <n v="5581991723616"/>
    <s v="REGULAR"/>
    <m/>
    <x v="1"/>
    <s v="CONSULTORIA"/>
    <s v="RECIFE "/>
    <s v="PE"/>
    <s v="52011-080"/>
    <n v="5581991723616"/>
    <x v="343"/>
    <d v="2023-04-27T00:00:00"/>
    <s v="SRC"/>
    <s v="SRC"/>
    <s v="SILVIO RICARDO CALDAS NASCIMENTO"/>
    <s v="APOSENTADO(A)"/>
    <s v="COMPLETA"/>
    <s v="S"/>
    <x v="0"/>
    <n v="1"/>
    <n v="1"/>
    <s v="S"/>
    <s v="N"/>
    <s v="S"/>
    <s v=" "/>
    <x v="1"/>
    <d v="2024-10-28T00:00:00"/>
  </r>
  <r>
    <n v="580"/>
    <x v="731"/>
    <d v="1988-06-20T00:00:00"/>
    <s v="M"/>
    <n v="27042023580"/>
    <n v="2922529"/>
    <m/>
    <m/>
    <x v="618"/>
    <s v="013.124.354-37"/>
    <s v="MARCO@MSBADVOGADOS.COM"/>
    <x v="810"/>
    <s v="MARCO ANTONIO CAVALCANTI DE SÁ E BENEVIDES FILHO"/>
    <n v="5581998768467"/>
    <s v="QUALIFICADO"/>
    <m/>
    <x v="9"/>
    <s v="CONSULTORIA"/>
    <s v="RECIFE"/>
    <s v="PE"/>
    <n v="50610160"/>
    <n v="5581998768467"/>
    <x v="343"/>
    <d v="2023-04-27T00:00:00"/>
    <s v="MASB"/>
    <s v="MASB_MASB"/>
    <s v="MARCO ANTONIO CAVALCANTI DE SÁ E BENEVIDES FILHO"/>
    <s v="ADVOGADO(A)"/>
    <s v="SIMPLES"/>
    <s v="S"/>
    <x v="0"/>
    <n v="1"/>
    <n v="8"/>
    <s v="S"/>
    <s v="N"/>
    <s v="S"/>
    <s v=" "/>
    <x v="0"/>
    <m/>
  </r>
  <r>
    <n v="588"/>
    <x v="730"/>
    <d v="1962-02-15T00:00:00"/>
    <s v="M"/>
    <n v="27042023588"/>
    <n v="11465487"/>
    <m/>
    <m/>
    <x v="1"/>
    <s v="278.522.104-49"/>
    <s v="silviorcn@yahoo.com.br"/>
    <x v="809"/>
    <s v="SILVIO RICARDO CALDAS NASCIMENTO"/>
    <n v="5581991723616"/>
    <s v="REGULAR"/>
    <m/>
    <x v="1"/>
    <s v="CONSULTORIA"/>
    <s v="RECIFE "/>
    <s v="PE"/>
    <s v="52011-080"/>
    <n v="5581991723616"/>
    <x v="343"/>
    <d v="2023-04-27T00:00:00"/>
    <s v="SRC"/>
    <s v="SRC"/>
    <s v="SILVIO RICARDO CALDAS NASCIMENTO"/>
    <s v="APOSENTADO(A)"/>
    <s v="COMPLETA"/>
    <s v="S"/>
    <x v="0"/>
    <n v="1"/>
    <n v="1"/>
    <s v="S"/>
    <s v="N"/>
    <s v="S"/>
    <s v=" "/>
    <x v="1"/>
    <d v="2024-10-28T00:00:00"/>
  </r>
  <r>
    <n v="637"/>
    <x v="732"/>
    <m/>
    <s v="E"/>
    <n v="27042023637"/>
    <n v="3399774"/>
    <m/>
    <m/>
    <x v="619"/>
    <s v="19.187.270/0001-81"/>
    <s v="MARCO@MSBADVOGADOS.COM"/>
    <x v="811"/>
    <s v="MARCO ANTONIO CAVALCANTI DE SÁ E BENEVIDES FILHO"/>
    <n v="5581998768467"/>
    <s v="REGULAR"/>
    <m/>
    <x v="9"/>
    <s v="CONSULTORIA"/>
    <s v="RECIFE"/>
    <s v="PE"/>
    <s v="50750-230"/>
    <n v="5581998768467"/>
    <x v="343"/>
    <d v="2023-04-27T00:00:00"/>
    <s v="MASB"/>
    <s v="MASB_MASB"/>
    <s v="MARCO ANTONIO CAVALCANTI DE SÁ E BENEVIDES FILHO"/>
    <m/>
    <m/>
    <m/>
    <x v="0"/>
    <n v="1"/>
    <n v="8"/>
    <s v="S"/>
    <s v="N"/>
    <s v="S"/>
    <s v=" "/>
    <x v="0"/>
    <m/>
  </r>
  <r>
    <n v="1106"/>
    <x v="731"/>
    <d v="1988-06-20T00:00:00"/>
    <s v="M"/>
    <s v="270420231106"/>
    <m/>
    <n v="5930124"/>
    <m/>
    <x v="620"/>
    <s v="013.124.354-37"/>
    <s v="MARCO@MSBADVOGADOS.COM"/>
    <x v="812"/>
    <s v="MARCO ANTONIO CAVALCANTI DE SÁ E BENEVIDES FILHO"/>
    <n v="5581998768467"/>
    <m/>
    <m/>
    <x v="9"/>
    <s v="CONSULTORIA"/>
    <s v="RECIFE"/>
    <s v="PE"/>
    <n v="50610160"/>
    <n v="5581998768467"/>
    <x v="343"/>
    <d v="2024-08-19T00:00:00"/>
    <s v="MASB"/>
    <s v="MASB_MASB"/>
    <s v="MARCO ANTONIO CAVALCANTI DE SÁ E BENEVIDES FILHO"/>
    <s v="ADVOGADO(A)"/>
    <s v="SIMPLES"/>
    <s v="S"/>
    <x v="0"/>
    <n v="1"/>
    <n v="8"/>
    <s v="S"/>
    <s v="N"/>
    <s v="S"/>
    <s v=" "/>
    <x v="0"/>
    <m/>
  </r>
  <r>
    <n v="546"/>
    <x v="733"/>
    <d v="1979-05-23T00:00:00"/>
    <s v="M"/>
    <n v="20042023546"/>
    <n v="3189271"/>
    <s v=""/>
    <m/>
    <x v="1"/>
    <s v="030.821.094-89"/>
    <s v="ANDRELCRAMOSCG@GMAIL.COM"/>
    <x v="813"/>
    <s v="CENTRO DE ENDOCRINOLOGIA E METABOLOGIA LTDA"/>
    <n v="5583988405100"/>
    <s v="QUALIFICADO"/>
    <s v=""/>
    <x v="1"/>
    <s v="RETENCAO"/>
    <s v="CAMPINA GRANDE"/>
    <s v="PB"/>
    <s v="58400-515"/>
    <n v="5583988405100"/>
    <x v="344"/>
    <d v="2023-04-20T00:00:00"/>
    <s v="ACR"/>
    <s v="ACR"/>
    <s v="ANDRE LUIZ CORREIA RAMOS"/>
    <s v="EMPRESÁRIO(A)"/>
    <s v="COMPLETA"/>
    <s v="N"/>
    <x v="1"/>
    <n v="0"/>
    <n v="1"/>
    <s v="N"/>
    <s v="N"/>
    <s v="N"/>
    <s v=" "/>
    <x v="1"/>
    <d v="2023-06-26T00:00:00"/>
  </r>
  <r>
    <n v="547"/>
    <x v="734"/>
    <d v="1982-06-30T00:00:00"/>
    <s v="F"/>
    <n v="20042023547"/>
    <n v="2959161"/>
    <s v=""/>
    <m/>
    <x v="1"/>
    <s v="044.257.484-33"/>
    <s v="THACIRADANTAS@GMAIL.COM"/>
    <x v="814"/>
    <s v="CENTRO DE ENDOCRINOLOGIA E METABOLOGIA LTDA"/>
    <n v="5583988405100"/>
    <s v="QUALIFICADO"/>
    <s v=""/>
    <x v="1"/>
    <s v="RETENCAO"/>
    <s v="CAMPINA GRANDE"/>
    <s v="PB"/>
    <s v="58400-515"/>
    <n v="5583988405101"/>
    <x v="344"/>
    <d v="2023-04-20T00:00:00"/>
    <s v="ACR"/>
    <s v="ACR_TCR"/>
    <s v="THACIRA DANTAS ALMEIDA RAMOS"/>
    <s v="MÉDICO(A)"/>
    <s v="COMPLETA"/>
    <s v="S"/>
    <x v="1"/>
    <n v="0"/>
    <n v="1"/>
    <s v="N"/>
    <s v="N"/>
    <s v="N"/>
    <s v=" "/>
    <x v="1"/>
    <d v="2023-06-26T00:00:00"/>
  </r>
  <r>
    <n v="548"/>
    <x v="735"/>
    <m/>
    <s v="E"/>
    <n v="20042023548"/>
    <n v="3619851"/>
    <s v=""/>
    <m/>
    <x v="1"/>
    <s v="35.439.728/0001-07"/>
    <s v="adm@labprosangue.com.br"/>
    <x v="815"/>
    <s v="CENTRO DE ENDOCRINOLOGIA E METABOLOGIA LTDA"/>
    <n v="5583988405100"/>
    <s v="QUALIFICADO"/>
    <s v=""/>
    <x v="1"/>
    <s v="RETENCAO"/>
    <s v="CAMPINA GRANDE"/>
    <s v="PB"/>
    <s v="58400-515"/>
    <n v="5583988405100"/>
    <x v="344"/>
    <d v="2023-04-20T00:00:00"/>
    <s v="ACR"/>
    <s v="ACR_CEM"/>
    <s v="CENTRO DE ENDOCRINOLOGIA E METABOLOGIA LTDA"/>
    <s v="EMPRESA"/>
    <s v="COMPLETA"/>
    <s v="N"/>
    <x v="1"/>
    <n v="0"/>
    <n v="1"/>
    <s v="N"/>
    <s v="N"/>
    <s v="N"/>
    <s v=" "/>
    <x v="1"/>
    <d v="2023-06-26T00:00:00"/>
  </r>
  <r>
    <n v="601"/>
    <x v="736"/>
    <d v="2023-04-19T00:00:00"/>
    <s v="F"/>
    <n v="19042023601"/>
    <n v="11324909"/>
    <m/>
    <m/>
    <x v="621"/>
    <s v="117.660.794-40"/>
    <s v="lelepedrosa@hotmail.com"/>
    <x v="816"/>
    <s v="LETICIA BITENCOURT PEDROSA"/>
    <n v="5581988633687"/>
    <s v="REGULAR"/>
    <m/>
    <x v="7"/>
    <s v="RETENCAO"/>
    <s v="RECIFE"/>
    <s v="PE"/>
    <s v="51021-170"/>
    <n v="5581988633687"/>
    <x v="345"/>
    <d v="2023-04-19T00:00:00"/>
    <s v="LBP"/>
    <s v="LBP_LBP"/>
    <s v="LETICIA BITENCOURT PEDROSA"/>
    <s v="ADVOGADO(A)"/>
    <s v="SIMPLES"/>
    <s v="S"/>
    <x v="1"/>
    <n v="0"/>
    <m/>
    <s v="N"/>
    <s v="N"/>
    <s v="N"/>
    <s v=" "/>
    <x v="0"/>
    <m/>
  </r>
  <r>
    <n v="554"/>
    <x v="737"/>
    <d v="1989-10-20T00:00:00"/>
    <s v="M"/>
    <n v="18042023554"/>
    <n v="11409374"/>
    <n v="4539422"/>
    <m/>
    <x v="622"/>
    <s v="072.529.294-69"/>
    <s v="gomes.henrique@live.com"/>
    <x v="817"/>
    <s v="HENRIQUE FERREIRA LIMA BATISTA GOMES"/>
    <n v="5581999363232"/>
    <s v="REGULAR"/>
    <m/>
    <x v="1"/>
    <s v="CONSULTORIA"/>
    <s v="RECIFE"/>
    <s v="PE"/>
    <s v="52050-175"/>
    <n v="5581999363232"/>
    <x v="346"/>
    <d v="2023-04-26T00:00:00"/>
    <s v="HLG"/>
    <s v="HLG_HLG"/>
    <s v="HENRIQUE FERREIRA LIMA BATISTA GOMES"/>
    <s v="EMPRESÁRIO(A)"/>
    <s v="SIMPLES"/>
    <s v="S"/>
    <x v="0"/>
    <n v="1"/>
    <n v="9"/>
    <s v="S"/>
    <s v="N"/>
    <s v="S"/>
    <s v=" "/>
    <x v="0"/>
    <m/>
  </r>
  <r>
    <n v="579"/>
    <x v="738"/>
    <d v="1984-08-16T00:00:00"/>
    <s v="M"/>
    <n v="18042023579"/>
    <n v="2366836"/>
    <m/>
    <m/>
    <x v="623"/>
    <s v="055.345.744-61"/>
    <s v="danielsantiagov@gmail.com"/>
    <x v="818"/>
    <s v="DANIEL SANTIAGO VERÇOSA"/>
    <n v="5581991590074"/>
    <s v="REGULAR"/>
    <m/>
    <x v="1"/>
    <s v="CONSULTORIA"/>
    <s v="RECIFE"/>
    <s v="PE"/>
    <s v="52060-150"/>
    <n v="5581991590074"/>
    <x v="346"/>
    <d v="2023-04-18T00:00:00"/>
    <s v="DSVA"/>
    <s v="DSVA_DSVA"/>
    <s v="DANIEL SANTIAGO VERÇOSA"/>
    <s v="BIOMEDICO"/>
    <s v="COMPLETA"/>
    <s v="S"/>
    <x v="0"/>
    <n v="1"/>
    <s v="EXCEÇÃO"/>
    <s v="S"/>
    <s v="N"/>
    <s v="S"/>
    <s v=" "/>
    <x v="0"/>
    <m/>
  </r>
  <r>
    <n v="542"/>
    <x v="739"/>
    <d v="1983-01-10T00:00:00"/>
    <s v="M"/>
    <n v="12042023542"/>
    <m/>
    <n v="4519145"/>
    <m/>
    <x v="1"/>
    <s v="000.816.890-39"/>
    <s v="Kayua@redmug.com.br"/>
    <x v="819"/>
    <s v="KAYUÁ FREITAS WASZAK"/>
    <n v="5548999226225"/>
    <m/>
    <s v="REGULAR"/>
    <x v="19"/>
    <s v="CONSULTORIA"/>
    <s v="FLORIANÓPOLIS "/>
    <s v="SC"/>
    <s v="88075-005"/>
    <n v="5548999226225"/>
    <x v="347"/>
    <d v="2023-04-12T00:00:00"/>
    <s v="KFW"/>
    <s v="KFW"/>
    <s v="KAYUÁ FREITAS WASZAK"/>
    <s v="EMPRESÁRIO(A)"/>
    <s v="COMPLETA "/>
    <s v="S"/>
    <x v="0"/>
    <n v="1"/>
    <n v="5"/>
    <s v="S"/>
    <s v="N"/>
    <s v="S"/>
    <s v=" "/>
    <x v="1"/>
    <d v="2023-09-22T00:00:00"/>
  </r>
  <r>
    <n v="543"/>
    <x v="740"/>
    <d v="1983-10-18T00:00:00"/>
    <s v="M"/>
    <n v="12042023543"/>
    <n v="7082041"/>
    <n v="2424432"/>
    <m/>
    <x v="624"/>
    <s v="053.510.344-17"/>
    <s v="diegotsouza83@gmail.com"/>
    <x v="820"/>
    <s v="DIEGO TAVARES DE SOUZA"/>
    <n v="5581999739457"/>
    <s v="QUALIFICADO"/>
    <m/>
    <x v="9"/>
    <s v="CONSULTORIA"/>
    <s v="RECIFE"/>
    <s v="PE"/>
    <s v="50610-160"/>
    <n v="5581999739457"/>
    <x v="347"/>
    <d v="2023-04-12T00:00:00"/>
    <s v="DTS"/>
    <s v="DTS_DTS"/>
    <s v="DIEGO TAVARES DE SOUZA"/>
    <s v="GERENTE "/>
    <s v="COMPLETA "/>
    <s v="S"/>
    <x v="0"/>
    <n v="1"/>
    <n v="8"/>
    <s v="S"/>
    <s v="N"/>
    <s v="S"/>
    <s v=" "/>
    <x v="0"/>
    <m/>
  </r>
  <r>
    <n v="552"/>
    <x v="741"/>
    <d v="1954-10-09T00:00:00"/>
    <s v="F"/>
    <n v="12042023552"/>
    <m/>
    <m/>
    <m/>
    <x v="625"/>
    <s v="993.002.228-72"/>
    <s v="furine@uol.com.br"/>
    <x v="821"/>
    <s v="AUGUSTO ANTONIO FURINE"/>
    <n v="5511957675779"/>
    <m/>
    <m/>
    <x v="1"/>
    <s v="CONSULTORIA"/>
    <s v="ITUPEVA"/>
    <s v="SP"/>
    <s v="13296-510"/>
    <n v="5511957675779"/>
    <x v="347"/>
    <d v="2023-04-24T00:00:00"/>
    <s v="AAF"/>
    <s v="AAF_AAF"/>
    <s v="AUGUSTO ANTONIO FURINE"/>
    <s v="APOSENTADO(A)"/>
    <s v="COMPLETA"/>
    <s v="S"/>
    <x v="0"/>
    <n v="1"/>
    <n v="4"/>
    <s v="S"/>
    <s v="S"/>
    <s v="S"/>
    <s v=" "/>
    <x v="0"/>
    <m/>
  </r>
  <r>
    <n v="553"/>
    <x v="108"/>
    <d v="1952-10-30T00:00:00"/>
    <s v="M"/>
    <n v="12042023553"/>
    <n v="6683784"/>
    <m/>
    <m/>
    <x v="626"/>
    <s v="526.152.948-49"/>
    <s v="furine@uol.com.br"/>
    <x v="98"/>
    <s v="AUGUSTO ANTONIO FURINE"/>
    <n v="5511957675779"/>
    <s v="QUALIFICADO"/>
    <m/>
    <x v="1"/>
    <s v="CONSULTORIA"/>
    <s v="ITUPEVA"/>
    <s v="SP"/>
    <s v="13296-510"/>
    <n v="5511957675779"/>
    <x v="347"/>
    <d v="2023-04-24T00:00:00"/>
    <s v="AAF"/>
    <s v="AAF_AAF"/>
    <s v="AUGUSTO ANTONIO FURINE"/>
    <s v="APOSENTADO(A)"/>
    <s v="COMPLETA"/>
    <s v="S"/>
    <x v="0"/>
    <n v="1"/>
    <n v="4"/>
    <s v="S"/>
    <s v="S"/>
    <s v="S"/>
    <s v=" "/>
    <x v="0"/>
    <m/>
  </r>
  <r>
    <n v="586"/>
    <x v="742"/>
    <d v="1983-03-05T00:00:00"/>
    <s v="F"/>
    <n v="12042023586"/>
    <n v="11279991"/>
    <m/>
    <m/>
    <x v="1"/>
    <s v="013.762.964-89"/>
    <s v="maripatriota@gmail.com"/>
    <x v="822"/>
    <s v="MARIANA PATRIOTA DE ALBUQUERQUE"/>
    <n v="5521967302010"/>
    <s v="REGULAR"/>
    <m/>
    <x v="2"/>
    <s v="RETENCAO"/>
    <s v="RIO DE JANEIRO"/>
    <s v="RJ"/>
    <s v="22080-010"/>
    <n v="5521967302010"/>
    <x v="347"/>
    <d v="2023-04-12T00:00:00"/>
    <s v="MPA"/>
    <s v="MPA_MPA"/>
    <s v="MARIANA PATRIOTA DE ALBUQUERQUE"/>
    <s v="SERVIDOR(A) PÚBLICO(A)"/>
    <s v="SIMPLES"/>
    <s v="S"/>
    <x v="1"/>
    <n v="0"/>
    <m/>
    <s v="N"/>
    <s v="N"/>
    <s v="N"/>
    <s v=" "/>
    <x v="1"/>
    <d v="2025-07-22T00:00:00"/>
  </r>
  <r>
    <n v="549"/>
    <x v="743"/>
    <d v="1986-07-12T00:00:00"/>
    <s v="F"/>
    <n v="11042023549"/>
    <n v="11318669"/>
    <m/>
    <m/>
    <x v="627"/>
    <s v="013.752.014-09"/>
    <s v="GARREZINHA@GMAIL.COM"/>
    <x v="823"/>
    <s v="ZAIRA FELIX GARRETT DE MELO"/>
    <n v="5581999219111"/>
    <s v="REGULAR"/>
    <m/>
    <x v="1"/>
    <s v="RETENCAO"/>
    <s v="RECIFE "/>
    <s v="PE"/>
    <s v="51020-210"/>
    <n v="5581999219111"/>
    <x v="348"/>
    <d v="2023-04-11T00:00:00"/>
    <s v="ZFG"/>
    <s v="ZFG_ZFG"/>
    <s v="ZAIRA FELIX GARRETT DE MELO"/>
    <s v="FISIOTERAPEUTA"/>
    <m/>
    <m/>
    <x v="1"/>
    <n v="0"/>
    <m/>
    <s v="N"/>
    <s v="N"/>
    <s v="N"/>
    <s v=" "/>
    <x v="0"/>
    <m/>
  </r>
  <r>
    <n v="550"/>
    <x v="744"/>
    <d v="1991-09-24T00:00:00"/>
    <s v="M"/>
    <n v="11042023550"/>
    <n v="3116528"/>
    <m/>
    <m/>
    <x v="628"/>
    <s v="100.152.194-37"/>
    <s v="ARTHUR_BORELLA@HOTMAIL.COM"/>
    <x v="824"/>
    <s v="ZAIRA FELIX GARRETT DE MELO"/>
    <n v="5581999219111"/>
    <s v="REGULAR"/>
    <m/>
    <x v="1"/>
    <s v="RETENCAO"/>
    <s v="RECIFE "/>
    <s v="PE"/>
    <s v="51020-210"/>
    <n v="5581999219111"/>
    <x v="348"/>
    <d v="2023-04-11T00:00:00"/>
    <s v="ZFG"/>
    <s v="ZFG_ZFG"/>
    <s v="ZAIRA FELIX GARRETT DE MELO"/>
    <s v="ADMINISTRADOR(A)"/>
    <m/>
    <m/>
    <x v="1"/>
    <n v="0"/>
    <m/>
    <s v="N"/>
    <s v="N"/>
    <s v="N"/>
    <s v=" "/>
    <x v="0"/>
    <m/>
  </r>
  <r>
    <n v="570"/>
    <x v="745"/>
    <d v="1983-05-04T00:00:00"/>
    <s v="M"/>
    <n v="11042023570"/>
    <n v="4918865"/>
    <n v="957338"/>
    <m/>
    <x v="1"/>
    <s v="011.022.084-69"/>
    <s v="RM_CARVALHO@HOTMAIL.COM"/>
    <x v="825"/>
    <s v="RODRIGO MEDEIROS DE CARVALHO"/>
    <n v="5511948090405"/>
    <s v="QUALIFICADO"/>
    <s v="QUALIFICADO"/>
    <x v="1"/>
    <s v="RETENCAO"/>
    <s v="JUNDIAI"/>
    <s v="SP"/>
    <s v="13206-320"/>
    <n v="5581999272112"/>
    <x v="348"/>
    <d v="2021-03-09T00:00:00"/>
    <s v="RMC"/>
    <s v="RMC"/>
    <s v="RODRIGO MEDEIROS DE CARVALHO"/>
    <s v="ADMINISTRADOR(A)"/>
    <s v="SIMPLES"/>
    <s v="S"/>
    <x v="1"/>
    <n v="0"/>
    <m/>
    <s v="N"/>
    <s v="N"/>
    <s v="N"/>
    <s v=" "/>
    <x v="1"/>
    <d v="2023-05-15T00:00:00"/>
  </r>
  <r>
    <n v="544"/>
    <x v="672"/>
    <d v="1992-01-13T00:00:00"/>
    <s v="F"/>
    <n v="10042023544"/>
    <m/>
    <m/>
    <m/>
    <x v="1"/>
    <s v="065.510.004-01"/>
    <s v="catharine.lins@gmail.com"/>
    <x v="826"/>
    <s v="CATHARINE LINS OMENA "/>
    <n v="5581996700134"/>
    <s v="REGULAR"/>
    <m/>
    <x v="21"/>
    <s v="ADVISOR"/>
    <s v="RECIFE "/>
    <s v="PE"/>
    <s v="52050-005"/>
    <n v="5581996700134"/>
    <x v="349"/>
    <d v="2023-04-10T00:00:00"/>
    <s v="CLO"/>
    <s v="CLO"/>
    <s v="CATHARINE LINS OMENA "/>
    <s v="ADMINISTRADOR(A)"/>
    <s v="COMPLETA "/>
    <s v="S"/>
    <x v="5"/>
    <n v="1"/>
    <m/>
    <s v="N"/>
    <s v="N"/>
    <s v="N"/>
    <s v=" "/>
    <x v="1"/>
    <d v="2023-08-09T00:00:00"/>
  </r>
  <r>
    <n v="715"/>
    <x v="398"/>
    <d v="1994-01-09T00:00:00"/>
    <s v="M"/>
    <n v="5042023715"/>
    <n v="11236647"/>
    <m/>
    <m/>
    <x v="629"/>
    <s v="315.166.208-01"/>
    <s v="GABRIELSOUZACURY@HOTMAIL.COM"/>
    <x v="827"/>
    <s v="GABRIEL SOUZA CURY"/>
    <n v="5511997001994"/>
    <s v="REGULAR"/>
    <s v="REGULAR"/>
    <x v="1"/>
    <s v="CONSULTORIA"/>
    <s v="SÃO PAULO"/>
    <s v="SP"/>
    <s v="04088-004"/>
    <n v="5511997001994"/>
    <x v="350"/>
    <d v="2023-04-05T00:00:00"/>
    <s v="GSC"/>
    <s v="GSC_GSC"/>
    <s v="GABRIEL SOUZA CURY"/>
    <s v="MÉDICO(A)"/>
    <s v="COMPLETA"/>
    <s v="N"/>
    <x v="0"/>
    <n v="1"/>
    <n v="1"/>
    <s v="S"/>
    <s v="N"/>
    <s v="S"/>
    <s v=" "/>
    <x v="0"/>
    <m/>
  </r>
  <r>
    <n v="545"/>
    <x v="746"/>
    <d v="1991-12-26T00:00:00"/>
    <s v="F"/>
    <n v="3042023545"/>
    <m/>
    <m/>
    <m/>
    <x v="1"/>
    <s v="096.815.464-66"/>
    <s v="tamires.bloise@hotmail.com"/>
    <x v="828"/>
    <s v="TAMIRES ALBUQUERQUE CAVALCANTI BLOISE "/>
    <n v="5581996641388"/>
    <m/>
    <m/>
    <x v="21"/>
    <s v="ADVISOR"/>
    <s v="RECIFE"/>
    <s v="PE"/>
    <s v="58052-410"/>
    <n v="5581996641388"/>
    <x v="351"/>
    <d v="2023-04-03T00:00:00"/>
    <s v="TACB"/>
    <s v="TACB"/>
    <s v="TAMIRES ALBUQUERQUE CAVALCANTI BLOISE "/>
    <s v="ENGENHEIRO(A)"/>
    <s v="SIMPLES"/>
    <s v="S"/>
    <x v="5"/>
    <n v="1"/>
    <m/>
    <s v="N"/>
    <s v="N"/>
    <s v="N"/>
    <s v=" "/>
    <x v="1"/>
    <d v="2023-08-03T00:00:00"/>
  </r>
  <r>
    <n v="565"/>
    <x v="747"/>
    <d v="1994-03-15T00:00:00"/>
    <s v="F"/>
    <n v="3042023565"/>
    <m/>
    <m/>
    <m/>
    <x v="1"/>
    <s v="014.611.464-70"/>
    <s v="moniquesoaresdemelo@gmail.com"/>
    <x v="829"/>
    <s v="IRLYS MONIQUE SOARES DE MELO "/>
    <n v="5581997990598"/>
    <m/>
    <m/>
    <x v="21"/>
    <s v="ADVISOR"/>
    <s v="RECIFE"/>
    <s v="PE"/>
    <s v="51020-050"/>
    <n v="5581997990598"/>
    <x v="351"/>
    <d v="2023-04-03T00:00:00"/>
    <s v="IMNN"/>
    <s v="IMNN"/>
    <s v="IRLYS MONIQUE SOARES DE MELO "/>
    <s v="MÉDICO(A)"/>
    <s v="SIMPLES"/>
    <s v="S "/>
    <x v="5"/>
    <n v="1"/>
    <m/>
    <s v="N"/>
    <s v="N"/>
    <s v="N"/>
    <s v=" "/>
    <x v="1"/>
    <d v="2023-08-24T00:00:00"/>
  </r>
  <r>
    <n v="541"/>
    <x v="748"/>
    <d v="1984-02-06T00:00:00"/>
    <s v="M"/>
    <n v="30032023541"/>
    <n v="3356683"/>
    <m/>
    <m/>
    <x v="1"/>
    <s v="047.811.344-75"/>
    <s v="mercinholeite@gmail.com"/>
    <x v="830"/>
    <s v="JOSEMARYSON LEITE DE SÁ"/>
    <n v="558796039343"/>
    <s v="REGULAR"/>
    <m/>
    <x v="1"/>
    <s v="CONSULTORIA"/>
    <s v="NATAL"/>
    <s v="RN"/>
    <s v="59065-130"/>
    <n v="5587996039343"/>
    <x v="352"/>
    <d v="2023-03-30T00:00:00"/>
    <s v="JLS"/>
    <s v="JLS"/>
    <s v="JOSEMARYSON LEITE DE SÁ"/>
    <s v="ENFERMEIRO(A)"/>
    <s v="COMPLETA"/>
    <s v="S"/>
    <x v="0"/>
    <n v="1"/>
    <n v="4"/>
    <s v="S"/>
    <s v="N"/>
    <s v="S"/>
    <s v=" "/>
    <x v="1"/>
    <d v="2023-06-13T00:00:00"/>
  </r>
  <r>
    <n v="555"/>
    <x v="749"/>
    <d v="1982-04-21T00:00:00"/>
    <s v="F"/>
    <n v="30032023555"/>
    <m/>
    <m/>
    <m/>
    <x v="1"/>
    <s v="035.499.774-25"/>
    <s v="rodrigolima2104@gmail.com"/>
    <x v="831"/>
    <s v="RODRIGO MAURÍCIO DE LIMA"/>
    <n v="5581991083969"/>
    <m/>
    <m/>
    <x v="21"/>
    <s v="ADVISOR"/>
    <s v="RECIFE"/>
    <s v="PE"/>
    <s v="52051-175"/>
    <n v="5581991083969"/>
    <x v="352"/>
    <d v="2023-03-30T00:00:00"/>
    <s v="RMDL"/>
    <s v="RMDL"/>
    <s v="RODRIGO MAURÍCIO DE LIMA"/>
    <s v="ANALISTA INTERNACIONAL"/>
    <s v="COMPLETA "/>
    <s v="S"/>
    <x v="5"/>
    <n v="1"/>
    <m/>
    <s v="N"/>
    <s v="N"/>
    <s v="N"/>
    <s v=" "/>
    <x v="1"/>
    <d v="2024-09-26T00:00:00"/>
  </r>
  <r>
    <n v="532"/>
    <x v="750"/>
    <d v="1987-11-01T00:00:00"/>
    <s v="M"/>
    <n v="28032023532"/>
    <n v="3946370"/>
    <m/>
    <m/>
    <x v="630"/>
    <s v="014.271.614-61"/>
    <s v="ALVAROREGOFILHO@GMAIL.COM"/>
    <x v="832"/>
    <s v="ALVARO EDUARDO MACHADO REGO FILHO"/>
    <n v="5581999469857"/>
    <s v="QUALIFICADO"/>
    <m/>
    <x v="1"/>
    <s v="CONSULTORIA"/>
    <s v="RECIFE"/>
    <s v="PE"/>
    <s v="50610-190"/>
    <n v="5581999469857"/>
    <x v="353"/>
    <d v="2023-03-29T00:00:00"/>
    <s v="AEMF"/>
    <s v="AEMF_PTG_PJ"/>
    <s v="PLANUS TOPOGRAFIA E GEODESIA LTDA"/>
    <s v="EMPRESÁRIO(A)"/>
    <s v="COMPLETA"/>
    <s v="N"/>
    <x v="0"/>
    <n v="1"/>
    <n v="4"/>
    <s v="S"/>
    <s v="S"/>
    <s v="S"/>
    <s v=" "/>
    <x v="0"/>
    <m/>
  </r>
  <r>
    <n v="533"/>
    <x v="750"/>
    <d v="1987-11-01T00:00:00"/>
    <s v="M"/>
    <n v="28032023533"/>
    <n v="9531506"/>
    <m/>
    <m/>
    <x v="631"/>
    <s v="014.271.614-61"/>
    <s v="ALVAROREGOFILHO@GMAIL.COM"/>
    <x v="833"/>
    <s v="ALVARO EDUARDO MACHADO REGO FILHO"/>
    <n v="5581999469857"/>
    <s v="QUALIFICADO"/>
    <m/>
    <x v="1"/>
    <s v="CONSULTORIA"/>
    <s v="RECIFE"/>
    <s v="PE"/>
    <s v="50610-190"/>
    <n v="5581999469857"/>
    <x v="353"/>
    <d v="2023-03-29T00:00:00"/>
    <s v="AEMF"/>
    <s v="AEMF_PTG_PJ"/>
    <s v="PLANUS TOPOGRAFIA E GEODESIA LTDA"/>
    <s v="EMPRESÁRIO(A)"/>
    <s v="COMPLETA"/>
    <s v="N"/>
    <x v="0"/>
    <n v="1"/>
    <n v="4"/>
    <s v="S"/>
    <s v="S"/>
    <s v="S"/>
    <s v=" "/>
    <x v="0"/>
    <m/>
  </r>
  <r>
    <n v="534"/>
    <x v="751"/>
    <d v="1950-12-19T00:00:00"/>
    <s v="M"/>
    <n v="28032023534"/>
    <n v="4225827"/>
    <m/>
    <m/>
    <x v="632"/>
    <s v="084.147.854-68"/>
    <s v="ALVAROE.MREGO@GMAIL.COM"/>
    <x v="834"/>
    <s v="ALVARO EDUARDO MACHADO REGO FILHO"/>
    <n v="5581999469857"/>
    <s v="REGULAR"/>
    <m/>
    <x v="1"/>
    <s v="CONSULTORIA"/>
    <s v="RECIFE"/>
    <s v="PE"/>
    <s v="52071-441"/>
    <n v="5581999469857"/>
    <x v="353"/>
    <d v="2023-03-29T00:00:00"/>
    <s v="AEMF"/>
    <s v="AEMF_PTG_PJ"/>
    <s v="PLANUS TOPOGRAFIA E GEODESIA LTDA"/>
    <s v="AGRONOMO"/>
    <s v="SIMPLES"/>
    <s v="S"/>
    <x v="0"/>
    <n v="1"/>
    <n v="4"/>
    <s v="S"/>
    <s v="N"/>
    <s v="S"/>
    <s v=" "/>
    <x v="0"/>
    <m/>
  </r>
  <r>
    <n v="535"/>
    <x v="752"/>
    <d v="1982-06-07T00:00:00"/>
    <s v="F"/>
    <n v="28032023535"/>
    <n v="402773"/>
    <m/>
    <m/>
    <x v="1"/>
    <s v="030.496.364-08"/>
    <s v="ANACAROLINALUNA@HOTMAIL.COM"/>
    <x v="835"/>
    <s v="ALVARO EDUARDO MACHADO REGO FILHO"/>
    <n v="5581999469857"/>
    <s v="REGULAR"/>
    <m/>
    <x v="1"/>
    <s v="CONSULTORIA"/>
    <s v="RECIFE"/>
    <s v="PE"/>
    <s v="50610-190"/>
    <n v="5581999469857"/>
    <x v="353"/>
    <d v="2023-03-29T00:00:00"/>
    <s v="AEMF"/>
    <s v="AEMF"/>
    <s v="PLANUS TOPOGRAFIA E GEODESIA LTDA"/>
    <s v="ENGENHEIRO(A)"/>
    <s v="SIMPLES"/>
    <s v="S"/>
    <x v="0"/>
    <n v="1"/>
    <n v="4"/>
    <s v="S"/>
    <s v="N"/>
    <s v="S"/>
    <s v=" "/>
    <x v="1"/>
    <m/>
  </r>
  <r>
    <n v="536"/>
    <x v="753"/>
    <d v="1966-04-03T00:00:00"/>
    <s v="F"/>
    <n v="28032023536"/>
    <n v="4861366"/>
    <m/>
    <m/>
    <x v="633"/>
    <s v="456.281.904-97"/>
    <s v="TANIA.MELO50@GMAIL.COM"/>
    <x v="836"/>
    <s v="ALVARO EDUARDO MACHADO REGO FILHO"/>
    <n v="5581999469857"/>
    <s v="REGULAR"/>
    <m/>
    <x v="1"/>
    <s v="CONSULTORIA"/>
    <s v="RECIFE"/>
    <s v="PE"/>
    <s v="52071-441"/>
    <n v="5581999469857"/>
    <x v="353"/>
    <d v="2023-03-29T00:00:00"/>
    <s v="AEMF"/>
    <s v="AEMF_PTG_PJ"/>
    <s v="PLANUS TOPOGRAFIA E GEODESIA LTDA"/>
    <s v="ADMINISTRADOR(A)"/>
    <s v="SIMPLES"/>
    <s v="S"/>
    <x v="0"/>
    <n v="1"/>
    <n v="4"/>
    <s v="S"/>
    <s v="N"/>
    <s v="S"/>
    <s v=" "/>
    <x v="0"/>
    <m/>
  </r>
  <r>
    <n v="537"/>
    <x v="754"/>
    <d v="2007-11-16T00:00:00"/>
    <s v="E"/>
    <n v="28032023537"/>
    <n v="4021728"/>
    <m/>
    <m/>
    <x v="634"/>
    <s v="09.209.232/0001-29"/>
    <s v="alvaroregofilho@planus.eng.br"/>
    <x v="837"/>
    <s v="ALVARO EDUARDO MACHADO REGO FILHO"/>
    <n v="5581999469857"/>
    <s v="QUALIFICADO"/>
    <m/>
    <x v="1"/>
    <s v="CONSULTORIA"/>
    <s v="RECIFE"/>
    <s v="PE"/>
    <s v="50711-450"/>
    <n v="5581999469857"/>
    <x v="353"/>
    <d v="2023-03-29T00:00:00"/>
    <s v="AEMF"/>
    <s v="AEMF_PTG_PJ"/>
    <s v="PLANUS TOPOGRAFIA E GEODESIA LTDA"/>
    <s v="EMPRESA"/>
    <s v="SIMPLES"/>
    <s v="N"/>
    <x v="0"/>
    <n v="1"/>
    <n v="4"/>
    <s v="S"/>
    <s v="N"/>
    <s v="S"/>
    <s v=" "/>
    <x v="0"/>
    <m/>
  </r>
  <r>
    <n v="539"/>
    <x v="468"/>
    <d v="1996-05-21T00:00:00"/>
    <s v="M"/>
    <n v="27032023539"/>
    <m/>
    <n v="2222325"/>
    <m/>
    <x v="635"/>
    <s v="058.040.324-61"/>
    <s v="joaov_vieira@outlook.com.br"/>
    <x v="838"/>
    <s v="JOAO VICTOR BARBOSA DE ARRUDA VIEIRA"/>
    <n v="5581987590333"/>
    <m/>
    <s v="QUALIFICADO"/>
    <x v="1"/>
    <s v="CONSULTORIA"/>
    <s v="RECIFE"/>
    <s v="PE"/>
    <s v="52041-310"/>
    <n v="5581987590333"/>
    <x v="354"/>
    <d v="2023-03-27T00:00:00"/>
    <s v="JVV"/>
    <s v="JVV_JVV"/>
    <s v="JOAO VICTOR BARBOSA DE ARRUDA VIEIRA"/>
    <s v="PROFESSOR(A)"/>
    <s v="COMPLETA"/>
    <s v="S"/>
    <x v="0"/>
    <n v="1"/>
    <n v="8"/>
    <s v="S"/>
    <s v="N"/>
    <s v="S"/>
    <s v=" "/>
    <x v="0"/>
    <m/>
  </r>
  <r>
    <n v="540"/>
    <x v="755"/>
    <d v="1988-08-17T00:00:00"/>
    <s v="F"/>
    <n v="27032023540"/>
    <n v="4093101"/>
    <m/>
    <m/>
    <x v="636"/>
    <s v="058.823.994-16"/>
    <s v="lylian_gomes@hotmail.com"/>
    <x v="839"/>
    <s v="LYLIAN KELLY DE SIQUEIRA GOMES VIEIRA"/>
    <n v="5581987590333"/>
    <s v="QUALIFICADO"/>
    <m/>
    <x v="9"/>
    <s v="CONSULTORIA"/>
    <s v="RECIFE"/>
    <s v="PE"/>
    <s v="52041-310"/>
    <n v="5581987590333"/>
    <x v="354"/>
    <d v="2023-03-27T00:00:00"/>
    <s v="JVV"/>
    <s v="JVV_JVV"/>
    <s v="JOAO VICTOR BARBOSA DE ARRUDA VIEIRA"/>
    <s v="GERENTE"/>
    <s v="SIMPLES"/>
    <s v="S"/>
    <x v="0"/>
    <n v="1"/>
    <n v="8"/>
    <s v="S"/>
    <s v="N"/>
    <s v="S"/>
    <s v=" "/>
    <x v="0"/>
    <m/>
  </r>
  <r>
    <n v="573"/>
    <x v="756"/>
    <d v="1990-02-02T00:00:00"/>
    <s v="M"/>
    <n v="23032023573"/>
    <n v="556194"/>
    <n v="5019880"/>
    <m/>
    <x v="637"/>
    <s v="065.208.424-94"/>
    <s v="FREITAS_BRUNO@YAHOO.COM.BR"/>
    <x v="840"/>
    <s v="BRUNO FREITAS LEAL"/>
    <n v="5581988328212"/>
    <s v="QUALIFICADO"/>
    <s v="QUALIFICADO"/>
    <x v="1"/>
    <s v="RETENCAO"/>
    <s v="SÃO PAULO"/>
    <s v="SP"/>
    <s v="04560-001"/>
    <n v="5581988328212"/>
    <x v="355"/>
    <d v="2023-03-23T00:00:00"/>
    <s v="BFL"/>
    <s v="BFL_BFL"/>
    <s v="BRUNO FREITAS LEAL"/>
    <s v="ADMINISTRADOR(A)"/>
    <s v="COMPLETA"/>
    <s v="N"/>
    <x v="1"/>
    <n v="0"/>
    <m/>
    <s v="S"/>
    <s v="N"/>
    <s v="S"/>
    <s v=" "/>
    <x v="0"/>
    <m/>
  </r>
  <r>
    <n v="578"/>
    <x v="757"/>
    <d v="1992-10-23T00:00:00"/>
    <s v="M"/>
    <n v="23032023578"/>
    <n v="11245235"/>
    <s v=""/>
    <m/>
    <x v="638"/>
    <s v="071.796.724-75"/>
    <s v="DIEGOSANTOS1@HOTMAIL.COM.BR"/>
    <x v="841"/>
    <s v="DIEGO DE BRITO SANTOS BARROS"/>
    <n v="5581996751949"/>
    <s v="QUALIFICADO"/>
    <s v=""/>
    <x v="1"/>
    <s v="RETENCAO"/>
    <s v="RECIFE"/>
    <s v="PE"/>
    <s v="50070-160"/>
    <n v="5581996751949"/>
    <x v="355"/>
    <d v="2023-03-23T00:00:00"/>
    <s v="DBSB"/>
    <s v="DBSB_DBSB"/>
    <s v="DIEGO DE BRITO SANTOS BARROS"/>
    <s v="MÉDICO(A)"/>
    <s v="COMPLETA"/>
    <s v="N"/>
    <x v="1"/>
    <n v="0"/>
    <m/>
    <s v="S"/>
    <s v="N"/>
    <s v="S"/>
    <s v=" "/>
    <x v="0"/>
    <m/>
  </r>
  <r>
    <n v="614"/>
    <x v="756"/>
    <d v="1990-02-02T00:00:00"/>
    <s v="M"/>
    <n v="23032023614"/>
    <m/>
    <m/>
    <m/>
    <x v="639"/>
    <s v="065.208.424-94"/>
    <s v="FREITAS_BRUNO@YAHOO.COM.BR"/>
    <x v="842"/>
    <s v="BRUNO FREITAS LEAL"/>
    <n v="5581988328212"/>
    <s v="QUALIFICADO"/>
    <s v="QUALIFICADO"/>
    <x v="1"/>
    <s v="RETENCAO"/>
    <s v="SÃO PAULO"/>
    <s v="SP"/>
    <s v="04560-001"/>
    <n v="5581988328212"/>
    <x v="355"/>
    <d v="2023-05-30T00:00:00"/>
    <s v="BFL"/>
    <s v="BFL_BFL"/>
    <s v="BRUNO FREITAS LEAL"/>
    <s v="ADMINISTRADOR(A)"/>
    <s v="COMPLETA"/>
    <s v="N"/>
    <x v="1"/>
    <n v="0"/>
    <m/>
    <s v="S"/>
    <s v="N"/>
    <s v="S"/>
    <s v=" "/>
    <x v="0"/>
    <m/>
  </r>
  <r>
    <n v="621"/>
    <x v="758"/>
    <d v="1982-05-25T00:00:00"/>
    <s v="F"/>
    <n v="16032023621"/>
    <n v="4355162"/>
    <n v="3207297"/>
    <m/>
    <x v="1"/>
    <s v="040.760.894-05"/>
    <s v="EMANUELLYASM@GMAIL.COM"/>
    <x v="843"/>
    <s v="EMANUELLY ALESSANDRA SOARES DE MOURA"/>
    <n v="5581992598451"/>
    <s v="QUALIFICADO"/>
    <s v="QUALIFICADO"/>
    <x v="1"/>
    <s v="RETENCAO"/>
    <s v="RECIFE"/>
    <s v="PE"/>
    <s v="51030-000"/>
    <n v="5581992598451"/>
    <x v="356"/>
    <d v="2023-03-16T00:00:00"/>
    <s v="EASM"/>
    <s v="EASM"/>
    <s v="EMANUELLY ALESSANDRA SOARES DE MOURA"/>
    <s v="CONTADOR(A)"/>
    <s v="COMPLETA"/>
    <s v="S"/>
    <x v="1"/>
    <n v="0"/>
    <m/>
    <s v="N"/>
    <s v="N"/>
    <s v="N"/>
    <s v=" "/>
    <x v="1"/>
    <d v="2025-05-26T00:00:00"/>
  </r>
  <r>
    <n v="528"/>
    <x v="759"/>
    <d v="1988-03-08T00:00:00"/>
    <s v="F"/>
    <n v="15032023528"/>
    <n v="3430446"/>
    <m/>
    <m/>
    <x v="640"/>
    <s v="368.286.998-07"/>
    <s v="gugabeja@hotmail.com"/>
    <x v="844"/>
    <s v="MARCOS AUGUSTO LACERDA MICHALSKI"/>
    <n v="5516981269284"/>
    <s v="REGULAR"/>
    <m/>
    <x v="9"/>
    <s v="CONSULTORIA"/>
    <s v="RIBEIRÃO PRETO"/>
    <s v="SP"/>
    <s v="14015-130"/>
    <n v="5516981269284"/>
    <x v="357"/>
    <d v="2023-03-15T00:00:00"/>
    <s v="MALM"/>
    <s v="MALM_MALM"/>
    <s v="MARCOS AUGUSTO LACERDA MICHALSKI"/>
    <s v="GERENTE"/>
    <s v="SIMPLES"/>
    <s v="S"/>
    <x v="0"/>
    <n v="1"/>
    <n v="2"/>
    <s v="S"/>
    <s v="N"/>
    <s v="S"/>
    <s v=" "/>
    <x v="0"/>
    <m/>
  </r>
  <r>
    <n v="529"/>
    <x v="760"/>
    <d v="1943-06-27T00:00:00"/>
    <s v="M"/>
    <n v="3032023529"/>
    <n v="11137570"/>
    <m/>
    <m/>
    <x v="641"/>
    <s v="018.777.044-15"/>
    <s v="BRUNOFERNANDO.ROM@GMAIL.COM"/>
    <x v="845"/>
    <s v="BRUNO FERNANDO ROMEIRO"/>
    <n v="5513981662876"/>
    <s v="REGULAR"/>
    <m/>
    <x v="1"/>
    <s v="CONSULTORIA"/>
    <s v="JABOATÃO DOS GUARARAPES"/>
    <s v="PE"/>
    <s v="54440-480"/>
    <n v="5513981662876"/>
    <x v="358"/>
    <d v="2023-03-23T00:00:00"/>
    <s v="FMN"/>
    <s v="FMN_BFR"/>
    <s v="BRUNO FERNANDO ROMEIRO"/>
    <s v="APOSENTADO(A)"/>
    <s v="SIMPLES"/>
    <s v="S"/>
    <x v="0"/>
    <n v="1"/>
    <n v="1"/>
    <s v="S"/>
    <s v="N"/>
    <s v="S"/>
    <s v=" "/>
    <x v="0"/>
    <m/>
  </r>
  <r>
    <n v="523"/>
    <x v="761"/>
    <d v="1982-05-03T00:00:00"/>
    <s v="M"/>
    <n v="28022023523"/>
    <n v="2087644"/>
    <m/>
    <m/>
    <x v="642"/>
    <s v="041.536.014-54"/>
    <s v="vascobravofilho@yahoo.com.br"/>
    <x v="846"/>
    <s v="VASCO TORRES FERNANDES BRAVO FILHO "/>
    <n v="5581999241284"/>
    <s v="REGULAR"/>
    <m/>
    <x v="1"/>
    <s v="CONSULTORIA"/>
    <s v="RECIFE"/>
    <s v="PE"/>
    <s v="50040-090"/>
    <n v="5581999241284"/>
    <x v="359"/>
    <d v="2023-02-28T00:00:00"/>
    <s v="VTBF"/>
    <s v="VTBF_VTBF"/>
    <s v="VASCO TORRES FERNANDES BRAVO FILHO "/>
    <s v="MÉDICO(A)"/>
    <s v="COMPLETA"/>
    <s v="S"/>
    <x v="0"/>
    <n v="1"/>
    <n v="4"/>
    <s v="S"/>
    <s v="N"/>
    <s v="S"/>
    <s v=" "/>
    <x v="0"/>
    <m/>
  </r>
  <r>
    <n v="522"/>
    <x v="699"/>
    <d v="1981-01-31T00:00:00"/>
    <s v="F"/>
    <n v="27022023522"/>
    <n v="2490791"/>
    <m/>
    <m/>
    <x v="643"/>
    <s v="219.649.678-21"/>
    <s v="thaissb32@gmail.com"/>
    <x v="847"/>
    <s v="THAIS SANCHES BORDINHON"/>
    <n v="5511996111019"/>
    <s v="REGULAR"/>
    <m/>
    <x v="1"/>
    <s v="CONSULTORIA"/>
    <s v="SÃO PAULO"/>
    <s v="SP"/>
    <s v="04130-080"/>
    <n v="5511996111019"/>
    <x v="360"/>
    <d v="2023-02-27T00:00:00"/>
    <s v="TSB"/>
    <s v="TSB_TSB"/>
    <s v="THAIS SANCHES BORDINHON"/>
    <s v="MÉDICO(A)"/>
    <s v="SIMPLES"/>
    <s v="S"/>
    <x v="0"/>
    <n v="1"/>
    <n v="4"/>
    <s v="S"/>
    <s v="N"/>
    <s v="S"/>
    <s v=" "/>
    <x v="0"/>
    <m/>
  </r>
  <r>
    <n v="566"/>
    <x v="557"/>
    <d v="1985-03-15T00:00:00"/>
    <s v="M"/>
    <n v="27022023566"/>
    <m/>
    <s v=""/>
    <m/>
    <x v="1"/>
    <s v="047.489.004-07"/>
    <s v="JRICONETO@GMAIL.COM"/>
    <x v="848"/>
    <s v="JOSE RICARDO DO NASCIMENTO NETO"/>
    <n v="5581971003459"/>
    <s v="REGULAR"/>
    <s v=""/>
    <x v="1"/>
    <s v="RETENCAO"/>
    <s v="RECIFE"/>
    <s v="PE"/>
    <s v="52041-055"/>
    <n v="5581996800676"/>
    <x v="360"/>
    <d v="2021-05-12T00:00:00"/>
    <s v="KFB_JR"/>
    <s v="KFB"/>
    <s v="JOSE RICARDO DO NASCIMENTO NETO"/>
    <s v="MÉDICO(A)"/>
    <s v="SIMPLES"/>
    <s v="S"/>
    <x v="1"/>
    <n v="0"/>
    <m/>
    <s v="S"/>
    <s v="S"/>
    <s v="S"/>
    <s v=" "/>
    <x v="1"/>
    <d v="2024-01-31T00:00:00"/>
  </r>
  <r>
    <n v="567"/>
    <x v="558"/>
    <d v="1987-11-28T00:00:00"/>
    <s v="F"/>
    <n v="27022023567"/>
    <m/>
    <n v="3430592"/>
    <m/>
    <x v="1"/>
    <s v="062.719.144-46"/>
    <s v="KATEMILLENA@HOTMAIL.COM"/>
    <x v="848"/>
    <s v="KATE MILLENA FERREIRA BARBOSA"/>
    <n v="5581971003459"/>
    <s v="REGULAR"/>
    <s v="QUALIFICADO"/>
    <x v="1"/>
    <s v="RETENCAO"/>
    <s v="RECIFE"/>
    <s v="PE"/>
    <s v="52041-055"/>
    <n v="5581971003459"/>
    <x v="360"/>
    <d v="2021-05-12T00:00:00"/>
    <s v="KFB"/>
    <s v="KFB"/>
    <s v="KATE MILLENA FERREIRA BARBOSA"/>
    <s v="MÉDICO(A)"/>
    <s v="COMPLETA"/>
    <s v="S"/>
    <x v="1"/>
    <n v="0"/>
    <m/>
    <s v="S"/>
    <s v="S"/>
    <s v="S"/>
    <s v=" "/>
    <x v="1"/>
    <d v="2024-01-31T00:00:00"/>
  </r>
  <r>
    <n v="568"/>
    <x v="559"/>
    <d v="1987-11-28T00:00:00"/>
    <s v="F"/>
    <n v="27022023568"/>
    <n v="5680662"/>
    <s v=""/>
    <m/>
    <x v="1"/>
    <s v="062.719.144-46"/>
    <s v="KATEMILLENA@HOTMAIL.COM"/>
    <x v="849"/>
    <s v="KATE MILLENA FERREIRA BARBOSA - PAI"/>
    <n v="5581971003459"/>
    <s v="REGULAR"/>
    <s v=""/>
    <x v="1"/>
    <s v="RETENCAO"/>
    <s v="RECIFE"/>
    <s v="PE"/>
    <s v="52041-055"/>
    <n v="5581971003459"/>
    <x v="360"/>
    <d v="2021-05-12T00:00:00"/>
    <s v="KFB_P"/>
    <s v="KFB_P"/>
    <s v="KATE MILLENA FERREIRA BARBOSA - PAI"/>
    <s v="MÉDICO(A)"/>
    <s v="COMPLETA"/>
    <s v="S"/>
    <x v="1"/>
    <n v="0"/>
    <m/>
    <s v="S"/>
    <s v="N"/>
    <s v="S"/>
    <s v=" "/>
    <x v="1"/>
    <d v="2024-01-31T00:00:00"/>
  </r>
  <r>
    <n v="517"/>
    <x v="191"/>
    <d v="1989-02-27T00:00:00"/>
    <s v="M"/>
    <n v="23022023517"/>
    <m/>
    <m/>
    <m/>
    <x v="1"/>
    <s v="071.318.744-18"/>
    <s v="DANIELSENAPESSOAL@GMAIL.COM"/>
    <x v="850"/>
    <s v="DANIEL DE ARAÚJO SENA"/>
    <n v="5511952511494"/>
    <m/>
    <s v="REGULAR"/>
    <x v="9"/>
    <s v="CONSULTORIA"/>
    <s v="SÃO PAULO"/>
    <s v="SP"/>
    <s v="04548-000"/>
    <n v="5511952511494"/>
    <x v="361"/>
    <d v="2023-02-23T00:00:00"/>
    <s v="DAS"/>
    <s v="DAS"/>
    <s v="DANIEL DE ARAÚJO SENA"/>
    <s v="ADMINISTRADOR(A)"/>
    <s v="COMPLETA"/>
    <s v="S"/>
    <x v="0"/>
    <n v="1"/>
    <n v="2"/>
    <s v="S"/>
    <s v="N"/>
    <s v="S"/>
    <s v=" "/>
    <x v="1"/>
    <d v="2024-02-28T00:00:00"/>
  </r>
  <r>
    <n v="530"/>
    <x v="762"/>
    <d v="1985-01-29T00:00:00"/>
    <s v="M"/>
    <n v="23022023530"/>
    <n v="287163"/>
    <m/>
    <m/>
    <x v="644"/>
    <s v="061.352.276-10"/>
    <s v="wagnerfs1@icloud.com"/>
    <x v="851"/>
    <s v="WAGNER FERREIRA DOS SANTOS"/>
    <n v="5562998632551"/>
    <s v="REGULAR"/>
    <m/>
    <x v="1"/>
    <s v="CONSULTORIA"/>
    <s v="GOIÂNIA"/>
    <s v="GO"/>
    <s v="74680-510"/>
    <n v="5521967772845"/>
    <x v="361"/>
    <d v="2023-02-23T00:00:00"/>
    <s v="LMS"/>
    <s v="LMS_WFS"/>
    <s v="WAGNER FERREIRA DOS SANTOS"/>
    <s v="EMPRESÁRIO(A)"/>
    <s v="COMPLETA"/>
    <s v="S"/>
    <x v="0"/>
    <n v="1"/>
    <n v="4"/>
    <s v="S"/>
    <s v="N"/>
    <s v="S"/>
    <s v=" "/>
    <x v="0"/>
    <m/>
  </r>
  <r>
    <n v="531"/>
    <x v="763"/>
    <d v="1981-06-17T00:00:00"/>
    <s v="F"/>
    <n v="23022023531"/>
    <n v="6359930"/>
    <m/>
    <m/>
    <x v="645"/>
    <s v="050.127.926-10"/>
    <s v="liamoreiraa@icloud.com"/>
    <x v="852"/>
    <s v="WAGNER FERREIRA DOS SANTOS"/>
    <n v="5562998632551"/>
    <s v="REGULAR"/>
    <m/>
    <x v="1"/>
    <s v="CONSULTORIA"/>
    <s v="GOIÂNIA"/>
    <s v="GO"/>
    <s v="74680-510"/>
    <n v="5562998632551"/>
    <x v="361"/>
    <d v="2023-02-23T00:00:00"/>
    <s v="LMS"/>
    <s v="LMS_WFS"/>
    <s v="WAGNER FERREIRA DOS SANTOS"/>
    <s v="NUTRICIONISTA"/>
    <s v="COMPLETA"/>
    <s v="S"/>
    <x v="0"/>
    <n v="1"/>
    <n v="4"/>
    <s v="S"/>
    <s v="S"/>
    <s v="S"/>
    <s v=" "/>
    <x v="0"/>
    <m/>
  </r>
  <r>
    <n v="519"/>
    <x v="764"/>
    <d v="1984-05-17T00:00:00"/>
    <s v="M"/>
    <n v="17022023519"/>
    <n v="2082036"/>
    <m/>
    <m/>
    <x v="646"/>
    <s v="004.880.495-98"/>
    <s v="tigo_sant@yahoo.com.br"/>
    <x v="853"/>
    <s v="THIAGO DE ALMEIDA SANTANA"/>
    <n v="5573991945331"/>
    <s v="REGULAR"/>
    <m/>
    <x v="9"/>
    <s v="CONSULTORIA"/>
    <s v="IBATUBA"/>
    <s v="BA"/>
    <s v="4560-4811"/>
    <n v="5573991945331"/>
    <x v="362"/>
    <d v="2023-02-17T00:00:00"/>
    <s v="TAS"/>
    <s v="TAS_TAS"/>
    <s v="THIAGO DE ALMEIDA SANTANA"/>
    <s v="MÉDICO(A)"/>
    <s v="COMPLETA"/>
    <s v="N"/>
    <x v="0"/>
    <n v="1"/>
    <n v="4"/>
    <s v="S"/>
    <s v="N"/>
    <s v="S"/>
    <s v=" "/>
    <x v="0"/>
    <m/>
  </r>
  <r>
    <n v="584"/>
    <x v="765"/>
    <d v="1986-12-23T00:00:00"/>
    <s v="F"/>
    <n v="17022023584"/>
    <n v="11128846"/>
    <m/>
    <m/>
    <x v="647"/>
    <s v="028.956.625-84"/>
    <s v="tigo_sant@yahoo.com.br"/>
    <x v="854"/>
    <s v="THIAGO DE ALMEIDA SANTANA"/>
    <n v="5573991945331"/>
    <s v="REGULAR"/>
    <m/>
    <x v="9"/>
    <s v="CONSULTORIA"/>
    <s v="IBATUBA"/>
    <s v="BA"/>
    <s v="4560-4811"/>
    <n v="5573991945331"/>
    <x v="362"/>
    <d v="2023-02-17T00:00:00"/>
    <s v="TAS"/>
    <s v="TAS_TAS"/>
    <s v="THIAGO DE ALMEIDA SANTANA"/>
    <s v="MÉDICO(A)"/>
    <s v="COMPLETA"/>
    <s v="N"/>
    <x v="0"/>
    <n v="1"/>
    <n v="4"/>
    <s v="S"/>
    <s v="N"/>
    <s v="S"/>
    <s v=" "/>
    <x v="0"/>
    <m/>
  </r>
  <r>
    <n v="518"/>
    <x v="766"/>
    <d v="1984-03-18T00:00:00"/>
    <s v="M"/>
    <n v="16022023518"/>
    <n v="2819112"/>
    <m/>
    <m/>
    <x v="1"/>
    <s v="779.387.552-49"/>
    <s v="ayuri_mayra@hotmail.com"/>
    <x v="855"/>
    <s v="AYURI MAYRA JUCA MEGURO "/>
    <n v="5596981262975"/>
    <m/>
    <m/>
    <x v="21"/>
    <s v="ADVISOR"/>
    <s v="MACAPÁ "/>
    <s v="AP"/>
    <s v="68908-320"/>
    <n v="5596981262975"/>
    <x v="363"/>
    <d v="2023-02-16T00:00:00"/>
    <s v="AMJM"/>
    <s v="AMJM"/>
    <s v="AYURI MAYRA JUCA MEGURO"/>
    <s v="SERVIDOR(A) PÚBLICO(A)"/>
    <s v="COMPLETA "/>
    <s v="N "/>
    <x v="5"/>
    <n v="1"/>
    <m/>
    <s v="N"/>
    <s v="N"/>
    <s v="N"/>
    <s v=" "/>
    <x v="1"/>
    <d v="2023-08-16T00:00:00"/>
  </r>
  <r>
    <n v="526"/>
    <x v="767"/>
    <d v="1982-06-07T00:00:00"/>
    <s v="M"/>
    <n v="16022023526"/>
    <m/>
    <m/>
    <m/>
    <x v="1"/>
    <s v="042.879.064-03"/>
    <s v="juliano@meetz.com.br"/>
    <x v="856"/>
    <s v="JULIANO RIBEIRO DIAS"/>
    <n v="351925286407"/>
    <m/>
    <m/>
    <x v="19"/>
    <s v="CONSULTORIA"/>
    <s v="RECIFE"/>
    <s v="PE"/>
    <s v="02870-404"/>
    <n v="351925286407"/>
    <x v="363"/>
    <d v="2023-02-16T00:00:00"/>
    <s v="JRD"/>
    <s v="JRD"/>
    <s v="JULIANO RIBEIRO DIAS"/>
    <s v="EMPRESÁRIO(A)"/>
    <s v="COMPLETA "/>
    <s v="S"/>
    <x v="0"/>
    <n v="1"/>
    <n v="5"/>
    <s v="S"/>
    <s v="N"/>
    <s v="S"/>
    <s v=" "/>
    <x v="1"/>
    <d v="2023-06-29T00:00:00"/>
  </r>
  <r>
    <n v="525"/>
    <x v="768"/>
    <d v="1992-02-18T00:00:00"/>
    <s v="M"/>
    <n v="15022023525"/>
    <n v="9698964"/>
    <m/>
    <m/>
    <x v="648"/>
    <s v="356.681.398-24"/>
    <s v="joaovictor_vf@yahoo.com.br"/>
    <x v="857"/>
    <s v="JOAO VICTOR VIEIRA FERNANDES"/>
    <n v="5511997908737"/>
    <s v="REGULAR"/>
    <m/>
    <x v="1"/>
    <s v="CONSULTORIA"/>
    <s v="SANTA ISABEL"/>
    <s v="SP"/>
    <s v="07500-000"/>
    <n v="5511997908737"/>
    <x v="364"/>
    <d v="2023-02-15T00:00:00"/>
    <s v="LMV"/>
    <s v="LMV_SBL_PJ"/>
    <s v="LUCIA MARIA VIEIRA"/>
    <s v="EMPRESÁRIO(A)"/>
    <s v="SIMPLES"/>
    <s v="S"/>
    <x v="0"/>
    <n v="1"/>
    <n v="1"/>
    <s v="S"/>
    <s v="S"/>
    <s v="S"/>
    <s v=" "/>
    <x v="0"/>
    <m/>
  </r>
  <r>
    <n v="524"/>
    <x v="171"/>
    <d v="1982-05-31T00:00:00"/>
    <s v="F"/>
    <n v="14022023524"/>
    <n v="3701338"/>
    <m/>
    <m/>
    <x v="1"/>
    <s v="053.715.177-07"/>
    <s v="michelemenezescunha@gmail.com"/>
    <x v="162"/>
    <s v="MICHELE MENEZES DA CUNHA"/>
    <n v="5521995679977"/>
    <s v="REGULAR"/>
    <m/>
    <x v="2"/>
    <s v="RETENCAO"/>
    <s v="RIO DE JANEIRO"/>
    <s v="RJ"/>
    <s v="22280-100"/>
    <n v="5521995679977"/>
    <x v="365"/>
    <d v="2023-02-14T00:00:00"/>
    <s v="MMC"/>
    <s v="MMC_MMC"/>
    <s v="MICHELE MENEZES DA CUNHA"/>
    <s v="SERVIDOR(A) PÚBLICO(A)"/>
    <m/>
    <m/>
    <x v="1"/>
    <n v="0"/>
    <m/>
    <s v="N"/>
    <s v="N"/>
    <s v="N"/>
    <s v=" "/>
    <x v="0"/>
    <m/>
  </r>
  <r>
    <n v="512"/>
    <x v="769"/>
    <d v="1983-11-15T00:00:00"/>
    <s v="M"/>
    <n v="13022023512"/>
    <n v="11195457"/>
    <n v="2325693"/>
    <s v="6AV61098"/>
    <x v="1"/>
    <s v="003.364.381-41"/>
    <s v="advrafaelbrito@gmail.com"/>
    <x v="858"/>
    <s v="RAFAEL GIORDANO GONÇALVES BRITO "/>
    <n v="5563984536867"/>
    <s v="REGULAR"/>
    <s v="REGULAR"/>
    <x v="21"/>
    <s v="ADVISOR"/>
    <s v="PALMAS "/>
    <s v="TO"/>
    <s v="77015-430"/>
    <n v="5563984536867"/>
    <x v="366"/>
    <d v="2023-02-13T00:00:00"/>
    <s v="RGGB"/>
    <s v="RGGB"/>
    <s v="RAFAEL GIORDANO GONÇALVES BRITO"/>
    <s v="SERVIDOR(A) PÚBLICO(A)"/>
    <s v="SIMPLES "/>
    <s v="N"/>
    <x v="5"/>
    <n v="1"/>
    <m/>
    <s v="N"/>
    <s v="N"/>
    <s v="N"/>
    <s v=" "/>
    <x v="1"/>
    <d v="2024-09-26T00:00:00"/>
  </r>
  <r>
    <n v="514"/>
    <x v="770"/>
    <d v="1992-02-02T00:00:00"/>
    <s v="M"/>
    <n v="13022023514"/>
    <m/>
    <n v="2153569"/>
    <m/>
    <x v="649"/>
    <s v="050.738.864-02"/>
    <s v="italo.cavalcanti@outlook.com"/>
    <x v="859"/>
    <s v="ITALO RONY FERREIRA CAVALCANTI "/>
    <n v="5581991337581"/>
    <m/>
    <s v="REGULAR"/>
    <x v="9"/>
    <s v="CONSULTORIA"/>
    <s v="RECIFE"/>
    <s v="PE"/>
    <s v="51030-065"/>
    <n v="5581991337581"/>
    <x v="366"/>
    <d v="2023-02-13T00:00:00"/>
    <s v="IRF"/>
    <s v="IRF_IRF"/>
    <s v="ITALO RONY FERREIRA CAVALCANTI"/>
    <s v="CONSULTOR "/>
    <s v="SIMPLES"/>
    <s v="S"/>
    <x v="0"/>
    <n v="1"/>
    <n v="8"/>
    <s v="S"/>
    <s v="N"/>
    <s v="S"/>
    <s v=" "/>
    <x v="0"/>
    <m/>
  </r>
  <r>
    <n v="876"/>
    <x v="770"/>
    <d v="1992-02-02T00:00:00"/>
    <s v="M"/>
    <s v="13022023876"/>
    <m/>
    <n v="5281682"/>
    <m/>
    <x v="1"/>
    <s v="050.738.864-02"/>
    <s v="italo.cavalcanti@outlook.com"/>
    <x v="860"/>
    <s v="ITALO RONY FERREIRA CAVALCANTI "/>
    <n v="5581991337581"/>
    <m/>
    <s v="REGULAR"/>
    <x v="9"/>
    <s v="CONSULTORIA"/>
    <s v="RECIFE"/>
    <s v="PE"/>
    <s v="51030-065"/>
    <n v="5581991337581"/>
    <x v="366"/>
    <d v="2023-02-13T00:00:00"/>
    <s v="IRF"/>
    <s v="IRF_IRF"/>
    <s v="ITALO RONY FERREIRA CAVALCANTI"/>
    <s v="CONSULTOR "/>
    <s v="SIMPLES"/>
    <s v="S"/>
    <x v="0"/>
    <n v="1"/>
    <n v="8"/>
    <s v="S"/>
    <s v="N"/>
    <s v="S"/>
    <s v=" "/>
    <x v="0"/>
    <m/>
  </r>
  <r>
    <n v="511"/>
    <x v="771"/>
    <d v="1989-06-08T00:00:00"/>
    <s v="M"/>
    <n v="9022023511"/>
    <m/>
    <m/>
    <m/>
    <x v="1"/>
    <s v="068.776.734-25"/>
    <s v="blopesfreire@gmail.com"/>
    <x v="861"/>
    <s v="BRUNO LOPES FREIRE "/>
    <n v="5581987969186"/>
    <s v="REGULAR"/>
    <s v="REGULAR"/>
    <x v="9"/>
    <s v="ADVISOR"/>
    <s v="SÃO PAULO"/>
    <s v="SP"/>
    <s v="04545-001"/>
    <n v="5581987969186"/>
    <x v="367"/>
    <d v="2023-02-09T00:00:00"/>
    <s v="BLFE"/>
    <s v="BLFE"/>
    <s v="BRUNO LOPES FREIRE (ADVISOR)"/>
    <s v="ENGENHEIRO(A)"/>
    <s v="SIMPLES"/>
    <s v="S"/>
    <x v="5"/>
    <n v="1"/>
    <m/>
    <s v="N"/>
    <s v="N"/>
    <s v="N"/>
    <s v=" "/>
    <x v="1"/>
    <d v="2023-08-21T00:00:00"/>
  </r>
  <r>
    <n v="513"/>
    <x v="37"/>
    <d v="1960-02-02T00:00:00"/>
    <s v="F"/>
    <n v="9022023513"/>
    <m/>
    <n v="2002789"/>
    <m/>
    <x v="650"/>
    <s v="389.125.116-53"/>
    <s v="anatole.assis@gmail.com"/>
    <x v="25"/>
    <s v="BERNARDO ANATOLE ALVES DE ASSIS "/>
    <n v="5511970340196"/>
    <m/>
    <s v="REGULAR"/>
    <x v="9"/>
    <s v="CONSULTORIA"/>
    <s v="SÃO PAULO"/>
    <s v="SP"/>
    <s v="04548-900"/>
    <n v="5511970340196"/>
    <x v="367"/>
    <d v="2023-02-09T00:00:00"/>
    <s v="DAS"/>
    <s v="DAS_BAA"/>
    <s v="BERNARDO ANATOLE ALVES DE ASSIS"/>
    <s v="SERVIDOR(A) PÚBLICO(A)"/>
    <s v="COMPLETA"/>
    <s v="S"/>
    <x v="0"/>
    <n v="1"/>
    <n v="2"/>
    <s v="S"/>
    <s v="N"/>
    <s v="S"/>
    <s v="S"/>
    <x v="0"/>
    <m/>
  </r>
  <r>
    <n v="516"/>
    <x v="772"/>
    <d v="1980-11-26T00:00:00"/>
    <s v="M"/>
    <n v="9022023516"/>
    <n v="2617709"/>
    <n v="3385473"/>
    <m/>
    <x v="651"/>
    <s v="089.676.397-83"/>
    <s v="fernandobortoli@gmail.com"/>
    <x v="862"/>
    <s v="FERNANDO PALHANO DE BORTOLI"/>
    <n v="5511995289901"/>
    <s v="REGULAR"/>
    <s v="REGULAR"/>
    <x v="1"/>
    <s v="CONSULTORIA"/>
    <s v="SÃO PAULO"/>
    <s v="SP"/>
    <s v="04512-001"/>
    <n v="5511995289901"/>
    <x v="367"/>
    <d v="2023-02-17T00:00:00"/>
    <s v="FPB"/>
    <s v="FPB_FPB"/>
    <s v="FERNANDO PALHANO DE BORTOLI"/>
    <s v="MÉDICO(A)"/>
    <s v="COMPLETA"/>
    <s v="S"/>
    <x v="0"/>
    <n v="1"/>
    <n v="4"/>
    <s v="S"/>
    <s v="N"/>
    <s v="S"/>
    <s v=" "/>
    <x v="0"/>
    <m/>
  </r>
  <r>
    <n v="507"/>
    <x v="773"/>
    <d v="1982-02-18T00:00:00"/>
    <s v="M"/>
    <n v="2022023507"/>
    <m/>
    <n v="5163829"/>
    <m/>
    <x v="652"/>
    <s v="295.306.438-96"/>
    <s v="andreandrade1802@hotmail.com"/>
    <x v="863"/>
    <s v="ANDRÉ GONÇALVES ANDRADE"/>
    <n v="5511972823300"/>
    <m/>
    <s v="QUALIFICADO"/>
    <x v="1"/>
    <s v="CONSULTORIA"/>
    <s v="GUARULHOS"/>
    <s v="SP"/>
    <s v="07095-005"/>
    <n v="5511972823300"/>
    <x v="368"/>
    <d v="2023-02-02T00:00:00"/>
    <s v="AGA"/>
    <s v="AGA_AGA"/>
    <s v="ANDRÉ GONÇALVES ANDRADE"/>
    <s v="VENDEDOR(A)"/>
    <s v="SIMPLES"/>
    <s v="S"/>
    <x v="0"/>
    <n v="1"/>
    <n v="4"/>
    <s v="S"/>
    <s v="N"/>
    <s v="S"/>
    <s v=" "/>
    <x v="0"/>
    <m/>
  </r>
  <r>
    <n v="220"/>
    <x v="774"/>
    <d v="1983-06-17T00:00:00"/>
    <s v="F"/>
    <n v="31012022220"/>
    <n v="2827332"/>
    <m/>
    <m/>
    <x v="1"/>
    <s v="034.840.824-29"/>
    <s v="MARIAOLIVEIRAFONSECA05@GMAIL.COM"/>
    <x v="864"/>
    <s v="SERGIO DE AQUINO FONSECA FILHO"/>
    <n v="5581994214999"/>
    <s v="QUALIFICADO"/>
    <s v=""/>
    <x v="20"/>
    <s v="RETENCAO"/>
    <s v="RECIFE"/>
    <s v="PE"/>
    <s v="51021-000"/>
    <n v="5581994215053"/>
    <x v="369"/>
    <d v="2023-02-01T00:00:00"/>
    <s v="SFF"/>
    <s v="SFF_MOF"/>
    <s v="MARIA DE FATIMA OLIVEIRA FONSECA"/>
    <s v="EMPRESÁRIO(A)"/>
    <s v="COMPLETA"/>
    <s v="S"/>
    <x v="1"/>
    <n v="0"/>
    <m/>
    <s v="N"/>
    <s v="N"/>
    <s v="N"/>
    <s v=" "/>
    <x v="1"/>
    <d v="2023-07-13T00:00:00"/>
  </r>
  <r>
    <n v="221"/>
    <x v="775"/>
    <d v="1978-06-30T00:00:00"/>
    <s v="M"/>
    <n v="31012022221"/>
    <n v="2101601"/>
    <m/>
    <m/>
    <x v="1"/>
    <s v="002.301.244-70"/>
    <s v="sergiofonseca27@gmail.com"/>
    <x v="864"/>
    <s v="SERGIO DE AQUINO FONSECA FILHO"/>
    <n v="5581994214999"/>
    <s v="QUALIFICADO"/>
    <s v=""/>
    <x v="20"/>
    <s v="RETENCAO"/>
    <s v="RECIFE"/>
    <s v="PE"/>
    <s v="51021-000"/>
    <n v="5581994214999"/>
    <x v="369"/>
    <d v="2023-02-01T00:00:00"/>
    <s v="SFF"/>
    <s v="SFF"/>
    <s v="SERGIO DE AQUINO FONSECA FILHO"/>
    <s v="ESTUDANTE"/>
    <s v="SIMPLES"/>
    <s v="N"/>
    <x v="1"/>
    <n v="0"/>
    <m/>
    <s v="N"/>
    <s v="N"/>
    <s v="N"/>
    <s v=" "/>
    <x v="1"/>
    <d v="2023-07-13T00:00:00"/>
  </r>
  <r>
    <n v="222"/>
    <x v="776"/>
    <d v="2010-04-17T00:00:00"/>
    <s v="M"/>
    <n v="31012022222"/>
    <n v="4103085"/>
    <s v=""/>
    <m/>
    <x v="1"/>
    <s v="107.545.304-69"/>
    <s v="SERGIOFONSECA27@GMAIL.COM"/>
    <x v="864"/>
    <s v="SERGIO DE AQUINO FONSECA FILHO"/>
    <n v="5581994214999"/>
    <s v="REGULAR"/>
    <s v=""/>
    <x v="20"/>
    <s v="RETENCAO"/>
    <s v="RECIFE"/>
    <s v="PE"/>
    <s v="51021-000"/>
    <n v="5581994214999"/>
    <x v="369"/>
    <d v="2023-02-01T00:00:00"/>
    <s v="SFF"/>
    <s v="SFF_SAF"/>
    <s v="SERGIO OLIVEIRA DE AQUINO FONSECA"/>
    <s v="EMPRESÁRIO(A)"/>
    <s v="COMPLETA"/>
    <s v="S"/>
    <x v="1"/>
    <n v="0"/>
    <m/>
    <s v="N"/>
    <s v="N"/>
    <s v="N"/>
    <s v=" "/>
    <x v="1"/>
    <d v="2023-07-13T00:00:00"/>
  </r>
  <r>
    <n v="237"/>
    <x v="777"/>
    <d v="2017-03-20T00:00:00"/>
    <s v="F"/>
    <n v="31012022237"/>
    <n v="5101491"/>
    <m/>
    <m/>
    <x v="1"/>
    <s v="144.288.674-92"/>
    <s v="SERGIOFONSECA27@GMAIL.COM"/>
    <x v="864"/>
    <s v="SERGIO DE AQUINO FONSECA FILHO"/>
    <n v="5581994214999"/>
    <s v="REGULAR"/>
    <s v=""/>
    <x v="20"/>
    <s v="RETENCAO"/>
    <s v="RECIFE"/>
    <s v="PE"/>
    <s v="51021-000"/>
    <n v="5581994214999"/>
    <x v="369"/>
    <d v="2023-02-01T00:00:00"/>
    <s v="SFF"/>
    <s v="SFF_MOAF"/>
    <s v="MARIA JULITA OLIVEIRA DE AQUINO FONSECA"/>
    <s v="ESTUDANTE"/>
    <s v="SIMPLES"/>
    <s v="N"/>
    <x v="1"/>
    <n v="0"/>
    <m/>
    <s v="N"/>
    <s v="N"/>
    <s v="N"/>
    <s v=" "/>
    <x v="1"/>
    <d v="2023-07-13T00:00:00"/>
  </r>
  <r>
    <n v="238"/>
    <x v="778"/>
    <d v="2007-03-05T00:00:00"/>
    <s v="M"/>
    <n v="31012022238"/>
    <n v="4235422"/>
    <m/>
    <m/>
    <x v="1"/>
    <s v="107.545.294-52"/>
    <s v="SERGIOFONSECA27@GMAIL.COM"/>
    <x v="864"/>
    <s v="SERGIO DE AQUINO FONSECA FILHO"/>
    <n v="5581994214999"/>
    <s v="REGULAR"/>
    <s v=""/>
    <x v="20"/>
    <s v="RETENCAO"/>
    <s v="RECIFE"/>
    <s v="PE"/>
    <s v="51021-000"/>
    <n v="5581994214999"/>
    <x v="369"/>
    <d v="2023-02-01T00:00:00"/>
    <s v="SFF"/>
    <s v="SFF_ROAF"/>
    <s v="RILDO OLIVEIRA DE AQUINO FONSECA"/>
    <s v="ESTUDANTE"/>
    <s v="SIMPLES"/>
    <s v="N"/>
    <x v="1"/>
    <n v="0"/>
    <m/>
    <s v="N"/>
    <s v="N"/>
    <s v="N"/>
    <s v=" "/>
    <x v="1"/>
    <d v="2023-07-13T00:00:00"/>
  </r>
  <r>
    <n v="287"/>
    <x v="779"/>
    <m/>
    <s v="M"/>
    <n v="31012022287"/>
    <m/>
    <m/>
    <m/>
    <x v="1"/>
    <m/>
    <s v="sergiofonseca27@gmail.com"/>
    <x v="864"/>
    <s v="SERGIO DE AQUINO FONSECA FILHO"/>
    <n v="5581994214999"/>
    <s v=""/>
    <s v=""/>
    <x v="20"/>
    <s v="RETENCAO"/>
    <s v="RECIFE"/>
    <s v="PE"/>
    <s v="51021-000"/>
    <n v="5581994215053"/>
    <x v="369"/>
    <d v="2023-02-01T00:00:00"/>
    <s v="SFF"/>
    <s v="SFF_SFMF"/>
    <s v="SERGIO FONSECA/MARIA DE FÁTIMA"/>
    <s v="EMPRESÁRIO(A)"/>
    <s v="COMPLETA"/>
    <s v="N"/>
    <x v="1"/>
    <n v="0"/>
    <m/>
    <s v="N"/>
    <s v="N"/>
    <s v="N"/>
    <s v=" "/>
    <x v="1"/>
    <d v="2023-07-13T00:00:00"/>
  </r>
  <r>
    <n v="503"/>
    <x v="780"/>
    <d v="1956-12-30T00:00:00"/>
    <s v="F"/>
    <n v="30012023503"/>
    <n v="580044"/>
    <n v="1853077"/>
    <m/>
    <x v="653"/>
    <s v="189.730.784-53"/>
    <s v="lanalima@gmail.com"/>
    <x v="865"/>
    <s v="ELIANA SANGREMAN LIMA"/>
    <n v="5581999919973"/>
    <s v="REGULAR"/>
    <m/>
    <x v="9"/>
    <s v="CONSULTORIA"/>
    <s v="RECIFE "/>
    <s v="PE"/>
    <s v="51030-390"/>
    <n v="5581999919973"/>
    <x v="370"/>
    <d v="2023-01-30T00:00:00"/>
    <s v="ESLA"/>
    <s v="ESLA_ESLA"/>
    <s v="ELIANA SANGREMAN LIMA"/>
    <s v="APOSENTADO(A)"/>
    <s v="COMPLETA "/>
    <s v="N"/>
    <x v="0"/>
    <n v="1"/>
    <n v="4"/>
    <s v="S"/>
    <s v="N"/>
    <s v="S"/>
    <s v=" "/>
    <x v="0"/>
    <m/>
  </r>
  <r>
    <n v="520"/>
    <x v="781"/>
    <d v="1947-03-03T00:00:00"/>
    <s v="F"/>
    <n v="30012023520"/>
    <n v="3125451"/>
    <m/>
    <m/>
    <x v="1"/>
    <s v="028.888.821-91"/>
    <s v="cfreitas47@gmail.com"/>
    <x v="866"/>
    <s v="CECILIA MARIA VALENÇA DE FREITAS"/>
    <n v="5581992658753"/>
    <s v="REGULAR"/>
    <m/>
    <x v="2"/>
    <s v="RETENCAO"/>
    <s v="RECIFE"/>
    <s v="PE"/>
    <s v="51020-280"/>
    <n v="5581992658753"/>
    <x v="370"/>
    <d v="2023-01-30T00:00:00"/>
    <s v="CMVF"/>
    <s v="CMVF_CMVF"/>
    <s v="CECILIA MARIA VALENÇA DE FREITAS"/>
    <s v="APOSENTADO(A)"/>
    <s v="SIMPLES"/>
    <s v="N"/>
    <x v="1"/>
    <n v="0"/>
    <m/>
    <s v="N"/>
    <s v="N"/>
    <s v="N"/>
    <s v=" "/>
    <x v="0"/>
    <m/>
  </r>
  <r>
    <n v="508"/>
    <x v="782"/>
    <d v="1980-07-22T00:00:00"/>
    <s v="F"/>
    <n v="29012023508"/>
    <n v="402686"/>
    <m/>
    <m/>
    <x v="654"/>
    <s v="702.377.031-30"/>
    <s v="ERRECALDEMARCELA@GMAIL.COM"/>
    <x v="867"/>
    <s v="MARCELA VERENA ERRECALD DE OLIVEIRA "/>
    <n v="5491158485215"/>
    <s v="REGULAR"/>
    <m/>
    <x v="1"/>
    <s v="RETENCAO"/>
    <s v="RIO DE JANEIRO"/>
    <s v="RJ"/>
    <s v="25900-070"/>
    <n v="5491158485215"/>
    <x v="371"/>
    <d v="2023-01-29T00:00:00"/>
    <s v="MVE"/>
    <s v="MVE_MVE"/>
    <s v="MARCELA VERENA ERRECALDE DE OLIVEIRA"/>
    <s v="PROFESSOR(A)"/>
    <s v="SIMPLES"/>
    <s v="S"/>
    <x v="1"/>
    <n v="0"/>
    <m/>
    <s v="N"/>
    <s v="N"/>
    <s v="N"/>
    <s v=" "/>
    <x v="0"/>
    <m/>
  </r>
  <r>
    <n v="502"/>
    <x v="589"/>
    <d v="1989-10-04T00:00:00"/>
    <s v="M"/>
    <n v="27012023502"/>
    <n v="2718604"/>
    <m/>
    <m/>
    <x v="655"/>
    <s v="074.061.734-66"/>
    <s v="kayoesposito@gmail.com"/>
    <x v="868"/>
    <s v="KAYO PINHEIRO ESPOSITO"/>
    <n v="5581987410097"/>
    <s v="REGULAR"/>
    <m/>
    <x v="1"/>
    <s v="CONSULTORIA"/>
    <s v="RECIFE"/>
    <s v="PE"/>
    <s v="51011-000"/>
    <n v="5581987410097"/>
    <x v="372"/>
    <d v="2023-01-27T00:00:00"/>
    <s v="KPE"/>
    <s v="KPE_KPE"/>
    <s v="KAYO PINHEIRO ESPOSITO"/>
    <s v="MÉDICO(A)"/>
    <s v="COMPLETA "/>
    <s v="S"/>
    <x v="0"/>
    <n v="1"/>
    <n v="9"/>
    <s v="S"/>
    <s v="N"/>
    <s v="S"/>
    <s v=" "/>
    <x v="0"/>
    <m/>
  </r>
  <r>
    <n v="505"/>
    <x v="783"/>
    <d v="1966-04-14T00:00:00"/>
    <s v="M"/>
    <n v="27012023505"/>
    <n v="4523131"/>
    <m/>
    <m/>
    <x v="656"/>
    <s v="399.617.531-00"/>
    <s v="jorgemendes@jmodontologia.com"/>
    <x v="869"/>
    <s v="CLAUDIA LINS DE ALBUQUERQUE MENDES"/>
    <n v="5581988689988"/>
    <m/>
    <m/>
    <x v="1"/>
    <s v="RETENCAO"/>
    <s v="RECIFE"/>
    <s v="PE"/>
    <s v="52051-175"/>
    <n v="5581988689988"/>
    <x v="372"/>
    <d v="2023-02-03T00:00:00"/>
    <s v="CLA"/>
    <s v="CLA_JFM"/>
    <s v="JORGE FERREIRA MENDES"/>
    <s v="DENTISTA"/>
    <s v="COMPLETA"/>
    <s v="S"/>
    <x v="1"/>
    <n v="0"/>
    <m/>
    <s v="S"/>
    <s v="S"/>
    <s v="S"/>
    <s v=" "/>
    <x v="0"/>
    <m/>
  </r>
  <r>
    <n v="506"/>
    <x v="784"/>
    <d v="1969-12-29T00:00:00"/>
    <s v="F"/>
    <n v="27012023506"/>
    <n v="4533613"/>
    <m/>
    <m/>
    <x v="657"/>
    <s v="616.670.484-49"/>
    <s v="jorgemendes@jmodontologia.com"/>
    <x v="870"/>
    <s v="CLAUDIA LINS DE ALBUQUERQUE MENDES"/>
    <n v="5581988689988"/>
    <m/>
    <m/>
    <x v="1"/>
    <s v="RETENCAO"/>
    <s v="RECIFE"/>
    <s v="PE"/>
    <s v="52051-175"/>
    <n v="5581988689988"/>
    <x v="372"/>
    <d v="2023-02-03T00:00:00"/>
    <s v="CLA"/>
    <s v="CLA_CLA"/>
    <s v="CLAUDIA LINS DE ALBUQUERQUE MENDES"/>
    <s v="SERVIDOR(A) PÚBLICO(A)"/>
    <s v="COMPLETA"/>
    <s v="S"/>
    <x v="1"/>
    <n v="0"/>
    <m/>
    <s v="S"/>
    <s v="S"/>
    <s v="S"/>
    <s v=" "/>
    <x v="0"/>
    <m/>
  </r>
  <r>
    <n v="496"/>
    <x v="703"/>
    <d v="1993-01-31T00:00:00"/>
    <s v="M"/>
    <n v="20012023496"/>
    <n v="588763"/>
    <n v="4344949"/>
    <m/>
    <x v="1"/>
    <s v="058.353.854-12"/>
    <s v="guilhermeamancio31@hotmail.com"/>
    <x v="781"/>
    <s v="GUILHERME SILVA AMANCIO"/>
    <n v="5581999134308"/>
    <m/>
    <m/>
    <x v="19"/>
    <s v="CONSULTORIA"/>
    <s v="RECIFE "/>
    <s v="PE"/>
    <s v="51030-010"/>
    <n v="5581999134308"/>
    <x v="373"/>
    <d v="2023-01-20T00:00:00"/>
    <s v="GSLA"/>
    <s v="GSLA"/>
    <s v="GUILHERME SILVA AMANCIO"/>
    <s v="ADVOGADO(A)"/>
    <s v="COMPLETA "/>
    <s v="S"/>
    <x v="0"/>
    <n v="0"/>
    <m/>
    <s v="S"/>
    <s v="N"/>
    <s v="S"/>
    <s v=" "/>
    <x v="1"/>
    <d v="2023-06-05T00:00:00"/>
  </r>
  <r>
    <n v="498"/>
    <x v="785"/>
    <d v="1969-01-10T00:00:00"/>
    <s v="M"/>
    <n v="20012023498"/>
    <n v="9920251"/>
    <m/>
    <m/>
    <x v="658"/>
    <s v="496.462.304-15"/>
    <s v="Ecleristonramos@yahoo.com.br"/>
    <x v="871"/>
    <s v="ECLERISTON DE VASCONCELOS PESSOA RAMOS"/>
    <n v="5587999912430"/>
    <s v="REGULAR"/>
    <m/>
    <x v="1"/>
    <s v="CONSULTORIA"/>
    <s v="RECIFE"/>
    <s v="PE"/>
    <s v="56071-640"/>
    <n v="5587999912430"/>
    <x v="373"/>
    <d v="2023-01-20T00:00:00"/>
    <s v="EVP"/>
    <s v="EVP_EVP"/>
    <s v="ECLERISTON DE VASCONCELOS PESSOA RAMOS"/>
    <s v="MÉDICO(A)"/>
    <s v="COMPLETA"/>
    <s v="S"/>
    <x v="0"/>
    <n v="1"/>
    <n v="4"/>
    <s v="S"/>
    <s v="N"/>
    <s v="S"/>
    <s v=" "/>
    <x v="0"/>
    <m/>
  </r>
  <r>
    <n v="499"/>
    <x v="188"/>
    <d v="1989-06-07T00:00:00"/>
    <s v="M"/>
    <n v="20012023499"/>
    <n v="2171747"/>
    <m/>
    <m/>
    <x v="659"/>
    <s v="076.118.424-47"/>
    <s v="humbertocarrilho@outlook.com"/>
    <x v="872"/>
    <s v="HUMBERTO DO AMARAL CARRILHO"/>
    <n v="5581996319961"/>
    <s v="QUALIFICADO"/>
    <m/>
    <x v="1"/>
    <s v="CONSULTORIA"/>
    <s v="RECIFE"/>
    <s v="PE"/>
    <s v="51011-190"/>
    <n v="5581996319961"/>
    <x v="373"/>
    <d v="2023-01-20T00:00:00"/>
    <s v="FBC"/>
    <s v="FBC_HBC"/>
    <s v="HUMBERTO BARBOSA CARRILHO"/>
    <s v="ADMINISTRADOR(A)"/>
    <s v="COMPLETA"/>
    <s v="S"/>
    <x v="0"/>
    <n v="1"/>
    <n v="4"/>
    <s v="S"/>
    <s v="N"/>
    <s v="S"/>
    <s v=" "/>
    <x v="0"/>
    <m/>
  </r>
  <r>
    <n v="1323"/>
    <x v="188"/>
    <d v="1989-06-07T00:00:00"/>
    <s v="M"/>
    <s v="200120231323"/>
    <m/>
    <m/>
    <s v="QXR143397"/>
    <x v="660"/>
    <s v="076.118.424-47"/>
    <s v="humbertocarrilho@outlook.com"/>
    <x v="873"/>
    <s v="HUMBERTO DO AMARAL CARRILHO"/>
    <n v="5581996319961"/>
    <m/>
    <m/>
    <x v="1"/>
    <s v="CONSULTORIA"/>
    <s v="RECIFE"/>
    <s v="PE"/>
    <s v="51011-190"/>
    <n v="5581996319961"/>
    <x v="373"/>
    <d v="2024-09-30T00:00:00"/>
    <s v="FBC"/>
    <s v="FBC_HBC"/>
    <s v="HUMBERTO BARBOSA CARRILHO"/>
    <s v="ADMINISTRADOR(A)"/>
    <s v="COMPLETA"/>
    <s v="S"/>
    <x v="0"/>
    <n v="1"/>
    <n v="4"/>
    <s v="S"/>
    <s v="N"/>
    <s v="S"/>
    <s v=" "/>
    <x v="0"/>
    <m/>
  </r>
  <r>
    <n v="500"/>
    <x v="786"/>
    <d v="1990-01-31T00:00:00"/>
    <s v="F"/>
    <n v="19012023500"/>
    <n v="2042748"/>
    <m/>
    <s v="6AH68903"/>
    <x v="661"/>
    <s v="029.801.813-66"/>
    <s v="Juazevedomiranda@gmail.com"/>
    <x v="874"/>
    <s v="JULIA AZEVEDO MIRANDA"/>
    <n v="5511977204545"/>
    <s v="REGULAR"/>
    <m/>
    <x v="1"/>
    <s v="CONSULTORIA"/>
    <s v="SÃO PAULO"/>
    <s v="SP"/>
    <s v="01409-000"/>
    <n v="5511977204545"/>
    <x v="374"/>
    <d v="2023-01-20T00:00:00"/>
    <s v="JAM"/>
    <s v="JAM_JAM"/>
    <s v="JULIA AZEVEDO MIRANDA"/>
    <s v="MÉDICO(A)"/>
    <s v="SIMPLES"/>
    <s v="S"/>
    <x v="0"/>
    <n v="0"/>
    <m/>
    <s v="S"/>
    <s v="N"/>
    <s v="S"/>
    <s v=" "/>
    <x v="0"/>
    <m/>
  </r>
  <r>
    <n v="501"/>
    <x v="787"/>
    <d v="1988-09-06T00:00:00"/>
    <s v="M"/>
    <n v="19012023501"/>
    <n v="220287"/>
    <m/>
    <m/>
    <x v="1"/>
    <s v="077.146.254-90"/>
    <s v="marcobarros1988@gmail.com"/>
    <x v="875"/>
    <s v="MARCO AURELIO DE SOUZA BARROS"/>
    <n v="5581999002182"/>
    <s v="REGULAR"/>
    <m/>
    <x v="21"/>
    <s v="ADVISOR"/>
    <s v="RECIFE"/>
    <s v="PE"/>
    <s v="52051-395"/>
    <n v="5581999002182"/>
    <x v="374"/>
    <d v="2023-01-19T00:00:00"/>
    <s v="MAB"/>
    <s v="MAB"/>
    <s v="MARCO AURELIO DE SOUZA BARROS"/>
    <s v="CONTADOR(A)"/>
    <s v="SIMPLES"/>
    <s v="S"/>
    <x v="5"/>
    <n v="1"/>
    <m/>
    <s v="N"/>
    <s v="N"/>
    <s v="N"/>
    <s v="S"/>
    <x v="1"/>
    <d v="2024-09-26T00:00:00"/>
  </r>
  <r>
    <n v="494"/>
    <x v="788"/>
    <d v="1990-01-31T00:00:00"/>
    <s v="M"/>
    <n v="17012023494"/>
    <n v="2210543"/>
    <m/>
    <m/>
    <x v="662"/>
    <s v="089.671.884-04"/>
    <s v="I.LINS@HOTMAIL.COM"/>
    <x v="876"/>
    <s v="IGOR HENRIQUE DE ALMEIDA LINS"/>
    <n v="5511989446710"/>
    <m/>
    <m/>
    <x v="1"/>
    <s v="RETENCAO"/>
    <s v="SÃO PAULO"/>
    <s v="SP"/>
    <s v="05435-040"/>
    <n v="5511989446710"/>
    <x v="375"/>
    <d v="2023-01-17T00:00:00"/>
    <s v="IAL"/>
    <s v="IAL_IAL"/>
    <s v="IGOR HENRIQUE DE ALMEIDA LINS"/>
    <s v="ADMINISTRADOR(A)"/>
    <m/>
    <m/>
    <x v="1"/>
    <n v="0"/>
    <m/>
    <s v="S"/>
    <s v="N"/>
    <s v="S"/>
    <s v=" "/>
    <x v="0"/>
    <m/>
  </r>
  <r>
    <n v="495"/>
    <x v="789"/>
    <d v="1990-09-10T00:00:00"/>
    <s v="F"/>
    <n v="17012023495"/>
    <n v="9705534"/>
    <m/>
    <m/>
    <x v="663"/>
    <s v="089.649.644-97"/>
    <s v="BRUNAASLEAO@YAHOO.COM.BR"/>
    <x v="877"/>
    <s v="BRUNA AGUIAR DE SOUZA LEÃO"/>
    <n v="5511948664957"/>
    <m/>
    <m/>
    <x v="1"/>
    <s v="RETENCAO"/>
    <s v="SÃO PAULO"/>
    <s v="SP"/>
    <s v="05435-040"/>
    <n v="5511948664957"/>
    <x v="375"/>
    <d v="2023-01-17T00:00:00"/>
    <s v="IAL"/>
    <s v="IAL_BSL"/>
    <s v="BRUNA AGUIAR DE SOUZA LEÃO"/>
    <s v="ADMINISTRADOR(A)"/>
    <m/>
    <m/>
    <x v="1"/>
    <n v="0"/>
    <m/>
    <s v="S"/>
    <s v="N"/>
    <s v="S"/>
    <s v=" "/>
    <x v="0"/>
    <m/>
  </r>
  <r>
    <n v="497"/>
    <x v="253"/>
    <d v="1965-03-28T00:00:00"/>
    <s v="M"/>
    <n v="17012023497"/>
    <m/>
    <m/>
    <m/>
    <x v="1"/>
    <s v="427.518.374-68"/>
    <s v="fflima2@hotmail.com"/>
    <x v="878"/>
    <s v="FLAVIO FERNANDES DE LIMA"/>
    <n v="5584999281027"/>
    <s v="QUALIFICADO"/>
    <m/>
    <x v="9"/>
    <s v="RETENCAO"/>
    <s v="NATAL"/>
    <s v="RN"/>
    <s v="59094-010"/>
    <n v="5584999281027"/>
    <x v="375"/>
    <d v="2023-01-30T00:00:00"/>
    <s v="FFL"/>
    <s v="FFL"/>
    <s v="FLAVIO FERNANDES DE LIMA"/>
    <s v="ADMINISTRADOR(A)"/>
    <s v="COMPLETA"/>
    <s v="S"/>
    <x v="1"/>
    <n v="0"/>
    <m/>
    <s v="S"/>
    <s v="N"/>
    <s v="S"/>
    <s v=" "/>
    <x v="1"/>
    <d v="2025-01-14T00:00:00"/>
  </r>
  <r>
    <n v="538"/>
    <x v="198"/>
    <d v="1986-07-30T00:00:00"/>
    <s v="F"/>
    <n v="16012023538"/>
    <m/>
    <m/>
    <m/>
    <x v="1"/>
    <s v="044.620.214-28"/>
    <s v="LARISSABRAYNER@GMAIL.COM"/>
    <x v="879"/>
    <s v="LARISSA BRAYNER FERNANDES"/>
    <n v="5511941304566"/>
    <s v="REGULAR"/>
    <s v="REGULAR"/>
    <x v="21"/>
    <s v="ADVISOR"/>
    <s v="SÃO PAULO"/>
    <s v="SP"/>
    <s v="04747-140"/>
    <n v="5511941304566"/>
    <x v="376"/>
    <d v="2023-01-16T00:00:00"/>
    <s v="LBF"/>
    <s v="LBF"/>
    <s v="LARISSA BRAYNER FERNANDES"/>
    <s v="ADMINISTRADOR(A)"/>
    <s v="SIMPLES"/>
    <s v="S"/>
    <x v="5"/>
    <n v="1"/>
    <m/>
    <s v="N"/>
    <s v="N"/>
    <s v="N"/>
    <s v=" "/>
    <x v="1"/>
    <d v="2023-08-16T00:00:00"/>
  </r>
  <r>
    <n v="490"/>
    <x v="790"/>
    <d v="1972-05-20T00:00:00"/>
    <s v="M"/>
    <n v="13012023490"/>
    <n v="3212113"/>
    <m/>
    <m/>
    <x v="664"/>
    <s v="836.547.204-04"/>
    <s v="fantonio7@gmail.com"/>
    <x v="880"/>
    <s v="ANTONIO CARLOS SANTOS FERREIRA"/>
    <n v="5583993322111"/>
    <s v="REGULAR"/>
    <m/>
    <x v="1"/>
    <s v="CONSULTORIA"/>
    <s v="JOÃO PESSOA"/>
    <s v="PB"/>
    <s v="58043-320"/>
    <n v="5583993322111"/>
    <x v="377"/>
    <d v="2023-01-16T00:00:00"/>
    <s v="ACSF"/>
    <s v="ACSF_ACSF"/>
    <s v="ANTONIO CARLOS SANTOS FERREIRA"/>
    <s v="EMPRESÁRIO(A)"/>
    <s v="COMPLETA"/>
    <s v="S"/>
    <x v="0"/>
    <n v="1"/>
    <n v="4"/>
    <s v="S"/>
    <s v="N"/>
    <s v="S"/>
    <s v=" "/>
    <x v="1"/>
    <d v="2025-06-27T00:00:00"/>
  </r>
  <r>
    <n v="484"/>
    <x v="791"/>
    <d v="1997-07-15T00:00:00"/>
    <s v="M"/>
    <n v="9012023484"/>
    <n v="8662828"/>
    <m/>
    <m/>
    <x v="1"/>
    <s v="070.849.694-62"/>
    <s v="RAFAELOPEDROZA@GMAIL.COM"/>
    <x v="881"/>
    <s v="RAFAEL OLIVEIRA PEDROZA"/>
    <n v="5581996460052"/>
    <s v="REGULAR"/>
    <m/>
    <x v="19"/>
    <s v="RETENCAO"/>
    <s v="RECIFE"/>
    <s v="PE"/>
    <s v="52050-430"/>
    <n v="5581996460052"/>
    <x v="378"/>
    <d v="2023-01-09T00:00:00"/>
    <s v="ROP"/>
    <s v="ROP"/>
    <s v="RAFAEL OLIVEIRA PEDROZA"/>
    <s v="ADMINISTRADOR(A)"/>
    <m/>
    <m/>
    <x v="1"/>
    <n v="0"/>
    <m/>
    <s v="N"/>
    <s v="N"/>
    <s v="N"/>
    <s v=" "/>
    <x v="1"/>
    <d v="2023-09-22T00:00:00"/>
  </r>
  <r>
    <n v="486"/>
    <x v="792"/>
    <d v="1993-02-25T00:00:00"/>
    <s v="F"/>
    <n v="5012023486"/>
    <n v="7005791"/>
    <m/>
    <m/>
    <x v="665"/>
    <s v="402.108.698-60"/>
    <s v="ca.sunahara@gmail.com"/>
    <x v="882"/>
    <s v="GABRIEL SOUZA CURY"/>
    <n v="5511974558952"/>
    <s v="REGULAR"/>
    <m/>
    <x v="9"/>
    <s v="CONSULTORIA"/>
    <s v="SÃO PAULO"/>
    <s v="SP"/>
    <s v="04015-040"/>
    <n v="5511974558952"/>
    <x v="379"/>
    <d v="2023-01-05T00:00:00"/>
    <s v="GSC"/>
    <s v="GSC_GSC"/>
    <s v="GABRIEL SOUZA CURY"/>
    <s v="MÉDICO(A)"/>
    <s v="SIMPLES"/>
    <s v="S"/>
    <x v="0"/>
    <n v="1"/>
    <n v="1"/>
    <s v="S"/>
    <s v="N"/>
    <s v="S"/>
    <s v=" "/>
    <x v="0"/>
    <m/>
  </r>
  <r>
    <n v="488"/>
    <x v="793"/>
    <d v="1980-11-20T00:00:00"/>
    <s v="M"/>
    <n v="5012023488"/>
    <n v="354280"/>
    <n v="1064895"/>
    <m/>
    <x v="1"/>
    <s v="039.887.506-54"/>
    <s v="lcarvalhobarbosa@yahoo.com.br"/>
    <x v="883"/>
    <s v="LEONARDO HENRIQUE DE CARVALHO BARBOSA "/>
    <n v="5532999315678"/>
    <s v="QUALIFICADO"/>
    <s v="QUALIFICADO"/>
    <x v="21"/>
    <s v="ADVISOR"/>
    <s v="JUIZ DE FORA"/>
    <s v="MG"/>
    <s v="36033-225"/>
    <n v="5532999315678"/>
    <x v="379"/>
    <d v="2023-01-05T00:00:00"/>
    <s v="LHCB"/>
    <s v="LHCB"/>
    <s v="LEONARDO HENRIQUE DE CARVALHO BARBOSA"/>
    <s v="MÉDICO(A)"/>
    <s v="SIMPLES"/>
    <s v="S"/>
    <x v="5"/>
    <n v="1"/>
    <m/>
    <s v="N"/>
    <s v="N"/>
    <s v="N"/>
    <s v=" "/>
    <x v="1"/>
    <d v="2023-11-07T00:00:00"/>
  </r>
  <r>
    <n v="489"/>
    <x v="794"/>
    <d v="1986-05-05T00:00:00"/>
    <s v="F"/>
    <n v="5012023489"/>
    <m/>
    <m/>
    <m/>
    <x v="1"/>
    <s v="049.212.124-90"/>
    <s v="tatylarissa@hotmail.com"/>
    <x v="884"/>
    <s v="TATIANA LARISSA MEDEIROS ARCANJO MARQUES "/>
    <n v="5511963665818"/>
    <s v="REGULAR"/>
    <m/>
    <x v="21"/>
    <s v="ADVISOR"/>
    <s v="SÃO PAULO"/>
    <s v="SP"/>
    <s v="04710-090"/>
    <n v="5511963665818"/>
    <x v="379"/>
    <d v="2023-01-05T00:00:00"/>
    <s v="TLMA"/>
    <s v="TLMA"/>
    <s v="TATIANA LARISSA MEDEIROS ARCANJO MARQUES"/>
    <s v="MÉDICO(A)"/>
    <s v="SIMPLES"/>
    <s v="S"/>
    <x v="5"/>
    <n v="1"/>
    <m/>
    <s v="N"/>
    <s v="N"/>
    <s v="N"/>
    <s v=" "/>
    <x v="1"/>
    <d v="2023-08-15T00:00:00"/>
  </r>
  <r>
    <n v="493"/>
    <x v="795"/>
    <d v="1980-02-21T00:00:00"/>
    <s v="F"/>
    <n v="5012023493"/>
    <n v="354676"/>
    <m/>
    <m/>
    <x v="1"/>
    <s v="046.001.026-30"/>
    <s v="elianepaulamed@yahoo.com.br"/>
    <x v="885"/>
    <s v="LEONARDO HENRIQUE DE CARVALHO BARBOSA "/>
    <n v="5532999315678"/>
    <s v="QUALIFICADO"/>
    <m/>
    <x v="21"/>
    <s v="ADVISOR"/>
    <s v="JUIZ DE FORA"/>
    <s v="MG"/>
    <s v="36033-225"/>
    <n v="5532999813073"/>
    <x v="379"/>
    <d v="2023-01-05T00:00:00"/>
    <s v="LHCB"/>
    <s v="LHCB"/>
    <s v="LEONARDO HENRIQUE DE CARVALHO BARBOSA"/>
    <s v="MÉDICO(A)"/>
    <s v="COMPLETA "/>
    <s v="S"/>
    <x v="5"/>
    <n v="1"/>
    <m/>
    <s v="S"/>
    <s v="S"/>
    <s v="S"/>
    <s v=" "/>
    <x v="1"/>
    <d v="2023-11-07T00:00:00"/>
  </r>
  <r>
    <n v="521"/>
    <x v="796"/>
    <d v="1984-04-10T00:00:00"/>
    <s v="M"/>
    <n v="5012023521"/>
    <n v="3633252"/>
    <m/>
    <m/>
    <x v="1"/>
    <s v="052.912.294-46"/>
    <s v="pedro@engemaia.eng.br"/>
    <x v="886"/>
    <s v="PEDRO HENRIQUE MAIA E SILVA"/>
    <n v="5581987896102"/>
    <s v="REGULAR"/>
    <m/>
    <x v="2"/>
    <s v="RETENCAO"/>
    <s v="RECIFE"/>
    <s v="PE"/>
    <s v="52041-015"/>
    <n v="5581987896102"/>
    <x v="379"/>
    <d v="2023-01-05T00:00:00"/>
    <s v="PHMS"/>
    <s v="PHMS_PHMS"/>
    <s v="PEDRO HENRIQUE MAIA E SILVA"/>
    <s v="ENGENHEIRO(A)"/>
    <s v="SIMPLES"/>
    <s v="S"/>
    <x v="1"/>
    <n v="0"/>
    <m/>
    <s v="N"/>
    <s v="N"/>
    <s v="N"/>
    <s v=" "/>
    <x v="0"/>
    <m/>
  </r>
  <r>
    <n v="487"/>
    <x v="797"/>
    <d v="1980-05-07T00:00:00"/>
    <s v="M"/>
    <n v="4012023487"/>
    <n v="2030332"/>
    <n v="2746014"/>
    <m/>
    <x v="1"/>
    <s v="042.935.196-88"/>
    <s v="fernandodutra80@outlook.com"/>
    <x v="887"/>
    <s v="FERNANDO AUGUSTO FERREIRA DUTRA "/>
    <n v="558181113100"/>
    <s v="REGULAR"/>
    <s v="REGULAR"/>
    <x v="21"/>
    <s v="ADVISOR"/>
    <s v="RECIFE"/>
    <s v="PE"/>
    <s v="51160-035"/>
    <n v="5581981113100"/>
    <x v="380"/>
    <d v="2023-01-04T00:00:00"/>
    <s v="FAF"/>
    <s v="FAF"/>
    <s v="FERNANDO AUGUSTO FERREIRA DUTRA"/>
    <s v="CONSULTOR "/>
    <s v="SIMPLES"/>
    <s v="S"/>
    <x v="5"/>
    <n v="1"/>
    <m/>
    <s v="N"/>
    <s v="N"/>
    <s v="N"/>
    <s v=" "/>
    <x v="1"/>
    <d v="2024-09-26T00:00:00"/>
  </r>
  <r>
    <n v="480"/>
    <x v="643"/>
    <d v="1995-03-19T00:00:00"/>
    <s v="M"/>
    <n v="3012023480"/>
    <n v="9832938"/>
    <m/>
    <m/>
    <x v="1"/>
    <s v="117.439.284-32"/>
    <s v="pedrojccosta@outlook.com"/>
    <x v="888"/>
    <s v="PEDRO JOSÉ CORREIA COSTA"/>
    <n v="5581999849882"/>
    <s v="REGULAR"/>
    <m/>
    <x v="21"/>
    <s v="ADVISOR"/>
    <s v="RECIFE "/>
    <s v="PE"/>
    <s v="52011-050"/>
    <n v="5581999849882"/>
    <x v="381"/>
    <d v="2023-01-03T00:00:00"/>
    <s v="PJC"/>
    <s v="PJC"/>
    <s v="PEDRO JOSÉ CORREIA COSTA"/>
    <s v="CONSULTOR"/>
    <s v="SIMPLES"/>
    <s v="S"/>
    <x v="5"/>
    <n v="1"/>
    <m/>
    <s v="N"/>
    <s v="N"/>
    <s v="N"/>
    <s v=" "/>
    <x v="1"/>
    <d v="2023-08-31T00:00:00"/>
  </r>
  <r>
    <n v="482"/>
    <x v="798"/>
    <d v="1967-02-14T00:00:00"/>
    <s v="F"/>
    <n v="3012023482"/>
    <m/>
    <m/>
    <m/>
    <x v="1"/>
    <s v="569.561.264-00"/>
    <s v="zileidabarros@gmail.com"/>
    <x v="889"/>
    <s v="ZILEIDA DE VASCONCELOS BARROS "/>
    <s v="5583999964961"/>
    <s v="REGULAR"/>
    <s v="REGULAR"/>
    <x v="21"/>
    <s v="ADVISOR"/>
    <s v="RECIFE "/>
    <s v="BA"/>
    <s v="58030-230"/>
    <s v="5583999964961"/>
    <x v="381"/>
    <d v="2023-01-03T00:00:00"/>
    <s v="ZVBS"/>
    <s v="ZVBS"/>
    <s v="ZILEIDA DE VASCONCELOS BARROS"/>
    <s v="APOSENTADO(A)"/>
    <s v="COMPLETA"/>
    <s v="N"/>
    <x v="5"/>
    <n v="1"/>
    <m/>
    <s v="N"/>
    <s v="N"/>
    <s v="N"/>
    <s v=" "/>
    <x v="1"/>
    <d v="2023-09-28T00:00:00"/>
  </r>
  <r>
    <n v="510"/>
    <x v="621"/>
    <d v="1961-07-16T00:00:00"/>
    <s v="M"/>
    <n v="3012023510"/>
    <n v="9977137"/>
    <m/>
    <m/>
    <x v="1"/>
    <s v="323.176.384-34"/>
    <s v="niltonpereira.da@gmail.com"/>
    <x v="890"/>
    <s v="ZILEIDA DE VASCONCELOS BARROS "/>
    <s v="5583999964961"/>
    <s v="REGULAR"/>
    <m/>
    <x v="21"/>
    <s v="ADVISOR"/>
    <s v="JOÃO PESSOA"/>
    <s v="PB"/>
    <s v="58030-230"/>
    <n v="5583999832126"/>
    <x v="381"/>
    <d v="2023-01-03T00:00:00"/>
    <s v="ZVB"/>
    <s v="ZVB"/>
    <s v="ZILEIDA DE VASCONCELOS BARROS"/>
    <s v="ENGENHEIRO(A)"/>
    <s v="SIMPLES"/>
    <s v="S"/>
    <x v="5"/>
    <n v="1"/>
    <m/>
    <s v="N"/>
    <s v="N"/>
    <s v="N"/>
    <s v=" "/>
    <x v="1"/>
    <d v="2023-09-28T00:00:00"/>
  </r>
  <r>
    <n v="572"/>
    <x v="799"/>
    <d v="1968-05-14T00:00:00"/>
    <s v="M"/>
    <n v="1012023572"/>
    <n v="4697901"/>
    <s v=""/>
    <m/>
    <x v="1"/>
    <s v="618.486.894-20"/>
    <s v="MOGUSMAO68@GMAIL.COM"/>
    <x v="891"/>
    <s v="MARCOS DE OLIVEIRA GUSMAO"/>
    <n v="5581996760174"/>
    <s v="REGULAR"/>
    <s v=""/>
    <x v="1"/>
    <s v="RETENCAO"/>
    <s v="RECIFE"/>
    <s v="PE"/>
    <s v="50800-180"/>
    <n v="5581996760174"/>
    <x v="382"/>
    <d v="2023-01-01T00:00:00"/>
    <s v="DSV"/>
    <s v="DSV_MOG"/>
    <s v="MARCOS DE OLIVEIRA GUSMAO"/>
    <s v="MÉDICO(A)"/>
    <s v="SIMPLES"/>
    <s v="N"/>
    <x v="1"/>
    <n v="0"/>
    <m/>
    <s v="N"/>
    <s v="N"/>
    <s v="N"/>
    <s v=" "/>
    <x v="1"/>
    <d v="2025-04-23T00:00:00"/>
  </r>
  <r>
    <n v="481"/>
    <x v="800"/>
    <d v="1986-07-05T00:00:00"/>
    <s v="M"/>
    <n v="29122022481"/>
    <m/>
    <n v="2322949"/>
    <m/>
    <x v="1"/>
    <s v="026.482.245-56"/>
    <s v="marcuspeixinho@dedallg.com.br"/>
    <x v="892"/>
    <s v="MARCUS VINICIUS OLIVEIRA PEIXINHO GUIMARÃES"/>
    <s v="5571992222022"/>
    <s v="REGULAR"/>
    <m/>
    <x v="21"/>
    <s v="ADVISOR"/>
    <s v="SALVADOR "/>
    <s v="BA"/>
    <s v="41720-060"/>
    <s v="5571992222022"/>
    <x v="383"/>
    <d v="2022-12-29T00:00:00"/>
    <s v="MVO"/>
    <s v="MVO"/>
    <s v="MARCUS VINICIUS OLIVEIRA PEIXINHO GUIMARÃES"/>
    <s v="ADVOGADO(A)"/>
    <s v="COMPLETA"/>
    <s v="S"/>
    <x v="5"/>
    <n v="1"/>
    <m/>
    <s v="N"/>
    <s v="N"/>
    <s v="N"/>
    <s v=" "/>
    <x v="1"/>
    <d v="2023-01-30T00:00:00"/>
  </r>
  <r>
    <n v="491"/>
    <x v="801"/>
    <d v="1994-09-06T00:00:00"/>
    <s v="M"/>
    <n v="28122022491"/>
    <n v="2059730"/>
    <m/>
    <m/>
    <x v="666"/>
    <s v="406.898.488-38"/>
    <s v="GIOVANELAUGUSTO@GMAIL.COM"/>
    <x v="893"/>
    <s v="GIOVANE LUIZ AUGUSTO"/>
    <n v="5511996059850"/>
    <s v="QUALIFICADO"/>
    <m/>
    <x v="1"/>
    <s v="CONSULTORIA"/>
    <s v="SÃO PAULO"/>
    <s v="SP"/>
    <s v="09371-420"/>
    <n v="5511996059850"/>
    <x v="384"/>
    <d v="2022-12-28T00:00:00"/>
    <s v="GLA"/>
    <s v="GLA_GLA"/>
    <s v="GIOVANE LUIZ AUGUSTO"/>
    <s v="PUBLICITÁRIO(A)"/>
    <s v="COMPLETA"/>
    <s v="S"/>
    <x v="0"/>
    <n v="1"/>
    <n v="2"/>
    <s v="S"/>
    <s v="N"/>
    <s v="S"/>
    <s v=" "/>
    <x v="0"/>
    <m/>
  </r>
  <r>
    <n v="492"/>
    <x v="802"/>
    <d v="1990-01-14T00:00:00"/>
    <s v="F"/>
    <n v="28122022492"/>
    <n v="7730153"/>
    <m/>
    <m/>
    <x v="667"/>
    <s v="075.278.249-56"/>
    <s v="ALINEFEZER@HOTMAIL.COM"/>
    <x v="894"/>
    <s v="GIOVANE LUIZ AUGUSTO"/>
    <n v="5549999076940"/>
    <s v="REGULAR"/>
    <m/>
    <x v="9"/>
    <s v="CONSULTORIA"/>
    <s v="JOINVLLE "/>
    <s v="SC"/>
    <s v="89204-430"/>
    <n v="5549999076940"/>
    <x v="384"/>
    <d v="2022-12-28T00:00:00"/>
    <s v="GLA"/>
    <s v="GLA_GLA"/>
    <s v="GIOVANE LUIZ AUGUSTO"/>
    <s v="MÉDICO(A)"/>
    <s v="COMPLETA"/>
    <s v="S"/>
    <x v="0"/>
    <n v="1"/>
    <n v="2"/>
    <s v="S"/>
    <s v="N"/>
    <s v="S"/>
    <s v=" "/>
    <x v="0"/>
    <m/>
  </r>
  <r>
    <n v="479"/>
    <x v="665"/>
    <d v="1979-03-04T00:00:00"/>
    <s v="M"/>
    <n v="23122022479"/>
    <m/>
    <m/>
    <m/>
    <x v="1"/>
    <s v="030.519.064-41"/>
    <s v="luizgustavotavares@hotmail.com"/>
    <x v="895"/>
    <s v="LUIZ GUSTAVO TAVARES FERREIRA DE SOUZA"/>
    <n v="5581998725605"/>
    <s v="REGULAR"/>
    <m/>
    <x v="1"/>
    <s v="CONSULTORIA"/>
    <s v="RECIFE"/>
    <s v="PE"/>
    <s v="54410-010"/>
    <n v="5581998725605"/>
    <x v="385"/>
    <d v="2022-12-23T00:00:00"/>
    <s v="LGTF"/>
    <s v="LGTF"/>
    <s v="LUIZ GUSTAVO TAVARES FERREIRA DE SOUZA"/>
    <s v="EMPRESÁRIO(A)"/>
    <m/>
    <m/>
    <x v="0"/>
    <n v="1"/>
    <n v="2"/>
    <s v="S"/>
    <s v="N"/>
    <s v="S"/>
    <s v=" "/>
    <x v="1"/>
    <d v="2023-08-15T00:00:00"/>
  </r>
  <r>
    <n v="472"/>
    <x v="803"/>
    <d v="1973-06-12T00:00:00"/>
    <s v="F"/>
    <n v="22122022472"/>
    <n v="3448400"/>
    <n v="8298730"/>
    <m/>
    <x v="668"/>
    <s v="776.193.405-30"/>
    <s v="apandradebarreto@hotmail.com"/>
    <x v="896"/>
    <s v="ANA PAULA ANDRADE BARRETO"/>
    <s v="557199186029"/>
    <s v="REGULAR"/>
    <m/>
    <x v="1"/>
    <s v="CONSULTORIA"/>
    <s v="SALVADOR"/>
    <s v="BA"/>
    <s v="41810-820"/>
    <s v="557199186029"/>
    <x v="386"/>
    <d v="2022-12-22T00:00:00"/>
    <s v="APA"/>
    <s v="APA_APA"/>
    <s v="ANA PAULA ANDRADE BARRETO"/>
    <s v="MÉDICO(A)"/>
    <s v="COMPLETA "/>
    <s v="S"/>
    <x v="0"/>
    <n v="1"/>
    <n v="2"/>
    <s v="S"/>
    <s v="N"/>
    <s v="S"/>
    <s v=" "/>
    <x v="0"/>
    <m/>
  </r>
  <r>
    <n v="485"/>
    <x v="804"/>
    <d v="1985-02-06T00:00:00"/>
    <s v="M"/>
    <n v="21122022485"/>
    <n v="9650714"/>
    <m/>
    <s v="6FR36635"/>
    <x v="669"/>
    <s v="047.734.444-52"/>
    <s v="joaomendes85@yahoo.com.br"/>
    <x v="897"/>
    <s v="JOAO EMMANUEL MENDES DO NASCIMENTO"/>
    <n v="5581981931985"/>
    <s v="REGULAR"/>
    <m/>
    <x v="1"/>
    <s v="CONSULTORIA"/>
    <s v="RECIFE"/>
    <s v="PE"/>
    <s v="51160-900"/>
    <n v="5581981931985"/>
    <x v="387"/>
    <d v="2022-12-21T00:00:00"/>
    <s v="FMV"/>
    <s v="FMV_JEMN"/>
    <s v="JOAO EMMANUEL MENDES DO NASCIMENTO"/>
    <s v="EMPRESÁRIO(A)"/>
    <s v="COMPLETA"/>
    <s v="S"/>
    <x v="0"/>
    <n v="1"/>
    <n v="2"/>
    <s v="S"/>
    <s v="N"/>
    <s v="S"/>
    <s v=" "/>
    <x v="0"/>
    <m/>
  </r>
  <r>
    <n v="475"/>
    <x v="805"/>
    <d v="1985-05-09T00:00:00"/>
    <s v="M"/>
    <n v="19122022475"/>
    <m/>
    <m/>
    <m/>
    <x v="1"/>
    <s v="057.885.784-77"/>
    <s v="Luizfelipelins.adv@gmail.com"/>
    <x v="898"/>
    <s v="LUIZ FELIPE LIMA LINS"/>
    <n v="5583988269812"/>
    <s v="QUALIFICADO"/>
    <m/>
    <x v="21"/>
    <s v="ADVISOR"/>
    <s v="JOÃO PESSOA"/>
    <s v="PB"/>
    <s v="58039-151"/>
    <n v="5583988269812"/>
    <x v="388"/>
    <d v="2022-12-19T00:00:00"/>
    <s v="LFLL"/>
    <s v="LFLL"/>
    <s v="LUIZ FELIPE LIMA LINS"/>
    <s v="ADVOGADO(A)"/>
    <s v="SIMPLES "/>
    <s v="N"/>
    <x v="5"/>
    <n v="1"/>
    <m/>
    <s v="N"/>
    <s v="N"/>
    <s v="N"/>
    <s v=" "/>
    <x v="1"/>
    <d v="2023-08-17T00:00:00"/>
  </r>
  <r>
    <n v="476"/>
    <x v="806"/>
    <d v="1985-01-23T00:00:00"/>
    <s v="M"/>
    <n v="19122022476"/>
    <m/>
    <m/>
    <m/>
    <x v="1"/>
    <s v="067.136.876-10"/>
    <s v="brunoperezbarbosa@gmail.com"/>
    <x v="899"/>
    <s v="BRUNO PEREZ BARBOSA"/>
    <n v="5531991317886"/>
    <s v="REGULAR"/>
    <m/>
    <x v="21"/>
    <s v="ADVISOR"/>
    <s v="BELO HORIZONTE"/>
    <s v="MG"/>
    <s v="30320-410"/>
    <n v="5531991317886"/>
    <x v="388"/>
    <d v="2022-12-19T00:00:00"/>
    <s v="BPBA"/>
    <s v="BPBA"/>
    <s v="BRUNO PEREZ BARBOSA"/>
    <s v="ADMINISTRADOR(A)"/>
    <s v="COMPLETA "/>
    <s v="S"/>
    <x v="5"/>
    <n v="1"/>
    <m/>
    <s v="N"/>
    <s v="N"/>
    <s v="N"/>
    <s v=" "/>
    <x v="1"/>
    <d v="2023-08-14T00:00:00"/>
  </r>
  <r>
    <n v="515"/>
    <x v="807"/>
    <d v="1986-03-11T00:00:00"/>
    <s v="F"/>
    <n v="19122022515"/>
    <m/>
    <m/>
    <m/>
    <x v="1"/>
    <s v="068.814.534-50"/>
    <s v="LUIZAGUALBERTO@HOTMAIL.COM"/>
    <x v="900"/>
    <s v="LUIZ FELIPE LIMA LINS"/>
    <n v="5583988269812"/>
    <s v="QUALIFICADO"/>
    <m/>
    <x v="21"/>
    <s v="ADVISOR"/>
    <s v="JOÃO PESSOA"/>
    <s v="PB"/>
    <s v="58039-151"/>
    <n v="5583988269812"/>
    <x v="388"/>
    <d v="2022-12-19T00:00:00"/>
    <s v="LFLL"/>
    <s v="LFLL_LFG"/>
    <s v="LUIZA FERNANDES GUALBERTO"/>
    <s v="ADVOGADO(A)"/>
    <s v="COMPLETA "/>
    <s v="S"/>
    <x v="5"/>
    <n v="1"/>
    <m/>
    <s v="N"/>
    <s v="N"/>
    <s v="N"/>
    <s v=" "/>
    <x v="1"/>
    <d v="2023-08-17T00:00:00"/>
  </r>
  <r>
    <n v="467"/>
    <x v="808"/>
    <d v="1983-01-25T00:00:00"/>
    <s v="M"/>
    <n v="8122022467"/>
    <n v="9340499"/>
    <m/>
    <m/>
    <x v="1"/>
    <s v="045.981.334-06"/>
    <s v="drphelipecunha@gmail.com"/>
    <x v="901"/>
    <s v="PHELIPE CUNHA BEZERRA"/>
    <n v="5581999087345"/>
    <s v="REGULAR"/>
    <m/>
    <x v="2"/>
    <s v="RETENCAO"/>
    <s v="RECIFE"/>
    <s v="PE"/>
    <s v="51020-060"/>
    <n v="5581999087345"/>
    <x v="389"/>
    <d v="2022-12-08T00:00:00"/>
    <s v="PCB"/>
    <s v="PCB_PCB"/>
    <s v="PHELIPE CUNHA BEZERRA"/>
    <s v="MÉDICO(A)"/>
    <m/>
    <m/>
    <x v="1"/>
    <n v="0"/>
    <m/>
    <s v="N"/>
    <s v="N"/>
    <s v="N"/>
    <s v=" "/>
    <x v="0"/>
    <m/>
  </r>
  <r>
    <n v="470"/>
    <x v="809"/>
    <d v="1997-09-08T00:00:00"/>
    <s v="M"/>
    <n v="8122022470"/>
    <n v="2804318"/>
    <m/>
    <m/>
    <x v="1"/>
    <s v="112.820.014-77"/>
    <s v="BRENOFLINS@GMAIL.COM"/>
    <x v="902"/>
    <s v="BRENO FALCAO DE FREITAS LINS"/>
    <n v="5581999888849"/>
    <s v="REGULAR"/>
    <m/>
    <x v="17"/>
    <s v="RETENCAO"/>
    <s v="RECIFE"/>
    <s v="PE"/>
    <s v="52050-370"/>
    <n v="5581999888849"/>
    <x v="389"/>
    <d v="2022-12-08T00:00:00"/>
    <s v="BFFL"/>
    <s v="BFFL_BFFL"/>
    <s v="BRENO FALCAO DE FREITAS LINS"/>
    <s v="DESENVOLVEDOR(A)"/>
    <m/>
    <m/>
    <x v="1"/>
    <n v="1"/>
    <m/>
    <s v="N"/>
    <s v="N"/>
    <s v="N"/>
    <s v=" "/>
    <x v="1"/>
    <d v="2025-05-26T00:00:00"/>
  </r>
  <r>
    <n v="473"/>
    <x v="810"/>
    <d v="1984-12-24T00:00:00"/>
    <s v="F"/>
    <n v="7122022473"/>
    <n v="7782612"/>
    <n v="2742201"/>
    <m/>
    <x v="670"/>
    <s v="051.286.014-98"/>
    <s v="celina_tassitano@hotmail.com"/>
    <x v="903"/>
    <s v="CELINA MIRANDA TASSITANO"/>
    <n v="5511943445661"/>
    <s v="REGULAR"/>
    <m/>
    <x v="9"/>
    <s v="CONSULTORIA"/>
    <s v="SÃO PAULO"/>
    <s v="SP"/>
    <s v="6473-073"/>
    <n v="5511943445661"/>
    <x v="390"/>
    <d v="2022-12-07T00:00:00"/>
    <s v="FMT"/>
    <s v="FMT_CMT"/>
    <s v="CELINA MIRANDA TASSITANO"/>
    <s v="PUBLICITÁRIO(A)"/>
    <s v="COMPLETA"/>
    <s v="S"/>
    <x v="0"/>
    <n v="1"/>
    <n v="2"/>
    <s v="S"/>
    <s v="N"/>
    <s v="S"/>
    <s v=" "/>
    <x v="0"/>
    <m/>
  </r>
  <r>
    <n v="474"/>
    <x v="811"/>
    <d v="1987-12-18T00:00:00"/>
    <s v="M"/>
    <n v="7122022474"/>
    <n v="421328"/>
    <m/>
    <s v="6AS36893"/>
    <x v="671"/>
    <s v="059.450.227-64"/>
    <s v="DIEGOFSJ@GMAIL.COM"/>
    <x v="904"/>
    <s v="DIEGO SOUZA AUGUSTO"/>
    <n v="5511988980808"/>
    <s v="QUALIFICADO"/>
    <m/>
    <x v="1"/>
    <s v="CONSULTORIA"/>
    <s v="SÃO PAULO"/>
    <s v="SP"/>
    <s v="6473-073"/>
    <n v="5511988980808"/>
    <x v="390"/>
    <d v="2022-12-07T00:00:00"/>
    <s v="DSA"/>
    <s v="DSA_DSA"/>
    <s v="DIEGO SOUZA AUGUSTO"/>
    <s v="GERENTE"/>
    <s v="COMPLETA "/>
    <s v="S"/>
    <x v="0"/>
    <n v="1"/>
    <n v="2"/>
    <s v="S"/>
    <s v="N"/>
    <s v="S"/>
    <s v=" "/>
    <x v="0"/>
    <m/>
  </r>
  <r>
    <n v="483"/>
    <x v="812"/>
    <d v="1975-11-17T00:00:00"/>
    <s v="M"/>
    <n v="3122022483"/>
    <n v="2752006"/>
    <m/>
    <m/>
    <x v="1"/>
    <s v="029.809.024-46"/>
    <s v="joao.bosco@gmail.com"/>
    <x v="905"/>
    <s v="JOÃO BOSCO ARAÚJO PINTO FILHO"/>
    <n v="5521990045055"/>
    <s v="REGULAR"/>
    <s v="REGULAR"/>
    <x v="19"/>
    <s v="RETENCAO"/>
    <s v="RIO DE JANEIRO"/>
    <s v="RJ"/>
    <s v="22441-030"/>
    <n v="5521990045055"/>
    <x v="391"/>
    <d v="2022-12-03T00:00:00"/>
    <s v="JBA"/>
    <s v="JBA"/>
    <s v="JOÃO BOSCO ARAÚJO PINTO FILHO"/>
    <s v="EMPRESÁRIO(A)"/>
    <s v="SIMPLES"/>
    <s v="N "/>
    <x v="1"/>
    <n v="0"/>
    <m/>
    <s v="S"/>
    <s v="N"/>
    <s v="S"/>
    <s v=" "/>
    <x v="1"/>
    <d v="2023-09-22T00:00:00"/>
  </r>
  <r>
    <n v="466"/>
    <x v="813"/>
    <d v="1963-07-26T00:00:00"/>
    <s v="M"/>
    <n v="30112022466"/>
    <n v="2695353"/>
    <m/>
    <m/>
    <x v="672"/>
    <s v="777.801.167-00"/>
    <s v="edilson.araujo73@gmail.com"/>
    <x v="906"/>
    <s v="ALEX CASTILHO ARAUJO"/>
    <n v="5513974099590"/>
    <s v="QUALIFICADO"/>
    <m/>
    <x v="1"/>
    <s v="CONSULTORIA"/>
    <s v="SANTOS"/>
    <s v="SP"/>
    <s v="11015-180"/>
    <n v="5513974099590"/>
    <x v="392"/>
    <d v="2022-11-30T00:00:00"/>
    <s v="FCA"/>
    <s v="FCA_ESA"/>
    <s v="EDILSON SILVA ARAUJO"/>
    <s v="APOSENTADO(A)"/>
    <s v="SIMPLES"/>
    <s v="S"/>
    <x v="0"/>
    <n v="1"/>
    <n v="1"/>
    <s v="S"/>
    <s v="N"/>
    <s v="S"/>
    <s v=" "/>
    <x v="0"/>
    <m/>
  </r>
  <r>
    <n v="469"/>
    <x v="814"/>
    <d v="1969-06-16T00:00:00"/>
    <s v="F"/>
    <n v="25112022469"/>
    <n v="2699607"/>
    <m/>
    <m/>
    <x v="673"/>
    <s v="667.673.424-91"/>
    <s v="adriananobrega@yahoo.com.br"/>
    <x v="907"/>
    <s v="HELIO MEIRA TOLENTINO DE CARVALHO"/>
    <s v="5581988448194"/>
    <s v="REGULAR"/>
    <m/>
    <x v="1"/>
    <s v="CONSULTORIA"/>
    <s v="RECIFE"/>
    <s v="PE"/>
    <s v="52050-145"/>
    <n v="5581988380503"/>
    <x v="393"/>
    <d v="2022-11-25T00:00:00"/>
    <s v="PJTE"/>
    <s v="PJTE_RTN"/>
    <s v="RICARDO TOLENTINO WANDERLEY DA NOBREGA"/>
    <s v="SERVIDOR(A) PÚBLICO(A)"/>
    <s v="SIMPLES"/>
    <s v="S"/>
    <x v="0"/>
    <n v="1"/>
    <n v="3"/>
    <s v="S"/>
    <s v="N"/>
    <s v="S"/>
    <s v=" "/>
    <x v="0"/>
    <m/>
  </r>
  <r>
    <n v="464"/>
    <x v="815"/>
    <m/>
    <s v="M"/>
    <n v="24112022464"/>
    <m/>
    <n v="4918322"/>
    <m/>
    <x v="1"/>
    <s v="343.399.499-49"/>
    <s v="FEBTELLES@GMAIL.COM"/>
    <x v="716"/>
    <s v="FERNANDO FRANCISCO CARLOS BONDIN TELES"/>
    <s v="5511948186556"/>
    <m/>
    <s v="REGULAR"/>
    <x v="21"/>
    <s v="ADVISOR"/>
    <s v="SÃO PAULO"/>
    <s v="SP"/>
    <s v="88380-000"/>
    <s v="5511948186556"/>
    <x v="394"/>
    <d v="2022-11-24T00:00:00"/>
    <s v="FCT"/>
    <s v="FCT"/>
    <s v="FERNANDO FRANCISCO CARLOS BONDIN TELES"/>
    <s v="ENGENHEIRO(A)"/>
    <s v="COMPLETA "/>
    <s v="S"/>
    <x v="5"/>
    <n v="1"/>
    <m/>
    <s v="N"/>
    <s v="N"/>
    <s v="N"/>
    <s v=" "/>
    <x v="1"/>
    <d v="2023-08-29T00:00:00"/>
  </r>
  <r>
    <n v="471"/>
    <x v="816"/>
    <d v="1981-07-04T00:00:00"/>
    <s v="M"/>
    <n v="21112022471"/>
    <n v="3146044"/>
    <n v="5185382"/>
    <m/>
    <x v="674"/>
    <s v="038.915.014-20"/>
    <s v="joaocarvalhobr@yahoo.com.br"/>
    <x v="908"/>
    <s v="JOAO AUGUSTO DE CARVALHO NETO"/>
    <n v="5581991519151"/>
    <s v="QUALIFICADO"/>
    <m/>
    <x v="1"/>
    <s v="CONSULTORIA"/>
    <s v="RECIFE"/>
    <s v="PE"/>
    <s v="51021-010"/>
    <n v="5581991519151"/>
    <x v="395"/>
    <d v="2022-11-21T00:00:00"/>
    <s v="JACN"/>
    <s v="JACN_JACN"/>
    <s v="JOAO AUGUSTO DE CARVALHO NETO"/>
    <s v="EMPRESÁRIO(A)"/>
    <s v="SIMPLES"/>
    <s v="S"/>
    <x v="0"/>
    <n v="1"/>
    <n v="2"/>
    <s v="S"/>
    <s v="N"/>
    <s v="S"/>
    <s v=" "/>
    <x v="0"/>
    <m/>
  </r>
  <r>
    <n v="461"/>
    <x v="817"/>
    <d v="1981-11-02T00:00:00"/>
    <s v="F"/>
    <n v="20112022461"/>
    <n v="7117925"/>
    <m/>
    <m/>
    <x v="675"/>
    <s v="041.033.974-11"/>
    <s v="priurocha@yahoo.com.br"/>
    <x v="909"/>
    <s v="PRISCILA ROCHA DE LIMA MARQUES"/>
    <n v="5581999606076"/>
    <s v="REGULAR"/>
    <m/>
    <x v="2"/>
    <s v="RETENCAO"/>
    <s v="RECIFE"/>
    <s v="PE"/>
    <s v="51011-000"/>
    <n v="5581999606076"/>
    <x v="396"/>
    <d v="2022-11-20T00:00:00"/>
    <s v="PRLM"/>
    <s v="PRLM_PRLM"/>
    <s v="PRISCILA ROCHA DE LIMA MARQUES"/>
    <s v="MÉDICO(A)"/>
    <s v="COMPLETA"/>
    <s v="S"/>
    <x v="1"/>
    <n v="0"/>
    <m/>
    <s v="N"/>
    <s v="N"/>
    <s v="N"/>
    <s v=" "/>
    <x v="1"/>
    <d v="2025-07-24T00:00:00"/>
  </r>
  <r>
    <n v="462"/>
    <x v="818"/>
    <d v="1991-11-04T00:00:00"/>
    <s v="M"/>
    <n v="17112022462"/>
    <n v="493024"/>
    <m/>
    <m/>
    <x v="676"/>
    <s v="097.627.424-86"/>
    <s v="BRUNO_LEITE19@HOTMAIL.COM"/>
    <x v="910"/>
    <s v="BRUNO FRANCA DE BRITTO LEITE"/>
    <n v="5581996090003"/>
    <s v="REGULAR"/>
    <m/>
    <x v="1"/>
    <s v="CONSULTORIA"/>
    <s v="RECIFE"/>
    <s v="PE"/>
    <s v="52070-010"/>
    <n v="5581996090003"/>
    <x v="397"/>
    <d v="2022-11-17T00:00:00"/>
    <s v="BFB"/>
    <s v="BFB_BFB"/>
    <s v="BRUNO FRANCA DE BRITTO LEITE"/>
    <s v="ADVOGADO(A)"/>
    <s v="SIMPLES"/>
    <s v="S"/>
    <x v="0"/>
    <n v="1"/>
    <n v="2"/>
    <s v="S"/>
    <s v="N"/>
    <s v="S"/>
    <s v=" "/>
    <x v="0"/>
    <m/>
  </r>
  <r>
    <n v="463"/>
    <x v="819"/>
    <d v="1996-10-30T00:00:00"/>
    <s v="M"/>
    <n v="17112022463"/>
    <n v="3478782"/>
    <m/>
    <m/>
    <x v="1"/>
    <s v="076.902.414-92"/>
    <s v="DIEGODGUIMARAES@LIVE.COM"/>
    <x v="911"/>
    <s v="DIEGO DUARTE GUIMARÃES "/>
    <n v="55819996450100"/>
    <s v="REGULAR"/>
    <m/>
    <x v="19"/>
    <s v="RETENCAO"/>
    <s v="RECIFE "/>
    <s v="PE"/>
    <s v="52020-160"/>
    <n v="55819996450100"/>
    <x v="397"/>
    <d v="2022-09-26T00:00:00"/>
    <s v="DDG"/>
    <s v="DDG"/>
    <s v="DIEGO DUARTE GUIMARÃES"/>
    <s v="ESTUDANTE "/>
    <s v="SIMPLES"/>
    <s v="N "/>
    <x v="1"/>
    <n v="0"/>
    <m/>
    <s v="N"/>
    <s v="N"/>
    <s v="N"/>
    <s v=" "/>
    <x v="1"/>
    <d v="2023-09-22T00:00:00"/>
  </r>
  <r>
    <n v="465"/>
    <x v="820"/>
    <d v="1984-12-25T00:00:00"/>
    <s v="M"/>
    <n v="16112022465"/>
    <n v="7143143"/>
    <m/>
    <m/>
    <x v="677"/>
    <s v="048.325.814-81"/>
    <s v="truta.diego@hotmail.com"/>
    <x v="912"/>
    <s v="DIEGO JOSÉ LYRA TRUTA"/>
    <n v="5581987852125"/>
    <s v="REGULAR"/>
    <m/>
    <x v="1"/>
    <s v="CONSULTORIA"/>
    <s v="RECIFE"/>
    <s v="PE"/>
    <s v="52041-130"/>
    <n v="5581987852125"/>
    <x v="398"/>
    <d v="2022-11-16T00:00:00"/>
    <s v="DLT"/>
    <s v="DLT_DLT"/>
    <s v="DIEGO JOSÉ LYRA TRUTA"/>
    <s v="ADMINISTRADOR(A)"/>
    <s v="SIMPLES"/>
    <s v="S"/>
    <x v="0"/>
    <n v="1"/>
    <n v="2"/>
    <s v="S"/>
    <s v="S"/>
    <s v="S"/>
    <s v=" "/>
    <x v="0"/>
    <m/>
  </r>
  <r>
    <n v="458"/>
    <x v="176"/>
    <d v="1948-06-08T00:00:00"/>
    <s v="M"/>
    <n v="8112022458"/>
    <m/>
    <m/>
    <m/>
    <x v="1"/>
    <s v="103.849.604-72"/>
    <s v="CONSTRUMAR.LTDA@HOTMAIL.COM"/>
    <x v="913"/>
    <s v="RICARDO DE ALBUQUERQUE MARANHAO NEVES"/>
    <n v="5581988445032"/>
    <s v="REGULAR"/>
    <m/>
    <x v="1"/>
    <s v="CONSULTORIA"/>
    <s v="RECIFE"/>
    <s v="PE"/>
    <s v="52050-120"/>
    <n v="5581988445032"/>
    <x v="399"/>
    <d v="2022-10-05T00:00:00"/>
    <s v="RAMN"/>
    <s v="RAMN"/>
    <s v="RICARDO DE ALBUQUERQUE MARANHAO NEVES"/>
    <s v="ENGENHEIRO(A)"/>
    <s v="SIMPLES"/>
    <s v="N"/>
    <x v="0"/>
    <n v="1"/>
    <m/>
    <s v="N"/>
    <s v="N"/>
    <s v="N"/>
    <s v=" "/>
    <x v="1"/>
    <d v="2025-04-04T00:00:00"/>
  </r>
  <r>
    <n v="468"/>
    <x v="821"/>
    <d v="1997-08-28T00:00:00"/>
    <s v="F"/>
    <n v="3112022468"/>
    <n v="9379548"/>
    <m/>
    <m/>
    <x v="1"/>
    <s v="704.448.494-83"/>
    <s v="mluisamlira@gmail.com"/>
    <x v="914"/>
    <s v="MARIA LUISA DE MEDEIROS LIRA"/>
    <n v="5581988082484"/>
    <s v="REGULAR"/>
    <m/>
    <x v="7"/>
    <s v="RETENCAO"/>
    <s v="RECIFE"/>
    <s v="PE"/>
    <s v="51111-000"/>
    <n v="5581988082484"/>
    <x v="400"/>
    <d v="2022-11-03T00:00:00"/>
    <s v="MLM"/>
    <s v="MLM_MLM"/>
    <s v="MARIA LUISA DE MEDEIROS LIRA"/>
    <s v="ADMINISTRADOR(A)"/>
    <s v="SIMPLES"/>
    <s v="S"/>
    <x v="1"/>
    <n v="0"/>
    <m/>
    <s v="N"/>
    <s v="N"/>
    <s v="N"/>
    <s v=" "/>
    <x v="1"/>
    <d v="2025-05-26T00:00:00"/>
  </r>
  <r>
    <n v="455"/>
    <x v="822"/>
    <d v="1984-12-21T00:00:00"/>
    <s v="M"/>
    <n v="1112022455"/>
    <n v="4309241"/>
    <m/>
    <m/>
    <x v="1"/>
    <s v="049.975.744-06"/>
    <s v="raimundonlneto@gmail.com"/>
    <x v="915"/>
    <s v="RAIMUNDO NONATO LOPES NETO "/>
    <n v="5581973472727"/>
    <s v="REGULAR"/>
    <s v="REGULAR"/>
    <x v="21"/>
    <s v="ADVISOR"/>
    <s v="RECIFE "/>
    <s v="PE"/>
    <s v="52010-210"/>
    <n v="5581973472727"/>
    <x v="401"/>
    <d v="2022-11-01T00:00:00"/>
    <s v="RNLN"/>
    <s v="RNLN"/>
    <s v="RAIMUNDO NONATO LOPES NETO"/>
    <s v="MÉDICO(A)"/>
    <s v="COMPLETA"/>
    <s v="S"/>
    <x v="5"/>
    <n v="1"/>
    <m/>
    <s v="N"/>
    <s v="N"/>
    <s v="N"/>
    <s v=" "/>
    <x v="1"/>
    <d v="2023-08-16T00:00:00"/>
  </r>
  <r>
    <n v="427"/>
    <x v="823"/>
    <d v="1985-02-26T00:00:00"/>
    <s v="M"/>
    <n v="19102022427"/>
    <n v="425175"/>
    <n v="4177928"/>
    <m/>
    <x v="1"/>
    <s v="062.895.084-58"/>
    <s v="arthurlira_@hotmail.com"/>
    <x v="916"/>
    <s v="ARTHUR HENRIQUE GOMES LIRA"/>
    <n v="5581988868693"/>
    <s v="REGULAR"/>
    <m/>
    <x v="21"/>
    <s v="ADVISOR"/>
    <s v="RECIFE"/>
    <s v="PE"/>
    <s v="5102-1070"/>
    <n v="5581988868693"/>
    <x v="402"/>
    <d v="2022-10-19T00:00:00"/>
    <s v="AHGL"/>
    <s v="AHGL"/>
    <s v="ARTHUR HENRIQUE GOMES LIRA"/>
    <s v="DENTISTA"/>
    <s v="SIMPLES"/>
    <s v="S"/>
    <x v="5"/>
    <n v="1"/>
    <m/>
    <s v="N"/>
    <s v="N"/>
    <s v="N"/>
    <s v=" "/>
    <x v="1"/>
    <d v="2024-09-26T00:00:00"/>
  </r>
  <r>
    <n v="431"/>
    <x v="824"/>
    <d v="1961-05-14T00:00:00"/>
    <s v="M"/>
    <n v="14102022431"/>
    <n v="8512584"/>
    <m/>
    <m/>
    <x v="1"/>
    <s v="193.014.304-44"/>
    <s v="THOMAZ.LMG@HOTMAIL.COM"/>
    <x v="917"/>
    <s v="THOMAZ LOBO MACHADO GUIMARAES"/>
    <n v="5581998787788"/>
    <s v="REGULAR"/>
    <m/>
    <x v="1"/>
    <s v="CONSULTORIA"/>
    <s v="RECIFE "/>
    <s v="PE"/>
    <s v="51130-000"/>
    <n v="5581998787788"/>
    <x v="403"/>
    <d v="2022-10-14T00:00:00"/>
    <s v="TLMG"/>
    <s v="TLMG"/>
    <s v="THOMAZ LOBO MACHADO GUIMARAES"/>
    <s v="EMPRESÁRIO(A)"/>
    <s v="COMPLETA "/>
    <s v="S"/>
    <x v="0"/>
    <n v="1"/>
    <n v="2"/>
    <s v="S"/>
    <s v="N"/>
    <s v="S"/>
    <s v=" "/>
    <x v="1"/>
    <d v="2025-05-05T00:00:00"/>
  </r>
  <r>
    <n v="452"/>
    <x v="646"/>
    <d v="1978-01-25T00:00:00"/>
    <s v="F"/>
    <n v="14102022452"/>
    <n v="9301992"/>
    <m/>
    <m/>
    <x v="678"/>
    <s v="928.236.705-30"/>
    <s v="CEIYEE@YAHOO.COM"/>
    <x v="918"/>
    <s v="ROSANA WU CEI YEE"/>
    <n v="5581997398989"/>
    <s v="REGULAR"/>
    <m/>
    <x v="2"/>
    <s v="CONSULTORIA"/>
    <s v="SALVADOR "/>
    <s v="BA"/>
    <s v="40295-050"/>
    <n v="5581997398989"/>
    <x v="403"/>
    <d v="2022-10-14T00:00:00"/>
    <s v="WCY"/>
    <s v="WCY_WCY"/>
    <s v="ROSANA WU CEI YEE"/>
    <s v="EMPRESÁRIO(A)"/>
    <s v="SIMPLES "/>
    <s v="N"/>
    <x v="0"/>
    <n v="1"/>
    <n v="3"/>
    <s v="S"/>
    <s v="N"/>
    <s v="S"/>
    <s v=" "/>
    <x v="0"/>
    <m/>
  </r>
  <r>
    <n v="444"/>
    <x v="31"/>
    <d v="1983-02-09T00:00:00"/>
    <s v="M"/>
    <n v="9102022444"/>
    <n v="348850"/>
    <m/>
    <m/>
    <x v="1"/>
    <s v="043.092.024-54"/>
    <s v="jaymemed@yahoo.com.br"/>
    <x v="19"/>
    <s v="JAYME MARQUES DOS SANTOS NETO"/>
    <n v="5581933270369"/>
    <s v="QUALIFICADO"/>
    <m/>
    <x v="2"/>
    <s v="RETENCAO"/>
    <s v="RECIFE"/>
    <s v="PE"/>
    <s v="51011-000"/>
    <n v="5581933270369"/>
    <x v="404"/>
    <d v="2022-10-09T00:00:00"/>
    <s v="JMSN"/>
    <s v="JMSN_JMSN"/>
    <s v="JAYME MARQUES DOS SANTOS NETO"/>
    <s v="MÉDICO(A)"/>
    <m/>
    <m/>
    <x v="1"/>
    <n v="0"/>
    <m/>
    <s v="N"/>
    <s v="N"/>
    <s v="N"/>
    <s v="S"/>
    <x v="1"/>
    <d v="2025-07-22T00:00:00"/>
  </r>
  <r>
    <n v="459"/>
    <x v="825"/>
    <d v="1983-01-31T00:00:00"/>
    <s v="F"/>
    <n v="7102022459"/>
    <n v="9298250"/>
    <m/>
    <m/>
    <x v="1"/>
    <s v="009.155.614-76"/>
    <s v="maria@garibaldipinto.com.br"/>
    <x v="919"/>
    <s v="MARIA GARIBALDI PINTO"/>
    <n v="5581991840102"/>
    <s v="REGULAR"/>
    <m/>
    <x v="2"/>
    <s v="RETENCAO"/>
    <s v="RECIFE"/>
    <s v="PE"/>
    <s v="52060-590"/>
    <n v="5581991840102"/>
    <x v="405"/>
    <d v="2022-10-07T00:00:00"/>
    <s v="MGP"/>
    <s v="MGP_MGP"/>
    <s v="MARIA GARIBALDI PINTO"/>
    <s v="DIRETOR(A)"/>
    <m/>
    <m/>
    <x v="1"/>
    <n v="0"/>
    <m/>
    <s v="N"/>
    <s v="N"/>
    <s v="N"/>
    <s v=" "/>
    <x v="0"/>
    <m/>
  </r>
  <r>
    <n v="446"/>
    <x v="826"/>
    <d v="1987-11-03T00:00:00"/>
    <s v="M"/>
    <n v="6102022446"/>
    <m/>
    <m/>
    <m/>
    <x v="1"/>
    <s v="368.489.668-35"/>
    <s v="fernandoeckermann@gmail.com"/>
    <x v="920"/>
    <s v="FERNANDO ECKERMANN"/>
    <n v="5511972515244"/>
    <m/>
    <m/>
    <x v="21"/>
    <s v="ADVISOR"/>
    <s v="VISTA ALEGRE "/>
    <s v="SP"/>
    <s v="13285-328"/>
    <n v="5511972515244"/>
    <x v="406"/>
    <d v="2022-10-06T00:00:00"/>
    <s v="FEK"/>
    <s v="FEK"/>
    <s v="FERNANDO ECKERMANN"/>
    <s v="CONSULTOR"/>
    <m/>
    <m/>
    <x v="5"/>
    <n v="1"/>
    <m/>
    <s v="N"/>
    <s v="N"/>
    <s v="N"/>
    <s v=" "/>
    <x v="1"/>
    <d v="2023-07-12T00:00:00"/>
  </r>
  <r>
    <n v="447"/>
    <x v="669"/>
    <d v="1985-07-26T00:00:00"/>
    <s v="M"/>
    <n v="5102022447"/>
    <m/>
    <m/>
    <m/>
    <x v="1"/>
    <s v="014.183.315-70"/>
    <s v="gustavoduarte2008@gmail.com"/>
    <x v="921"/>
    <s v="GUSTAVO MENDONÇA DUARTE"/>
    <n v="5573981079426"/>
    <m/>
    <m/>
    <x v="21"/>
    <s v="ADVISOR"/>
    <s v="ITABUNA"/>
    <s v="BA"/>
    <s v="45605-472"/>
    <n v="5573981079426"/>
    <x v="407"/>
    <d v="2022-10-05T00:00:00"/>
    <s v="GMD"/>
    <s v="GMD"/>
    <s v="GUSTAVO MENDONÇA DUARTE"/>
    <s v="MÉDICO(A)"/>
    <m/>
    <m/>
    <x v="5"/>
    <n v="1"/>
    <m/>
    <s v="N"/>
    <s v="N"/>
    <s v="N"/>
    <s v=" "/>
    <x v="1"/>
    <d v="2023-08-11T00:00:00"/>
  </r>
  <r>
    <n v="454"/>
    <x v="827"/>
    <d v="1961-04-16T00:00:00"/>
    <s v="F"/>
    <n v="5102022454"/>
    <n v="4824944"/>
    <m/>
    <m/>
    <x v="679"/>
    <s v="220.726.404-15"/>
    <s v="ams.11@hotmail.com"/>
    <x v="922"/>
    <s v="ANA MARIA DE SOUZA"/>
    <n v="5581991138647"/>
    <s v="REGULAR"/>
    <m/>
    <x v="1"/>
    <s v="RETENCAO"/>
    <s v="RECIFE"/>
    <s v="PE"/>
    <s v="52050-180"/>
    <n v="5581991138647"/>
    <x v="407"/>
    <d v="2022-10-05T00:00:00"/>
    <s v="SSG"/>
    <s v="SSG_AMS"/>
    <s v="ANA MARIA DE SOUZA"/>
    <s v="MÉDICO(A)"/>
    <s v="COMPLETA"/>
    <s v="N"/>
    <x v="2"/>
    <n v="1"/>
    <m/>
    <s v="S"/>
    <s v="N"/>
    <s v="S"/>
    <s v=" "/>
    <x v="0"/>
    <m/>
  </r>
  <r>
    <n v="445"/>
    <x v="828"/>
    <d v="1980-05-09T00:00:00"/>
    <s v="M"/>
    <n v="30092022445"/>
    <n v="4372604"/>
    <n v="2016700"/>
    <m/>
    <x v="1"/>
    <s v="009.090.104-55"/>
    <s v="eduardo.cabral.melo@gmail.com"/>
    <x v="923"/>
    <s v="EDUARDO JOSÉ CABRAL DE MELO FILHO"/>
    <n v="5579981027393"/>
    <m/>
    <m/>
    <x v="21"/>
    <s v="ADVISOR"/>
    <s v="ARACAJU"/>
    <s v="SE"/>
    <s v="49037-460"/>
    <n v="5579981027393"/>
    <x v="408"/>
    <d v="2022-09-30T00:00:00"/>
    <s v="ECM"/>
    <s v="ECM"/>
    <s v="EDUARDO JOSÉ CABRAL DE MELO FILHO"/>
    <s v="ADVOGADO(A)"/>
    <m/>
    <m/>
    <x v="5"/>
    <n v="1"/>
    <m/>
    <s v="N"/>
    <s v="N"/>
    <s v="N"/>
    <s v=" "/>
    <x v="1"/>
    <d v="2024-09-26T00:00:00"/>
  </r>
  <r>
    <n v="448"/>
    <x v="829"/>
    <d v="2022-08-08T00:00:00"/>
    <s v="M"/>
    <n v="27092022448"/>
    <n v="2505688"/>
    <n v="2354850"/>
    <m/>
    <x v="1"/>
    <s v="049.743.294-30"/>
    <s v="pauloadmsn@gmail.com"/>
    <x v="924"/>
    <s v="PAULO ANSELMO DA MOTA SILVEIRA NETO"/>
    <n v="5581982880808"/>
    <m/>
    <m/>
    <x v="21"/>
    <s v="ADVISOR"/>
    <s v="RECIFE"/>
    <s v="PE"/>
    <s v="52171-131"/>
    <n v="5581982880808"/>
    <x v="409"/>
    <d v="2022-09-27T00:00:00"/>
    <s v="PAS"/>
    <s v="PAS"/>
    <s v="PAULO ANSELMO DA MOTA SILVEIRA NETO"/>
    <s v="PROFESSOR(A)"/>
    <m/>
    <m/>
    <x v="5"/>
    <n v="1"/>
    <m/>
    <s v="N"/>
    <s v="N"/>
    <s v="N"/>
    <s v=" "/>
    <x v="1"/>
    <d v="2023-02-27T00:00:00"/>
  </r>
  <r>
    <n v="439"/>
    <x v="655"/>
    <d v="1978-04-06T00:00:00"/>
    <s v="M"/>
    <n v="16092022439"/>
    <m/>
    <m/>
    <m/>
    <x v="1"/>
    <s v="271.863.148-13"/>
    <s v="EDULOBO@GMAIL.COM"/>
    <x v="925"/>
    <s v="EDUARDO SANTANA LOBO"/>
    <s v="5521981814663"/>
    <s v="REGULAR"/>
    <m/>
    <x v="21"/>
    <s v="ADVISOR"/>
    <s v="RIO DE JANEIRO"/>
    <s v="RJ"/>
    <s v="227953-15"/>
    <s v="5521981814663"/>
    <x v="410"/>
    <d v="2022-09-16T00:00:00"/>
    <s v="ESLO"/>
    <s v="ESLO"/>
    <s v="EDUARDO SANTANA LOBO"/>
    <s v="ANALISTA DE SISTEMAS"/>
    <s v="SIMPLES"/>
    <m/>
    <x v="5"/>
    <s v="100%"/>
    <m/>
    <s v="N"/>
    <s v="N"/>
    <s v="N"/>
    <s v=" "/>
    <x v="1"/>
    <d v="2023-08-23T00:00:00"/>
  </r>
  <r>
    <n v="437"/>
    <x v="830"/>
    <d v="1954-07-25T00:00:00"/>
    <s v="M"/>
    <n v="12092022437"/>
    <n v="9169847"/>
    <m/>
    <m/>
    <x v="680"/>
    <s v="104.012.964-15"/>
    <s v="MARCILIO2507@HOTMAIL.COM"/>
    <x v="926"/>
    <s v="HELIO MEIRA TOLENTINO DE CARVALHO"/>
    <s v="5581997323370"/>
    <m/>
    <m/>
    <x v="1"/>
    <s v="CONSULTORIA"/>
    <s v="RECIFE"/>
    <s v="PE"/>
    <s v="520201-50"/>
    <s v="5581997323370"/>
    <x v="411"/>
    <d v="2022-09-12T00:00:00"/>
    <s v="PJTE"/>
    <s v="PJTE_MDA"/>
    <s v="MARCILIO DIAS ALVES"/>
    <s v="ADMINISTRADOR(A)"/>
    <s v="COMPLETA"/>
    <m/>
    <x v="0"/>
    <s v="100%"/>
    <n v="3"/>
    <s v="S"/>
    <s v="N"/>
    <s v="S"/>
    <s v=" "/>
    <x v="0"/>
    <m/>
  </r>
  <r>
    <n v="438"/>
    <x v="831"/>
    <d v="1978-10-13T00:00:00"/>
    <s v="M"/>
    <n v="12092022438"/>
    <n v="9166930"/>
    <m/>
    <m/>
    <x v="681"/>
    <s v="028.049.474-24"/>
    <s v="MARCELO@TOLENTINO.COM.BR"/>
    <x v="927"/>
    <s v="HELIO MEIRA TOLENTINO DE CARVALHO"/>
    <s v="5581999900004"/>
    <m/>
    <m/>
    <x v="1"/>
    <s v="CONSULTORIA"/>
    <s v="RECIFE"/>
    <s v="PE"/>
    <s v="510200-11"/>
    <s v="5581999900004"/>
    <x v="411"/>
    <d v="2022-09-12T00:00:00"/>
    <s v="PJTE"/>
    <s v="PJTE_MMB"/>
    <s v="MARCELO MOTA DE BITENCOURT"/>
    <s v="EMPRESÁRIO(A)"/>
    <s v="COMPLETA"/>
    <m/>
    <x v="0"/>
    <s v="100%"/>
    <n v="3"/>
    <s v="S"/>
    <s v="N"/>
    <s v="S"/>
    <s v=" "/>
    <x v="0"/>
    <m/>
  </r>
  <r>
    <n v="435"/>
    <x v="832"/>
    <d v="1965-01-15T00:00:00"/>
    <s v="M"/>
    <n v="9092022435"/>
    <n v="9166623"/>
    <m/>
    <m/>
    <x v="682"/>
    <s v="442.690.214-20"/>
    <s v="RICARDO_TOLENTIN@UOL.COM.BR"/>
    <x v="928"/>
    <s v="HELIO MEIRA TOLENTINO DE CARVALHO"/>
    <s v="5581988448194"/>
    <m/>
    <m/>
    <x v="1"/>
    <s v="CONSULTORIA"/>
    <s v="RECIFE"/>
    <s v="PE"/>
    <s v="520501-45"/>
    <s v="5581988448194"/>
    <x v="412"/>
    <d v="2022-09-09T00:00:00"/>
    <s v="PJTE"/>
    <s v="PJTE_RTN"/>
    <s v="RICARDO TOLENTINO WANDERLEY DA NOBREGA"/>
    <s v="ENGENHEIRO(A)"/>
    <s v="COMPLETA"/>
    <m/>
    <x v="0"/>
    <s v="100%"/>
    <n v="3"/>
    <s v="S"/>
    <s v="N"/>
    <s v="S"/>
    <s v=" "/>
    <x v="0"/>
    <m/>
  </r>
  <r>
    <n v="436"/>
    <x v="833"/>
    <d v="1939-02-17T00:00:00"/>
    <s v="M"/>
    <n v="9092022436"/>
    <n v="9166592"/>
    <m/>
    <m/>
    <x v="683"/>
    <s v="001.623.294-15"/>
    <s v="helio.tolentino@outlook.com"/>
    <x v="929"/>
    <s v="HELIO MEIRA TOLENTINO DE CARVALHO"/>
    <s v="5581991333114"/>
    <m/>
    <m/>
    <x v="1"/>
    <s v="CONSULTORIA"/>
    <s v="RECIFE"/>
    <s v="PE"/>
    <s v="510200-00"/>
    <s v="5581991333114"/>
    <x v="412"/>
    <d v="2022-09-09T00:00:00"/>
    <s v="PJTE"/>
    <s v="PJTE_HMT"/>
    <s v="HELIO MEIRA TOLENTINO DE CARVALHO"/>
    <s v="ENGENHEIRO(A)"/>
    <s v="COMPLETA"/>
    <m/>
    <x v="0"/>
    <s v="100%"/>
    <n v="3"/>
    <s v="S"/>
    <s v="N"/>
    <s v="S"/>
    <s v=" "/>
    <x v="0"/>
    <m/>
  </r>
  <r>
    <n v="440"/>
    <x v="834"/>
    <d v="1986-07-17T00:00:00"/>
    <s v="F"/>
    <n v="31082022440"/>
    <n v="2759577"/>
    <m/>
    <m/>
    <x v="684"/>
    <s v="057.341.674-52"/>
    <s v="MARI_MORAIS@HOTMAIL.COM"/>
    <x v="930"/>
    <s v="MARIANA GOMES DE MORAIS"/>
    <n v="5581999268330"/>
    <s v="QUALIFICADO"/>
    <m/>
    <x v="1"/>
    <s v="CONSULTORIA"/>
    <s v="RECIFE"/>
    <s v="PE"/>
    <s v="51020-060"/>
    <n v="5581999268330"/>
    <x v="413"/>
    <d v="2022-08-31T00:00:00"/>
    <s v="MGM"/>
    <s v="MGM_MGM"/>
    <s v="MARIANA GOMES DE MORAIS"/>
    <s v="EMPRESÁRIO(A)"/>
    <m/>
    <m/>
    <x v="0"/>
    <n v="1"/>
    <n v="2"/>
    <s v="S"/>
    <s v="S"/>
    <s v="S"/>
    <s v=" "/>
    <x v="0"/>
    <m/>
  </r>
  <r>
    <n v="442"/>
    <x v="835"/>
    <d v="2018-11-07T00:00:00"/>
    <s v="E"/>
    <n v="31082022442"/>
    <n v="2888131"/>
    <m/>
    <m/>
    <x v="685"/>
    <s v="31.965.011/0001-30"/>
    <s v="MARI_MORAIS@HOTMAIL.COM"/>
    <x v="931"/>
    <s v="MARIANA GOMES DE MORAIS"/>
    <n v="5581999268330"/>
    <s v="REGULAR"/>
    <m/>
    <x v="1"/>
    <s v="CONSULTORIA"/>
    <s v="RECIFE"/>
    <s v="PE"/>
    <s v="52061-055"/>
    <n v="5581999268330"/>
    <x v="413"/>
    <d v="2022-08-31T00:00:00"/>
    <s v="MGM"/>
    <s v="MGM_MGM"/>
    <s v="MARIANA GOMES DE MORAIS"/>
    <s v="EMPRESÁRIO(A)"/>
    <m/>
    <m/>
    <x v="0"/>
    <n v="1"/>
    <n v="2"/>
    <s v="S"/>
    <s v="S"/>
    <s v="S"/>
    <s v=" "/>
    <x v="0"/>
    <m/>
  </r>
  <r>
    <n v="422"/>
    <x v="836"/>
    <d v="1997-11-11T00:00:00"/>
    <s v="M"/>
    <n v="29082022422"/>
    <n v="9157879"/>
    <m/>
    <m/>
    <x v="1"/>
    <s v="703.134.094-20"/>
    <s v="jadfercarlos@gmail.com"/>
    <x v="932"/>
    <s v="JADFER CARLOS HONORATO E SILVA "/>
    <n v="5581989322662"/>
    <m/>
    <m/>
    <x v="21"/>
    <s v="ADVISOR"/>
    <s v="RECIFE"/>
    <s v="PE"/>
    <s v="51020-240"/>
    <n v="5581989322662"/>
    <x v="414"/>
    <d v="2022-08-29T00:00:00"/>
    <s v="JCH"/>
    <s v="JCH"/>
    <s v="JADFER CARLOS HONORATO E SILVA"/>
    <s v="MÉDICO(A)"/>
    <s v="SIMPLES"/>
    <s v="N"/>
    <x v="5"/>
    <n v="1"/>
    <m/>
    <s v="N"/>
    <s v="N"/>
    <n v="45448"/>
    <s v=" "/>
    <x v="1"/>
    <d v="2023-08-14T00:00:00"/>
  </r>
  <r>
    <n v="421"/>
    <x v="453"/>
    <d v="1990-10-02T00:00:00"/>
    <s v="M"/>
    <n v="26082022421"/>
    <m/>
    <m/>
    <m/>
    <x v="1"/>
    <s v="088.526.576-90"/>
    <s v="diego.santsouza@gmail.com"/>
    <x v="933"/>
    <s v="DIEGO DOS SANTOS SOUZA "/>
    <s v="5519971519340"/>
    <m/>
    <m/>
    <x v="21"/>
    <s v="ADVISOR"/>
    <s v="ITAJUBÁ"/>
    <s v="MG"/>
    <s v="37500-512"/>
    <s v="5519971519340"/>
    <x v="415"/>
    <d v="2022-08-26T00:00:00"/>
    <s v="DSS"/>
    <s v="DSS"/>
    <s v="DIEGO DOS SANTOS SOUZA"/>
    <s v="GERENTE"/>
    <s v="COMPLETA"/>
    <s v="N"/>
    <x v="5"/>
    <n v="1"/>
    <m/>
    <s v="N"/>
    <s v="N"/>
    <s v="N"/>
    <s v=" "/>
    <x v="1"/>
    <d v="2023-09-01T00:00:00"/>
  </r>
  <r>
    <n v="420"/>
    <x v="837"/>
    <d v="1991-04-24T00:00:00"/>
    <s v="M"/>
    <n v="24082022420"/>
    <n v="4179935"/>
    <m/>
    <m/>
    <x v="686"/>
    <s v="076.425.014-04"/>
    <s v="Caiomangueiram@gmail.com"/>
    <x v="934"/>
    <s v="CAIO MANGUEIRA DE MORAES"/>
    <n v="5583987902404"/>
    <m/>
    <m/>
    <x v="1"/>
    <s v="CONSULTORIA"/>
    <s v="JOÃO PESSOA"/>
    <s v="PB"/>
    <s v="58045-010"/>
    <s v="5583987902404"/>
    <x v="416"/>
    <d v="2022-08-24T00:00:00"/>
    <s v="CMM"/>
    <s v="CMM_CMM"/>
    <s v="CAIO MANGUEIRA DE MORAES"/>
    <s v="ENGENHEIRO(A)"/>
    <s v="COMPLETA"/>
    <s v="N "/>
    <x v="0"/>
    <n v="1"/>
    <n v="2"/>
    <s v="S"/>
    <s v="N"/>
    <s v="S"/>
    <s v=" "/>
    <x v="0"/>
    <m/>
  </r>
  <r>
    <n v="426"/>
    <x v="838"/>
    <d v="1958-11-08T00:00:00"/>
    <s v="F"/>
    <n v="24082022426"/>
    <n v="3976758"/>
    <m/>
    <m/>
    <x v="1"/>
    <s v="066.050.888-59"/>
    <s v="CONTAXPPRIMOS@GMAIL.COM"/>
    <x v="935"/>
    <s v="MAURA LUCIA RIZZARDO"/>
    <n v="5511956580104"/>
    <s v="QUALIFICADO"/>
    <m/>
    <x v="21"/>
    <s v="RETENCAO"/>
    <s v="SÃO PAULO"/>
    <s v="SP"/>
    <s v="14620-000"/>
    <n v="5511956580104"/>
    <x v="416"/>
    <d v="2022-08-24T00:00:00"/>
    <s v="MLR"/>
    <s v="MLR_MLR"/>
    <s v="MAURA LUCIA RIZZARDO"/>
    <s v="APOSENTADO(A)"/>
    <m/>
    <m/>
    <x v="2"/>
    <n v="1"/>
    <m/>
    <s v="N"/>
    <s v="N"/>
    <s v="N"/>
    <s v=" "/>
    <x v="1"/>
    <d v="2025-05-26T00:00:00"/>
  </r>
  <r>
    <n v="416"/>
    <x v="839"/>
    <d v="1994-05-06T00:00:00"/>
    <s v="M"/>
    <n v="23082022416"/>
    <m/>
    <m/>
    <m/>
    <x v="1"/>
    <s v="509.813.895-70"/>
    <s v="bcdeeconomia@gmail.com"/>
    <x v="936"/>
    <s v="BRUNO DE CONTI DIAS MOREIRA "/>
    <n v="5545999291559"/>
    <m/>
    <m/>
    <x v="21"/>
    <s v="ADVISOR"/>
    <s v="CASCAVEL"/>
    <s v="PR"/>
    <s v="85810-200"/>
    <n v="5545999291559"/>
    <x v="417"/>
    <d v="2022-08-23T00:00:00"/>
    <s v="BCM"/>
    <s v="BCM"/>
    <s v="BRUNO DE CONTI DIAS MOREIRA"/>
    <s v="ECONOMISTA"/>
    <s v="SIMPLES"/>
    <s v="S"/>
    <x v="5"/>
    <n v="1"/>
    <m/>
    <s v="N"/>
    <s v="N"/>
    <s v="N"/>
    <s v=" "/>
    <x v="1"/>
    <m/>
  </r>
  <r>
    <n v="423"/>
    <x v="448"/>
    <d v="1993-07-01T00:00:00"/>
    <s v="F"/>
    <n v="22082022423"/>
    <m/>
    <m/>
    <m/>
    <x v="1"/>
    <s v="096.994.664-30"/>
    <s v="NATHALIASANTANASVR@GMAIL.COM"/>
    <x v="937"/>
    <s v="NATHALIA SAMANTHA VIEIRA ROMAO DE SANTANA"/>
    <n v="5581988527059"/>
    <s v="REGULAR"/>
    <m/>
    <x v="21"/>
    <s v="ADVISOR"/>
    <s v="VITÓRIA DE SANTO ANTAO"/>
    <s v="PE"/>
    <s v="55602-030"/>
    <n v="5581988527059"/>
    <x v="418"/>
    <d v="2022-08-22T00:00:00"/>
    <s v="NSVR"/>
    <s v="NSVR"/>
    <s v="NATHALIA SAMANTHA VIEIRA ROMAO DE SANTANA"/>
    <s v="MÉDICO(A)"/>
    <m/>
    <m/>
    <x v="5"/>
    <n v="1"/>
    <m/>
    <s v="N"/>
    <s v="N"/>
    <m/>
    <s v=" "/>
    <x v="1"/>
    <d v="2023-07-31T00:00:00"/>
  </r>
  <r>
    <n v="417"/>
    <x v="840"/>
    <d v="1971-11-24T00:00:00"/>
    <s v="M"/>
    <n v="18082022417"/>
    <n v="3569953"/>
    <m/>
    <m/>
    <x v="687"/>
    <s v="561.032.471-87"/>
    <s v="flavio-bezerra@uol.com.br"/>
    <x v="938"/>
    <s v="FLAVIO IVO BEZERRA JUNIOR"/>
    <n v="5562996067769"/>
    <s v="REGULAR"/>
    <m/>
    <x v="1"/>
    <s v="CONSULTORIA"/>
    <s v="GOIÂNIA"/>
    <s v="GO"/>
    <s v="74175-060"/>
    <n v="5562996067769"/>
    <x v="419"/>
    <d v="2022-08-18T00:00:00"/>
    <s v="FBJ"/>
    <s v="FBJ_FBJ"/>
    <s v="FLAVIO IVO BEZERRA JUNIOR"/>
    <s v="MÉDICO(A)"/>
    <s v="COMPLETA"/>
    <s v="S"/>
    <x v="0"/>
    <n v="1"/>
    <n v="2"/>
    <s v="S"/>
    <s v="S"/>
    <s v="S"/>
    <s v=" "/>
    <x v="0"/>
    <m/>
  </r>
  <r>
    <n v="418"/>
    <x v="841"/>
    <d v="1974-08-26T00:00:00"/>
    <s v="F"/>
    <n v="18082022418"/>
    <n v="445364"/>
    <m/>
    <m/>
    <x v="688"/>
    <s v="247.547.258-83"/>
    <s v="dq.bezerra@uol.com.br"/>
    <x v="939"/>
    <s v="FLAVIO IVO BEZERRA JUNIOR"/>
    <n v="5562996067769"/>
    <s v="REGULAR"/>
    <m/>
    <x v="1"/>
    <s v="CONSULTORIA"/>
    <s v="GOIÂNIA"/>
    <s v="GO"/>
    <s v="74175-060"/>
    <n v="5562999454929"/>
    <x v="419"/>
    <d v="2022-08-18T00:00:00"/>
    <s v="FBJ"/>
    <s v="FBJ_FBJ"/>
    <s v="FLAVIO IVO BEZERRA JUNIOR"/>
    <s v="DENTISTA"/>
    <s v="COMPLETA"/>
    <s v="S"/>
    <x v="0"/>
    <n v="1"/>
    <n v="2"/>
    <s v="S"/>
    <s v="S"/>
    <s v="S"/>
    <s v=" "/>
    <x v="0"/>
    <m/>
  </r>
  <r>
    <n v="424"/>
    <x v="842"/>
    <d v="2001-07-14T00:00:00"/>
    <s v="M"/>
    <n v="18082022424"/>
    <n v="1042005"/>
    <m/>
    <m/>
    <x v="689"/>
    <s v="042.908.771-33"/>
    <s v="FLAVIOB581@GMAIL.COM"/>
    <x v="940"/>
    <s v="FLAVIO IVO BEZERRA JUNIOR"/>
    <n v="5562996067769"/>
    <s v="REGULAR"/>
    <m/>
    <x v="1"/>
    <s v="CONSULTORIA"/>
    <s v="GOIÂNIA"/>
    <s v="GO"/>
    <s v="74175-060"/>
    <n v="5562998447760"/>
    <x v="419"/>
    <d v="2022-08-18T00:00:00"/>
    <s v="FBJ"/>
    <s v="FBJ_FBJ"/>
    <s v="FLAVIO IVO BEZERRA JUNIOR"/>
    <s v="ESTUDANTE"/>
    <m/>
    <m/>
    <x v="0"/>
    <n v="1"/>
    <n v="2"/>
    <s v="S"/>
    <s v="N"/>
    <s v="S"/>
    <s v=" "/>
    <x v="0"/>
    <m/>
  </r>
  <r>
    <n v="457"/>
    <x v="843"/>
    <d v="1999-08-22T00:00:00"/>
    <s v="F"/>
    <n v="18082022457"/>
    <n v="9101054"/>
    <m/>
    <m/>
    <x v="690"/>
    <s v="042.908.431-58"/>
    <s v="STEPHANIEQUIEREGATI@GMAIL.COM"/>
    <x v="941"/>
    <s v="FLAVIO IVO BEZERRA JUNIOR"/>
    <n v="5562996067769"/>
    <s v="REGULAR"/>
    <m/>
    <x v="1"/>
    <s v="CONSULTORIA"/>
    <s v="GOIÂNIA"/>
    <s v="GO"/>
    <s v="74175-060"/>
    <n v="5562998447760"/>
    <x v="419"/>
    <d v="2022-08-18T00:00:00"/>
    <s v="FBJ"/>
    <s v="FBJ_FBJ"/>
    <s v="FLAVIO IVO BEZERRA JUNIOR"/>
    <s v="ESTUDANTE"/>
    <m/>
    <m/>
    <x v="0"/>
    <n v="1"/>
    <n v="2"/>
    <s v="S"/>
    <s v="N"/>
    <s v="S"/>
    <s v=" "/>
    <x v="0"/>
    <m/>
  </r>
  <r>
    <n v="419"/>
    <x v="844"/>
    <d v="1998-08-26T00:00:00"/>
    <s v="M"/>
    <n v="17082022419"/>
    <n v="3037526"/>
    <m/>
    <m/>
    <x v="691"/>
    <s v="110.621.104-98"/>
    <s v="arthurharrop@gmail.com"/>
    <x v="942"/>
    <s v="ALBERTO FERREIRA DA COSTA"/>
    <n v="5581998374105"/>
    <m/>
    <m/>
    <x v="1"/>
    <s v="CONSULTORIA"/>
    <s v="RECIFE"/>
    <s v="PE"/>
    <s v="51021-000"/>
    <n v="5581998374105"/>
    <x v="420"/>
    <d v="2022-08-17T00:00:00"/>
    <s v="FFC"/>
    <s v="FFC_CFC"/>
    <s v="CLAUDIA FERREIRA DA COSTA"/>
    <s v="ADMINISTRADOR(A)"/>
    <s v="SIMPLES"/>
    <s v="S"/>
    <x v="0"/>
    <n v="1"/>
    <n v="3"/>
    <s v="S"/>
    <s v="N"/>
    <s v="S"/>
    <s v=" "/>
    <x v="0"/>
    <m/>
  </r>
  <r>
    <n v="920"/>
    <x v="844"/>
    <d v="1998-08-26T00:00:00"/>
    <s v="M"/>
    <s v="17082022920"/>
    <m/>
    <n v="4500821"/>
    <m/>
    <x v="692"/>
    <s v="110.621.104-98"/>
    <s v="arthurharrop@gmail.com"/>
    <x v="943"/>
    <s v="ALBERTO FERREIRA DA COSTA"/>
    <n v="5581998374105"/>
    <m/>
    <m/>
    <x v="1"/>
    <s v="CONSULTORIA"/>
    <s v="RECIFE"/>
    <s v="PE"/>
    <s v="51021-000"/>
    <n v="5581998374105"/>
    <x v="420"/>
    <d v="2022-08-17T00:00:00"/>
    <s v="FFC"/>
    <s v="FFC_CFC"/>
    <s v="CLAUDIA FERREIRA DA COSTA"/>
    <s v="ADMINISTRADOR(A)"/>
    <s v="SIMPLES"/>
    <s v="S"/>
    <x v="0"/>
    <n v="1"/>
    <n v="3"/>
    <s v="S"/>
    <s v="N"/>
    <s v="S"/>
    <s v=" "/>
    <x v="0"/>
    <m/>
  </r>
  <r>
    <n v="410"/>
    <x v="585"/>
    <d v="2022-06-05T00:00:00"/>
    <s v="M"/>
    <n v="15082022410"/>
    <m/>
    <n v="3068309"/>
    <m/>
    <x v="1"/>
    <s v="076.362.514-00"/>
    <s v="IGOR.SC9@GMAIL.COM"/>
    <x v="638"/>
    <s v="IGOR G S"/>
    <s v="5581996651208"/>
    <s v=""/>
    <s v=""/>
    <x v="9"/>
    <s v="ADVISOR"/>
    <s v="RECIFE "/>
    <s v="PE"/>
    <s v="51021-360"/>
    <s v="5581996651208"/>
    <x v="421"/>
    <d v="2022-08-15T00:00:00"/>
    <s v="IGS"/>
    <s v="IGS"/>
    <s v="IGOR G S"/>
    <s v="EMPRESÁRIO(A)"/>
    <s v="COMPLETA"/>
    <m/>
    <x v="5"/>
    <n v="1"/>
    <m/>
    <s v="N"/>
    <s v="N"/>
    <s v="N"/>
    <s v=" "/>
    <x v="1"/>
    <d v="2023-12-18T00:00:00"/>
  </r>
  <r>
    <n v="411"/>
    <x v="588"/>
    <d v="1994-07-27T00:00:00"/>
    <s v="M"/>
    <n v="15082022411"/>
    <m/>
    <m/>
    <m/>
    <x v="1"/>
    <s v="014.135.474-78"/>
    <s v="MARQUINHOS_MVN@HOTMAIL.COM"/>
    <x v="944"/>
    <s v="MARCOS VINÍCIUS NUNES DE SOUZA"/>
    <s v="5581996001221"/>
    <s v="REGULAR"/>
    <s v=""/>
    <x v="21"/>
    <s v="ADVISOR"/>
    <s v="RECIFE "/>
    <s v="PE"/>
    <s v="50.720-124"/>
    <s v="5581996001221"/>
    <x v="421"/>
    <d v="2022-08-15T00:00:00"/>
    <s v="MVNS"/>
    <s v="MVNS"/>
    <s v="MARCOS VINÍCIUS NUNES DE SOUZA"/>
    <s v="MÉDICO(A)"/>
    <s v="COMPLETA"/>
    <m/>
    <x v="5"/>
    <n v="1"/>
    <m/>
    <s v="N"/>
    <s v="N"/>
    <s v="N"/>
    <s v=" "/>
    <x v="1"/>
    <d v="2023-09-01T00:00:00"/>
  </r>
  <r>
    <n v="415"/>
    <x v="593"/>
    <d v="1983-08-12T00:00:00"/>
    <s v="M"/>
    <n v="15082022415"/>
    <n v="3860657"/>
    <m/>
    <m/>
    <x v="1"/>
    <s v="495.079.243-10"/>
    <s v="bernardomcarvalho@gmail.com"/>
    <x v="945"/>
    <s v="BERNARDO MARINO CARVALHO"/>
    <n v="5561982693000"/>
    <m/>
    <m/>
    <x v="21"/>
    <s v="ADVISOR"/>
    <s v="CASCAVEL"/>
    <s v="PR"/>
    <s v="8581-3060"/>
    <n v="5561982693000"/>
    <x v="421"/>
    <d v="2022-08-15T00:00:00"/>
    <s v="BMCO"/>
    <s v="BMCO"/>
    <s v="BERNARDO MARINO CARVALHO"/>
    <s v="PROMOTOR(A) DE JUSTIÇA "/>
    <s v="COMPLETA"/>
    <s v="S"/>
    <x v="5"/>
    <n v="1"/>
    <m/>
    <s v="N"/>
    <s v="N"/>
    <s v="N"/>
    <s v=" "/>
    <x v="1"/>
    <d v="2023-11-30T00:00:00"/>
  </r>
  <r>
    <n v="405"/>
    <x v="845"/>
    <d v="1989-08-29T00:00:00"/>
    <s v="M"/>
    <n v="8082022405"/>
    <n v="2129293"/>
    <n v="573193"/>
    <m/>
    <x v="693"/>
    <s v="025.589.665-45"/>
    <s v="TIAGOCARDOSOC@GMAIL.COM"/>
    <x v="946"/>
    <s v="TIAGO CARDOSO DE CASTRO"/>
    <n v="5574988010312"/>
    <s v="REGULAR"/>
    <s v=""/>
    <x v="1"/>
    <s v="CONSULTORIA"/>
    <s v="BRASILIA"/>
    <s v="DF"/>
    <s v="71908-180"/>
    <n v="5574988010312"/>
    <x v="422"/>
    <d v="2022-08-08T00:00:00"/>
    <s v="TCC"/>
    <s v="TCC_LCC"/>
    <s v="TIAGO CARDOSO DE CASTRO"/>
    <s v="SERVIDOR(A) PÚBLICO(A)"/>
    <s v="COMPLETA"/>
    <s v="N"/>
    <x v="0"/>
    <n v="1"/>
    <n v="2"/>
    <s v="S"/>
    <s v="N"/>
    <s v="S"/>
    <s v=" "/>
    <x v="0"/>
    <m/>
  </r>
  <r>
    <n v="406"/>
    <x v="846"/>
    <d v="1960-12-03T00:00:00"/>
    <s v="F"/>
    <n v="8082022406"/>
    <n v="9044731"/>
    <m/>
    <m/>
    <x v="694"/>
    <s v="219.433.385-15"/>
    <s v="TIAGOCARDOSOC@GMAIL.COM"/>
    <x v="947"/>
    <s v="TIAGO CARDOSO DE CASTRO"/>
    <n v="5574988010312"/>
    <s v="REGULAR"/>
    <s v=""/>
    <x v="1"/>
    <s v="CONSULTORIA"/>
    <s v="BRASILIA"/>
    <s v="DF"/>
    <s v="489023-50"/>
    <n v="5574988010312"/>
    <x v="422"/>
    <d v="2022-08-08T00:00:00"/>
    <s v="TCC"/>
    <s v="TCC_LCC"/>
    <s v="TIAGO CARDOSO DE CASTRO"/>
    <s v="MÉDICO(A)"/>
    <s v="COMPLETA"/>
    <s v="S"/>
    <x v="0"/>
    <n v="1"/>
    <n v="2"/>
    <s v="S"/>
    <s v="N"/>
    <s v="S"/>
    <s v=" "/>
    <x v="0"/>
    <m/>
  </r>
  <r>
    <n v="407"/>
    <x v="847"/>
    <d v="1993-10-12T00:00:00"/>
    <s v="F"/>
    <n v="8082022407"/>
    <n v="9044724"/>
    <n v="1043525"/>
    <m/>
    <x v="695"/>
    <s v="049.279.975-02"/>
    <s v="TIAGOCARDOSOC@GMAIL.COM"/>
    <x v="948"/>
    <s v="TIAGO CARDOSO DE CASTRO"/>
    <n v="5574988010312"/>
    <s v="REGULAR"/>
    <s v=""/>
    <x v="1"/>
    <s v="CONSULTORIA"/>
    <s v="BRASILIA"/>
    <s v="DF"/>
    <s v="489023-50"/>
    <n v="5574988010312"/>
    <x v="422"/>
    <d v="2022-08-08T00:00:00"/>
    <s v="TCC"/>
    <s v="TCC_LCC"/>
    <s v="TIAGO CARDOSO DE CASTRO"/>
    <s v="MÉDICO(A)"/>
    <s v="COMPLETA"/>
    <s v="S"/>
    <x v="0"/>
    <n v="1"/>
    <n v="2"/>
    <s v="S"/>
    <s v="N"/>
    <s v="S"/>
    <s v=" "/>
    <x v="0"/>
    <m/>
  </r>
  <r>
    <n v="391"/>
    <x v="848"/>
    <d v="1989-05-31T00:00:00"/>
    <s v="M"/>
    <n v="5082022391"/>
    <m/>
    <n v="2967856"/>
    <s v="6AS61055"/>
    <x v="1"/>
    <s v="130.000.787-70"/>
    <s v="brpeixoto10@gmail.com"/>
    <x v="949"/>
    <s v="BRUNO MARTINS PEIXOTO"/>
    <n v="5521982400105"/>
    <s v=""/>
    <s v="REGULAR"/>
    <x v="21"/>
    <s v="ADVISOR"/>
    <s v="NITERÓI"/>
    <s v="RJ"/>
    <s v="24030-082"/>
    <n v="5521982400105"/>
    <x v="423"/>
    <d v="2022-08-05T00:00:00"/>
    <s v="BRMP"/>
    <s v="BRMP"/>
    <s v="BRUNO MARTINS PEIXOTO"/>
    <s v="ENGENHEIRO(A)"/>
    <m/>
    <m/>
    <x v="5"/>
    <n v="1"/>
    <m/>
    <s v="N"/>
    <s v="N"/>
    <s v="N"/>
    <s v=" "/>
    <x v="1"/>
    <d v="2024-09-26T00:00:00"/>
  </r>
  <r>
    <n v="401"/>
    <x v="849"/>
    <d v="1983-04-24T00:00:00"/>
    <s v="M"/>
    <n v="5082022401"/>
    <n v="2165264"/>
    <m/>
    <m/>
    <x v="696"/>
    <s v="045.585.574-93"/>
    <s v="RAFAELAMORIM.ADV@GMAIL.COM"/>
    <x v="950"/>
    <s v="RAFAEL FARIAS LOUREIRO AMORIM"/>
    <n v="5581991910961"/>
    <s v="QUALIFICADO"/>
    <s v=""/>
    <x v="1"/>
    <s v="CONSULTORIA"/>
    <s v="RECIFE"/>
    <s v="PE"/>
    <s v="52050-217"/>
    <n v="5581991910961"/>
    <x v="423"/>
    <d v="2022-08-05T00:00:00"/>
    <s v="RFLA"/>
    <s v="RFLA_RFLA"/>
    <s v="RAFAEL FARIAS LOUREIRO AMORIM"/>
    <s v="ADVOGADO(A)"/>
    <s v="COMPLETA"/>
    <m/>
    <x v="0"/>
    <n v="1"/>
    <n v="2"/>
    <s v="S"/>
    <s v="S"/>
    <s v="S"/>
    <s v=" "/>
    <x v="0"/>
    <m/>
  </r>
  <r>
    <n v="402"/>
    <x v="850"/>
    <d v="1984-04-13T00:00:00"/>
    <s v="F"/>
    <n v="5082022402"/>
    <n v="1027565"/>
    <m/>
    <m/>
    <x v="697"/>
    <s v="053.877.034-16"/>
    <s v="HELGAVASCONCELLOS@YAHOO.COM.BR"/>
    <x v="951"/>
    <s v="RAFAEL FARIAS LOUREIRO AMORIM"/>
    <n v="5581991910961"/>
    <s v="REGULAR"/>
    <s v=""/>
    <x v="1"/>
    <s v="CONSULTORIA"/>
    <s v="RECIFE"/>
    <s v="PE"/>
    <s v="52050-217"/>
    <n v="5581991910961"/>
    <x v="423"/>
    <d v="2022-08-05T00:00:00"/>
    <s v="RFLA"/>
    <s v="RFLA_RFLA"/>
    <s v="RAFAEL FARIAS LOUREIRO AMORIM"/>
    <s v="MÉDICO(A)"/>
    <s v="COMPLETA"/>
    <m/>
    <x v="0"/>
    <n v="1"/>
    <n v="2"/>
    <s v="S"/>
    <s v="S"/>
    <s v="S"/>
    <s v=" "/>
    <x v="0"/>
    <m/>
  </r>
  <r>
    <n v="432"/>
    <x v="851"/>
    <m/>
    <s v="M"/>
    <n v="5082022432"/>
    <m/>
    <n v="3957706"/>
    <m/>
    <x v="698"/>
    <s v="045.585.574-93"/>
    <s v="RAFAELAMORIM.ADV@GMAIL.COM"/>
    <x v="952"/>
    <s v="RAFAEL FARIAS LOUREIRO AMORIM"/>
    <n v="5581991910961"/>
    <m/>
    <s v="REGULAR"/>
    <x v="1"/>
    <s v="CONSULTORIA"/>
    <s v="RECIFE"/>
    <s v="PE"/>
    <s v="52050-217"/>
    <n v="5581991910961"/>
    <x v="423"/>
    <d v="2022-08-05T00:00:00"/>
    <s v="RFLA"/>
    <s v="RFLA_RFLA"/>
    <s v="RAFAEL FARIAS LOUREIRO AMORIM"/>
    <s v="ADVOGADO(A)"/>
    <s v="COMPLETA"/>
    <m/>
    <x v="0"/>
    <n v="1"/>
    <n v="2"/>
    <s v="S"/>
    <s v="N"/>
    <s v="S"/>
    <s v=" "/>
    <x v="0"/>
    <m/>
  </r>
  <r>
    <n v="390"/>
    <x v="852"/>
    <d v="1988-10-19T00:00:00"/>
    <s v="M"/>
    <n v="3082022390"/>
    <n v="392728"/>
    <m/>
    <m/>
    <x v="1"/>
    <s v="058.291.469-83"/>
    <s v="pedrohlf@hotmail.com"/>
    <x v="953"/>
    <s v="PEDRO HENRIQUE LOPES FERREIRA "/>
    <n v="5512996669595"/>
    <s v="QUALIFICADO"/>
    <s v=""/>
    <x v="21"/>
    <s v="ADVISOR"/>
    <s v="SÃO PAULO"/>
    <s v="SP"/>
    <s v="12246-870"/>
    <n v="5512996669595"/>
    <x v="424"/>
    <d v="2022-08-03T00:00:00"/>
    <s v="PHL"/>
    <s v="PHL"/>
    <s v="PEDRO HENRIQUE LOPES FERREIRA"/>
    <s v="MÉDICO(A)"/>
    <m/>
    <m/>
    <x v="5"/>
    <n v="1"/>
    <m/>
    <s v="N"/>
    <s v="N"/>
    <s v="N"/>
    <s v=" "/>
    <x v="1"/>
    <d v="2024-04-18T00:00:00"/>
  </r>
  <r>
    <n v="396"/>
    <x v="853"/>
    <d v="1980-10-20T00:00:00"/>
    <s v="M"/>
    <n v="28072022396"/>
    <n v="9028089"/>
    <m/>
    <m/>
    <x v="699"/>
    <s v="039.640.084-19"/>
    <s v="felipehsr@gmail.com"/>
    <x v="954"/>
    <s v="FELIPE DE HOLANDA SEIXAS REIS"/>
    <n v="5581994217178"/>
    <s v="REGULAR"/>
    <s v=""/>
    <x v="1"/>
    <s v="CONSULTORIA"/>
    <s v="RECIFE"/>
    <s v="PE"/>
    <s v="00051-020"/>
    <n v="5581994217178"/>
    <x v="425"/>
    <d v="2022-07-28T00:00:00"/>
    <s v="FHSR"/>
    <s v="FHSR_FHSR"/>
    <s v="FELIPE DE HOLANDA SEIXAS REIS"/>
    <s v="ENGENHEIRO(A)"/>
    <m/>
    <m/>
    <x v="0"/>
    <n v="1"/>
    <n v="2"/>
    <s v="S"/>
    <s v="N"/>
    <s v="S"/>
    <s v=" "/>
    <x v="0"/>
    <m/>
  </r>
  <r>
    <n v="955"/>
    <x v="853"/>
    <d v="1980-10-20T00:00:00"/>
    <s v="M"/>
    <s v="28072022955"/>
    <n v="15255996"/>
    <m/>
    <m/>
    <x v="700"/>
    <s v="039.640.084-19"/>
    <s v="felipehsr@gmail.com"/>
    <x v="955"/>
    <s v="FELIPE DE HOLANDA SEIXAS REIS"/>
    <n v="5581994217178"/>
    <s v="REGULAR"/>
    <s v=""/>
    <x v="1"/>
    <s v="CONSULTORIA"/>
    <s v="RECIFE"/>
    <s v="PE"/>
    <s v="00051-020"/>
    <n v="5581994217178"/>
    <x v="425"/>
    <d v="2022-07-28T00:00:00"/>
    <s v="FHSR"/>
    <s v="FHSR_FHSR"/>
    <s v="FELIPE DE HOLANDA SEIXAS REIS"/>
    <s v="ENGENHEIRO(A)"/>
    <m/>
    <m/>
    <x v="0"/>
    <n v="1"/>
    <n v="2"/>
    <s v="S"/>
    <s v="N"/>
    <s v="S"/>
    <s v=" "/>
    <x v="0"/>
    <m/>
  </r>
  <r>
    <n v="355"/>
    <x v="854"/>
    <d v="1993-09-02T00:00:00"/>
    <s v="M"/>
    <n v="25052022355"/>
    <n v="3364629"/>
    <m/>
    <m/>
    <x v="701"/>
    <s v="016.638.372-44"/>
    <s v="marcos-michalski@hotmail.com.br"/>
    <x v="956"/>
    <s v="MARCOS AUGUSTO LACERDA MICHALSKI"/>
    <n v="5511982023932"/>
    <s v="REGULAR"/>
    <s v=""/>
    <x v="1"/>
    <s v="CONSULTORIA"/>
    <s v="SÃO PAULO"/>
    <s v="SP"/>
    <s v="05752-001"/>
    <n v="5511982023932"/>
    <x v="426"/>
    <d v="2022-07-25T00:00:00"/>
    <s v="MALM"/>
    <s v="MALM_MALM"/>
    <s v="MARCOS AUGUSTO LACERDA MICHALSKI"/>
    <s v="CONSULTOR"/>
    <s v="COMPLETA"/>
    <s v="S"/>
    <x v="0"/>
    <n v="1"/>
    <n v="2"/>
    <s v="S"/>
    <s v="N"/>
    <s v="S"/>
    <s v=" "/>
    <x v="0"/>
    <m/>
  </r>
  <r>
    <n v="354"/>
    <x v="191"/>
    <d v="1989-02-27T00:00:00"/>
    <s v="M"/>
    <n v="21072022354"/>
    <m/>
    <n v="2073674"/>
    <m/>
    <x v="702"/>
    <s v="071.318.744-18"/>
    <s v="DANIELSENAPESSOAL@GMAIL.COM"/>
    <x v="277"/>
    <s v="DANIEL DE ARAÚJO SENA"/>
    <n v="5511952511494"/>
    <s v=""/>
    <s v="QUALIFICADO"/>
    <x v="9"/>
    <s v="CONSULTORIA"/>
    <s v="SÃO PAULO"/>
    <s v="SP"/>
    <s v="04548-000"/>
    <n v="5511952511494"/>
    <x v="427"/>
    <d v="2022-07-21T00:00:00"/>
    <s v="DAS"/>
    <s v="DAS_DAS"/>
    <s v="DANIEL DE ARAÚJO SENA"/>
    <s v="ADMINISTRADOR(A)"/>
    <s v="COMPLETA"/>
    <s v="S"/>
    <x v="0"/>
    <n v="1"/>
    <n v="2"/>
    <s v="S"/>
    <s v="N"/>
    <s v="S"/>
    <s v=" "/>
    <x v="0"/>
    <m/>
  </r>
  <r>
    <n v="451"/>
    <x v="855"/>
    <d v="2002-09-19T00:00:00"/>
    <s v="M"/>
    <n v="20072022451"/>
    <n v="4123972"/>
    <m/>
    <m/>
    <x v="1"/>
    <s v="061.864.564-04"/>
    <s v="arthur.santos@sael.com.br"/>
    <x v="957"/>
    <s v="ARTHUR VALENÇA DOS SANTOS "/>
    <n v="5581992507090"/>
    <m/>
    <m/>
    <x v="21"/>
    <s v="ADVISOR"/>
    <s v="RECIFE"/>
    <s v="PE"/>
    <s v="52061-170"/>
    <n v="5581992507090"/>
    <x v="427"/>
    <d v="2022-07-21T00:00:00"/>
    <s v="AVS"/>
    <s v="AVS"/>
    <s v="ARTHUR VALENÇA DOS SANTOS"/>
    <s v="ESTUDANTE "/>
    <s v="COMPLETA "/>
    <m/>
    <x v="5"/>
    <n v="1"/>
    <m/>
    <s v="N"/>
    <s v="N"/>
    <s v="N"/>
    <s v=" "/>
    <x v="1"/>
    <d v="2023-05-15T00:00:00"/>
  </r>
  <r>
    <n v="450"/>
    <x v="856"/>
    <d v="2022-06-25T00:00:00"/>
    <s v="F"/>
    <n v="19072022450"/>
    <m/>
    <m/>
    <m/>
    <x v="1"/>
    <s v="236.176.528-40"/>
    <s v="Rafaluciocavallini@gmail.com "/>
    <x v="958"/>
    <s v="RAFAELA LUCIO CAVALLINI "/>
    <n v="5511974510059"/>
    <m/>
    <m/>
    <x v="21"/>
    <s v="ADVISOR"/>
    <s v="SÃO PAULO"/>
    <s v="SP"/>
    <s v="04560-001"/>
    <n v="5511974510059"/>
    <x v="428"/>
    <d v="2022-07-20T00:00:00"/>
    <s v="RLC"/>
    <s v="RLC"/>
    <s v="RAFAELA LUCIO CAVALLINI"/>
    <s v="ENGENHEIRO(A)"/>
    <s v="SIMPLES"/>
    <m/>
    <x v="5"/>
    <n v="1"/>
    <m/>
    <s v="N"/>
    <s v="N"/>
    <s v="N"/>
    <s v=" "/>
    <x v="1"/>
    <d v="2023-06-19T00:00:00"/>
  </r>
  <r>
    <n v="397"/>
    <x v="353"/>
    <d v="1999-04-14T00:00:00"/>
    <s v="F"/>
    <n v="19072022397"/>
    <n v="8781245"/>
    <m/>
    <m/>
    <x v="1"/>
    <s v="133.842.334-76"/>
    <s v="MAIRAMMELOS@GMAIL.COM"/>
    <x v="959"/>
    <s v="CRISTINA MAGALHAES DA SILVEIRA"/>
    <n v="5581999494857"/>
    <s v="REGULAR"/>
    <s v=""/>
    <x v="1"/>
    <s v="CONSULTORIA"/>
    <s v="RECIFE"/>
    <s v="PE"/>
    <s v="51021-010"/>
    <n v="5581999962824"/>
    <x v="429"/>
    <d v="2022-07-19T00:00:00"/>
    <s v="CMS"/>
    <s v="CMS"/>
    <s v="CRISTINA MAGALHAES DA SILVEIRA"/>
    <s v="ESTUDANTE"/>
    <s v="SIMPLES"/>
    <s v="N"/>
    <x v="0"/>
    <n v="1"/>
    <n v="1"/>
    <s v="S"/>
    <s v="N"/>
    <s v="S"/>
    <s v=" "/>
    <x v="1"/>
    <d v="2024-09-19T00:00:00"/>
  </r>
  <r>
    <n v="400"/>
    <x v="857"/>
    <d v="1972-08-24T00:00:00"/>
    <s v="M"/>
    <n v="15072022400"/>
    <n v="2453062"/>
    <m/>
    <m/>
    <x v="1"/>
    <s v="597.129.611-68"/>
    <s v="LKRICARDOMC@GMAIL.COM"/>
    <x v="960"/>
    <s v="RICARDO MENDONCA CARDOSO"/>
    <n v="5511993706351"/>
    <s v="REGULAR"/>
    <s v=""/>
    <x v="2"/>
    <s v="RETENCAO"/>
    <s v="SÃO PAULO"/>
    <s v="SP"/>
    <s v=" 01308-020"/>
    <n v="5511993706351"/>
    <x v="430"/>
    <d v="2022-07-15T00:00:00"/>
    <s v="RDMC"/>
    <s v="RDMC_RDMC"/>
    <s v="RICARDO MENDONCA CARDOSO"/>
    <s v="ADVOGADO(A)"/>
    <m/>
    <m/>
    <x v="1"/>
    <n v="0"/>
    <m/>
    <s v="N"/>
    <s v="N"/>
    <s v="N"/>
    <s v=" "/>
    <x v="1"/>
    <d v="2025-06-05T00:00:00"/>
  </r>
  <r>
    <n v="389"/>
    <x v="858"/>
    <d v="1995-12-03T00:00:00"/>
    <s v="M"/>
    <n v="12072022389"/>
    <n v="3193074"/>
    <m/>
    <m/>
    <x v="1"/>
    <s v="221.808.458-98"/>
    <s v="GLOBEJUNIOR@GMAIL.COM"/>
    <x v="961"/>
    <s v="ADAUTO CAMPAGNOLO JUNIOR"/>
    <n v="5519974097646"/>
    <s v=""/>
    <s v=""/>
    <x v="9"/>
    <s v="ADVISOR"/>
    <s v="CAMPINAS"/>
    <s v="SP"/>
    <s v="13087-460"/>
    <n v="5519974097646"/>
    <x v="431"/>
    <d v="2022-07-12T00:00:00"/>
    <s v="ACJR"/>
    <s v="ACJR"/>
    <s v="ADAUTO CAMPAGNOLO JUNIOR"/>
    <s v="AAI"/>
    <m/>
    <m/>
    <x v="5"/>
    <n v="1"/>
    <m/>
    <s v="N"/>
    <s v="N"/>
    <s v="N"/>
    <s v=" "/>
    <x v="1"/>
    <d v="2023-10-16T00:00:00"/>
  </r>
  <r>
    <n v="395"/>
    <x v="859"/>
    <d v="1957-09-24T00:00:00"/>
    <s v="M"/>
    <n v="8072022395"/>
    <n v="8929775"/>
    <m/>
    <m/>
    <x v="703"/>
    <s v="002.586.58-55"/>
    <s v="FABIO.CAMPANHA@HOTMAIL.COM"/>
    <x v="962"/>
    <s v="FABIO VINICIUS GONCALVES CAMPANHA"/>
    <n v="5517996065606"/>
    <s v="REGULAR"/>
    <s v=""/>
    <x v="1"/>
    <s v="RETENCAO"/>
    <s v="DOLCINOPOLIS"/>
    <s v="SP"/>
    <s v="15740-000"/>
    <n v="5517997854149"/>
    <x v="432"/>
    <d v="2022-07-08T00:00:00"/>
    <s v="FGC"/>
    <s v="FGC_FGC_PAI"/>
    <s v="FABIO CAMPANHA PAI"/>
    <s v="MÉDICO(A)"/>
    <m/>
    <s v="S"/>
    <x v="1"/>
    <n v="0"/>
    <m/>
    <s v="N"/>
    <s v="N"/>
    <s v="N"/>
    <s v=" "/>
    <x v="0"/>
    <m/>
  </r>
  <r>
    <n v="388"/>
    <x v="860"/>
    <d v="1978-03-06T00:00:00"/>
    <s v="M"/>
    <n v="5072022388"/>
    <n v="3986976"/>
    <m/>
    <s v="6AJ93477"/>
    <x v="1"/>
    <m/>
    <s v="LUBA78@YAHOO.COM.BR"/>
    <x v="963"/>
    <s v="LUIS CLAUDIO MACHADO MACEDO DE OLIVEIRA"/>
    <n v="5511975067814"/>
    <s v=""/>
    <s v=""/>
    <x v="21"/>
    <s v="ADVISOR"/>
    <s v="SÃO PAULO"/>
    <s v="SP"/>
    <s v="43620-030"/>
    <n v="5511975067814"/>
    <x v="433"/>
    <d v="2022-07-05T00:00:00"/>
    <s v="LCMMO"/>
    <s v="LCMMO"/>
    <s v="LUIS CLAUDIO MACHADO MACEDO DE OLIVEIRA"/>
    <s v="ADMINISTRADOR(A)"/>
    <m/>
    <m/>
    <x v="5"/>
    <n v="1"/>
    <m/>
    <s v="N"/>
    <s v="N"/>
    <s v="N"/>
    <s v=" "/>
    <x v="1"/>
    <d v="2023-07-17T00:00:00"/>
  </r>
  <r>
    <n v="399"/>
    <x v="611"/>
    <d v="1980-05-21T00:00:00"/>
    <s v="F"/>
    <n v="4072022399"/>
    <n v="3739677"/>
    <m/>
    <m/>
    <x v="1"/>
    <s v="013.078.666-70"/>
    <s v="ROBERTA.OG@GMAIL.COM"/>
    <x v="964"/>
    <s v="ROBERTA DE OLIVEIRA GUIMARAES"/>
    <n v="5521988159888"/>
    <s v="REGULAR"/>
    <s v=""/>
    <x v="2"/>
    <s v="CONSULTORIA"/>
    <s v="RIO DE JANEIRO"/>
    <s v="RJ"/>
    <s v=" 22231-090"/>
    <n v="5521988159888"/>
    <x v="434"/>
    <d v="2022-07-04T00:00:00"/>
    <s v="ROG"/>
    <s v="ROG"/>
    <s v="ROBERTA DE OLIVEIRA GUIMARAES"/>
    <s v="DIRETOR(A)"/>
    <m/>
    <m/>
    <x v="0"/>
    <n v="1"/>
    <s v="EXCEÇÃO"/>
    <s v="N"/>
    <s v="N"/>
    <s v="N"/>
    <s v=" "/>
    <x v="1"/>
    <d v="2023-10-25T00:00:00"/>
  </r>
  <r>
    <n v="336"/>
    <x v="861"/>
    <d v="1978-03-09T00:00:00"/>
    <s v="M"/>
    <n v="1072022336"/>
    <n v="3177081"/>
    <n v="8062309"/>
    <m/>
    <x v="704"/>
    <s v="007.707.264-29"/>
    <s v="rodmf30@gmail.com"/>
    <x v="965"/>
    <s v="RODRIGO MORAES FARIAS"/>
    <n v="5583981030013"/>
    <s v="QUALIFICADO"/>
    <s v=""/>
    <x v="1"/>
    <s v="CONSULTORIA"/>
    <s v="LAGOA SECA"/>
    <s v="PB"/>
    <s v="58117-000"/>
    <n v="5583981030013"/>
    <x v="435"/>
    <d v="2022-07-01T00:00:00"/>
    <s v="RMF"/>
    <s v="RMF_RMF"/>
    <s v="RODRIGO MORAES FARIAS"/>
    <s v="MÉDICO(A)"/>
    <s v="COMPLETA "/>
    <s v="S"/>
    <x v="0"/>
    <n v="1"/>
    <n v="2"/>
    <s v="S"/>
    <s v="S"/>
    <s v="S"/>
    <s v=" "/>
    <x v="0"/>
    <m/>
  </r>
  <r>
    <n v="337"/>
    <x v="22"/>
    <d v="2015-07-04T00:00:00"/>
    <s v="M"/>
    <n v="1072022337"/>
    <n v="5376760"/>
    <m/>
    <m/>
    <x v="705"/>
    <s v="133.386.464-70"/>
    <s v="rodmf30@gmail.com"/>
    <x v="966"/>
    <s v="RODRIGO MORAES FARIAS"/>
    <n v="5583981030013"/>
    <s v="REGULAR"/>
    <s v=""/>
    <x v="1"/>
    <s v="CONSULTORIA"/>
    <s v="LAGOA SECA"/>
    <s v="PB"/>
    <s v="58117-000"/>
    <n v="5583981030013"/>
    <x v="435"/>
    <d v="2022-07-01T00:00:00"/>
    <s v="RMF"/>
    <s v="RMF_RMF"/>
    <s v="RODRIGO MORAES FARIAS"/>
    <s v="ESTUDANTE"/>
    <s v="SIMPLES"/>
    <s v="N"/>
    <x v="0"/>
    <n v="1"/>
    <n v="2"/>
    <s v="S"/>
    <s v="S"/>
    <s v="S"/>
    <s v=" "/>
    <x v="0"/>
    <m/>
  </r>
  <r>
    <n v="338"/>
    <x v="862"/>
    <d v="1978-01-15T00:00:00"/>
    <s v="F"/>
    <n v="1072022338"/>
    <n v="5170554"/>
    <m/>
    <m/>
    <x v="706"/>
    <s v="790.835.523-49"/>
    <s v="anavlb30@gmail.com"/>
    <x v="967"/>
    <s v="RODRIGO MORAES FARIAS"/>
    <n v="5583981030013"/>
    <s v="QUALIFICADO"/>
    <s v=""/>
    <x v="1"/>
    <s v="CONSULTORIA"/>
    <s v="LAGOA SECA"/>
    <s v="PB"/>
    <s v="58117-000"/>
    <n v="5583981030013"/>
    <x v="435"/>
    <d v="2022-07-01T00:00:00"/>
    <s v="RMF"/>
    <s v="RMF_RMF"/>
    <s v="RODRIGO MORAES FARIAS"/>
    <s v="MÉDICO(A)"/>
    <s v="COMPLETA "/>
    <s v="S"/>
    <x v="0"/>
    <n v="1"/>
    <n v="2"/>
    <s v="S"/>
    <s v="S"/>
    <s v="S"/>
    <s v=" "/>
    <x v="0"/>
    <m/>
  </r>
  <r>
    <n v="339"/>
    <x v="23"/>
    <d v="2011-11-21T00:00:00"/>
    <s v="F"/>
    <n v="1072022339"/>
    <n v="5538212"/>
    <m/>
    <m/>
    <x v="707"/>
    <s v="114.425.214-81"/>
    <s v="rodmf30@gmail.com"/>
    <x v="968"/>
    <s v="RODRIGO MORAES FARIAS"/>
    <n v="5583981030013"/>
    <s v="REGULAR"/>
    <s v=""/>
    <x v="1"/>
    <s v="CONSULTORIA"/>
    <s v="LAGOA SECA"/>
    <s v="PB"/>
    <s v="58117-000"/>
    <n v="5583981030013"/>
    <x v="435"/>
    <d v="2022-07-01T00:00:00"/>
    <s v="RMF"/>
    <s v="RMF_RMF"/>
    <s v="RODRIGO MORAES FARIAS"/>
    <s v="ESTUDANTE"/>
    <s v="SIMPLES"/>
    <s v="N"/>
    <x v="0"/>
    <n v="1"/>
    <n v="2"/>
    <s v="S"/>
    <s v="S"/>
    <s v="S"/>
    <s v=" "/>
    <x v="0"/>
    <m/>
  </r>
  <r>
    <n v="351"/>
    <x v="863"/>
    <d v="1962-09-16T00:00:00"/>
    <s v="F"/>
    <n v="30062022351"/>
    <n v="3438437"/>
    <m/>
    <m/>
    <x v="708"/>
    <s v="478.578.119-04"/>
    <s v="CLARICEFFRANCO@HOTMAIL.COM"/>
    <x v="969"/>
    <s v="CLARICE FOITSIK FRANCO"/>
    <n v="5541988457075"/>
    <s v="QUALIFICADO"/>
    <s v=""/>
    <x v="1"/>
    <s v="CONSULTORIA"/>
    <s v="CURITIBA"/>
    <s v="PR"/>
    <s v="82030-642"/>
    <n v="5541988457075"/>
    <x v="436"/>
    <d v="2022-06-30T00:00:00"/>
    <s v="CFF"/>
    <s v="CFF_CFF"/>
    <s v="CLARICE FOITSIK FRANCO"/>
    <s v="APOSENTADO(A)"/>
    <s v="COMPLETA"/>
    <s v="S"/>
    <x v="0"/>
    <n v="1"/>
    <n v="2"/>
    <s v="S"/>
    <s v="N"/>
    <s v="S"/>
    <s v=" "/>
    <x v="0"/>
    <m/>
  </r>
  <r>
    <n v="387"/>
    <x v="864"/>
    <d v="1985-07-01T00:00:00"/>
    <s v="F"/>
    <n v="28062022387"/>
    <n v="2617730"/>
    <n v="2788412"/>
    <m/>
    <x v="1"/>
    <s v="009.981.211-85"/>
    <s v="TATIANA.ARQUITETURA@GMAIL.COM"/>
    <x v="970"/>
    <s v="TATIANA MENEZES TAVARES"/>
    <n v="5562999758584"/>
    <s v=""/>
    <s v="QUALIFICADO"/>
    <x v="21"/>
    <s v="ADVISOR"/>
    <s v="GOIÂNIA"/>
    <s v="GO"/>
    <s v="74115-060"/>
    <n v="5562999758584"/>
    <x v="437"/>
    <d v="2022-06-28T00:00:00"/>
    <s v="TMT"/>
    <s v="TMT"/>
    <s v="TATIANA MENEZES TAVARES"/>
    <s v="ARQUITETO(A)"/>
    <m/>
    <m/>
    <x v="5"/>
    <n v="0"/>
    <m/>
    <s v="N"/>
    <s v="N"/>
    <s v="N"/>
    <s v=" "/>
    <x v="1"/>
    <d v="2023-09-04T00:00:00"/>
  </r>
  <r>
    <n v="394"/>
    <x v="864"/>
    <d v="1985-07-01T00:00:00"/>
    <s v="F"/>
    <n v="28062022394"/>
    <n v="5170200"/>
    <m/>
    <m/>
    <x v="1"/>
    <m/>
    <s v="TATIANA.ARQUITETURA@GMAIL.COM"/>
    <x v="970"/>
    <s v="TATIANA MENEZES TAVARES"/>
    <n v="5562999758584"/>
    <s v="QUALIFICADO"/>
    <s v=""/>
    <x v="21"/>
    <s v="ADVISOR"/>
    <s v="GOIÂNIA"/>
    <s v="GO"/>
    <s v="74115-060"/>
    <n v="5562999758584"/>
    <x v="437"/>
    <d v="2022-06-28T00:00:00"/>
    <s v="TMT"/>
    <s v="TMT"/>
    <s v="TATIANA MENEZES TAVARES"/>
    <s v="ARQUITETO(A)"/>
    <m/>
    <m/>
    <x v="5"/>
    <n v="0"/>
    <m/>
    <s v="N"/>
    <s v="N"/>
    <s v="N"/>
    <s v=" "/>
    <x v="1"/>
    <d v="2023-09-04T00:00:00"/>
  </r>
  <r>
    <n v="386"/>
    <x v="865"/>
    <d v="1991-09-06T00:00:00"/>
    <s v="M"/>
    <n v="22062022386"/>
    <m/>
    <n v="1067196"/>
    <m/>
    <x v="1"/>
    <m/>
    <s v="WILLIAMCOLODETTI@HOTMAIL.COM"/>
    <x v="971"/>
    <s v="WILLIAM WANDERLEY PEDRONI COLODETTI"/>
    <n v="5527999486474"/>
    <s v=""/>
    <s v="REGULAR"/>
    <x v="21"/>
    <s v="ADVISOR"/>
    <s v="SÃO MATEUS"/>
    <s v="ES"/>
    <s v="29933-475"/>
    <n v="5527999486474"/>
    <x v="438"/>
    <d v="2022-06-22T00:00:00"/>
    <s v="WWPC"/>
    <s v="WWPC"/>
    <s v="WILLIAM WANDERLEY PEDRONI COLODETTI"/>
    <s v="EMPRESÁRIO(A)"/>
    <m/>
    <m/>
    <x v="5"/>
    <n v="1"/>
    <m/>
    <s v="N"/>
    <s v="N"/>
    <s v="N"/>
    <s v=" "/>
    <x v="1"/>
    <d v="2023-08-14T00:00:00"/>
  </r>
  <r>
    <n v="385"/>
    <x v="866"/>
    <d v="1988-06-26T00:00:00"/>
    <s v="M"/>
    <n v="20062022385"/>
    <n v="3506336"/>
    <n v="942150"/>
    <m/>
    <x v="1"/>
    <s v="030.021.633-50"/>
    <s v="LEANDDROF@HOTMAIL.COM"/>
    <x v="972"/>
    <s v="LEANDRO FERREIRA ANDRADE"/>
    <n v="5589999408868"/>
    <s v="REGULAR"/>
    <s v="QUALIFICADO"/>
    <x v="21"/>
    <s v="ADVISOR"/>
    <s v="TERESINA"/>
    <s v="PI"/>
    <s v="64052-160"/>
    <n v="5589999408868"/>
    <x v="439"/>
    <d v="2022-06-20T00:00:00"/>
    <s v="LFAR"/>
    <s v="LFAR"/>
    <s v="LEANDRO FERREIRA ANDRADE"/>
    <s v="BANCÁRIO(A)"/>
    <m/>
    <m/>
    <x v="5"/>
    <n v="1"/>
    <m/>
    <s v="N"/>
    <s v="N"/>
    <s v="N"/>
    <s v=" "/>
    <x v="1"/>
    <d v="2023-07-30T00:00:00"/>
  </r>
  <r>
    <n v="349"/>
    <x v="867"/>
    <d v="1987-03-20T00:00:00"/>
    <s v="M"/>
    <n v="10062022349"/>
    <n v="2009736"/>
    <m/>
    <m/>
    <x v="709"/>
    <s v="015.012.504-69"/>
    <s v="VIC_DOLIVEIRA@HOTMAIL.COM"/>
    <x v="973"/>
    <s v="VICTOR MOREIRA DOLIVEIRA"/>
    <n v="5581991150200"/>
    <s v="REGULAR"/>
    <s v=""/>
    <x v="1"/>
    <s v="CONSULTORIA"/>
    <s v="RECIFE"/>
    <s v="PE"/>
    <s v="51020-080"/>
    <n v="5581991150200"/>
    <x v="440"/>
    <d v="2022-06-10T00:00:00"/>
    <s v="VMD"/>
    <s v="VMD_VMD"/>
    <s v="VICTOR MOREIRA DOLIVEIRA"/>
    <s v="ADMINISTRADOR(A)"/>
    <s v="COMPLETA"/>
    <s v="S"/>
    <x v="0"/>
    <n v="1"/>
    <m/>
    <s v="S"/>
    <s v="N"/>
    <s v="S"/>
    <s v=" "/>
    <x v="0"/>
    <m/>
  </r>
  <r>
    <n v="384"/>
    <x v="868"/>
    <d v="1963-06-13T00:00:00"/>
    <s v="F"/>
    <n v="8062022384"/>
    <m/>
    <n v="701231"/>
    <m/>
    <x v="1"/>
    <m/>
    <s v="SANDRASLV40@GMAIL.COM"/>
    <x v="974"/>
    <s v="SANDRA MARIA E SILVA"/>
    <n v="5586999494643"/>
    <s v=""/>
    <s v=""/>
    <x v="21"/>
    <s v="ADVISOR"/>
    <s v="TERESINA"/>
    <s v="PI"/>
    <s v="64028-550"/>
    <n v="5586999494643"/>
    <x v="441"/>
    <d v="2022-06-08T00:00:00"/>
    <s v="SMSA"/>
    <s v="SMSA"/>
    <s v="SANDRA MARIA E SILVA"/>
    <s v="APOSENTADO(A)"/>
    <m/>
    <m/>
    <x v="5"/>
    <n v="1"/>
    <m/>
    <s v="N"/>
    <s v="N"/>
    <s v="N"/>
    <s v=" "/>
    <x v="1"/>
    <d v="2023-08-28T00:00:00"/>
  </r>
  <r>
    <n v="331"/>
    <x v="869"/>
    <d v="1972-11-07T00:00:00"/>
    <s v="M"/>
    <n v="7062022331"/>
    <n v="8749759"/>
    <m/>
    <m/>
    <x v="710"/>
    <s v="818.874.504-91"/>
    <s v="beto@rioave.com.br"/>
    <x v="975"/>
    <s v="ALBERTO FERREIRA DA COSTA"/>
    <n v="5581991910710"/>
    <s v="PROFISSIONAL"/>
    <s v=""/>
    <x v="1"/>
    <s v="CONSULTORIA"/>
    <s v="RECIFE"/>
    <s v="PE"/>
    <s v="51021-000"/>
    <n v="5581991910710"/>
    <x v="442"/>
    <d v="2022-06-07T00:00:00"/>
    <s v="FFC"/>
    <s v="FFC_AFC"/>
    <s v="ALBERTO FERREIRA DA COSTA"/>
    <s v="EMPRESÁRIO(A)"/>
    <s v="COMPLETA"/>
    <s v="N"/>
    <x v="0"/>
    <n v="1"/>
    <n v="3"/>
    <s v="S"/>
    <s v="N"/>
    <s v="S"/>
    <s v=" "/>
    <x v="0"/>
    <m/>
  </r>
  <r>
    <n v="332"/>
    <x v="870"/>
    <d v="1975-06-03T00:00:00"/>
    <s v="F"/>
    <n v="7062022332"/>
    <n v="8792987"/>
    <m/>
    <m/>
    <x v="711"/>
    <s v="879.861.834-20"/>
    <s v="cacaudfcosta@gmail.com"/>
    <x v="976"/>
    <s v="ALBERTO FERREIRA DA COSTA"/>
    <n v="5581991910989"/>
    <s v=""/>
    <s v=""/>
    <x v="1"/>
    <s v="CONSULTORIA"/>
    <s v="RECIFE"/>
    <s v="PE"/>
    <s v="51021-000"/>
    <n v="5581991910989"/>
    <x v="442"/>
    <d v="2022-06-07T00:00:00"/>
    <s v="FFC"/>
    <s v="FFC_AFC"/>
    <s v="ALBERTO FERREIRA DA COSTA"/>
    <s v="ADVOGADO(A)"/>
    <s v="COMPLETA"/>
    <s v="N"/>
    <x v="0"/>
    <n v="1"/>
    <n v="3"/>
    <s v="S"/>
    <s v="N"/>
    <s v="S"/>
    <s v=" "/>
    <x v="0"/>
    <m/>
  </r>
  <r>
    <n v="333"/>
    <x v="871"/>
    <d v="1966-11-20T00:00:00"/>
    <s v="F"/>
    <n v="7062022333"/>
    <n v="8776435"/>
    <m/>
    <m/>
    <x v="712"/>
    <s v="587.819.004-49"/>
    <s v="claudia@rioave.com.br"/>
    <x v="977"/>
    <s v="ALBERTO FERREIRA DA COSTA"/>
    <n v="5581999135273"/>
    <s v="QUALIFICADO"/>
    <s v=""/>
    <x v="1"/>
    <s v="CONSULTORIA"/>
    <s v="RECIFE"/>
    <s v="PE"/>
    <s v="51021-000"/>
    <n v="5581999135273"/>
    <x v="442"/>
    <d v="2022-06-07T00:00:00"/>
    <s v="FFC"/>
    <s v="FFC_CFC"/>
    <s v="CLAUDIA FERREIRA DA COSTA"/>
    <s v="ARQUITETO(A)"/>
    <s v="COMPLETA"/>
    <s v="N"/>
    <x v="0"/>
    <n v="1"/>
    <n v="3"/>
    <s v="S"/>
    <s v="N"/>
    <s v="S"/>
    <s v=" "/>
    <x v="0"/>
    <m/>
  </r>
  <r>
    <n v="335"/>
    <x v="872"/>
    <d v="1965-07-03T00:00:00"/>
    <s v="M"/>
    <n v="7062022335"/>
    <n v="3775232"/>
    <n v="3743541"/>
    <m/>
    <x v="713"/>
    <s v="448.061.324-20"/>
    <s v="alvarito@rioave.com.br"/>
    <x v="978"/>
    <s v="ALBERTO FERREIRA DA COSTA"/>
    <n v="5581981791703"/>
    <s v=""/>
    <s v="QUALIFICADO"/>
    <x v="1"/>
    <s v="CONSULTORIA"/>
    <s v="RECIFE"/>
    <s v="PE"/>
    <s v="51021-000"/>
    <n v="5581992933318"/>
    <x v="442"/>
    <d v="2022-06-07T00:00:00"/>
    <s v="FFC"/>
    <s v="FFC_AJFC"/>
    <s v="ALVARO JOSE FERREIRA DA COSTA"/>
    <s v="EMPRESÁRIO(A)"/>
    <m/>
    <m/>
    <x v="0"/>
    <n v="1"/>
    <n v="3"/>
    <s v="S"/>
    <s v="S"/>
    <s v="S"/>
    <s v=" "/>
    <x v="0"/>
    <m/>
  </r>
  <r>
    <n v="356"/>
    <x v="873"/>
    <m/>
    <s v="F"/>
    <n v="7062022356"/>
    <m/>
    <n v="3797385"/>
    <m/>
    <x v="714"/>
    <s v="686.288.704-15"/>
    <s v="anacefardamentos@gmail.com"/>
    <x v="979"/>
    <s v="ALBERTO FERREIRA DA COSTA"/>
    <n v="5581992933318"/>
    <s v=""/>
    <s v="QUALIFICADO"/>
    <x v="1"/>
    <s v="CONSULTORIA"/>
    <s v="RECIFE"/>
    <s v="PE"/>
    <s v="51021-000"/>
    <n v="5581992933318"/>
    <x v="442"/>
    <d v="2022-06-07T00:00:00"/>
    <s v="FFC"/>
    <s v="FFC_AJFC"/>
    <s v="ALVARO JOSE FERREIRA DA COSTA"/>
    <s v="EMPRESÁRIO(A)"/>
    <m/>
    <m/>
    <x v="0"/>
    <n v="1"/>
    <n v="3"/>
    <s v="S"/>
    <s v="S"/>
    <s v="S"/>
    <s v=" "/>
    <x v="0"/>
    <m/>
  </r>
  <r>
    <n v="383"/>
    <x v="874"/>
    <d v="1991-03-28T00:00:00"/>
    <s v="M"/>
    <n v="2062022383"/>
    <n v="3083217"/>
    <n v="264311"/>
    <m/>
    <x v="1"/>
    <s v="383.802.648-94"/>
    <s v="JL.RIZZARDO@GMAIL.COM"/>
    <x v="980"/>
    <s v="JOSÉ LUÍS RIZZARDO PEREIRA"/>
    <n v="5511971626160"/>
    <s v="QUALIFICADO"/>
    <s v="QUALIFICADO"/>
    <x v="21"/>
    <s v="ADVISOR"/>
    <s v="SÃO PAULO"/>
    <s v="SP"/>
    <s v="45381-010"/>
    <n v="5511971626160"/>
    <x v="443"/>
    <d v="2022-06-02T00:00:00"/>
    <s v="JLRP"/>
    <s v="JLRP"/>
    <s v="JOSÉ LUÍS RIZZARDO PEREIRA"/>
    <s v="ADMINISTRADOR(A)"/>
    <m/>
    <m/>
    <x v="5"/>
    <n v="1"/>
    <m/>
    <s v="N"/>
    <s v="N"/>
    <s v="N"/>
    <s v=" "/>
    <x v="1"/>
    <d v="2024-09-26T00:00:00"/>
  </r>
  <r>
    <n v="563"/>
    <x v="875"/>
    <d v="1956-05-12T00:00:00"/>
    <s v="F"/>
    <n v="1062022563"/>
    <n v="5674824"/>
    <s v=""/>
    <m/>
    <x v="1"/>
    <s v="177.796.184-04"/>
    <s v="LAGESLUCAS171@GMAIL.COM"/>
    <x v="981"/>
    <s v="NYDIANA LAGES CALADO"/>
    <n v="5587999888634"/>
    <s v="PROFISSIONAL"/>
    <s v=""/>
    <x v="22"/>
    <s v="RETENCAO"/>
    <s v="GARANHUNS"/>
    <s v="PE"/>
    <s v="55256-700"/>
    <n v="5587999888634"/>
    <x v="444"/>
    <d v="2022-06-01T00:00:00"/>
    <s v="NLC"/>
    <s v="NLC_NLC"/>
    <s v="NYDIANA LAGES CALADO"/>
    <s v="EMPRESÁRIO(A)"/>
    <s v="COMPLETA"/>
    <s v="S"/>
    <x v="1"/>
    <n v="0"/>
    <m/>
    <s v="N"/>
    <s v="N"/>
    <s v="N"/>
    <s v=" "/>
    <x v="0"/>
    <m/>
  </r>
  <r>
    <n v="382"/>
    <x v="876"/>
    <d v="1980-09-22T00:00:00"/>
    <s v="M"/>
    <n v="31052022382"/>
    <n v="4636348"/>
    <n v="3960471"/>
    <m/>
    <x v="1"/>
    <s v="030.514.224-01"/>
    <s v="ZE_REMIGIO@HOTMAIL.COM"/>
    <x v="982"/>
    <s v="JOSE REMIGIO FILHO"/>
    <n v="5581991817191"/>
    <s v="REGULAR"/>
    <s v=""/>
    <x v="21"/>
    <s v="ADVISOR"/>
    <s v="RECIFE"/>
    <s v="PE"/>
    <s v="51021-000"/>
    <n v="5581991817191"/>
    <x v="445"/>
    <d v="2022-05-31T00:00:00"/>
    <s v="JRFO"/>
    <s v="JRFO"/>
    <s v="JOSE REMIGIO FILHO"/>
    <s v="MÉDICO(A)"/>
    <m/>
    <m/>
    <x v="5"/>
    <n v="1"/>
    <m/>
    <s v="N"/>
    <s v="N"/>
    <s v="N"/>
    <s v=" "/>
    <x v="1"/>
    <d v="2024-09-26T00:00:00"/>
  </r>
  <r>
    <n v="344"/>
    <x v="877"/>
    <d v="1964-03-19T00:00:00"/>
    <s v="F"/>
    <n v="28052022344"/>
    <n v="4960119"/>
    <m/>
    <m/>
    <x v="715"/>
    <s v="308.347.244-72"/>
    <s v="MARILDASPR@HOTMAIL.COM"/>
    <x v="983"/>
    <s v="MARILDA DE ANDRADE LIMA RENDA"/>
    <n v="5581996491409"/>
    <s v="REGULAR"/>
    <s v=""/>
    <x v="1"/>
    <s v="CONSULTORIA"/>
    <s v="RECIFE"/>
    <s v="PE"/>
    <s v="52061-080"/>
    <n v="5581996491409"/>
    <x v="446"/>
    <d v="2022-05-28T00:00:00"/>
    <s v="FAL"/>
    <s v="FAL_MALR"/>
    <s v="MARILDA DE ANDRADE LIMA RENDA"/>
    <s v="ADMINISTRADOR(A)"/>
    <s v="COMPLETA"/>
    <s v="S"/>
    <x v="0"/>
    <n v="1"/>
    <n v="2"/>
    <s v="S"/>
    <s v="S"/>
    <s v="S"/>
    <s v=" "/>
    <x v="0"/>
    <m/>
  </r>
  <r>
    <n v="345"/>
    <x v="878"/>
    <d v="1995-11-04T00:00:00"/>
    <s v="M"/>
    <n v="28052022345"/>
    <n v="8023066"/>
    <n v="4549289"/>
    <m/>
    <x v="716"/>
    <s v="086.959.634-97"/>
    <s v="LEONARDORENDANET@GMAIL.COM"/>
    <x v="984"/>
    <s v="MARILDA DE ANDRADE LIMA RENDA"/>
    <n v="5581981588300"/>
    <s v="REGULAR"/>
    <s v=""/>
    <x v="1"/>
    <s v="CONSULTORIA"/>
    <s v="RECIFE"/>
    <s v="PE"/>
    <s v="52061-080"/>
    <n v="5581981588300"/>
    <x v="446"/>
    <d v="2022-05-28T00:00:00"/>
    <s v="FAL"/>
    <s v="FAL_MALR"/>
    <s v="MARILDA DE ANDRADE LIMA RENDA"/>
    <s v="ADMINISTRADOR(A)"/>
    <s v="COMPLETA"/>
    <s v="S"/>
    <x v="0"/>
    <n v="1"/>
    <n v="2"/>
    <s v="S"/>
    <s v="S"/>
    <s v="S"/>
    <s v=" "/>
    <x v="0"/>
    <m/>
  </r>
  <r>
    <n v="350"/>
    <x v="879"/>
    <d v="1992-06-24T00:00:00"/>
    <s v="F"/>
    <n v="28052022350"/>
    <n v="3919090"/>
    <m/>
    <s v="   "/>
    <x v="717"/>
    <s v="082.685.274-20"/>
    <s v="ELIENE.CRISTIANE@HOTMAIL.COM"/>
    <x v="985"/>
    <s v="MARILDA DE ANDRADE LIMA RENDA"/>
    <n v="5581996491409"/>
    <s v="QUALIFICADO"/>
    <m/>
    <x v="1"/>
    <s v="CONSULTORIA"/>
    <s v="SÃO PAULO"/>
    <s v="SP"/>
    <s v="04530-050"/>
    <n v="5581981928899"/>
    <x v="446"/>
    <d v="2022-05-28T00:00:00"/>
    <s v="FAL"/>
    <s v="FAL_MALR"/>
    <s v="MARILDA DE ANDRADE LIMA RENDA"/>
    <s v="EMPRESÁRIO(A)"/>
    <s v="COMPLETA"/>
    <s v="N"/>
    <x v="0"/>
    <n v="1"/>
    <n v="2"/>
    <s v="S"/>
    <s v="S"/>
    <s v="S"/>
    <s v=" "/>
    <x v="0"/>
    <m/>
  </r>
  <r>
    <n v="353"/>
    <x v="880"/>
    <d v="1964-03-19T00:00:00"/>
    <s v="E"/>
    <n v="28052022353"/>
    <n v="5089063"/>
    <m/>
    <m/>
    <x v="718"/>
    <s v="01.402.579/0001-81"/>
    <s v="MARILDASPR@HOTMAIL.COM"/>
    <x v="986"/>
    <s v="MARILDA DE ANDRADE LIMA RENDA"/>
    <n v="5581996491409"/>
    <s v=""/>
    <s v=""/>
    <x v="1"/>
    <s v="CONSULTORIA"/>
    <s v="RECIFE"/>
    <s v="PE"/>
    <s v="52050-005"/>
    <n v="5581996491409"/>
    <x v="446"/>
    <d v="2022-05-28T00:00:00"/>
    <s v="FAL"/>
    <s v="FAL_MALR"/>
    <s v="MARILDA DE ANDRADE LIMA RENDA"/>
    <s v="EMPRESA"/>
    <s v="COMPLETA"/>
    <s v="S"/>
    <x v="0"/>
    <n v="1"/>
    <n v="2"/>
    <s v="S"/>
    <s v="S"/>
    <s v="S"/>
    <s v=" "/>
    <x v="0"/>
    <m/>
  </r>
  <r>
    <n v="449"/>
    <x v="879"/>
    <d v="1992-06-24T00:00:00"/>
    <s v="F"/>
    <n v="28052022449"/>
    <m/>
    <n v="3778129"/>
    <m/>
    <x v="719"/>
    <s v="082.685.274-20"/>
    <s v="ELIENE.CRISTIANE@HOTMAIL.COM"/>
    <x v="987"/>
    <s v="MARILDA DE ANDRADE LIMA RENDA"/>
    <n v="5581996491409"/>
    <m/>
    <s v="REGULAR"/>
    <x v="1"/>
    <s v="CONSULTORIA"/>
    <s v="SÃO PAULO"/>
    <s v="SP"/>
    <s v="04530-050"/>
    <n v="5581981928899"/>
    <x v="446"/>
    <d v="2022-05-28T00:00:00"/>
    <s v="FAL"/>
    <s v="FAL_MALR"/>
    <s v="MARILDA DE ANDRADE LIMA RENDA"/>
    <s v="EMPRESÁRIO(A)"/>
    <s v="COMPLETA"/>
    <s v="N"/>
    <x v="0"/>
    <n v="1"/>
    <n v="2"/>
    <s v="S"/>
    <s v="N"/>
    <s v="S"/>
    <s v=" "/>
    <x v="0"/>
    <m/>
  </r>
  <r>
    <n v="305"/>
    <x v="881"/>
    <d v="1989-03-30T00:00:00"/>
    <s v="M"/>
    <n v="27052022305"/>
    <n v="3344319"/>
    <n v="3557212"/>
    <s v="6AU80426"/>
    <x v="720"/>
    <s v="053.286.864-11"/>
    <s v="THULIO@GUERRAHOLDING.COM"/>
    <x v="988"/>
    <s v="THULIO COELHO MORAES GUERRA"/>
    <n v="5581999792299"/>
    <s v=""/>
    <s v="QUALIFICADO"/>
    <x v="1"/>
    <s v="CONSULTORIA"/>
    <s v="RECIFE"/>
    <s v="PE"/>
    <n v="52061095"/>
    <n v="5581999792299"/>
    <x v="447"/>
    <d v="2022-05-27T00:00:00"/>
    <s v="TCMG"/>
    <s v="TCMG_TCMG"/>
    <s v="THULIO COELHO MORAES GUERRA"/>
    <s v="EMPRESÁRIO(A)"/>
    <s v="COMPLETA"/>
    <s v="S"/>
    <x v="0"/>
    <n v="1"/>
    <n v="2"/>
    <s v="S"/>
    <s v="S"/>
    <s v="S"/>
    <s v=" "/>
    <x v="0"/>
    <m/>
  </r>
  <r>
    <n v="306"/>
    <x v="882"/>
    <d v="1987-06-06T00:00:00"/>
    <s v="F"/>
    <n v="27052022306"/>
    <n v="8705301"/>
    <m/>
    <m/>
    <x v="721"/>
    <s v="075.049.604-54"/>
    <s v="PRISCILA.MAIA@HOTMAIL.COM"/>
    <x v="989"/>
    <s v="THULIO COELHO MORAES GUERRA"/>
    <n v="5581999792299"/>
    <s v="REGULAR"/>
    <s v=""/>
    <x v="1"/>
    <s v="CONSULTORIA"/>
    <s v="RECIFE"/>
    <s v="PE"/>
    <n v="52061095"/>
    <n v="5581987098082"/>
    <x v="447"/>
    <d v="2022-05-27T00:00:00"/>
    <s v="TCMG"/>
    <s v="TCMG_TCMG"/>
    <s v="THULIO COELHO MORAES GUERRA"/>
    <s v="EMPRESÁRIO(A)"/>
    <s v="SIMPLES"/>
    <s v="N"/>
    <x v="0"/>
    <n v="1"/>
    <n v="2"/>
    <s v="S"/>
    <s v="S"/>
    <s v="S"/>
    <s v=" "/>
    <x v="0"/>
    <m/>
  </r>
  <r>
    <n v="307"/>
    <x v="883"/>
    <d v="2020-02-08T00:00:00"/>
    <s v="F"/>
    <n v="27052022307"/>
    <n v="8837283"/>
    <m/>
    <m/>
    <x v="722"/>
    <s v="170.378.354-98"/>
    <s v="THULIO@GUERRAHOLDING.COM"/>
    <x v="990"/>
    <s v="THULIO COELHO MORAES GUERRA"/>
    <n v="5581999792299"/>
    <s v="REGULAR"/>
    <s v=""/>
    <x v="1"/>
    <s v="CONSULTORIA"/>
    <s v="RECIFE"/>
    <s v="PE"/>
    <n v="52061095"/>
    <n v="5581999792299"/>
    <x v="447"/>
    <d v="2022-05-27T00:00:00"/>
    <s v="TCMG"/>
    <s v="TCMG_TCMG"/>
    <s v="THULIO COELHO MORAES GUERRA"/>
    <s v="ESTUDANTE"/>
    <s v="SIMPLES"/>
    <s v="N"/>
    <x v="0"/>
    <n v="1"/>
    <n v="2"/>
    <s v="S"/>
    <s v="S"/>
    <s v="S"/>
    <s v=" "/>
    <x v="0"/>
    <m/>
  </r>
  <r>
    <n v="308"/>
    <x v="884"/>
    <d v="2017-04-23T00:00:00"/>
    <s v="M"/>
    <n v="27052022308"/>
    <n v="8864224"/>
    <m/>
    <m/>
    <x v="723"/>
    <s v="144.945.054-71"/>
    <s v="THULIO@GUERRAHOLDING.COM"/>
    <x v="991"/>
    <s v="THULIO COELHO MORAES GUERRA"/>
    <n v="5581999792299"/>
    <s v="REGULAR"/>
    <s v=""/>
    <x v="1"/>
    <s v="CONSULTORIA"/>
    <s v="RECIFE"/>
    <s v="PE"/>
    <s v="52061-095"/>
    <n v="5581999792299"/>
    <x v="447"/>
    <d v="2022-05-27T00:00:00"/>
    <s v="TCMG"/>
    <s v="TCMG_TCMG"/>
    <s v="THULIO COELHO MORAES GUERRA"/>
    <s v="ESTUDANTE"/>
    <s v="SIMPLES"/>
    <s v="N"/>
    <x v="0"/>
    <n v="1"/>
    <n v="2"/>
    <s v="S"/>
    <s v="S"/>
    <s v="S"/>
    <s v=" "/>
    <x v="0"/>
    <m/>
  </r>
  <r>
    <n v="315"/>
    <x v="3"/>
    <d v="1984-10-08T00:00:00"/>
    <s v="F"/>
    <n v="26052022315"/>
    <n v="5614296"/>
    <m/>
    <m/>
    <x v="1"/>
    <s v="054.040.724-07"/>
    <s v="MCECILIAQ@HOTMAIL.COM"/>
    <x v="3"/>
    <s v="PAULO MEIRA MAROSTICA"/>
    <n v="5581973126556"/>
    <s v="REGULAR"/>
    <s v=""/>
    <x v="2"/>
    <s v="RETENCAO"/>
    <s v="AGUA PRETA"/>
    <s v="PE"/>
    <s v="00000-000"/>
    <n v="5581997592354"/>
    <x v="448"/>
    <d v="2022-05-26T00:00:00"/>
    <s v="PMM"/>
    <s v="PMM_PMM"/>
    <s v="PAULO MEIRA MAROSTICA"/>
    <s v="MÉDICO(A)"/>
    <s v="COMPLETA"/>
    <s v="N"/>
    <x v="2"/>
    <n v="1"/>
    <m/>
    <s v="N"/>
    <s v="N"/>
    <s v="N"/>
    <s v=" "/>
    <x v="1"/>
    <d v="2025-08-15T00:00:00"/>
  </r>
  <r>
    <n v="328"/>
    <x v="885"/>
    <d v="1983-03-06T00:00:00"/>
    <s v="F"/>
    <n v="25052022328"/>
    <n v="540907"/>
    <n v="488766"/>
    <s v="6AJ65400"/>
    <x v="724"/>
    <s v="062.202.846-40"/>
    <s v="MARIFARIAA@HOTMAIL.COM"/>
    <x v="992"/>
    <s v="MARINA ALVES FARIA"/>
    <n v="5534992504446"/>
    <s v="REGULAR"/>
    <s v="QUALIFICADO"/>
    <x v="1"/>
    <s v="CONSULTORIA"/>
    <s v="UBERLANDIA"/>
    <s v="MG"/>
    <s v="38411-201"/>
    <n v="5534992504446"/>
    <x v="449"/>
    <d v="2022-05-25T00:00:00"/>
    <s v="MAF"/>
    <s v="MAF_MAF"/>
    <s v="MARINA ALVES FARIA"/>
    <s v="MÉDICO(A)"/>
    <s v="SIMPLES"/>
    <s v="S"/>
    <x v="0"/>
    <n v="1"/>
    <n v="2"/>
    <s v="S"/>
    <s v="N"/>
    <s v="S"/>
    <s v=" "/>
    <x v="0"/>
    <m/>
  </r>
  <r>
    <n v="329"/>
    <x v="886"/>
    <d v="1981-07-20T00:00:00"/>
    <s v="M"/>
    <n v="25052022329"/>
    <n v="2980746"/>
    <m/>
    <m/>
    <x v="725"/>
    <s v="296.066.998-38"/>
    <s v="thiago.martin@redbull.com"/>
    <x v="993"/>
    <s v="THIAGO VINICIUS MARTIN"/>
    <n v="50762043467"/>
    <s v="QUALIFICADO"/>
    <s v=""/>
    <x v="1"/>
    <s v="CONSULTORIA"/>
    <s v="SÃO CAETANO DO SUL"/>
    <s v="SP"/>
    <s v="09540-830"/>
    <n v="50762043467"/>
    <x v="449"/>
    <d v="2022-05-25T00:00:00"/>
    <s v="TVM"/>
    <s v="TVM_TVM"/>
    <s v="THIAGO VINICIUS MARTIN"/>
    <s v="ADMINISTRADOR(A)"/>
    <s v="SIMPLES"/>
    <s v="N"/>
    <x v="0"/>
    <n v="1"/>
    <n v="2"/>
    <s v="S"/>
    <s v="N"/>
    <s v="S"/>
    <s v=" "/>
    <x v="0"/>
    <m/>
  </r>
  <r>
    <n v="309"/>
    <x v="58"/>
    <d v="1974-12-28T00:00:00"/>
    <s v="M"/>
    <n v="23052022309"/>
    <m/>
    <n v="433363"/>
    <m/>
    <x v="726"/>
    <s v="732.310.611-72"/>
    <s v="PARRABERNAL@GMAIL.COM"/>
    <x v="994"/>
    <s v="GUILLERMO ANDRES PARRA BERNAL"/>
    <n v="5511993292933"/>
    <s v=""/>
    <s v="QUALIFICADO"/>
    <x v="1"/>
    <s v="CONSULTORIA"/>
    <s v="SÃO PAULO"/>
    <s v="SP"/>
    <s v="04533-050"/>
    <n v="5511993292933"/>
    <x v="450"/>
    <d v="2022-05-23T00:00:00"/>
    <s v="GAP"/>
    <s v="GAP_GAP"/>
    <s v="GUILLERMO ANDRES PARRA BERNAL"/>
    <s v="ECONOMISTA"/>
    <s v="COMPLETA"/>
    <s v="S"/>
    <x v="0"/>
    <n v="1"/>
    <n v="2"/>
    <s v="S"/>
    <s v="N"/>
    <s v="S"/>
    <s v=" "/>
    <x v="0"/>
    <m/>
  </r>
  <r>
    <n v="301"/>
    <x v="477"/>
    <d v="1979-05-27T00:00:00"/>
    <s v="M"/>
    <n v="18052022301"/>
    <n v="2080451"/>
    <m/>
    <m/>
    <x v="1"/>
    <s v="974.995.604-49"/>
    <s v="BRUNO.ALMEIDA@DIFERENTI.COM.BR"/>
    <x v="995"/>
    <s v="BRUNO FERREIRA DE ALMEIDA"/>
    <n v="5581971170111"/>
    <s v="REGULAR"/>
    <s v=""/>
    <x v="1"/>
    <s v="CONSULTORIA"/>
    <s v="RECIFE"/>
    <s v="PE"/>
    <s v="51021-330"/>
    <n v="5581971170111"/>
    <x v="451"/>
    <d v="2022-05-18T00:00:00"/>
    <s v="BFA"/>
    <s v="BFA"/>
    <s v="BRUNO FERREIRA DE ALMEIDA"/>
    <s v="EMPRESÁRIO(A)"/>
    <s v="COMPLETA"/>
    <s v="S"/>
    <x v="0"/>
    <n v="1"/>
    <n v="7"/>
    <s v="S"/>
    <s v="S"/>
    <s v="S"/>
    <s v=" "/>
    <x v="1"/>
    <d v="2024-04-19T00:00:00"/>
  </r>
  <r>
    <n v="302"/>
    <x v="478"/>
    <d v="1980-07-31T00:00:00"/>
    <s v="F"/>
    <n v="18052022302"/>
    <n v="227672"/>
    <m/>
    <m/>
    <x v="1"/>
    <s v="036.271.774-52"/>
    <s v="MARISINHATORRES@HOTMAIL.COM"/>
    <x v="995"/>
    <s v="BRUNO FERREIRA DE ALMEIDA"/>
    <n v="5581971170111"/>
    <s v="REGULAR"/>
    <s v=""/>
    <x v="1"/>
    <s v="CONSULTORIA"/>
    <s v="RECIFE"/>
    <s v="PE"/>
    <s v="51021-330"/>
    <n v="5581971170011"/>
    <x v="451"/>
    <d v="2022-05-18T00:00:00"/>
    <s v="BFA"/>
    <s v="BFA"/>
    <s v="BRUNO FERREIRA DE ALMEIDA"/>
    <s v="DENTISTA"/>
    <s v="SIMPLES"/>
    <s v="S"/>
    <x v="0"/>
    <n v="1"/>
    <n v="7"/>
    <s v="S"/>
    <s v="S"/>
    <s v="S"/>
    <s v=" "/>
    <x v="1"/>
    <d v="2024-04-19T00:00:00"/>
  </r>
  <r>
    <n v="330"/>
    <x v="887"/>
    <d v="1965-05-11T00:00:00"/>
    <s v="M"/>
    <n v="18052022330"/>
    <n v="5555428"/>
    <m/>
    <m/>
    <x v="1"/>
    <s v="449.520.234-00"/>
    <s v="murilo@dprosmed.com.br"/>
    <x v="996"/>
    <s v="MURILO WAGNER MACHADO DE NOVAES"/>
    <n v="5581996151005"/>
    <s v="QUALIFICADO"/>
    <s v=""/>
    <x v="1"/>
    <s v="CONSULTORIA"/>
    <s v="RECIFE"/>
    <s v="PE"/>
    <s v="52060-165"/>
    <n v="5581996151005"/>
    <x v="451"/>
    <d v="2022-05-18T00:00:00"/>
    <s v="MMN"/>
    <s v="MMN"/>
    <s v="MURILO WAGNER MACHADO DE NOVAES"/>
    <s v="ADMINISTRADOR(A)"/>
    <s v="COMPLETA"/>
    <s v="N"/>
    <x v="0"/>
    <n v="1"/>
    <s v="EXCEÇÃO"/>
    <s v="S"/>
    <s v="N"/>
    <s v="S"/>
    <s v=" "/>
    <x v="1"/>
    <d v="2023-09-14T00:00:00"/>
  </r>
  <r>
    <n v="377"/>
    <x v="888"/>
    <d v="1983-07-26T00:00:00"/>
    <s v="M"/>
    <n v="17052022377"/>
    <m/>
    <m/>
    <m/>
    <x v="1"/>
    <n v="31804753823"/>
    <s v="KHATSUMURA@YAHOO.COM.BR"/>
    <x v="997"/>
    <s v="KLEBER HATSUMURA "/>
    <n v="5511941282844"/>
    <s v="REGULAR"/>
    <s v=""/>
    <x v="9"/>
    <s v="ADVISOR"/>
    <s v="SÃO PAULO"/>
    <s v="SP"/>
    <s v="42060-001"/>
    <n v="5511941282844"/>
    <x v="452"/>
    <d v="2022-05-17T00:00:00"/>
    <s v="KHMR"/>
    <s v="KHMR"/>
    <s v="KLEBER HATSUMURA"/>
    <s v="SERVIDOR(A) PÚBLICO(A)"/>
    <m/>
    <m/>
    <x v="5"/>
    <n v="1"/>
    <m/>
    <s v="N"/>
    <s v="N"/>
    <s v="N"/>
    <s v=" "/>
    <x v="1"/>
    <d v="2023-08-01T00:00:00"/>
  </r>
  <r>
    <n v="378"/>
    <x v="889"/>
    <d v="1983-12-24T00:00:00"/>
    <s v="M"/>
    <n v="17052022378"/>
    <n v="256834"/>
    <m/>
    <m/>
    <x v="1"/>
    <s v="325.319.858-83"/>
    <s v="LFERNANDODACRUZ@HOTMAIL.COM"/>
    <x v="998"/>
    <s v="LUIZ FERNANDO DA CRUZ"/>
    <n v="5515981125103"/>
    <s v="REGULAR"/>
    <s v=""/>
    <x v="21"/>
    <s v="ADVISOR"/>
    <s v="SOROCABA"/>
    <s v="SP"/>
    <s v="18087-013"/>
    <n v="5515981125103"/>
    <x v="452"/>
    <d v="2022-05-17T00:00:00"/>
    <s v="LFCZ"/>
    <s v="LFCZ"/>
    <s v="LUIZ FERNANDO DA CRUZ"/>
    <s v="ENGENHEIRO(A)"/>
    <m/>
    <m/>
    <x v="5"/>
    <n v="1"/>
    <m/>
    <s v="N"/>
    <s v="N"/>
    <s v="N"/>
    <s v=" "/>
    <x v="1"/>
    <d v="2024-09-26T00:00:00"/>
  </r>
  <r>
    <n v="298"/>
    <x v="890"/>
    <d v="1980-12-04T00:00:00"/>
    <s v="F"/>
    <n v="16052022298"/>
    <n v="2727207"/>
    <m/>
    <m/>
    <x v="1"/>
    <s v="009.748.244-70"/>
    <s v="ANDREAWALMSLEY@HOTMAIL.COM"/>
    <x v="999"/>
    <s v="ANDREA WALMSLEY SOARES CARNEIRO"/>
    <n v="5581999660686"/>
    <s v="QUALIFICADO"/>
    <s v=""/>
    <x v="2"/>
    <s v="RETENCAO"/>
    <s v="RECIFE"/>
    <s v="PE"/>
    <s v="52011-040"/>
    <n v="5581999660686"/>
    <x v="453"/>
    <d v="2022-05-16T00:00:00"/>
    <s v="AWS"/>
    <s v="AWS_AWS"/>
    <s v="ANDREA WALMSLEY SOARES CARNEIRO"/>
    <s v="SERVIDOR(A) PÚBLICO(A)"/>
    <s v="SIMPLES"/>
    <s v="N"/>
    <x v="1"/>
    <n v="0"/>
    <s v=""/>
    <s v="N"/>
    <s v="N"/>
    <s v="N"/>
    <s v=" "/>
    <x v="0"/>
    <m/>
  </r>
  <r>
    <n v="303"/>
    <x v="891"/>
    <d v="1976-01-04T00:00:00"/>
    <s v="M"/>
    <n v="16052022303"/>
    <n v="8600365"/>
    <m/>
    <m/>
    <x v="1"/>
    <s v="020.900.944-60"/>
    <s v="FCASTELAO001@YAHOO.COM.BR"/>
    <x v="1000"/>
    <s v="FERNANDO PONTUAL CASTELAO"/>
    <n v="5581996490033"/>
    <s v="QUALIFICADO"/>
    <s v=""/>
    <x v="23"/>
    <s v="CONSULTORIA"/>
    <s v="RECIFE"/>
    <s v="PE"/>
    <s v="50710-050"/>
    <n v="5581996490033"/>
    <x v="453"/>
    <d v="2022-05-16T00:00:00"/>
    <s v="FPC"/>
    <s v="FPC"/>
    <s v="FERNANDO PONTUAL CASTELAO"/>
    <s v="ADMINISTRADOR(A)"/>
    <s v="COMPLETA"/>
    <s v="S"/>
    <x v="0"/>
    <n v="1"/>
    <n v="3"/>
    <s v="S"/>
    <s v="N"/>
    <s v="N"/>
    <s v=" "/>
    <x v="1"/>
    <d v="2025-03-28T00:00:00"/>
  </r>
  <r>
    <n v="304"/>
    <x v="892"/>
    <d v="1976-07-15T00:00:00"/>
    <s v="F"/>
    <n v="16052022304"/>
    <n v="8682924"/>
    <m/>
    <m/>
    <x v="1"/>
    <s v="023.532.264-42"/>
    <s v="FCASTELAO001@YAHOO.COM.BR"/>
    <x v="1000"/>
    <s v="FERNANDO PONTUAL CASTELAO"/>
    <n v="5581996490033"/>
    <s v="REGULAR"/>
    <s v=""/>
    <x v="23"/>
    <s v="CONSULTORIA"/>
    <s v="RECIFE"/>
    <s v="PE"/>
    <s v="50710-050"/>
    <n v="5581996490033"/>
    <x v="453"/>
    <d v="2022-05-16T00:00:00"/>
    <s v="FPC"/>
    <s v="FPC"/>
    <s v="FERNANDO PONTUAL CASTELAO"/>
    <s v="DENTISTA"/>
    <s v="SIMPLES"/>
    <s v="S"/>
    <x v="0"/>
    <n v="1"/>
    <n v="3"/>
    <s v="S"/>
    <s v="N"/>
    <s v="N"/>
    <s v=" "/>
    <x v="1"/>
    <d v="2025-03-28T00:00:00"/>
  </r>
  <r>
    <n v="576"/>
    <x v="891"/>
    <d v="1976-01-04T00:00:00"/>
    <s v="M"/>
    <n v="16052022576"/>
    <n v="11403028"/>
    <m/>
    <m/>
    <x v="727"/>
    <s v="020.900.944-60"/>
    <s v="FCASTELAO001@YAHOO.COM.BR"/>
    <x v="1001"/>
    <s v="FERNANDO PONTUAL CASTELAO"/>
    <n v="5581996490033"/>
    <s v="QUALIFICADO"/>
    <s v=""/>
    <x v="23"/>
    <s v="CONSULTORIA"/>
    <s v="RECIFE"/>
    <s v="PE"/>
    <s v="50710-050"/>
    <n v="5581996490033"/>
    <x v="453"/>
    <d v="2022-05-16T00:00:00"/>
    <s v="FPC"/>
    <s v="FPC_FPC"/>
    <s v="FERNANDO PONTUAL CASTELAO"/>
    <s v="ADMINISTRADOR(A)"/>
    <s v="COMPLETA"/>
    <s v="S"/>
    <x v="0"/>
    <n v="1"/>
    <n v="3"/>
    <s v="S"/>
    <s v="S"/>
    <s v="S"/>
    <s v=" "/>
    <x v="0"/>
    <m/>
  </r>
  <r>
    <n v="577"/>
    <x v="892"/>
    <d v="1976-07-15T00:00:00"/>
    <s v="F"/>
    <n v="16052022577"/>
    <n v="11390543"/>
    <m/>
    <m/>
    <x v="728"/>
    <s v="023.532.264-42"/>
    <s v="FCASTELAO001@YAHOO.COM.BR"/>
    <x v="1002"/>
    <s v="FERNANDO PONTUAL CASTELAO"/>
    <n v="5581996490033"/>
    <s v="REGULAR"/>
    <s v=""/>
    <x v="23"/>
    <s v="CONSULTORIA"/>
    <s v="RECIFE"/>
    <s v="PE"/>
    <s v="50710-050"/>
    <n v="5581996490033"/>
    <x v="453"/>
    <d v="2022-05-16T00:00:00"/>
    <s v="FPC"/>
    <s v="FPC_FPC"/>
    <s v="FERNANDO PONTUAL CASTELAO"/>
    <s v="DENTISTA"/>
    <s v="SIMPLES"/>
    <s v="S"/>
    <x v="0"/>
    <n v="1"/>
    <n v="3"/>
    <s v="S"/>
    <s v="S"/>
    <s v="S"/>
    <s v=" "/>
    <x v="0"/>
    <m/>
  </r>
  <r>
    <n v="297"/>
    <x v="893"/>
    <d v="1977-10-08T00:00:00"/>
    <s v="M"/>
    <n v="13052022297"/>
    <n v="4459005"/>
    <m/>
    <m/>
    <x v="1"/>
    <s v="036.272.294-36"/>
    <s v="MATHEUS.ANESTESIA@GMAIL.COM"/>
    <x v="1003"/>
    <s v="MATHEUS DE MOURA FRANKLIN"/>
    <n v="5581999139450"/>
    <s v="QUALIFICADO"/>
    <s v=""/>
    <x v="2"/>
    <s v="CONSULTORIA"/>
    <s v="RECIFE"/>
    <s v="PE"/>
    <s v="50610-100"/>
    <n v="5581999139450"/>
    <x v="454"/>
    <d v="2022-05-13T00:00:00"/>
    <s v="MMF"/>
    <s v="MMF_MMF"/>
    <s v="MATHEUS DE MOURA FRANKLIN"/>
    <s v="MÉDICO(A)"/>
    <s v="COMPLETA"/>
    <s v="S"/>
    <x v="0"/>
    <n v="1"/>
    <s v="EXCEÇÃO"/>
    <s v="N"/>
    <s v="N"/>
    <s v="N"/>
    <s v=" "/>
    <x v="0"/>
    <m/>
  </r>
  <r>
    <n v="311"/>
    <x v="894"/>
    <d v="1978-05-20T00:00:00"/>
    <s v="F"/>
    <n v="13052022311"/>
    <n v="4391645"/>
    <m/>
    <m/>
    <x v="1"/>
    <s v="024.084.004-65"/>
    <s v="ROBERTA.PONTES.CAULA@GMAIL.COM"/>
    <x v="1004"/>
    <s v="ROBERTA PONTES CAULA REIS"/>
    <s v=""/>
    <s v="REGULAR"/>
    <s v=""/>
    <x v="2"/>
    <s v="RETENCAO"/>
    <s v="RECIFE"/>
    <s v="PE"/>
    <s v="52061-105"/>
    <n v="5581991787770"/>
    <x v="454"/>
    <d v="2022-05-13T00:00:00"/>
    <s v="RPCR"/>
    <s v="RPCR_RPCR"/>
    <s v="ROBERTA PONTES CAULA REIS"/>
    <s v="ADVOGADO(A)"/>
    <s v="SIMPLES"/>
    <s v="S"/>
    <x v="1"/>
    <n v="0"/>
    <m/>
    <s v="N"/>
    <s v="N"/>
    <s v="N"/>
    <s v=" "/>
    <x v="0"/>
    <m/>
  </r>
  <r>
    <n v="310"/>
    <x v="895"/>
    <d v="1983-05-24T00:00:00"/>
    <s v="M"/>
    <n v="12052022310"/>
    <n v="2125874"/>
    <n v="3805413"/>
    <s v="6AU13409"/>
    <x v="729"/>
    <s v="308.633.028-74"/>
    <s v="LUCAS@MANACAITAPEVA.COM.BR"/>
    <x v="1005"/>
    <s v="LUCAS BONGIOVANNI CORREA"/>
    <n v="5511998773185"/>
    <s v="QUALIFICADO"/>
    <s v="REGULAR"/>
    <x v="1"/>
    <s v="CONSULTORIA"/>
    <s v="SÃO PAULO"/>
    <s v="SP"/>
    <s v="18405-010"/>
    <n v="5511998773185"/>
    <x v="455"/>
    <d v="2022-05-12T00:00:00"/>
    <s v="LBC"/>
    <s v="LBC_LBC"/>
    <s v="LUCAS BONGIOVANNI CORREA"/>
    <s v="ADMINISTRADOR(A)"/>
    <s v="COMPLETA"/>
    <s v="S"/>
    <x v="0"/>
    <n v="1"/>
    <n v="2"/>
    <s v="S"/>
    <s v="N"/>
    <s v="S"/>
    <s v=" "/>
    <x v="0"/>
    <m/>
  </r>
  <r>
    <n v="372"/>
    <x v="644"/>
    <d v="1983-01-21T00:00:00"/>
    <s v="M"/>
    <n v="4052022372"/>
    <m/>
    <m/>
    <m/>
    <x v="1"/>
    <s v="310.681.738-07"/>
    <s v="WRJUNIORX@GMAIL.COM"/>
    <x v="1006"/>
    <s v="WILSON ROBERTO ANSUINO JUNIOR"/>
    <n v="5511982179063"/>
    <s v="QUALIFICADO"/>
    <s v="REGULAR"/>
    <x v="21"/>
    <s v="ADVISOR"/>
    <s v="SANTA LUZIA"/>
    <s v="MG"/>
    <s v="33040-000"/>
    <n v="5511982179063"/>
    <x v="455"/>
    <d v="2022-05-12T00:00:00"/>
    <s v="WRAJ"/>
    <s v="WRAJ"/>
    <s v="WILSON ROBERTO ANSUINO JUNIOR"/>
    <s v="EMPRESÁRIO(A)"/>
    <m/>
    <m/>
    <x v="5"/>
    <n v="1"/>
    <m/>
    <s v="N"/>
    <s v="N"/>
    <s v="N"/>
    <s v=" "/>
    <x v="1"/>
    <d v="2023-08-30T00:00:00"/>
  </r>
  <r>
    <n v="376"/>
    <x v="694"/>
    <d v="1984-03-02T00:00:00"/>
    <s v="M"/>
    <n v="12052022376"/>
    <m/>
    <m/>
    <m/>
    <x v="1"/>
    <s v="321.039.148-30"/>
    <s v="PAULONETTO08@GMAIL.COM"/>
    <x v="8"/>
    <s v="PAULO DE VASCONCELLOS NETTO"/>
    <n v="5511988027585"/>
    <s v="QUALIFICADO"/>
    <s v=""/>
    <x v="21"/>
    <s v="ADVISOR"/>
    <s v="SÃO PAULO"/>
    <s v="SP"/>
    <s v="23720-909"/>
    <n v="5511988027585"/>
    <x v="455"/>
    <d v="2022-05-12T00:00:00"/>
    <s v="PVNT"/>
    <s v="PVNT"/>
    <s v="PAULO DE VASCONCELLOS NETTO"/>
    <s v="REPRESENTANTE COMERCIAL"/>
    <m/>
    <m/>
    <x v="5"/>
    <n v="1"/>
    <m/>
    <s v="N"/>
    <s v="N"/>
    <s v="N"/>
    <s v=" "/>
    <x v="1"/>
    <d v="2023-06-14T00:00:00"/>
  </r>
  <r>
    <n v="707"/>
    <x v="895"/>
    <d v="1983-05-24T00:00:00"/>
    <s v="M"/>
    <n v="12052022707"/>
    <n v="12622984"/>
    <m/>
    <m/>
    <x v="730"/>
    <s v="308.633.028-74"/>
    <s v="LUCAS@MANACAITAPEVA.COM.BR"/>
    <x v="1007"/>
    <s v="LUCAS BONGIOVANNI CORREA"/>
    <n v="5511998773185"/>
    <s v="QUALIFICADO"/>
    <m/>
    <x v="1"/>
    <s v="CONSULTORIA"/>
    <s v="SÃO PAULO"/>
    <s v="SP"/>
    <s v="18405-010"/>
    <n v="5511998773185"/>
    <x v="455"/>
    <d v="2022-05-12T00:00:00"/>
    <s v="LBC"/>
    <s v="LBC_LBC"/>
    <s v="LUCAS BONGIOVANNI CORREA"/>
    <s v="ADMINISTRADOR(A)"/>
    <s v="COMPLETA"/>
    <s v="S"/>
    <x v="0"/>
    <n v="1"/>
    <n v="2"/>
    <s v="S"/>
    <s v="N"/>
    <s v="S"/>
    <s v=" "/>
    <x v="0"/>
    <m/>
  </r>
  <r>
    <n v="886"/>
    <x v="896"/>
    <m/>
    <s v="E"/>
    <s v="12052022886"/>
    <n v="15041945"/>
    <m/>
    <m/>
    <x v="731"/>
    <s v="19.560.939/0001-39"/>
    <s v="DIRETORIA@EVENTOSSP.COM.BR"/>
    <x v="1008"/>
    <s v="LUCAS BONGIOVANNI CORREA"/>
    <n v="5511998773185"/>
    <s v="REGULAR"/>
    <m/>
    <x v="1"/>
    <s v="CONSULTORIA"/>
    <s v="SÃO PAULO"/>
    <s v="SP"/>
    <s v="1046-010"/>
    <n v="5511998773185"/>
    <x v="455"/>
    <d v="2022-05-12T00:00:00"/>
    <s v="LBC"/>
    <s v="LBC_ESP_PJ"/>
    <s v="EVENTOS SP COOPERATIVA"/>
    <s v="ADMINISTRADOR(A)"/>
    <s v="COMPLETA"/>
    <s v="S"/>
    <x v="0"/>
    <n v="1"/>
    <n v="2"/>
    <s v="S"/>
    <s v="N"/>
    <s v="S"/>
    <s v=" "/>
    <x v="0"/>
    <m/>
  </r>
  <r>
    <n v="923"/>
    <x v="897"/>
    <m/>
    <s v="E"/>
    <s v="12052022923"/>
    <m/>
    <n v="5317564"/>
    <m/>
    <x v="1"/>
    <s v="280.118.55/0001-37"/>
    <s v="lucas@manacaitapeva.com.br"/>
    <x v="1009"/>
    <s v="LUCAS BONGIOVANNI CORREA"/>
    <n v="5511998773185"/>
    <m/>
    <m/>
    <x v="1"/>
    <s v="CONSULTORIA"/>
    <s v="SÃO PAULO"/>
    <s v="SP"/>
    <s v="01046-010"/>
    <n v="5511998773185"/>
    <x v="455"/>
    <d v="2022-05-12T00:00:00"/>
    <s v="LBC"/>
    <s v="LBC_ESP_PJ"/>
    <s v="EVENTOS SP COOPERATIVA"/>
    <s v="ADMINISTRADOR(A)"/>
    <s v="COMPLETA"/>
    <s v="S"/>
    <x v="0"/>
    <n v="1"/>
    <n v="2"/>
    <s v="S"/>
    <s v="N"/>
    <s v="S"/>
    <s v=" "/>
    <x v="0"/>
    <m/>
  </r>
  <r>
    <n v="375"/>
    <x v="565"/>
    <d v="1989-04-04T00:00:00"/>
    <s v="M"/>
    <n v="11052022375"/>
    <m/>
    <m/>
    <m/>
    <x v="1"/>
    <n v="9213105606"/>
    <s v="MATEUSSPF@GMAIL.COM"/>
    <x v="1010"/>
    <s v="MATEUS SENA"/>
    <n v="5531987650479"/>
    <s v="REGULAR"/>
    <s v=""/>
    <x v="21"/>
    <s v="ADVISOR"/>
    <s v="IPATINGA"/>
    <s v="MG"/>
    <s v="35160-160"/>
    <n v="5531987650479"/>
    <x v="456"/>
    <d v="2022-05-11T00:00:00"/>
    <s v="MSNA"/>
    <s v="MSNA"/>
    <s v="MATEUS SENA"/>
    <s v="GERENTE"/>
    <m/>
    <m/>
    <x v="5"/>
    <n v="1"/>
    <m/>
    <s v="S"/>
    <s v="N"/>
    <s v="N"/>
    <s v=" "/>
    <x v="1"/>
    <d v="2024-01-22T00:00:00"/>
  </r>
  <r>
    <n v="374"/>
    <x v="898"/>
    <d v="1985-11-29T00:00:00"/>
    <s v="M"/>
    <n v="9052022374"/>
    <m/>
    <n v="3925857400"/>
    <m/>
    <x v="1"/>
    <n v="6302989477"/>
    <s v="LEONARDO@LMENGENHARIA.REC.BR"/>
    <x v="1011"/>
    <s v="LEONARDO MIRANDA"/>
    <n v="5581986606531"/>
    <s v=""/>
    <s v=""/>
    <x v="21"/>
    <s v="ADVISOR"/>
    <s v="RECIFE"/>
    <s v="PE"/>
    <s v="50611-010"/>
    <n v="5581986606531"/>
    <x v="457"/>
    <d v="2022-05-09T00:00:00"/>
    <s v="LMRA"/>
    <s v="LMRA"/>
    <s v="LEONARDO MIRANDA"/>
    <s v="EMPRESÁRIO(A)"/>
    <m/>
    <m/>
    <x v="5"/>
    <n v="1"/>
    <m/>
    <s v="N"/>
    <s v="N"/>
    <s v="N"/>
    <s v=" "/>
    <x v="1"/>
    <d v="2023-09-26T00:00:00"/>
  </r>
  <r>
    <n v="381"/>
    <x v="899"/>
    <d v="1981-11-21T00:00:00"/>
    <s v="F"/>
    <n v="9052022381"/>
    <m/>
    <n v="3477130"/>
    <m/>
    <x v="1"/>
    <s v="039.258.574-00"/>
    <s v="LEONARDO@LMENGENHARIA.REC.BR"/>
    <x v="1012"/>
    <s v="MARILIA MAYANA FERNANDES GUIMARAES"/>
    <n v="5581986606531"/>
    <s v=""/>
    <s v="QUALIFICADO"/>
    <x v="21"/>
    <s v="ADVISOR"/>
    <s v="RECIFE"/>
    <s v="PE"/>
    <s v="50610-110"/>
    <n v="5581986606531"/>
    <x v="457"/>
    <d v="2022-05-09T00:00:00"/>
    <s v="MMFG"/>
    <s v="MMFG"/>
    <s v="LEONARDO MIRANDA"/>
    <s v="EMPRESÁRIO(A)"/>
    <m/>
    <m/>
    <x v="5"/>
    <n v="1"/>
    <m/>
    <s v="N"/>
    <s v="N"/>
    <s v="N"/>
    <s v=" "/>
    <x v="1"/>
    <d v="2023-09-09T00:00:00"/>
  </r>
  <r>
    <n v="371"/>
    <x v="900"/>
    <d v="1988-06-14T00:00:00"/>
    <s v="M"/>
    <n v="7052022371"/>
    <m/>
    <n v="2104610"/>
    <m/>
    <x v="1"/>
    <n v="9924235703"/>
    <s v="ANDREMAZZA2@HOTMAIL.COM"/>
    <x v="1013"/>
    <s v="ANDRÉ SOARES MAZZA"/>
    <n v="5521998754212"/>
    <s v=""/>
    <s v="REGULAR"/>
    <x v="21"/>
    <s v="ADVISOR"/>
    <s v="ITABORAÍ"/>
    <s v="RJ"/>
    <s v="24800-065"/>
    <n v="5521998754212"/>
    <x v="458"/>
    <d v="2022-05-07T00:00:00"/>
    <s v="ASM"/>
    <s v="ASM"/>
    <s v="ANDRÉ SOARES MAZZA"/>
    <s v="ENGENHEIRO(A)"/>
    <m/>
    <m/>
    <x v="5"/>
    <n v="1"/>
    <m/>
    <s v="N"/>
    <s v="N"/>
    <s v="N"/>
    <s v=" "/>
    <x v="1"/>
    <d v="2023-05-06T00:00:00"/>
  </r>
  <r>
    <n v="414"/>
    <x v="901"/>
    <d v="1972-04-08T00:00:00"/>
    <s v="F"/>
    <n v="6052022414"/>
    <n v="49620"/>
    <m/>
    <m/>
    <x v="732"/>
    <s v="924.687.996-15"/>
    <s v="CRISTINASALERA@UOL.COM.BR"/>
    <x v="1014"/>
    <s v="YANNO RENE SEIXO DE BRITTO BEZERRA"/>
    <n v="556282665432"/>
    <s v="REGULAR"/>
    <s v=""/>
    <x v="1"/>
    <s v="CONSULTORIA"/>
    <s v="GOIÂNIA"/>
    <s v="GO"/>
    <s v="74175-060"/>
    <n v="556232412616"/>
    <x v="459"/>
    <d v="2022-05-06T00:00:00"/>
    <s v="YRB"/>
    <s v="YRB_YRB"/>
    <s v="YANNO RENE SEIXO DE BRITTO BEZERRA"/>
    <s v="MÉDICO(A)"/>
    <s v="COMPLETA"/>
    <s v="S"/>
    <x v="0"/>
    <n v="1"/>
    <n v="2"/>
    <s v="S"/>
    <s v="S"/>
    <s v="S"/>
    <s v=" "/>
    <x v="0"/>
    <m/>
  </r>
  <r>
    <n v="367"/>
    <x v="902"/>
    <d v="1992-02-02T00:00:00"/>
    <s v="M"/>
    <n v="5052022367"/>
    <m/>
    <m/>
    <m/>
    <x v="1"/>
    <n v="5073886402"/>
    <s v="ITALO.CAVALCANTI@OUTLOOK.COM"/>
    <x v="1015"/>
    <s v="ÍTALO RONY FERREIRA CAVALCANTI"/>
    <n v="5581991337581"/>
    <s v=""/>
    <s v="REGULAR"/>
    <x v="9"/>
    <s v="ADVISOR"/>
    <s v="RECIFE"/>
    <s v="PE"/>
    <s v="51130-030"/>
    <n v="5581991337581"/>
    <x v="460"/>
    <d v="2022-05-05T00:00:00"/>
    <s v="IRFC"/>
    <s v="IRFC"/>
    <s v="ÍTALO RONY FERREIRA CAVALCANTI"/>
    <s v="CONSULTOR"/>
    <m/>
    <m/>
    <x v="5"/>
    <n v="1"/>
    <m/>
    <s v="N"/>
    <s v="N"/>
    <s v="N"/>
    <s v=" "/>
    <x v="1"/>
    <d v="2023-08-16T00:00:00"/>
  </r>
  <r>
    <n v="368"/>
    <x v="706"/>
    <d v="1951-11-09T00:00:00"/>
    <s v="F"/>
    <n v="5052022368"/>
    <m/>
    <m/>
    <m/>
    <x v="1"/>
    <n v="12913812449"/>
    <s v="LARISSA.MOTA.ARQ@GMAIL.COM"/>
    <x v="1016"/>
    <s v="DORALINA DO NASCIMENTO MONTEIRO"/>
    <n v="5581982201983"/>
    <s v=""/>
    <s v=""/>
    <x v="21"/>
    <s v="ADVISOR"/>
    <s v="RECIFE"/>
    <s v="PE"/>
    <s v="51160-900"/>
    <n v="5581982201983"/>
    <x v="460"/>
    <d v="2022-05-05T00:00:00"/>
    <s v="DNMT"/>
    <s v="DNMT"/>
    <s v="DORALINA DO NASCIMENTO MONTEIRO"/>
    <s v="APOSENTADO(A)"/>
    <m/>
    <m/>
    <x v="5"/>
    <n v="1"/>
    <m/>
    <s v="N"/>
    <s v="N"/>
    <s v="N"/>
    <s v=" "/>
    <x v="1"/>
    <d v="2023-05-24T00:00:00"/>
  </r>
  <r>
    <n v="369"/>
    <x v="903"/>
    <d v="1997-07-16T00:00:00"/>
    <s v="M"/>
    <n v="5052022369"/>
    <n v="8529063"/>
    <n v="3919095"/>
    <m/>
    <x v="1"/>
    <n v="70292988451"/>
    <s v="LUCILOAVILANETO@GMAIL.COM"/>
    <x v="1017"/>
    <s v="LUCILO ÁVILA PESSOA NETO"/>
    <n v="5581995998936"/>
    <s v="REGULAR"/>
    <s v=""/>
    <x v="21"/>
    <s v="ADVISOR"/>
    <s v="RECIFE"/>
    <s v="PE"/>
    <s v="50740-525"/>
    <n v="5581995998936"/>
    <x v="460"/>
    <d v="2022-05-05T00:00:00"/>
    <s v="LAPNT"/>
    <s v="LAPNT"/>
    <s v="LUCILO ÁVILA PESSOA NETO"/>
    <s v="MÉDICO(A)"/>
    <m/>
    <m/>
    <x v="5"/>
    <n v="1"/>
    <m/>
    <s v="N"/>
    <s v="N"/>
    <s v="N"/>
    <s v=" "/>
    <x v="1"/>
    <d v="2024-05-29T00:00:00"/>
  </r>
  <r>
    <n v="370"/>
    <x v="272"/>
    <d v="1985-04-12T00:00:00"/>
    <s v="M"/>
    <n v="5052022370"/>
    <m/>
    <m/>
    <m/>
    <x v="1"/>
    <s v="051.069.889-18"/>
    <s v="RICARDODALLABRIDA@GMAIL.COM"/>
    <x v="1018"/>
    <s v="RICARDO DA COSTA DALLABRIDA"/>
    <n v="554591511542"/>
    <s v="QUALIFICADO"/>
    <s v=""/>
    <x v="21"/>
    <s v="ADVISOR"/>
    <s v="MATELÂNDIA"/>
    <s v="PR"/>
    <s v="85887-000"/>
    <n v="554591511542"/>
    <x v="460"/>
    <d v="2022-05-05T00:00:00"/>
    <s v="RCDA"/>
    <s v="RCDA"/>
    <s v="RICARDO DA COSTA DALLABRIDA"/>
    <s v="ENGENHEIRO(A)"/>
    <m/>
    <m/>
    <x v="5"/>
    <n v="1"/>
    <m/>
    <s v="N"/>
    <s v="N"/>
    <s v="N"/>
    <s v=" "/>
    <x v="1"/>
    <d v="2023-09-11T00:00:00"/>
  </r>
  <r>
    <n v="379"/>
    <x v="361"/>
    <d v="1948-07-15T00:00:00"/>
    <s v="F"/>
    <n v="5052022379"/>
    <m/>
    <m/>
    <m/>
    <x v="1"/>
    <n v="6230300478"/>
    <s v="GARREZINHA@GMAIL.COM"/>
    <x v="1019"/>
    <s v="ZAIRA FELIX GARRETT DE MELO"/>
    <n v="5581999219111"/>
    <s v="QUALIFICADO"/>
    <s v=""/>
    <x v="21"/>
    <s v="ADVISOR"/>
    <s v="RECIFE"/>
    <s v="PE"/>
    <s v="51021-000"/>
    <n v="5581999219111"/>
    <x v="460"/>
    <d v="2022-05-05T00:00:00"/>
    <s v="ZFGM"/>
    <s v="ZFGM"/>
    <s v="ZAIRA FELIX GARRETT DE MELO"/>
    <s v="APOSENTADO(A)"/>
    <m/>
    <m/>
    <x v="5"/>
    <n v="1"/>
    <m/>
    <s v="N"/>
    <s v="N"/>
    <s v="N"/>
    <s v=" "/>
    <x v="1"/>
    <d v="2024-09-13T00:00:00"/>
  </r>
  <r>
    <n v="236"/>
    <x v="104"/>
    <d v="1997-11-17T00:00:00"/>
    <s v="F"/>
    <n v="4052022236"/>
    <m/>
    <m/>
    <m/>
    <x v="1"/>
    <s v="118.030.854-95"/>
    <s v="verabergamo5@gmail.com"/>
    <x v="1020"/>
    <s v="VERA AZEVEDO BERGAMO BARRETO"/>
    <n v="5581998474571"/>
    <s v="REGULAR"/>
    <s v=""/>
    <x v="7"/>
    <s v="RETENCAO"/>
    <s v="RECIFE"/>
    <s v="PE"/>
    <s v="51021-330"/>
    <n v="5581998474571"/>
    <x v="461"/>
    <d v="2022-05-04T00:00:00"/>
    <s v="VABB"/>
    <s v="VABB"/>
    <s v="VERA AZEVEDO BERGAMO BARRETO"/>
    <s v="MÉDICO(A)"/>
    <s v="SIMPLES"/>
    <s v="S"/>
    <x v="1"/>
    <n v="0"/>
    <s v=""/>
    <s v="N"/>
    <s v="N"/>
    <s v="N"/>
    <s v=" "/>
    <x v="1"/>
    <d v="2025-05-26T00:00:00"/>
  </r>
  <r>
    <n v="366"/>
    <x v="904"/>
    <d v="1979-12-08T00:00:00"/>
    <s v="F"/>
    <n v="4052022366"/>
    <n v="4679904"/>
    <m/>
    <m/>
    <x v="1"/>
    <n v="2383291439"/>
    <s v="GLAUCIA.TORACI@GMAIL.COM"/>
    <x v="1021"/>
    <s v="GLAUCIA TORACI GOIS"/>
    <n v="5581982081208"/>
    <s v=""/>
    <s v=""/>
    <x v="21"/>
    <s v="ADVISOR"/>
    <s v="RECIFE"/>
    <s v="PE"/>
    <s v="52010-070"/>
    <n v="5581982081208"/>
    <x v="461"/>
    <d v="2022-05-04T00:00:00"/>
    <s v="GTG"/>
    <s v="GTG"/>
    <s v="GLAUCIA TORACI GOIS"/>
    <s v="ADMINISTRADOR(A)"/>
    <m/>
    <m/>
    <x v="5"/>
    <n v="1"/>
    <m/>
    <s v="N"/>
    <s v="N"/>
    <s v="N"/>
    <s v=" "/>
    <x v="1"/>
    <d v="2023-05-03T00:00:00"/>
  </r>
  <r>
    <n v="373"/>
    <x v="905"/>
    <d v="1975-11-16T00:00:00"/>
    <s v="F"/>
    <n v="4052022373"/>
    <m/>
    <m/>
    <m/>
    <x v="1"/>
    <n v="88742733472"/>
    <s v="NASCIMENTOLINNEY@GMAIL.COM"/>
    <x v="1022"/>
    <s v="LINNEY NASCIMENTO "/>
    <n v="5581999733091"/>
    <s v="REGULAR"/>
    <s v=""/>
    <x v="21"/>
    <s v="ADVISOR"/>
    <s v="RECIFE"/>
    <s v="PE"/>
    <s v="52070-010"/>
    <n v="5581999733091"/>
    <x v="461"/>
    <d v="2022-05-04T00:00:00"/>
    <s v="LYN"/>
    <s v="LYN"/>
    <s v="LINNEY NASCIMENTO"/>
    <s v="EMPRESÁRIO(A)"/>
    <m/>
    <m/>
    <x v="5"/>
    <n v="1"/>
    <m/>
    <s v="N"/>
    <s v="N"/>
    <s v="N"/>
    <s v=" "/>
    <x v="1"/>
    <d v="2023-09-28T00:00:00"/>
  </r>
  <r>
    <n v="292"/>
    <x v="101"/>
    <d v="1998-05-14T00:00:00"/>
    <s v="F"/>
    <n v="2052022292"/>
    <m/>
    <m/>
    <m/>
    <x v="1"/>
    <s v="113.794.194-41"/>
    <s v="marianacresende2@gmail.com"/>
    <x v="1023"/>
    <s v="MARIANA CORDEIRO RESENDE"/>
    <n v="5581999145198"/>
    <s v="REGULAR"/>
    <s v=""/>
    <x v="7"/>
    <s v="RETENCAO"/>
    <s v="RECIFE"/>
    <s v="PE"/>
    <s v="52061-540"/>
    <n v="5581999145198"/>
    <x v="462"/>
    <d v="2022-05-02T00:00:00"/>
    <s v="MCR "/>
    <s v="MCR "/>
    <s v="MARIANA CORDEIRO RESENDE"/>
    <s v="ADMINISTRADOR(A)"/>
    <s v="SIMPLES"/>
    <s v="N "/>
    <x v="1"/>
    <n v="0"/>
    <s v=""/>
    <s v="N"/>
    <s v="N"/>
    <s v="N"/>
    <s v=" "/>
    <x v="1"/>
    <d v="2025-05-26T00:00:00"/>
  </r>
  <r>
    <n v="316"/>
    <x v="906"/>
    <d v="2002-06-19T00:00:00"/>
    <s v="F"/>
    <n v="2052022316"/>
    <n v="7901917"/>
    <m/>
    <m/>
    <x v="1"/>
    <s v="087.384.294-46"/>
    <s v="ILANNAHAIMENIS@GMAIL.COM"/>
    <x v="1024"/>
    <s v="ILANNA HAIMENIS"/>
    <n v="5581992676678"/>
    <s v="REGULAR"/>
    <s v=""/>
    <x v="24"/>
    <s v="RETENCAO"/>
    <s v="RECIFE"/>
    <s v="PE"/>
    <s v="0000-000"/>
    <n v="5581992676678"/>
    <x v="462"/>
    <d v="2022-05-02T00:00:00"/>
    <s v="IHH"/>
    <s v="IHH_IHH"/>
    <s v="ILANNA HAIMENIS"/>
    <s v="DESGINER"/>
    <s v="SIMPLES"/>
    <s v="S"/>
    <x v="2"/>
    <n v="1"/>
    <m/>
    <s v="N"/>
    <s v="N"/>
    <s v="N"/>
    <s v=" "/>
    <x v="0"/>
    <m/>
  </r>
  <r>
    <n v="413"/>
    <x v="907"/>
    <d v="1973-01-09T00:00:00"/>
    <s v="M"/>
    <n v="29042022413"/>
    <n v="52385"/>
    <m/>
    <m/>
    <x v="733"/>
    <s v="585.549.551-53"/>
    <s v="yannobezerra@hotmail.com"/>
    <x v="1025"/>
    <s v="YANNO RENE SEIXO DE BRITTO BEZERRA"/>
    <n v="556282665432"/>
    <s v=""/>
    <s v=""/>
    <x v="1"/>
    <s v="CONSULTORIA"/>
    <s v="GOIÂNIA"/>
    <s v="GO"/>
    <s v="74175-060"/>
    <n v="556282665432"/>
    <x v="463"/>
    <d v="2022-04-29T00:00:00"/>
    <s v="YRB"/>
    <s v="YRB_YRB"/>
    <s v="YANNO RENE SEIXO DE BRITTO BEZERRA"/>
    <s v="MÉDICO(A)"/>
    <s v="COMPLETA"/>
    <s v="S"/>
    <x v="0"/>
    <n v="1"/>
    <n v="2"/>
    <s v="S"/>
    <s v="S"/>
    <s v="S"/>
    <s v=" "/>
    <x v="0"/>
    <m/>
  </r>
  <r>
    <n v="365"/>
    <x v="908"/>
    <d v="1998-04-06T00:00:00"/>
    <s v="M"/>
    <n v="25042022365"/>
    <m/>
    <m/>
    <m/>
    <x v="1"/>
    <n v="16949679726"/>
    <s v="WYNICIUSCARVALHO@GMAIL.COM"/>
    <x v="1026"/>
    <s v="WYNICIUS CARVALHO "/>
    <n v="5524998456984"/>
    <s v=""/>
    <s v=""/>
    <x v="21"/>
    <s v="ADVISOR"/>
    <s v="VOLTA REDONDA"/>
    <s v="RJ"/>
    <s v="27275-040"/>
    <n v="5524998456984"/>
    <x v="464"/>
    <d v="2022-04-25T00:00:00"/>
    <s v="WYC"/>
    <s v="WYC"/>
    <s v="WYNICIUS CARVALHO"/>
    <s v="CONSULTOR"/>
    <m/>
    <m/>
    <x v="5"/>
    <n v="1"/>
    <m/>
    <s v="N"/>
    <s v="N"/>
    <s v="N"/>
    <s v=" "/>
    <x v="1"/>
    <d v="2022-11-21T00:00:00"/>
  </r>
  <r>
    <n v="239"/>
    <x v="909"/>
    <d v="2015-05-05T00:00:00"/>
    <s v="E"/>
    <n v="20042022239"/>
    <n v="2588518"/>
    <m/>
    <m/>
    <x v="734"/>
    <s v="22.379.326/0001-04"/>
    <s v="ASTELLINE@UOL.COM.BR"/>
    <x v="1027"/>
    <s v="ASTEL SERVICE TELECOMUNICACOES"/>
    <n v="5511985084056"/>
    <s v="QUALIFICADO"/>
    <s v=""/>
    <x v="1"/>
    <s v="CONSULTORIA"/>
    <s v="SÃO PAULO"/>
    <s v="SP"/>
    <s v="02914-110"/>
    <n v="5511985084056"/>
    <x v="465"/>
    <d v="2022-04-20T00:00:00"/>
    <s v="ASL"/>
    <s v="ASL_ASL_PJ"/>
    <s v="ASTEL SERVICE TELECOMUNICACOES"/>
    <s v="EMPRESA"/>
    <s v="COMPLETA"/>
    <s v="N"/>
    <x v="0"/>
    <n v="1"/>
    <n v="2"/>
    <s v="S"/>
    <s v="N"/>
    <s v="S"/>
    <s v=" "/>
    <x v="0"/>
    <m/>
  </r>
  <r>
    <n v="289"/>
    <x v="910"/>
    <d v="1979-11-11T00:00:00"/>
    <s v="M"/>
    <n v="20042022289"/>
    <n v="4678405"/>
    <m/>
    <m/>
    <x v="735"/>
    <s v="032.047.274-40"/>
    <s v="osmario_lacet@hotmail.com"/>
    <x v="1028"/>
    <s v="OSMARIO ALIFAIT LACET NETO"/>
    <n v="5511950882787"/>
    <s v="QUALIFICADO"/>
    <s v=""/>
    <x v="1"/>
    <s v="CONSULTORIA"/>
    <s v="RECIFE"/>
    <s v="PE"/>
    <s v="52050-380"/>
    <n v="50769740604"/>
    <x v="465"/>
    <d v="2022-04-20T00:00:00"/>
    <s v="OALN"/>
    <s v="OALN_OALN"/>
    <s v="OSMARIO ALIFAIT LACET NETO"/>
    <s v="DIRETOR(A)"/>
    <s v="COMPLETA"/>
    <s v="S"/>
    <x v="0"/>
    <n v="1"/>
    <n v="1"/>
    <s v="S"/>
    <s v="N"/>
    <s v="S"/>
    <s v=" "/>
    <x v="0"/>
    <m/>
  </r>
  <r>
    <n v="290"/>
    <x v="911"/>
    <d v="1982-08-21T00:00:00"/>
    <s v="M "/>
    <n v="20042022290"/>
    <n v="3917244"/>
    <m/>
    <m/>
    <x v="736"/>
    <s v="301.521.318-09"/>
    <s v="hugocastell2014@gmail.com"/>
    <x v="1029"/>
    <s v="HUGO RIBEIRO CASTELLANO"/>
    <n v="5511952309052"/>
    <s v="QUALIFICADO"/>
    <s v=""/>
    <x v="1"/>
    <s v="CONSULTORIA"/>
    <s v="RECIFE"/>
    <s v="SP"/>
    <s v="05577-000"/>
    <n v="5511952309052"/>
    <x v="465"/>
    <d v="2022-04-20T00:00:00"/>
    <s v="HRC"/>
    <s v="HRC_HRC"/>
    <s v="HUGO RIBEIRO CASTELLANO"/>
    <s v="ADMINISTRADOR(A)"/>
    <s v="COMPLETA"/>
    <s v="S"/>
    <x v="0"/>
    <n v="1"/>
    <n v="1"/>
    <s v="S"/>
    <s v="N"/>
    <s v="S"/>
    <s v=" "/>
    <x v="0"/>
    <m/>
  </r>
  <r>
    <n v="296"/>
    <x v="912"/>
    <d v="1980-04-11T00:00:00"/>
    <s v="F"/>
    <n v="20042022296"/>
    <n v="2191526"/>
    <m/>
    <m/>
    <x v="1"/>
    <s v="035.494.144-55"/>
    <s v="LORENAPESSOABRAVO@GMAIL.COM"/>
    <x v="1030"/>
    <s v="LORENA PESSOA BRAVO MAROSTICA"/>
    <n v="5581992926119"/>
    <s v="REGULAR"/>
    <s v=""/>
    <x v="2"/>
    <s v="CONSULTORIA"/>
    <s v="RECIFE"/>
    <s v="PE"/>
    <s v="52050-005"/>
    <n v="5581992926119"/>
    <x v="465"/>
    <d v="2022-04-20T00:00:00"/>
    <s v="LPBM"/>
    <s v="LPBM_LPBM"/>
    <s v="LORENA PESSOA BRAVO MAROSTICA"/>
    <s v="SERVIDOR(A) PÚBLICO(A)"/>
    <s v="SIMPLES"/>
    <s v="N"/>
    <x v="4"/>
    <n v="0"/>
    <s v="EXCEÇÃO"/>
    <s v="N"/>
    <s v="N"/>
    <s v="N"/>
    <s v=" "/>
    <x v="0"/>
    <m/>
  </r>
  <r>
    <n v="321"/>
    <x v="913"/>
    <d v="1999-01-17T00:00:00"/>
    <s v="M"/>
    <n v="18042022321"/>
    <n v="3672188"/>
    <m/>
    <m/>
    <x v="737"/>
    <s v="010.941.601-56"/>
    <s v="antonio.paulo@crvindustrial.com"/>
    <x v="1031"/>
    <s v="MARIA HELENA SALES LEITE"/>
    <n v="5583991835653"/>
    <s v="REGULAR"/>
    <s v=""/>
    <x v="1"/>
    <s v="CONSULTORIA"/>
    <s v="CABEDELO"/>
    <s v="PB"/>
    <s v="58102-222"/>
    <n v="5583991835653"/>
    <x v="466"/>
    <d v="2022-04-18T00:00:00"/>
    <s v="MHSL"/>
    <s v="MHSL_MHSL"/>
    <s v="MARIA HELENA SALES LEITE"/>
    <s v="ESTUDANTE"/>
    <s v="SIMPLES"/>
    <s v="N"/>
    <x v="0"/>
    <n v="1"/>
    <n v="1"/>
    <s v="S"/>
    <s v="N"/>
    <s v="S"/>
    <s v=" "/>
    <x v="0"/>
    <m/>
  </r>
  <r>
    <n v="288"/>
    <x v="914"/>
    <d v="1988-08-26T00:00:00"/>
    <s v="F"/>
    <n v="7042022288"/>
    <n v="8371976"/>
    <m/>
    <m/>
    <x v="738"/>
    <s v="062.788.134-32"/>
    <s v="arruda.gabriela@gmail.com"/>
    <x v="1032"/>
    <s v="MARILIA GABRIELA RIBEIRO DE ARRUDA"/>
    <n v="5581997053310"/>
    <s v="REGULAR"/>
    <s v=""/>
    <x v="1"/>
    <s v="CONSULTORIA"/>
    <s v="RECIFE"/>
    <s v="PE"/>
    <s v="52040-150"/>
    <n v="5581997053310"/>
    <x v="467"/>
    <d v="2022-04-07T00:00:00"/>
    <s v="MGRA"/>
    <s v="MGRA_MGRA"/>
    <s v="MARILIA GABRIELA RIBEIRO DE ARRUDA"/>
    <s v="ADVOGADO(A)"/>
    <s v="SIMPLES"/>
    <s v="S"/>
    <x v="0"/>
    <n v="1"/>
    <n v="2"/>
    <s v="S"/>
    <s v="N"/>
    <s v="S"/>
    <s v=" "/>
    <x v="0"/>
    <m/>
  </r>
  <r>
    <n v="527"/>
    <x v="915"/>
    <d v="1955-02-09T00:00:00"/>
    <s v="M"/>
    <n v="7042022527"/>
    <m/>
    <n v="4385817"/>
    <m/>
    <x v="739"/>
    <s v="174.603.284-72"/>
    <s v="arruda.gabriela@gmail.com"/>
    <x v="1033"/>
    <s v="MARILIA GABRIELA RIBEIRO DE ARRUDA"/>
    <n v="5581997053310"/>
    <s v="REGULAR"/>
    <m/>
    <x v="1"/>
    <s v="CONSULTORIA"/>
    <s v="RECIFE"/>
    <s v="PE"/>
    <s v="52040-150"/>
    <n v="5581997053310"/>
    <x v="467"/>
    <d v="2023-03-08T00:00:00"/>
    <s v="MGRA"/>
    <s v="MGRA_MGRA"/>
    <s v="MARILIA GABRIELA RIBEIRO DE ARRUDA"/>
    <m/>
    <s v="SIMPLES"/>
    <m/>
    <x v="0"/>
    <n v="1"/>
    <n v="2"/>
    <s v="S"/>
    <s v="S"/>
    <s v="S"/>
    <s v=" "/>
    <x v="0"/>
    <m/>
  </r>
  <r>
    <n v="283"/>
    <x v="916"/>
    <d v="1987-03-05T00:00:00"/>
    <s v="M"/>
    <n v="5042022283"/>
    <m/>
    <n v="3283199"/>
    <m/>
    <x v="1"/>
    <s v="057.243.774-97"/>
    <s v="TULIOABC@GMAIL.COM"/>
    <x v="1034"/>
    <s v="TULIO ALVES BARROS CAVALCANTI"/>
    <n v="5581999130271"/>
    <s v=""/>
    <s v="QUALIFICADO"/>
    <x v="9"/>
    <s v="RETENCAO"/>
    <s v="RECIFE"/>
    <s v="PE"/>
    <s v="52061-540"/>
    <n v="5581999130271"/>
    <x v="468"/>
    <d v="2022-04-05T00:00:00"/>
    <s v="TAC"/>
    <s v="TAC_TAC"/>
    <s v="TULIO ALVES BARROS CAVALCANTI"/>
    <s v="ADMINISTRADOR(A)"/>
    <s v="COMPLETA"/>
    <s v="N"/>
    <x v="2"/>
    <n v="1"/>
    <s v=""/>
    <s v="N"/>
    <s v="N"/>
    <s v="N"/>
    <s v=" "/>
    <x v="0"/>
    <m/>
  </r>
  <r>
    <n v="284"/>
    <x v="917"/>
    <d v="2000-01-14T00:00:00"/>
    <s v="M"/>
    <n v="5042022284"/>
    <n v="7909973"/>
    <m/>
    <m/>
    <x v="1"/>
    <s v="102.828.244-30"/>
    <s v="VINICIUS.COUTELO@GMAIL.COM"/>
    <x v="1035"/>
    <s v="VINICIUS NIGRO COUTELO"/>
    <n v="5581993958831"/>
    <s v="REGULAR"/>
    <s v=""/>
    <x v="1"/>
    <s v="RETENCAO"/>
    <s v="RECIFE"/>
    <s v="PE"/>
    <s v="52031-090"/>
    <n v="5581993958831"/>
    <x v="468"/>
    <d v="2022-04-05T00:00:00"/>
    <s v="VNC"/>
    <s v="VNC"/>
    <s v="VINICIUS NIGRO COUTELO"/>
    <s v="CONTADOR(A)"/>
    <s v="SIMPLES"/>
    <s v="N"/>
    <x v="2"/>
    <n v="1"/>
    <s v=""/>
    <s v="N"/>
    <s v="N"/>
    <s v="N"/>
    <s v=" "/>
    <x v="1"/>
    <d v="2025-05-26T00:00:00"/>
  </r>
  <r>
    <n v="569"/>
    <x v="221"/>
    <d v="1990-10-29T00:00:00"/>
    <s v="M"/>
    <n v="1042022569"/>
    <s v=" "/>
    <s v=""/>
    <m/>
    <x v="1"/>
    <s v="094.370.444-81"/>
    <s v="rodrigocasfora@gmail.com"/>
    <x v="1036"/>
    <s v="RODRIGO CARVALHO ASFORA"/>
    <n v="5584991418910"/>
    <s v="REGULAR"/>
    <s v=""/>
    <x v="1"/>
    <s v="RETENCAO"/>
    <s v="BELEM"/>
    <s v="PA"/>
    <s v="66093-047"/>
    <n v="5584991418910"/>
    <x v="469"/>
    <d v="2021-03-08T00:00:00"/>
    <s v="RCA"/>
    <s v="RCA"/>
    <s v="RODRIGO CARVALHO ASFORA"/>
    <s v="ENGENHEIRO(A)"/>
    <s v="SIMPLES"/>
    <s v="S"/>
    <x v="1"/>
    <n v="0"/>
    <s v=""/>
    <s v="N"/>
    <s v="N"/>
    <s v="N"/>
    <s v=" "/>
    <x v="1"/>
    <d v="2025-02-13T00:00:00"/>
  </r>
  <r>
    <n v="281"/>
    <x v="918"/>
    <d v="1948-01-30T00:00:00"/>
    <s v="M"/>
    <n v="31032022281"/>
    <n v="4354424"/>
    <m/>
    <m/>
    <x v="740"/>
    <s v="268.638.477-87"/>
    <s v="sahade@gmail.com"/>
    <x v="1037"/>
    <s v="JOSE SALIM RAFFOUL SAHADE"/>
    <n v="5571981784274"/>
    <s v="QUALIFICADO"/>
    <s v=""/>
    <x v="1"/>
    <s v="CONSULTORIA"/>
    <s v="SALVADOR"/>
    <s v="BA"/>
    <s v="41815-50"/>
    <n v="5571981784274"/>
    <x v="470"/>
    <d v="2022-03-31T00:00:00"/>
    <s v="JSR"/>
    <s v="JSR_JSR"/>
    <s v="JOSE SALIM RAFFOUL SAHADE"/>
    <s v="APOSENTADO(A)"/>
    <s v="COMPLETA"/>
    <s v="S"/>
    <x v="0"/>
    <n v="1"/>
    <n v="2"/>
    <s v="S"/>
    <s v="N"/>
    <s v="S"/>
    <s v=" "/>
    <x v="0"/>
    <m/>
  </r>
  <r>
    <n v="360"/>
    <x v="919"/>
    <d v="1982-03-08T00:00:00"/>
    <s v="M"/>
    <n v="31032022360"/>
    <n v="2695313"/>
    <m/>
    <m/>
    <x v="1"/>
    <s v="039.982.844-35"/>
    <s v="DRVMEIRELES@YAHOO.COM"/>
    <x v="1038"/>
    <s v="VLADIMIR MEIRELES"/>
    <n v="5587988740297"/>
    <s v="REGULAR"/>
    <s v=""/>
    <x v="21"/>
    <s v="ADVISOR"/>
    <s v="JUAZEIRO"/>
    <s v="BA"/>
    <s v="48902-081"/>
    <n v="5587988740297"/>
    <x v="470"/>
    <d v="2022-03-31T00:00:00"/>
    <s v="VM"/>
    <s v="VM"/>
    <s v="VLADIMIR MEIRELES"/>
    <s v="MÉDICO(A)"/>
    <m/>
    <m/>
    <x v="5"/>
    <n v="1"/>
    <m/>
    <s v="N"/>
    <s v="N"/>
    <s v="N"/>
    <s v=" "/>
    <x v="1"/>
    <d v="2023-04-03T00:00:00"/>
  </r>
  <r>
    <n v="361"/>
    <x v="920"/>
    <d v="1974-09-01T00:00:00"/>
    <s v="M"/>
    <n v="28032022361"/>
    <m/>
    <m/>
    <m/>
    <x v="1"/>
    <n v="72350628"/>
    <s v="GUSTAVOCASTOR@HOTMAIL.COM"/>
    <x v="1039"/>
    <s v="GUSTAVO VASCONCELLOS PEREIRA"/>
    <n v="5531984185035"/>
    <s v=""/>
    <s v=""/>
    <x v="21"/>
    <s v="ADVISOR"/>
    <s v="BELO HORIZONTE"/>
    <s v="MG"/>
    <s v="30310-420"/>
    <n v="5531984185035"/>
    <x v="471"/>
    <d v="2022-03-28T00:00:00"/>
    <s v="GVPR"/>
    <s v="GVPR"/>
    <s v="GUSTAVO VASCONCELLOS PEREIRA"/>
    <s v="ENGENHEIRO(A)"/>
    <m/>
    <m/>
    <x v="5"/>
    <n v="1"/>
    <m/>
    <s v="N"/>
    <s v="N"/>
    <s v="N"/>
    <s v=" "/>
    <x v="1"/>
    <d v="2023-08-03T00:00:00"/>
  </r>
  <r>
    <n v="362"/>
    <x v="921"/>
    <d v="1984-06-14T00:00:00"/>
    <s v="F"/>
    <n v="28032022362"/>
    <m/>
    <m/>
    <m/>
    <x v="1"/>
    <s v="059.827.326-30"/>
    <s v="JANAINAGONCALVESS@YAHOO.COM.BR"/>
    <x v="1040"/>
    <s v="JANAÍNA GONÇALVES SANTOS "/>
    <n v="553191283712"/>
    <s v="REGULAR"/>
    <s v="QUALIFICADO"/>
    <x v="21"/>
    <s v="ADVISOR"/>
    <s v="BELO HORIZONTE"/>
    <s v="MG"/>
    <s v="30575-275"/>
    <n v="553191283712"/>
    <x v="471"/>
    <d v="2022-03-28T00:00:00"/>
    <s v="JGST"/>
    <s v="JGST"/>
    <s v="JANAÍNA GONÇALVES SANTOS"/>
    <s v="ENGENHEIRO(A)"/>
    <m/>
    <m/>
    <x v="5"/>
    <n v="1"/>
    <m/>
    <s v="N"/>
    <s v="N"/>
    <s v="N"/>
    <s v=" "/>
    <x v="1"/>
    <d v="2023-08-24T00:00:00"/>
  </r>
  <r>
    <n v="364"/>
    <x v="922"/>
    <d v="1996-09-18T00:00:00"/>
    <s v="M"/>
    <n v="28032022364"/>
    <n v="2605296"/>
    <n v="1198429"/>
    <m/>
    <x v="1"/>
    <n v="70300087403"/>
    <s v="LUCAS_MALTA@MSN.COM"/>
    <x v="1041"/>
    <s v="LUCAS MALTA COELHO"/>
    <n v="5581996345974"/>
    <s v="REGULAR"/>
    <s v="QUALIFICADO"/>
    <x v="21"/>
    <s v="ADVISOR"/>
    <s v="RECIFE"/>
    <s v="PE"/>
    <s v="52020-220"/>
    <n v="5581996345974"/>
    <x v="471"/>
    <d v="2022-03-28T00:00:00"/>
    <s v="LMCH"/>
    <s v="LMCH"/>
    <s v="LUCAS MALTA COELHO"/>
    <s v="EMPRESÁRIO(A)"/>
    <m/>
    <m/>
    <x v="5"/>
    <n v="1"/>
    <m/>
    <s v="N"/>
    <s v="N"/>
    <s v="N"/>
    <s v=" "/>
    <x v="1"/>
    <d v="2024-09-26T00:00:00"/>
  </r>
  <r>
    <n v="363"/>
    <x v="260"/>
    <d v="1981-11-22T00:00:00"/>
    <s v="M"/>
    <n v="23032022363"/>
    <m/>
    <m/>
    <m/>
    <x v="1"/>
    <n v="4434057600"/>
    <s v="ALEXANDRE.FONTES.PEREIRA@GMAIL.COM"/>
    <x v="1042"/>
    <s v="ALEXANDRE FONTES PEREIRA"/>
    <n v="5541995365995"/>
    <s v="QUALIFICADO"/>
    <s v="QUALIFICADO"/>
    <x v="21"/>
    <s v="ADVISOR"/>
    <s v="CURITIBA"/>
    <s v="PR"/>
    <s v="80050-470"/>
    <n v="5541995365995"/>
    <x v="472"/>
    <d v="2022-03-23T00:00:00"/>
    <s v="AFPF"/>
    <s v="AFPF"/>
    <s v="ALEXANDRE FONTES PEREIRA"/>
    <s v="ENGENHEIRO(A)"/>
    <m/>
    <m/>
    <x v="5"/>
    <n v="1"/>
    <m/>
    <s v="N"/>
    <s v="N"/>
    <s v="N"/>
    <s v=" "/>
    <x v="1"/>
    <d v="2023-08-04T00:00:00"/>
  </r>
  <r>
    <n v="359"/>
    <x v="670"/>
    <d v="1989-04-25T00:00:00"/>
    <s v="M"/>
    <n v="17032022359"/>
    <m/>
    <m/>
    <m/>
    <x v="1"/>
    <s v="088.644.864-61"/>
    <s v="VICLINS@GMAIL.COM"/>
    <x v="1043"/>
    <s v="VICTOR LINS SCHWAMBACH"/>
    <n v="5581996651198"/>
    <s v="QUALIFICADO"/>
    <s v=""/>
    <x v="21"/>
    <s v="ADVISOR"/>
    <s v="RECIFE"/>
    <s v="PE"/>
    <s v="51111-000"/>
    <n v="5581996651198"/>
    <x v="473"/>
    <d v="2022-03-17T00:00:00"/>
    <s v="VLS"/>
    <s v="VLS"/>
    <s v="VICTOR LINS SCHWAMBACH"/>
    <s v="ADMINISTRADOR(A)"/>
    <m/>
    <m/>
    <x v="5"/>
    <n v="1"/>
    <m/>
    <s v="N"/>
    <s v="N"/>
    <s v="N"/>
    <s v=" "/>
    <x v="1"/>
    <d v="2023-08-10T00:00:00"/>
  </r>
  <r>
    <n v="380"/>
    <x v="674"/>
    <d v="1988-05-23T00:00:00"/>
    <s v="M"/>
    <n v="16032022380"/>
    <m/>
    <m/>
    <m/>
    <x v="1"/>
    <m/>
    <s v="FELIPE@MEROTTO.COM.BR"/>
    <x v="1044"/>
    <s v="LUIZ FELIPE MEROTTO DO CARMO VALLE"/>
    <n v="5527999690841"/>
    <s v=""/>
    <s v=""/>
    <x v="21"/>
    <s v="ADVISOR"/>
    <s v="VITÓRIA"/>
    <s v="ES"/>
    <s v="29090-020"/>
    <n v="5527999690841"/>
    <x v="474"/>
    <d v="2022-03-16T00:00:00"/>
    <s v="LFMCV"/>
    <s v="LFMCV"/>
    <s v="LUIZ FELIPE MEROTTO DO CARMO VALLE"/>
    <s v="EMPRESÁRIO(A)"/>
    <m/>
    <m/>
    <x v="5"/>
    <n v="1"/>
    <m/>
    <s v="N"/>
    <s v="N"/>
    <s v="N"/>
    <s v=" "/>
    <x v="1"/>
    <d v="2023-08-01T00:00:00"/>
  </r>
  <r>
    <n v="177"/>
    <x v="359"/>
    <d v="1962-04-02T00:00:00"/>
    <s v="F"/>
    <n v="15032022177"/>
    <n v="6405798"/>
    <s v=""/>
    <m/>
    <x v="276"/>
    <s v="043.333.368-56"/>
    <s v="LULIMVIEIRA@HOTMAIL.COM"/>
    <x v="370"/>
    <s v="LUCIA MARIA VIEIRA"/>
    <n v="5511974888316"/>
    <s v="QUALIFICADO"/>
    <s v=""/>
    <x v="1"/>
    <s v="CONSULTORIA"/>
    <s v="ARUJA"/>
    <s v="SP"/>
    <s v="07402-000"/>
    <n v="5511974888316"/>
    <x v="475"/>
    <d v="2022-03-15T00:00:00"/>
    <s v="LMV"/>
    <s v="LMV_SBL_PJ"/>
    <s v="LUCIA MARIA VIEIRA"/>
    <s v="EMPRESÁRIO(A)"/>
    <s v="COMPLETA"/>
    <s v="S"/>
    <x v="0"/>
    <n v="1"/>
    <n v="1"/>
    <s v="S"/>
    <s v="S"/>
    <s v="S"/>
    <s v=" "/>
    <x v="0"/>
    <m/>
  </r>
  <r>
    <n v="185"/>
    <x v="923"/>
    <d v="2020-04-29T00:00:00"/>
    <s v="E"/>
    <n v="15032022185"/>
    <n v="6968690"/>
    <s v=""/>
    <m/>
    <x v="741"/>
    <s v="37.031.848/0001-98"/>
    <s v="JOAOVICTOR_VF@YAHOO.COM.BR"/>
    <x v="1045"/>
    <s v="LUCIA MARIA VIEIRA"/>
    <n v="5511974888316"/>
    <s v="REGULAR"/>
    <s v=""/>
    <x v="1"/>
    <s v="CONSULTORIA"/>
    <s v="SANTA ISABEL"/>
    <s v="SP"/>
    <s v="07500-000"/>
    <n v="5511997908737"/>
    <x v="475"/>
    <d v="2022-03-15T00:00:00"/>
    <s v="LMV"/>
    <s v="LMV_SBL_PJ"/>
    <s v="LUCIA MARIA VIEIRA"/>
    <s v="EMPRESA"/>
    <s v="COMPLETA"/>
    <s v="N"/>
    <x v="0"/>
    <n v="1"/>
    <n v="1"/>
    <s v="S"/>
    <s v="S"/>
    <s v="S"/>
    <s v=" "/>
    <x v="0"/>
    <m/>
  </r>
  <r>
    <n v="186"/>
    <x v="924"/>
    <d v="1997-09-16T00:00:00"/>
    <s v="E"/>
    <n v="15032022186"/>
    <n v="6891266"/>
    <s v=""/>
    <m/>
    <x v="742"/>
    <s v="02.296.529/0001-20"/>
    <s v="JOAOVICTOR_VF@YAHOO.COM.BR"/>
    <x v="1046"/>
    <s v="LUCIA MARIA VIEIRA"/>
    <n v="5511974888316"/>
    <s v="QUALIFICADO"/>
    <s v=""/>
    <x v="1"/>
    <s v="CONSULTORIA"/>
    <s v="SANTA ISABEL"/>
    <s v="SP"/>
    <s v="07500-000"/>
    <n v="5511997908737"/>
    <x v="475"/>
    <d v="2022-03-15T00:00:00"/>
    <s v="LMV"/>
    <s v="LMV_SBL_PJ"/>
    <s v="LUCIA MARIA VIEIRA"/>
    <s v="EMPRESA"/>
    <s v="COMPLETA"/>
    <s v="N"/>
    <x v="0"/>
    <n v="1"/>
    <n v="1"/>
    <s v="S"/>
    <s v="S"/>
    <s v="S"/>
    <s v=" "/>
    <x v="0"/>
    <m/>
  </r>
  <r>
    <n v="595"/>
    <x v="923"/>
    <d v="2020-04-29T00:00:00"/>
    <s v="E"/>
    <n v="15032022595"/>
    <m/>
    <n v="4518974"/>
    <m/>
    <x v="743"/>
    <s v="37.031.848/0001-98"/>
    <s v="JOAOVICTOR_VF@YAHOO.COM.BR"/>
    <x v="1045"/>
    <s v="LUCIA MARIA VIEIRA"/>
    <n v="5511997908737"/>
    <s v="REGULAR"/>
    <m/>
    <x v="1"/>
    <s v="CONSULTORIA"/>
    <s v="SANTA ISABEL"/>
    <s v="SP"/>
    <s v="07500-000"/>
    <n v="5511997908737"/>
    <x v="475"/>
    <d v="2023-05-31T00:00:00"/>
    <s v="LMV"/>
    <s v="LMV_SBL_PJ"/>
    <s v="LUCIA MARIA VIEIRA"/>
    <s v="EMPRESA"/>
    <s v="COMPLETA"/>
    <s v="N"/>
    <x v="0"/>
    <n v="1"/>
    <n v="1"/>
    <s v="S"/>
    <s v="S"/>
    <s v="S"/>
    <s v=" "/>
    <x v="0"/>
    <m/>
  </r>
  <r>
    <n v="596"/>
    <x v="924"/>
    <d v="1997-09-16T00:00:00"/>
    <s v="E"/>
    <n v="15032022596"/>
    <m/>
    <n v="4696413"/>
    <m/>
    <x v="744"/>
    <s v="02.296.529/0001-20"/>
    <s v="JOAOVICTOR_VF@YAHOO.COM.BR"/>
    <x v="1046"/>
    <s v="LUCIA MARIA VIEIRA"/>
    <n v="5511997908737"/>
    <s v="REGULAR"/>
    <m/>
    <x v="1"/>
    <s v="CONSULTORIA"/>
    <s v="SANTA ISABEL"/>
    <s v="SP"/>
    <s v="07500-000"/>
    <n v="5511997908737"/>
    <x v="475"/>
    <d v="2023-05-31T00:00:00"/>
    <s v="LMV"/>
    <s v="LMV_SBL_PJ"/>
    <s v="LUCIA MARIA VIEIRA"/>
    <s v="EMPRESA"/>
    <s v="COMPLETA"/>
    <s v="N"/>
    <x v="0"/>
    <n v="1"/>
    <n v="1"/>
    <s v="S"/>
    <s v="S"/>
    <s v="S"/>
    <s v=" "/>
    <x v="0"/>
    <m/>
  </r>
  <r>
    <n v="398"/>
    <x v="925"/>
    <d v="1996-01-17T00:00:00"/>
    <s v="M"/>
    <n v="17032022398"/>
    <n v="8093680"/>
    <n v="3306842"/>
    <s v="6AV74349"/>
    <x v="1"/>
    <s v="107.311.454-61"/>
    <s v="ricardobcf9@gmail.com"/>
    <x v="1047"/>
    <s v="RICARDO BRITO CORDEIRO FILHO"/>
    <n v="5581996301820"/>
    <s v="REGULAR"/>
    <s v=""/>
    <x v="21"/>
    <s v="ADVISOR"/>
    <s v="RECIFE"/>
    <s v="PE"/>
    <s v="00052-060"/>
    <n v="5581996301820"/>
    <x v="476"/>
    <d v="2022-03-11T00:00:00"/>
    <s v="RBCF"/>
    <s v="RBCF"/>
    <s v="RICARDO BRITO CORDEIRO FILHO"/>
    <s v="ENGENHEIRO(A)"/>
    <m/>
    <m/>
    <x v="5"/>
    <n v="1"/>
    <m/>
    <s v="N"/>
    <s v="N"/>
    <s v="N"/>
    <s v=" "/>
    <x v="1"/>
    <d v="2024-09-26T00:00:00"/>
  </r>
  <r>
    <n v="272"/>
    <x v="926"/>
    <d v="1986-08-20T00:00:00"/>
    <s v="F"/>
    <n v="10032022272"/>
    <n v="2881685"/>
    <m/>
    <s v="6AS39727"/>
    <x v="745"/>
    <s v="055.964.854-54"/>
    <s v="MARIAPAULABANDEIRA@GMAIL.COM"/>
    <x v="1048"/>
    <s v="MARIA PAULA COSTA BANDEIRA E FARIAS"/>
    <n v="5581999545032"/>
    <s v="REGULAR"/>
    <s v=""/>
    <x v="1"/>
    <s v="CONSULTORIA"/>
    <s v="RECIFE"/>
    <s v="PE"/>
    <s v="52061-080"/>
    <n v="5581999545032"/>
    <x v="477"/>
    <d v="2022-03-10T00:00:00"/>
    <s v="MPB"/>
    <s v="MPB_MPB"/>
    <s v="MARIA PAULA COSTA BANDEIRA E FARIAS"/>
    <s v="MÉDICO(A)"/>
    <s v="COMPLETA"/>
    <s v="S"/>
    <x v="0"/>
    <n v="1"/>
    <n v="2"/>
    <s v="S"/>
    <s v="N"/>
    <s v="S"/>
    <s v=" "/>
    <x v="0"/>
    <m/>
  </r>
  <r>
    <n v="273"/>
    <x v="668"/>
    <d v="1979-05-11T00:00:00"/>
    <s v="M"/>
    <n v="10032022273"/>
    <n v="565182"/>
    <m/>
    <s v="6AR91868"/>
    <x v="746"/>
    <s v="031.405.174-08"/>
    <s v="EDUARDO@REDIESEL.COM.BR"/>
    <x v="1049"/>
    <s v="GERALDO CARVALHO VILLARIM NETO"/>
    <n v="5581991157910"/>
    <s v="QUALIFICADO"/>
    <s v=""/>
    <x v="1"/>
    <s v="CONSULTORIA"/>
    <s v="RECIFE"/>
    <s v="PE"/>
    <s v="51020-190"/>
    <n v="5581991141717"/>
    <x v="477"/>
    <d v="2022-03-10T00:00:00"/>
    <s v="GCV"/>
    <s v="GCV_ECV"/>
    <s v="EDUARDO CARVALHO VILLARIM"/>
    <s v="EMPRESÁRIO(A)"/>
    <s v="COMPLETA"/>
    <s v="S"/>
    <x v="0"/>
    <n v="1"/>
    <n v="2"/>
    <s v="S"/>
    <s v="N"/>
    <s v="S"/>
    <s v=" "/>
    <x v="0"/>
    <m/>
  </r>
  <r>
    <n v="274"/>
    <x v="667"/>
    <d v="1977-03-11T00:00:00"/>
    <s v="M"/>
    <n v="10032022274"/>
    <n v="2075508"/>
    <m/>
    <s v="6AI06289"/>
    <x v="747"/>
    <s v="022.010.874-90"/>
    <s v="GERALDONETO@REDIESEL.COM.BR"/>
    <x v="1050"/>
    <s v="GERALDO CARVALHO VILLARIM NETO"/>
    <n v="5581991157910"/>
    <s v="QUALIFICADO"/>
    <s v=""/>
    <x v="1"/>
    <s v="CONSULTORIA"/>
    <s v="RECIFE"/>
    <s v="PE"/>
    <s v="51020-190"/>
    <n v="5581991157910"/>
    <x v="477"/>
    <d v="2022-03-10T00:00:00"/>
    <s v="GCV"/>
    <s v="GCV_GCV"/>
    <s v="GERALDO CARVALHO VILLARIM NETO"/>
    <s v="EMPRESÁRIO(A)"/>
    <s v="COMPLETA"/>
    <s v="S"/>
    <x v="0"/>
    <n v="1"/>
    <n v="2"/>
    <s v="S"/>
    <s v="N"/>
    <s v="S"/>
    <s v=" "/>
    <x v="0"/>
    <m/>
  </r>
  <r>
    <n v="275"/>
    <x v="300"/>
    <d v="1966-01-08T00:00:00"/>
    <s v="F"/>
    <n v="10032022275"/>
    <m/>
    <m/>
    <m/>
    <x v="1"/>
    <s v="136.447.718-12"/>
    <s v="ROSANENATAL@UOL.COM.BR"/>
    <x v="1051"/>
    <s v="ROSANE KAUFMANN"/>
    <n v="5584999894904"/>
    <s v="REGULAR"/>
    <s v=""/>
    <x v="9"/>
    <s v="RETENCAO"/>
    <s v="NATAL"/>
    <s v="RN"/>
    <s v="59082-200"/>
    <n v="5584999894904"/>
    <x v="477"/>
    <d v="2022-03-10T00:00:00"/>
    <s v="RKM"/>
    <s v="RKM"/>
    <s v="ROSANE KAUFMANN"/>
    <s v="ADVOGADO(A)"/>
    <s v="SIMPLES"/>
    <s v="N"/>
    <x v="1"/>
    <n v="0"/>
    <s v=""/>
    <s v="S"/>
    <s v="N"/>
    <s v="S"/>
    <s v=" "/>
    <x v="1"/>
    <d v="2024-11-12T00:00:00"/>
  </r>
  <r>
    <n v="276"/>
    <x v="347"/>
    <d v="1955-12-21T00:00:00"/>
    <s v="F"/>
    <n v="8032022276"/>
    <m/>
    <n v="3102179"/>
    <m/>
    <x v="748"/>
    <s v="104.136.184-04"/>
    <s v="inalda.moraes@gmail.com"/>
    <x v="1052"/>
    <s v="INALDA MARIA AVILA ANJOS DE MORAES"/>
    <n v="5581992486415"/>
    <s v=""/>
    <s v="REGULAR"/>
    <x v="9"/>
    <s v="CONSULTORIA"/>
    <s v="RECIFE"/>
    <s v="PE"/>
    <s v="50610-100"/>
    <n v="5581992486415"/>
    <x v="478"/>
    <d v="2022-03-08T00:00:00"/>
    <s v="IMAM"/>
    <s v="IMAM_IMAM"/>
    <s v="INALDA MARIA AVILA ANJOS DE MORAES"/>
    <s v="ENGENHEIRO(A)"/>
    <s v="SIMPLES"/>
    <s v="S"/>
    <x v="0"/>
    <n v="1"/>
    <n v="2"/>
    <s v="S"/>
    <s v="S"/>
    <s v="S"/>
    <s v=" "/>
    <x v="0"/>
    <m/>
  </r>
  <r>
    <n v="278"/>
    <x v="927"/>
    <d v="1986-12-07T00:00:00"/>
    <s v="F"/>
    <n v="8032022278"/>
    <n v="2050044"/>
    <m/>
    <m/>
    <x v="749"/>
    <s v="059.209.744-78"/>
    <s v="PRISCILLAAAM@GMAIL.COM"/>
    <x v="1053"/>
    <s v="INALDA MARIA AVILA ANJOS DE MORAES"/>
    <n v="5581992486415"/>
    <s v=""/>
    <s v=""/>
    <x v="9"/>
    <s v="CONSULTORIA"/>
    <s v="RECIFE"/>
    <s v="PE"/>
    <s v="50610-340"/>
    <n v="5581999879181"/>
    <x v="478"/>
    <d v="2022-03-08T00:00:00"/>
    <s v="IMAM"/>
    <s v="IMAM_PAM"/>
    <s v="PRISCILLA AVILA ANJOS DE MORAES"/>
    <s v="ADMINISTRADOR(A)"/>
    <s v="SIMPLES"/>
    <s v="S"/>
    <x v="0"/>
    <n v="1"/>
    <n v="2"/>
    <s v="S"/>
    <s v="N"/>
    <s v="S"/>
    <s v=" "/>
    <x v="0"/>
    <m/>
  </r>
  <r>
    <n v="393"/>
    <x v="928"/>
    <d v="1991-03-28T00:00:00"/>
    <s v="M"/>
    <n v="15022022393"/>
    <n v="2944622"/>
    <n v="707638"/>
    <s v="6AV70711"/>
    <x v="1"/>
    <s v="419.912.128-52"/>
    <s v="RIZZARDO.PEDRO@GMAIL.COM"/>
    <x v="1054"/>
    <s v="PEDRO RIZZARDO PEREIRA"/>
    <n v="5511956580104"/>
    <s v="QUALIFICADO"/>
    <s v="QUALIFICADO"/>
    <x v="21"/>
    <s v="ADVISOR"/>
    <s v="SÃO PAULO"/>
    <s v="SP"/>
    <s v="04538-110"/>
    <n v="5511956580104"/>
    <x v="479"/>
    <d v="2022-02-15T00:00:00"/>
    <s v="PRP"/>
    <s v="PRP"/>
    <s v="PEDRO RIZZARDO PEREIRA"/>
    <s v="ENGENHEIRO(A)"/>
    <m/>
    <m/>
    <x v="5"/>
    <n v="1"/>
    <m/>
    <s v="N"/>
    <s v="N"/>
    <s v="N"/>
    <s v=" "/>
    <x v="1"/>
    <d v="2024-09-26T00:00:00"/>
  </r>
  <r>
    <n v="807"/>
    <x v="928"/>
    <d v="1991-03-28T00:00:00"/>
    <s v="M"/>
    <s v="15022022807"/>
    <n v="2944622"/>
    <n v="5052646"/>
    <s v="6AV70711"/>
    <x v="1"/>
    <s v="419.912.128-52"/>
    <s v="RIZZARDO.PEDRO@GMAIL.COM"/>
    <x v="1054"/>
    <s v="PEDRO RIZZARDO PEREIRA"/>
    <n v="5511956580104"/>
    <s v="QUALIFICADO"/>
    <s v="QUALIFICADO"/>
    <x v="21"/>
    <s v="ADVISOR"/>
    <s v="SÃO PAULO"/>
    <s v="SP"/>
    <s v="04538-110"/>
    <n v="5511956580104"/>
    <x v="479"/>
    <d v="2022-02-15T00:00:00"/>
    <s v="PRP"/>
    <s v="PRP"/>
    <s v="PEDRO RIZZARDO PEREIRA"/>
    <s v="ENGENHEIRO(A)"/>
    <m/>
    <m/>
    <x v="5"/>
    <n v="1"/>
    <m/>
    <s v="N"/>
    <s v="N"/>
    <s v="N"/>
    <s v=" "/>
    <x v="1"/>
    <d v="2024-09-26T00:00:00"/>
  </r>
  <r>
    <n v="808"/>
    <x v="928"/>
    <d v="1991-03-28T00:00:00"/>
    <s v="M"/>
    <s v="15022022808"/>
    <n v="2944622"/>
    <n v="5007914"/>
    <s v="6AV70711"/>
    <x v="1"/>
    <s v="419.912.128-52"/>
    <s v="RIZZARDO.PEDRO@GMAIL.COM"/>
    <x v="1054"/>
    <s v="PEDRO RIZZARDO PEREIRA"/>
    <n v="5511956580104"/>
    <s v="QUALIFICADO"/>
    <s v="QUALIFICADO"/>
    <x v="21"/>
    <s v="ADVISOR"/>
    <s v="SÃO PAULO"/>
    <s v="SP"/>
    <s v="04538-110"/>
    <n v="5511956580104"/>
    <x v="479"/>
    <d v="2022-02-15T00:00:00"/>
    <s v="PRP"/>
    <s v="PRP"/>
    <s v="PEDRO RIZZARDO PEREIRA"/>
    <s v="ENGENHEIRO(A)"/>
    <m/>
    <m/>
    <x v="5"/>
    <n v="1"/>
    <m/>
    <s v="N"/>
    <s v="N"/>
    <s v="N"/>
    <s v=" "/>
    <x v="1"/>
    <d v="2024-09-26T00:00:00"/>
  </r>
  <r>
    <n v="279"/>
    <x v="929"/>
    <d v="1977-11-15T00:00:00"/>
    <s v="M"/>
    <n v="14022022279"/>
    <m/>
    <n v="1555848"/>
    <s v="6AS70101"/>
    <x v="750"/>
    <s v="951.898.745-91"/>
    <s v="sergiobengard2701@gmail.com"/>
    <x v="1055"/>
    <s v="SERGIO BENGARD"/>
    <n v="5511976781295"/>
    <s v=""/>
    <s v="QUALIFICADO"/>
    <x v="9"/>
    <s v="CONSULTORIA"/>
    <s v="FORTALEZA"/>
    <s v="CE"/>
    <s v="60190-560"/>
    <n v="595971319037"/>
    <x v="480"/>
    <d v="2022-02-14T00:00:00"/>
    <s v="SBG"/>
    <s v="SBG_SBG"/>
    <s v="SERGIO BENGARD"/>
    <s v="ADMINISTRADOR(A)"/>
    <s v="SIMPLES"/>
    <s v="S"/>
    <x v="0"/>
    <n v="1"/>
    <n v="2"/>
    <s v="S"/>
    <s v="N"/>
    <s v="S"/>
    <s v=" "/>
    <x v="0"/>
    <m/>
  </r>
  <r>
    <n v="264"/>
    <x v="930"/>
    <d v="1997-05-08T00:00:00"/>
    <s v="F"/>
    <n v="3022022264"/>
    <n v="3987729"/>
    <m/>
    <m/>
    <x v="751"/>
    <s v="109.372.594-03"/>
    <s v="BELDIAAS@GMAIL.COM"/>
    <x v="1056"/>
    <s v="ISABEL MENDES DIAS"/>
    <n v="5581981650555"/>
    <s v="REGULAR"/>
    <s v=""/>
    <x v="7"/>
    <s v="CONSULTORIA"/>
    <s v="RECIFE"/>
    <s v="PE"/>
    <s v="51020-000"/>
    <n v="5581981650555"/>
    <x v="481"/>
    <d v="2022-02-03T00:00:00"/>
    <s v="IMD"/>
    <s v="IMD_IMD"/>
    <s v="ISABEL MENDES DIAS"/>
    <s v="ADMINISTRADOR(A)"/>
    <s v="SIMPLES"/>
    <s v="S"/>
    <x v="0"/>
    <n v="1"/>
    <n v="1"/>
    <s v="S"/>
    <s v="S"/>
    <s v="S"/>
    <s v=" "/>
    <x v="0"/>
    <m/>
  </r>
  <r>
    <n v="265"/>
    <x v="931"/>
    <d v="1993-11-07T00:00:00"/>
    <s v="F"/>
    <n v="3022022265"/>
    <n v="7373099"/>
    <m/>
    <m/>
    <x v="752"/>
    <s v="099.172.604-98"/>
    <s v="LETICIAADIAS@GMAIL.COM"/>
    <x v="1057"/>
    <s v="ISABEL MENDES DIAS"/>
    <n v="5581981650555"/>
    <s v="REGULAR"/>
    <s v=""/>
    <x v="7"/>
    <s v="CONSULTORIA"/>
    <s v="RECIFE"/>
    <s v="PE"/>
    <s v="51020-000"/>
    <n v="5581982000708"/>
    <x v="481"/>
    <d v="2022-02-03T00:00:00"/>
    <s v="IMD"/>
    <s v="IMD_IMD"/>
    <s v="ISABEL MENDES DIAS"/>
    <s v="ADMINISTRADOR(A)"/>
    <s v="SIMPLES"/>
    <s v="N"/>
    <x v="0"/>
    <n v="1"/>
    <n v="1"/>
    <s v="S"/>
    <s v="S"/>
    <s v="S"/>
    <s v=" "/>
    <x v="0"/>
    <m/>
  </r>
  <r>
    <n v="266"/>
    <x v="932"/>
    <m/>
    <s v="M"/>
    <n v="3022022266"/>
    <m/>
    <m/>
    <m/>
    <x v="753"/>
    <m/>
    <m/>
    <x v="1058"/>
    <s v="ISABEL MENDES DIAS"/>
    <n v="5581981650555"/>
    <s v=""/>
    <s v=""/>
    <x v="7"/>
    <s v="CONSULTORIA"/>
    <s v="RECIFE"/>
    <s v="PE"/>
    <s v="51020-000"/>
    <n v="5581981650555"/>
    <x v="481"/>
    <d v="2022-02-03T00:00:00"/>
    <s v="IMD"/>
    <s v="IMD_IMD"/>
    <s v="ISABEL MENDES DIAS"/>
    <s v="ADMINISTRADOR(A)"/>
    <s v="COMPLETA"/>
    <s v="S"/>
    <x v="0"/>
    <n v="1"/>
    <n v="1"/>
    <s v="S"/>
    <s v="S"/>
    <s v="S"/>
    <s v=" "/>
    <x v="0"/>
    <m/>
  </r>
  <r>
    <n v="224"/>
    <x v="933"/>
    <d v="1970-05-22T00:00:00"/>
    <s v="F"/>
    <n v="1022022224"/>
    <n v="3418420"/>
    <n v="2870682"/>
    <m/>
    <x v="754"/>
    <s v="079.712.088-20"/>
    <s v="GUILHERME.BELANGA@GMAIL.COM"/>
    <x v="1059"/>
    <s v="GUILHERME BALAN BELANGA"/>
    <n v="5511996145799"/>
    <s v=""/>
    <s v="REGULAR"/>
    <x v="1"/>
    <s v="CONSULTORIA"/>
    <s v="JUNDIAI"/>
    <s v="SP"/>
    <s v="13208-056"/>
    <n v="5511996145799"/>
    <x v="482"/>
    <d v="2022-02-01T00:00:00"/>
    <s v="FBB"/>
    <s v="FBB_SACI_PJ"/>
    <s v="SACI TINTAS"/>
    <s v="EMPRESÁRIO(A)"/>
    <s v="COMPLETA"/>
    <s v="N"/>
    <x v="0"/>
    <n v="1"/>
    <n v="1"/>
    <s v="S"/>
    <s v="S"/>
    <s v="S"/>
    <s v=" "/>
    <x v="0"/>
    <m/>
  </r>
  <r>
    <n v="254"/>
    <x v="934"/>
    <d v="1983-01-09T00:00:00"/>
    <s v="M"/>
    <n v="1022022254"/>
    <m/>
    <n v="2581852"/>
    <m/>
    <x v="755"/>
    <s v="296.125.088-95"/>
    <s v="GUILHERME.BELANGA@GMAIL.COM"/>
    <x v="1060"/>
    <s v="GUILHERME BALAN BELANGA"/>
    <n v="5511999132023"/>
    <s v=""/>
    <s v="REGULAR"/>
    <x v="1"/>
    <s v="CONSULTORIA"/>
    <s v="JUNDIAI"/>
    <s v="SP"/>
    <s v="13218-682"/>
    <n v="5511999132023"/>
    <x v="482"/>
    <d v="2022-02-01T00:00:00"/>
    <s v="FBB"/>
    <s v="FBB_SACI_PJ"/>
    <s v="SACI TINTAS"/>
    <s v="EMPRESÁRIO(A)"/>
    <s v="SIMPLES"/>
    <s v="S"/>
    <x v="0"/>
    <n v="1"/>
    <n v="1"/>
    <s v="S"/>
    <s v="S"/>
    <s v="S"/>
    <s v=" "/>
    <x v="0"/>
    <m/>
  </r>
  <r>
    <n v="280"/>
    <x v="935"/>
    <d v="1977-02-23T00:00:00"/>
    <s v="F"/>
    <n v="1022022280"/>
    <m/>
    <m/>
    <m/>
    <x v="1"/>
    <s v="022.557.574-43"/>
    <s v="carolina@tron-ce.com.br"/>
    <x v="1061"/>
    <s v="CAROLINA FONSECA PINTO"/>
    <n v="5581994215015"/>
    <s v=""/>
    <s v=""/>
    <x v="20"/>
    <s v="CONSULTORIA"/>
    <s v="RECIFE"/>
    <s v="PE"/>
    <s v="51021-000"/>
    <n v="5581994215015"/>
    <x v="482"/>
    <d v="2022-02-01T00:00:00"/>
    <s v="CFP"/>
    <s v="CFP"/>
    <s v="CAROLINA FONSECA PINTO"/>
    <s v="ADMINISTRADOR(A)"/>
    <s v="COMPLETA"/>
    <s v="S"/>
    <x v="0"/>
    <n v="1"/>
    <s v="EXCEÇÃO"/>
    <s v="S"/>
    <s v="N"/>
    <s v="S"/>
    <s v=" "/>
    <x v="1"/>
    <d v="2023-07-13T00:00:00"/>
  </r>
  <r>
    <n v="428"/>
    <x v="936"/>
    <d v="1982-01-24T00:00:00"/>
    <s v="F"/>
    <n v="1022022428"/>
    <n v="9141923"/>
    <n v="2438899"/>
    <m/>
    <x v="756"/>
    <s v="217.747.168-01"/>
    <s v="GUILHERME.BELANGA@GMAIL.COM"/>
    <x v="1062"/>
    <s v="GUILHERME BALAN BELANGA"/>
    <n v="5511999120366"/>
    <s v="REGULAR"/>
    <m/>
    <x v="1"/>
    <s v="CONSULTORIA"/>
    <s v="JUNDIAI"/>
    <s v="SP"/>
    <s v="13208-056"/>
    <n v="5511999120366"/>
    <x v="482"/>
    <d v="2022-02-01T00:00:00"/>
    <s v="FBB"/>
    <s v="FBB_SACI_PJ"/>
    <s v="SACI TINTAS"/>
    <s v="EMPRESÁRIO(A)"/>
    <s v="SIMPLES"/>
    <s v="S"/>
    <x v="0"/>
    <n v="1"/>
    <n v="1"/>
    <s v="S"/>
    <s v="N"/>
    <s v="S"/>
    <s v=" "/>
    <x v="0"/>
    <m/>
  </r>
  <r>
    <n v="434"/>
    <x v="937"/>
    <d v="1993-08-26T00:00:00"/>
    <s v="E"/>
    <n v="1022022434"/>
    <m/>
    <n v="4893693"/>
    <m/>
    <x v="757"/>
    <s v="71.961.049/0001-59"/>
    <s v="escritorio1@sacitintas.com.br"/>
    <x v="1063"/>
    <s v="GUILHERME BALAN BELANGA"/>
    <n v="5511999120366"/>
    <m/>
    <m/>
    <x v="1"/>
    <s v="CONSULTORIA"/>
    <s v="JUNDIAI"/>
    <s v="SP"/>
    <s v="13208-056"/>
    <n v="5511999120366"/>
    <x v="482"/>
    <d v="2022-02-01T00:00:00"/>
    <s v="FBB"/>
    <s v="FBB_SACI_PJ"/>
    <s v="SACI TINTAS"/>
    <s v="EMPRESA"/>
    <s v="SIMPLES"/>
    <s v="N"/>
    <x v="0"/>
    <n v="1"/>
    <n v="1"/>
    <s v="S"/>
    <s v="N"/>
    <s v="S"/>
    <s v=" "/>
    <x v="0"/>
    <m/>
  </r>
  <r>
    <n v="270"/>
    <x v="938"/>
    <d v="1992-08-26T00:00:00"/>
    <s v="M"/>
    <n v="31012022270"/>
    <n v="7828741"/>
    <m/>
    <m/>
    <x v="758"/>
    <s v="410.451.188-93"/>
    <s v="LUCASBUR@LIVE.COM"/>
    <x v="1064"/>
    <s v="PAMELA DE ALMEIDA TERNI"/>
    <n v="5511994046411"/>
    <s v="QUALIFICADO"/>
    <s v=""/>
    <x v="1"/>
    <s v="CONSULTORIA"/>
    <s v="SÃO BERNARDO DO CAMPO"/>
    <s v="SP"/>
    <s v="09625-070"/>
    <n v="5511951778200"/>
    <x v="483"/>
    <d v="2022-01-31T00:00:00"/>
    <s v="PAT"/>
    <s v="PAT_LBRK"/>
    <s v="LUCAS BURKART"/>
    <s v="ENGENHEIRO(A)"/>
    <s v="COMPLETA"/>
    <s v="S"/>
    <x v="0"/>
    <n v="1"/>
    <n v="2"/>
    <s v="S"/>
    <s v="N"/>
    <s v="S"/>
    <s v=" "/>
    <x v="0"/>
    <m/>
  </r>
  <r>
    <n v="556"/>
    <x v="774"/>
    <d v="1983-06-17T00:00:00"/>
    <s v="F"/>
    <n v="31012022556"/>
    <n v="2827332"/>
    <m/>
    <s v="6AJ22651"/>
    <x v="1"/>
    <s v="034.840.824-29"/>
    <s v="MARIAOLIVEIRAFONSECA05@GMAIL.COM"/>
    <x v="864"/>
    <s v="SERGIO DE AQUINO FONSECA FILHO"/>
    <n v="5581994214999"/>
    <s v="QUALIFICADO"/>
    <s v=""/>
    <x v="20"/>
    <s v="CONSULTORIA"/>
    <s v="RECIFE"/>
    <s v="PE"/>
    <s v="51021-000"/>
    <n v="5581994215053"/>
    <x v="483"/>
    <d v="2022-01-31T00:00:00"/>
    <s v="SFF"/>
    <s v="SFF"/>
    <s v="SERGIO DE AQUINO FONSECA FILHO"/>
    <s v="EMPRESÁRIO(A)"/>
    <s v="COMPLETA"/>
    <s v="S"/>
    <x v="0"/>
    <n v="1"/>
    <n v="4"/>
    <s v="S"/>
    <s v="N"/>
    <s v="S"/>
    <s v=" "/>
    <x v="1"/>
    <d v="2023-02-01T00:00:00"/>
  </r>
  <r>
    <n v="557"/>
    <x v="775"/>
    <d v="1978-06-30T00:00:00"/>
    <s v="M"/>
    <n v="31012022557"/>
    <n v="2101601"/>
    <m/>
    <m/>
    <x v="1"/>
    <s v="002.301.244-70"/>
    <s v="sergiofonseca27@gmail.com"/>
    <x v="864"/>
    <s v="SERGIO DE AQUINO FONSECA FILHO"/>
    <n v="5581994214999"/>
    <s v="QUALIFICADO"/>
    <s v=""/>
    <x v="20"/>
    <s v="CONSULTORIA"/>
    <s v="RECIFE"/>
    <s v="PE"/>
    <s v="51021-000"/>
    <n v="5581994214999"/>
    <x v="483"/>
    <d v="2022-01-31T00:00:00"/>
    <s v="SFF"/>
    <s v="SFF"/>
    <s v="SERGIO DE AQUINO FONSECA FILHO"/>
    <s v="EMPRESÁRIO(A)"/>
    <s v="SIMPLES"/>
    <s v="N"/>
    <x v="0"/>
    <n v="1"/>
    <n v="4"/>
    <s v="S"/>
    <s v="N"/>
    <s v="S"/>
    <s v=" "/>
    <x v="1"/>
    <d v="2023-02-01T00:00:00"/>
  </r>
  <r>
    <n v="558"/>
    <x v="776"/>
    <d v="2010-04-17T00:00:00"/>
    <s v="M"/>
    <n v="31012022558"/>
    <n v="4103085"/>
    <s v=""/>
    <m/>
    <x v="1"/>
    <s v="107.545.304-69"/>
    <s v="SERGIOFONSECA27@GMAIL.COM"/>
    <x v="864"/>
    <s v="SERGIO DE AQUINO FONSECA FILHO"/>
    <n v="5581994214999"/>
    <s v="REGULAR"/>
    <s v=""/>
    <x v="20"/>
    <s v="CONSULTORIA"/>
    <s v="RECIFE"/>
    <s v="PE"/>
    <s v="51021-000"/>
    <n v="5581994214999"/>
    <x v="483"/>
    <d v="2022-01-31T00:00:00"/>
    <s v="SFF"/>
    <s v="SFF"/>
    <s v="SERGIO DE AQUINO FONSECA FILHO"/>
    <s v="ESTUDANTE"/>
    <s v="COMPLETA"/>
    <s v="S"/>
    <x v="0"/>
    <n v="1"/>
    <n v="4"/>
    <s v="S"/>
    <s v="N"/>
    <s v="S"/>
    <s v=" "/>
    <x v="1"/>
    <d v="2023-02-01T00:00:00"/>
  </r>
  <r>
    <n v="559"/>
    <x v="777"/>
    <d v="2017-03-20T00:00:00"/>
    <s v="F"/>
    <n v="31012022559"/>
    <n v="5101491"/>
    <m/>
    <m/>
    <x v="1"/>
    <s v="144.288.674-92"/>
    <s v="SERGIOFONSECA27@GMAIL.COM"/>
    <x v="864"/>
    <s v="SERGIO DE AQUINO FONSECA FILHO"/>
    <n v="5581994214999"/>
    <s v="REGULAR"/>
    <s v=""/>
    <x v="20"/>
    <s v="CONSULTORIA"/>
    <s v="RECIFE"/>
    <s v="PE"/>
    <s v="51021-000"/>
    <n v="5581994214999"/>
    <x v="483"/>
    <d v="2022-01-31T00:00:00"/>
    <s v="SFF"/>
    <s v="SFF"/>
    <s v="SERGIO DE AQUINO FONSECA FILHO"/>
    <s v="ESTUDANTE"/>
    <s v="SIMPLES"/>
    <s v="N"/>
    <x v="0"/>
    <n v="1"/>
    <n v="4"/>
    <s v="S"/>
    <s v="N"/>
    <s v="S"/>
    <s v=" "/>
    <x v="1"/>
    <d v="2023-02-01T00:00:00"/>
  </r>
  <r>
    <n v="560"/>
    <x v="778"/>
    <d v="2007-03-05T00:00:00"/>
    <s v="M"/>
    <n v="31012022560"/>
    <n v="4235422"/>
    <m/>
    <m/>
    <x v="1"/>
    <s v="107.545.294-52"/>
    <s v="SERGIOFONSECA27@GMAIL.COM"/>
    <x v="864"/>
    <s v="SERGIO DE AQUINO FONSECA FILHO"/>
    <n v="5581994214999"/>
    <s v="REGULAR"/>
    <s v=""/>
    <x v="20"/>
    <s v="CONSULTORIA"/>
    <s v="RECIFE"/>
    <s v="PE"/>
    <s v="51021-000"/>
    <n v="5581994214999"/>
    <x v="483"/>
    <d v="2022-01-31T00:00:00"/>
    <s v="SFF"/>
    <s v="SFF"/>
    <s v="SERGIO DE AQUINO FONSECA FILHO"/>
    <s v="ESTUDANTE"/>
    <s v="SIMPLES"/>
    <s v="N"/>
    <x v="0"/>
    <n v="1"/>
    <n v="4"/>
    <s v="S"/>
    <s v="N"/>
    <s v="S"/>
    <s v=" "/>
    <x v="1"/>
    <d v="2023-02-01T00:00:00"/>
  </r>
  <r>
    <n v="561"/>
    <x v="779"/>
    <m/>
    <s v="M"/>
    <n v="31012022561"/>
    <m/>
    <m/>
    <m/>
    <x v="1"/>
    <m/>
    <s v="sergiofonseca27@gmail.com"/>
    <x v="864"/>
    <s v="SERGIO DE AQUINO FONSECA FILHO"/>
    <n v="5581994214999"/>
    <s v=""/>
    <s v=""/>
    <x v="20"/>
    <s v="CONSULTORIA"/>
    <s v="RECIFE"/>
    <s v="PE"/>
    <s v="51021-000"/>
    <n v="5581994215053"/>
    <x v="483"/>
    <d v="2022-01-31T00:00:00"/>
    <s v="SFF"/>
    <s v="SFF"/>
    <s v="SERGIO DE AQUINO FONSECA FILHO"/>
    <s v="EMPRESÁRIO(A)"/>
    <s v="COMPLETA"/>
    <s v="N"/>
    <x v="0"/>
    <n v="1"/>
    <n v="4"/>
    <s v="S"/>
    <s v="N"/>
    <s v="S"/>
    <s v=" "/>
    <x v="1"/>
    <d v="2023-02-01T00:00:00"/>
  </r>
  <r>
    <n v="255"/>
    <x v="199"/>
    <d v="1987-09-25T00:00:00"/>
    <s v="M"/>
    <n v="26012022255"/>
    <n v="4225631"/>
    <m/>
    <m/>
    <x v="759"/>
    <s v="018.330.095-50"/>
    <s v="orlandomaia@ayresbritto.com.br"/>
    <x v="1065"/>
    <s v="ORLANDO MAGALHÃES MAIA NETO"/>
    <n v="5561981500927"/>
    <s v="QUALIFICADO"/>
    <s v=""/>
    <x v="1"/>
    <s v="CONSULTORIA"/>
    <s v="BRASILIA"/>
    <s v="DF"/>
    <s v="70863-050"/>
    <n v="5561981500927"/>
    <x v="484"/>
    <d v="2022-01-26T00:00:00"/>
    <s v="OMN"/>
    <s v="OMN_OMN"/>
    <s v="ORLANDO MAGALHÃES MAIA NETO"/>
    <s v="ADVOGADO(A)"/>
    <s v="COMPLETA"/>
    <s v="S"/>
    <x v="0"/>
    <n v="1"/>
    <n v="1"/>
    <s v="S"/>
    <s v="N"/>
    <s v="S"/>
    <s v=" "/>
    <x v="0"/>
    <m/>
  </r>
  <r>
    <n v="256"/>
    <x v="939"/>
    <d v="1969-05-23T00:00:00"/>
    <s v="M"/>
    <n v="26012022256"/>
    <n v="4979919"/>
    <n v="3857059"/>
    <m/>
    <x v="1"/>
    <s v="685.966.774-53"/>
    <s v="jgmpneto@gmail.com"/>
    <x v="1066"/>
    <s v="JOSE GUILHERME DUBEUX PONTES"/>
    <n v="5581996738274"/>
    <s v=""/>
    <s v="QUALIFICADO"/>
    <x v="1"/>
    <s v="CONSULTORIA"/>
    <s v="JABOATÃO DOS GUARARAPES"/>
    <s v="PE"/>
    <s v="54410-010"/>
    <n v="5581996738274"/>
    <x v="484"/>
    <d v="2022-01-26T00:00:00"/>
    <s v="JGP"/>
    <s v="JGP"/>
    <s v="JOSE GUILHERME DUBEUX PONTES"/>
    <s v="EMPRESÁRIO(A)"/>
    <s v="COMPLETA"/>
    <s v="N"/>
    <x v="0"/>
    <n v="1"/>
    <s v="EXCEÇÃO"/>
    <s v="S"/>
    <s v="N"/>
    <s v="S"/>
    <s v=" "/>
    <x v="1"/>
    <d v="2024-02-01T00:00:00"/>
  </r>
  <r>
    <n v="257"/>
    <x v="940"/>
    <d v="1999-08-13T00:00:00"/>
    <s v="M"/>
    <n v="26012022257"/>
    <n v="2886924"/>
    <n v="3476876"/>
    <m/>
    <x v="1"/>
    <s v="066.465.004-01"/>
    <s v="jgmpneto@gmail.com"/>
    <x v="1067"/>
    <s v="JOSE GUILHERME DUBEUX PONTES"/>
    <n v="5581996738274"/>
    <s v=""/>
    <s v="REGULAR"/>
    <x v="1"/>
    <s v="CONSULTORIA"/>
    <s v="JABOATÃO DOS GUARARAPES"/>
    <s v="PE"/>
    <s v="54410-010"/>
    <n v="5581996738274"/>
    <x v="484"/>
    <d v="2022-01-26T00:00:00"/>
    <s v="JGP"/>
    <s v="JGP"/>
    <s v="JOSE GUILHERME DUBEUX PONTES"/>
    <s v="EMPRESÁRIO(A)"/>
    <s v="SIMPLES"/>
    <s v="N"/>
    <x v="0"/>
    <n v="1"/>
    <s v="EXCEÇÃO"/>
    <s v="S"/>
    <s v="S"/>
    <s v="N"/>
    <s v=" "/>
    <x v="1"/>
    <d v="2024-02-01T00:00:00"/>
  </r>
  <r>
    <n v="258"/>
    <x v="941"/>
    <d v="1998-06-22T00:00:00"/>
    <s v="M"/>
    <n v="26012022258"/>
    <m/>
    <n v="1127126"/>
    <m/>
    <x v="1"/>
    <s v="064.640.794-50"/>
    <s v="PAULOGUILHERMEPONTES@GMAIL.COM"/>
    <x v="1068"/>
    <s v="JOSE GUILHERME DUBEUX PONTES"/>
    <n v="5581996738274"/>
    <s v=""/>
    <s v="REGULAR"/>
    <x v="1"/>
    <s v="CONSULTORIA"/>
    <s v="RECIFE"/>
    <s v="PE"/>
    <s v="52060-590"/>
    <n v="5581996738274"/>
    <x v="484"/>
    <d v="2022-01-26T00:00:00"/>
    <s v="JGP"/>
    <s v="JGP"/>
    <s v="JOSE GUILHERME DUBEUX PONTES"/>
    <s v="TRAINEE"/>
    <s v="SIMPLES"/>
    <s v="S"/>
    <x v="0"/>
    <n v="1"/>
    <s v="EXCEÇÃO"/>
    <s v="S"/>
    <s v="S"/>
    <s v="S"/>
    <s v=" "/>
    <x v="1"/>
    <d v="2024-02-01T00:00:00"/>
  </r>
  <r>
    <n v="259"/>
    <x v="942"/>
    <d v="1973-01-21T00:00:00"/>
    <s v="F"/>
    <n v="26012022259"/>
    <m/>
    <n v="2156505"/>
    <m/>
    <x v="1"/>
    <s v="765.180.944-00"/>
    <s v="kathia.pontes@pontestur.com.br"/>
    <x v="1069"/>
    <s v="JOSE GUILHERME DUBEUX PONTES"/>
    <n v="5581996738274"/>
    <s v=""/>
    <s v="REGULAR"/>
    <x v="1"/>
    <s v="CONSULTORIA"/>
    <s v="JABOATÃO DOS GUARARAPES"/>
    <s v="PE"/>
    <s v="544100-010"/>
    <n v="5581996738274"/>
    <x v="484"/>
    <d v="2022-01-26T00:00:00"/>
    <s v="JGP"/>
    <s v="JGP"/>
    <s v="JOSE GUILHERME DUBEUX PONTES"/>
    <s v="EMPRESÁRIO(A)"/>
    <s v="COMPLETA"/>
    <s v="N"/>
    <x v="0"/>
    <n v="1"/>
    <s v="EXCEÇÃO"/>
    <s v="S"/>
    <s v="S"/>
    <s v="S"/>
    <s v=" "/>
    <x v="1"/>
    <d v="2024-02-01T00:00:00"/>
  </r>
  <r>
    <n v="249"/>
    <x v="943"/>
    <d v="1976-11-06T00:00:00"/>
    <s v="M"/>
    <n v="25012022249"/>
    <n v="3693036"/>
    <n v="5261013"/>
    <s v="6AV05368"/>
    <x v="760"/>
    <s v="022.562.514-89"/>
    <s v="FLAVIOARANHA@HOTMAIL.COM"/>
    <x v="1070"/>
    <s v="FLAVIO ADOLFO ARANHA JAPYASSU"/>
    <n v="5581993503326"/>
    <s v=""/>
    <s v=""/>
    <x v="1"/>
    <s v="CONSULTORIA"/>
    <s v="RECIFE"/>
    <s v="PE"/>
    <s v="54410-010"/>
    <n v="5581993503326"/>
    <x v="485"/>
    <d v="2022-01-25T00:00:00"/>
    <s v="FAJ"/>
    <s v="FAJ_FAJ"/>
    <s v="FLAVIO ADOLFO ARANHA JAPYASSU"/>
    <s v="MÉDICO(A)"/>
    <s v="COMPLETA"/>
    <s v="S"/>
    <x v="0"/>
    <n v="1"/>
    <n v="2"/>
    <s v="S"/>
    <s v="N"/>
    <s v="S"/>
    <s v=" "/>
    <x v="0"/>
    <m/>
  </r>
  <r>
    <n v="261"/>
    <x v="944"/>
    <d v="1997-02-05T00:00:00"/>
    <s v="F"/>
    <n v="24012022261"/>
    <n v="4654495"/>
    <m/>
    <m/>
    <x v="1"/>
    <s v="108.778.304-60"/>
    <s v="BEATRIZARRAESA1@GMAIL.COM"/>
    <x v="1071"/>
    <s v="BEATRIZ ARRAES DE ASEVEDO"/>
    <n v="5581992082795"/>
    <s v="REGULAR"/>
    <s v=""/>
    <x v="7"/>
    <s v="RETENCAO"/>
    <s v="RECIFE"/>
    <s v="PE"/>
    <s v="51021-370"/>
    <n v="5581992082795"/>
    <x v="486"/>
    <d v="2022-01-24T00:00:00"/>
    <s v="BAA"/>
    <s v="BAA_BAA"/>
    <s v="BEATRIZ ARRAES DE ASEVEDO"/>
    <s v="CONTADOR(A)"/>
    <s v="SIMPLES"/>
    <s v="S"/>
    <x v="1"/>
    <n v="0"/>
    <s v=""/>
    <s v="N"/>
    <s v="N"/>
    <s v="N"/>
    <s v=" "/>
    <x v="0"/>
    <m/>
  </r>
  <r>
    <n v="251"/>
    <x v="945"/>
    <d v="1958-11-20T00:00:00"/>
    <s v="F"/>
    <n v="20012022251"/>
    <n v="3678393"/>
    <m/>
    <m/>
    <x v="761"/>
    <s v="163.504.643-20"/>
    <s v="ANTONIO.PAULO@CRVINDUSTRIAL.COM.BR"/>
    <x v="1072"/>
    <s v="MARIA HELENA SALES LEITE"/>
    <n v="5583991835653"/>
    <s v="QUALIFICADO"/>
    <s v=""/>
    <x v="1"/>
    <s v="CONSULTORIA"/>
    <s v="CABEDELO"/>
    <s v="PB"/>
    <s v="58102-222"/>
    <n v="5583991835653"/>
    <x v="487"/>
    <d v="2022-01-20T00:00:00"/>
    <s v="MHSL"/>
    <s v="MHSL_MHSL"/>
    <s v="MARIA HELENA SALES LEITE"/>
    <s v="APOSENTADO(A)"/>
    <s v="COMPLETA"/>
    <s v="N"/>
    <x v="0"/>
    <n v="1"/>
    <n v="1"/>
    <s v="S"/>
    <s v="N"/>
    <s v="S"/>
    <s v=" "/>
    <x v="0"/>
    <m/>
  </r>
  <r>
    <n v="252"/>
    <x v="946"/>
    <d v="1984-01-18T00:00:00"/>
    <s v="F"/>
    <n v="19012022252"/>
    <n v="7729325"/>
    <m/>
    <m/>
    <x v="762"/>
    <s v="057.543.704-90"/>
    <s v="DANIELLELAURITZEN@HOTMAIL.COM"/>
    <x v="1073"/>
    <s v="GISELLE LAURITZEN DUARTE"/>
    <n v="5581988514775"/>
    <s v="REGULAR"/>
    <s v=""/>
    <x v="1"/>
    <s v="CONSULTORIA"/>
    <s v="JABOATÃO DOS GUARARAPES"/>
    <s v="PE"/>
    <s v="54410-010"/>
    <n v="5581995227302"/>
    <x v="488"/>
    <d v="2022-01-19T00:00:00"/>
    <s v="FLD"/>
    <s v="FLD_DLD"/>
    <s v="DANIELLE LAURITZEN DUARTE MARANHAO"/>
    <s v="MÉDICO(A)"/>
    <s v="COMPLETA"/>
    <s v="S"/>
    <x v="0"/>
    <n v="1"/>
    <n v="1"/>
    <s v="S"/>
    <s v="S"/>
    <s v="S"/>
    <s v=" "/>
    <x v="0"/>
    <m/>
  </r>
  <r>
    <n v="253"/>
    <x v="947"/>
    <d v="1981-10-12T00:00:00"/>
    <s v="M"/>
    <n v="19012022253"/>
    <n v="2685864"/>
    <m/>
    <m/>
    <x v="763"/>
    <s v="033.679.774-54"/>
    <s v="FMBP1981@GMAIL.COM"/>
    <x v="1074"/>
    <s v="GISELLE LAURITZEN DUARTE"/>
    <n v="5581988514775"/>
    <s v="REGULAR"/>
    <s v=""/>
    <x v="1"/>
    <s v="CONSULTORIA"/>
    <s v="JABOATÃO DOS GUARARAPES"/>
    <s v="PE"/>
    <s v="54410-010"/>
    <n v="5581988514775"/>
    <x v="488"/>
    <d v="2022-01-19T00:00:00"/>
    <s v="FLD"/>
    <s v="FLD_DLD"/>
    <s v="DANIELLE LAURITZEN DUARTE MARANHAO"/>
    <s v="ENGENHEIRO(A)"/>
    <s v="COMPLETA"/>
    <s v="S"/>
    <x v="0"/>
    <n v="1"/>
    <n v="1"/>
    <s v="S"/>
    <s v="S"/>
    <s v="S"/>
    <s v=" "/>
    <x v="0"/>
    <m/>
  </r>
  <r>
    <n v="226"/>
    <x v="948"/>
    <d v="1957-05-28T00:00:00"/>
    <s v="F"/>
    <n v="11012022226"/>
    <n v="7431593"/>
    <m/>
    <m/>
    <x v="764"/>
    <s v="140.770.514-87"/>
    <s v="orlando.s.guedes@gmail.com"/>
    <x v="1075"/>
    <s v="ANA MARIA FIUZA SIMOES DA MOTA"/>
    <n v="5581999747038"/>
    <s v="QUALIFICADO"/>
    <s v=""/>
    <x v="1"/>
    <s v="CONSULTORIA"/>
    <s v="RECIFE"/>
    <s v="PE"/>
    <s v="52060-450"/>
    <n v="5581999747038"/>
    <x v="489"/>
    <d v="2022-01-11T00:00:00"/>
    <s v="AMFS"/>
    <s v="AMFS_AMFS"/>
    <s v="ANA MARIA FIUZA SIMOES DA MOTA"/>
    <s v="APOSENTADO(A)"/>
    <s v="SIMPLES"/>
    <s v="N"/>
    <x v="0"/>
    <n v="1"/>
    <n v="1"/>
    <s v="S"/>
    <s v="N"/>
    <s v="S"/>
    <s v=" "/>
    <x v="0"/>
    <m/>
  </r>
  <r>
    <n v="227"/>
    <x v="949"/>
    <d v="1991-07-19T00:00:00"/>
    <s v="F"/>
    <n v="10012022227"/>
    <n v="7440242"/>
    <m/>
    <m/>
    <x v="765"/>
    <s v="085.375.624-40"/>
    <s v="CAMILACW@GMAIL.COM"/>
    <x v="1076"/>
    <s v="CAMILA CERQUEIRA WANDERLEY"/>
    <n v="5581999995300"/>
    <s v="REGULAR"/>
    <s v=""/>
    <x v="1"/>
    <s v="CONSULTORIA"/>
    <s v="RECIFE"/>
    <s v="PE"/>
    <s v="50721-235"/>
    <n v="5581999995300"/>
    <x v="490"/>
    <d v="2022-01-10T00:00:00"/>
    <s v="CCW"/>
    <s v="CCW_CCW"/>
    <s v="CAMILA CERQUEIRA WANDERLEY"/>
    <s v="MÉDICO(A)"/>
    <s v="COMPLETA"/>
    <s v="S"/>
    <x v="0"/>
    <n v="1"/>
    <n v="1"/>
    <s v="S"/>
    <s v="N"/>
    <s v="S"/>
    <s v=" "/>
    <x v="0"/>
    <m/>
  </r>
  <r>
    <n v="232"/>
    <x v="950"/>
    <d v="1990-09-09T00:00:00"/>
    <s v="M"/>
    <n v="10012022232"/>
    <n v="2318841"/>
    <n v="3816871"/>
    <s v="6AR09264"/>
    <x v="1"/>
    <s v="089.479.314-46"/>
    <s v="FPARAHYBA@HOTMAIL.COM"/>
    <x v="1077"/>
    <s v="FELIPE AVELLAR PARAHYBA"/>
    <n v="5581988553031"/>
    <s v="REGULAR"/>
    <s v=""/>
    <x v="1"/>
    <s v="CONSULTORIA"/>
    <s v="RECIFE"/>
    <s v="PE"/>
    <s v="51021-010"/>
    <n v="5581988553031"/>
    <x v="490"/>
    <d v="2022-01-10T00:00:00"/>
    <s v="FAP"/>
    <s v="FAP"/>
    <s v="FELIPE AVELLAR PARAHYBA"/>
    <s v="MÉDICO(A)"/>
    <s v="COMPLETA"/>
    <s v="S"/>
    <x v="0"/>
    <n v="1"/>
    <n v="1"/>
    <s v="S"/>
    <s v="N"/>
    <s v="S"/>
    <s v=" "/>
    <x v="1"/>
    <d v="2024-10-08T00:00:00"/>
  </r>
  <r>
    <n v="250"/>
    <x v="598"/>
    <d v="1981-03-14T00:00:00"/>
    <s v="F"/>
    <n v="10012022250"/>
    <n v="3723492"/>
    <m/>
    <m/>
    <x v="766"/>
    <s v="039.424.984-48"/>
    <s v="DIDAGUEDES@HOTMAIL.COM"/>
    <x v="1078"/>
    <s v="ADRIANA GUEDES CORDEIRO"/>
    <n v="5581988521403"/>
    <s v="QUALIFICADO"/>
    <s v=""/>
    <x v="1"/>
    <s v="CONSULTORIA"/>
    <s v="RECIFE"/>
    <s v="PE"/>
    <s v="52041-045"/>
    <n v="5581988521403"/>
    <x v="490"/>
    <d v="2022-01-10T00:00:00"/>
    <s v="AGC"/>
    <s v="AGC_AGC"/>
    <s v="ADRIANA GUEDES CORDEIRO"/>
    <s v="SERVIDOR(A) PÚBLICO(A)"/>
    <s v="COMPLETA"/>
    <s v="N"/>
    <x v="0"/>
    <n v="1"/>
    <n v="1"/>
    <s v="S"/>
    <s v="N"/>
    <s v="S"/>
    <s v=" "/>
    <x v="0"/>
    <m/>
  </r>
  <r>
    <n v="271"/>
    <x v="951"/>
    <d v="2002-04-17T00:00:00"/>
    <s v="M"/>
    <n v="4012022271"/>
    <n v="6441443"/>
    <m/>
    <m/>
    <x v="1"/>
    <s v="705.643.974-82"/>
    <s v="NANDO.NEVES10@HOTMAIL.COM"/>
    <x v="1079"/>
    <s v="FERNANDO RIBEIRO NEVES NETO"/>
    <n v="5581992513974"/>
    <s v="REGULAR"/>
    <s v=""/>
    <x v="1"/>
    <s v="RETENCAO"/>
    <s v="RECIFE"/>
    <s v="PE"/>
    <s v="52060-590"/>
    <n v="5581992513974"/>
    <x v="491"/>
    <d v="2022-01-04T00:00:00"/>
    <s v="FRNN"/>
    <s v="FRNN_FRNN"/>
    <s v="FERNANDO RIBEIRO NEVES NETO"/>
    <s v="ESTUDANTE"/>
    <s v="SIMPLES"/>
    <s v="N"/>
    <x v="2"/>
    <n v="1"/>
    <s v=""/>
    <s v="N"/>
    <s v="N"/>
    <s v="N"/>
    <s v=" "/>
    <x v="0"/>
    <m/>
  </r>
  <r>
    <n v="260"/>
    <x v="952"/>
    <d v="1984-02-15T00:00:00"/>
    <s v="M"/>
    <n v="3012022260"/>
    <n v="543731"/>
    <m/>
    <s v="6AV74233"/>
    <x v="1"/>
    <s v="009.241.604-70"/>
    <s v="PMMAROSTICA@HOTMAIL.COM"/>
    <x v="1080"/>
    <s v="PAULO MEIRA MAROSTICA"/>
    <n v="5581973126556"/>
    <s v="QUALIFICADO"/>
    <s v=""/>
    <x v="2"/>
    <s v="RETENCAO"/>
    <s v="RECIFE"/>
    <s v="PE"/>
    <s v="52060-110"/>
    <n v="5581973126556"/>
    <x v="492"/>
    <d v="2022-01-03T00:00:00"/>
    <s v="PMM"/>
    <s v="PMM_PMM"/>
    <s v="PAULO MEIRA MAROSTICA"/>
    <s v="CONTADOR(A)"/>
    <s v="COMPLETA"/>
    <s v="S"/>
    <x v="2"/>
    <n v="1"/>
    <s v=""/>
    <s v="N"/>
    <s v="N"/>
    <s v="N"/>
    <s v=" "/>
    <x v="0"/>
    <m/>
  </r>
  <r>
    <n v="571"/>
    <x v="953"/>
    <d v="1988-03-15T00:00:00"/>
    <s v="M"/>
    <n v="1012022571"/>
    <n v="552217"/>
    <s v=""/>
    <m/>
    <x v="1"/>
    <s v="066.109.964-40"/>
    <s v="RCABRAL.MED@GMAIL.COM"/>
    <x v="1081"/>
    <s v="RENAN CABRAL MOTA"/>
    <n v="5583999418717"/>
    <s v="REGULAR"/>
    <s v=""/>
    <x v="1"/>
    <s v="RETENCAO"/>
    <s v="RECIFE"/>
    <s v="PE"/>
    <s v="51350-070"/>
    <n v="5583999418717"/>
    <x v="493"/>
    <d v="2021-02-15T00:00:00"/>
    <s v="RCM"/>
    <s v="RCM_RCM"/>
    <s v="RENAN CABRAL MOTA"/>
    <s v="MÉDICO(A)"/>
    <s v="COMPLETA"/>
    <s v="S"/>
    <x v="1"/>
    <n v="0"/>
    <m/>
    <s v="N"/>
    <s v="N"/>
    <s v="N"/>
    <s v=" "/>
    <x v="1"/>
    <d v="2025-05-23T00:00:00"/>
  </r>
  <r>
    <n v="619"/>
    <x v="954"/>
    <d v="1986-10-22T00:00:00"/>
    <s v="F"/>
    <n v="1012022619"/>
    <n v="2562032"/>
    <s v=""/>
    <m/>
    <x v="767"/>
    <s v="068.678.424-37"/>
    <s v="LARINHAPINHEIRO@HOTMAIL.COM"/>
    <x v="1082"/>
    <s v="RAFAEL MONTARROYOS VASCONCELOS BRITO PEREIRA"/>
    <n v="5581999467210"/>
    <s v="REGULAR"/>
    <s v=""/>
    <x v="1"/>
    <s v="RETENCAO"/>
    <s v="RECIFE"/>
    <s v="PE"/>
    <s v="51011-480"/>
    <n v="5581999465012"/>
    <x v="493"/>
    <d v="2022-01-01T00:00:00"/>
    <s v="RMP"/>
    <s v="RMP_LPM"/>
    <s v="LARA PINHEIRO DE MACEDO"/>
    <s v="SERVIDOR(A) PÚBLICO(A)"/>
    <s v="SIMPLES"/>
    <s v="N"/>
    <x v="1"/>
    <n v="0"/>
    <m/>
    <s v="N"/>
    <s v="N"/>
    <s v="N"/>
    <s v=" "/>
    <x v="0"/>
    <m/>
  </r>
  <r>
    <n v="620"/>
    <x v="955"/>
    <d v="1983-12-30T00:00:00"/>
    <s v="M"/>
    <n v="1012022620"/>
    <n v="2026684"/>
    <s v=""/>
    <m/>
    <x v="1"/>
    <s v="048.922.994-80"/>
    <s v="RAFAELMONTARROYOS@HOTMAIL.COM"/>
    <x v="1083"/>
    <s v="RAFAEL MONTARROYOS VASCONCELOS BRITO PEREIRA"/>
    <n v="5581999467210"/>
    <s v="REGULAR"/>
    <s v=""/>
    <x v="1"/>
    <s v="RETENCAO"/>
    <s v="RECIFE"/>
    <s v="PE"/>
    <s v="51011-010"/>
    <n v="5581999467210"/>
    <x v="493"/>
    <d v="2022-01-01T00:00:00"/>
    <s v="RMP"/>
    <s v="RMP_RMP"/>
    <s v="RAFAEL MONTARROYOS VASCONCELOS BRITO PEREIRA"/>
    <s v="SERVIDOR(A) PÚBLICO(A)"/>
    <s v="COMPLETA"/>
    <s v="N"/>
    <x v="1"/>
    <n v="0"/>
    <m/>
    <s v="N"/>
    <s v="N"/>
    <s v="N"/>
    <s v=" "/>
    <x v="0"/>
    <m/>
  </r>
  <r>
    <n v="233"/>
    <x v="956"/>
    <d v="1980-06-14T00:00:00"/>
    <s v="F"/>
    <n v="28122021233"/>
    <n v="478231"/>
    <m/>
    <m/>
    <x v="768"/>
    <s v="032.735.894-77"/>
    <s v="silviatassitano@hotmail.com"/>
    <x v="1084"/>
    <s v="SILVIA MIRANDA TASSITANO"/>
    <n v="16163684296"/>
    <s v="REGULAR"/>
    <s v=""/>
    <x v="1"/>
    <s v="CONSULTORIA"/>
    <s v="RECIFE"/>
    <s v="PE"/>
    <s v="52050-375"/>
    <n v="16163684296"/>
    <x v="494"/>
    <d v="2021-12-28T00:00:00"/>
    <s v="FMT"/>
    <s v="FMT_SMT"/>
    <s v="SILVIA MIRANDA TASSITANO"/>
    <s v="ADMINISTRADOR(A)"/>
    <s v="COMPLETA"/>
    <s v="S"/>
    <x v="0"/>
    <n v="1"/>
    <n v="1"/>
    <s v="S"/>
    <s v="N"/>
    <s v="S"/>
    <s v=" "/>
    <x v="0"/>
    <m/>
  </r>
  <r>
    <n v="574"/>
    <x v="957"/>
    <d v="1986-04-11T00:00:00"/>
    <s v="M"/>
    <n v="27122021574"/>
    <n v="2418214"/>
    <n v="3720059"/>
    <m/>
    <x v="1"/>
    <s v="048.103.984-80"/>
    <s v="ALVAROGCL@YAHOO.COM.BR"/>
    <x v="1085"/>
    <s v="ALVARO GONCALVES DA COSTA LIMA"/>
    <n v="5581999695609"/>
    <s v=""/>
    <s v="REGULAR"/>
    <x v="1"/>
    <s v="RETENCAO"/>
    <s v="RECIFE"/>
    <s v="PE"/>
    <s v="52061-070"/>
    <n v="5581999695609"/>
    <x v="495"/>
    <d v="2019-08-26T00:00:00"/>
    <s v="AGCL"/>
    <s v="AGCL"/>
    <s v="ALVARO GONCALVES DA COSTA LIMA"/>
    <s v="MÉDICO(A)"/>
    <s v="COMPLETA"/>
    <s v="S"/>
    <x v="1"/>
    <n v="0"/>
    <m/>
    <s v="N"/>
    <s v="N"/>
    <s v="N"/>
    <s v=" "/>
    <x v="1"/>
    <d v="2022-08-23T00:00:00"/>
  </r>
  <r>
    <n v="575"/>
    <x v="958"/>
    <d v="1986-05-27T00:00:00"/>
    <s v="F"/>
    <n v="27122021575"/>
    <n v="3096669"/>
    <n v="4162061"/>
    <m/>
    <x v="1"/>
    <s v="064.398.924-28"/>
    <s v="LIDIA_CS@HOTMAIL.COM"/>
    <x v="1086"/>
    <s v="ALVARO GONCALVES DA COSTA LIMA"/>
    <n v="5581999695609"/>
    <s v=""/>
    <s v="REGULAR"/>
    <x v="1"/>
    <s v="RETENCAO"/>
    <s v="RECIFE"/>
    <s v="PE"/>
    <s v="52061-070"/>
    <n v="5581999175142"/>
    <x v="495"/>
    <d v="2019-08-26T00:00:00"/>
    <s v="AGCL"/>
    <s v="LSG"/>
    <s v="LIDIA CARDOSO DE SIQUEIRA"/>
    <s v="MÉDICO(A)"/>
    <s v="COMPLETA"/>
    <s v="S"/>
    <x v="1"/>
    <n v="0"/>
    <m/>
    <s v="N"/>
    <s v="N"/>
    <s v="N"/>
    <s v=" "/>
    <x v="1"/>
    <d v="2022-08-23T00:00:00"/>
  </r>
  <r>
    <n v="230"/>
    <x v="959"/>
    <d v="2021-11-24T00:00:00"/>
    <s v="E"/>
    <n v="23122021230"/>
    <n v="7508147"/>
    <n v="2841660"/>
    <m/>
    <x v="769"/>
    <s v="44.357.638/0001-50"/>
    <s v="arturagpinheiro@gmail.com"/>
    <x v="1087"/>
    <s v="FATRES INVESTIMENTOS LTDA"/>
    <n v="5584981557050"/>
    <s v="REGULAR"/>
    <s v="QUALIFICADO"/>
    <x v="1"/>
    <s v="CONSULTORIA"/>
    <s v="NATAL"/>
    <s v="RN"/>
    <s v="59025-906"/>
    <n v="5584981557050"/>
    <x v="496"/>
    <d v="2021-12-23T00:00:00"/>
    <s v="FIL"/>
    <s v="FIL_FIL_PJ"/>
    <s v="FATRES INVESTIMENTOS LTDA"/>
    <s v="EMPRESA"/>
    <s v="SIMPLES"/>
    <s v="N"/>
    <x v="0"/>
    <n v="1"/>
    <n v="1"/>
    <s v="S"/>
    <s v="S"/>
    <s v="S"/>
    <s v=" "/>
    <x v="0"/>
    <m/>
  </r>
  <r>
    <n v="231"/>
    <x v="960"/>
    <d v="1978-01-16T00:00:00"/>
    <s v="M"/>
    <n v="23122021231"/>
    <n v="92644"/>
    <m/>
    <m/>
    <x v="770"/>
    <s v="027.043.764-92"/>
    <s v="RICARDOLMP@YAHOO.COM.BR"/>
    <x v="1088"/>
    <s v="FATRES INVESTIMENTOS LTDA"/>
    <n v="5584981557050"/>
    <s v="REGULAR"/>
    <s v=""/>
    <x v="1"/>
    <s v="CONSULTORIA"/>
    <s v="NATAL"/>
    <s v="RN"/>
    <s v="59075-760"/>
    <n v="5584988742393"/>
    <x v="496"/>
    <d v="2021-12-23T00:00:00"/>
    <s v="FIL"/>
    <s v="FIL_FIL_PJ"/>
    <s v="FATRES INVESTIMENTOS LTDA"/>
    <s v="SERVIDOR(A) PÚBLICO(A)"/>
    <s v="SIMPLES"/>
    <s v="N"/>
    <x v="0"/>
    <n v="1"/>
    <n v="1"/>
    <s v="S"/>
    <s v="S"/>
    <s v="S"/>
    <s v=" "/>
    <x v="0"/>
    <m/>
  </r>
  <r>
    <n v="409"/>
    <x v="961"/>
    <d v="1996-08-02T00:00:00"/>
    <s v="M"/>
    <n v="23122021409"/>
    <m/>
    <n v="1030535"/>
    <m/>
    <x v="771"/>
    <s v="017.352.344-78"/>
    <s v="ARTURAGPINHEIRO@GMAIL.COM"/>
    <x v="1089"/>
    <s v="FATRES INVESTIMENTOS LTDA"/>
    <n v="5584981557050"/>
    <s v=""/>
    <s v="REGULAR"/>
    <x v="1"/>
    <s v="CONSULTORIA"/>
    <s v="NATAL"/>
    <s v="RN"/>
    <s v="59075-760"/>
    <n v="5584981557050"/>
    <x v="496"/>
    <d v="2021-12-23T00:00:00"/>
    <s v="FIL"/>
    <s v="FIL_FIL_PJ"/>
    <s v="FATRES INVESTIMENTOS LTDA"/>
    <s v="EMPRESÁRIO(A)"/>
    <s v="SIMPLES"/>
    <s v="N"/>
    <x v="0"/>
    <n v="1"/>
    <n v="1"/>
    <s v="S"/>
    <s v="N"/>
    <s v="S"/>
    <s v=" "/>
    <x v="0"/>
    <m/>
  </r>
  <r>
    <n v="123"/>
    <x v="962"/>
    <d v="1986-11-07T00:00:00"/>
    <s v="F"/>
    <n v="2122021123"/>
    <n v="7343004"/>
    <m/>
    <m/>
    <x v="772"/>
    <s v="073.626.324-10"/>
    <s v="RENATAVIEIRADACOSTA@GMAIL.COM"/>
    <x v="1090"/>
    <s v="IRACEMA MARGARIDA MONTEIRO DA COSTA"/>
    <n v="5581996671536"/>
    <s v="REGULAR"/>
    <s v=""/>
    <x v="1"/>
    <s v="CONSULTORIA"/>
    <s v="RECIFE"/>
    <s v="PE"/>
    <s v="52051-105"/>
    <n v="5581996184147"/>
    <x v="497"/>
    <d v="2021-12-02T00:00:00"/>
    <s v="FMV"/>
    <s v="FMV_IMC"/>
    <s v="IRACEMA MARGARIDA MONTEIRO DA COSTA"/>
    <s v="FISIOTERAPEUTA"/>
    <s v="SIMPLES"/>
    <s v="S"/>
    <x v="0"/>
    <n v="1"/>
    <n v="1"/>
    <s v="S"/>
    <s v="N"/>
    <s v="S"/>
    <s v=" "/>
    <x v="0"/>
    <m/>
  </r>
  <r>
    <n v="213"/>
    <x v="963"/>
    <d v="1993-05-03T00:00:00"/>
    <s v="M"/>
    <n v="1122021213"/>
    <m/>
    <n v="4972253"/>
    <m/>
    <x v="773"/>
    <s v="062.325.684-35"/>
    <s v="EGNUTRICAO@GMAIL.COM"/>
    <x v="1091"/>
    <s v="EMANUEL GONCALVES VALERIO"/>
    <n v="5581995125100"/>
    <s v=""/>
    <s v="QUALIFICADO"/>
    <x v="1"/>
    <s v="CONSULTORIA"/>
    <s v="RECIFE"/>
    <s v="PE"/>
    <s v="51011-010"/>
    <n v="5581995125100"/>
    <x v="498"/>
    <d v="2021-12-01T00:00:00"/>
    <s v="EGV"/>
    <s v="EGV_EGV"/>
    <s v="EMANUEL GONCALVES VALERIO"/>
    <s v="NUTRICIONISTA"/>
    <s v="COMPLETA"/>
    <s v="N"/>
    <x v="0"/>
    <n v="1"/>
    <n v="1"/>
    <s v="S"/>
    <s v="S"/>
    <s v="S"/>
    <s v=" "/>
    <x v="0"/>
    <m/>
  </r>
  <r>
    <n v="214"/>
    <x v="964"/>
    <d v="1990-05-07T00:00:00"/>
    <s v="F"/>
    <n v="1122021214"/>
    <m/>
    <n v="1606647"/>
    <m/>
    <x v="774"/>
    <s v="029.457.453-05"/>
    <s v="RLANDIMRADIO@GMAIL.COM"/>
    <x v="1092"/>
    <s v="EMANUEL GONCALVES VALERIO"/>
    <n v="5581995125100"/>
    <s v=""/>
    <s v="REGULAR"/>
    <x v="1"/>
    <s v="CONSULTORIA"/>
    <s v="RECIFE"/>
    <s v="PE"/>
    <s v="51011-010"/>
    <n v="5588999929706"/>
    <x v="498"/>
    <d v="2021-12-01T00:00:00"/>
    <s v="EGV"/>
    <s v="EGV_EGV"/>
    <s v="EMANUEL GONCALVES VALERIO"/>
    <s v="MÉDICO(A)"/>
    <s v="COMPLETA"/>
    <s v="S"/>
    <x v="0"/>
    <n v="1"/>
    <n v="1"/>
    <s v="S"/>
    <s v="S"/>
    <s v="S"/>
    <s v=" "/>
    <x v="0"/>
    <m/>
  </r>
  <r>
    <n v="215"/>
    <x v="965"/>
    <d v="1981-09-26T00:00:00"/>
    <s v="M"/>
    <n v="1122021215"/>
    <n v="489270"/>
    <n v="1592270"/>
    <m/>
    <x v="775"/>
    <s v="997.551.575-49"/>
    <s v="RENATODOLIVEIRAVIEIRA@GMAIL.COM"/>
    <x v="1093"/>
    <s v="RENATO D OLIVEIRA VIEIRA"/>
    <n v="5573991943246"/>
    <s v="QUALIFICADO"/>
    <s v="QUALIFICADO"/>
    <x v="1"/>
    <s v="CONSULTORIA"/>
    <s v="IPIAU"/>
    <s v="BA"/>
    <s v="45570-000"/>
    <n v="5573991943246"/>
    <x v="498"/>
    <d v="2021-12-01T00:00:00"/>
    <s v="FOV"/>
    <s v="FOV_RDV"/>
    <s v="RENATO D OLIVEIRA VIEIRA"/>
    <s v="MÉDICO(A)"/>
    <s v="COMPLETA"/>
    <s v="N"/>
    <x v="0"/>
    <n v="1"/>
    <n v="1"/>
    <s v="S"/>
    <s v="N"/>
    <s v="S"/>
    <s v=" "/>
    <x v="0"/>
    <m/>
  </r>
  <r>
    <n v="216"/>
    <x v="966"/>
    <d v="1969-09-08T00:00:00"/>
    <s v="F"/>
    <n v="1122021216"/>
    <n v="4235644"/>
    <m/>
    <m/>
    <x v="776"/>
    <s v="998.486.514-20"/>
    <s v="cristina8magalhaes@gmail.com"/>
    <x v="1094"/>
    <s v="CRISTINA MAGALHAES DA SILVEIRA"/>
    <n v="5581999494857"/>
    <s v="QUALIFICADO"/>
    <s v=""/>
    <x v="1"/>
    <s v="CONSULTORIA"/>
    <s v="RECIFE"/>
    <s v="PE"/>
    <s v="51021-010"/>
    <n v="5581999494857"/>
    <x v="498"/>
    <d v="2021-12-01T00:00:00"/>
    <s v="FMS"/>
    <s v="FMS_CMS"/>
    <s v="CRISTINA MAGALHAES DA SILVEIRA"/>
    <s v="BIOMEDICO"/>
    <s v="SIMPLES"/>
    <s v="N"/>
    <x v="0"/>
    <n v="1"/>
    <n v="1"/>
    <s v="S"/>
    <s v="N"/>
    <s v="S"/>
    <s v=" "/>
    <x v="0"/>
    <m/>
  </r>
  <r>
    <n v="217"/>
    <x v="967"/>
    <d v="1992-10-01T00:00:00"/>
    <s v="M"/>
    <n v="1122021217"/>
    <n v="395318"/>
    <m/>
    <s v="6AS73172"/>
    <x v="777"/>
    <s v="103.128.104-58"/>
    <s v="DIOGOMVILLELA@HOTMAIL.COM"/>
    <x v="1095"/>
    <s v="CRISTINA MAGALHAES DA SILVEIRA"/>
    <n v="5581999494857"/>
    <s v="REGULAR"/>
    <s v=""/>
    <x v="1"/>
    <s v="CONSULTORIA"/>
    <s v="RECIFE"/>
    <s v="PE"/>
    <s v="51021-010"/>
    <n v="5581999143976"/>
    <x v="498"/>
    <d v="2021-12-01T00:00:00"/>
    <s v="FMS"/>
    <s v="FMS_CMS"/>
    <s v="CRISTINA MAGALHAES DA SILVEIRA"/>
    <s v="ESTUDANTE"/>
    <s v="SIMPLES"/>
    <s v="N"/>
    <x v="0"/>
    <n v="1"/>
    <n v="1"/>
    <s v="S"/>
    <s v="N"/>
    <s v="S"/>
    <s v=" "/>
    <x v="0"/>
    <m/>
  </r>
  <r>
    <n v="218"/>
    <x v="968"/>
    <d v="1996-08-15T00:00:00"/>
    <s v="M"/>
    <n v="1122021218"/>
    <n v="563632"/>
    <n v="2246940"/>
    <m/>
    <x v="1"/>
    <s v="093.000.204-04"/>
    <s v="RAPHAELBALTAR@GMAIL.COM"/>
    <x v="1096"/>
    <s v="RAPHAEL HARLE DE CASTRO BALTAR"/>
    <n v="5581991989025"/>
    <s v=""/>
    <s v="REGULAR"/>
    <x v="19"/>
    <s v="RETENCAO"/>
    <s v="RECIFE"/>
    <s v="PE"/>
    <s v="52061-410"/>
    <n v="5581991989025"/>
    <x v="498"/>
    <d v="2021-12-01T00:00:00"/>
    <s v="RHCB"/>
    <s v="RHCB"/>
    <s v="RAPHAEL HARLE DE CASTRO BALTAR"/>
    <s v="ADMINISTRADOR(A)"/>
    <s v="COMPLETA"/>
    <s v="N"/>
    <x v="1"/>
    <n v="0"/>
    <s v=""/>
    <s v="N"/>
    <s v="N"/>
    <s v="N"/>
    <s v=" "/>
    <x v="1"/>
    <d v="2023-09-22T00:00:00"/>
  </r>
  <r>
    <n v="219"/>
    <x v="969"/>
    <d v="1972-02-10T00:00:00"/>
    <s v="M"/>
    <n v="1122021219"/>
    <n v="2718782"/>
    <m/>
    <m/>
    <x v="1"/>
    <s v="772.093.464-49"/>
    <s v="pedroleobf@yahoo.com.br"/>
    <x v="1097"/>
    <s v="PEDRO LEO BARGETZI FILHO"/>
    <n v="5581999751515"/>
    <s v="REGULAR"/>
    <s v=""/>
    <x v="20"/>
    <s v="RETENCAO"/>
    <s v="RECIFE"/>
    <s v="PE"/>
    <s v="51020-060"/>
    <n v="5581999751515"/>
    <x v="498"/>
    <d v="2021-12-01T00:00:00"/>
    <s v="PLBF"/>
    <s v="PLBF"/>
    <s v="PEDRO LEO BARGETZI FILHO"/>
    <s v="SERVIDOR(A) PÚBLICO(A)"/>
    <s v="COMPLETA"/>
    <s v="N"/>
    <x v="2"/>
    <n v="1"/>
    <s v=""/>
    <s v="N"/>
    <s v="N"/>
    <s v="N"/>
    <s v=" "/>
    <x v="1"/>
    <d v="2023-07-13T00:00:00"/>
  </r>
  <r>
    <n v="412"/>
    <x v="970"/>
    <d v="1985-03-22T00:00:00"/>
    <s v="E"/>
    <n v="1122021412"/>
    <n v="7289602"/>
    <m/>
    <m/>
    <x v="1"/>
    <s v="24.198.000/0001-06"/>
    <s v="LUIS.BRUM@RHDIGITALEXE.COM.BR"/>
    <x v="1098"/>
    <s v="MURB PARTICIPACAO &amp; EMPREENDIMENTOS EIRELI"/>
    <n v="5511950232002"/>
    <s v="REGULAR"/>
    <s v=""/>
    <x v="1"/>
    <s v="CONSULTORIA"/>
    <s v="APARECIDA DE GOIANIA"/>
    <s v="GO"/>
    <s v="74934-605"/>
    <n v="5511950232002"/>
    <x v="498"/>
    <d v="2021-12-01T00:00:00"/>
    <s v="MURB"/>
    <s v="MURB"/>
    <s v="MURB PARTICIPACAO &amp; EMPREENDIMENTOS EIRELI"/>
    <s v="EMPRESA"/>
    <s v="COMPLETA"/>
    <s v="N"/>
    <x v="0"/>
    <n v="1"/>
    <n v="1"/>
    <s v="S"/>
    <s v="N"/>
    <s v="S"/>
    <s v=" "/>
    <x v="1"/>
    <d v="2023-02-16T00:00:00"/>
  </r>
  <r>
    <n v="211"/>
    <x v="971"/>
    <d v="1965-02-24T00:00:00"/>
    <s v="M"/>
    <n v="26112021211"/>
    <n v="599124"/>
    <m/>
    <m/>
    <x v="1"/>
    <s v="398.408.674-15"/>
    <s v="ESTACIO.JUNIOR@HOTMAIL.COM"/>
    <x v="1099"/>
    <s v="ESTACIO VICENTE JUNIOR"/>
    <n v="5511962430960"/>
    <s v="QUALIFICADO"/>
    <s v=""/>
    <x v="20"/>
    <s v="CONSULTORIA"/>
    <s v="SÃO PAULO"/>
    <s v="SP"/>
    <s v="05025-010"/>
    <n v="5511962430960"/>
    <x v="499"/>
    <d v="2021-11-26T00:00:00"/>
    <s v="EVJ"/>
    <s v="EVJ"/>
    <s v="ESTACIO VICENTE JUNIOR"/>
    <s v="APOSENTADO(A)"/>
    <s v="SIMPLES"/>
    <s v="N"/>
    <x v="0"/>
    <n v="1"/>
    <n v="1"/>
    <s v="S"/>
    <s v="N"/>
    <s v="S"/>
    <s v=" "/>
    <x v="1"/>
    <d v="2023-04-20T00:00:00"/>
  </r>
  <r>
    <n v="212"/>
    <x v="971"/>
    <d v="1965-02-24T00:00:00"/>
    <s v="M"/>
    <n v="26112021212"/>
    <n v="7249480"/>
    <m/>
    <m/>
    <x v="1"/>
    <s v="398.408.674-15"/>
    <s v="ESTACIO.JUNIOR@HOTMAIL.COM"/>
    <x v="1099"/>
    <s v="ESTACIO VICENTE JUNIOR"/>
    <n v="5511962430960"/>
    <s v="REGULAR"/>
    <s v=""/>
    <x v="20"/>
    <s v="CONSULTORIA"/>
    <s v="SÃO PAULO"/>
    <s v="SP"/>
    <s v="05025-010"/>
    <n v="5511962430960"/>
    <x v="499"/>
    <d v="2021-11-26T00:00:00"/>
    <s v="EVJ"/>
    <s v="EVJ"/>
    <s v="ESTACIO VICENTE JUNIOR"/>
    <s v="APOSENTADO(A)"/>
    <s v="SIMPLES"/>
    <s v="N"/>
    <x v="0"/>
    <n v="1"/>
    <n v="1"/>
    <s v="N"/>
    <s v="N"/>
    <s v="N"/>
    <s v=" "/>
    <x v="1"/>
    <d v="2023-04-20T00:00:00"/>
  </r>
  <r>
    <n v="235"/>
    <x v="972"/>
    <d v="1981-03-24T00:00:00"/>
    <s v="M"/>
    <n v="16112021235"/>
    <n v="3983074"/>
    <m/>
    <m/>
    <x v="778"/>
    <s v="009.676.254-32"/>
    <s v="fttiago@gmail.com"/>
    <x v="1100"/>
    <s v="PRISCILA BATISTA DE ALMEIDA"/>
    <n v="5581993724665"/>
    <s v="REGULAR"/>
    <s v=""/>
    <x v="1"/>
    <s v="CONSULTORIA"/>
    <s v="RECIFE"/>
    <s v="PE"/>
    <s v="52011-055"/>
    <n v="5581992626716"/>
    <x v="500"/>
    <d v="2021-11-16T00:00:00"/>
    <s v="PBA"/>
    <s v="PBA_PBA"/>
    <s v="PRISCILA BATISTA DE ALMEIDA"/>
    <s v="FISIOTERAPEUTA"/>
    <s v="SIMPLES"/>
    <s v="N"/>
    <x v="0"/>
    <n v="1"/>
    <n v="1"/>
    <s v="S"/>
    <s v="S"/>
    <s v="S"/>
    <s v=" "/>
    <x v="0"/>
    <m/>
  </r>
  <r>
    <n v="209"/>
    <x v="973"/>
    <d v="1977-09-17T00:00:00"/>
    <s v="M"/>
    <n v="5112021209"/>
    <n v="3603415"/>
    <s v=""/>
    <m/>
    <x v="1"/>
    <s v="024.562.294-28"/>
    <s v="ASSAD@USTO.RE"/>
    <x v="1101"/>
    <s v="RODRIGO ELIA ASSAD"/>
    <n v="5581988350986"/>
    <s v="QUALIFICADO"/>
    <s v=""/>
    <x v="19"/>
    <s v="CONSULTORIA"/>
    <s v="RECIFE"/>
    <s v="PE"/>
    <s v="52020-220"/>
    <n v="5581988350986"/>
    <x v="501"/>
    <d v="2021-11-05T00:00:00"/>
    <s v="REA"/>
    <s v="REA"/>
    <s v="RODRIGO ELIA ASSAD"/>
    <s v="EMPRESÁRIO(A)"/>
    <s v="COMPLETA"/>
    <s v="S"/>
    <x v="0"/>
    <n v="1"/>
    <n v="3"/>
    <s v="S"/>
    <s v="N"/>
    <s v="S"/>
    <s v=" "/>
    <x v="1"/>
    <d v="2023-09-22T00:00:00"/>
  </r>
  <r>
    <n v="210"/>
    <x v="974"/>
    <d v="1997-06-25T00:00:00"/>
    <s v="M"/>
    <n v="5112021210"/>
    <n v="4085167"/>
    <s v=""/>
    <m/>
    <x v="1"/>
    <s v="094.475.234-98"/>
    <s v="LUCASSCASSAD@GMAIL.COM"/>
    <x v="1102"/>
    <s v="RODRIGO ELIA ASSAD"/>
    <n v="5581994377020"/>
    <s v="REGULAR"/>
    <s v=""/>
    <x v="19"/>
    <s v="CONSULTORIA"/>
    <s v="RECIFE"/>
    <s v="PE"/>
    <s v="52020-220"/>
    <n v="5581994377020"/>
    <x v="501"/>
    <d v="2021-11-05T00:00:00"/>
    <s v="REA"/>
    <s v="REA"/>
    <s v="RODRIGO ELIA ASSAD"/>
    <s v="ESTUDANTE"/>
    <s v="SIMPLES"/>
    <s v="N"/>
    <x v="0"/>
    <n v="1"/>
    <n v="3"/>
    <s v="S"/>
    <s v="N"/>
    <s v="S"/>
    <s v=" "/>
    <x v="1"/>
    <d v="2023-09-22T00:00:00"/>
  </r>
  <r>
    <n v="208"/>
    <x v="975"/>
    <d v="1991-06-28T00:00:00"/>
    <s v="F"/>
    <n v="4112021208"/>
    <n v="2491214"/>
    <s v=""/>
    <m/>
    <x v="779"/>
    <s v="348.922.268-74"/>
    <s v="PAMELATERNI@GMAIL.COM"/>
    <x v="1103"/>
    <s v="PAMELA DE ALMEIDA TERNI"/>
    <n v="5511944706832"/>
    <s v="QUALIFICADO"/>
    <s v=""/>
    <x v="1"/>
    <s v="CONSULTORIA"/>
    <s v="SÃO PAULO"/>
    <s v="SP"/>
    <s v="05404-013"/>
    <n v="5511944706832"/>
    <x v="502"/>
    <d v="2021-11-04T00:00:00"/>
    <s v="PAT"/>
    <s v="PAT_PAT"/>
    <s v="PAMELA DE ALMEIDA TERNI"/>
    <s v="ENGENHEIRO(A)"/>
    <s v="COMPLETA"/>
    <s v="S"/>
    <x v="0"/>
    <n v="1"/>
    <n v="2"/>
    <s v="S"/>
    <s v="N"/>
    <s v="S"/>
    <s v=" "/>
    <x v="0"/>
    <m/>
  </r>
  <r>
    <n v="223"/>
    <x v="976"/>
    <d v="1992-10-30T00:00:00"/>
    <s v="M"/>
    <n v="4112021223"/>
    <n v="2174275"/>
    <n v="3214533"/>
    <s v="6AT46192"/>
    <x v="780"/>
    <s v="356.382.638-29"/>
    <s v="GUILHERME.BELANGA@GMAIL.COM"/>
    <x v="1104"/>
    <s v="GUILHERME BALAN BELANGA"/>
    <n v="5511998125995"/>
    <s v="QUALIFICADO"/>
    <s v="QUALIFICADO"/>
    <x v="1"/>
    <s v="CONSULTORIA"/>
    <s v="JUNDIAI"/>
    <s v="SP"/>
    <s v="13218-682"/>
    <n v="5511998125995"/>
    <x v="502"/>
    <d v="2021-11-04T00:00:00"/>
    <s v="FBB"/>
    <s v="FBB_SACI_PJ"/>
    <s v="SACI TINTAS"/>
    <s v="EMPRESÁRIO(A)"/>
    <s v="COMPLETA"/>
    <s v="N"/>
    <x v="0"/>
    <n v="1"/>
    <n v="1"/>
    <s v="S"/>
    <s v="N"/>
    <s v="S"/>
    <s v=" "/>
    <x v="0"/>
    <m/>
  </r>
  <r>
    <n v="202"/>
    <x v="715"/>
    <d v="1997-10-18T00:00:00"/>
    <s v="M"/>
    <n v="29102021202"/>
    <n v="6956593"/>
    <m/>
    <m/>
    <x v="1"/>
    <s v="107.991.364-50"/>
    <s v="E.VGUSMAO@GMAIL.COM"/>
    <x v="793"/>
    <s v="EDUARDO VALENCA GUSMAO"/>
    <n v="5581996760174"/>
    <s v="REGULAR"/>
    <s v=""/>
    <x v="1"/>
    <s v="CONSULTORIA"/>
    <s v="RECIFE"/>
    <s v="PE"/>
    <s v="50800-180"/>
    <n v="5581996760178"/>
    <x v="503"/>
    <d v="2021-10-29T00:00:00"/>
    <s v="DSV_EVG"/>
    <s v="DSV_EVG"/>
    <s v="EDUARDO VALENCA GUSMAO"/>
    <s v="MÉDICO(A)"/>
    <s v="SIMPLES"/>
    <s v="N"/>
    <x v="0"/>
    <n v="1"/>
    <m/>
    <s v="S"/>
    <s v="N"/>
    <s v="S"/>
    <s v=" "/>
    <x v="1"/>
    <d v="2023-05-23T00:00:00"/>
  </r>
  <r>
    <n v="204"/>
    <x v="977"/>
    <d v="1985-05-29T00:00:00"/>
    <s v="M"/>
    <n v="29102021204"/>
    <n v="2056465"/>
    <s v=""/>
    <m/>
    <x v="1"/>
    <s v="057.229.834-03"/>
    <s v="YUKIOJA@HOTMAIL.COM"/>
    <x v="1105"/>
    <s v="LEONARDO YUKIO JORGE ASANO"/>
    <n v="5581981118755"/>
    <s v="QUALIFICADO"/>
    <s v=""/>
    <x v="1"/>
    <s v="CONSULTORIA"/>
    <s v="SÃO PAULO"/>
    <s v="SP"/>
    <s v="04104-080"/>
    <n v="5581981118755"/>
    <x v="503"/>
    <d v="2021-10-29T00:00:00"/>
    <s v="LYJA"/>
    <s v="LYJA"/>
    <s v="LEONARDO YUKIO JORGE ASANO"/>
    <s v="MÉDICO(A)"/>
    <s v="COMPLETA"/>
    <s v="S"/>
    <x v="0"/>
    <n v="1"/>
    <n v="1"/>
    <s v="S"/>
    <s v="N"/>
    <s v="S"/>
    <s v=" "/>
    <x v="1"/>
    <d v="2024-04-23T00:00:00"/>
  </r>
  <r>
    <n v="207"/>
    <x v="978"/>
    <d v="1969-06-13T00:00:00"/>
    <s v="M"/>
    <n v="29102021207"/>
    <m/>
    <n v="2627296"/>
    <m/>
    <x v="1"/>
    <s v="856.603.296-91"/>
    <s v="OTAVIOSCARDELATOJR@GMAIL.COM"/>
    <x v="1106"/>
    <s v="OTAVIO SCARDELATO JUNIOR"/>
    <n v="5535997139595"/>
    <s v=""/>
    <s v="QUALIFICADO"/>
    <x v="1"/>
    <s v="CONSULTORIA"/>
    <s v="PEDRALVA"/>
    <s v="MG"/>
    <s v="37520-000"/>
    <n v="5535997139595"/>
    <x v="503"/>
    <d v="2021-10-29T00:00:00"/>
    <s v="OSJ"/>
    <s v="OSJ"/>
    <s v="OTAVIO SCARDELATO JUNIOR"/>
    <s v="ENGENHEIRO(A)"/>
    <s v="COMPLETA"/>
    <s v="N"/>
    <x v="0"/>
    <n v="1"/>
    <s v=""/>
    <s v="S"/>
    <s v="N"/>
    <s v="S"/>
    <s v=" "/>
    <x v="1"/>
    <d v="2022-03-29T00:00:00"/>
  </r>
  <r>
    <n v="206"/>
    <x v="979"/>
    <d v="1986-02-21T00:00:00"/>
    <s v="F"/>
    <n v="25102021206"/>
    <m/>
    <n v="2979686"/>
    <m/>
    <x v="781"/>
    <s v="061.874.524-61"/>
    <s v="PRISCALMEIDA@HOTMAIL.COM"/>
    <x v="1107"/>
    <s v="PRISCILA BATISTA DE ALMEIDA"/>
    <n v="5581993724665"/>
    <s v=""/>
    <s v="QUALIFICADO"/>
    <x v="1"/>
    <s v="CONSULTORIA"/>
    <s v="RECIFE"/>
    <s v="PE"/>
    <s v="52011-055"/>
    <n v="5581993724665"/>
    <x v="504"/>
    <d v="2021-10-25T00:00:00"/>
    <s v="PBA"/>
    <s v="PBA_PBA"/>
    <s v="PRISCILA BATISTA DE ALMEIDA"/>
    <s v="FISIOTERAPEUTA"/>
    <s v="SIMPLES"/>
    <s v="N"/>
    <x v="0"/>
    <n v="1"/>
    <n v="1"/>
    <s v="S"/>
    <s v="S"/>
    <s v="S"/>
    <s v=" "/>
    <x v="0"/>
    <m/>
  </r>
  <r>
    <n v="205"/>
    <x v="757"/>
    <d v="1992-10-23T00:00:00"/>
    <s v="M"/>
    <n v="20102021205"/>
    <n v="2291137"/>
    <s v=""/>
    <m/>
    <x v="782"/>
    <s v="071.796.724-75"/>
    <s v="DIEGOSANTOS1@HOTMAIL.COM.BR"/>
    <x v="1108"/>
    <s v="DIEGO DE BRITO SANTOS BARROS"/>
    <n v="5581996751949"/>
    <s v="QUALIFICADO"/>
    <s v=""/>
    <x v="1"/>
    <s v="RETENCAO"/>
    <s v="RECIFE"/>
    <s v="PE"/>
    <s v="50070-160"/>
    <n v="5581996751949"/>
    <x v="505"/>
    <d v="2021-10-20T00:00:00"/>
    <s v="DBSB"/>
    <s v="DBSB_DBSB"/>
    <s v="DIEGO DE BRITO SANTOS BARROS"/>
    <s v="MÉDICO(A)"/>
    <s v="COMPLETA"/>
    <s v="N"/>
    <x v="1"/>
    <n v="0"/>
    <s v=""/>
    <s v="S"/>
    <s v="N"/>
    <s v="S"/>
    <s v=" "/>
    <x v="0"/>
    <m/>
  </r>
  <r>
    <n v="325"/>
    <x v="980"/>
    <d v="1968-11-06T00:00:00"/>
    <s v="F"/>
    <n v="10102021325"/>
    <n v="8579810"/>
    <m/>
    <m/>
    <x v="1"/>
    <s v="669.340.524-04"/>
    <s v="BEBELESPINDOLAMOTA@GMAIL.COM"/>
    <x v="1109"/>
    <s v="MARIA IZABEL ESPINDOLA SALGUEIRO MOTA"/>
    <n v="5581992325802"/>
    <s v=""/>
    <s v=""/>
    <x v="20"/>
    <s v="RETENCAO"/>
    <s v="RECIFE"/>
    <s v="PE"/>
    <s v="52051-175"/>
    <n v="5581992325802"/>
    <x v="506"/>
    <d v="2021-10-10T00:00:00"/>
    <s v="MEM"/>
    <s v="MEM"/>
    <s v="MARIA IZABEL ESPINDOLA SALGUEIRO MOTA"/>
    <s v="PROFESSOR(A)"/>
    <s v="COMPLETA"/>
    <s v="S"/>
    <x v="1"/>
    <n v="0"/>
    <m/>
    <s v="N"/>
    <s v="N"/>
    <s v="N"/>
    <s v=" "/>
    <x v="1"/>
    <d v="2023-07-13T00:00:00"/>
  </r>
  <r>
    <n v="200"/>
    <x v="981"/>
    <d v="1979-01-01T00:00:00"/>
    <s v="M"/>
    <n v="7102021200"/>
    <n v="6865790"/>
    <s v=""/>
    <m/>
    <x v="1"/>
    <s v="026.383.794-76"/>
    <s v="FELICIANO_MOURA@HOTMAIL.COM"/>
    <x v="1110"/>
    <s v="FELICIANO LYRA MOURA"/>
    <n v="558191088660"/>
    <s v=""/>
    <s v=""/>
    <x v="1"/>
    <s v="CONSULTORIA"/>
    <s v="RECIFE"/>
    <s v="PE"/>
    <s v="50710-100"/>
    <n v="558191088660"/>
    <x v="507"/>
    <d v="2021-10-07T00:00:00"/>
    <s v="FLM"/>
    <s v="FLM"/>
    <s v="FELICIANO LYRA MOURA"/>
    <s v="ADVOGADO(A)"/>
    <s v="COMPLETA"/>
    <s v="N"/>
    <x v="0"/>
    <n v="1"/>
    <n v="1"/>
    <s v="S"/>
    <s v="N"/>
    <s v="S"/>
    <s v=" "/>
    <x v="1"/>
    <d v="2022-07-21T00:00:00"/>
  </r>
  <r>
    <n v="182"/>
    <x v="982"/>
    <d v="1984-02-24T00:00:00"/>
    <s v="M"/>
    <n v="6102021182"/>
    <n v="569484"/>
    <s v=""/>
    <m/>
    <x v="783"/>
    <s v="053.647.094-42"/>
    <s v="marcelononato@gmail.com"/>
    <x v="1111"/>
    <s v="MARCELO NONATO CAVALCANTI DE ALBUQUERQUE"/>
    <n v="5581999737450"/>
    <s v=""/>
    <s v=""/>
    <x v="1"/>
    <s v="CONSULTORIA"/>
    <s v="RECIFE"/>
    <s v="PE"/>
    <s v="52050-005"/>
    <n v="5581999737450"/>
    <x v="508"/>
    <d v="2021-10-06T00:00:00"/>
    <s v="ANE"/>
    <s v="ANE_MNCA"/>
    <s v="MARCELO NONATO CAVALCANTI DE ALBUQUERQUE"/>
    <s v="MÉDICO(A)"/>
    <s v="COMPLETA"/>
    <s v="S"/>
    <x v="0"/>
    <n v="1"/>
    <n v="1"/>
    <s v="S"/>
    <s v="N"/>
    <s v="S"/>
    <s v=" "/>
    <x v="0"/>
    <m/>
  </r>
  <r>
    <n v="190"/>
    <x v="983"/>
    <d v="1981-08-20T00:00:00"/>
    <s v="F"/>
    <n v="6102021190"/>
    <n v="6485204"/>
    <s v=""/>
    <m/>
    <x v="784"/>
    <s v="823.972.365-91"/>
    <s v="GISELLELAURITZEN@HOTMAIL.COM"/>
    <x v="1112"/>
    <s v="GISELLE LAURITZEN DUARTE"/>
    <n v="5581998286774"/>
    <s v="QUALIFICADO"/>
    <m/>
    <x v="1"/>
    <s v="CONSULTORIA"/>
    <s v="RECIFE"/>
    <s v="PE"/>
    <s v="52020-140"/>
    <n v="5581998286774"/>
    <x v="508"/>
    <d v="2021-10-06T00:00:00"/>
    <s v="FLD"/>
    <s v="FLD_GLD"/>
    <s v="GISELLE LAURITZEN DUARTE"/>
    <s v="MÉDICO(A)"/>
    <s v="SIMPLES"/>
    <s v="S"/>
    <x v="0"/>
    <n v="1"/>
    <n v="1"/>
    <s v="S"/>
    <s v="N"/>
    <s v="S"/>
    <s v=" "/>
    <x v="0"/>
    <m/>
  </r>
  <r>
    <n v="199"/>
    <x v="984"/>
    <d v="1983-09-09T00:00:00"/>
    <s v="M"/>
    <n v="6102021199"/>
    <n v="2197950"/>
    <n v="2843339"/>
    <m/>
    <x v="785"/>
    <s v="049.441.574-60"/>
    <s v="joaodourado@gmail.com"/>
    <x v="1113"/>
    <s v="ANTONIO JOAO DOURADO FILHO"/>
    <n v="5581991112704"/>
    <s v="QUALIFICADO"/>
    <s v="QUALIFICADO"/>
    <x v="1"/>
    <s v="CONSULTORIA"/>
    <s v="RECIFE"/>
    <s v="PE"/>
    <s v="52041-030"/>
    <n v="5581991112704"/>
    <x v="508"/>
    <d v="2021-10-06T00:00:00"/>
    <s v="AJD"/>
    <s v="AJD_AJD"/>
    <s v="ANTONIO JOAO DOURADO FILHO"/>
    <s v="ADVOGADO(A)"/>
    <s v="SIMPLES"/>
    <s v="N"/>
    <x v="0"/>
    <n v="1"/>
    <n v="1"/>
    <s v="S"/>
    <s v="N"/>
    <s v="S"/>
    <s v=" "/>
    <x v="0"/>
    <m/>
  </r>
  <r>
    <n v="312"/>
    <x v="985"/>
    <d v="1977-01-11T00:00:00"/>
    <s v="F"/>
    <n v="6102021312"/>
    <n v="6900933"/>
    <m/>
    <m/>
    <x v="1"/>
    <s v="021.259.874-06"/>
    <s v="SILVIALEMOS.PRISCOLOGA@GMAIL.COM"/>
    <x v="1114"/>
    <s v="SILVIA LEMOS ALVES DA SILVA"/>
    <s v=""/>
    <s v=""/>
    <s v=""/>
    <x v="17"/>
    <s v="RETENCAO"/>
    <s v="OLINDA"/>
    <s v="PE"/>
    <s v="53130-110"/>
    <n v="55819885327355"/>
    <x v="508"/>
    <d v="2021-10-06T00:00:00"/>
    <s v="ALG"/>
    <s v="ALG_ALG"/>
    <s v="SILVIA LEMOS ALVES DA SILVA"/>
    <s v="PSICÓLOGO(A)"/>
    <s v="COMPLETA"/>
    <s v="N"/>
    <x v="2"/>
    <n v="1"/>
    <m/>
    <s v="N"/>
    <s v="N"/>
    <s v="N"/>
    <s v=" "/>
    <x v="1"/>
    <d v="2025-05-26T00:00:00"/>
  </r>
  <r>
    <n v="201"/>
    <x v="986"/>
    <d v="1979-01-01T00:00:00"/>
    <s v="F"/>
    <n v="5102021201"/>
    <n v="2031945"/>
    <s v=""/>
    <m/>
    <x v="786"/>
    <s v="040.121.036-79"/>
    <s v="LIRATAVES@ICLOUD.COM"/>
    <x v="1115"/>
    <s v="LIRA OLIMPIA ALVES FARIA TAVES"/>
    <n v="5534996816020"/>
    <s v=""/>
    <s v=""/>
    <x v="1"/>
    <s v="CONSULTORIA"/>
    <s v="UBERLANDIA"/>
    <s v="MG"/>
    <s v="38411-201"/>
    <n v="5534996816020"/>
    <x v="509"/>
    <d v="2021-10-05T00:00:00"/>
    <s v="LFT"/>
    <s v="LFT_LFT"/>
    <s v="LIRA OLIMPIA ALVES FARIA TAVES"/>
    <s v="MÉDICO(A)"/>
    <s v="COMPLETA"/>
    <s v="N"/>
    <x v="0"/>
    <n v="1"/>
    <n v="1"/>
    <s v="S"/>
    <s v="N"/>
    <s v="S"/>
    <s v=" "/>
    <x v="0"/>
    <m/>
  </r>
  <r>
    <n v="403"/>
    <x v="987"/>
    <d v="2011-03-24T00:00:00"/>
    <s v="M"/>
    <n v="26052022403"/>
    <n v="8411015"/>
    <m/>
    <m/>
    <x v="787"/>
    <s v="129.612.936-50"/>
    <s v="LIRATAVES@ICLOUD.COM"/>
    <x v="1116"/>
    <s v="LIRA OLIMPIA ALVES FARIA TAVES"/>
    <n v="5534996816020"/>
    <s v=""/>
    <s v=""/>
    <x v="1"/>
    <s v="CONSULTORIA"/>
    <s v="UBERLANDIA"/>
    <s v="MG"/>
    <s v="38411-145"/>
    <n v="5534996816020"/>
    <x v="509"/>
    <d v="2021-10-05T00:00:00"/>
    <s v="LFT"/>
    <s v="LFT_LFT"/>
    <s v="LIRA OLIMPIA ALVES FARIA TAVES"/>
    <s v="ESTUDANTE"/>
    <s v="SIMPLES"/>
    <s v="N"/>
    <x v="0"/>
    <n v="1"/>
    <n v="1"/>
    <s v="S"/>
    <s v="S"/>
    <s v="N"/>
    <s v=" "/>
    <x v="0"/>
    <m/>
  </r>
  <r>
    <n v="404"/>
    <x v="988"/>
    <d v="2009-04-03T00:00:00"/>
    <s v="F"/>
    <n v="26052022404"/>
    <n v="8499407"/>
    <m/>
    <m/>
    <x v="788"/>
    <s v="123.245.386-28"/>
    <s v="LIRATAVES@ICLOUD.COM"/>
    <x v="1117"/>
    <s v="LIRA OLIMPIA ALVES FARIA TAVES"/>
    <n v="5534996816020"/>
    <s v=""/>
    <s v=""/>
    <x v="1"/>
    <s v="CONSULTORIA"/>
    <s v="UBERLANDIA"/>
    <s v="MG"/>
    <s v="38411-145"/>
    <n v="5534996816020"/>
    <x v="509"/>
    <d v="2021-10-05T00:00:00"/>
    <s v="LFT"/>
    <s v="LFT_LFT"/>
    <s v="LIRA OLIMPIA ALVES FARIA TAVES"/>
    <s v="ESTUDANTE"/>
    <s v="SIMPLES"/>
    <s v="N"/>
    <x v="0"/>
    <n v="1"/>
    <n v="1"/>
    <s v="S"/>
    <s v="S"/>
    <s v="N"/>
    <s v=" "/>
    <x v="0"/>
    <m/>
  </r>
  <r>
    <n v="197"/>
    <x v="989"/>
    <d v="1958-06-24T00:00:00"/>
    <s v="F"/>
    <n v="21092021197"/>
    <s v=""/>
    <n v="1648409"/>
    <m/>
    <x v="789"/>
    <s v="266.202.944-72"/>
    <s v="CRISTINAFERREIRALIMA@HOTMAIL.COM"/>
    <x v="1118"/>
    <s v="MAURICIO ANDRADE FERREIRA LIMA FILHO"/>
    <n v="5581999949722"/>
    <s v=""/>
    <s v="QUALIFICADO"/>
    <x v="1"/>
    <s v="CONSULTORIA"/>
    <s v="RECIFE"/>
    <s v="PE"/>
    <s v="50710-100"/>
    <n v="5581999631120"/>
    <x v="510"/>
    <d v="2021-09-21T00:00:00"/>
    <s v="MAFL"/>
    <s v="MAFL_MAFL"/>
    <s v="MAURICIO ANDRADE FERREIRA LIMA FILHO"/>
    <s v="MÉDICO(A)"/>
    <s v="COMPLETA"/>
    <s v="N"/>
    <x v="0"/>
    <n v="1"/>
    <n v="1"/>
    <s v="S"/>
    <s v="N"/>
    <s v="S"/>
    <s v=" "/>
    <x v="0"/>
    <m/>
  </r>
  <r>
    <n v="198"/>
    <x v="990"/>
    <d v="1958-05-05T00:00:00"/>
    <s v="M"/>
    <n v="21092021198"/>
    <s v=""/>
    <n v="1791659"/>
    <m/>
    <x v="790"/>
    <s v="284.064.864-49"/>
    <s v="mgrengenharia@uol.com.br"/>
    <x v="1119"/>
    <s v="MAURICIO ANDRADE FERREIRA LIMA FILHO"/>
    <n v="5581999949722"/>
    <s v=""/>
    <s v="QUALIFICADO"/>
    <x v="1"/>
    <s v="CONSULTORIA"/>
    <s v="RECIFE"/>
    <s v="PE"/>
    <s v="50710-100"/>
    <n v="5581999949722"/>
    <x v="510"/>
    <d v="2021-09-21T00:00:00"/>
    <s v="MAFL"/>
    <s v="MAFL_MAFL"/>
    <s v="MAURICIO ANDRADE FERREIRA LIMA FILHO"/>
    <s v="EMPRESÁRIO(A)"/>
    <s v="COMPLETA"/>
    <s v="N"/>
    <x v="0"/>
    <n v="1"/>
    <n v="1"/>
    <s v="S"/>
    <s v="N"/>
    <s v="S"/>
    <s v=" "/>
    <x v="0"/>
    <m/>
  </r>
  <r>
    <n v="178"/>
    <x v="991"/>
    <d v="1985-01-30T00:00:00"/>
    <s v="M"/>
    <n v="20092021178"/>
    <n v="533713"/>
    <s v=""/>
    <s v="6AH17774"/>
    <x v="791"/>
    <s v="054.356.644-70"/>
    <s v="BRUNOFCN@YAHOO.COM.BR"/>
    <x v="1120"/>
    <s v="BRUNO FERNANDO DE CARVALHO NOGUEIRA"/>
    <n v="5581999425942"/>
    <s v="QUALIFICADO"/>
    <s v=""/>
    <x v="1"/>
    <s v="CONSULTORIA"/>
    <s v="RECIFE"/>
    <s v="PE"/>
    <s v="50610-030"/>
    <n v="5581999425942"/>
    <x v="511"/>
    <d v="2021-09-20T00:00:00"/>
    <s v="BFCN"/>
    <s v="BFCN_BFCN"/>
    <s v="BRUNO FERNANDO DE CARVALHO NOGUEIRA"/>
    <s v="MÉDICO(A)"/>
    <s v="COMPLETA"/>
    <s v="N"/>
    <x v="0"/>
    <n v="1"/>
    <n v="1"/>
    <s v="S"/>
    <s v="N"/>
    <s v="S"/>
    <s v=" "/>
    <x v="0"/>
    <m/>
  </r>
  <r>
    <n v="187"/>
    <x v="992"/>
    <d v="1976-04-26T00:00:00"/>
    <s v="M"/>
    <n v="20092021187"/>
    <n v="3099770"/>
    <s v=""/>
    <s v="6AU34750"/>
    <x v="792"/>
    <s v="891.983.365-68"/>
    <s v="JOSEFABIANO@GMAIL.COM"/>
    <x v="1121"/>
    <s v="JOSE FABIANO DE FREITAS TELES DE MENEZES"/>
    <n v="5573988161246"/>
    <s v="QUALIFICADO"/>
    <s v=""/>
    <x v="1"/>
    <s v="CONSULTORIA"/>
    <s v="ITABUNA"/>
    <s v="BA"/>
    <s v="45600-730"/>
    <n v="5573988161246"/>
    <x v="511"/>
    <d v="2021-09-20T00:00:00"/>
    <s v="JFFT"/>
    <s v="JFFT_JFFT"/>
    <s v="JOSE FABIANO DE FREITAS TELES DE MENEZES"/>
    <s v="MÉDICO(A)"/>
    <s v="COMPLETA"/>
    <s v="S"/>
    <x v="0"/>
    <n v="1"/>
    <n v="1"/>
    <s v="S"/>
    <s v="N"/>
    <s v="S"/>
    <s v=" "/>
    <x v="0"/>
    <m/>
  </r>
  <r>
    <n v="188"/>
    <x v="993"/>
    <d v="1989-06-20T00:00:00"/>
    <s v="M"/>
    <n v="20092021188"/>
    <n v="478108"/>
    <n v="3771805"/>
    <s v="6AU63103"/>
    <x v="793"/>
    <s v="076.895.874-10"/>
    <s v="renatolimags@gmail.com"/>
    <x v="1122"/>
    <s v="RENATO LIMA DE SOUZA GOMES"/>
    <n v="5581999242597"/>
    <s v="QUALIFICADO"/>
    <s v="QUALIFICADO"/>
    <x v="1"/>
    <s v="CONSULTORIA"/>
    <s v="RECIFE"/>
    <s v="PE"/>
    <s v="50740-450"/>
    <n v="5581999242597"/>
    <x v="511"/>
    <d v="2021-09-20T00:00:00"/>
    <s v="RLSG"/>
    <s v="RLSG_RLSG"/>
    <s v="RENATO LIMA DE SOUZA GOMES"/>
    <s v="MÉDICO(A)"/>
    <s v="COMPLETA"/>
    <s v="S"/>
    <x v="0"/>
    <n v="1"/>
    <n v="1"/>
    <s v="S"/>
    <s v="N"/>
    <s v="S"/>
    <s v=" "/>
    <x v="0"/>
    <m/>
  </r>
  <r>
    <n v="189"/>
    <x v="994"/>
    <d v="1987-01-22T00:00:00"/>
    <s v="M"/>
    <n v="20092021189"/>
    <n v="3826900"/>
    <n v="1745753"/>
    <m/>
    <x v="794"/>
    <s v="071.666.584-01"/>
    <s v="AVELARLEO@HOTMAIL.COM"/>
    <x v="1123"/>
    <s v="LEONARDO ROCHA DE AVELAR"/>
    <n v="5581988129302"/>
    <s v=""/>
    <s v="REGULAR"/>
    <x v="1"/>
    <s v="CONSULTORIA"/>
    <s v="RECIFE"/>
    <s v="PE"/>
    <s v="51020-110"/>
    <n v="5581988129302"/>
    <x v="511"/>
    <d v="2021-09-20T00:00:00"/>
    <s v="LRDA"/>
    <s v="LRDA_LRDA"/>
    <s v="LEONARDO ROCHA DE AVELAR"/>
    <s v="MÉDICO(A)"/>
    <s v="COMPLETA"/>
    <s v="S"/>
    <x v="0"/>
    <n v="1"/>
    <n v="1"/>
    <s v="S"/>
    <s v="N"/>
    <s v="S"/>
    <s v=" "/>
    <x v="0"/>
    <m/>
  </r>
  <r>
    <n v="191"/>
    <x v="995"/>
    <d v="1955-03-12T00:00:00"/>
    <s v="M"/>
    <n v="20092021191"/>
    <n v="2255263"/>
    <s v=""/>
    <m/>
    <x v="795"/>
    <s v="129.074.644-34"/>
    <s v="saluamafra@hotmail.com"/>
    <x v="1124"/>
    <s v="SALUA SOARES MAFRA"/>
    <n v="5581988895796"/>
    <s v="QUALIFICADO"/>
    <s v=""/>
    <x v="1"/>
    <s v="CONSULTORIA"/>
    <s v="RECIFE"/>
    <s v="PE"/>
    <s v="52050-100"/>
    <n v="5581988895796"/>
    <x v="511"/>
    <d v="2021-09-20T00:00:00"/>
    <s v="SSM"/>
    <s v="SSM_SSM"/>
    <s v="SALUA SOARES MAFRA"/>
    <s v="MÉDICO(A)"/>
    <s v="COMPLETA"/>
    <s v="S"/>
    <x v="0"/>
    <n v="1"/>
    <n v="1"/>
    <s v="S"/>
    <s v="N"/>
    <s v="S"/>
    <s v=" "/>
    <x v="0"/>
    <m/>
  </r>
  <r>
    <n v="192"/>
    <x v="996"/>
    <d v="1968-08-01T00:00:00"/>
    <s v="M"/>
    <n v="20092021192"/>
    <n v="3641182"/>
    <n v="3500832"/>
    <m/>
    <x v="1"/>
    <s v="630.768.374-00"/>
    <s v="PEDROTINOCO@CONSTRUTORASANTOANTONIO.COM.BR"/>
    <x v="808"/>
    <s v="PEDRO RORIZ TINOCO"/>
    <n v="5581986491242"/>
    <s v="QUALIFICADO"/>
    <s v="QUALIFICADO"/>
    <x v="19"/>
    <s v="CONSULTORIA"/>
    <s v="RECIFE"/>
    <s v="PE"/>
    <s v="51030-000"/>
    <n v="5581986491242"/>
    <x v="511"/>
    <d v="2021-09-20T00:00:00"/>
    <s v="PRT"/>
    <s v="PRT"/>
    <s v="PEDRO RORIZ TINOCO"/>
    <s v="ENGENHEIRO(A)"/>
    <s v="COMPLETA"/>
    <s v="N"/>
    <x v="0"/>
    <n v="1"/>
    <n v="1"/>
    <s v="S"/>
    <s v="S"/>
    <s v="S"/>
    <s v=" "/>
    <x v="1"/>
    <d v="2023-09-22T00:00:00"/>
  </r>
  <r>
    <n v="194"/>
    <x v="997"/>
    <d v="1970-11-22T00:00:00"/>
    <s v="F"/>
    <n v="20092021194"/>
    <n v="6861068"/>
    <s v=""/>
    <m/>
    <x v="1"/>
    <s v="666.872.684-49"/>
    <s v="ROSSANATINOCO@GMAIL.COM"/>
    <x v="808"/>
    <s v="PEDRO RORIZ TINOCO"/>
    <n v="5581986491242"/>
    <s v="REGULAR"/>
    <s v=""/>
    <x v="19"/>
    <s v="CONSULTORIA"/>
    <s v="RECIFE"/>
    <s v="PE"/>
    <s v="51030-000"/>
    <n v="5581987560400"/>
    <x v="511"/>
    <d v="2021-09-20T00:00:00"/>
    <s v="PRT"/>
    <s v="PRT"/>
    <s v="PEDRO RORIZ TINOCO"/>
    <s v="EMPRESÁRIO(A)"/>
    <s v="COMPLETA"/>
    <s v="N"/>
    <x v="0"/>
    <n v="1"/>
    <n v="1"/>
    <s v="S"/>
    <s v="S"/>
    <s v="S"/>
    <s v=" "/>
    <x v="1"/>
    <d v="2023-09-22T00:00:00"/>
  </r>
  <r>
    <n v="195"/>
    <x v="998"/>
    <d v="1986-07-20T00:00:00"/>
    <s v="M"/>
    <n v="20092021195"/>
    <s v=""/>
    <n v="3837374"/>
    <s v="6AU36046"/>
    <x v="796"/>
    <s v="048.847.174-57"/>
    <s v="SOBREIRA.JOSELITO@GMAIL.COM"/>
    <x v="1125"/>
    <s v="JOSELITO SOBREIRA FILHO"/>
    <n v="5581999691177"/>
    <s v=""/>
    <s v="QUALIFICADO"/>
    <x v="1"/>
    <s v="CONSULTORIA"/>
    <s v="SÃO PAULO"/>
    <s v="SP"/>
    <s v="04105-062"/>
    <n v="5581999691177"/>
    <x v="511"/>
    <d v="2021-09-20T00:00:00"/>
    <s v="LAMS"/>
    <s v="LAMS_LAMS"/>
    <s v="JOSELITO SOBREIRA FILHO"/>
    <s v="MÉDICO(A)"/>
    <s v="SIMPLES"/>
    <s v="S"/>
    <x v="0"/>
    <n v="1"/>
    <n v="1"/>
    <s v="S"/>
    <s v="S"/>
    <s v="S"/>
    <s v=" "/>
    <x v="0"/>
    <m/>
  </r>
  <r>
    <n v="196"/>
    <x v="999"/>
    <d v="1988-07-23T00:00:00"/>
    <s v="F"/>
    <n v="20092021196"/>
    <n v="2050891"/>
    <s v=""/>
    <m/>
    <x v="797"/>
    <s v="051.619.454-27"/>
    <s v="LARA_AVELAR@HOTMAIL.COM"/>
    <x v="1126"/>
    <s v="JOSELITO SOBREIRA FILHO"/>
    <n v="5581999691177"/>
    <s v="REGULAR"/>
    <s v=""/>
    <x v="1"/>
    <s v="CONSULTORIA"/>
    <s v="SÃO PAULO"/>
    <s v="SP"/>
    <s v="04105-062"/>
    <n v="5581999691177"/>
    <x v="511"/>
    <d v="2021-09-20T00:00:00"/>
    <s v="LAMS"/>
    <s v="LAMS_LAMS"/>
    <s v="JOSELITO SOBREIRA FILHO"/>
    <s v="MÉDICO(A)"/>
    <s v="SIMPLES"/>
    <s v="S"/>
    <x v="0"/>
    <n v="1"/>
    <n v="1"/>
    <s v="S"/>
    <s v="S"/>
    <s v="S"/>
    <s v=" "/>
    <x v="0"/>
    <m/>
  </r>
  <r>
    <n v="869"/>
    <x v="993"/>
    <d v="1989-06-20T00:00:00"/>
    <s v="M"/>
    <s v="20092021869"/>
    <n v="14866898"/>
    <n v="5241453"/>
    <m/>
    <x v="798"/>
    <s v="076.895.874-10"/>
    <s v="renatolimags@gmail.com"/>
    <x v="1127"/>
    <s v="RENATO LIMA DE SOUZA GOMES"/>
    <n v="5581999242597"/>
    <m/>
    <m/>
    <x v="1"/>
    <s v="CONSULTORIA"/>
    <s v="RECIFE"/>
    <s v="PE"/>
    <s v="50740-450"/>
    <n v="5581999242597"/>
    <x v="511"/>
    <d v="2021-09-20T00:00:00"/>
    <s v="RLSG"/>
    <s v="RLSG_RLSG"/>
    <s v="RENATO LIMA DE SOUZA GOMES"/>
    <s v="MÉDICO(A)"/>
    <s v="COMPLETA"/>
    <s v="S"/>
    <x v="0"/>
    <n v="1"/>
    <n v="1"/>
    <s v="S"/>
    <s v="N"/>
    <s v="S"/>
    <s v=" "/>
    <x v="0"/>
    <m/>
  </r>
  <r>
    <n v="947"/>
    <x v="994"/>
    <d v="1987-01-22T00:00:00"/>
    <s v="M"/>
    <s v="20092021947"/>
    <n v="15249637"/>
    <m/>
    <m/>
    <x v="799"/>
    <s v="071.666.584-01"/>
    <s v="AVELARLEO@HOTMAIL.COM"/>
    <x v="1128"/>
    <s v="LEONARDO ROCHA DE AVELAR"/>
    <n v="5581988129302"/>
    <m/>
    <m/>
    <x v="1"/>
    <s v="CONSULTORIA"/>
    <s v="RECIFE"/>
    <s v="PE"/>
    <s v="51020-110"/>
    <n v="5581988129302"/>
    <x v="511"/>
    <d v="2021-09-20T00:00:00"/>
    <s v="LRDA"/>
    <s v="LRDA_LRDA"/>
    <s v="LEONARDO ROCHA DE AVELAR"/>
    <s v="MÉDICO(A)"/>
    <s v="COMPLETA"/>
    <s v="S"/>
    <x v="0"/>
    <n v="1"/>
    <n v="1"/>
    <s v="S"/>
    <s v="N"/>
    <s v="S"/>
    <s v=" "/>
    <x v="0"/>
    <m/>
  </r>
  <r>
    <n v="193"/>
    <x v="1000"/>
    <d v="1997-04-06T00:00:00"/>
    <s v="M"/>
    <n v="15092021193"/>
    <n v="5139684"/>
    <s v=""/>
    <m/>
    <x v="1"/>
    <s v="068.474.924-65"/>
    <s v="RODRIGOJLSUZUKI@HOTMAIL.COM"/>
    <x v="1129"/>
    <s v="RODRIGO JATOBA LOBO SUZUKI"/>
    <n v="5581999788232"/>
    <s v="REGULAR"/>
    <s v=""/>
    <x v="19"/>
    <s v="RETENCAO"/>
    <s v="RECIFE"/>
    <s v="PE"/>
    <s v="52061-070"/>
    <n v="5581999788232"/>
    <x v="512"/>
    <d v="2021-09-15T00:00:00"/>
    <s v="RJLS"/>
    <s v="RJLS"/>
    <s v="RODRIGO JATOBA LOBO SUZUKI"/>
    <s v="ADMINISTRADOR(A)"/>
    <s v="SIMPLES"/>
    <s v="S"/>
    <x v="1"/>
    <n v="0"/>
    <s v=""/>
    <s v="N"/>
    <s v="N"/>
    <s v="N"/>
    <s v=" "/>
    <x v="1"/>
    <d v="2023-09-22T00:00:00"/>
  </r>
  <r>
    <n v="183"/>
    <x v="1001"/>
    <d v="1988-11-17T00:00:00"/>
    <s v="F"/>
    <n v="27082021183"/>
    <n v="444234"/>
    <n v="1979776"/>
    <m/>
    <x v="800"/>
    <s v="082.363.334-93"/>
    <s v="GABRIELA_F_L@HOTMAIL.COM"/>
    <x v="1130"/>
    <s v="LEONARDO FERREIRA LEVANTINO"/>
    <n v="5581999047299"/>
    <s v="REGULAR"/>
    <s v="QUALIFICADO"/>
    <x v="1"/>
    <s v="CONSULTORIA"/>
    <s v="RECIFE"/>
    <s v="PE"/>
    <s v="50610-360"/>
    <n v="5581982207299"/>
    <x v="513"/>
    <d v="2021-08-27T00:00:00"/>
    <s v="LFL"/>
    <s v="LFL_LFL"/>
    <s v="LEONARDO FERREIRA LEVANTINO"/>
    <s v="MÉDICO(A)"/>
    <s v="COMPLETA"/>
    <s v="S"/>
    <x v="0"/>
    <n v="1"/>
    <n v="1"/>
    <s v="S"/>
    <s v="S"/>
    <s v="S"/>
    <s v=" "/>
    <x v="0"/>
    <m/>
  </r>
  <r>
    <n v="184"/>
    <x v="1002"/>
    <d v="1984-12-27T00:00:00"/>
    <s v="M"/>
    <n v="27082021184"/>
    <n v="409775"/>
    <n v="1572398"/>
    <s v="6AK06953"/>
    <x v="801"/>
    <s v="061.143.514-44"/>
    <s v="LEOFL@ICLOUD.COM"/>
    <x v="1131"/>
    <s v="LEONARDO FERREIRA LEVANTINO"/>
    <n v="5581999047299"/>
    <s v="QUALIFICADO"/>
    <s v="QUALIFICADO"/>
    <x v="1"/>
    <s v="CONSULTORIA"/>
    <s v="RECIFE"/>
    <s v="PE"/>
    <s v="50610-360"/>
    <n v="5581999047299"/>
    <x v="513"/>
    <d v="2021-08-27T00:00:00"/>
    <s v="LFL"/>
    <s v="LFL_LFL"/>
    <s v="LEONARDO FERREIRA LEVANTINO"/>
    <s v="MÉDICO(A)"/>
    <s v="COMPLETA"/>
    <s v="S"/>
    <x v="0"/>
    <n v="1"/>
    <n v="1"/>
    <s v="S"/>
    <s v="S"/>
    <s v="S"/>
    <s v=" "/>
    <x v="0"/>
    <m/>
  </r>
  <r>
    <n v="179"/>
    <x v="1003"/>
    <d v="1952-08-27T00:00:00"/>
    <s v="F"/>
    <n v="23082021179"/>
    <n v="6426480"/>
    <s v=""/>
    <m/>
    <x v="802"/>
    <s v="099.191.984-04"/>
    <s v="arqlromeiro@yahoo.com.br"/>
    <x v="1132"/>
    <s v="LUCIANA ROMEIRO"/>
    <n v="5581988225654"/>
    <s v="REGULAR"/>
    <s v=""/>
    <x v="1"/>
    <s v="CONSULTORIA"/>
    <s v="RECIFE"/>
    <s v="PE"/>
    <s v="52050-120"/>
    <n v="5581988225654"/>
    <x v="514"/>
    <d v="2021-08-23T00:00:00"/>
    <s v="FMN"/>
    <s v="FMN_LRR"/>
    <s v="LUCIANA ROMEIRO"/>
    <s v="ARQUITETO(A)"/>
    <s v="COMPLETA"/>
    <s v="N"/>
    <x v="0"/>
    <n v="1"/>
    <s v="EXCEÇÃO"/>
    <s v="S"/>
    <s v="N"/>
    <s v="S"/>
    <s v=" "/>
    <x v="0"/>
    <m/>
  </r>
  <r>
    <n v="180"/>
    <x v="1004"/>
    <d v="1986-10-19T00:00:00"/>
    <s v="M"/>
    <n v="23082021180"/>
    <n v="213624"/>
    <s v=""/>
    <m/>
    <x v="803"/>
    <s v="058.742.154-17"/>
    <s v="RR_CALDAS@HOTMAIL.COM"/>
    <x v="1133"/>
    <s v="RODRIGO ROBERTO FEITOSA CALDAS"/>
    <n v="5521993955397"/>
    <s v="REGULAR"/>
    <s v=""/>
    <x v="1"/>
    <s v="RETENCAO"/>
    <s v="SÃO PAULO"/>
    <s v="SP"/>
    <s v="04538-110"/>
    <n v="5521993955397"/>
    <x v="514"/>
    <d v="2021-08-23T00:00:00"/>
    <s v="RRFC"/>
    <s v="RRFC_RRFC"/>
    <s v="RODRIGO ROBERTO FEITOSA CALDAS"/>
    <s v="PUBLICITÁRIO(A)"/>
    <s v="SIMPLES"/>
    <s v="S"/>
    <x v="1"/>
    <n v="0"/>
    <s v=""/>
    <s v="S"/>
    <s v="N"/>
    <s v="S"/>
    <s v=" "/>
    <x v="0"/>
    <m/>
  </r>
  <r>
    <n v="175"/>
    <x v="1005"/>
    <d v="1972-10-29T00:00:00"/>
    <s v="F"/>
    <n v="18082021175"/>
    <n v="45732"/>
    <s v=""/>
    <m/>
    <x v="804"/>
    <s v="574.149.041-72"/>
    <s v="julianesantosdra@gmail.com"/>
    <x v="1134"/>
    <s v="JULIANE DE FREITAS SANTOS"/>
    <n v="5562981153905"/>
    <s v="QUALIFICADO"/>
    <s v=""/>
    <x v="1"/>
    <s v="CONSULTORIA"/>
    <s v="GOIÂNIA"/>
    <s v="GO"/>
    <s v="74810-080"/>
    <n v="5562981153905"/>
    <x v="515"/>
    <d v="2021-08-18T00:00:00"/>
    <s v="JFS"/>
    <s v="JFS_JFS"/>
    <s v="JULIANE DE FREITAS SANTOS"/>
    <s v="MÉDICO(A)"/>
    <s v="COMPLETA"/>
    <s v="S"/>
    <x v="4"/>
    <n v="0"/>
    <s v="EXCEÇÃO"/>
    <s v="S"/>
    <s v="N"/>
    <s v="S"/>
    <s v=" "/>
    <x v="0"/>
    <m/>
  </r>
  <r>
    <n v="169"/>
    <x v="1006"/>
    <d v="1987-07-05T00:00:00"/>
    <s v="M"/>
    <n v="17082021169"/>
    <n v="302971"/>
    <s v=""/>
    <m/>
    <x v="1"/>
    <s v="060.853.434-00"/>
    <s v="AURIMAR_JR@HOTMAIL.COM"/>
    <x v="1135"/>
    <s v="AURIMAR JOSE DA SILVA JUNIOR"/>
    <n v="5581981813605"/>
    <s v="PROFISSIONAL"/>
    <s v=""/>
    <x v="1"/>
    <s v="CONSULTORIA"/>
    <s v="RECIFE"/>
    <s v="PE"/>
    <s v="51020-210"/>
    <n v="5581981813605"/>
    <x v="516"/>
    <d v="2021-08-17T00:00:00"/>
    <s v="AJS"/>
    <s v="AJS"/>
    <s v="AURIMAR JOSE DA SILVA JUNIOR"/>
    <s v="EMPRESÁRIO(A)"/>
    <s v="SIMPLES"/>
    <s v="N"/>
    <x v="0"/>
    <n v="1"/>
    <n v="1"/>
    <s v="S"/>
    <s v="N"/>
    <s v="S"/>
    <s v=" "/>
    <x v="1"/>
    <d v="2022-06-20T00:00:00"/>
  </r>
  <r>
    <n v="176"/>
    <x v="1007"/>
    <d v="1963-10-14T00:00:00"/>
    <s v="M"/>
    <n v="15082021176"/>
    <n v="4870378"/>
    <s v=""/>
    <m/>
    <x v="1"/>
    <s v="373.768.884-20"/>
    <s v="HENRIQUEMOTAA@OUTLOOK.COM"/>
    <x v="1136"/>
    <s v="HENRIQUE VALENCA DA MOTA NETO"/>
    <n v="5581991087233"/>
    <s v="QUALIFICADO"/>
    <s v=""/>
    <x v="20"/>
    <s v="RETENCAO"/>
    <s v="RECIFE"/>
    <s v="PE"/>
    <s v="52051-175"/>
    <n v="5581991087233"/>
    <x v="517"/>
    <d v="2021-08-15T00:00:00"/>
    <s v="HVMN"/>
    <s v="HVMN"/>
    <s v="HENRIQUE VALENCA DA MOTA NETO"/>
    <s v="APOSENTADO(A)"/>
    <s v="COMPLETA"/>
    <s v="N"/>
    <x v="1"/>
    <n v="0"/>
    <s v=""/>
    <s v="N"/>
    <s v="N"/>
    <s v="N"/>
    <s v=" "/>
    <x v="1"/>
    <d v="2023-07-13T00:00:00"/>
  </r>
  <r>
    <n v="166"/>
    <x v="443"/>
    <d v="1966-08-04T00:00:00"/>
    <s v="M"/>
    <n v="22072021166"/>
    <n v="5946800"/>
    <s v=""/>
    <m/>
    <x v="350"/>
    <s v="416.096.115-00"/>
    <s v="joaogspa@gmail.com"/>
    <x v="461"/>
    <s v="DJALMA LUCIANO PEIXOTO ANDRADE"/>
    <n v="5575999105847"/>
    <s v="PROFISSIONAL"/>
    <s v=""/>
    <x v="1"/>
    <s v="CONSULTORIA"/>
    <s v="SANTO ANTONIO DE JESUS"/>
    <s v="BA"/>
    <s v="44434-532"/>
    <n v="5575999105847"/>
    <x v="518"/>
    <d v="2021-07-22T00:00:00"/>
    <s v="DLP"/>
    <s v="DLP_DLP"/>
    <s v="DJALMA LUCIANO PEIXOTO ANDRADE"/>
    <s v="ADVOGADO(A)"/>
    <s v="SIMPLES"/>
    <s v="S"/>
    <x v="0"/>
    <n v="1"/>
    <n v="1"/>
    <s v="S"/>
    <s v="N"/>
    <s v="S"/>
    <s v=" "/>
    <x v="0"/>
    <m/>
  </r>
  <r>
    <n v="167"/>
    <x v="443"/>
    <d v="1966-08-04T00:00:00"/>
    <s v="M"/>
    <n v="22072021167"/>
    <n v="5976387"/>
    <s v=""/>
    <m/>
    <x v="805"/>
    <s v="416.096.115-00"/>
    <s v="joao.terra01@hotmail.com"/>
    <x v="1137"/>
    <s v="DJALMA LUCIANO PEIXOTO ANDRADE"/>
    <n v="5575999105847"/>
    <s v="PROFISSIONAL"/>
    <s v=""/>
    <x v="1"/>
    <s v="CONSULTORIA"/>
    <s v="SANTO ANTONIO DE JESUS"/>
    <s v="BA"/>
    <s v="44434-532"/>
    <n v="5575999105847"/>
    <x v="518"/>
    <d v="2021-07-22T00:00:00"/>
    <s v="DLP"/>
    <s v="DLP_DLP"/>
    <s v="DJALMA LUCIANO PEIXOTO ANDRADE"/>
    <s v="ADVOGADO(A)"/>
    <s v="SIMPLES"/>
    <s v="S"/>
    <x v="0"/>
    <n v="1"/>
    <n v="1"/>
    <s v="S"/>
    <s v="N"/>
    <s v="S"/>
    <s v=" "/>
    <x v="0"/>
    <m/>
  </r>
  <r>
    <n v="168"/>
    <x v="1008"/>
    <d v="1956-09-17T00:00:00"/>
    <s v="M"/>
    <n v="19072021168"/>
    <n v="2867858"/>
    <s v=""/>
    <m/>
    <x v="1"/>
    <s v="180.440.181-15"/>
    <s v="thiago.miranda@morcs.com.br"/>
    <x v="1138"/>
    <s v="ANTONIO CARLOS CARDOSO"/>
    <n v="5562984877877"/>
    <s v=""/>
    <s v=""/>
    <x v="1"/>
    <s v="CONSULTORIA"/>
    <s v="GOIÂNIA"/>
    <s v="GO"/>
    <s v="74230-022"/>
    <n v="5562984877877"/>
    <x v="519"/>
    <d v="2021-07-19T00:00:00"/>
    <s v="ACCD"/>
    <s v="ACCD"/>
    <s v="ANTONIO CARLOS CARDOSO"/>
    <s v="PROFESSOR(A)"/>
    <s v="COMPLETA"/>
    <s v="N"/>
    <x v="0"/>
    <n v="0"/>
    <s v=""/>
    <s v="S"/>
    <s v="N"/>
    <s v="S"/>
    <s v=" "/>
    <x v="1"/>
    <d v="2022-02-24T00:00:00"/>
  </r>
  <r>
    <n v="173"/>
    <x v="1009"/>
    <d v="2007-06-27T00:00:00"/>
    <s v="F"/>
    <n v="19072021173"/>
    <n v="2508931"/>
    <s v=""/>
    <m/>
    <x v="806"/>
    <s v="040.847.071-20"/>
    <s v="VERA.GARBELINI@HOTMAIL.COM"/>
    <x v="1139"/>
    <s v="VERA LUCIA GARBELINI"/>
    <n v="5562999800856"/>
    <s v="REGULAR"/>
    <s v=""/>
    <x v="1"/>
    <s v="CONSULTORIA"/>
    <s v="GOIÂNIA"/>
    <s v="GO"/>
    <s v="74885-553"/>
    <n v="5562999800856"/>
    <x v="519"/>
    <d v="2021-07-19T00:00:00"/>
    <s v="DRLC"/>
    <s v="DRLC_VLG"/>
    <s v="VERA LUCIA GARBELINI"/>
    <s v="ESTUDANTE"/>
    <s v="SIMPLES"/>
    <s v="N"/>
    <x v="0"/>
    <n v="1"/>
    <n v="1"/>
    <s v="S"/>
    <s v="N"/>
    <s v="N"/>
    <s v=" "/>
    <x v="0"/>
    <m/>
  </r>
  <r>
    <n v="174"/>
    <x v="1010"/>
    <d v="1964-03-17T00:00:00"/>
    <s v="F"/>
    <n v="19072021174"/>
    <n v="592846"/>
    <s v=""/>
    <m/>
    <x v="807"/>
    <s v="605.143.101-20"/>
    <s v="VERA.GARBELINI@HOTMAIL.COM"/>
    <x v="1140"/>
    <s v="VERA LUCIA GARBELINI"/>
    <n v="5562999800856"/>
    <s v="QUALIFICADO"/>
    <s v=""/>
    <x v="1"/>
    <s v="CONSULTORIA"/>
    <s v="GOIÂNIA"/>
    <s v="GO"/>
    <s v="74885-553"/>
    <n v="5562999800856"/>
    <x v="519"/>
    <d v="2021-07-19T00:00:00"/>
    <s v="DRLC"/>
    <s v="DRLC_VLG"/>
    <s v="VERA LUCIA GARBELINI"/>
    <s v="PSICÓLOGO(A)"/>
    <s v="COMPLETA"/>
    <s v="S"/>
    <x v="0"/>
    <n v="1"/>
    <n v="1"/>
    <s v="S"/>
    <s v="N"/>
    <s v="S"/>
    <s v=" "/>
    <x v="0"/>
    <m/>
  </r>
  <r>
    <n v="170"/>
    <x v="1011"/>
    <d v="1981-04-12T00:00:00"/>
    <s v="M"/>
    <n v="12072021170"/>
    <n v="343672"/>
    <n v="865354"/>
    <m/>
    <x v="808"/>
    <s v="921.778.321-87"/>
    <s v="THIAGO@MIRANDALAW.COM.BR"/>
    <x v="1141"/>
    <s v="THIAGO VINICIUS VIEIRA MIRANDA"/>
    <n v="5562984877877"/>
    <s v="QUALIFICADO"/>
    <s v=""/>
    <x v="1"/>
    <s v="RETENCAO"/>
    <s v="GOIÂNIA"/>
    <s v="GO"/>
    <s v="74230-140"/>
    <n v="5562984877877"/>
    <x v="520"/>
    <d v="2021-07-12T00:00:00"/>
    <s v="DRLC"/>
    <s v="DRLC_TVVM"/>
    <s v="THIAGO VINICIUS VIEIRA MIRANDA"/>
    <s v="ADVOGADO(A)"/>
    <s v="COMPLETA"/>
    <s v="N"/>
    <x v="1"/>
    <n v="0.5"/>
    <s v=""/>
    <s v="N"/>
    <s v="N"/>
    <s v="N"/>
    <s v=" "/>
    <x v="0"/>
    <m/>
  </r>
  <r>
    <n v="171"/>
    <x v="1012"/>
    <d v="1987-06-04T00:00:00"/>
    <s v="F"/>
    <n v="12072021171"/>
    <n v="47174"/>
    <s v=""/>
    <m/>
    <x v="809"/>
    <s v="023.390.021-76"/>
    <s v="thiago@mirandalaw.com.br"/>
    <x v="1142"/>
    <s v="THIAGO VINICIUS VIEIRA MIRANDA"/>
    <n v="5562984877877"/>
    <s v=""/>
    <s v=""/>
    <x v="1"/>
    <s v="RETENCAO"/>
    <s v="GOIÂNIA"/>
    <s v="GO"/>
    <s v="74230-140"/>
    <n v="5562996863457"/>
    <x v="520"/>
    <d v="2021-07-12T00:00:00"/>
    <s v="DRLC"/>
    <s v="DRLC_VGCM"/>
    <s v="VERYNE GARBELINI CARDOSO MIRANDA"/>
    <s v="ADVOGADO(A)"/>
    <s v="COMPLETA"/>
    <s v="S"/>
    <x v="1"/>
    <n v="0.5"/>
    <s v=""/>
    <s v="S"/>
    <s v="N"/>
    <s v="N"/>
    <s v=" "/>
    <x v="0"/>
    <m/>
  </r>
  <r>
    <n v="164"/>
    <x v="875"/>
    <d v="1956-05-12T00:00:00"/>
    <s v="F"/>
    <n v="7072021164"/>
    <n v="5674824"/>
    <s v=""/>
    <m/>
    <x v="1"/>
    <s v="177.796.184-04"/>
    <s v="LAGESLUCAS171@GMAIL.COM"/>
    <x v="1143"/>
    <s v="NYDIANA LAGES CALADO"/>
    <n v="5587999888634"/>
    <s v="PROFISSIONAL"/>
    <s v=""/>
    <x v="22"/>
    <s v="CONSULTORIA"/>
    <s v="GARANHUNS"/>
    <s v="PE"/>
    <s v="55256-700"/>
    <n v="5587999888634"/>
    <x v="521"/>
    <d v="2021-07-07T00:00:00"/>
    <s v="NLC"/>
    <s v="NLC"/>
    <s v="NYDIANA LAGES CALADO"/>
    <s v="EMPRESÁRIO(A)"/>
    <s v="COMPLETA"/>
    <s v="S"/>
    <x v="0"/>
    <n v="1"/>
    <n v="1"/>
    <s v="S"/>
    <s v="N"/>
    <s v="S"/>
    <s v=" "/>
    <x v="1"/>
    <d v="2022-06-01T00:00:00"/>
  </r>
  <r>
    <n v="165"/>
    <x v="1013"/>
    <m/>
    <s v="E"/>
    <n v="5072021165"/>
    <n v="5747104"/>
    <s v=""/>
    <m/>
    <x v="810"/>
    <s v="00.810.146/0001-00"/>
    <s v="JORGEMADEPORT@GMAIL.COM"/>
    <x v="1144"/>
    <s v="MADEPORT LTDA"/>
    <n v="0"/>
    <s v="PROFISSIONAL"/>
    <s v=""/>
    <x v="1"/>
    <s v="RETENCAO"/>
    <s v="RECIFE"/>
    <s v="PE"/>
    <s v="52041-015"/>
    <m/>
    <x v="522"/>
    <d v="2021-07-05T00:00:00"/>
    <s v="SSG"/>
    <s v="SSG_MDT"/>
    <s v="MADEPORT LTDA"/>
    <s v="EMPRESA"/>
    <s v="COMPLETA"/>
    <s v="N"/>
    <x v="1"/>
    <n v="0"/>
    <s v=""/>
    <s v="S"/>
    <s v="N"/>
    <s v="S"/>
    <s v=" "/>
    <x v="0"/>
    <m/>
  </r>
  <r>
    <n v="160"/>
    <x v="1014"/>
    <d v="1980-10-09T00:00:00"/>
    <s v="M"/>
    <n v="25062021160"/>
    <n v="3684321"/>
    <m/>
    <m/>
    <x v="811"/>
    <s v="009.386.184-23"/>
    <s v="GUGA_ARRUDA@HOTMAIL.COM"/>
    <x v="1145"/>
    <s v="RENATA MARTINS CAVALCANTI ARRUDA"/>
    <n v="5581999035512"/>
    <s v=""/>
    <s v=""/>
    <x v="1"/>
    <s v="CONSULTORIA"/>
    <s v="RECIFE"/>
    <s v="PE"/>
    <s v="52010-290"/>
    <n v="5581988049711"/>
    <x v="523"/>
    <d v="2021-06-25T00:00:00"/>
    <s v="RMCA"/>
    <s v="RMCA_RMCA"/>
    <s v="RENATA MARTINS CAVALCANTI ARRUDA"/>
    <s v="MÉDICO(A)"/>
    <s v="COMPLETA"/>
    <s v="S"/>
    <x v="0"/>
    <n v="1"/>
    <n v="1"/>
    <s v="S"/>
    <s v="S"/>
    <s v="S"/>
    <s v=" "/>
    <x v="0"/>
    <m/>
  </r>
  <r>
    <n v="161"/>
    <x v="1015"/>
    <d v="1983-02-11T00:00:00"/>
    <s v="F"/>
    <n v="25062021161"/>
    <n v="3436984"/>
    <m/>
    <m/>
    <x v="812"/>
    <s v="046.564.834-78"/>
    <s v="RENATA_TEX_@HOTMAIL.COM"/>
    <x v="1146"/>
    <s v="RENATA MARTINS CAVALCANTI ARRUDA"/>
    <n v="5581999035512"/>
    <s v="QUALIFICADO"/>
    <s v=""/>
    <x v="1"/>
    <s v="CONSULTORIA"/>
    <s v="RECIFE"/>
    <s v="PE"/>
    <s v="52010-290"/>
    <n v="5581999035512"/>
    <x v="523"/>
    <d v="2021-06-25T00:00:00"/>
    <s v="RMCA"/>
    <s v="RMCA_RMCA"/>
    <s v="RENATA MARTINS CAVALCANTI ARRUDA"/>
    <s v="MÉDICO(A)"/>
    <s v="COMPLETA"/>
    <s v="S"/>
    <x v="0"/>
    <n v="1"/>
    <n v="1"/>
    <s v="S"/>
    <s v="S"/>
    <s v="S"/>
    <s v=" "/>
    <x v="0"/>
    <m/>
  </r>
  <r>
    <n v="158"/>
    <x v="1016"/>
    <d v="1979-10-04T00:00:00"/>
    <s v="F"/>
    <n v="22062021158"/>
    <n v="2437361"/>
    <s v=""/>
    <m/>
    <x v="1"/>
    <s v="034.086.264-56"/>
    <s v="JULIANACALADO@HOTMAIL.COM"/>
    <x v="1147"/>
    <s v="JULIANA MONTENEGRO CALADO"/>
    <n v="5511964381550"/>
    <s v="REGULAR"/>
    <s v=""/>
    <x v="2"/>
    <s v="CONSULTORIA"/>
    <s v="SÃO PAULO"/>
    <s v="SP"/>
    <s v="01420-002"/>
    <n v="5511964381550"/>
    <x v="524"/>
    <d v="2021-06-22T00:00:00"/>
    <s v="JMC"/>
    <s v="JMC_JMC"/>
    <s v="JULIANA MONTENEGRO CALADO"/>
    <s v="ATLETA"/>
    <s v="COMPLETA"/>
    <s v="N"/>
    <x v="0"/>
    <n v="1"/>
    <n v="1"/>
    <s v="N"/>
    <s v="N"/>
    <s v="S"/>
    <s v=" "/>
    <x v="0"/>
    <m/>
  </r>
  <r>
    <n v="282"/>
    <x v="1016"/>
    <d v="1979-10-04T00:00:00"/>
    <s v="F"/>
    <n v="22062021282"/>
    <n v="4884424"/>
    <s v=""/>
    <m/>
    <x v="813"/>
    <s v="034.086.264-56"/>
    <s v="JULIANACALADO@HOTMAIL.COM"/>
    <x v="1147"/>
    <s v="JULIANA MONTENEGRO CALADO"/>
    <n v="5511964381550"/>
    <s v="QUALIFICADO"/>
    <s v=""/>
    <x v="2"/>
    <s v="CONSULTORIA"/>
    <s v="SÃO PAULO"/>
    <s v="SP"/>
    <s v="01420-002"/>
    <n v="5511964381550"/>
    <x v="524"/>
    <d v="2021-06-22T00:00:00"/>
    <s v="JMC"/>
    <s v="JMC_JMC"/>
    <s v="JULIANA MONTENEGRO CALADO"/>
    <s v="SERVIDOR(A) PÚBLICO(A)"/>
    <s v="COMPLETA"/>
    <s v="N"/>
    <x v="0"/>
    <n v="1"/>
    <n v="1"/>
    <s v="N"/>
    <s v="N"/>
    <s v="S"/>
    <s v=" "/>
    <x v="0"/>
    <m/>
  </r>
  <r>
    <n v="154"/>
    <x v="1017"/>
    <d v="1979-07-11T00:00:00"/>
    <s v="M"/>
    <n v="1062021154"/>
    <n v="316132"/>
    <n v="4240455"/>
    <m/>
    <x v="1"/>
    <s v="829.511.281-34"/>
    <s v="marcelomvjr@gmail.com"/>
    <x v="1148"/>
    <s v="MARCELO MARCAL VIEIRA JUNIOR"/>
    <n v="5562996835465"/>
    <s v="PROFISSIONAL"/>
    <s v=""/>
    <x v="1"/>
    <s v="RETENCAO"/>
    <s v="GOIÂNIA"/>
    <s v="GO"/>
    <s v="74150-170"/>
    <n v="5562996835465"/>
    <x v="525"/>
    <d v="2021-06-01T00:00:00"/>
    <s v="MMVJ"/>
    <s v="MMVJ"/>
    <s v="MARCELO MARCAL VIEIRA JUNIOR"/>
    <s v="MÉDICO(A)"/>
    <s v="COMPLETA"/>
    <s v="S"/>
    <x v="1"/>
    <n v="0.7"/>
    <s v=""/>
    <s v="N"/>
    <s v="N"/>
    <s v="N"/>
    <s v=" "/>
    <x v="1"/>
    <d v="2024-07-10T00:00:00"/>
  </r>
  <r>
    <n v="155"/>
    <x v="1018"/>
    <d v="1980-01-13T00:00:00"/>
    <s v="F"/>
    <n v="1062021155"/>
    <n v="355969"/>
    <n v="4440291"/>
    <m/>
    <x v="1"/>
    <s v="876.993.621-87"/>
    <s v="marcelomvjr@gmail.com"/>
    <x v="1149"/>
    <s v="MARCELO MARCAL VIEIRA JUNIOR"/>
    <n v="5562996835465"/>
    <s v="QUALIFICADO"/>
    <s v=""/>
    <x v="1"/>
    <s v="RETENCAO"/>
    <s v="GOIÂNIA"/>
    <s v="GO"/>
    <s v="74150-170"/>
    <n v="5562996311105"/>
    <x v="525"/>
    <d v="2021-06-01T00:00:00"/>
    <s v="MMVJ"/>
    <s v="MMVJ_PTSM"/>
    <s v="PATRICIA TEIXEIRA DA SILVA MARCAL"/>
    <s v="MÉDICO(A)"/>
    <s v="COMPLETA"/>
    <s v="S"/>
    <x v="1"/>
    <n v="0.7"/>
    <s v=""/>
    <s v="N"/>
    <s v="N"/>
    <s v="N"/>
    <s v=" "/>
    <x v="1"/>
    <d v="2024-07-10T00:00:00"/>
  </r>
  <r>
    <n v="149"/>
    <x v="1019"/>
    <d v="1960-04-06T00:00:00"/>
    <s v="M"/>
    <n v="27052021149"/>
    <n v="4133695"/>
    <n v="1814898"/>
    <m/>
    <x v="814"/>
    <s v="193.013.754-00"/>
    <s v="jmcm.obras@gmail.com"/>
    <x v="1150"/>
    <s v="JOSE FRANCISCO MARTINS"/>
    <n v="5581999713145"/>
    <s v=""/>
    <s v="QUALIFICADO"/>
    <x v="1"/>
    <s v="CONSULTORIA"/>
    <s v="RECIFE"/>
    <s v="PE"/>
    <s v="51030-010"/>
    <n v="5581999713145"/>
    <x v="526"/>
    <d v="2021-05-27T00:00:00"/>
    <s v="JFM"/>
    <s v="JFM_JFM"/>
    <s v="JOSE FRANCISCO MARTINS"/>
    <s v="EMPRESÁRIO(A)"/>
    <s v="COMPLETA"/>
    <s v="N"/>
    <x v="0"/>
    <n v="1"/>
    <n v="1"/>
    <s v="S"/>
    <s v="N"/>
    <s v="S"/>
    <s v=" "/>
    <x v="0"/>
    <m/>
  </r>
  <r>
    <n v="150"/>
    <x v="233"/>
    <d v="1986-06-16T00:00:00"/>
    <s v="M"/>
    <n v="27052021149"/>
    <m/>
    <s v=""/>
    <m/>
    <x v="1"/>
    <s v="013.858.324-28"/>
    <s v="felipepmedeiros@gmail.com"/>
    <x v="1150"/>
    <s v="FELIPE PEREIRA DE MEDEIROS"/>
    <n v="5511960616543"/>
    <s v="QUALIFICADO"/>
    <s v=""/>
    <x v="1"/>
    <s v="RETENCAO"/>
    <s v="SÃO PAULO"/>
    <s v="SP"/>
    <s v="04558-005"/>
    <n v="5511960616543"/>
    <x v="527"/>
    <d v="2021-05-25T00:00:00"/>
    <s v="JFM"/>
    <s v="JFM_JFM"/>
    <s v="FELIPE PEREIRA DE MEDEIROS"/>
    <s v="ADMINISTRADOR(A)"/>
    <s v="SIMPLES"/>
    <s v="S"/>
    <x v="1"/>
    <n v="0"/>
    <m/>
    <s v="S"/>
    <s v="N"/>
    <s v="S"/>
    <s v=" "/>
    <x v="1"/>
    <d v="2025-02-07T00:00:00"/>
  </r>
  <r>
    <n v="151"/>
    <x v="1020"/>
    <d v="1994-12-27T00:00:00"/>
    <s v="M"/>
    <n v="22052021151"/>
    <n v="2392738"/>
    <s v=""/>
    <m/>
    <x v="1"/>
    <s v="099.482.624-92"/>
    <s v="GABRIELSRL@OUTLOOK.COM"/>
    <x v="1151"/>
    <s v="GABRIEL SOARES RIBEIRO LOPES"/>
    <n v="5581992074527"/>
    <s v="REGULAR"/>
    <s v=""/>
    <x v="22"/>
    <s v="RETENCAO"/>
    <s v="RECIFE"/>
    <s v="PE"/>
    <s v="52020-213"/>
    <n v="5581992074527"/>
    <x v="528"/>
    <d v="2021-05-22T00:00:00"/>
    <s v="GSRL"/>
    <s v="GSRL_GSRL"/>
    <s v="GABRIEL SOARES RIBEIRO LOPES"/>
    <s v="ADVOGADO(A)"/>
    <s v="SIMPLES"/>
    <s v="S"/>
    <x v="1"/>
    <n v="0"/>
    <s v=""/>
    <s v="N"/>
    <s v="N"/>
    <s v="N"/>
    <s v=" "/>
    <x v="0"/>
    <m/>
  </r>
  <r>
    <n v="152"/>
    <x v="1021"/>
    <d v="1964-07-20T00:00:00"/>
    <s v="M"/>
    <n v="22052021152"/>
    <n v="510407"/>
    <m/>
    <m/>
    <x v="1"/>
    <s v="458.135.744-68"/>
    <s v="CARLINDO.LOPES@HOTMAIL.COM"/>
    <x v="1152"/>
    <s v="CARLINDO BARROS LOPES JUNIOR"/>
    <n v="5581992920868"/>
    <s v="QUALIFICADO"/>
    <m/>
    <x v="22"/>
    <s v="RETENCAO"/>
    <s v="RECIFE"/>
    <s v="PE"/>
    <s v="52020-025"/>
    <n v="5581992920868"/>
    <x v="528"/>
    <d v="2021-05-22T00:00:00"/>
    <s v="GBL"/>
    <s v="GBL_CBL"/>
    <s v="CARLINDO BARROS LOPES JUNIOR"/>
    <s v="EMPRESÁRIO(A)"/>
    <s v="COMPLETA"/>
    <s v="N"/>
    <x v="1"/>
    <n v="0"/>
    <s v=""/>
    <s v="N"/>
    <s v="N"/>
    <s v="N"/>
    <s v=" "/>
    <x v="0"/>
    <m/>
  </r>
  <r>
    <n v="153"/>
    <x v="1022"/>
    <d v="1988-10-03T00:00:00"/>
    <s v="M"/>
    <n v="22052021153"/>
    <n v="520325"/>
    <s v=""/>
    <m/>
    <x v="1"/>
    <s v="074.334.124-41"/>
    <s v="RODOLFOSRLOPES@HOTMAIL.COM"/>
    <x v="1153"/>
    <s v="RODOLFO SOARES RIBEIRO LOPES"/>
    <n v="5581992264756"/>
    <s v="QUALIFICADO"/>
    <s v=""/>
    <x v="22"/>
    <s v="RETENCAO"/>
    <s v="RECIFE"/>
    <s v="PE"/>
    <s v="52020-213"/>
    <n v="5581992264756"/>
    <x v="528"/>
    <d v="2021-05-22T00:00:00"/>
    <s v="GBL"/>
    <s v="GBL_RSRL"/>
    <s v="RODOLFO SOARES RIBEIRO LOPES"/>
    <s v="SERVIDOR(A) PÚBLICO(A)"/>
    <s v="COMPLETA"/>
    <s v="N"/>
    <x v="1"/>
    <n v="0"/>
    <s v=""/>
    <s v="N"/>
    <s v="N"/>
    <s v="N"/>
    <s v=" "/>
    <x v="0"/>
    <m/>
  </r>
  <r>
    <n v="433"/>
    <x v="1021"/>
    <d v="1964-07-20T00:00:00"/>
    <s v="M"/>
    <n v="22052021433"/>
    <m/>
    <n v="599634"/>
    <m/>
    <x v="1"/>
    <s v="458.135.744-68"/>
    <s v="CARLINDO.LOPES@HOTMAIL.COM"/>
    <x v="1152"/>
    <s v="CARLINDO BARROS LOPES JUNIOR"/>
    <n v="5581992920868"/>
    <m/>
    <s v="QUALIFICADO"/>
    <x v="22"/>
    <s v="RETENCAO"/>
    <s v="RECIFE"/>
    <s v="PE"/>
    <s v="52020-025"/>
    <n v="5581992920868"/>
    <x v="528"/>
    <d v="2021-05-22T00:00:00"/>
    <s v="GBL"/>
    <s v="GBL_CBL"/>
    <s v="CARLINDO BARROS LOPES JUNIOR"/>
    <s v="EMPRESÁRIO(A)"/>
    <s v="COMPLETA"/>
    <s v="N"/>
    <x v="1"/>
    <n v="0"/>
    <s v=""/>
    <s v="N"/>
    <s v="N"/>
    <s v="N"/>
    <s v=" "/>
    <x v="0"/>
    <m/>
  </r>
  <r>
    <n v="138"/>
    <x v="557"/>
    <d v="1985-03-15T00:00:00"/>
    <s v="M"/>
    <n v="12052021138"/>
    <m/>
    <s v=""/>
    <m/>
    <x v="1"/>
    <s v="047.489.004-07"/>
    <s v="JRICONETO@GMAIL.COM"/>
    <x v="848"/>
    <s v="KATE MILLENA FERREIRA BARBOSA"/>
    <n v="5581971003459"/>
    <s v="REGULAR"/>
    <s v=""/>
    <x v="1"/>
    <s v="CONSULTORIA"/>
    <s v="RECIFE"/>
    <s v="PE"/>
    <s v="52041-055"/>
    <n v="5581996800676"/>
    <x v="529"/>
    <d v="2021-05-12T00:00:00"/>
    <s v="KFB"/>
    <s v="KFB"/>
    <s v="KATE MILLENA FERREIRA BARBOSA"/>
    <s v="MÉDICO(A)"/>
    <s v="SIMPLES"/>
    <s v="S"/>
    <x v="0"/>
    <n v="1"/>
    <n v="1"/>
    <s v="S"/>
    <s v="S"/>
    <s v="S"/>
    <s v=" "/>
    <x v="1"/>
    <d v="2023-02-27T00:00:00"/>
  </r>
  <r>
    <n v="139"/>
    <x v="558"/>
    <d v="1987-11-28T00:00:00"/>
    <s v="F"/>
    <n v="12052021139"/>
    <m/>
    <n v="3430592"/>
    <m/>
    <x v="1"/>
    <s v="062.719.144-46"/>
    <s v="KATEMILLENA@HOTMAIL.COM"/>
    <x v="848"/>
    <s v="KATE MILLENA FERREIRA BARBOSA"/>
    <n v="5581971003459"/>
    <s v="REGULAR"/>
    <s v="QUALIFICADO"/>
    <x v="1"/>
    <s v="CONSULTORIA"/>
    <s v="RECIFE"/>
    <s v="PE"/>
    <s v="52041-055"/>
    <n v="5581971003459"/>
    <x v="529"/>
    <d v="2021-05-12T00:00:00"/>
    <s v="KFB"/>
    <s v="KFB"/>
    <s v="KATE MILLENA FERREIRA BARBOSA"/>
    <s v="MÉDICO(A)"/>
    <s v="COMPLETA"/>
    <s v="S"/>
    <x v="0"/>
    <n v="1"/>
    <n v="1"/>
    <s v="S"/>
    <s v="S"/>
    <s v="S"/>
    <s v=" "/>
    <x v="1"/>
    <d v="2023-02-27T00:00:00"/>
  </r>
  <r>
    <n v="140"/>
    <x v="559"/>
    <d v="1987-11-28T00:00:00"/>
    <s v="F"/>
    <n v="12052021140"/>
    <n v="5680662"/>
    <s v=""/>
    <m/>
    <x v="1"/>
    <s v="062.719.144-46"/>
    <s v="KATEMILLENA@HOTMAIL.COM"/>
    <x v="849"/>
    <s v="KATE MILLENA FERREIRA BARBOSA"/>
    <n v="5581971003459"/>
    <s v="REGULAR"/>
    <s v=""/>
    <x v="1"/>
    <s v="CONSULTORIA"/>
    <s v="RECIFE"/>
    <s v="PE"/>
    <s v="52041-055"/>
    <n v="5581971003459"/>
    <x v="529"/>
    <d v="2021-05-12T00:00:00"/>
    <s v="KFB"/>
    <s v="KFB"/>
    <s v="KATE MILLENA FERREIRA BARBOSA"/>
    <s v="MÉDICO(A)"/>
    <s v="COMPLETA"/>
    <s v="S"/>
    <x v="0"/>
    <n v="1"/>
    <n v="1"/>
    <s v="S"/>
    <s v="N"/>
    <s v="S"/>
    <s v=" "/>
    <x v="1"/>
    <d v="2023-02-27T00:00:00"/>
  </r>
  <r>
    <n v="148"/>
    <x v="1023"/>
    <d v="1999-04-16T00:00:00"/>
    <s v="M"/>
    <n v="7052021148"/>
    <n v="5553874"/>
    <s v=""/>
    <m/>
    <x v="1"/>
    <s v="113.194.189-61"/>
    <s v="Vinicius.melo16@outlook.com"/>
    <x v="1154"/>
    <s v="VINICIUS TEODORO BARRETA MELO"/>
    <n v="5548991881999"/>
    <s v="REGULAR"/>
    <s v=""/>
    <x v="1"/>
    <s v="CONSULTORIA"/>
    <s v="BELO HORIZONTE"/>
    <s v="MG"/>
    <s v="31330-472"/>
    <n v="5548991881999"/>
    <x v="530"/>
    <d v="2021-05-07T00:00:00"/>
    <s v="VTBM"/>
    <s v="VTBM"/>
    <s v="VINICIUS TEODORO BARRETA MELO"/>
    <s v="ATLETA"/>
    <s v="SIMPLES"/>
    <s v="S"/>
    <x v="0"/>
    <n v="1"/>
    <s v=""/>
    <s v="S"/>
    <s v="N"/>
    <s v="S"/>
    <s v=" "/>
    <x v="1"/>
    <d v="2022-03-09T00:00:00"/>
  </r>
  <r>
    <n v="146"/>
    <x v="1024"/>
    <d v="2020-09-24T00:00:00"/>
    <s v="E"/>
    <n v="3052021146"/>
    <n v="4940483"/>
    <s v=""/>
    <m/>
    <x v="1"/>
    <s v="38.820.871/0001-24"/>
    <s v="clovisrobertoramos@gmail.com"/>
    <x v="1155"/>
    <s v="TR EMPREENDIMENTOS IMOBILIARIOS EIRELLI"/>
    <n v="5581998215767"/>
    <s v="QUALIFICADO"/>
    <s v=""/>
    <x v="19"/>
    <s v="CONSULTORIA"/>
    <s v="JABOATÃO DOS GUARARAPES"/>
    <s v="PE"/>
    <s v="54420-010"/>
    <n v="5581998215767"/>
    <x v="531"/>
    <d v="2021-05-03T00:00:00"/>
    <s v="TRE"/>
    <s v="TRE"/>
    <s v="TR EMPREENDIMENTOS IMOBILIARIOS EIRELLI"/>
    <s v="EMPRESA"/>
    <s v="COMPLETA"/>
    <s v="N"/>
    <x v="0"/>
    <n v="1"/>
    <s v="EXCEÇÃO"/>
    <s v="S"/>
    <s v="N"/>
    <s v="S"/>
    <s v=" "/>
    <x v="1"/>
    <d v="2023-09-22T00:00:00"/>
  </r>
  <r>
    <n v="145"/>
    <x v="1025"/>
    <d v="1963-03-01T00:00:00"/>
    <s v="F"/>
    <n v="26042021145"/>
    <n v="5365670"/>
    <m/>
    <m/>
    <x v="815"/>
    <s v="479.913.560-00"/>
    <s v="ELKENRIVALDO@GMAIL.COM"/>
    <x v="1156"/>
    <s v="ELKEN GOMES RIVALDO"/>
    <n v="5551998088730"/>
    <s v="QUALIFICADO"/>
    <s v=""/>
    <x v="1"/>
    <s v="CONSULTORIA"/>
    <s v="PORTO ALEGRE"/>
    <s v="RS"/>
    <s v="91900-230"/>
    <n v="5551998088730"/>
    <x v="532"/>
    <d v="2021-04-26T00:00:00"/>
    <s v="FMF"/>
    <s v="FMF_EGR"/>
    <s v="ELKEN GOMES RIVALDO"/>
    <s v="DENTISTA"/>
    <s v="COMPLETA"/>
    <s v="S"/>
    <x v="0"/>
    <n v="1"/>
    <n v="1"/>
    <s v="S"/>
    <s v="N"/>
    <s v="S"/>
    <s v=" "/>
    <x v="0"/>
    <m/>
  </r>
  <r>
    <n v="142"/>
    <x v="1026"/>
    <d v="1974-06-22T00:00:00"/>
    <s v="F"/>
    <n v="23042021142"/>
    <n v="5666085"/>
    <s v=""/>
    <m/>
    <x v="1"/>
    <s v="733.255.974-91"/>
    <s v="guilhermepontes1701@gmail.com"/>
    <x v="1157"/>
    <s v="EDUARDO INOJOSA GONCALVES DE BARROS"/>
    <n v="5581988144319"/>
    <s v="REGULAR"/>
    <s v=""/>
    <x v="19"/>
    <s v="RETENCAO"/>
    <s v="RECIFE"/>
    <s v="PE"/>
    <s v="50610-070"/>
    <n v="5581988144319"/>
    <x v="533"/>
    <d v="2021-04-23T00:00:00"/>
    <s v="EGB"/>
    <s v="EGB_KGB"/>
    <s v="KATIA INOJOSA GONCALVES DE BARROS"/>
    <s v="SERVIDOR(A) PÚBLICO(A)"/>
    <s v="SIMPLES"/>
    <s v="N"/>
    <x v="1"/>
    <n v="0"/>
    <s v=""/>
    <s v="N"/>
    <s v="N"/>
    <s v="N"/>
    <s v=" "/>
    <x v="1"/>
    <d v="2023-09-22T00:00:00"/>
  </r>
  <r>
    <n v="143"/>
    <x v="1027"/>
    <d v="1967-01-15T00:00:00"/>
    <s v="M"/>
    <n v="23042021143"/>
    <n v="3068857"/>
    <s v=""/>
    <m/>
    <x v="1"/>
    <s v="496.548.374-04"/>
    <s v="LUISGBNETTO@MSN.COM"/>
    <x v="1158"/>
    <s v="EDUARDO INOJOSA GONCALVES DE BARROS"/>
    <n v="5581988144319"/>
    <s v="REGULAR"/>
    <s v=""/>
    <x v="19"/>
    <s v="RETENCAO"/>
    <s v="RECIFE"/>
    <s v="PE"/>
    <s v="50610-070"/>
    <n v="5581988144318"/>
    <x v="533"/>
    <d v="2021-04-23T00:00:00"/>
    <s v="EGB"/>
    <s v="EGB_LGB"/>
    <s v="LUIS GONCALVES DE BARROS NETTO"/>
    <s v="EMPRESÁRIO(A)"/>
    <s v="SIMPLES"/>
    <s v="N"/>
    <x v="1"/>
    <n v="0"/>
    <s v=""/>
    <s v="N"/>
    <s v="N"/>
    <s v="N"/>
    <s v=" "/>
    <x v="1"/>
    <d v="2023-09-22T00:00:00"/>
  </r>
  <r>
    <n v="144"/>
    <x v="1028"/>
    <d v="1944-02-02T00:00:00"/>
    <s v="F"/>
    <n v="23042021144"/>
    <n v="4943624"/>
    <s v=""/>
    <m/>
    <x v="1"/>
    <s v="496.543.494-34"/>
    <s v="LINAGBARROS@GMAIL.COM"/>
    <x v="1159"/>
    <s v="EDUARDO INOJOSA GONCALVES DE BARROS"/>
    <n v="5581988144319"/>
    <s v="REGULAR"/>
    <s v=""/>
    <x v="19"/>
    <s v="RETENCAO"/>
    <s v="RECIFE"/>
    <s v="PE"/>
    <s v="51020-000"/>
    <n v="5581988144318"/>
    <x v="533"/>
    <d v="2021-04-23T00:00:00"/>
    <s v="EGB"/>
    <s v="EGB_LMG"/>
    <s v="LINA MARIA DIAS GONCALVES DE BARROS"/>
    <s v="PSICÓLOGO(A)"/>
    <s v="SIMPLES"/>
    <s v="N"/>
    <x v="1"/>
    <n v="0"/>
    <s v=""/>
    <s v="N"/>
    <s v="N"/>
    <s v="N"/>
    <s v=" "/>
    <x v="1"/>
    <d v="2023-09-22T00:00:00"/>
  </r>
  <r>
    <n v="234"/>
    <x v="1029"/>
    <d v="1996-08-14T00:00:00"/>
    <s v="M"/>
    <n v="23042021234"/>
    <n v="5707320"/>
    <m/>
    <m/>
    <x v="1"/>
    <s v="111.972.734-09"/>
    <s v="EDUARDOINOJOSAADV@OUTLOOK.COM"/>
    <x v="1160"/>
    <s v="EDUARDO INOJOSA GONCALVES DE BARROS"/>
    <n v="5581999010200"/>
    <s v="REGULAR"/>
    <s v=""/>
    <x v="19"/>
    <s v="RETENCAO"/>
    <s v="RECIFE"/>
    <s v="PE"/>
    <s v="50610-070"/>
    <n v="5581999010200"/>
    <x v="533"/>
    <d v="2021-04-23T00:00:00"/>
    <s v="EGB"/>
    <s v="EGB"/>
    <s v="EDUARDO INOJOSA GONÇALVES DE BARROS"/>
    <s v="ADVOGADO(A)"/>
    <s v="SIMPLES"/>
    <s v="N"/>
    <x v="1"/>
    <n v="0"/>
    <s v=""/>
    <s v="N"/>
    <s v="N"/>
    <s v="N"/>
    <s v=" "/>
    <x v="1"/>
    <d v="2023-09-22T00:00:00"/>
  </r>
  <r>
    <n v="141"/>
    <x v="1030"/>
    <d v="1976-06-04T00:00:00"/>
    <s v="F"/>
    <n v="22042021141"/>
    <n v="2090949"/>
    <s v=""/>
    <m/>
    <x v="1"/>
    <s v="025.015.434-08"/>
    <s v="LAURACARRAZZONNI@GMAIL.COM"/>
    <x v="1161"/>
    <s v="LAURA CARRAZZONNI GOES"/>
    <n v="5581996091120"/>
    <s v="QUALIFICADO"/>
    <s v=""/>
    <x v="1"/>
    <s v="CONSULTORIA"/>
    <s v="RECIFE"/>
    <s v="PE"/>
    <s v="50050-390"/>
    <n v="5581996091120"/>
    <x v="534"/>
    <d v="2021-04-22T00:00:00"/>
    <s v="LCZR"/>
    <s v="LCZR"/>
    <s v="LAURA CARRAZZONNI GOES"/>
    <s v="ADMINISTRADOR(A)"/>
    <s v="SIMPLES"/>
    <s v="S"/>
    <x v="0"/>
    <n v="1"/>
    <n v="1"/>
    <s v="S"/>
    <s v="N"/>
    <s v="S"/>
    <s v=" "/>
    <x v="1"/>
    <d v="2025-02-20T00:00:00"/>
  </r>
  <r>
    <n v="137"/>
    <x v="1031"/>
    <d v="1982-09-22T00:00:00"/>
    <s v="M"/>
    <n v="8042021137"/>
    <n v="528679"/>
    <n v="1264246"/>
    <m/>
    <x v="816"/>
    <s v="045.454.394-89"/>
    <s v="NEVESHENRIQUE@HOTMAIL.COM"/>
    <x v="1162"/>
    <s v="HENRIQUE ROMEIRO DE A MARANHAO NEVES"/>
    <n v="5581988445033"/>
    <s v="REGULAR"/>
    <s v="REGULAR"/>
    <x v="1"/>
    <s v="RETENCAO"/>
    <s v="RECIFE"/>
    <s v="PE"/>
    <s v="51020-011"/>
    <n v="5581988445033"/>
    <x v="535"/>
    <d v="2021-04-08T00:00:00"/>
    <s v="FMN"/>
    <s v="FMN_HRMN"/>
    <s v="HENRIQUE ROMEIRO DE A MARANHAO NEVES"/>
    <s v="ENGENHEIRO(A)"/>
    <s v="SIMPLES"/>
    <s v="N"/>
    <x v="1"/>
    <n v="0"/>
    <m/>
    <s v="S"/>
    <s v="N"/>
    <s v="S"/>
    <s v=" "/>
    <x v="0"/>
    <m/>
  </r>
  <r>
    <n v="132"/>
    <x v="745"/>
    <d v="1983-05-04T00:00:00"/>
    <s v="M"/>
    <n v="9032021132"/>
    <n v="4918865"/>
    <n v="957338"/>
    <m/>
    <x v="1"/>
    <s v="011.022.084-69"/>
    <s v="RM_CARVALHO@HOTMAIL.COM"/>
    <x v="825"/>
    <s v="RODRIGO MEDEIROS DE CARVALHO"/>
    <n v="5511948090405"/>
    <s v="QUALIFICADO"/>
    <s v="QUALIFICADO"/>
    <x v="1"/>
    <s v="CONSULTORIA"/>
    <s v="JUNDIAI"/>
    <s v="SP"/>
    <s v="13206-320"/>
    <n v="5581999272112"/>
    <x v="536"/>
    <d v="2021-03-09T00:00:00"/>
    <s v="RMC"/>
    <s v="RMC"/>
    <s v="RODRIGO MEDEIROS DE CARVALHO"/>
    <s v="ADMINISTRADOR(A)"/>
    <s v="SIMPLES"/>
    <s v="S"/>
    <x v="0"/>
    <n v="1"/>
    <n v="1"/>
    <s v="S"/>
    <s v="N"/>
    <s v="S"/>
    <s v=" "/>
    <x v="1"/>
    <d v="2023-04-11T00:00:00"/>
  </r>
  <r>
    <n v="134"/>
    <x v="1032"/>
    <d v="1985-07-05T00:00:00"/>
    <s v="M"/>
    <n v="9032021134"/>
    <n v="2272558"/>
    <n v="1481508"/>
    <m/>
    <x v="817"/>
    <s v="358.730.918-38"/>
    <s v="KAEL.LOURENCO@GMAIL.COM"/>
    <x v="1163"/>
    <s v="KAEL JOSE LOURENCO"/>
    <n v="5511945573488"/>
    <s v="QUALIFICADO"/>
    <s v="QUALIFICADO"/>
    <x v="1"/>
    <s v="CONSULTORIA"/>
    <s v="SÃO PAULO"/>
    <s v="SP"/>
    <s v="05502-060"/>
    <n v="5511945573488"/>
    <x v="536"/>
    <d v="2021-03-09T00:00:00"/>
    <s v="KJL"/>
    <s v="KJL_KJL"/>
    <s v="KAEL JOSE LOURENCO"/>
    <s v="DIRETOR(A)"/>
    <s v="COMPLETA"/>
    <s v="S"/>
    <x v="0"/>
    <n v="1"/>
    <n v="1"/>
    <s v="S"/>
    <s v="N"/>
    <s v="S"/>
    <s v=" "/>
    <x v="0"/>
    <m/>
  </r>
  <r>
    <n v="135"/>
    <x v="758"/>
    <d v="1982-05-25T00:00:00"/>
    <s v="F"/>
    <n v="9032021135"/>
    <n v="4355162"/>
    <n v="3207297"/>
    <m/>
    <x v="1"/>
    <s v="040.760.894-05"/>
    <s v="EMANUELLYASM@GMAIL.COM"/>
    <x v="843"/>
    <s v="EMANUELLY ALESSANDRA SOARES DE MOURA"/>
    <n v="5581992598451"/>
    <s v="QUALIFICADO"/>
    <s v="QUALIFICADO"/>
    <x v="1"/>
    <s v="CONSULTORIA"/>
    <s v="RECIFE"/>
    <s v="PE"/>
    <s v="51030-000"/>
    <n v="5581992598451"/>
    <x v="536"/>
    <d v="2021-03-09T00:00:00"/>
    <s v="EASM"/>
    <s v="EASM"/>
    <s v="EMANUELLY ALESSANDRA SOARES DE MOURA"/>
    <s v="CONTADOR(A)"/>
    <s v="COMPLETA"/>
    <s v="S"/>
    <x v="0"/>
    <n v="1"/>
    <n v="1"/>
    <s v="S"/>
    <s v="N"/>
    <s v="S"/>
    <s v=" "/>
    <x v="1"/>
    <d v="2023-03-16T00:00:00"/>
  </r>
  <r>
    <n v="119"/>
    <x v="398"/>
    <d v="1994-01-09T00:00:00"/>
    <s v="M"/>
    <n v="8032021119"/>
    <n v="3120456"/>
    <n v="2680858"/>
    <m/>
    <x v="818"/>
    <s v="315.166.208-01"/>
    <s v="GABRIELSOUZACURY@HOTMAIL.COM"/>
    <x v="1164"/>
    <s v="GABRIEL SOUZA CURY"/>
    <n v="5511997001994"/>
    <s v="REGULAR"/>
    <s v="REGULAR"/>
    <x v="1"/>
    <s v="CONSULTORIA"/>
    <s v="SÃO PAULO"/>
    <s v="SP"/>
    <s v="04088-004"/>
    <n v="5511997001994"/>
    <x v="537"/>
    <d v="2021-03-08T00:00:00"/>
    <s v="GSC"/>
    <s v="GSC_GSC"/>
    <s v="GABRIEL SOUZA CURY"/>
    <s v="MÉDICO(A)"/>
    <s v="COMPLETA"/>
    <s v="N"/>
    <x v="0"/>
    <n v="1"/>
    <n v="1"/>
    <s v="S"/>
    <s v="N"/>
    <s v="S"/>
    <s v=" "/>
    <x v="0"/>
    <m/>
  </r>
  <r>
    <n v="124"/>
    <x v="142"/>
    <d v="1990-08-21T00:00:00"/>
    <s v="M"/>
    <n v="8032021124"/>
    <n v="3949330"/>
    <n v="267536"/>
    <s v="6AU31694"/>
    <x v="819"/>
    <s v="090.026.294-00"/>
    <s v="LEONARDOCGRANJA@GMAIL.COM"/>
    <x v="1165"/>
    <s v="LEONARDO DE CARVALHO GRANJA"/>
    <n v="5511963698916"/>
    <s v="QUALIFICADO"/>
    <s v="QUALIFICADO"/>
    <x v="1"/>
    <s v="CONSULTORIA"/>
    <s v="SÃO PAULO"/>
    <s v="SP"/>
    <s v="05687-002"/>
    <n v="5511963698916"/>
    <x v="537"/>
    <d v="2021-03-08T00:00:00"/>
    <s v="LCG"/>
    <s v="LCG_LCG"/>
    <s v="LEONARDO DE CARVALHO GRANJA"/>
    <s v="ECONOMISTA"/>
    <s v="SIMPLES"/>
    <s v="S"/>
    <x v="0"/>
    <n v="1"/>
    <n v="1"/>
    <s v="S"/>
    <s v="N"/>
    <s v="S"/>
    <s v=" "/>
    <x v="0"/>
    <m/>
  </r>
  <r>
    <n v="126"/>
    <x v="221"/>
    <d v="1990-10-29T00:00:00"/>
    <s v="M"/>
    <n v="8032021126"/>
    <m/>
    <s v=""/>
    <m/>
    <x v="1"/>
    <s v="094.370.444-81"/>
    <s v="rodrigocasfora@gmail.com"/>
    <x v="1036"/>
    <s v="RODRIGO CARVALHO ASFORA"/>
    <n v="5584991418910"/>
    <s v="REGULAR"/>
    <s v=""/>
    <x v="1"/>
    <s v="CONSULTORIA"/>
    <s v="BELEM"/>
    <s v="PA"/>
    <s v="66093-047"/>
    <n v="5584991418910"/>
    <x v="537"/>
    <d v="2021-03-08T00:00:00"/>
    <s v="RCA"/>
    <s v="RCA"/>
    <s v="RODRIGO CARVALHO ASFORA"/>
    <s v="ENGENHEIRO(A)"/>
    <s v="SIMPLES"/>
    <s v="S"/>
    <x v="0"/>
    <n v="1"/>
    <n v="1"/>
    <s v="S"/>
    <s v="N"/>
    <s v="S"/>
    <s v=" "/>
    <x v="1"/>
    <d v="2022-04-01T00:00:00"/>
  </r>
  <r>
    <n v="129"/>
    <x v="1033"/>
    <d v="1973-01-23T00:00:00"/>
    <s v="M"/>
    <n v="8032021129"/>
    <n v="4923915"/>
    <s v=""/>
    <m/>
    <x v="820"/>
    <s v="822.031.994-15"/>
    <s v="ESCARIAO@HOTMAIL.COM"/>
    <x v="1166"/>
    <s v="ANDREIA NONATO ALBUQUERQUE ESCARIAO"/>
    <n v="5581996090986"/>
    <s v="QUALIFICADO"/>
    <s v=""/>
    <x v="1"/>
    <s v="CONSULTORIA"/>
    <s v="RECIFE"/>
    <s v="PE"/>
    <s v="52050-115"/>
    <n v="5581999631183"/>
    <x v="537"/>
    <d v="2021-03-08T00:00:00"/>
    <s v="ANE"/>
    <s v="ANE_ANE"/>
    <s v="ANDREIA NONATO ALBUQUERQUE ESCARIAO"/>
    <s v="MÉDICO(A)"/>
    <s v="COMPLETA"/>
    <s v="S"/>
    <x v="0"/>
    <n v="1"/>
    <n v="1"/>
    <s v="S"/>
    <s v="S"/>
    <s v="S"/>
    <s v=" "/>
    <x v="0"/>
    <m/>
  </r>
  <r>
    <n v="130"/>
    <x v="1034"/>
    <d v="1976-08-05T00:00:00"/>
    <s v="F"/>
    <n v="8032021130"/>
    <n v="4463103"/>
    <s v=""/>
    <m/>
    <x v="821"/>
    <s v="023.794.614-90"/>
    <s v="andreianca@hotmail.com"/>
    <x v="1167"/>
    <s v="ANDREIA NONATO ALBUQUERQUE ESCARIAO"/>
    <n v="5581996090986"/>
    <s v="QUALIFICADO"/>
    <s v=""/>
    <x v="1"/>
    <s v="CONSULTORIA"/>
    <s v="RECIFE"/>
    <s v="PE"/>
    <s v="52050-115"/>
    <n v="5581996090986"/>
    <x v="537"/>
    <d v="2021-03-08T00:00:00"/>
    <s v="ANE"/>
    <s v="ANE_ANE"/>
    <s v="ANDREIA NONATO ALBUQUERQUE ESCARIAO"/>
    <s v="MÉDICO(A)"/>
    <s v="COMPLETA"/>
    <s v="S"/>
    <x v="0"/>
    <n v="1"/>
    <n v="1"/>
    <s v="S"/>
    <s v="S"/>
    <s v="S"/>
    <s v=" "/>
    <x v="0"/>
    <m/>
  </r>
  <r>
    <n v="136"/>
    <x v="1035"/>
    <d v="1984-05-19T00:00:00"/>
    <s v="M"/>
    <n v="8032021136"/>
    <n v="2026632"/>
    <m/>
    <m/>
    <x v="822"/>
    <s v="015.704.265-03"/>
    <s v="FELIPEAPMENDONCA@GMAIL.COM"/>
    <x v="1168"/>
    <s v="FELIPE DE ARAUJO PINHO MENDONCA"/>
    <n v="5575981578919"/>
    <s v=""/>
    <s v="QUALIFICADO"/>
    <x v="1"/>
    <s v="CONSULTORIA"/>
    <s v="SANTO ANTONIO DE JESUS"/>
    <s v="BA"/>
    <s v="44434-532"/>
    <n v="5575981578919"/>
    <x v="537"/>
    <d v="2021-03-08T00:00:00"/>
    <s v="FAPM"/>
    <s v="FAPM_FAPM"/>
    <s v="FELIPE DE ARAUJO PINHO MENDONCA"/>
    <s v="ADMINISTRADOR(A)"/>
    <s v="COMPLETA"/>
    <s v="N"/>
    <x v="0"/>
    <n v="1"/>
    <n v="1"/>
    <s v="S"/>
    <s v="N"/>
    <s v="S"/>
    <s v=" "/>
    <x v="0"/>
    <m/>
  </r>
  <r>
    <n v="133"/>
    <x v="1036"/>
    <d v="1970-12-30T00:00:00"/>
    <s v="F"/>
    <n v="3032021133"/>
    <n v="3830547"/>
    <s v=""/>
    <m/>
    <x v="823"/>
    <s v="471.202.074-15"/>
    <s v="ALEXANDRAFREITAS@LIVE.COM"/>
    <x v="1169"/>
    <s v="ALEXANDRA CAVALCANTI DE FREITAS"/>
    <n v="558199875772"/>
    <s v="QUALIFICADO"/>
    <s v=""/>
    <x v="1"/>
    <s v="CONSULTORIA"/>
    <s v="RECIFE"/>
    <s v="PE"/>
    <s v="51111-000"/>
    <n v="558199875772"/>
    <x v="538"/>
    <d v="2021-03-03T00:00:00"/>
    <s v="ACF"/>
    <s v="ACF_ACF"/>
    <s v="ALEXANDRA CAVALCANTI DE FREITAS"/>
    <s v="MÉDICO(A)"/>
    <s v="COMPLETA"/>
    <s v="S"/>
    <x v="4"/>
    <n v="0"/>
    <s v="EXCEÇÃO"/>
    <s v="S"/>
    <s v="N"/>
    <s v="S"/>
    <s v=" "/>
    <x v="0"/>
    <m/>
  </r>
  <r>
    <n v="128"/>
    <x v="1037"/>
    <d v="1981-04-18T00:00:00"/>
    <s v="M"/>
    <n v="1032021128"/>
    <n v="2037263"/>
    <n v="3741451"/>
    <m/>
    <x v="824"/>
    <s v="021.811.707-89"/>
    <s v="RSCHINCARIOL@GMAIL.COM"/>
    <x v="1170"/>
    <s v="RAFAEL SCHINCARIOL LEIFELD"/>
    <n v="5521997604321"/>
    <s v="QUALIFICADO"/>
    <s v="QUALIFICADO"/>
    <x v="1"/>
    <s v="CONSULTORIA"/>
    <s v="RIO DE JANEIRO"/>
    <s v="RJ"/>
    <s v="22630-011"/>
    <n v="5521997604321"/>
    <x v="539"/>
    <d v="2021-03-01T00:00:00"/>
    <s v="RSL"/>
    <s v="RSL_RSL"/>
    <s v="RAFAEL SCHINCARIOL LEIFELD"/>
    <s v="EMPRESÁRIO(A)"/>
    <s v="COMPLETA"/>
    <s v="N"/>
    <x v="0"/>
    <n v="1"/>
    <n v="1"/>
    <s v="S"/>
    <s v="N"/>
    <s v="S"/>
    <s v=" "/>
    <x v="0"/>
    <m/>
  </r>
  <r>
    <n v="262"/>
    <x v="1038"/>
    <d v="1998-07-12T00:00:00"/>
    <s v="F"/>
    <n v="1032021262"/>
    <n v="7710094"/>
    <m/>
    <m/>
    <x v="825"/>
    <s v="077.387.084-92"/>
    <s v="ALEXIA_STAMFORD@HOTMAIL.COM"/>
    <x v="1171"/>
    <s v="ALEXANDRA CAVALCANTI DE FREITAS"/>
    <n v="558199875772"/>
    <s v="REGULAR"/>
    <s v=""/>
    <x v="1"/>
    <s v="CONSULTORIA"/>
    <s v="RECIFE"/>
    <s v="PE"/>
    <s v="51111-000"/>
    <n v="558199875772"/>
    <x v="539"/>
    <d v="2021-03-01T00:00:00"/>
    <s v="ACF"/>
    <s v="ACF_AFS"/>
    <s v="ALEXIA DE FREITAS STAMFORD"/>
    <s v="ADVOGADO(A)"/>
    <s v="SIMPLES"/>
    <s v="N"/>
    <x v="4"/>
    <n v="0"/>
    <m/>
    <s v="S"/>
    <s v="N"/>
    <s v="S"/>
    <s v=" "/>
    <x v="0"/>
    <m/>
  </r>
  <r>
    <n v="263"/>
    <x v="1039"/>
    <d v="2002-02-01T00:00:00"/>
    <s v="F"/>
    <n v="1032021263"/>
    <n v="7732451"/>
    <m/>
    <m/>
    <x v="826"/>
    <s v="052.594.244-09"/>
    <s v="SABRINASTAMFORD2013@GMAIL.COM"/>
    <x v="1172"/>
    <s v="ALEXANDRA CAVALCANTI DE FREITAS"/>
    <n v="558199875772"/>
    <s v="REGULAR"/>
    <s v=""/>
    <x v="1"/>
    <s v="CONSULTORIA"/>
    <s v="RECIFE"/>
    <s v="PE"/>
    <s v="51111-000"/>
    <n v="558199875772"/>
    <x v="539"/>
    <d v="2021-03-01T00:00:00"/>
    <s v="ACF"/>
    <s v="ACF_SFS"/>
    <s v="SABRINA DE FREITAS STAMFORD"/>
    <s v="ESTUDANTE"/>
    <s v="SIMPLES"/>
    <s v="N"/>
    <x v="4"/>
    <n v="0"/>
    <s v=""/>
    <s v="S"/>
    <s v="N"/>
    <s v="S"/>
    <s v=" "/>
    <x v="0"/>
    <m/>
  </r>
  <r>
    <n v="108"/>
    <x v="1040"/>
    <d v="1963-04-12T00:00:00"/>
    <s v="F"/>
    <n v="26022021108"/>
    <n v="4779559"/>
    <s v=""/>
    <m/>
    <x v="827"/>
    <s v="239.378.583-34"/>
    <s v="RDO.NVA01@GMAIL.COM"/>
    <x v="1173"/>
    <s v="JOSE DE BRITO MAGALHAES NETO"/>
    <n v="5586981511225"/>
    <s v=""/>
    <s v=""/>
    <x v="1"/>
    <s v="CONSULTORIA"/>
    <s v="TERESINA"/>
    <s v="PI"/>
    <s v="64240-000"/>
    <n v="5586999473327"/>
    <x v="540"/>
    <d v="2021-02-26T00:00:00"/>
    <s v="JBMN"/>
    <s v="JBMN_JBMN"/>
    <s v="JOSE DE BRITO MAGALHAES NETO"/>
    <s v="MÉDICO(A)"/>
    <s v="COMPLETA"/>
    <s v="S"/>
    <x v="0"/>
    <n v="1"/>
    <n v="1"/>
    <s v="S"/>
    <s v="N"/>
    <s v="S"/>
    <s v=" "/>
    <x v="0"/>
    <m/>
  </r>
  <r>
    <n v="120"/>
    <x v="1041"/>
    <d v="1960-11-06T00:00:00"/>
    <s v="F"/>
    <n v="26022021120"/>
    <n v="15182014"/>
    <s v=""/>
    <m/>
    <x v="828"/>
    <s v="278.527.764-34"/>
    <s v="CINTYAOLIVEIRA@GMAIL.COM"/>
    <x v="1174"/>
    <s v="LAUDENOR PEREIRA NETO"/>
    <n v="558194414343"/>
    <s v="REGULAR"/>
    <s v=""/>
    <x v="1"/>
    <s v="CONSULTORIA"/>
    <s v="RECIFE"/>
    <s v="PE"/>
    <s v="52060-330"/>
    <n v="558194414343"/>
    <x v="540"/>
    <d v="2021-02-26T00:00:00"/>
    <s v="LPN"/>
    <s v="LPN_LPN"/>
    <s v="LAUDENOR PEREIRA NETO"/>
    <s v="MÉDICO(A)"/>
    <s v="SIMPLES"/>
    <s v="S"/>
    <x v="0"/>
    <n v="1"/>
    <n v="1"/>
    <s v="S"/>
    <s v="N"/>
    <s v="S"/>
    <s v=" "/>
    <x v="0"/>
    <m/>
  </r>
  <r>
    <n v="131"/>
    <x v="1042"/>
    <d v="1980-09-30T00:00:00"/>
    <s v="M"/>
    <n v="26022021131"/>
    <n v="2183938"/>
    <m/>
    <m/>
    <x v="829"/>
    <s v="851.304.191-20"/>
    <s v="fagoleiro@hotmail.com"/>
    <x v="1175"/>
    <s v="FABIO DEIVSON LOPES MACIEL"/>
    <n v="5531973071828"/>
    <s v="QUALIFICADO"/>
    <m/>
    <x v="1"/>
    <s v="CONSULTORIA"/>
    <s v="BELO HORIZONTE"/>
    <s v="MG"/>
    <s v="33206-240"/>
    <n v="5531973071828"/>
    <x v="540"/>
    <d v="2021-02-26T00:00:00"/>
    <s v="FDLM"/>
    <s v="FDLM_FDLM"/>
    <s v="FABIO DEIVSON LOPES MACIEL"/>
    <s v="ATLETA"/>
    <s v="COMPLETA"/>
    <s v="S"/>
    <x v="0"/>
    <n v="1"/>
    <n v="1"/>
    <s v="S"/>
    <s v="N"/>
    <s v="S"/>
    <s v=" "/>
    <x v="0"/>
    <m/>
  </r>
  <r>
    <n v="478"/>
    <x v="1043"/>
    <d v="2005-04-04T00:00:00"/>
    <s v="M"/>
    <n v="26022021478"/>
    <n v="14353602"/>
    <n v="1762646"/>
    <m/>
    <x v="830"/>
    <s v="108.666.746-83"/>
    <s v="fagoleiro@hotmail.com"/>
    <x v="1176"/>
    <s v="FABIO DEIVSON LOPES MACIEL"/>
    <n v="5531973071828"/>
    <s v="REGULAR"/>
    <s v="REGULAR"/>
    <x v="1"/>
    <s v="CONSULTORIA"/>
    <s v="BELO HORIZONTE"/>
    <s v="MG"/>
    <s v="33206-240"/>
    <n v="5531973071828"/>
    <x v="540"/>
    <d v="2021-02-26T00:00:00"/>
    <s v="FDLM"/>
    <s v="FDLM_FDLM"/>
    <s v="FABIO DEIVSON LOPES MACIEL"/>
    <s v="ATLETA"/>
    <s v="COMPLETA"/>
    <s v="S"/>
    <x v="0"/>
    <n v="1"/>
    <n v="1"/>
    <s v="S"/>
    <s v="N"/>
    <s v="N"/>
    <s v=" "/>
    <x v="0"/>
    <m/>
  </r>
  <r>
    <n v="961"/>
    <x v="1041"/>
    <d v="1960-11-06T00:00:00"/>
    <s v="F"/>
    <s v="26022021961"/>
    <n v="4812519"/>
    <s v=""/>
    <m/>
    <x v="831"/>
    <s v="278.527.764-34"/>
    <s v="CINTYAOLIVEIRA@GMAIL.COM"/>
    <x v="1174"/>
    <s v="LAUDENOR PEREIRA NETO"/>
    <n v="558194414343"/>
    <s v="REGULAR"/>
    <s v=""/>
    <x v="1"/>
    <s v="CONSULTORIA"/>
    <s v="RECIFE"/>
    <s v="PE"/>
    <s v="52060-330"/>
    <n v="558194414343"/>
    <x v="540"/>
    <d v="2021-02-26T00:00:00"/>
    <s v="LPN"/>
    <s v="LPN_LPN"/>
    <s v="LAUDENOR PEREIRA NETO"/>
    <s v="MÉDICO(A)"/>
    <s v="SIMPLES"/>
    <s v="S"/>
    <x v="0"/>
    <n v="1"/>
    <n v="1"/>
    <s v="S"/>
    <s v="N"/>
    <s v="S"/>
    <s v=" "/>
    <x v="0"/>
    <m/>
  </r>
  <r>
    <n v="121"/>
    <x v="1044"/>
    <d v="1949-11-09T00:00:00"/>
    <s v="F"/>
    <n v="25022021121"/>
    <n v="4868958"/>
    <s v=""/>
    <m/>
    <x v="832"/>
    <s v="515.453.734-34"/>
    <s v="JULLIANACOSTA.DENTISTA@GMAIL.COM"/>
    <x v="1177"/>
    <s v="IRACEMA MARGARIDA MONTEIRO DA COSTA"/>
    <n v="5581996671536"/>
    <s v="QUALIFICADO"/>
    <s v=""/>
    <x v="1"/>
    <s v="CONSULTORIA"/>
    <s v="RECIFE"/>
    <s v="PE"/>
    <s v="52060-110"/>
    <n v="5581996671536"/>
    <x v="541"/>
    <d v="2021-02-25T00:00:00"/>
    <s v="FMV"/>
    <s v="FMV_IMC"/>
    <s v="IRACEMA MARGARIDA MONTEIRO DA COSTA"/>
    <s v="APOSENTADO(A)"/>
    <s v="SIMPLES"/>
    <s v="N"/>
    <x v="0"/>
    <n v="1"/>
    <n v="1"/>
    <s v="S"/>
    <s v="N"/>
    <s v="S"/>
    <s v=" "/>
    <x v="0"/>
    <m/>
  </r>
  <r>
    <n v="127"/>
    <x v="953"/>
    <d v="1988-03-15T00:00:00"/>
    <s v="M"/>
    <n v="15022021127"/>
    <n v="552217"/>
    <s v=""/>
    <m/>
    <x v="1"/>
    <s v="066.109.964-40"/>
    <s v="RCABRAL.MED@GMAIL.COM"/>
    <x v="1178"/>
    <s v="RENAN CABRAL MOTA"/>
    <n v="5583999418717"/>
    <s v="REGULAR"/>
    <s v=""/>
    <x v="1"/>
    <s v="CONSULTORIA"/>
    <s v="RECIFE"/>
    <s v="PE"/>
    <s v="51350-070"/>
    <n v="5583999418717"/>
    <x v="542"/>
    <d v="2021-02-15T00:00:00"/>
    <s v="RCM"/>
    <s v="RCM"/>
    <s v="RENAN CABRAL MOTA"/>
    <s v="MÉDICO(A)"/>
    <s v="COMPLETA"/>
    <s v="S"/>
    <x v="0"/>
    <n v="1"/>
    <n v="1"/>
    <s v="S"/>
    <s v="N"/>
    <s v="S"/>
    <s v=" "/>
    <x v="1"/>
    <d v="2022-01-01T00:00:00"/>
  </r>
  <r>
    <n v="125"/>
    <x v="1045"/>
    <d v="1993-06-26T00:00:00"/>
    <s v="F"/>
    <n v="12022021125"/>
    <n v="4817020"/>
    <s v=""/>
    <m/>
    <x v="1"/>
    <s v="096.707.434-78"/>
    <s v="LUCIANA_GALVEZ@HOTMAIL.COM"/>
    <x v="1179"/>
    <s v="LUCIANA GALVEZ DE ANDRADE LIMA"/>
    <n v="5581996072532"/>
    <s v="REGULAR"/>
    <s v=""/>
    <x v="20"/>
    <s v="RETENCAO"/>
    <s v="RECIFE"/>
    <s v="PE"/>
    <s v="52061-320"/>
    <n v="5581996072532"/>
    <x v="543"/>
    <d v="2021-02-12T00:00:00"/>
    <s v="LGA"/>
    <s v="LGA"/>
    <s v="LUCIANA GALVEZ DE ANDRADE LIMA"/>
    <s v="MÉDICO(A)"/>
    <s v="COMPLETA"/>
    <s v="N"/>
    <x v="1"/>
    <n v="0"/>
    <s v=""/>
    <s v="N"/>
    <s v="N"/>
    <s v="N"/>
    <s v=" "/>
    <x v="1"/>
    <d v="2023-07-13T00:00:00"/>
  </r>
  <r>
    <n v="122"/>
    <x v="1046"/>
    <d v="1991-04-15T00:00:00"/>
    <s v="F"/>
    <n v="11022021122"/>
    <n v="4870473"/>
    <s v=""/>
    <m/>
    <x v="1"/>
    <s v="092.881.834-93"/>
    <s v="jullianacosta.dentista@hotmail.com"/>
    <x v="1180"/>
    <s v="IRACEMA MARGARIDA MONTEIRO DA COSTA"/>
    <n v="5581996671536"/>
    <s v=""/>
    <s v=""/>
    <x v="1"/>
    <s v="CONSULTORIA"/>
    <s v="RECIFE"/>
    <s v="PE"/>
    <s v="52051-105"/>
    <n v="5581996671536"/>
    <x v="544"/>
    <d v="2021-02-11T00:00:00"/>
    <s v="FMV"/>
    <s v="FMV_IMC"/>
    <s v="IRACEMA MARGARIDA MONTEIRO DA COSTA"/>
    <s v="DENTISTA"/>
    <s v="SIMPLES"/>
    <s v="S"/>
    <x v="0"/>
    <n v="1"/>
    <n v="1"/>
    <s v="S"/>
    <s v="N"/>
    <s v="N"/>
    <s v=" "/>
    <x v="0"/>
    <m/>
  </r>
  <r>
    <n v="117"/>
    <x v="1047"/>
    <d v="1976-12-28T00:00:00"/>
    <s v="F"/>
    <n v="1022021117"/>
    <n v="2612428"/>
    <m/>
    <m/>
    <x v="833"/>
    <s v="054.606.717-44"/>
    <s v="ALINELEMGRUBER@YAHOO.COM.BR"/>
    <x v="1181"/>
    <s v="ALINE LEMGRUBER PRADO COSTA"/>
    <n v="5511976568787"/>
    <s v="REGULAR"/>
    <s v="REGULAR"/>
    <x v="1"/>
    <s v="CONSULTORIA"/>
    <s v="SÃO PAULO"/>
    <s v="SP"/>
    <s v="05652-900"/>
    <n v="5511976568787"/>
    <x v="545"/>
    <d v="2021-02-01T00:00:00"/>
    <s v="ALPC"/>
    <s v="ALPC_ALPC"/>
    <s v="ALINE LEMGRUBER PRADO COSTA"/>
    <s v="MÉDICO(A)"/>
    <s v="COMPLETA"/>
    <s v="S"/>
    <x v="0"/>
    <n v="1"/>
    <n v="1"/>
    <s v="S"/>
    <s v="N"/>
    <s v="S"/>
    <s v=" "/>
    <x v="0"/>
    <m/>
  </r>
  <r>
    <n v="118"/>
    <x v="1048"/>
    <d v="1974-01-09T00:00:00"/>
    <s v="M"/>
    <n v="1022021118"/>
    <n v="2647663"/>
    <n v="3357621"/>
    <m/>
    <x v="834"/>
    <s v="171.037.488-88"/>
    <s v="FELIPPEFREITAS@ME.COM"/>
    <x v="1182"/>
    <s v="ALINE LEMGRUBER PRADO COSTA"/>
    <n v="5511976568787"/>
    <s v=""/>
    <s v="QUALIFICADO"/>
    <x v="1"/>
    <s v="CONSULTORIA"/>
    <s v="SÃO PAULO"/>
    <s v="SP"/>
    <s v="05652-901"/>
    <n v="5511953151974"/>
    <x v="545"/>
    <d v="2021-02-01T00:00:00"/>
    <s v="ALPC"/>
    <s v="ALPC_ALPC"/>
    <s v="ALINE LEMGRUBER PRADO COSTA"/>
    <s v="MÉDICO(A)"/>
    <s v="COMPLETA"/>
    <s v="S"/>
    <x v="0"/>
    <n v="1"/>
    <n v="1"/>
    <s v="S"/>
    <s v="N"/>
    <s v="S"/>
    <s v=" "/>
    <x v="0"/>
    <m/>
  </r>
  <r>
    <n v="98"/>
    <x v="1049"/>
    <d v="1951-07-28T00:00:00"/>
    <s v="M"/>
    <n v="2901202198"/>
    <n v="4743156"/>
    <n v="3644155"/>
    <m/>
    <x v="835"/>
    <s v="126.934.484-68"/>
    <s v="TONECO.AR@HOTMAIL.COM"/>
    <x v="1183"/>
    <s v="LUCIANA DE CAMPOS REIS"/>
    <n v="5581991670681"/>
    <s v="QUALIFICADO"/>
    <s v="REGULAR"/>
    <x v="1"/>
    <s v="CONSULTORIA"/>
    <s v="RECIFE"/>
    <s v="PE"/>
    <s v="51111-000"/>
    <n v="5581999649882"/>
    <x v="546"/>
    <d v="2021-01-29T00:00:00"/>
    <s v="LCR"/>
    <s v="LCR_LCR"/>
    <s v="LUCIANA DE CAMPOS REIS"/>
    <s v="ENGENHEIRO(A)"/>
    <s v="COMPLETA"/>
    <s v="N"/>
    <x v="0"/>
    <n v="1"/>
    <n v="1"/>
    <s v="S"/>
    <s v="N"/>
    <s v="S"/>
    <s v=" "/>
    <x v="0"/>
    <m/>
  </r>
  <r>
    <n v="99"/>
    <x v="1050"/>
    <d v="1981-05-01T00:00:00"/>
    <s v="F"/>
    <n v="2901202199"/>
    <n v="4502819"/>
    <n v="3189854"/>
    <m/>
    <x v="836"/>
    <s v="008.804.104-26"/>
    <s v="LUCIANACR81@HOTMAIL.COM"/>
    <x v="1184"/>
    <s v="LUCIANA DE CAMPOS REIS"/>
    <n v="5581991670681"/>
    <s v="QUALIFICADO"/>
    <s v="QUALIFICADO"/>
    <x v="1"/>
    <s v="CONSULTORIA"/>
    <s v="RECIFE"/>
    <s v="PE"/>
    <s v="50710-100"/>
    <n v="5581991670681"/>
    <x v="546"/>
    <d v="2021-01-29T00:00:00"/>
    <s v="LCR"/>
    <s v="LCR_LCR"/>
    <s v="LUCIANA DE CAMPOS REIS"/>
    <s v="ENGENHEIRO(A)"/>
    <s v="COMPLETA"/>
    <s v="N"/>
    <x v="0"/>
    <n v="1"/>
    <n v="1"/>
    <s v="S"/>
    <s v="N"/>
    <s v="S"/>
    <s v=" "/>
    <x v="0"/>
    <m/>
  </r>
  <r>
    <n v="100"/>
    <x v="1051"/>
    <d v="1983-05-20T00:00:00"/>
    <s v="F"/>
    <n v="29012021100"/>
    <n v="4742932"/>
    <s v=""/>
    <m/>
    <x v="837"/>
    <s v="040.063.704-90"/>
    <s v="LUIZACREIS@GMAIL.COM"/>
    <x v="1185"/>
    <s v="LUCIANA DE CAMPOS REIS"/>
    <n v="5581991670681"/>
    <s v="REGULAR"/>
    <s v=""/>
    <x v="1"/>
    <s v="CONSULTORIA"/>
    <s v="SÃO PAULO"/>
    <s v="SP"/>
    <s v="03077-000"/>
    <n v="5581991670681"/>
    <x v="546"/>
    <d v="2021-01-29T00:00:00"/>
    <s v="LCR"/>
    <s v="LCR_LCR"/>
    <s v="LUCIANA DE CAMPOS REIS"/>
    <s v="BIOMEDICO"/>
    <s v="COMPLETA"/>
    <s v="N"/>
    <x v="0"/>
    <n v="1"/>
    <n v="1"/>
    <s v="S"/>
    <s v="N"/>
    <s v="S"/>
    <s v=" "/>
    <x v="0"/>
    <m/>
  </r>
  <r>
    <n v="105"/>
    <x v="1052"/>
    <d v="1991-05-09T00:00:00"/>
    <s v="M"/>
    <n v="29012021105"/>
    <n v="2495430"/>
    <n v="936181"/>
    <m/>
    <x v="838"/>
    <s v="040.911.143-00"/>
    <s v="ZENETO_BMN@HOTMAIL.COM"/>
    <x v="1186"/>
    <s v="JOSE DE BRITO MAGALHAES NETO"/>
    <n v="5586981511225"/>
    <s v=""/>
    <s v="REGULAR"/>
    <x v="1"/>
    <s v="CONSULTORIA"/>
    <s v="TERESINA"/>
    <s v="PI"/>
    <s v="64051-030"/>
    <n v="5511944421225"/>
    <x v="546"/>
    <d v="2021-01-29T00:00:00"/>
    <s v="JBMN"/>
    <s v="JBMN_JBMN"/>
    <s v="JOSE DE BRITO MAGALHAES NETO"/>
    <s v="MÉDICO(A)"/>
    <s v="COMPLETA"/>
    <s v="N"/>
    <x v="0"/>
    <n v="1"/>
    <n v="1"/>
    <s v="S"/>
    <s v="N"/>
    <s v="S"/>
    <s v=" "/>
    <x v="0"/>
    <m/>
  </r>
  <r>
    <n v="106"/>
    <x v="1053"/>
    <d v="1990-08-24T00:00:00"/>
    <s v="F"/>
    <n v="29012021106"/>
    <n v="5666711"/>
    <n v="2768262"/>
    <m/>
    <x v="839"/>
    <s v="011.013.433-89"/>
    <s v="MARINA_SANTOS04@HOTMAIL.COM"/>
    <x v="1187"/>
    <s v="JOSE DE BRITO MAGALHAES NETO"/>
    <n v="5586981511225"/>
    <s v="REGULAR"/>
    <s v="REGULAR"/>
    <x v="1"/>
    <s v="CONSULTORIA"/>
    <s v="TERESINA"/>
    <s v="PI"/>
    <s v="64051-030"/>
    <n v="5586981821661"/>
    <x v="546"/>
    <d v="2021-01-29T00:00:00"/>
    <s v="JBMN"/>
    <s v="JBMN_JBMN"/>
    <s v="JOSE DE BRITO MAGALHAES NETO"/>
    <s v="MÉDICO(A)"/>
    <s v="COMPLETA"/>
    <s v="N"/>
    <x v="0"/>
    <n v="1"/>
    <n v="1"/>
    <s v="S"/>
    <s v="N"/>
    <s v="N"/>
    <s v=" "/>
    <x v="0"/>
    <m/>
  </r>
  <r>
    <n v="107"/>
    <x v="363"/>
    <d v="1982-05-23T00:00:00"/>
    <s v="M"/>
    <n v="29012021107"/>
    <m/>
    <m/>
    <m/>
    <x v="1"/>
    <s v="648.145.303-82"/>
    <s v="EDCMFILHO@HOTMAIL.COM"/>
    <x v="1188"/>
    <s v="EDGAR CARNEIRO MACHADO FILHO"/>
    <n v="5586999888414"/>
    <s v="QUALIFICADO"/>
    <s v="QUALIFICADO"/>
    <x v="1"/>
    <s v="CONSULTORIA"/>
    <s v="TERESINA"/>
    <s v="PI"/>
    <s v="64049-270"/>
    <n v="5586999888414"/>
    <x v="546"/>
    <d v="2021-01-29T00:00:00"/>
    <s v="JBMN_EC"/>
    <s v="JBMN_EC"/>
    <s v="EDGAR CARNEIRO MACHADO FILHO"/>
    <s v="ENGENHEIRO(A)"/>
    <s v="COMPLETA"/>
    <s v="S"/>
    <x v="0"/>
    <n v="1"/>
    <n v="1"/>
    <s v="S"/>
    <s v="S"/>
    <s v="S"/>
    <s v=" "/>
    <x v="1"/>
    <d v="2023-02-15T00:00:00"/>
  </r>
  <r>
    <n v="247"/>
    <x v="1054"/>
    <m/>
    <s v="F"/>
    <n v="29012021247"/>
    <m/>
    <m/>
    <m/>
    <x v="1"/>
    <m/>
    <s v="EDCMFILHO@HOTMAIL.COM"/>
    <x v="1188"/>
    <s v="EDGAR CARNEIRO MACHADO FILHO"/>
    <n v="5586999888414"/>
    <s v=""/>
    <s v=""/>
    <x v="1"/>
    <s v="CONSULTORIA"/>
    <s v="TERESINA"/>
    <s v="PI"/>
    <s v="64049-270"/>
    <n v="5586999888414"/>
    <x v="546"/>
    <d v="2021-01-29T00:00:00"/>
    <s v="JBMN_EC"/>
    <s v="JBMN_EC"/>
    <s v="EDGAR CARNEIRO MACHADO FILHO"/>
    <s v="ESTUDANTE"/>
    <m/>
    <m/>
    <x v="0"/>
    <n v="1"/>
    <n v="1"/>
    <s v="S"/>
    <s v="S"/>
    <s v="S"/>
    <s v=" "/>
    <x v="1"/>
    <d v="2023-02-15T00:00:00"/>
  </r>
  <r>
    <n v="248"/>
    <x v="1055"/>
    <m/>
    <s v="F"/>
    <n v="29012021248"/>
    <m/>
    <m/>
    <m/>
    <x v="1"/>
    <m/>
    <s v="EDCMFILHO@HOTMAIL.COM"/>
    <x v="1188"/>
    <s v="EDGAR CARNEIRO MACHADO FILHO"/>
    <n v="5586999888414"/>
    <s v=""/>
    <s v=""/>
    <x v="1"/>
    <s v="CONSULTORIA"/>
    <s v="TERESINA"/>
    <s v="PI"/>
    <s v="64049-270"/>
    <n v="5586999888414"/>
    <x v="546"/>
    <d v="2021-01-29T00:00:00"/>
    <s v="JBMN_EC"/>
    <s v="JBMN_EC"/>
    <s v="EDGAR CARNEIRO MACHADO FILHO"/>
    <s v="ESTUDANTE"/>
    <m/>
    <m/>
    <x v="0"/>
    <n v="1"/>
    <n v="1"/>
    <s v="S"/>
    <s v="S"/>
    <s v="S"/>
    <s v=" "/>
    <x v="1"/>
    <d v="2023-02-15T00:00:00"/>
  </r>
  <r>
    <n v="78"/>
    <x v="1056"/>
    <d v="1993-11-25T00:00:00"/>
    <s v="M"/>
    <n v="2701202178"/>
    <n v="4664948"/>
    <s v=""/>
    <s v="6AJ07102"/>
    <x v="840"/>
    <s v="106.783.714-07"/>
    <s v="LAUDENOR_NETO@HOTMAIL.COM"/>
    <x v="1189"/>
    <s v="LAUDENOR PEREIRA NETO"/>
    <n v="558194414343"/>
    <s v="REGULAR"/>
    <s v=""/>
    <x v="1"/>
    <s v="CONSULTORIA"/>
    <s v="RECIFE"/>
    <s v="PE"/>
    <s v="52060-330"/>
    <n v="558194414343"/>
    <x v="547"/>
    <d v="2021-01-27T00:00:00"/>
    <s v="LPN"/>
    <s v="LPN_LPN"/>
    <s v="LAUDENOR PEREIRA NETO"/>
    <s v="ADVOGADO(A)"/>
    <s v="SIMPLES"/>
    <s v="N"/>
    <x v="0"/>
    <n v="1"/>
    <n v="1"/>
    <s v="S"/>
    <s v="S"/>
    <s v="S"/>
    <s v=" "/>
    <x v="0"/>
    <m/>
  </r>
  <r>
    <n v="81"/>
    <x v="1057"/>
    <d v="1979-05-06T00:00:00"/>
    <s v="F"/>
    <n v="2701202181"/>
    <n v="4672096"/>
    <n v="2191475"/>
    <m/>
    <x v="841"/>
    <s v="027.753.734-70"/>
    <s v="MARIAKARINAMONTEIRO@GMAIL.COM"/>
    <x v="1190"/>
    <s v="MARIA KARINA MONTEIRO VASCONCELOS"/>
    <n v="5581999157388"/>
    <s v="QUALIFICADO"/>
    <s v="QUALIFICADO"/>
    <x v="1"/>
    <s v="CONSULTORIA"/>
    <s v="RECIFE"/>
    <s v="PE"/>
    <s v="51020-210"/>
    <n v="5581999157388"/>
    <x v="547"/>
    <d v="2021-01-27T00:00:00"/>
    <s v="FMV"/>
    <s v="FMV_MKM"/>
    <s v="MARIA KARINA MONTEIRO VASCONCELOS"/>
    <s v="EMPRESÁRIO(A)"/>
    <s v="COMPLETA"/>
    <s v="N"/>
    <x v="0"/>
    <n v="1"/>
    <n v="1"/>
    <s v="S"/>
    <s v="N"/>
    <s v="S"/>
    <s v=" "/>
    <x v="0"/>
    <m/>
  </r>
  <r>
    <n v="109"/>
    <x v="1058"/>
    <d v="1989-03-28T00:00:00"/>
    <s v="M"/>
    <n v="27012021109"/>
    <n v="583508"/>
    <n v="1106681"/>
    <m/>
    <x v="842"/>
    <s v="082.660.484-60"/>
    <s v="PEDROVITOR.VIEIRA@GMAIL.COM"/>
    <x v="1191"/>
    <s v="PEDRO VITOR MACEDO VIEIRA"/>
    <n v="5511952458170"/>
    <s v="QUALIFICADO"/>
    <s v="QUALIFICADO"/>
    <x v="1"/>
    <s v="CONSULTORIA"/>
    <s v="SÃO PAULO"/>
    <s v="SP"/>
    <s v="04567-002"/>
    <n v="5511952458170"/>
    <x v="547"/>
    <d v="2021-01-27T00:00:00"/>
    <s v="PVV"/>
    <s v="PVV_PVV"/>
    <s v="PEDRO VITOR MACEDO VIEIRA"/>
    <s v="ENGENHEIRO(A)"/>
    <s v="COMPLETA"/>
    <s v="S"/>
    <x v="0"/>
    <n v="1"/>
    <n v="1"/>
    <s v="S"/>
    <s v="S"/>
    <s v="S"/>
    <s v=" "/>
    <x v="0"/>
    <m/>
  </r>
  <r>
    <n v="110"/>
    <x v="1059"/>
    <d v="1989-03-08T00:00:00"/>
    <s v="F"/>
    <n v="27012021110"/>
    <n v="595613"/>
    <s v=""/>
    <s v="6FQ76446"/>
    <x v="843"/>
    <s v="082.290.864-60"/>
    <s v="MILENA.VASCONSELOS@GMAIL.COM"/>
    <x v="1192"/>
    <s v="PEDRO VITOR MACEDO VIEIRA"/>
    <n v="5511952458170"/>
    <s v="QUALIFICADO"/>
    <s v=""/>
    <x v="1"/>
    <s v="CONSULTORIA"/>
    <s v="SÃO PAULO"/>
    <s v="SP"/>
    <s v="04568-010"/>
    <n v="5511972157363"/>
    <x v="547"/>
    <d v="2021-01-27T00:00:00"/>
    <s v="PVV"/>
    <s v="PVV_PVV"/>
    <s v="PEDRO VITOR MACEDO VIEIRA"/>
    <s v="ENGENHEIRO(A)"/>
    <s v="COMPLETA"/>
    <s v="S"/>
    <x v="0"/>
    <n v="1"/>
    <n v="1"/>
    <s v="S"/>
    <s v="S"/>
    <s v="S"/>
    <s v=" "/>
    <x v="0"/>
    <m/>
  </r>
  <r>
    <n v="113"/>
    <x v="1060"/>
    <d v="1990-02-25T00:00:00"/>
    <s v="M"/>
    <n v="27012021113"/>
    <n v="2284397"/>
    <n v="341069"/>
    <m/>
    <x v="844"/>
    <s v="357.890.228-47"/>
    <s v="alexcastilhoo@gmail.com"/>
    <x v="1193"/>
    <s v="ALEX CASTILHO ARAUJO"/>
    <n v="5513997199539"/>
    <s v="QUALIFICADO"/>
    <s v="QUALIFICADO"/>
    <x v="1"/>
    <s v="CONSULTORIA"/>
    <s v="SANTOS"/>
    <s v="SP"/>
    <s v="11015-185"/>
    <n v="5513997199539"/>
    <x v="547"/>
    <d v="2021-01-27T00:00:00"/>
    <s v="FCA"/>
    <s v="FCA_ACA"/>
    <s v="ALEX CASTILHO ARAUJO"/>
    <s v="CONSULTOR"/>
    <s v="COMPLETA"/>
    <s v="S"/>
    <x v="0"/>
    <n v="1"/>
    <n v="1"/>
    <s v="S"/>
    <s v="N"/>
    <s v="S"/>
    <s v=" "/>
    <x v="0"/>
    <m/>
  </r>
  <r>
    <n v="114"/>
    <x v="1061"/>
    <d v="2002-12-20T00:00:00"/>
    <s v="M"/>
    <n v="27012021114"/>
    <n v="4744873"/>
    <s v=""/>
    <m/>
    <x v="1"/>
    <s v="05.465.222/0001-01"/>
    <s v="RAFAEL.JATOBA@RMTERCEIRIZACAO.COM.BR"/>
    <x v="1194"/>
    <s v="RM TERCEIRIZACAO E GESTAO DE RECURSOS HUMANOS EIRELI"/>
    <n v="5581995019674"/>
    <s v="QUALIFICADO"/>
    <s v=""/>
    <x v="19"/>
    <s v="CONSULTORIA"/>
    <s v="RECIFE"/>
    <s v="PE"/>
    <m/>
    <n v="5581995019674"/>
    <x v="547"/>
    <d v="2021-01-27T00:00:00"/>
    <s v="RMTG"/>
    <s v="RMTG"/>
    <s v="RM TERCEIRIZACAO E GESTAO DE RECURSOS HUMANOS EIRELI"/>
    <s v="EMPRESA"/>
    <s v="COMPLETA"/>
    <s v="N"/>
    <x v="0"/>
    <n v="1"/>
    <s v="EXCEÇÃO"/>
    <s v="S"/>
    <s v="N"/>
    <s v="S"/>
    <s v=" "/>
    <x v="1"/>
    <d v="2023-03-06T00:00:00"/>
  </r>
  <r>
    <n v="116"/>
    <x v="1062"/>
    <d v="1981-03-04T00:00:00"/>
    <s v="M"/>
    <n v="27012021116"/>
    <n v="3235740"/>
    <n v="1904507"/>
    <m/>
    <x v="845"/>
    <s v="284.625.708-67"/>
    <s v="josecrippa@hotmail.com"/>
    <x v="1195"/>
    <s v="JOSE ANTONIO CRIPPA"/>
    <n v="5511988552397"/>
    <s v=""/>
    <s v="QUALIFICADO"/>
    <x v="1"/>
    <s v="CONSULTORIA"/>
    <s v="SANTO ANDRÉ"/>
    <s v="SP"/>
    <s v="09090-710"/>
    <n v="5511988552397"/>
    <x v="547"/>
    <d v="2021-01-27T00:00:00"/>
    <s v="JAC"/>
    <s v="JAC_JAC"/>
    <s v="JOSE ANTONIO CRIPPA"/>
    <s v="ADMINISTRADOR(A)"/>
    <s v="COMPLETA"/>
    <s v="S"/>
    <x v="0"/>
    <n v="1"/>
    <n v="1"/>
    <s v="S"/>
    <s v="N"/>
    <s v="S"/>
    <s v=" "/>
    <x v="0"/>
    <m/>
  </r>
  <r>
    <n v="269"/>
    <x v="1063"/>
    <d v="1994-07-24T00:00:00"/>
    <s v="F"/>
    <n v="27012021269"/>
    <n v="3360528"/>
    <m/>
    <m/>
    <x v="846"/>
    <s v="103.194.544-01"/>
    <s v="CECILIAFBLEITE@GMAIL.COM"/>
    <x v="1196"/>
    <s v="LAUDENOR PEREIRA NETO"/>
    <n v="558194414343"/>
    <s v="REGULAR"/>
    <s v=""/>
    <x v="1"/>
    <s v="CONSULTORIA"/>
    <s v="RECIFE"/>
    <s v="PE"/>
    <s v="25050-174"/>
    <n v="5581999965333"/>
    <x v="547"/>
    <d v="2021-01-27T00:00:00"/>
    <s v="LPN"/>
    <s v="LPN_LPN"/>
    <s v="LAUDENOR PEREIRA NETO"/>
    <s v="MÉDICO(A)"/>
    <s v="SIMPLES"/>
    <s v="N"/>
    <x v="0"/>
    <n v="1"/>
    <n v="1"/>
    <s v="S"/>
    <s v="S"/>
    <s v="S"/>
    <s v=" "/>
    <x v="0"/>
    <m/>
  </r>
  <r>
    <n v="885"/>
    <x v="1058"/>
    <d v="1989-03-28T00:00:00"/>
    <s v="M"/>
    <s v="27012021885"/>
    <n v="15035309"/>
    <m/>
    <m/>
    <x v="847"/>
    <s v="082.660.484-60"/>
    <s v="PEDROVITOR.VIEIRA@GMAIL.COM"/>
    <x v="1197"/>
    <s v="PEDRO VITOR MACEDO VIEIRA"/>
    <n v="5511952458170"/>
    <s v="REGULAR"/>
    <m/>
    <x v="1"/>
    <s v="CONSULTORIA"/>
    <s v="SÃO PAULO"/>
    <s v="SP"/>
    <s v="04567-002"/>
    <n v="5511952458170"/>
    <x v="547"/>
    <d v="2021-01-27T00:00:00"/>
    <s v="PVV"/>
    <s v="PVV_PVV"/>
    <s v="PEDRO VITOR MACEDO VIEIRA"/>
    <s v="ENGENHEIRO(A)"/>
    <s v="COMPLETA"/>
    <s v="S"/>
    <x v="0"/>
    <n v="1"/>
    <n v="1"/>
    <s v="S"/>
    <s v="S"/>
    <s v="S"/>
    <s v=" "/>
    <x v="0"/>
    <m/>
  </r>
  <r>
    <n v="115"/>
    <x v="1064"/>
    <d v="1998-06-02T00:00:00"/>
    <s v="M"/>
    <n v="14012021115"/>
    <n v="4385373"/>
    <s v=""/>
    <m/>
    <x v="1"/>
    <s v="118.618.444-25"/>
    <s v="RAFAELPJATOBAC@GMAIL.COM"/>
    <x v="1198"/>
    <s v="RM TERCEIRIZACAO E GESTAO DE RECURSOS HUMANOS EIRELI"/>
    <n v="5581995019674"/>
    <s v="REGULAR"/>
    <s v=""/>
    <x v="19"/>
    <s v="CONSULTORIA"/>
    <s v="RECIFE"/>
    <s v="PE"/>
    <s v="52041-160"/>
    <n v="5581981245770"/>
    <x v="548"/>
    <d v="2021-01-14T00:00:00"/>
    <s v="RMTG"/>
    <s v="RMTG"/>
    <s v="RM TERCEIRIZACAO E GESTAO DE RECURSOS HUMANOS EIRELI"/>
    <s v="EMPRESÁRIO(A)"/>
    <s v="COMPLETA"/>
    <s v="N"/>
    <x v="0"/>
    <n v="1"/>
    <s v="EXCEÇÃO"/>
    <s v="N"/>
    <s v="N"/>
    <s v="N"/>
    <s v=" "/>
    <x v="1"/>
    <d v="2023-03-06T00:00:00"/>
  </r>
  <r>
    <n v="112"/>
    <x v="1065"/>
    <d v="1968-08-11T00:00:00"/>
    <s v="M"/>
    <n v="13012021112"/>
    <n v="2731587"/>
    <s v=""/>
    <m/>
    <x v="1"/>
    <s v="593.301.634-91"/>
    <s v="AEFILHOBIG@GMAIL.COM"/>
    <x v="1199"/>
    <s v="EMMANUEL BENEDITO NEVES ANDRADE FILHO"/>
    <n v="5581991110767"/>
    <s v="QUALIFICADO"/>
    <s v=""/>
    <x v="1"/>
    <s v="CONSULTORIA"/>
    <s v="RECIFE"/>
    <s v="PE"/>
    <s v="51020-190"/>
    <n v="5581991110767"/>
    <x v="549"/>
    <d v="2021-01-13T00:00:00"/>
    <s v="EAF"/>
    <s v="EAF"/>
    <s v="EMMANUEL BENEDITO NEVES ANDRADE FILHO"/>
    <s v="EMPRESÁRIO(A)"/>
    <s v="COMPLETA"/>
    <s v="N"/>
    <x v="0"/>
    <n v="0"/>
    <s v=""/>
    <s v="S"/>
    <s v="N"/>
    <s v="S"/>
    <s v=" "/>
    <x v="1"/>
    <d v="2022-02-03T00:00:00"/>
  </r>
  <r>
    <n v="111"/>
    <x v="1066"/>
    <d v="1997-11-06T00:00:00"/>
    <s v="F"/>
    <n v="11012021111"/>
    <n v="4465510"/>
    <s v=""/>
    <m/>
    <x v="1"/>
    <s v="120.244.164-54"/>
    <s v="MLUIZAMOTA@OUTLOOK.COM"/>
    <x v="1200"/>
    <s v="PEDRO HENRIQUE GALVEZ DE CARVALHO BARGETZI"/>
    <n v="5581999734730"/>
    <s v="QUALIFICADO"/>
    <s v=""/>
    <x v="20"/>
    <s v="RETENCAO"/>
    <s v="RECIFE"/>
    <s v="PE"/>
    <s v="52251-175"/>
    <n v="5581994563537"/>
    <x v="550"/>
    <d v="2021-01-11T00:00:00"/>
    <s v="PGB"/>
    <s v="PGB"/>
    <s v="PEDRO HENRIQUE GALVEZ DE CARVALHO BARGETZI"/>
    <s v="ADVOGADO(A)"/>
    <s v="SIMPLES"/>
    <s v="N"/>
    <x v="2"/>
    <n v="1"/>
    <s v=""/>
    <s v="N"/>
    <s v="N"/>
    <s v="N"/>
    <s v=" "/>
    <x v="1"/>
    <d v="2023-07-13T00:00:00"/>
  </r>
  <r>
    <n v="103"/>
    <x v="491"/>
    <d v="1980-05-27T00:00:00"/>
    <s v="F"/>
    <n v="7012021103"/>
    <n v="4797446"/>
    <s v=""/>
    <m/>
    <x v="1"/>
    <s v="797.755.005-91"/>
    <s v="ELDSAMIRA@GMAIL.COM"/>
    <x v="1201"/>
    <s v="ELDSAMIRA DA SILVA MASCARENHAS SCHETTINI SOBRINHO"/>
    <n v="5571999793545"/>
    <s v="QUALIFICADO"/>
    <s v=""/>
    <x v="1"/>
    <s v="CONSULTORIA"/>
    <s v="SALVADOR"/>
    <s v="BA"/>
    <s v="41815-190"/>
    <n v="5571999793545"/>
    <x v="551"/>
    <d v="2021-01-07T00:00:00"/>
    <s v="EMSF"/>
    <s v="EMSF"/>
    <s v="ELDSAMIRA DA SILVA MASCARENHAS SCHETTINI SOBRINHO"/>
    <s v="MÉDICO(A)"/>
    <s v="SIMPLES"/>
    <s v="N"/>
    <x v="0"/>
    <n v="1"/>
    <n v="1"/>
    <s v="S"/>
    <s v="S"/>
    <s v="S"/>
    <s v=" "/>
    <x v="1"/>
    <d v="2024-04-09T00:00:00"/>
  </r>
  <r>
    <n v="104"/>
    <x v="1067"/>
    <d v="1979-06-15T00:00:00"/>
    <s v="M"/>
    <n v="7012021104"/>
    <n v="2044581"/>
    <s v=""/>
    <m/>
    <x v="1"/>
    <s v="914.068.545-49"/>
    <s v="COMERCIAL@FAMILIASOBRINHO.COM.BR"/>
    <x v="1201"/>
    <s v="ELDSAMIRA DA SILVA MASCARENHAS SCHETTINI SOBRINHO"/>
    <n v="5571999793545"/>
    <s v="REGULAR"/>
    <s v=""/>
    <x v="1"/>
    <s v="CONSULTORIA"/>
    <s v="SALVADOR"/>
    <s v="BA"/>
    <s v="41815-190"/>
    <n v="5571988206696"/>
    <x v="551"/>
    <d v="2021-01-07T00:00:00"/>
    <s v="EMSF"/>
    <s v="EMSF"/>
    <s v="ELDSAMIRA DA SILVA MASCARENHAS SCHETTINI SOBRINHO"/>
    <s v="ANALISTA DE SISTEMAS"/>
    <s v="SIMPLES"/>
    <s v="S"/>
    <x v="0"/>
    <n v="1"/>
    <n v="1"/>
    <s v="S"/>
    <s v="S"/>
    <s v="S"/>
    <s v=" "/>
    <x v="1"/>
    <d v="2024-04-09T00:00:00"/>
  </r>
  <r>
    <n v="1016"/>
    <x v="1067"/>
    <d v="1979-06-15T00:00:00"/>
    <s v="M"/>
    <s v="070120211016"/>
    <n v="2044581"/>
    <s v=""/>
    <m/>
    <x v="848"/>
    <s v="914.068.545-49"/>
    <s v="COMERCIAL@FAMILIASOBRINHO.COM.BR"/>
    <x v="1202"/>
    <s v="ELDSAMIRA DA SILVA MASCARENHAS SCHETTINI SOBRINHO"/>
    <n v="5571999793545"/>
    <s v="REGULAR"/>
    <s v=""/>
    <x v="1"/>
    <s v="RETENCAO"/>
    <s v="SALVADOR"/>
    <s v="BA"/>
    <s v="41815-190"/>
    <n v="5571988206696"/>
    <x v="551"/>
    <d v="2021-01-07T00:00:00"/>
    <s v="EMSF"/>
    <s v="EMSF_EMSF"/>
    <s v="ELDSAMIRA DA SILVA MASCARENHAS SCHETTINI SOBRINHO"/>
    <s v="ANALISTA DE SISTEMAS"/>
    <s v="SIMPLES"/>
    <s v="S"/>
    <x v="1"/>
    <n v="0"/>
    <m/>
    <s v="S"/>
    <s v="S"/>
    <s v="S"/>
    <s v=" "/>
    <x v="0"/>
    <m/>
  </r>
  <r>
    <n v="102"/>
    <x v="1068"/>
    <d v="1968-01-01T00:00:00"/>
    <s v="M"/>
    <n v="4012021102"/>
    <n v="4586710"/>
    <s v=""/>
    <m/>
    <x v="1"/>
    <s v="376.737.184-72"/>
    <s v="JOELMOVERAS1@GMAIL.COM"/>
    <x v="1203"/>
    <s v="JOELMO DE SA VERAS"/>
    <n v="5581999722199"/>
    <s v="REGULAR"/>
    <s v=""/>
    <x v="19"/>
    <s v="RETENCAO"/>
    <s v="OLINDA"/>
    <s v="PE"/>
    <s v="53130-540"/>
    <n v="5581999722199"/>
    <x v="552"/>
    <d v="2021-01-04T00:00:00"/>
    <s v="JSV"/>
    <s v="JSV"/>
    <s v="JOELMO DE SA VERAS"/>
    <s v="BANCÁRIO(A)"/>
    <s v="SIMPLES"/>
    <s v="S"/>
    <x v="1"/>
    <n v="0"/>
    <s v=""/>
    <s v="N"/>
    <s v="N"/>
    <s v="N"/>
    <s v=" "/>
    <x v="1"/>
    <d v="2023-09-22T00:00:00"/>
  </r>
  <r>
    <n v="101"/>
    <x v="1069"/>
    <d v="1993-12-05T00:00:00"/>
    <s v="M"/>
    <n v="1012021101"/>
    <s v=""/>
    <n v="2868818"/>
    <m/>
    <x v="1"/>
    <s v="089.820.204-38"/>
    <s v="GUSTAVOBARBOSA909@GMAIL.COM"/>
    <x v="1204"/>
    <s v="GUSTAVO BARBOSA LOPES"/>
    <n v="5581996260911"/>
    <s v=""/>
    <s v="REGULAR"/>
    <x v="22"/>
    <s v="RETENCAO"/>
    <s v="GARANHUNS"/>
    <s v="PE"/>
    <m/>
    <n v="5581996260911"/>
    <x v="553"/>
    <d v="2021-01-01T00:00:00"/>
    <s v="GBL"/>
    <s v="GBL_GBL"/>
    <s v="GUSTAVO BARBOSA LOPES"/>
    <s v="ADMINISTRADOR(A)"/>
    <s v="SIMPLES"/>
    <s v="N"/>
    <x v="2"/>
    <n v="1"/>
    <s v=""/>
    <s v="N"/>
    <s v="N"/>
    <s v="N"/>
    <s v=" "/>
    <x v="0"/>
    <m/>
  </r>
  <r>
    <n v="38"/>
    <x v="799"/>
    <d v="1968-05-14T00:00:00"/>
    <s v="M"/>
    <n v="3012202038"/>
    <n v="4697901"/>
    <s v=""/>
    <m/>
    <x v="1"/>
    <s v="618.486.894-20"/>
    <s v="MOGUSMAO68@GMAIL.COM"/>
    <x v="891"/>
    <s v="MARCOS DE OLIVEIRA GUSMAO"/>
    <n v="5581996760174"/>
    <s v="REGULAR"/>
    <s v=""/>
    <x v="20"/>
    <s v="CONSULTORIA"/>
    <s v="RECIFE"/>
    <s v="PE"/>
    <s v="50800-180"/>
    <n v="5581996760174"/>
    <x v="554"/>
    <d v="2020-12-30T00:00:00"/>
    <s v="DSV_MOG"/>
    <s v="DSV_MOG"/>
    <s v="MARCOS DE OLIVEIRA GUSMAO"/>
    <s v="MÉDICO(A)"/>
    <s v="SIMPLES"/>
    <s v="N"/>
    <x v="0"/>
    <n v="1"/>
    <s v="EXCEÇÃO"/>
    <s v="S"/>
    <s v="N"/>
    <s v="S"/>
    <s v=" "/>
    <x v="1"/>
    <d v="2023-01-01T00:00:00"/>
  </r>
  <r>
    <n v="88"/>
    <x v="1070"/>
    <d v="1949-07-03T00:00:00"/>
    <s v="F"/>
    <n v="2112202088"/>
    <n v="2917757"/>
    <s v=""/>
    <m/>
    <x v="849"/>
    <s v="056.885.401-25"/>
    <s v="AIDAHELENA49@GMAIL.COM"/>
    <x v="1205"/>
    <s v="LUIZ CARLOS VASCONCELLOS DE MORAES JUNIOR"/>
    <n v="5562982329500"/>
    <s v="QUALIFICADO"/>
    <s v=""/>
    <x v="1"/>
    <s v="RETENCAO"/>
    <s v="GOIÂNIA"/>
    <s v="GO"/>
    <s v="74140-120"/>
    <n v="5562981068575"/>
    <x v="555"/>
    <d v="2020-12-21T00:00:00"/>
    <s v="DRLC"/>
    <s v="DRLC_AHM"/>
    <s v="AIDA HELENA DE MORAIS"/>
    <s v="MÉDICO(A)"/>
    <s v="COMPLETA"/>
    <s v="S"/>
    <x v="1"/>
    <n v="1"/>
    <s v=""/>
    <s v="N"/>
    <s v="N"/>
    <s v="N"/>
    <s v=" "/>
    <x v="0"/>
    <m/>
  </r>
  <r>
    <n v="89"/>
    <x v="1071"/>
    <d v="2011-05-06T00:00:00"/>
    <s v="M"/>
    <n v="2112202089"/>
    <n v="331251"/>
    <s v=""/>
    <m/>
    <x v="850"/>
    <s v="054.389.761-39"/>
    <s v="LUCAVASCO@GMAIL.COM"/>
    <x v="1206"/>
    <s v="LUIZ CARLOS VASCONCELLOS DE MORAES JUNIOR"/>
    <n v="5562982329500"/>
    <s v="REGULAR"/>
    <s v=""/>
    <x v="1"/>
    <s v="RETENCAO"/>
    <s v="GOIÂNIA"/>
    <s v="GO"/>
    <s v="74110-140"/>
    <n v="556230922889"/>
    <x v="555"/>
    <d v="2020-12-21T00:00:00"/>
    <s v="DRLC"/>
    <s v="DRLC_AGV"/>
    <s v="ALEXANDRE GARBELINI VASCONCELLOS DE MORAES"/>
    <s v="ESTUDANTE"/>
    <m/>
    <m/>
    <x v="1"/>
    <n v="1"/>
    <s v=""/>
    <s v="N"/>
    <s v="N"/>
    <s v="N"/>
    <s v=" "/>
    <x v="0"/>
    <m/>
  </r>
  <r>
    <n v="90"/>
    <x v="1072"/>
    <d v="1965-12-06T00:00:00"/>
    <s v="F"/>
    <n v="2112202090"/>
    <n v="2378798"/>
    <s v=""/>
    <m/>
    <x v="851"/>
    <s v="424.845.291-04"/>
    <s v="DEAGUILARDE@GMAIL.COM"/>
    <x v="1207"/>
    <s v="LUIZ CARLOS VASCONCELLOS DE MORAES JUNIOR"/>
    <n v="5562982329500"/>
    <s v="QUALIFICADO"/>
    <s v=""/>
    <x v="1"/>
    <s v="RETENCAO"/>
    <s v="GOIÂNIA"/>
    <s v="GO"/>
    <s v="74333-270"/>
    <n v="5562999721328"/>
    <x v="555"/>
    <d v="2020-12-21T00:00:00"/>
    <s v="DRLC"/>
    <s v="DRLC_AOG"/>
    <s v="ANDREA DE OLIVEIRA GUILARDE ANCELMO"/>
    <s v="OFICIAL DE JUSTIÇA"/>
    <s v="SIMPLES"/>
    <s v="N"/>
    <x v="1"/>
    <n v="0.7"/>
    <s v=""/>
    <s v="N"/>
    <s v="N"/>
    <s v="N"/>
    <s v=" "/>
    <x v="0"/>
    <m/>
  </r>
  <r>
    <n v="91"/>
    <x v="1073"/>
    <d v="2016-08-19T00:00:00"/>
    <s v="F"/>
    <n v="2112202091"/>
    <n v="539277"/>
    <s v=""/>
    <m/>
    <x v="852"/>
    <s v="079.757.221-03"/>
    <s v="LUCAVASCO@GMAIL.COM"/>
    <x v="1208"/>
    <s v="LUIZ CARLOS VASCONCELLOS DE MORAES JUNIOR"/>
    <n v="5562982329500"/>
    <s v="REGULAR"/>
    <s v=""/>
    <x v="1"/>
    <s v="RETENCAO"/>
    <s v="GOIÂNIA"/>
    <s v="GO"/>
    <s v="74110-140"/>
    <n v="5562982329500"/>
    <x v="555"/>
    <d v="2020-12-21T00:00:00"/>
    <s v="DRLC"/>
    <s v="DRLC_AVM"/>
    <s v="ARIEL GARBELINI VASCONCELLOS DE MORAES"/>
    <s v="ESTUDANTE"/>
    <m/>
    <m/>
    <x v="1"/>
    <n v="1"/>
    <s v=""/>
    <s v="N"/>
    <s v="N"/>
    <s v="N"/>
    <s v=" "/>
    <x v="0"/>
    <m/>
  </r>
  <r>
    <n v="92"/>
    <x v="1074"/>
    <d v="1970-04-24T00:00:00"/>
    <s v="M"/>
    <n v="2112202092"/>
    <n v="2032684"/>
    <s v=""/>
    <m/>
    <x v="853"/>
    <s v="383.127.511-49"/>
    <s v="EDEANCELMO@GMAIL.COM"/>
    <x v="1209"/>
    <s v="LUIZ CARLOS VASCONCELLOS DE MORAES JUNIOR"/>
    <n v="5562982329500"/>
    <s v=""/>
    <s v=""/>
    <x v="1"/>
    <s v="RETENCAO"/>
    <s v="GOIÂNIA"/>
    <s v="GO"/>
    <s v="74333-270"/>
    <n v="5562984355441"/>
    <x v="555"/>
    <d v="2020-12-21T00:00:00"/>
    <s v="DRLC"/>
    <s v="DRLC_ERA"/>
    <s v="EDE RODRIGUES ANCELMO"/>
    <s v="CONTADOR(A)"/>
    <m/>
    <m/>
    <x v="1"/>
    <n v="0.7"/>
    <s v=""/>
    <s v="N"/>
    <s v="N"/>
    <s v="N"/>
    <s v=" "/>
    <x v="0"/>
    <m/>
  </r>
  <r>
    <n v="93"/>
    <x v="1075"/>
    <d v="1973-11-12T00:00:00"/>
    <s v="M"/>
    <n v="2112202093"/>
    <n v="52801"/>
    <s v=""/>
    <s v="6FO09554"/>
    <x v="854"/>
    <s v="851.701.511-87"/>
    <s v="GUSGARCIA@UOL.COM.BR"/>
    <x v="1210"/>
    <s v="LUIZ CARLOS VASCONCELLOS DE MORAES JUNIOR"/>
    <n v="5562982329500"/>
    <s v="QUALIFICADO"/>
    <s v=""/>
    <x v="1"/>
    <s v="RETENCAO"/>
    <s v="GOIÂNIA"/>
    <s v="GO"/>
    <s v="74210-050"/>
    <m/>
    <x v="555"/>
    <d v="2020-12-21T00:00:00"/>
    <s v="DRLC"/>
    <s v="DRLC_GMN"/>
    <s v="GUSTAVO MAURILIO DO NASCIMENTO GARCIA PEREIRA"/>
    <s v="MÉDICO(A)"/>
    <s v="COMPLETA"/>
    <s v="S"/>
    <x v="1"/>
    <n v="0.7"/>
    <s v=""/>
    <s v="N"/>
    <s v="N"/>
    <s v="N"/>
    <s v=" "/>
    <x v="0"/>
    <m/>
  </r>
  <r>
    <n v="94"/>
    <x v="1076"/>
    <d v="1981-10-15T00:00:00"/>
    <s v="M"/>
    <n v="2112202094"/>
    <n v="328039"/>
    <n v="2700606"/>
    <m/>
    <x v="855"/>
    <s v="224.539.458-58"/>
    <s v="LUPPARO@HOTMAIL.COM"/>
    <x v="1211"/>
    <s v="LUIZ CARLOS VASCONCELLOS DE MORAES JUNIOR"/>
    <n v="5562982329500"/>
    <s v="QUALIFICADO"/>
    <s v=""/>
    <x v="1"/>
    <s v="RETENCAO"/>
    <s v="SÃO PAULO"/>
    <s v="SP"/>
    <s v="04149-120"/>
    <n v="5528992522620"/>
    <x v="555"/>
    <d v="2020-12-21T00:00:00"/>
    <s v="DRLC"/>
    <s v="DRLC_JPVM"/>
    <s v="JOAO PAULO VASCONCELOS DE MORAES"/>
    <s v="ADVOGADO(A)"/>
    <s v="COMPLETA"/>
    <s v="S"/>
    <x v="1"/>
    <n v="1"/>
    <s v=""/>
    <s v="N"/>
    <s v="N"/>
    <s v="N"/>
    <s v=" "/>
    <x v="0"/>
    <m/>
  </r>
  <r>
    <n v="95"/>
    <x v="1077"/>
    <d v="1976-03-08T00:00:00"/>
    <s v="M"/>
    <n v="2112202095"/>
    <n v="44361"/>
    <n v="4700727"/>
    <s v="6FM16980"/>
    <x v="856"/>
    <s v="873.822.531-04"/>
    <s v="LUCAVASCO@GMAIL.COM"/>
    <x v="1212"/>
    <s v="LUIZ CARLOS VASCONCELLOS DE MORAES JUNIOR"/>
    <n v="5562982329500"/>
    <s v="QUALIFICADO"/>
    <s v=""/>
    <x v="1"/>
    <s v="RETENCAO"/>
    <s v="GOIÂNIA"/>
    <s v="GO"/>
    <s v="74110-140"/>
    <n v="5562982329500"/>
    <x v="555"/>
    <d v="2020-12-21T00:00:00"/>
    <s v="DRLC"/>
    <s v="DRLC_LCV"/>
    <s v="LUIZ CARLOS VASCONCELLOS DE MORAES JUNIOR"/>
    <s v="MÉDICO(A)"/>
    <m/>
    <m/>
    <x v="1"/>
    <n v="1"/>
    <s v=""/>
    <s v="N"/>
    <s v="N"/>
    <s v="N"/>
    <s v=" "/>
    <x v="0"/>
    <m/>
  </r>
  <r>
    <n v="96"/>
    <x v="1078"/>
    <d v="1983-01-03T00:00:00"/>
    <s v="F"/>
    <n v="2112202096"/>
    <n v="355906"/>
    <n v="8572787"/>
    <m/>
    <x v="857"/>
    <s v="311.764.688-47"/>
    <s v="CAROL_LIOI@HOTMAIL.COM"/>
    <x v="1213"/>
    <s v="LUIZ CARLOS VASCONCELLOS DE MORAES JUNIOR"/>
    <n v="5562982329500"/>
    <s v="QUALIFICADO"/>
    <s v=""/>
    <x v="1"/>
    <s v="RETENCAO"/>
    <s v="SÃO PAULO"/>
    <s v="SP"/>
    <s v="04149-120"/>
    <n v="5511982654456"/>
    <x v="555"/>
    <d v="2020-12-21T00:00:00"/>
    <s v="DRLC"/>
    <s v="DRLC_MCA"/>
    <s v="MARIA CAROLINA AYRES LIOI"/>
    <s v="MÉDICO(A)"/>
    <s v="COMPLETA"/>
    <s v="S"/>
    <x v="1"/>
    <n v="1"/>
    <s v=""/>
    <s v="N"/>
    <s v="N"/>
    <s v="N"/>
    <s v=" "/>
    <x v="0"/>
    <m/>
  </r>
  <r>
    <n v="97"/>
    <x v="1079"/>
    <d v="1975-03-15T00:00:00"/>
    <s v="F"/>
    <n v="2112202097"/>
    <n v="45401"/>
    <n v="4881349"/>
    <m/>
    <x v="858"/>
    <s v="773.971.421-68"/>
    <s v="SMGARBEL@GMAIL.COM"/>
    <x v="1214"/>
    <s v="LUIZ CARLOS VASCONCELLOS DE MORAES JUNIOR"/>
    <n v="5562982329500"/>
    <s v="QUALIFICADO"/>
    <s v=""/>
    <x v="1"/>
    <s v="RETENCAO"/>
    <s v="GOIÂNIA"/>
    <s v="GO"/>
    <s v="74110-140"/>
    <n v="5562982329500"/>
    <x v="555"/>
    <d v="2020-12-21T00:00:00"/>
    <s v="DRLC"/>
    <s v="DRLC_SMG"/>
    <s v="SANDRA MARA GARBELINI"/>
    <s v="SERVIDOR(A) PÚBLICO(A)"/>
    <s v="COMPLETA"/>
    <s v="S"/>
    <x v="1"/>
    <n v="1"/>
    <s v=""/>
    <s v="N"/>
    <s v="N"/>
    <s v="N"/>
    <s v=" "/>
    <x v="0"/>
    <m/>
  </r>
  <r>
    <n v="863"/>
    <x v="1076"/>
    <d v="1981-10-15T00:00:00"/>
    <s v="M"/>
    <s v="21122020863"/>
    <m/>
    <n v="4671567"/>
    <m/>
    <x v="855"/>
    <s v="224.539.458-58"/>
    <s v="LUPPARO@HOTMAIL.COM"/>
    <x v="1211"/>
    <s v="LUIZ CARLOS VASCONCELLOS DE MORAES JUNIOR"/>
    <n v="5562982329500"/>
    <s v="QUALIFICADO"/>
    <s v=""/>
    <x v="1"/>
    <s v="RETENCAO"/>
    <s v="SÃO PAULO"/>
    <s v="SP"/>
    <s v="04149-120"/>
    <n v="5528992522620"/>
    <x v="555"/>
    <d v="2020-12-21T00:00:00"/>
    <s v="DRLC"/>
    <s v="DRLC_JPVM"/>
    <s v="JOAO PAULO VASCONCELOS DE MORAES"/>
    <s v="ADVOGADO(A)"/>
    <s v="COMPLETA"/>
    <s v="S"/>
    <x v="1"/>
    <n v="1"/>
    <s v=""/>
    <s v="N"/>
    <s v="N"/>
    <s v="N"/>
    <s v=" "/>
    <x v="0"/>
    <m/>
  </r>
  <r>
    <n v="228"/>
    <x v="1080"/>
    <d v="1963-03-14T00:00:00"/>
    <s v="M"/>
    <n v="16122021228"/>
    <n v="2917686"/>
    <m/>
    <m/>
    <x v="859"/>
    <s v="354.720.064-49"/>
    <s v="SOBRAL118@GMAIL.COM"/>
    <x v="1215"/>
    <s v="MARCOS ANDRE SOBRAL LINS"/>
    <n v="5581999696960"/>
    <s v="REGULAR"/>
    <s v=""/>
    <x v="7"/>
    <s v="CONSULTORIA"/>
    <s v="RECIFE"/>
    <s v="PE"/>
    <s v="51130-010"/>
    <n v="5581999696960"/>
    <x v="556"/>
    <d v="2021-12-16T00:00:00"/>
    <s v="MASL"/>
    <s v="MASL_MASL"/>
    <s v="MARCOS ANDRE SOBRAL LINS"/>
    <s v="ENGENHEIRO(A)"/>
    <s v="COMPLETA"/>
    <s v="N"/>
    <x v="0"/>
    <n v="1"/>
    <n v="1"/>
    <s v="S"/>
    <s v="S"/>
    <s v="S"/>
    <s v=" "/>
    <x v="0"/>
    <m/>
  </r>
  <r>
    <n v="229"/>
    <x v="1081"/>
    <d v="1966-07-19T00:00:00"/>
    <s v="F"/>
    <n v="16122021229"/>
    <n v="3219524"/>
    <m/>
    <m/>
    <x v="860"/>
    <s v="426.750.144-00"/>
    <s v="SANDRA@MV.COM.BR"/>
    <x v="1216"/>
    <s v="MARCOS ANDRE SOBRAL LINS"/>
    <n v="5581999696960"/>
    <s v="REGULAR"/>
    <s v="REGULAR"/>
    <x v="7"/>
    <s v="CONSULTORIA"/>
    <s v="RECIFE"/>
    <s v="PE"/>
    <s v="51130-010"/>
    <n v="5581999652323"/>
    <x v="556"/>
    <d v="2021-12-16T00:00:00"/>
    <s v="MASL"/>
    <s v="MASL_MASL"/>
    <s v="MARCOS ANDRE SOBRAL LINS"/>
    <s v="SECRETARIO EXECUTIVO"/>
    <s v="COMPLETA"/>
    <s v="S"/>
    <x v="0"/>
    <n v="1"/>
    <n v="1"/>
    <s v="S"/>
    <s v="S"/>
    <s v="S"/>
    <s v=" "/>
    <x v="0"/>
    <m/>
  </r>
  <r>
    <n v="83"/>
    <x v="1082"/>
    <d v="1990-10-10T00:00:00"/>
    <s v="M"/>
    <n v="1412202083"/>
    <n v="59515"/>
    <s v=""/>
    <s v="6AV51565"/>
    <x v="861"/>
    <s v="026.102.490-63"/>
    <s v="FERNANDOMFRASCA@GMAIL.COM"/>
    <x v="1217"/>
    <s v="FERNANDO MAFFEI FRASCA"/>
    <n v="5511994394227"/>
    <s v="REGULAR"/>
    <s v=""/>
    <x v="1"/>
    <s v="CONSULTORIA"/>
    <s v="SÃO PAULO"/>
    <s v="SP"/>
    <s v="04532-000"/>
    <n v="5511994394227"/>
    <x v="557"/>
    <d v="2021-01-27T00:00:00"/>
    <s v="FMF"/>
    <s v="FMF_FMF"/>
    <s v="FERNANDO MAFFEI FRASCA"/>
    <s v="ADMINISTRADOR(A)"/>
    <s v="COMPLETA"/>
    <s v="S"/>
    <x v="0"/>
    <n v="1"/>
    <n v="1"/>
    <s v="S"/>
    <s v="N"/>
    <s v="S"/>
    <s v=" "/>
    <x v="0"/>
    <m/>
  </r>
  <r>
    <n v="84"/>
    <x v="1083"/>
    <d v="1989-05-31T00:00:00"/>
    <s v="F"/>
    <n v="1412202084"/>
    <n v="2171521"/>
    <s v=""/>
    <m/>
    <x v="862"/>
    <s v="082.654.076-70"/>
    <s v="ISABELMIRANDAMACHADO@GMAIL.COM"/>
    <x v="1218"/>
    <s v="ISABEL MIRANDA MACHADO"/>
    <n v="5511995413105"/>
    <s v="REGULAR"/>
    <s v=""/>
    <x v="1"/>
    <s v="CONSULTORIA"/>
    <s v="SÃO PAULO"/>
    <s v="SP"/>
    <s v="04532-000"/>
    <n v="5511995413105"/>
    <x v="557"/>
    <d v="2021-01-27T00:00:00"/>
    <s v="IMM"/>
    <s v="IMM_IMM"/>
    <s v="ISABEL MIRANDA MACHADO"/>
    <s v="JORNALISTA"/>
    <s v="COMPLETA"/>
    <s v="S"/>
    <x v="0"/>
    <n v="1"/>
    <n v="8"/>
    <s v="S"/>
    <s v="N"/>
    <s v="S"/>
    <s v=" "/>
    <x v="0"/>
    <m/>
  </r>
  <r>
    <n v="85"/>
    <x v="1084"/>
    <d v="1985-11-22T00:00:00"/>
    <s v="F"/>
    <n v="1412202085"/>
    <n v="2415585"/>
    <s v=""/>
    <m/>
    <x v="863"/>
    <s v="002.719.870-73"/>
    <s v="JUFRASCA@GMAIL.COM"/>
    <x v="1219"/>
    <s v="FERNANDO MAFFEI FRASCA"/>
    <n v="5511994394227"/>
    <s v="QUALIFICADO"/>
    <s v=""/>
    <x v="1"/>
    <s v="CONSULTORIA"/>
    <s v="PORTO ALEGRE"/>
    <s v="RS"/>
    <s v="91330-630"/>
    <n v="5551984092211"/>
    <x v="557"/>
    <d v="2021-01-27T00:00:00"/>
    <s v="FMF"/>
    <s v="FMF_JMF"/>
    <s v="JULIANA MAFFEI FRASCA"/>
    <s v="GERENTE"/>
    <s v="COMPLETA"/>
    <s v="S"/>
    <x v="0"/>
    <n v="1"/>
    <n v="1"/>
    <s v="S"/>
    <s v="N"/>
    <s v="S"/>
    <s v=" "/>
    <x v="0"/>
    <m/>
  </r>
  <r>
    <n v="86"/>
    <x v="1085"/>
    <d v="1959-03-21T00:00:00"/>
    <s v="M"/>
    <n v="1412202086"/>
    <n v="369271"/>
    <s v=""/>
    <m/>
    <x v="864"/>
    <s v="395.416.730-15"/>
    <s v="LCFRASCA@TERRA.COM.BR"/>
    <x v="1220"/>
    <s v="FERNANDO MAFFEI FRASCA"/>
    <n v="5511994394227"/>
    <s v="QUALIFICADO"/>
    <s v=""/>
    <x v="1"/>
    <s v="CONSULTORIA"/>
    <s v="PORTO ALEGRE"/>
    <s v="RS"/>
    <s v="90510-003"/>
    <n v="5551999829802"/>
    <x v="557"/>
    <d v="2021-01-27T00:00:00"/>
    <s v="FMF"/>
    <s v="FMF_LCF"/>
    <s v="LUIS CARLOS DA FONTOURA FRASCA"/>
    <s v="DENTISTA"/>
    <s v="COMPLETA"/>
    <s v="S"/>
    <x v="0"/>
    <n v="1"/>
    <n v="1"/>
    <s v="S"/>
    <s v="N"/>
    <s v="S"/>
    <s v=" "/>
    <x v="0"/>
    <m/>
  </r>
  <r>
    <n v="87"/>
    <x v="1086"/>
    <d v="1961-08-20T00:00:00"/>
    <s v="F"/>
    <n v="1412202087"/>
    <n v="369275"/>
    <s v=""/>
    <m/>
    <x v="865"/>
    <s v="057.694.068-28"/>
    <s v="silvia@odontomaffei.com.br"/>
    <x v="1221"/>
    <s v="SILVIA HELENA MAFFEI"/>
    <n v="5551999750636"/>
    <s v="QUALIFICADO"/>
    <s v=""/>
    <x v="1"/>
    <s v="CONSULTORIA"/>
    <s v="PORTO ALEGRE"/>
    <s v="RS"/>
    <s v="90510-003"/>
    <n v="5551999750636"/>
    <x v="557"/>
    <d v="2021-01-27T00:00:00"/>
    <s v="FMF"/>
    <s v="FMF_SHM"/>
    <s v="SILVIA HELENA MAFFEI"/>
    <s v="DENTISTA"/>
    <s v="COMPLETA"/>
    <s v="S"/>
    <x v="0"/>
    <n v="1"/>
    <n v="1"/>
    <s v="S"/>
    <s v="N"/>
    <s v="S"/>
    <s v=" "/>
    <x v="0"/>
    <m/>
  </r>
  <r>
    <n v="930"/>
    <x v="1084"/>
    <d v="1985-11-22T00:00:00"/>
    <s v="F"/>
    <s v="14122020930"/>
    <n v="15062503"/>
    <m/>
    <m/>
    <x v="866"/>
    <s v="002.719.870-73"/>
    <s v="JUFRASCA@GMAIL.COM"/>
    <x v="1222"/>
    <s v="FERNANDO MAFFEI FRASCA"/>
    <n v="5511994394227"/>
    <s v="QUALIFICADO"/>
    <s v=""/>
    <x v="1"/>
    <s v="CONSULTORIA"/>
    <s v="PORTO ALEGRE"/>
    <s v="RS"/>
    <s v="91330-630"/>
    <n v="5551984092211"/>
    <x v="557"/>
    <d v="2021-01-27T00:00:00"/>
    <s v="FMF"/>
    <s v="FMF_JMF"/>
    <s v="JULIANA MAFFEI FRASCA"/>
    <s v="GERENTE"/>
    <s v="COMPLETA"/>
    <s v="S"/>
    <x v="0"/>
    <n v="1"/>
    <n v="1"/>
    <s v="S"/>
    <s v="N"/>
    <s v="S"/>
    <s v=" "/>
    <x v="0"/>
    <m/>
  </r>
  <r>
    <n v="82"/>
    <x v="1087"/>
    <d v="1932-10-17T00:00:00"/>
    <s v="F"/>
    <n v="912202082"/>
    <n v="4880747"/>
    <s v=""/>
    <m/>
    <x v="1"/>
    <s v="010.598.404-30"/>
    <s v="MARIKARINAMONTEIRO@GMAIL.COM"/>
    <x v="1223"/>
    <s v="MARIA KARINA MONTEIRO VASCONCELOS"/>
    <n v="5581999157388"/>
    <s v="QUALIFICADO"/>
    <s v=""/>
    <x v="1"/>
    <s v="CONSULTORIA"/>
    <s v="RECIFE"/>
    <s v="PE"/>
    <s v="55190-370"/>
    <n v="5581999157388"/>
    <x v="558"/>
    <d v="2020-12-09T00:00:00"/>
    <s v="MKM"/>
    <s v="MKM"/>
    <s v="MARIA KARINA MONTEIRO VASCONCELOS"/>
    <s v="APOSENTADO(A)"/>
    <s v="COMPLETA"/>
    <s v="N"/>
    <x v="0"/>
    <n v="1"/>
    <n v="1"/>
    <s v="S"/>
    <s v="N"/>
    <s v="S"/>
    <s v=" "/>
    <x v="1"/>
    <d v="2023-04-06T00:00:00"/>
  </r>
  <r>
    <n v="80"/>
    <x v="1088"/>
    <d v="1989-11-07T00:00:00"/>
    <s v="M"/>
    <n v="812202080"/>
    <n v="398832"/>
    <n v="684422"/>
    <m/>
    <x v="1"/>
    <s v="066.508.336-06"/>
    <s v="THIAGOCAMP.RIBEIRO@GMAIL.COM"/>
    <x v="1224"/>
    <s v="THIAGO CORREA DO AMARAL RIBEIRO"/>
    <n v="5543996415557"/>
    <s v=""/>
    <s v="QUALIFICADO"/>
    <x v="1"/>
    <s v="CONSULTORIA"/>
    <s v="PORTO VELHO"/>
    <s v="RO"/>
    <s v="76820-662"/>
    <n v="5543996415557"/>
    <x v="559"/>
    <d v="2020-12-08T00:00:00"/>
    <s v="TCAR"/>
    <s v="TCAR"/>
    <s v="THIAGO CORREA DO AMARAL RIBEIRO"/>
    <s v="ENGENHEIRO(A)"/>
    <s v="SIMPLES"/>
    <m/>
    <x v="0"/>
    <n v="1"/>
    <s v=""/>
    <s v="N"/>
    <s v="N"/>
    <s v="N"/>
    <s v=" "/>
    <x v="1"/>
    <d v="2022-02-01T00:00:00"/>
  </r>
  <r>
    <n v="77"/>
    <x v="1089"/>
    <d v="1983-03-18T00:00:00"/>
    <s v="M"/>
    <n v="112202077"/>
    <n v="3458254"/>
    <s v=""/>
    <m/>
    <x v="867"/>
    <s v="047.885.444-74"/>
    <s v="diogowa@gmail.com"/>
    <x v="1225"/>
    <s v="DIOGO WANDERLEY CORREIA COSTA"/>
    <n v="5581999717174"/>
    <s v="QUALIFICADO"/>
    <s v=""/>
    <x v="1"/>
    <s v="CONSULTORIA"/>
    <s v="RECIFE"/>
    <s v="PE"/>
    <s v="51030-000"/>
    <n v="5581999717174"/>
    <x v="560"/>
    <d v="2022-05-10T00:00:00"/>
    <s v="DWC"/>
    <s v="DWC_DWC"/>
    <s v="DIOGO WANDERLEY CORREIA COSTA"/>
    <s v="EMPRESÁRIO(A)"/>
    <s v="COMPLETA"/>
    <s v="N"/>
    <x v="0"/>
    <n v="1"/>
    <s v="EXCEÇÃO"/>
    <s v="S"/>
    <s v="N"/>
    <s v="S"/>
    <s v=" "/>
    <x v="0"/>
    <m/>
  </r>
  <r>
    <n v="70"/>
    <x v="1090"/>
    <d v="1979-10-04T00:00:00"/>
    <s v="F"/>
    <n v="1611202070"/>
    <n v="4681051"/>
    <s v=""/>
    <s v="6AH33909"/>
    <x v="868"/>
    <s v="029.587.724-38"/>
    <s v="mariaceciliatenorio@gmail.com"/>
    <x v="1226"/>
    <s v="MARIA CECILIA MARINHO TENORIO"/>
    <n v="12178983252"/>
    <s v="QUALIFICADO"/>
    <s v=""/>
    <x v="1"/>
    <s v="CONSULTORIA"/>
    <s v="RECIFE"/>
    <s v="PE"/>
    <s v="5201-260"/>
    <n v="12178983252"/>
    <x v="561"/>
    <d v="2020-11-16T00:00:00"/>
    <s v="FMT"/>
    <s v="FMT_MCT"/>
    <s v="MARIA CECILIA MARINHO TENORIO"/>
    <s v="SERVIDOR(A) PÚBLICO(A)"/>
    <s v="COMPLETA"/>
    <s v="N"/>
    <x v="0"/>
    <n v="1"/>
    <n v="1"/>
    <s v="S"/>
    <s v="S"/>
    <s v="S"/>
    <s v=" "/>
    <x v="0"/>
    <m/>
  </r>
  <r>
    <n v="71"/>
    <x v="1091"/>
    <d v="1981-12-01T00:00:00"/>
    <s v="M"/>
    <n v="1611202071"/>
    <n v="2309446"/>
    <s v=""/>
    <m/>
    <x v="869"/>
    <s v="032.732.114-82"/>
    <s v="RAFAEL.TASSITANO@GMAIL.COM"/>
    <x v="1227"/>
    <s v="MARIA CECILIA MARINHO TENORIO"/>
    <n v="12178983252"/>
    <s v=""/>
    <s v=""/>
    <x v="1"/>
    <s v="CONSULTORIA"/>
    <s v="RECIFE"/>
    <s v="PE"/>
    <s v="5201-260"/>
    <n v="12178983251"/>
    <x v="561"/>
    <d v="2020-11-16T00:00:00"/>
    <s v="FMT"/>
    <s v="FMT_MCT"/>
    <s v="MARIA CECILIA MARINHO TENORIO"/>
    <s v="SERVIDOR(A) PÚBLICO(A)"/>
    <s v="COMPLETA"/>
    <s v="N"/>
    <x v="0"/>
    <n v="1"/>
    <n v="1"/>
    <s v="S"/>
    <s v="S"/>
    <s v="S"/>
    <s v=" "/>
    <x v="0"/>
    <m/>
  </r>
  <r>
    <n v="72"/>
    <x v="1092"/>
    <d v="2011-05-18T00:00:00"/>
    <s v="M"/>
    <n v="1611202072"/>
    <n v="4757389"/>
    <s v=""/>
    <m/>
    <x v="870"/>
    <s v="111.503.814-18"/>
    <s v="mariaceciliatenorio@gmail.com"/>
    <x v="1228"/>
    <s v="MARIA CECILIA MARINHO TENORIO"/>
    <n v="5581981755151"/>
    <s v="REGULAR"/>
    <s v=""/>
    <x v="1"/>
    <s v="CONSULTORIA"/>
    <s v="RECIFE"/>
    <s v="PE"/>
    <s v="5201-260"/>
    <n v="12178983252"/>
    <x v="561"/>
    <d v="2020-11-16T00:00:00"/>
    <s v="FMT"/>
    <s v="FMT_MCT"/>
    <s v="MARIA CECILIA MARINHO TENORIO"/>
    <s v="ESTUDANTE"/>
    <s v="SIMPLES"/>
    <s v="N"/>
    <x v="0"/>
    <n v="1"/>
    <n v="1"/>
    <s v="S"/>
    <s v="N"/>
    <s v="S"/>
    <s v=" "/>
    <x v="0"/>
    <m/>
  </r>
  <r>
    <n v="73"/>
    <x v="1093"/>
    <d v="2013-06-17T00:00:00"/>
    <s v="F"/>
    <n v="1611202073"/>
    <n v="4757417"/>
    <s v=""/>
    <m/>
    <x v="871"/>
    <s v="122.050.844-61"/>
    <s v="mariaceciliatenorio@gmail.com"/>
    <x v="1229"/>
    <s v="MARIA CECILIA MARINHO TENORIO"/>
    <n v="12178983252"/>
    <s v="REGULAR"/>
    <s v=""/>
    <x v="1"/>
    <s v="CONSULTORIA"/>
    <s v="RECIFE"/>
    <s v="PE"/>
    <s v="5201-260"/>
    <n v="12178983252"/>
    <x v="561"/>
    <d v="2021-04-27T00:00:00"/>
    <s v="FMT"/>
    <s v="FMT_MCT"/>
    <s v="MARIA CECILIA MARINHO TENORIO"/>
    <s v="ESTUDANTE"/>
    <s v="SIMPLES"/>
    <s v="N"/>
    <x v="0"/>
    <n v="1"/>
    <n v="1"/>
    <s v="S"/>
    <s v="N"/>
    <s v="S"/>
    <s v=" "/>
    <x v="0"/>
    <m/>
  </r>
  <r>
    <n v="21"/>
    <x v="1094"/>
    <d v="1986-05-15T00:00:00"/>
    <s v="M"/>
    <n v="1111201921"/>
    <n v="455959"/>
    <n v="3147295"/>
    <m/>
    <x v="872"/>
    <s v="340.761.398-95"/>
    <s v="fvgcampanha@yahoo.com.br"/>
    <x v="1230"/>
    <s v="FABIO VINICIUS GONCALVES CAMPANHA"/>
    <n v="5517996065606"/>
    <s v="QUALIFICADO"/>
    <s v="QUALIFICADO"/>
    <x v="1"/>
    <s v="CONSULTORIA"/>
    <s v="JALES"/>
    <s v="SP"/>
    <s v="15700-236"/>
    <n v="5517996065606"/>
    <x v="562"/>
    <d v="2020-11-03T00:00:00"/>
    <s v="FGC"/>
    <s v="FGC_FGC"/>
    <s v="FABIO VINICIUS GONCALVES CAMPANHA"/>
    <s v="MÉDICO(A)"/>
    <s v="COMPLETA"/>
    <s v="S"/>
    <x v="0"/>
    <n v="1"/>
    <s v="EXCEÇÃO"/>
    <s v="S"/>
    <s v="N"/>
    <s v="S"/>
    <s v=" "/>
    <x v="0"/>
    <m/>
  </r>
  <r>
    <n v="460"/>
    <x v="1094"/>
    <d v="1986-05-15T00:00:00"/>
    <s v="M"/>
    <n v="3112020460"/>
    <m/>
    <n v="4194671"/>
    <m/>
    <x v="873"/>
    <s v="340.761.398-95"/>
    <s v="fvgcampanha@yahoo.com.br"/>
    <x v="1231"/>
    <s v="FABIO VINICIUS GONCALVES CAMPANHA"/>
    <n v="5517996065606"/>
    <s v="QUALIFICADO"/>
    <s v="QUALIFICADO"/>
    <x v="1"/>
    <s v="CONSULTORIA"/>
    <s v="JALES"/>
    <s v="SP"/>
    <s v="15700-236"/>
    <n v="5517996065606"/>
    <x v="562"/>
    <d v="2020-11-03T00:00:00"/>
    <s v="FGC"/>
    <s v="FGC_FGC"/>
    <s v="FABIO VINICIUS GONCALVES CAMPANHA"/>
    <s v="MÉDICO(A)"/>
    <s v="COMPLETA"/>
    <s v="S"/>
    <x v="0"/>
    <n v="1"/>
    <s v="EXCEÇÃO"/>
    <s v="S"/>
    <s v="N"/>
    <s v="S"/>
    <s v=" "/>
    <x v="0"/>
    <m/>
  </r>
  <r>
    <n v="68"/>
    <x v="1095"/>
    <d v="1979-12-25T00:00:00"/>
    <s v="M"/>
    <n v="3010202068"/>
    <n v="390046"/>
    <n v="5134788"/>
    <s v="6AU52999"/>
    <x v="874"/>
    <s v="085.894.907-50"/>
    <s v="MVCABRAL@GMAIL.COM"/>
    <x v="1232"/>
    <s v="MARCUS VINICIUS MOREIRA CABRAL"/>
    <n v="5521981028089"/>
    <s v="QUALIFICADO"/>
    <s v="QUALIFICADO"/>
    <x v="1"/>
    <s v="CONSULTORIA"/>
    <s v="RIO DE JANEIRO"/>
    <s v="RJ"/>
    <s v="22790-702"/>
    <n v="5521981028089"/>
    <x v="563"/>
    <d v="2020-10-30T00:00:00"/>
    <s v="MVM"/>
    <s v="MVM_MVM"/>
    <s v="MARCUS VINICIUS MOREIRA CABRAL"/>
    <s v="ADMINISTRADOR(A)"/>
    <s v="COMPLETA"/>
    <s v="S"/>
    <x v="0"/>
    <n v="1"/>
    <n v="1"/>
    <s v="S"/>
    <s v="N"/>
    <s v="S"/>
    <s v=" "/>
    <x v="0"/>
    <m/>
  </r>
  <r>
    <n v="69"/>
    <x v="1096"/>
    <d v="1988-03-25T00:00:00"/>
    <s v="M"/>
    <n v="3010202069"/>
    <n v="363300"/>
    <n v="640479"/>
    <s v="6AV96201"/>
    <x v="875"/>
    <s v="060.514.874-09"/>
    <s v="gustavociaba@hotmail.com"/>
    <x v="1233"/>
    <s v="GUSTAVO ROCHA GOMES DE MELO"/>
    <n v="5581996189966"/>
    <s v=""/>
    <s v="QUALIFICADO"/>
    <x v="1"/>
    <s v="CONSULTORIA"/>
    <s v="RECIFE"/>
    <s v="PE"/>
    <s v="51020-280"/>
    <n v="5581996189966"/>
    <x v="563"/>
    <d v="2020-10-30T00:00:00"/>
    <s v="GRM"/>
    <s v="GRM_GRM"/>
    <s v="GUSTAVO ROCHA GOMES DE MELO"/>
    <s v="OFICIAL DAS FORÇAS ARMADAS"/>
    <s v="SIMPLES"/>
    <s v="S"/>
    <x v="0"/>
    <n v="1"/>
    <n v="1"/>
    <s v="S"/>
    <s v="N"/>
    <s v="S"/>
    <s v=" "/>
    <x v="0"/>
    <m/>
  </r>
  <r>
    <n v="49"/>
    <x v="1097"/>
    <d v="1977-10-26T00:00:00"/>
    <s v="M"/>
    <n v="610202049"/>
    <n v="4482847"/>
    <s v=""/>
    <m/>
    <x v="876"/>
    <s v="034.081.846-82"/>
    <s v="GIOALMEIDA@HOTMAIL.COM"/>
    <x v="1234"/>
    <s v="GIOVANI DE SA ALMEIDA"/>
    <n v="5573991384000"/>
    <s v="REGULAR"/>
    <s v=""/>
    <x v="1"/>
    <s v="CONSULTORIA"/>
    <s v="ITABUNA"/>
    <s v="BA"/>
    <s v="45604-017"/>
    <n v="5573991384000"/>
    <x v="564"/>
    <d v="2020-10-06T00:00:00"/>
    <s v="GSA"/>
    <s v="GSA_GSA"/>
    <s v="GIOVANI DE SA ALMEIDA"/>
    <s v="MÉDICO(A)"/>
    <s v="COMPLETA"/>
    <s v="S"/>
    <x v="0"/>
    <n v="1"/>
    <n v="1"/>
    <s v="S"/>
    <s v="N"/>
    <s v="S"/>
    <s v=" "/>
    <x v="0"/>
    <m/>
  </r>
  <r>
    <n v="63"/>
    <x v="1098"/>
    <d v="1986-07-11T00:00:00"/>
    <s v="F"/>
    <n v="610202063"/>
    <n v="3250775"/>
    <s v=""/>
    <m/>
    <x v="1"/>
    <s v="058.824.704-98"/>
    <s v="FLAVIOMMS@ME.COM"/>
    <x v="1235"/>
    <s v="FLAVIO MACIEL MARINHO"/>
    <n v="5581999376020"/>
    <s v="REGULAR"/>
    <s v=""/>
    <x v="1"/>
    <s v="CONSULTORIA"/>
    <s v="RECIFE"/>
    <s v="PE"/>
    <s v="52041-360"/>
    <n v="5581999376020"/>
    <x v="564"/>
    <d v="2020-10-06T00:00:00"/>
    <s v="FMM"/>
    <s v="FMM"/>
    <s v="FLAVIO MACIEL MARINHO"/>
    <s v="MÉDICO(A)"/>
    <s v="COMPLETA"/>
    <s v="S"/>
    <x v="0"/>
    <n v="1"/>
    <n v="1"/>
    <s v="S"/>
    <s v="N"/>
    <s v="S"/>
    <s v=" "/>
    <x v="1"/>
    <d v="2023-07-20T00:00:00"/>
  </r>
  <r>
    <n v="64"/>
    <x v="217"/>
    <d v="1982-09-24T00:00:00"/>
    <s v="M"/>
    <n v="610202064"/>
    <n v="3004905"/>
    <m/>
    <m/>
    <x v="1"/>
    <s v="040.421.704-47"/>
    <s v="FLAVIOMMS@ME.COM"/>
    <x v="1236"/>
    <s v="FLAVIO MACIEL MARINHO"/>
    <n v="5581999376020"/>
    <s v="QUALIFICADO"/>
    <s v="QUALIFICADO"/>
    <x v="1"/>
    <s v="CONSULTORIA"/>
    <s v="RECIFE"/>
    <s v="PE"/>
    <s v="52041-360"/>
    <n v="5581999376020"/>
    <x v="564"/>
    <d v="2020-10-06T00:00:00"/>
    <s v="FMM"/>
    <s v="FMM"/>
    <s v="FLAVIO MACIEL MARINHO"/>
    <s v="ADMINISTRADOR(A)"/>
    <s v="COMPLETA"/>
    <s v="S"/>
    <x v="0"/>
    <n v="1"/>
    <n v="1"/>
    <s v="S"/>
    <s v="N"/>
    <s v="S"/>
    <s v=" "/>
    <x v="1"/>
    <d v="2023-07-20T00:00:00"/>
  </r>
  <r>
    <n v="62"/>
    <x v="718"/>
    <d v="1980-06-22T00:00:00"/>
    <s v="F"/>
    <n v="510202062"/>
    <n v="4567665"/>
    <s v=""/>
    <m/>
    <x v="1"/>
    <s v="092.857.157-29"/>
    <s v="ERICAMED2014@GMAIL.COM"/>
    <x v="796"/>
    <s v="ERICA DE VASCONCELLOS RANGEL RODRIGUES"/>
    <n v="5521997918449"/>
    <s v="REGULAR"/>
    <s v=""/>
    <x v="1"/>
    <s v="CONSULTORIA"/>
    <s v="NOVA IGUAÇU"/>
    <s v="RJ"/>
    <s v="26260-130"/>
    <n v="55219967408828"/>
    <x v="565"/>
    <d v="2020-10-05T00:00:00"/>
    <s v="EVR"/>
    <s v="EVR"/>
    <s v="ERICA DE VASCONCELLOS RANGEL RODRIGUES"/>
    <s v="MÉDICO(A)"/>
    <s v="SIMPLES"/>
    <s v="N"/>
    <x v="0"/>
    <n v="1"/>
    <n v="1"/>
    <s v="S"/>
    <s v="N"/>
    <s v="S"/>
    <s v=" "/>
    <x v="1"/>
    <d v="2023-05-15T00:00:00"/>
  </r>
  <r>
    <n v="65"/>
    <x v="211"/>
    <d v="2021-08-22T00:00:00"/>
    <s v="F"/>
    <n v="510202065"/>
    <m/>
    <m/>
    <m/>
    <x v="1"/>
    <s v="177.951.984-22"/>
    <s v="FLAVIOMMS@ME.COM"/>
    <x v="1237"/>
    <s v="FLAVIO MACIEL MARINHO"/>
    <n v="5581999376020"/>
    <s v=""/>
    <s v="REGULAR"/>
    <x v="1"/>
    <s v="CONSULTORIA"/>
    <s v="RECIFE"/>
    <s v="PE"/>
    <s v="52041-360"/>
    <n v="5581999376020"/>
    <x v="565"/>
    <d v="2020-10-05T00:00:00"/>
    <s v="FMM"/>
    <s v="FMM"/>
    <s v="FLAVIO MACIEL MARINHO"/>
    <s v="ESTUDANTE"/>
    <s v="COMPLETA"/>
    <s v="N"/>
    <x v="0"/>
    <n v="1"/>
    <n v="1"/>
    <s v="S"/>
    <s v="N"/>
    <s v="S"/>
    <s v=" "/>
    <x v="1"/>
    <d v="2023-07-20T00:00:00"/>
  </r>
  <r>
    <n v="66"/>
    <x v="212"/>
    <d v="2019-04-10T00:00:00"/>
    <s v="F"/>
    <n v="510202066"/>
    <m/>
    <m/>
    <m/>
    <x v="1"/>
    <s v="163.941.704-45"/>
    <s v="FLAVIOMMS@ME.COM"/>
    <x v="1237"/>
    <s v="FLAVIO MACIEL MARINHO"/>
    <n v="5581999376020"/>
    <s v=""/>
    <s v="REGULAR"/>
    <x v="1"/>
    <s v="CONSULTORIA"/>
    <s v="RECIFE"/>
    <s v="PE"/>
    <s v="52041-360"/>
    <n v="5581999376020"/>
    <x v="565"/>
    <d v="2020-10-05T00:00:00"/>
    <s v="FMM"/>
    <s v="FMM"/>
    <s v="FLAVIO MACIEL MARINHO"/>
    <s v="ESTUDANTE"/>
    <s v="SIMPLES"/>
    <s v="N"/>
    <x v="0"/>
    <n v="1"/>
    <n v="1"/>
    <s v="S"/>
    <s v="N"/>
    <s v="S"/>
    <s v=" "/>
    <x v="1"/>
    <d v="2023-07-20T00:00:00"/>
  </r>
  <r>
    <n v="67"/>
    <x v="213"/>
    <d v="2009-10-13T00:00:00"/>
    <s v="F"/>
    <n v="510202067"/>
    <m/>
    <m/>
    <m/>
    <x v="1"/>
    <s v="151.620.984-26"/>
    <s v="FLAVIOMMS@ME.COM"/>
    <x v="1237"/>
    <s v="FLAVIO MACIEL MARINHO"/>
    <n v="5581999376020"/>
    <s v=""/>
    <s v="REGULAR"/>
    <x v="1"/>
    <s v="CONSULTORIA"/>
    <s v="RECIFE"/>
    <s v="PE"/>
    <s v="52041-360"/>
    <n v="5581999376020"/>
    <x v="565"/>
    <d v="2020-10-05T00:00:00"/>
    <s v="FMM"/>
    <s v="FMM"/>
    <s v="FLAVIO MACIEL MARINHO"/>
    <s v="ESTUDANTE"/>
    <s v="SIMPLES"/>
    <s v="N"/>
    <x v="0"/>
    <n v="1"/>
    <n v="1"/>
    <s v="S"/>
    <s v="N"/>
    <s v="S"/>
    <s v=" "/>
    <x v="1"/>
    <d v="2023-07-20T00:00:00"/>
  </r>
  <r>
    <n v="58"/>
    <x v="323"/>
    <d v="1987-06-01T00:00:00"/>
    <s v="M"/>
    <n v="210202058"/>
    <m/>
    <s v=""/>
    <m/>
    <x v="1"/>
    <s v="318.004.798-40"/>
    <s v="CELIOVOLPI@GMAIL.COM"/>
    <x v="8"/>
    <s v="CELIO VOLPI JUNIOR"/>
    <n v="5511999411646"/>
    <s v="REGULAR"/>
    <s v=""/>
    <x v="1"/>
    <s v="RETENCAO"/>
    <s v="FORTALEZA"/>
    <s v="CE"/>
    <s v="60165-075"/>
    <n v="5511999411646"/>
    <x v="566"/>
    <d v="2020-10-02T00:00:00"/>
    <s v="CVJ"/>
    <s v="CVJ"/>
    <s v="CELIO VOLPI JUNIOR"/>
    <s v="ENGENHEIRO(A)"/>
    <s v="SIMPLES"/>
    <s v="S"/>
    <x v="1"/>
    <n v="0"/>
    <s v=""/>
    <s v="S"/>
    <s v="N"/>
    <s v="S"/>
    <s v=" "/>
    <x v="1"/>
    <d v="2024-10-28T00:00:00"/>
  </r>
  <r>
    <n v="44"/>
    <x v="1099"/>
    <d v="1980-08-17T00:00:00"/>
    <s v="M"/>
    <n v="2909202044"/>
    <n v="390240"/>
    <s v=""/>
    <m/>
    <x v="877"/>
    <s v="001.787.445-90"/>
    <s v="LEVIJRSSA@HOTMAIL.COM"/>
    <x v="1238"/>
    <s v="LEVI RAMOS ALVES JUNIOR"/>
    <n v="557398052200"/>
    <s v="QUALIFICADO"/>
    <s v=""/>
    <x v="1"/>
    <s v="CONSULTORIA"/>
    <s v="ITABUNA"/>
    <s v="BA"/>
    <s v="45605-510"/>
    <n v="557398052200"/>
    <x v="567"/>
    <d v="2020-09-29T00:00:00"/>
    <s v="LRA"/>
    <s v="LRA_LRA"/>
    <s v="LEVI RAMOS ALVES JUNIOR"/>
    <s v="MÉDICO(A)"/>
    <s v="COMPLETA"/>
    <s v="S"/>
    <x v="0"/>
    <n v="1"/>
    <n v="1"/>
    <s v="S"/>
    <s v="N"/>
    <s v="S"/>
    <s v=" "/>
    <x v="0"/>
    <m/>
  </r>
  <r>
    <n v="319"/>
    <x v="1100"/>
    <d v="1995-01-24T00:00:00"/>
    <s v="M"/>
    <n v="18022022319"/>
    <n v="7710245"/>
    <m/>
    <m/>
    <x v="878"/>
    <s v="097.827.404-03"/>
    <s v="TACOPMF@GMAIL.COM"/>
    <x v="1239"/>
    <s v="EPITACIO PESSOA DE MELO FILHO"/>
    <n v="19494322510"/>
    <s v="QUALIFICADO"/>
    <s v="QUALIFICADO"/>
    <x v="1"/>
    <s v="CONSULTORIA"/>
    <s v="RECIFE"/>
    <s v="PE"/>
    <s v="51011-560"/>
    <n v="19494322510"/>
    <x v="568"/>
    <d v="2022-10-21T00:00:00"/>
    <s v="EPMF"/>
    <s v="EPMF_EPMF"/>
    <s v="EPITACIO PESSOA DE MELO FILHO"/>
    <s v="ATLETA"/>
    <s v="COMPLETA"/>
    <s v="N"/>
    <x v="0"/>
    <n v="1"/>
    <n v="1"/>
    <s v="S"/>
    <s v="N"/>
    <s v="S"/>
    <s v=" "/>
    <x v="0"/>
    <m/>
  </r>
  <r>
    <n v="352"/>
    <x v="1101"/>
    <d v="1982-11-10T00:00:00"/>
    <s v="M"/>
    <n v="9062022352"/>
    <n v="8419108"/>
    <m/>
    <m/>
    <x v="1"/>
    <s v="042.514.344-98"/>
    <s v="BRUNO CESAR BRASILEIRO CLEMENTE"/>
    <x v="1240"/>
    <s v="BRUNO CESAR BRASILEIRO CLEMENTE"/>
    <n v="5581999868721"/>
    <s v=""/>
    <s v=""/>
    <x v="25"/>
    <s v="RETENCAO"/>
    <s v="RECIFE"/>
    <s v="PE"/>
    <s v="51111-110"/>
    <n v="5581999868721"/>
    <x v="568"/>
    <d v="2022-06-09T00:00:00"/>
    <s v="BCBC"/>
    <s v="BCBC_BCBC"/>
    <s v="BRUNO CESAR BRASILEIRO CLEMENTE"/>
    <s v="ADVOGADO(A)"/>
    <s v="COMPLETA"/>
    <s v="N"/>
    <x v="1"/>
    <n v="0"/>
    <m/>
    <s v="N"/>
    <s v="N"/>
    <s v="N"/>
    <s v=" "/>
    <x v="0"/>
    <m/>
  </r>
  <r>
    <n v="456"/>
    <x v="1102"/>
    <d v="1991-05-15T00:00:00"/>
    <s v="F"/>
    <n v="18022022456"/>
    <n v="4384235"/>
    <m/>
    <m/>
    <x v="879"/>
    <s v="097.113.284-45"/>
    <s v="MARIA.EDUARDA@HIMAPARTICIPACOES.COM.BR"/>
    <x v="1241"/>
    <s v="MARIA EDUARDA RAMOS PESSOA DE MELO"/>
    <n v="5581991255683"/>
    <s v="QUALIFICADO"/>
    <m/>
    <x v="1"/>
    <s v="CONSULTORIA"/>
    <s v="RECIFE"/>
    <s v="PE"/>
    <s v="51011-560"/>
    <n v="5581991255683"/>
    <x v="568"/>
    <d v="2020-09-25T00:00:00"/>
    <s v="EPMF"/>
    <s v="EPMF_EPMF"/>
    <s v="EPITACIO PESSOA DE MELO FILHO"/>
    <s v="ADMINISTRADOR(A)"/>
    <m/>
    <m/>
    <x v="0"/>
    <n v="1"/>
    <n v="1"/>
    <s v="S"/>
    <s v="N"/>
    <s v="S"/>
    <s v=" "/>
    <x v="0"/>
    <m/>
  </r>
  <r>
    <n v="53"/>
    <x v="1103"/>
    <d v="1971-05-20T00:00:00"/>
    <s v="M"/>
    <n v="1609202053"/>
    <n v="4567963"/>
    <s v=""/>
    <m/>
    <x v="880"/>
    <s v="666.689.054-04"/>
    <s v="CARLOS@EROSHOTEL.COM.BR"/>
    <x v="1242"/>
    <s v="CARLOS EDUARDO SILVA DE MELO"/>
    <n v="5581992397973"/>
    <s v="QUALIFICADO"/>
    <s v=""/>
    <x v="1"/>
    <s v="CONSULTORIA"/>
    <s v="RECIFE"/>
    <s v="PE"/>
    <s v="51011-000"/>
    <n v="5581992397973"/>
    <x v="569"/>
    <d v="2020-10-30T00:00:00"/>
    <s v="CESM"/>
    <s v="CESM_CESM"/>
    <s v="CARLOS EDUARDO SILVA DE MELO"/>
    <s v="EMPRESÁRIO(A)"/>
    <s v="COMPLETA"/>
    <s v="S"/>
    <x v="4"/>
    <n v="1"/>
    <n v="1"/>
    <s v="S"/>
    <s v="S"/>
    <s v="S"/>
    <s v=" "/>
    <x v="0"/>
    <m/>
  </r>
  <r>
    <n v="54"/>
    <x v="1104"/>
    <d v="1941-10-06T00:00:00"/>
    <s v="F"/>
    <n v="1609202054"/>
    <n v="4609878"/>
    <s v=""/>
    <m/>
    <x v="881"/>
    <s v="090.265.094-72"/>
    <s v="CARLOS@EROSHOTEL.COM.BR"/>
    <x v="1243"/>
    <s v="CARLOS EDUARDO SILVA DE MELO"/>
    <n v="5581992397973"/>
    <s v=""/>
    <s v=""/>
    <x v="1"/>
    <s v="CONSULTORIA"/>
    <s v="RECIFE"/>
    <s v="PE"/>
    <s v="51011-000"/>
    <n v="5581992397973"/>
    <x v="569"/>
    <d v="2020-10-30T00:00:00"/>
    <s v="CESM"/>
    <s v="CESM_CESM"/>
    <s v="CARLOS EDUARDO SILVA DE MELO"/>
    <s v="EMPRESÁRIO(A)"/>
    <s v="COMPLETA"/>
    <s v="S"/>
    <x v="4"/>
    <n v="1"/>
    <n v="1"/>
    <s v="S"/>
    <s v="S"/>
    <s v="S"/>
    <s v=" "/>
    <x v="0"/>
    <m/>
  </r>
  <r>
    <n v="55"/>
    <x v="1105"/>
    <d v="1978-11-16T00:00:00"/>
    <s v="F"/>
    <n v="1609202055"/>
    <n v="4605009"/>
    <s v=""/>
    <m/>
    <x v="882"/>
    <s v="019.467.314-63"/>
    <s v="CARLOS@EROSHOTEL.COM.BR"/>
    <x v="1244"/>
    <s v="CARLOS EDUARDO SILVA DE MELO"/>
    <n v="5581992397973"/>
    <s v="QUALIFICADO"/>
    <s v=""/>
    <x v="1"/>
    <s v="CONSULTORIA"/>
    <s v="RECIFE"/>
    <s v="PE"/>
    <s v="51011-000"/>
    <n v="5581992397973"/>
    <x v="569"/>
    <d v="2020-10-30T00:00:00"/>
    <s v="CESM"/>
    <s v="CESM_CESM"/>
    <s v="CARLOS EDUARDO SILVA DE MELO"/>
    <s v="EMPRESÁRIO(A)"/>
    <s v="COMPLETA"/>
    <s v="S"/>
    <x v="4"/>
    <n v="0"/>
    <n v="1"/>
    <s v="S"/>
    <s v="S"/>
    <s v="S"/>
    <s v=" "/>
    <x v="0"/>
    <m/>
  </r>
  <r>
    <n v="56"/>
    <x v="1106"/>
    <m/>
    <s v="E"/>
    <n v="1609202056"/>
    <n v="4688245"/>
    <s v=""/>
    <m/>
    <x v="883"/>
    <s v="11.078.251/0001-05"/>
    <s v="CARLOS@EROSHOTEL.COM.BR"/>
    <x v="1245"/>
    <s v="CARLOS EDUARDO SILVA DE MELO"/>
    <n v="5581992397973"/>
    <s v="QUALIFICADO"/>
    <s v=""/>
    <x v="1"/>
    <s v="CONSULTORIA"/>
    <s v="RECIFE"/>
    <s v="PE"/>
    <s v="51011-000"/>
    <n v="5581992397973"/>
    <x v="569"/>
    <d v="2020-10-30T00:00:00"/>
    <s v="CESM"/>
    <s v="CESM_CESM"/>
    <s v="CARLOS EDUARDO SILVA DE MELO"/>
    <s v="EMPRESÁRIO(A)"/>
    <s v="COMPLETA"/>
    <s v="S"/>
    <x v="4"/>
    <n v="0"/>
    <n v="1"/>
    <s v="S"/>
    <s v="S"/>
    <s v="S"/>
    <s v=" "/>
    <x v="0"/>
    <m/>
  </r>
  <r>
    <n v="57"/>
    <x v="1107"/>
    <m/>
    <s v="E"/>
    <n v="1609202057"/>
    <n v="4681655"/>
    <n v="5993853"/>
    <m/>
    <x v="884"/>
    <s v="02.739.414/0001-62"/>
    <s v="CARLOS@EROSHOTEL.COM.BR"/>
    <x v="1246"/>
    <s v="CARLOS EDUARDO SILVA DE MELO"/>
    <n v="5581992397973"/>
    <s v="REGULAR"/>
    <s v=""/>
    <x v="1"/>
    <s v="CONSULTORIA"/>
    <s v="RECIFE"/>
    <s v="PE"/>
    <s v="51011-000"/>
    <n v="5581992397973"/>
    <x v="569"/>
    <d v="2020-10-30T00:00:00"/>
    <s v="CESM"/>
    <s v="CESM_CESM"/>
    <s v="CARLOS EDUARDO SILVA DE MELO"/>
    <s v="EMPRESÁRIO(A)"/>
    <s v="COMPLETA"/>
    <s v="S"/>
    <x v="4"/>
    <n v="0"/>
    <n v="1"/>
    <s v="S"/>
    <s v="S"/>
    <s v="S"/>
    <s v=" "/>
    <x v="0"/>
    <m/>
  </r>
  <r>
    <n v="243"/>
    <x v="1108"/>
    <m/>
    <s v="E"/>
    <n v="16092020243"/>
    <m/>
    <m/>
    <m/>
    <x v="885"/>
    <m/>
    <s v="CARLOS@EROSHOTEL.COM.BR"/>
    <x v="1247"/>
    <s v="CARLOS EDUARDO SILVA DE MELO"/>
    <n v="5581992397973"/>
    <s v=""/>
    <s v=""/>
    <x v="1"/>
    <s v="CONSULTORIA"/>
    <s v="RECIFE"/>
    <s v="PE"/>
    <s v="51011-000"/>
    <n v="5581992397973"/>
    <x v="569"/>
    <d v="2020-10-30T00:00:00"/>
    <s v="CESM"/>
    <s v="CESM_CESM"/>
    <s v="CARLOS EDUARDO SILVA DE MELO"/>
    <s v="EMPRESÁRIO(A)"/>
    <s v="COMPLETA"/>
    <s v="S"/>
    <x v="4"/>
    <n v="0"/>
    <n v="1"/>
    <s v="S"/>
    <s v="S"/>
    <s v="S"/>
    <s v=" "/>
    <x v="0"/>
    <m/>
  </r>
  <r>
    <n v="244"/>
    <x v="1109"/>
    <m/>
    <s v="E"/>
    <n v="16092020244"/>
    <m/>
    <m/>
    <m/>
    <x v="886"/>
    <m/>
    <s v="CARLOS@EROSHOTEL.COM.BR"/>
    <x v="1248"/>
    <s v="CARLOS EDUARDO SILVA DE MELO"/>
    <n v="5581992397973"/>
    <s v=""/>
    <s v=""/>
    <x v="1"/>
    <s v="CONSULTORIA"/>
    <s v="RECIFE"/>
    <s v="PE"/>
    <s v="51011-000"/>
    <n v="5581992397973"/>
    <x v="569"/>
    <d v="2020-10-30T00:00:00"/>
    <s v="CESM"/>
    <s v="CESM_CESM"/>
    <s v="CARLOS EDUARDO SILVA DE MELO"/>
    <s v="EMPRESÁRIO(A)"/>
    <s v="COMPLETA"/>
    <s v="S"/>
    <x v="4"/>
    <n v="0"/>
    <n v="1"/>
    <s v="S"/>
    <s v="S"/>
    <s v="S"/>
    <s v=" "/>
    <x v="0"/>
    <m/>
  </r>
  <r>
    <n v="245"/>
    <x v="1110"/>
    <m/>
    <s v="E"/>
    <n v="16092020245"/>
    <m/>
    <n v="5982287"/>
    <m/>
    <x v="887"/>
    <m/>
    <s v="CARLOS@EROSHOTEL.COM.BR"/>
    <x v="1249"/>
    <s v="CARLOS EDUARDO SILVA DE MELO"/>
    <n v="5581992397973"/>
    <s v=""/>
    <s v=""/>
    <x v="1"/>
    <s v="CONSULTORIA"/>
    <s v="RECIFE"/>
    <s v="PE"/>
    <s v="51011-000"/>
    <n v="5581992397973"/>
    <x v="569"/>
    <d v="2020-10-30T00:00:00"/>
    <s v="CESM"/>
    <s v="CESM_CESM"/>
    <s v="CARLOS EDUARDO SILVA DE MELO"/>
    <s v="EMPRESÁRIO(A)"/>
    <s v="COMPLETA"/>
    <s v="S"/>
    <x v="4"/>
    <n v="0"/>
    <n v="1"/>
    <s v="S"/>
    <s v="S"/>
    <s v="S"/>
    <s v=" "/>
    <x v="0"/>
    <m/>
  </r>
  <r>
    <n v="246"/>
    <x v="1111"/>
    <m/>
    <s v="M"/>
    <n v="16092020246"/>
    <m/>
    <m/>
    <m/>
    <x v="888"/>
    <m/>
    <s v="CARLOS@EROSHOTEL.COM.BR"/>
    <x v="1250"/>
    <s v="CARLOS EDUARDO SILVA DE MELO"/>
    <n v="5581992397973"/>
    <s v=""/>
    <s v=""/>
    <x v="1"/>
    <s v="CONSULTORIA"/>
    <s v="RECIFE"/>
    <s v="PE"/>
    <s v="51011-000"/>
    <n v="5581992397973"/>
    <x v="569"/>
    <d v="2020-10-30T00:00:00"/>
    <s v="CESM"/>
    <s v="CESM_CESM"/>
    <s v="CARLOS EDUARDO SILVA DE MELO"/>
    <s v="EMPRESÁRIO(A)"/>
    <s v="COMPLETA"/>
    <s v="S"/>
    <x v="4"/>
    <n v="0"/>
    <n v="1"/>
    <s v="S"/>
    <s v="S"/>
    <s v="S"/>
    <s v=" "/>
    <x v="0"/>
    <m/>
  </r>
  <r>
    <n v="52"/>
    <x v="1112"/>
    <d v="1961-12-21T00:00:00"/>
    <s v="M"/>
    <n v="1409202052"/>
    <n v="4475984"/>
    <s v=""/>
    <m/>
    <x v="1"/>
    <s v="284.499.834-87"/>
    <s v="JOSEANTONIO@HIDROPLAST.COM.BR"/>
    <x v="1251"/>
    <s v="JOSE ANTONIO DOS SANTOS NETO"/>
    <n v="55819911331916"/>
    <s v="QUALIFICADO"/>
    <s v=""/>
    <x v="1"/>
    <s v="CONSULTORIA"/>
    <s v="RECIFE"/>
    <s v="PE"/>
    <s v="50720-130"/>
    <n v="55819911331916"/>
    <x v="570"/>
    <d v="2020-09-14T00:00:00"/>
    <s v="JASN"/>
    <s v="JASN"/>
    <s v="JOSE ANTONIO DOS SANTOS NETO"/>
    <s v="EMPRESÁRIO(A)"/>
    <s v="COMPLETA"/>
    <s v="N"/>
    <x v="0"/>
    <n v="1"/>
    <n v="1"/>
    <s v="S"/>
    <s v="N"/>
    <s v="S"/>
    <s v=" "/>
    <x v="1"/>
    <d v="2021-11-18T00:00:00"/>
  </r>
  <r>
    <n v="50"/>
    <x v="756"/>
    <d v="1990-02-02T00:00:00"/>
    <s v="M"/>
    <n v="409202050"/>
    <n v="556194"/>
    <m/>
    <m/>
    <x v="1"/>
    <s v="065.208.424-94"/>
    <s v="FREITAS_BRUNO@YAHOO.COM.BR"/>
    <x v="1252"/>
    <s v="BRUNO FREITAS LEAL"/>
    <n v="5581988328212"/>
    <s v="QUALIFICADO"/>
    <s v="QUALIFICADO"/>
    <x v="1"/>
    <s v="CONSULTORIA"/>
    <s v="SÃO PAULO"/>
    <s v="SP"/>
    <s v="04560-001"/>
    <n v="5581988328212"/>
    <x v="571"/>
    <d v="2020-09-04T00:00:00"/>
    <s v="BFL"/>
    <s v="BFL"/>
    <s v="BRUNO FREITAS LEAL"/>
    <s v="ADMINISTRADOR(A)"/>
    <s v="COMPLETA"/>
    <s v="N"/>
    <x v="0"/>
    <n v="1"/>
    <n v="1"/>
    <s v="S"/>
    <s v="N"/>
    <s v="S"/>
    <s v=" "/>
    <x v="1"/>
    <d v="2023-03-23T00:00:00"/>
  </r>
  <r>
    <n v="45"/>
    <x v="1113"/>
    <d v="1963-12-15T00:00:00"/>
    <s v="M"/>
    <n v="308202045"/>
    <n v="363384"/>
    <s v=""/>
    <m/>
    <x v="889"/>
    <s v="517.652.504-63"/>
    <s v="fxmafracontaxp@gmail.com"/>
    <x v="1253"/>
    <s v="SANDERSON LIENIO DA SILVA MAFRA"/>
    <n v="5584991481152"/>
    <s v="REGULAR"/>
    <s v=""/>
    <x v="1"/>
    <s v="CONSULTORIA"/>
    <s v="SITIO NOVO"/>
    <s v="RN"/>
    <s v="59430-000"/>
    <n v="5584987142610"/>
    <x v="572"/>
    <d v="2020-08-03T00:00:00"/>
    <s v="SLS"/>
    <s v="SLS_SLS"/>
    <s v="SANDERSON LIENIO DA SILVA MAFRA"/>
    <s v="PROFESSOR(A)"/>
    <s v="SIMPLES"/>
    <s v="S"/>
    <x v="0"/>
    <n v="1"/>
    <n v="1"/>
    <s v="S"/>
    <s v="S"/>
    <s v="S"/>
    <s v=" "/>
    <x v="0"/>
    <m/>
  </r>
  <r>
    <n v="46"/>
    <x v="1114"/>
    <m/>
    <s v="E"/>
    <n v="308202046"/>
    <n v="4030101"/>
    <s v=""/>
    <m/>
    <x v="890"/>
    <s v="36.636.661/0001-55"/>
    <s v="SANDERSONMAFRA@HOTMAIL.COM"/>
    <x v="1254"/>
    <s v="SANDERSON LIENIO DA SILVA MAFRA"/>
    <n v="5584991481152"/>
    <s v="REGULAR"/>
    <s v=""/>
    <x v="1"/>
    <s v="CONSULTORIA"/>
    <s v="SITIO NOVO"/>
    <s v="RN"/>
    <s v="59430-000"/>
    <m/>
    <x v="572"/>
    <d v="2020-08-03T00:00:00"/>
    <s v="SLS"/>
    <s v="SLS_SLS"/>
    <s v="SANDERSON LIENIO DA SILVA MAFRA"/>
    <s v="EMPRESA"/>
    <s v="COMPLETA"/>
    <s v="N"/>
    <x v="0"/>
    <n v="1"/>
    <n v="1"/>
    <s v="S"/>
    <s v="S"/>
    <s v="S"/>
    <s v=" "/>
    <x v="0"/>
    <m/>
  </r>
  <r>
    <n v="47"/>
    <x v="1115"/>
    <d v="1987-09-21T00:00:00"/>
    <s v="M"/>
    <n v="308202047"/>
    <n v="301471"/>
    <n v="5703202"/>
    <s v="6AS05052"/>
    <x v="891"/>
    <s v="058.453.174-52"/>
    <s v="SANDERSONMAFRA@HOTMAIL.COM"/>
    <x v="1255"/>
    <s v="SANDERSON LIENIO DA SILVA MAFRA"/>
    <n v="5584991481152"/>
    <s v="QUALIFICADO"/>
    <s v="REGULAR"/>
    <x v="1"/>
    <s v="CONSULTORIA"/>
    <s v="NATAL"/>
    <s v="RN"/>
    <s v="59012-270"/>
    <n v="5584991481152"/>
    <x v="572"/>
    <d v="2020-08-03T00:00:00"/>
    <s v="SLS"/>
    <s v="SLS_SLS"/>
    <s v="SANDERSON LIENIO DA SILVA MAFRA"/>
    <s v="ADVOGADO(A)"/>
    <s v="COMPLETA"/>
    <s v="N"/>
    <x v="0"/>
    <n v="1"/>
    <n v="1"/>
    <s v="S"/>
    <s v="S"/>
    <s v="S"/>
    <s v=" "/>
    <x v="0"/>
    <m/>
  </r>
  <r>
    <n v="48"/>
    <x v="1116"/>
    <m/>
    <s v="E"/>
    <n v="308202048"/>
    <n v="2731474"/>
    <m/>
    <m/>
    <x v="892"/>
    <s v="31.454.209/0001-59"/>
    <s v="SANDERSONMAFRA@GMAIL.COM"/>
    <x v="1256"/>
    <s v="SANDERSON LIENIO DA SILVA MAFRA"/>
    <n v="5584991481152"/>
    <s v="REGULAR"/>
    <s v=""/>
    <x v="1"/>
    <s v="CONSULTORIA"/>
    <s v="NATAL"/>
    <s v="RN"/>
    <s v="59012-270"/>
    <n v="5584991481152"/>
    <x v="572"/>
    <d v="2020-08-03T00:00:00"/>
    <s v="SLS"/>
    <s v="SLS_SLS"/>
    <s v="SANDERSON LIENIO DA SILVA MAFRA"/>
    <s v="EMPRESA"/>
    <s v="COMPLETA"/>
    <s v="N"/>
    <x v="0"/>
    <n v="1"/>
    <n v="1"/>
    <s v="S"/>
    <s v="S"/>
    <s v="S"/>
    <s v=" "/>
    <x v="0"/>
    <m/>
  </r>
  <r>
    <n v="43"/>
    <x v="1117"/>
    <d v="1999-03-15T00:00:00"/>
    <s v="M"/>
    <n v="108202043"/>
    <n v="4449351"/>
    <n v="1150689"/>
    <m/>
    <x v="1"/>
    <s v="118.786.774-89"/>
    <s v="ALEMOSGOMES@GMAIL.COM"/>
    <x v="1257"/>
    <s v="ALEX LEMOS DE LIMA GOMES"/>
    <n v="5581985239337"/>
    <s v="REGULAR"/>
    <s v="REGULAR"/>
    <x v="17"/>
    <s v="RETENCAO"/>
    <s v="OLINDA"/>
    <s v="PE"/>
    <s v="53130-110"/>
    <n v="5581985239337"/>
    <x v="573"/>
    <d v="2020-08-01T00:00:00"/>
    <s v="ALG"/>
    <s v="ALEX"/>
    <s v="ALEX LEMOS DE LIMA GOMES"/>
    <s v="EMPRESÁRIO(A)"/>
    <s v="SIMPLES"/>
    <s v="N"/>
    <x v="2"/>
    <n v="1"/>
    <m/>
    <s v="N"/>
    <s v="N"/>
    <s v="N"/>
    <s v=" "/>
    <x v="1"/>
    <m/>
  </r>
  <r>
    <n v="37"/>
    <x v="680"/>
    <d v="1939-08-22T00:00:00"/>
    <s v="M"/>
    <n v="2707202037"/>
    <n v="4294361"/>
    <s v=""/>
    <m/>
    <x v="1"/>
    <s v="003.145.954-49"/>
    <s v=" "/>
    <x v="754"/>
    <s v="DURVAL SELVA VALENCA"/>
    <n v="5581996017008"/>
    <s v="REGULAR"/>
    <s v=""/>
    <x v="20"/>
    <s v="CONSULTORIA"/>
    <s v="RECIFE"/>
    <s v="PE"/>
    <s v="52060-105"/>
    <n v="5581996017080"/>
    <x v="574"/>
    <d v="2020-07-27T00:00:00"/>
    <s v="DSV"/>
    <s v="DSV"/>
    <s v="DURVAL SELVA VALENCA"/>
    <s v="MÉDICO(A)"/>
    <s v="COMPLETA"/>
    <s v="N"/>
    <x v="0"/>
    <n v="0"/>
    <s v="EXCEÇÃO"/>
    <s v="S"/>
    <s v="N"/>
    <s v="S"/>
    <s v=" "/>
    <x v="1"/>
    <d v="2023-05-23T00:00:00"/>
  </r>
  <r>
    <n v="41"/>
    <x v="1118"/>
    <d v="1991-09-16T00:00:00"/>
    <s v="M"/>
    <n v="1407202041"/>
    <n v="4739508"/>
    <s v=""/>
    <m/>
    <x v="1"/>
    <s v="449.522.014-49"/>
    <s v="RODRIGO_JATOBA@HOTMAIL.COM"/>
    <x v="1258"/>
    <s v="RM TERCEIRIZACAO E GESTAO DE RECURSOS HUMANOS EIRELI"/>
    <n v="5581995019674"/>
    <s v="REGULAR"/>
    <s v=""/>
    <x v="19"/>
    <s v="CONSULTORIA"/>
    <s v="RECIFE"/>
    <s v="PE"/>
    <s v="52041-160"/>
    <n v="5581997659334"/>
    <x v="575"/>
    <d v="2020-07-14T00:00:00"/>
    <s v="RMTG"/>
    <s v="RMTG"/>
    <s v="RM TERCEIRIZACAO E GESTAO DE RECURSOS HUMANOS EIRELI"/>
    <s v="EMPRESÁRIO(A)"/>
    <s v="SIMPLES"/>
    <s v="N"/>
    <x v="0"/>
    <n v="1"/>
    <s v="EXCEÇÃO"/>
    <s v="N"/>
    <s v="N"/>
    <s v="N"/>
    <s v=" "/>
    <x v="1"/>
    <d v="2023-03-06T00:00:00"/>
  </r>
  <r>
    <n v="42"/>
    <x v="1119"/>
    <d v="1965-05-24T00:00:00"/>
    <s v="M"/>
    <n v="1407202042"/>
    <n v="4385403"/>
    <s v=""/>
    <m/>
    <x v="1"/>
    <s v="449.522.014-49"/>
    <s v="RODRIGO_JATOBA@HOTMAIL.COM"/>
    <x v="1259"/>
    <s v="RM TERCEIRIZACAO E GESTAO DE RECURSOS HUMANOS EIRELI"/>
    <n v="5581995019674"/>
    <s v="REGULAR"/>
    <s v=""/>
    <x v="19"/>
    <s v="CONSULTORIA"/>
    <s v="RECIFE"/>
    <s v="PE"/>
    <s v="52041-160"/>
    <n v="5581995019674"/>
    <x v="575"/>
    <d v="2020-07-14T00:00:00"/>
    <s v="RMTG"/>
    <s v="RMTG"/>
    <s v="RM TERCEIRIZACAO E GESTAO DE RECURSOS HUMANOS EIRELI"/>
    <s v="EMPRESÁRIO(A)"/>
    <s v="COMPLETA"/>
    <s v="N"/>
    <x v="0"/>
    <n v="1"/>
    <s v="EXCEÇÃO"/>
    <s v="N"/>
    <s v="N"/>
    <s v="N"/>
    <s v=" "/>
    <x v="1"/>
    <d v="2023-03-06T00:00:00"/>
  </r>
  <r>
    <n v="39"/>
    <x v="1120"/>
    <d v="1978-06-22T00:00:00"/>
    <s v="E"/>
    <n v="1206202039"/>
    <n v="2413979"/>
    <n v="4347845"/>
    <m/>
    <x v="893"/>
    <s v="11.432.010/0001-12"/>
    <s v="joseloisjr@hotmail.com"/>
    <x v="1260"/>
    <s v="IBERBRAS EMPREENDIMENTOS IMOBILIARIOS LTDA"/>
    <n v="5581981733753"/>
    <s v="PROFISSIONAL"/>
    <s v="QUALIFICADO"/>
    <x v="1"/>
    <s v="CONSULTORIA"/>
    <s v="RECIFE"/>
    <s v="PE"/>
    <s v="51021-110"/>
    <n v="5581981733753"/>
    <x v="576"/>
    <d v="2020-06-12T00:00:00"/>
    <s v="IEIL"/>
    <s v="IEIL_IEIL_PJ"/>
    <s v="IBERBRAS EMPREENDIMENTOS IMOBILIARIOS LTDA"/>
    <s v="EMPRESA"/>
    <s v="COMPLETA"/>
    <s v="N"/>
    <x v="0"/>
    <n v="1"/>
    <n v="1"/>
    <s v="S"/>
    <s v="N"/>
    <s v="S"/>
    <s v=" "/>
    <x v="0"/>
    <m/>
  </r>
  <r>
    <n v="40"/>
    <x v="330"/>
    <d v="1990-11-22T00:00:00"/>
    <s v="M"/>
    <n v="1206202040"/>
    <n v="2588236"/>
    <n v="1121657"/>
    <s v=" "/>
    <x v="894"/>
    <s v="009.339.845-02"/>
    <s v="OLIVEIRALUTI@GMAIL.COM"/>
    <x v="1261"/>
    <s v="LUTI DE OLIVEIRA ALVES"/>
    <n v="5575999191633"/>
    <s v="QUALIFICADO"/>
    <s v="QUALIFICADO"/>
    <x v="1"/>
    <s v="CONSULTORIA"/>
    <s v="CRUZ DAS ALMAS"/>
    <s v="BA"/>
    <s v="44380-000"/>
    <n v="5575999191633"/>
    <x v="576"/>
    <d v="2020-06-12T00:00:00"/>
    <s v="LOA"/>
    <s v="LOA_LOA"/>
    <s v="LUTI DE OLIVEIRA ALVES"/>
    <s v="ADMINISTRADOR(A)"/>
    <s v="SIMPLES"/>
    <s v="N"/>
    <x v="0"/>
    <n v="1"/>
    <n v="1"/>
    <s v="S"/>
    <s v="N"/>
    <s v="S"/>
    <s v=" "/>
    <x v="0"/>
    <m/>
  </r>
  <r>
    <n v="897"/>
    <x v="330"/>
    <d v="1990-11-22T00:00:00"/>
    <s v="M"/>
    <s v="12062020897"/>
    <m/>
    <n v="5310368"/>
    <m/>
    <x v="895"/>
    <s v="009.339.845-02"/>
    <s v="OLIVEIRALUTI@GMAIL.COM"/>
    <x v="1262"/>
    <s v="LUTI DE OLIVEIRA ALVES"/>
    <n v="5575999191633"/>
    <m/>
    <m/>
    <x v="1"/>
    <s v="CONSULTORIA"/>
    <s v="CRUZ DAS ALMAS"/>
    <s v="BA"/>
    <s v="44380-000"/>
    <n v="5575999191633"/>
    <x v="576"/>
    <d v="2020-06-12T00:00:00"/>
    <s v="LOA"/>
    <s v="LOA_LOA"/>
    <s v="LUTI DE OLIVEIRA ALVES"/>
    <s v="ADMINISTRADOR(A)"/>
    <s v="SIMPLES"/>
    <s v="N"/>
    <x v="0"/>
    <n v="1"/>
    <n v="1"/>
    <s v="S"/>
    <s v="N"/>
    <s v="S"/>
    <s v=" "/>
    <x v="0"/>
    <m/>
  </r>
  <r>
    <n v="147"/>
    <x v="1121"/>
    <d v="1980-10-26T00:00:00"/>
    <s v="F"/>
    <n v="5052020147"/>
    <n v="477269"/>
    <n v="4444625"/>
    <m/>
    <x v="896"/>
    <s v="034.576.824-88"/>
    <s v="ANDRESSAPEIXOTO@YAHOO.COM.BR"/>
    <x v="1263"/>
    <s v="ANDRESSA DE MATOS PEIXOTO"/>
    <n v="558198951299"/>
    <s v="QUALIFICADO"/>
    <s v=""/>
    <x v="1"/>
    <s v="CONSULTORIA"/>
    <s v="CAMARAGIBE"/>
    <s v="PE"/>
    <s v="54789-530"/>
    <n v="5581992548012"/>
    <x v="577"/>
    <d v="2020-05-05T00:00:00"/>
    <s v="AMP"/>
    <s v="AMP_AMP"/>
    <s v="ANDRESSA DE MATOS PEIXOTO"/>
    <s v="ADMINISTRADOR(A)"/>
    <s v="SIMPLES"/>
    <s v="N"/>
    <x v="0"/>
    <n v="1"/>
    <n v="1"/>
    <s v="S"/>
    <s v="N"/>
    <s v="S"/>
    <s v=" "/>
    <x v="0"/>
    <m/>
  </r>
  <r>
    <n v="36"/>
    <x v="1122"/>
    <d v="1998-01-20T00:00:00"/>
    <s v="M"/>
    <n v="103202036"/>
    <n v="2963651"/>
    <s v=""/>
    <m/>
    <x v="1"/>
    <s v="114.845.334-29"/>
    <s v="PEDROBARGETZI_@HOTMAIL.COM"/>
    <x v="1200"/>
    <s v="PEDRO HENRIQUE GALVEZ DE CARVALHO BARGETZI"/>
    <n v="5581999734730"/>
    <s v="PROFISSIONAL"/>
    <s v=""/>
    <x v="20"/>
    <s v="RETENCAO"/>
    <s v="RECIFE"/>
    <s v="PE"/>
    <s v="51020-060"/>
    <n v="5581999734730"/>
    <x v="578"/>
    <d v="2020-03-01T00:00:00"/>
    <s v="PEDRO"/>
    <s v="PEDRO"/>
    <s v="PEDRO HENRIQUE GALVEZ DE CARVALHO BARGETZI"/>
    <s v="ADVOGADO(A)"/>
    <s v="SIMPLES"/>
    <s v="N"/>
    <x v="2"/>
    <n v="1"/>
    <s v=""/>
    <s v="N"/>
    <s v="N"/>
    <s v="N"/>
    <s v=" "/>
    <x v="1"/>
    <d v="2023-07-13T00:00:00"/>
  </r>
  <r>
    <n v="162"/>
    <x v="1123"/>
    <d v="1981-07-24T00:00:00"/>
    <s v="M"/>
    <n v="12022020162"/>
    <n v="3525778"/>
    <s v=""/>
    <m/>
    <x v="897"/>
    <s v="039.439.344-97"/>
    <s v="DR.JOAORIBEIRO@HOTMAIL.COM"/>
    <x v="1264"/>
    <s v="JOAO ANTONIO RIBEIRO DOS SANTOS SILVA"/>
    <n v="5581973404363"/>
    <s v="REGULAR"/>
    <s v=""/>
    <x v="1"/>
    <s v="CONSULTORIA"/>
    <s v="RECIFE"/>
    <s v="PE"/>
    <s v="52050-050"/>
    <n v="5581973404363"/>
    <x v="579"/>
    <d v="2020-02-12T00:00:00"/>
    <s v="JRS"/>
    <s v="JRS_JRS"/>
    <s v="JOAO ANTONIO RIBEIRO DOS SANTOS SILVA"/>
    <s v="MÉDICO(A)"/>
    <s v="COMPLETA"/>
    <s v="S"/>
    <x v="0"/>
    <n v="1"/>
    <n v="1"/>
    <s v="S"/>
    <s v="S"/>
    <s v="S"/>
    <s v=" "/>
    <x v="0"/>
    <m/>
  </r>
  <r>
    <n v="163"/>
    <x v="1124"/>
    <d v="1981-11-11T00:00:00"/>
    <s v="F"/>
    <n v="12022020163"/>
    <n v="376158"/>
    <s v=""/>
    <m/>
    <x v="898"/>
    <s v="041.313.144-01"/>
    <s v="MARIETAGALINDO@GMAIL.COM"/>
    <x v="1265"/>
    <s v="JOAO ANTONIO RIBEIRO DOS SANTOS SILVA"/>
    <n v="5581992254952"/>
    <s v="QUALIFICADO"/>
    <s v=""/>
    <x v="1"/>
    <s v="CONSULTORIA"/>
    <s v="RECIFE"/>
    <s v="PE"/>
    <s v="52050-050"/>
    <n v="5581993912763"/>
    <x v="579"/>
    <d v="2020-02-12T00:00:00"/>
    <s v="JRS"/>
    <s v="JRS_JRS"/>
    <s v="JOAO ANTONIO RIBEIRO DOS SANTOS SILVA"/>
    <s v="MÉDICO(A)"/>
    <s v="COMPLETA"/>
    <s v="S"/>
    <x v="0"/>
    <n v="1"/>
    <n v="1"/>
    <s v="S"/>
    <s v="S"/>
    <s v="S"/>
    <s v=" "/>
    <x v="0"/>
    <m/>
  </r>
  <r>
    <n v="32"/>
    <x v="1125"/>
    <d v="1977-12-29T00:00:00"/>
    <s v="M"/>
    <n v="1002202032"/>
    <n v="3428840"/>
    <s v=""/>
    <s v="6AS49561"/>
    <x v="899"/>
    <s v="008.263.484-08"/>
    <s v="BRUNOMONTEIRO_ESTEVES@HOTMAIL.COM"/>
    <x v="1266"/>
    <s v="MARIANA ATAIDE MELO DE PINHO"/>
    <n v="5581986991312"/>
    <s v="QUALIFICADO"/>
    <s v=""/>
    <x v="1"/>
    <s v="CONSULTORIA"/>
    <s v="RECIFE"/>
    <s v="PE"/>
    <s v="52051-280"/>
    <n v="5581986666085"/>
    <x v="580"/>
    <d v="2020-02-10T00:00:00"/>
    <s v="MAP"/>
    <s v="MAP_MAP"/>
    <s v="MARIANA ATAIDE MELO DE PINHO"/>
    <s v="SERVIDOR(A) PÚBLICO(A)"/>
    <s v="COMPLETA"/>
    <s v="N"/>
    <x v="0"/>
    <n v="1"/>
    <n v="1"/>
    <s v="S"/>
    <s v="S"/>
    <s v="S"/>
    <s v=" "/>
    <x v="0"/>
    <m/>
  </r>
  <r>
    <n v="33"/>
    <x v="1126"/>
    <d v="1982-12-13T00:00:00"/>
    <s v="F"/>
    <n v="1002202033"/>
    <n v="3505123"/>
    <s v=""/>
    <m/>
    <x v="900"/>
    <s v="045.730.764-17"/>
    <s v="MAMP5@YAHOO.COM.BR"/>
    <x v="1267"/>
    <s v="MARIANA ATAIDE MELO DE PINHO"/>
    <n v="5581986991312"/>
    <s v="REGULAR"/>
    <s v=""/>
    <x v="1"/>
    <s v="CONSULTORIA"/>
    <s v="RECIFE"/>
    <s v="PE"/>
    <s v="52051-280"/>
    <n v="5581986991312"/>
    <x v="580"/>
    <d v="2020-02-10T00:00:00"/>
    <s v="MAP"/>
    <s v="MAP_MAP"/>
    <s v="MARIANA ATAIDE MELO DE PINHO"/>
    <s v="SERVIDOR(A) PÚBLICO(A)"/>
    <s v="COMPLETA"/>
    <s v="N"/>
    <x v="0"/>
    <n v="1"/>
    <n v="1"/>
    <s v="S"/>
    <s v="S"/>
    <s v="S"/>
    <s v=" "/>
    <x v="0"/>
    <m/>
  </r>
  <r>
    <n v="34"/>
    <x v="954"/>
    <d v="1986-10-22T00:00:00"/>
    <s v="F"/>
    <n v="502202034"/>
    <m/>
    <s v=""/>
    <m/>
    <x v="1"/>
    <s v="068.678.424-37"/>
    <s v="LARINHAPINHEIRO@HOTMAIL.COM"/>
    <x v="1268"/>
    <s v="RAFAEL MONTARROYOS VASCONCELOS BRITO PEREIRA"/>
    <n v="5581999467210"/>
    <s v="REGULAR"/>
    <s v=""/>
    <x v="1"/>
    <s v="CONSULTORIA"/>
    <s v="RECIFE"/>
    <s v="PE"/>
    <s v="51011-480"/>
    <n v="5581999465012"/>
    <x v="581"/>
    <d v="2020-02-05T00:00:00"/>
    <s v="RMP"/>
    <s v="RMP"/>
    <s v="LARA PINHEIRO DE MACEDO"/>
    <s v="SERVIDOR(A) PÚBLICO(A)"/>
    <s v="SIMPLES"/>
    <s v="N"/>
    <x v="0"/>
    <n v="1"/>
    <s v=""/>
    <s v="S"/>
    <s v="S"/>
    <s v="S"/>
    <s v=" "/>
    <x v="1"/>
    <d v="2022-01-01T00:00:00"/>
  </r>
  <r>
    <n v="35"/>
    <x v="955"/>
    <d v="1983-12-30T00:00:00"/>
    <s v="M"/>
    <s v="0502202035"/>
    <n v="2026684"/>
    <s v=""/>
    <m/>
    <x v="1"/>
    <s v="048.922.994-80"/>
    <s v="RAFAELMONTARROYOS@HOTMAIL.COM"/>
    <x v="1268"/>
    <s v="RAFAEL MONTARROYOS VASCONCELOS BRITO PEREIRA"/>
    <n v="5581999467210"/>
    <s v="REGULAR"/>
    <s v=""/>
    <x v="1"/>
    <s v="CONSULTORIA"/>
    <s v="RECIFE"/>
    <s v="PE"/>
    <s v="51011-010"/>
    <n v="5581999467210"/>
    <x v="581"/>
    <d v="2020-02-05T00:00:00"/>
    <s v="RMP"/>
    <s v="RMP"/>
    <s v="LARA PINHEIRO DE MACEDO"/>
    <s v="SERVIDOR(A) PÚBLICO(A)"/>
    <s v="COMPLETA"/>
    <s v="N"/>
    <x v="0"/>
    <n v="1"/>
    <s v=""/>
    <s v="S"/>
    <s v="S"/>
    <s v="S"/>
    <s v=" "/>
    <x v="1"/>
    <d v="2022-01-01T00:00:00"/>
  </r>
  <r>
    <n v="59"/>
    <x v="1127"/>
    <d v="1950-08-07T00:00:00"/>
    <s v="M"/>
    <n v="1401202059"/>
    <n v="3807623"/>
    <s v=""/>
    <m/>
    <x v="901"/>
    <s v="040.759.864-20"/>
    <s v="RODRIGOPETRIBU@HOTMAIL.COM"/>
    <x v="1269"/>
    <s v="RODRIGO PETRIBU DA COSTA AZEVEDO"/>
    <n v="5581982250060"/>
    <s v="QUALIFICADO"/>
    <s v=""/>
    <x v="1"/>
    <s v="RETENCAO"/>
    <s v="RECIFE"/>
    <s v="PE"/>
    <s v="52050-174"/>
    <n v="5581982250060"/>
    <x v="582"/>
    <d v="2020-01-14T00:00:00"/>
    <s v="FFA"/>
    <s v="FFA_DFCA"/>
    <s v="DOMINGOS FERREIRA DA COSTA AZEVEDO"/>
    <s v="APOSENTADO(A)"/>
    <s v="SIMPLES"/>
    <s v="N"/>
    <x v="1"/>
    <n v="0"/>
    <s v=""/>
    <s v="S"/>
    <s v="N"/>
    <s v="S"/>
    <s v=" "/>
    <x v="0"/>
    <m/>
  </r>
  <r>
    <n v="60"/>
    <x v="1128"/>
    <d v="1983-04-21T00:00:00"/>
    <s v="F"/>
    <n v="1401202060"/>
    <n v="4344082"/>
    <s v=""/>
    <m/>
    <x v="902"/>
    <s v="040.631.054-82"/>
    <s v="GUIDA_OLIVEIRA@HOTMAIL.COM"/>
    <x v="1270"/>
    <s v="RODRIGO PETRIBU DA COSTA AZEVEDO"/>
    <n v="5581982250060"/>
    <s v="REGULAR"/>
    <s v=""/>
    <x v="1"/>
    <s v="RETENCAO"/>
    <s v="RECIFE"/>
    <s v="PE"/>
    <s v="52060-290"/>
    <n v="5581992348656"/>
    <x v="582"/>
    <d v="2020-01-14T00:00:00"/>
    <s v="FFA"/>
    <s v="FFA_MIM"/>
    <s v="MARGARIDA INES MACIEL DE OLIVEIRA"/>
    <s v="ADMINISTRADOR(A)"/>
    <s v="SIMPLES"/>
    <s v="S"/>
    <x v="1"/>
    <n v="0"/>
    <s v=""/>
    <s v="S"/>
    <s v="S"/>
    <s v="S"/>
    <s v=" "/>
    <x v="0"/>
    <m/>
  </r>
  <r>
    <n v="61"/>
    <x v="1129"/>
    <d v="1983-05-28T00:00:00"/>
    <s v="M"/>
    <n v="1401202061"/>
    <n v="3807582"/>
    <s v=""/>
    <m/>
    <x v="903"/>
    <s v="047.282.234-93"/>
    <s v="RODRIGOPETRIBU@HOTMAIL.COM"/>
    <x v="1271"/>
    <s v="RODRIGO PETRIBU DA COSTA AZEVEDO"/>
    <n v="5581982250060"/>
    <s v="QUALIFICADO"/>
    <s v=""/>
    <x v="1"/>
    <s v="RETENCAO"/>
    <s v="RECIFE"/>
    <s v="PE"/>
    <s v="52060-290"/>
    <n v="5581982250060"/>
    <x v="582"/>
    <d v="2020-01-14T00:00:00"/>
    <s v="FFA"/>
    <s v="FFA_RPCA"/>
    <s v="RODRIGO PETRIBU DA COSTA AZEVEDO"/>
    <s v="ADMINISTRADOR(A)"/>
    <s v="SIMPLES"/>
    <s v="S"/>
    <x v="1"/>
    <n v="0"/>
    <m/>
    <s v="S"/>
    <s v="N"/>
    <s v="S"/>
    <s v=" "/>
    <x v="0"/>
    <m/>
  </r>
  <r>
    <n v="2"/>
    <x v="957"/>
    <d v="1986-04-11T00:00:00"/>
    <s v="M"/>
    <n v="260820192"/>
    <n v="2418214"/>
    <n v="3720059"/>
    <m/>
    <x v="1"/>
    <s v="048.103.984-80"/>
    <s v="ALVAROGCL@YAHOO.COM.BR"/>
    <x v="1085"/>
    <s v="ALVARO GONCALVES DA COSTA LIMA"/>
    <n v="5581999695609"/>
    <s v=""/>
    <s v="REGULAR"/>
    <x v="1"/>
    <s v="CONSULTORIA"/>
    <s v="RECIFE"/>
    <s v="PE"/>
    <s v="52061-070"/>
    <n v="5581999695609"/>
    <x v="583"/>
    <d v="2019-08-26T00:00:00"/>
    <s v="AGCL"/>
    <s v="AGCL"/>
    <s v="ALVARO GONCALVES DA COSTA LIMA"/>
    <s v="MÉDICO(A)"/>
    <s v="COMPLETA"/>
    <s v="S"/>
    <x v="0"/>
    <n v="1"/>
    <n v="1"/>
    <s v="S"/>
    <s v="N"/>
    <s v="S"/>
    <s v=" "/>
    <x v="1"/>
    <d v="2021-12-27T00:00:00"/>
  </r>
  <r>
    <n v="3"/>
    <x v="958"/>
    <d v="1986-05-27T00:00:00"/>
    <s v="F"/>
    <n v="260820193"/>
    <n v="3096669"/>
    <n v="4162061"/>
    <m/>
    <x v="1"/>
    <s v="064.398.924-28"/>
    <s v="LIDIA_CS@HOTMAIL.COM"/>
    <x v="1086"/>
    <s v="LIDIA CARDOSO DE SIQUEIRA"/>
    <n v="5581999695609"/>
    <s v=""/>
    <s v="REGULAR"/>
    <x v="1"/>
    <s v="CONSULTORIA"/>
    <s v="RECIFE"/>
    <s v="PE"/>
    <s v="52061-070"/>
    <n v="5581999175142"/>
    <x v="583"/>
    <d v="2019-08-26T00:00:00"/>
    <s v="AGCL"/>
    <s v="AGCL"/>
    <s v="ALVARO GONCALVES DA COSTA LIMA"/>
    <s v="MÉDICO(A)"/>
    <s v="COMPLETA"/>
    <s v="S"/>
    <x v="0"/>
    <n v="1"/>
    <n v="1"/>
    <s v="S"/>
    <s v="N"/>
    <s v="S"/>
    <s v=" "/>
    <x v="1"/>
    <d v="2021-12-27T00:00:00"/>
  </r>
  <r>
    <n v="18"/>
    <x v="1130"/>
    <d v="1989-01-14T00:00:00"/>
    <s v="F"/>
    <n v="110201918"/>
    <n v="3736038"/>
    <s v=""/>
    <m/>
    <x v="1"/>
    <s v="013.517.774-08"/>
    <s v="MARCELLALINS.A@GMAIL.COM"/>
    <x v="1272"/>
    <s v="SAULO DE SOUZA GODOY"/>
    <n v="5581999798969"/>
    <s v="REGULAR"/>
    <s v=""/>
    <x v="1"/>
    <s v="RETENCAO"/>
    <s v="RECIFE"/>
    <s v="PE"/>
    <s v="52041-015"/>
    <n v="5581999902345"/>
    <x v="583"/>
    <d v="2019-10-01T00:00:00"/>
    <s v="SSG"/>
    <s v="SSG_MGLA"/>
    <s v="SAULO DE SOUZA GODOY"/>
    <s v="DENTISTA"/>
    <s v="SIMPLES"/>
    <s v="S"/>
    <x v="2"/>
    <n v="1"/>
    <s v=""/>
    <s v="N"/>
    <s v="N"/>
    <s v="N"/>
    <s v=" "/>
    <x v="0"/>
    <m/>
  </r>
  <r>
    <n v="19"/>
    <x v="1131"/>
    <d v="1982-12-14T00:00:00"/>
    <s v="M"/>
    <n v="110201919"/>
    <n v="528708"/>
    <n v="598234"/>
    <m/>
    <x v="1"/>
    <s v="011.255.444-06"/>
    <s v="SAULOGODOY@HOTMAIL.COM"/>
    <x v="1273"/>
    <s v="SAULO DE SOUZA GODOY"/>
    <n v="5581999798969"/>
    <s v="QUALIFICADO"/>
    <s v=""/>
    <x v="1"/>
    <s v="RETENCAO"/>
    <s v="RECIFE"/>
    <s v="PE"/>
    <s v="52041-015"/>
    <n v="5581999798969"/>
    <x v="583"/>
    <d v="2019-10-01T00:00:00"/>
    <s v="SSG"/>
    <s v="SSG_SSG"/>
    <s v="SAULO DE SOUZA GODOY"/>
    <s v="EMPRESÁRIO(A)"/>
    <s v="COMPLETA"/>
    <s v="N"/>
    <x v="2"/>
    <n v="1"/>
    <s v=""/>
    <s v="N"/>
    <s v="N"/>
    <s v="N"/>
    <s v=" "/>
    <x v="0"/>
    <m/>
  </r>
  <r>
    <n v="20"/>
    <x v="107"/>
    <d v="1980-02-10T00:00:00"/>
    <s v="M"/>
    <n v="1111201920"/>
    <n v="3632371"/>
    <s v=""/>
    <m/>
    <x v="904"/>
    <s v="008.752.934-33"/>
    <s v="JPMARICEVICH@GMAIL.COM"/>
    <x v="97"/>
    <s v="JUAN PABLO BORGES RODRIGUES MARICEVICH"/>
    <n v="5581981992221"/>
    <s v="QUALIFICADO"/>
    <s v=""/>
    <x v="1"/>
    <s v="CONSULTORIA"/>
    <s v="RECIFE"/>
    <s v="PE"/>
    <s v="51020-000"/>
    <n v="5581981992221"/>
    <x v="583"/>
    <d v="2019-11-11T00:00:00"/>
    <s v="JPM"/>
    <s v="JPM_JPM"/>
    <s v="JUAN PABLO BORGES RODRIGUES MARICEVICH"/>
    <s v="MÉDICO(A)"/>
    <s v="COMPLETA"/>
    <s v="N"/>
    <x v="0"/>
    <n v="1"/>
    <n v="1"/>
    <s v="S"/>
    <s v="N"/>
    <s v="S"/>
    <s v=" "/>
    <x v="0"/>
    <m/>
  </r>
  <r>
    <n v="22"/>
    <x v="733"/>
    <d v="1979-05-23T00:00:00"/>
    <s v="M"/>
    <n v="1111201922"/>
    <n v="3189271"/>
    <m/>
    <m/>
    <x v="1"/>
    <s v="030.821.094-89"/>
    <s v="ANDRELCRAMOSCG@GMAIL.COM"/>
    <x v="813"/>
    <s v="CENTRO DE ENDOCRINOLOGIA E METABOLOGIA LTDA"/>
    <n v="5583988405100"/>
    <s v="QUALIFICADO"/>
    <s v=""/>
    <x v="1"/>
    <s v="CONSULTORIA"/>
    <s v="CAMPINA GRANDE"/>
    <s v="PB"/>
    <s v="58400-515"/>
    <n v="5583988405100"/>
    <x v="583"/>
    <d v="2019-11-11T00:00:00"/>
    <s v="ACR"/>
    <s v="ACR_CEM"/>
    <s v="CENTRO DE ENDOCRINOLOGIA E METABOLOGIA LTDA"/>
    <s v="EMPRESÁRIO(A)"/>
    <s v="COMPLETA"/>
    <s v="N"/>
    <x v="0"/>
    <n v="1"/>
    <n v="1"/>
    <s v="S"/>
    <s v="S"/>
    <s v="S"/>
    <s v=" "/>
    <x v="1"/>
    <d v="2023-04-19T00:00:00"/>
  </r>
  <r>
    <n v="23"/>
    <x v="1088"/>
    <d v="1982-06-30T00:00:00"/>
    <s v="F"/>
    <n v="1111201923"/>
    <n v="2959161"/>
    <s v=""/>
    <m/>
    <x v="1"/>
    <s v="044.257.484-33"/>
    <s v="THACIRADANTAS@GMAIL.COM"/>
    <x v="813"/>
    <s v="CENTRO DE ENDOCRINOLOGIA E METABOLOGIA LTDA"/>
    <n v="5583988405100"/>
    <s v="QUALIFICADO"/>
    <s v=""/>
    <x v="1"/>
    <s v="CONSULTORIA"/>
    <s v="CAMPINA GRANDE"/>
    <s v="PB"/>
    <s v="58400-515"/>
    <n v="5583988405101"/>
    <x v="583"/>
    <d v="2019-11-11T00:00:00"/>
    <s v="ACR"/>
    <s v="ACR_CEM"/>
    <s v="CENTRO DE ENDOCRINOLOGIA E METABOLOGIA LTDA"/>
    <s v="MÉDICO(A)"/>
    <s v="COMPLETA"/>
    <s v="S"/>
    <x v="0"/>
    <n v="1"/>
    <n v="1"/>
    <s v="S"/>
    <s v="S"/>
    <s v="S"/>
    <s v=" "/>
    <x v="1"/>
    <d v="2023-04-19T00:00:00"/>
  </r>
  <r>
    <n v="24"/>
    <x v="966"/>
    <m/>
    <s v="E"/>
    <n v="1111201924"/>
    <n v="3619851"/>
    <s v=""/>
    <m/>
    <x v="1"/>
    <s v="35.439.728/0001-07"/>
    <s v="adm@labprosangue.com.br"/>
    <x v="815"/>
    <s v="CENTRO DE ENDOCRINOLOGIA E METABOLOGIA LTDA"/>
    <n v="5583988405100"/>
    <s v="QUALIFICADO"/>
    <s v=""/>
    <x v="1"/>
    <s v="CONSULTORIA"/>
    <s v="CAMPINA GRANDE"/>
    <s v="PB"/>
    <s v="58400-515"/>
    <n v="5583988405100"/>
    <x v="583"/>
    <d v="2019-11-11T00:00:00"/>
    <s v="ACR"/>
    <s v="ACR_CEM"/>
    <s v="CENTRO DE ENDOCRINOLOGIA E METABOLOGIA LTDA"/>
    <s v="EMPRESA"/>
    <s v="COMPLETA"/>
    <s v="N"/>
    <x v="0"/>
    <n v="1"/>
    <n v="1"/>
    <s v="S"/>
    <s v="N"/>
    <s v="S"/>
    <s v=" "/>
    <x v="1"/>
    <d v="2023-04-19T00:00:00"/>
  </r>
  <r>
    <n v="430"/>
    <x v="1132"/>
    <m/>
    <s v="M"/>
    <n v="1012020430"/>
    <m/>
    <n v="3957726"/>
    <m/>
    <x v="1"/>
    <s v="074.217.634-73"/>
    <s v="gabrielsdidier@gmail.com"/>
    <x v="1274"/>
    <s v="GABRIEL SOUZA DIDIER"/>
    <n v="5581999798969"/>
    <m/>
    <s v="REGULAR"/>
    <x v="19"/>
    <s v="RETENCAO"/>
    <s v="RECIFE"/>
    <s v="PE"/>
    <m/>
    <n v="558199798969"/>
    <x v="583"/>
    <d v="2020-01-01T00:00:00"/>
    <s v="GSD"/>
    <s v="GSD"/>
    <s v="GABRIEL SOUZA DIDIER"/>
    <s v="EMPRESÁRIO(A)"/>
    <m/>
    <m/>
    <x v="2"/>
    <n v="1"/>
    <m/>
    <s v="N"/>
    <s v="N"/>
    <s v="N"/>
    <s v=" "/>
    <x v="1"/>
    <d v="2023-09-22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84AA11-B454-4A21-8F1C-74883D2CC489}" name="Tabela dinâmica5"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F1:AJ9" firstHeaderRow="1" firstDataRow="4" firstDataCol="1"/>
  <pivotFields count="8">
    <pivotField showAll="0"/>
    <pivotField showAll="0">
      <items count="9">
        <item m="1" x="7"/>
        <item x="6"/>
        <item x="5"/>
        <item x="0"/>
        <item x="1"/>
        <item x="2"/>
        <item x="4"/>
        <item x="3"/>
        <item t="default"/>
      </items>
    </pivotField>
    <pivotField axis="axisRow" showAll="0">
      <items count="5">
        <item x="0"/>
        <item x="3"/>
        <item x="1"/>
        <item x="2"/>
        <item t="default"/>
      </items>
    </pivotField>
    <pivotField showAll="0"/>
    <pivotField axis="axisCol" numFmtId="14" showAll="0">
      <items count="13">
        <item x="8"/>
        <item x="10"/>
        <item x="7"/>
        <item x="0"/>
        <item x="11"/>
        <item x="1"/>
        <item x="9"/>
        <item x="2"/>
        <item x="6"/>
        <item x="3"/>
        <item x="4"/>
        <item x="5"/>
        <item t="default"/>
      </items>
    </pivotField>
    <pivotField dataField="1" numFmtId="164" showAl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5">
    <i>
      <x/>
    </i>
    <i>
      <x v="1"/>
    </i>
    <i>
      <x v="2"/>
    </i>
    <i>
      <x v="3"/>
    </i>
    <i t="grand">
      <x/>
    </i>
  </rowItems>
  <colFields count="3">
    <field x="7"/>
    <field x="6"/>
    <field x="4"/>
  </colFields>
  <colItems count="4">
    <i>
      <x v="2"/>
    </i>
    <i>
      <x v="4"/>
    </i>
    <i>
      <x v="5"/>
    </i>
    <i t="grand">
      <x/>
    </i>
  </colItems>
  <dataFields count="1">
    <dataField name="Soma de VALOR" fld="5" baseField="0" baseItem="0" numFmtId="164"/>
  </dataFields>
  <formats count="8">
    <format dxfId="1126">
      <pivotArea outline="0" collapsedLevelsAreSubtotals="1" fieldPosition="0"/>
    </format>
    <format dxfId="1125">
      <pivotArea outline="0" collapsedLevelsAreSubtotals="1" fieldPosition="0"/>
    </format>
    <format dxfId="1124">
      <pivotArea field="7" type="button" dataOnly="0" labelOnly="1" outline="0" axis="axisCol" fieldPosition="0"/>
    </format>
    <format dxfId="1123">
      <pivotArea field="6" type="button" dataOnly="0" labelOnly="1" outline="0" axis="axisCol" fieldPosition="1"/>
    </format>
    <format dxfId="1122">
      <pivotArea field="4" type="button" dataOnly="0" labelOnly="1" outline="0" axis="axisCol" fieldPosition="2"/>
    </format>
    <format dxfId="1121">
      <pivotArea type="topRight" dataOnly="0" labelOnly="1" outline="0" fieldPosition="0"/>
    </format>
    <format dxfId="1120">
      <pivotArea dataOnly="0" labelOnly="1" fieldPosition="0">
        <references count="1">
          <reference field="7" count="3">
            <x v="2"/>
            <x v="4"/>
            <x v="5"/>
          </reference>
        </references>
      </pivotArea>
    </format>
    <format dxfId="111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A8AA75-84A2-4740-A7A8-10BB088AE0BB}" name="Tabela dinâmica4" cacheId="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B3:AD5" firstHeaderRow="0" firstDataRow="1" firstDataCol="1"/>
  <pivotFields count="8">
    <pivotField showAll="0"/>
    <pivotField showAll="0">
      <items count="8">
        <item x="1"/>
        <item x="4"/>
        <item x="3"/>
        <item x="2"/>
        <item x="5"/>
        <item x="0"/>
        <item x="6"/>
        <item t="default"/>
      </items>
    </pivotField>
    <pivotField axis="axisRow" showAll="0">
      <items count="3">
        <item h="1" x="0"/>
        <item x="1"/>
        <item t="default"/>
      </items>
    </pivotField>
    <pivotField numFmtId="14" showAll="0">
      <items count="13">
        <item x="0"/>
        <item x="1"/>
        <item x="2"/>
        <item x="3"/>
        <item x="4"/>
        <item x="5"/>
        <item x="6"/>
        <item x="7"/>
        <item x="8"/>
        <item x="9"/>
        <item x="10"/>
        <item x="11"/>
        <item t="default"/>
      </items>
    </pivotField>
    <pivotField dataField="1" numFmtId="164"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2">
    <i>
      <x v="1"/>
    </i>
    <i t="grand">
      <x/>
    </i>
  </rowItems>
  <colFields count="1">
    <field x="-2"/>
  </colFields>
  <colItems count="2">
    <i>
      <x/>
    </i>
    <i i="1">
      <x v="1"/>
    </i>
  </colItems>
  <dataFields count="2">
    <dataField name="VALOR WEALTH" fld="4" baseField="0" baseItem="0" numFmtId="164"/>
    <dataField name=" VALOR RETENÇÃO " fld="5" baseField="0" baseItem="0"/>
  </dataFields>
  <formats count="8">
    <format dxfId="1134">
      <pivotArea outline="0" collapsedLevelsAreSubtotals="1" fieldPosition="0"/>
    </format>
    <format dxfId="1133">
      <pivotArea outline="0" collapsedLevelsAreSubtotals="1" fieldPosition="0"/>
    </format>
    <format dxfId="1132">
      <pivotArea field="7" type="button" dataOnly="0" labelOnly="1" outline="0"/>
    </format>
    <format dxfId="1131">
      <pivotArea field="6" type="button" dataOnly="0" labelOnly="1" outline="0"/>
    </format>
    <format dxfId="1130">
      <pivotArea field="3" type="button" dataOnly="0" labelOnly="1" outline="0"/>
    </format>
    <format dxfId="1129">
      <pivotArea type="topRight" dataOnly="0" labelOnly="1" outline="0" fieldPosition="0"/>
    </format>
    <format dxfId="1128">
      <pivotArea dataOnly="0" labelOnly="1" grandCol="1" outline="0" fieldPosition="0"/>
    </format>
    <format dxfId="1127">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9F3DD5-FDDD-45E8-B6F1-18B8077E195F}" name="Tabela dinâmica3"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V1:Z12" firstHeaderRow="1" firstDataRow="4" firstDataCol="1"/>
  <pivotFields count="8">
    <pivotField showAll="0"/>
    <pivotField axis="axisRow" showAll="0">
      <items count="9">
        <item m="1" x="7"/>
        <item x="6"/>
        <item x="5"/>
        <item x="0"/>
        <item x="1"/>
        <item x="2"/>
        <item x="4"/>
        <item x="3"/>
        <item t="default"/>
      </items>
    </pivotField>
    <pivotField showAll="0"/>
    <pivotField showAll="0"/>
    <pivotField axis="axisCol" numFmtId="14" showAll="0">
      <items count="13">
        <item x="8"/>
        <item x="10"/>
        <item x="7"/>
        <item x="0"/>
        <item x="11"/>
        <item x="1"/>
        <item x="9"/>
        <item x="2"/>
        <item x="6"/>
        <item x="3"/>
        <item x="4"/>
        <item x="5"/>
        <item t="default"/>
      </items>
    </pivotField>
    <pivotField dataField="1" numFmtId="164" showAl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8">
    <i>
      <x v="1"/>
    </i>
    <i>
      <x v="2"/>
    </i>
    <i>
      <x v="3"/>
    </i>
    <i>
      <x v="4"/>
    </i>
    <i>
      <x v="5"/>
    </i>
    <i>
      <x v="6"/>
    </i>
    <i>
      <x v="7"/>
    </i>
    <i t="grand">
      <x/>
    </i>
  </rowItems>
  <colFields count="3">
    <field x="7"/>
    <field x="6"/>
    <field x="4"/>
  </colFields>
  <colItems count="4">
    <i>
      <x v="2"/>
    </i>
    <i>
      <x v="4"/>
    </i>
    <i>
      <x v="5"/>
    </i>
    <i t="grand">
      <x/>
    </i>
  </colItems>
  <dataFields count="1">
    <dataField name="Soma de VALOR" fld="5" baseField="0" baseItem="0" numFmtId="164"/>
  </dataFields>
  <formats count="8">
    <format dxfId="1142">
      <pivotArea outline="0" collapsedLevelsAreSubtotals="1" fieldPosition="0"/>
    </format>
    <format dxfId="1141">
      <pivotArea outline="0" collapsedLevelsAreSubtotals="1" fieldPosition="0"/>
    </format>
    <format dxfId="1140">
      <pivotArea field="7" type="button" dataOnly="0" labelOnly="1" outline="0" axis="axisCol" fieldPosition="0"/>
    </format>
    <format dxfId="1139">
      <pivotArea field="6" type="button" dataOnly="0" labelOnly="1" outline="0" axis="axisCol" fieldPosition="1"/>
    </format>
    <format dxfId="1138">
      <pivotArea field="4" type="button" dataOnly="0" labelOnly="1" outline="0" axis="axisCol" fieldPosition="2"/>
    </format>
    <format dxfId="1137">
      <pivotArea type="topRight" dataOnly="0" labelOnly="1" outline="0" fieldPosition="0"/>
    </format>
    <format dxfId="1136">
      <pivotArea dataOnly="0" labelOnly="1" fieldPosition="0">
        <references count="1">
          <reference field="7" count="3">
            <x v="2"/>
            <x v="4"/>
            <x v="5"/>
          </reference>
        </references>
      </pivotArea>
    </format>
    <format dxfId="113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FCD8B-393F-49BF-9C8A-BEBEEFDBD7F6}" name="Tabela dinâmica2"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P1:T7" firstHeaderRow="1" firstDataRow="4" firstDataCol="1"/>
  <pivotFields count="8">
    <pivotField showAll="0"/>
    <pivotField showAll="0"/>
    <pivotField showAll="0"/>
    <pivotField axis="axisRow" showAll="0">
      <items count="3">
        <item x="1"/>
        <item x="0"/>
        <item t="default"/>
      </items>
    </pivotField>
    <pivotField axis="axisCol" numFmtId="14" showAll="0">
      <items count="13">
        <item x="8"/>
        <item x="10"/>
        <item x="7"/>
        <item x="0"/>
        <item x="11"/>
        <item x="1"/>
        <item x="9"/>
        <item x="2"/>
        <item x="6"/>
        <item x="3"/>
        <item x="4"/>
        <item x="5"/>
        <item t="default"/>
      </items>
    </pivotField>
    <pivotField dataField="1" numFmtId="164" showAl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3">
    <i>
      <x/>
    </i>
    <i>
      <x v="1"/>
    </i>
    <i t="grand">
      <x/>
    </i>
  </rowItems>
  <colFields count="3">
    <field x="7"/>
    <field x="6"/>
    <field x="4"/>
  </colFields>
  <colItems count="4">
    <i>
      <x v="2"/>
    </i>
    <i>
      <x v="4"/>
    </i>
    <i>
      <x v="5"/>
    </i>
    <i t="grand">
      <x/>
    </i>
  </colItems>
  <dataFields count="1">
    <dataField name="Soma de VALOR" fld="5" baseField="0" baseItem="0" numFmtId="164"/>
  </dataFields>
  <formats count="8">
    <format dxfId="1150">
      <pivotArea outline="0" collapsedLevelsAreSubtotals="1" fieldPosition="0"/>
    </format>
    <format dxfId="1149">
      <pivotArea outline="0" collapsedLevelsAreSubtotals="1" fieldPosition="0"/>
    </format>
    <format dxfId="1148">
      <pivotArea field="7" type="button" dataOnly="0" labelOnly="1" outline="0" axis="axisCol" fieldPosition="0"/>
    </format>
    <format dxfId="1147">
      <pivotArea field="6" type="button" dataOnly="0" labelOnly="1" outline="0" axis="axisCol" fieldPosition="1"/>
    </format>
    <format dxfId="1146">
      <pivotArea field="4" type="button" dataOnly="0" labelOnly="1" outline="0" axis="axisCol" fieldPosition="2"/>
    </format>
    <format dxfId="1145">
      <pivotArea type="topRight" dataOnly="0" labelOnly="1" outline="0" fieldPosition="0"/>
    </format>
    <format dxfId="1144">
      <pivotArea dataOnly="0" labelOnly="1" fieldPosition="0">
        <references count="1">
          <reference field="7" count="3">
            <x v="2"/>
            <x v="4"/>
            <x v="5"/>
          </reference>
        </references>
      </pivotArea>
    </format>
    <format dxfId="114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3EBC4A-AA83-4090-A704-AD94D22C0E20}" name="Tabela dinâmica1"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J1:N17" firstHeaderRow="1" firstDataRow="4" firstDataCol="1"/>
  <pivotFields count="8">
    <pivotField axis="axisRow" showAll="0">
      <items count="13">
        <item x="6"/>
        <item x="9"/>
        <item x="7"/>
        <item x="0"/>
        <item x="10"/>
        <item x="2"/>
        <item x="1"/>
        <item x="3"/>
        <item x="8"/>
        <item x="11"/>
        <item x="5"/>
        <item x="4"/>
        <item t="default"/>
      </items>
    </pivotField>
    <pivotField showAll="0"/>
    <pivotField showAll="0"/>
    <pivotField showAll="0"/>
    <pivotField axis="axisCol" numFmtId="14" showAll="0">
      <items count="13">
        <item x="8"/>
        <item x="10"/>
        <item x="7"/>
        <item x="0"/>
        <item x="11"/>
        <item x="1"/>
        <item x="9"/>
        <item x="2"/>
        <item x="6"/>
        <item x="3"/>
        <item x="4"/>
        <item x="5"/>
        <item t="default"/>
      </items>
    </pivotField>
    <pivotField dataField="1" numFmtId="164" showAl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13">
    <i>
      <x/>
    </i>
    <i>
      <x v="1"/>
    </i>
    <i>
      <x v="2"/>
    </i>
    <i>
      <x v="3"/>
    </i>
    <i>
      <x v="4"/>
    </i>
    <i>
      <x v="5"/>
    </i>
    <i>
      <x v="6"/>
    </i>
    <i>
      <x v="7"/>
    </i>
    <i>
      <x v="8"/>
    </i>
    <i>
      <x v="9"/>
    </i>
    <i>
      <x v="10"/>
    </i>
    <i>
      <x v="11"/>
    </i>
    <i t="grand">
      <x/>
    </i>
  </rowItems>
  <colFields count="3">
    <field x="7"/>
    <field x="6"/>
    <field x="4"/>
  </colFields>
  <colItems count="4">
    <i>
      <x v="2"/>
    </i>
    <i>
      <x v="4"/>
    </i>
    <i>
      <x v="5"/>
    </i>
    <i t="grand">
      <x/>
    </i>
  </colItems>
  <dataFields count="1">
    <dataField name="Soma de VALOR" fld="5" baseField="0" baseItem="0" numFmtId="164"/>
  </dataFields>
  <formats count="8">
    <format dxfId="1158">
      <pivotArea outline="0" collapsedLevelsAreSubtotals="1" fieldPosition="0"/>
    </format>
    <format dxfId="1157">
      <pivotArea outline="0" collapsedLevelsAreSubtotals="1" fieldPosition="0"/>
    </format>
    <format dxfId="1156">
      <pivotArea field="7" type="button" dataOnly="0" labelOnly="1" outline="0" axis="axisCol" fieldPosition="0"/>
    </format>
    <format dxfId="1155">
      <pivotArea field="6" type="button" dataOnly="0" labelOnly="1" outline="0" axis="axisCol" fieldPosition="1"/>
    </format>
    <format dxfId="1154">
      <pivotArea field="4" type="button" dataOnly="0" labelOnly="1" outline="0" axis="axisCol" fieldPosition="2"/>
    </format>
    <format dxfId="1153">
      <pivotArea type="topRight" dataOnly="0" labelOnly="1" outline="0" fieldPosition="0"/>
    </format>
    <format dxfId="1152">
      <pivotArea dataOnly="0" labelOnly="1" fieldPosition="0">
        <references count="1">
          <reference field="7" count="3">
            <x v="2"/>
            <x v="4"/>
            <x v="5"/>
          </reference>
        </references>
      </pivotArea>
    </format>
    <format dxfId="115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130E61-5E03-4245-A75A-835B0A7C58B3}" name="Tabela dinâmica2"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J3:K8" firstHeaderRow="1" firstDataRow="1" firstDataCol="1"/>
  <pivotFields count="8">
    <pivotField numFmtId="14" showAll="0">
      <items count="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3"/>
        <item m="1" x="351"/>
        <item x="214"/>
        <item x="215"/>
        <item x="216"/>
        <item x="217"/>
        <item x="218"/>
        <item x="219"/>
        <item x="220"/>
        <item x="221"/>
        <item x="222"/>
        <item x="223"/>
        <item x="224"/>
        <item x="225"/>
        <item x="226"/>
        <item x="227"/>
        <item x="228"/>
        <item x="229"/>
        <item x="230"/>
        <item x="231"/>
        <item x="232"/>
        <item x="237"/>
        <item x="233"/>
        <item x="234"/>
        <item x="235"/>
        <item x="236"/>
        <item x="238"/>
        <item x="212"/>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39"/>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t="default"/>
      </items>
    </pivotField>
    <pivotField showAll="0"/>
    <pivotField dataField="1" showAll="0"/>
    <pivotField axis="axisRow" showAll="0">
      <items count="5">
        <item x="2"/>
        <item x="0"/>
        <item x="3"/>
        <item x="1"/>
        <item t="default"/>
      </items>
    </pivotField>
    <pivotField showAll="0"/>
    <pivotField showAll="0">
      <items count="15">
        <item x="0"/>
        <item sd="0" x="1"/>
        <item sd="0" x="2"/>
        <item x="3"/>
        <item x="4"/>
        <item x="5"/>
        <item x="6"/>
        <item x="7"/>
        <item x="8"/>
        <item x="9"/>
        <item x="10"/>
        <item x="11"/>
        <item x="12"/>
        <item x="13"/>
        <item t="default"/>
      </items>
    </pivotField>
    <pivotField showAll="0">
      <items count="7">
        <item sd="0" x="0"/>
        <item sd="0" x="1"/>
        <item sd="0" x="2"/>
        <item sd="0" x="3"/>
        <item sd="0" x="4"/>
        <item x="5"/>
        <item t="default"/>
      </items>
    </pivotField>
    <pivotField showAll="0">
      <items count="9">
        <item sd="0" x="0"/>
        <item sd="0" x="1"/>
        <item sd="0" x="2"/>
        <item sd="0" x="3"/>
        <item sd="0" x="4"/>
        <item x="5"/>
        <item x="6"/>
        <item x="7"/>
        <item t="default"/>
      </items>
    </pivotField>
  </pivotFields>
  <rowFields count="1">
    <field x="3"/>
  </rowFields>
  <rowItems count="5">
    <i>
      <x/>
    </i>
    <i>
      <x v="1"/>
    </i>
    <i>
      <x v="2"/>
    </i>
    <i>
      <x v="3"/>
    </i>
    <i t="grand">
      <x/>
    </i>
  </rowItems>
  <colItems count="1">
    <i/>
  </colItems>
  <dataFields count="1">
    <dataField name="Contagem de nomePagado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19E537-A594-4035-A261-F641C1148A27}" name="Tabela dinâmica1"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3:H29" firstHeaderRow="1" firstDataRow="1" firstDataCol="1"/>
  <pivotFields count="8">
    <pivotField axis="axisRow" numFmtId="14" showAll="0">
      <items count="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3"/>
        <item m="1" x="351"/>
        <item x="214"/>
        <item x="215"/>
        <item x="216"/>
        <item x="217"/>
        <item x="218"/>
        <item x="219"/>
        <item x="220"/>
        <item x="221"/>
        <item x="222"/>
        <item x="223"/>
        <item x="224"/>
        <item x="225"/>
        <item x="226"/>
        <item x="227"/>
        <item x="228"/>
        <item x="229"/>
        <item x="230"/>
        <item x="231"/>
        <item x="232"/>
        <item x="237"/>
        <item x="233"/>
        <item x="234"/>
        <item x="235"/>
        <item x="236"/>
        <item x="238"/>
        <item x="212"/>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39"/>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t="default"/>
      </items>
    </pivotField>
    <pivotField axis="axisRow" showAll="0">
      <items count="10">
        <item x="2"/>
        <item x="1"/>
        <item x="4"/>
        <item x="5"/>
        <item x="7"/>
        <item x="6"/>
        <item x="8"/>
        <item x="3"/>
        <item x="0"/>
        <item t="default"/>
      </items>
    </pivotField>
    <pivotField axis="axisRow" dataField="1" showAll="0">
      <items count="510">
        <item x="272"/>
        <item x="250"/>
        <item x="95"/>
        <item x="309"/>
        <item x="130"/>
        <item x="261"/>
        <item x="34"/>
        <item x="48"/>
        <item x="372"/>
        <item x="401"/>
        <item x="211"/>
        <item x="45"/>
        <item x="489"/>
        <item x="476"/>
        <item x="487"/>
        <item x="41"/>
        <item x="0"/>
        <item x="131"/>
        <item x="280"/>
        <item x="334"/>
        <item x="474"/>
        <item x="486"/>
        <item x="98"/>
        <item x="157"/>
        <item x="252"/>
        <item x="259"/>
        <item x="166"/>
        <item x="195"/>
        <item x="306"/>
        <item x="50"/>
        <item x="6"/>
        <item x="493"/>
        <item x="65"/>
        <item x="160"/>
        <item x="234"/>
        <item x="80"/>
        <item x="367"/>
        <item x="442"/>
        <item x="479"/>
        <item x="116"/>
        <item x="176"/>
        <item x="242"/>
        <item x="184"/>
        <item x="68"/>
        <item x="289"/>
        <item x="349"/>
        <item x="264"/>
        <item x="185"/>
        <item x="258"/>
        <item x="353"/>
        <item x="491"/>
        <item x="448"/>
        <item x="424"/>
        <item x="72"/>
        <item x="172"/>
        <item x="123"/>
        <item x="151"/>
        <item x="11"/>
        <item x="245"/>
        <item x="222"/>
        <item x="216"/>
        <item x="415"/>
        <item x="276"/>
        <item x="462"/>
        <item x="411"/>
        <item x="142"/>
        <item x="311"/>
        <item x="314"/>
        <item x="96"/>
        <item x="481"/>
        <item x="432"/>
        <item x="304"/>
        <item x="200"/>
        <item x="13"/>
        <item x="229"/>
        <item x="427"/>
        <item x="301"/>
        <item x="451"/>
        <item x="213"/>
        <item x="456"/>
        <item x="494"/>
        <item x="412"/>
        <item x="155"/>
        <item x="490"/>
        <item x="1"/>
        <item x="402"/>
        <item x="133"/>
        <item x="441"/>
        <item x="132"/>
        <item x="453"/>
        <item x="419"/>
        <item x="420"/>
        <item x="428"/>
        <item x="471"/>
        <item x="136"/>
        <item x="379"/>
        <item x="178"/>
        <item x="321"/>
        <item x="270"/>
        <item x="342"/>
        <item x="99"/>
        <item x="268"/>
        <item x="413"/>
        <item x="338"/>
        <item x="187"/>
        <item x="299"/>
        <item x="288"/>
        <item x="397"/>
        <item x="473"/>
        <item x="228"/>
        <item x="150"/>
        <item x="408"/>
        <item x="154"/>
        <item x="177"/>
        <item x="282"/>
        <item x="23"/>
        <item x="67"/>
        <item x="190"/>
        <item x="9"/>
        <item x="452"/>
        <item x="162"/>
        <item x="38"/>
        <item x="153"/>
        <item x="244"/>
        <item x="267"/>
        <item x="109"/>
        <item x="329"/>
        <item x="239"/>
        <item x="390"/>
        <item x="191"/>
        <item x="223"/>
        <item x="86"/>
        <item x="297"/>
        <item x="32"/>
        <item x="165"/>
        <item x="496"/>
        <item x="263"/>
        <item x="58"/>
        <item x="91"/>
        <item x="377"/>
        <item x="54"/>
        <item x="33"/>
        <item x="189"/>
        <item x="14"/>
        <item x="17"/>
        <item x="318"/>
        <item x="332"/>
        <item x="392"/>
        <item x="44"/>
        <item x="271"/>
        <item x="21"/>
        <item x="93"/>
        <item x="83"/>
        <item x="298"/>
        <item x="97"/>
        <item x="51"/>
        <item x="138"/>
        <item x="283"/>
        <item x="351"/>
        <item x="480"/>
        <item x="26"/>
        <item x="167"/>
        <item x="122"/>
        <item x="374"/>
        <item x="205"/>
        <item x="416"/>
        <item x="430"/>
        <item x="101"/>
        <item x="141"/>
        <item x="16"/>
        <item x="226"/>
        <item x="355"/>
        <item x="466"/>
        <item x="303"/>
        <item x="446"/>
        <item x="421"/>
        <item x="319"/>
        <item x="360"/>
        <item x="52"/>
        <item x="333"/>
        <item x="194"/>
        <item x="110"/>
        <item x="417"/>
        <item x="388"/>
        <item x="159"/>
        <item x="18"/>
        <item x="81"/>
        <item x="266"/>
        <item x="274"/>
        <item x="488"/>
        <item x="444"/>
        <item x="286"/>
        <item x="262"/>
        <item x="125"/>
        <item x="375"/>
        <item x="447"/>
        <item x="215"/>
        <item x="19"/>
        <item x="410"/>
        <item x="254"/>
        <item x="249"/>
        <item x="186"/>
        <item x="144"/>
        <item x="179"/>
        <item x="290"/>
        <item x="233"/>
        <item x="209"/>
        <item x="317"/>
        <item x="117"/>
        <item x="163"/>
        <item x="336"/>
        <item x="396"/>
        <item x="240"/>
        <item x="7"/>
        <item x="495"/>
        <item x="107"/>
        <item x="42"/>
        <item x="323"/>
        <item x="105"/>
        <item x="362"/>
        <item x="455"/>
        <item x="483"/>
        <item x="393"/>
        <item x="201"/>
        <item x="506"/>
        <item x="373"/>
        <item x="224"/>
        <item x="347"/>
        <item x="313"/>
        <item x="348"/>
        <item x="5"/>
        <item x="152"/>
        <item x="315"/>
        <item x="156"/>
        <item x="484"/>
        <item x="376"/>
        <item x="173"/>
        <item x="359"/>
        <item x="445"/>
        <item x="293"/>
        <item x="436"/>
        <item x="406"/>
        <item x="295"/>
        <item x="183"/>
        <item x="35"/>
        <item x="12"/>
        <item x="39"/>
        <item x="73"/>
        <item x="61"/>
        <item x="102"/>
        <item x="386"/>
        <item x="113"/>
        <item x="74"/>
        <item x="175"/>
        <item x="431"/>
        <item x="2"/>
        <item x="161"/>
        <item x="503"/>
        <item x="27"/>
        <item x="62"/>
        <item x="285"/>
        <item x="198"/>
        <item x="438"/>
        <item x="69"/>
        <item x="398"/>
        <item x="382"/>
        <item x="502"/>
        <item x="56"/>
        <item x="467"/>
        <item x="60"/>
        <item x="164"/>
        <item x="210"/>
        <item x="425"/>
        <item x="3"/>
        <item x="498"/>
        <item x="36"/>
        <item x="57"/>
        <item x="475"/>
        <item x="243"/>
        <item x="328"/>
        <item x="53"/>
        <item x="71"/>
        <item x="400"/>
        <item x="75"/>
        <item x="87"/>
        <item x="275"/>
        <item x="470"/>
        <item x="15"/>
        <item x="247"/>
        <item x="79"/>
        <item x="399"/>
        <item x="115"/>
        <item x="120"/>
        <item x="104"/>
        <item x="112"/>
        <item x="40"/>
        <item x="310"/>
        <item x="70"/>
        <item x="291"/>
        <item x="196"/>
        <item x="391"/>
        <item x="28"/>
        <item x="312"/>
        <item x="340"/>
        <item x="221"/>
        <item x="208"/>
        <item x="460"/>
        <item x="158"/>
        <item x="341"/>
        <item x="8"/>
        <item x="507"/>
        <item x="256"/>
        <item x="339"/>
        <item x="343"/>
        <item x="468"/>
        <item x="257"/>
        <item x="146"/>
        <item x="82"/>
        <item x="147"/>
        <item x="449"/>
        <item x="180"/>
        <item x="30"/>
        <item x="137"/>
        <item x="505"/>
        <item x="197"/>
        <item x="31"/>
        <item x="227"/>
        <item x="251"/>
        <item x="20"/>
        <item x="237"/>
        <item x="192"/>
        <item x="443"/>
        <item x="22"/>
        <item x="394"/>
        <item x="255"/>
        <item x="296"/>
        <item x="500"/>
        <item x="356"/>
        <item x="478"/>
        <item x="385"/>
        <item x="100"/>
        <item x="25"/>
        <item x="111"/>
        <item x="366"/>
        <item x="4"/>
        <item x="278"/>
        <item x="143"/>
        <item x="253"/>
        <item x="182"/>
        <item x="352"/>
        <item x="504"/>
        <item x="497"/>
        <item x="469"/>
        <item x="129"/>
        <item x="114"/>
        <item x="368"/>
        <item x="126"/>
        <item x="346"/>
        <item x="378"/>
        <item x="477"/>
        <item x="357"/>
        <item x="281"/>
        <item x="121"/>
        <item x="439"/>
        <item x="231"/>
        <item x="199"/>
        <item x="78"/>
        <item x="383"/>
        <item x="322"/>
        <item x="437"/>
        <item x="90"/>
        <item x="501"/>
        <item x="433"/>
        <item x="124"/>
        <item x="457"/>
        <item x="273"/>
        <item x="287"/>
        <item x="206"/>
        <item x="292"/>
        <item x="350"/>
        <item x="212"/>
        <item x="363"/>
        <item x="64"/>
        <item x="103"/>
        <item x="294"/>
        <item x="418"/>
        <item x="118"/>
        <item x="381"/>
        <item x="85"/>
        <item x="88"/>
        <item x="324"/>
        <item x="499"/>
        <item x="305"/>
        <item x="395"/>
        <item x="193"/>
        <item x="236"/>
        <item x="269"/>
        <item x="472"/>
        <item x="364"/>
        <item x="232"/>
        <item x="284"/>
        <item x="365"/>
        <item x="302"/>
        <item x="435"/>
        <item x="37"/>
        <item x="174"/>
        <item x="405"/>
        <item x="84"/>
        <item x="354"/>
        <item x="108"/>
        <item x="429"/>
        <item x="241"/>
        <item x="485"/>
        <item x="371"/>
        <item x="279"/>
        <item x="358"/>
        <item x="139"/>
        <item x="463"/>
        <item x="482"/>
        <item x="46"/>
        <item x="220"/>
        <item x="426"/>
        <item x="326"/>
        <item x="407"/>
        <item x="248"/>
        <item x="414"/>
        <item x="43"/>
        <item x="320"/>
        <item x="63"/>
        <item x="361"/>
        <item x="92"/>
        <item x="458"/>
        <item x="76"/>
        <item x="238"/>
        <item x="508"/>
        <item x="145"/>
        <item x="492"/>
        <item x="135"/>
        <item x="202"/>
        <item x="370"/>
        <item x="335"/>
        <item x="316"/>
        <item x="49"/>
        <item x="369"/>
        <item x="454"/>
        <item x="464"/>
        <item x="219"/>
        <item x="55"/>
        <item x="465"/>
        <item x="134"/>
        <item x="207"/>
        <item x="450"/>
        <item x="148"/>
        <item x="440"/>
        <item x="47"/>
        <item x="89"/>
        <item x="77"/>
        <item x="10"/>
        <item x="461"/>
        <item x="308"/>
        <item x="106"/>
        <item x="325"/>
        <item x="29"/>
        <item x="94"/>
        <item x="181"/>
        <item x="403"/>
        <item x="434"/>
        <item x="344"/>
        <item x="345"/>
        <item x="217"/>
        <item x="235"/>
        <item x="330"/>
        <item x="170"/>
        <item x="327"/>
        <item x="204"/>
        <item x="24"/>
        <item x="168"/>
        <item x="331"/>
        <item x="203"/>
        <item x="127"/>
        <item x="149"/>
        <item x="459"/>
        <item x="128"/>
        <item x="140"/>
        <item x="384"/>
        <item x="307"/>
        <item x="171"/>
        <item x="66"/>
        <item x="404"/>
        <item x="300"/>
        <item x="214"/>
        <item x="337"/>
        <item x="422"/>
        <item x="423"/>
        <item x="277"/>
        <item x="218"/>
        <item x="59"/>
        <item x="225"/>
        <item x="188"/>
        <item x="265"/>
        <item x="169"/>
        <item x="380"/>
        <item x="260"/>
        <item x="387"/>
        <item x="230"/>
        <item x="119"/>
        <item x="389"/>
        <item x="409"/>
        <item x="246"/>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x="6"/>
        <item sd="0" x="7"/>
        <item t="default"/>
      </items>
    </pivotField>
  </pivotFields>
  <rowFields count="5">
    <field x="7"/>
    <field x="1"/>
    <field x="5"/>
    <field x="2"/>
    <field x="0"/>
  </rowFields>
  <rowItems count="26">
    <i>
      <x v="1"/>
    </i>
    <i>
      <x v="2"/>
    </i>
    <i>
      <x v="3"/>
    </i>
    <i>
      <x v="4"/>
    </i>
    <i>
      <x v="5"/>
    </i>
    <i>
      <x v="6"/>
    </i>
    <i r="1">
      <x v="3"/>
    </i>
    <i r="2">
      <x v="1"/>
    </i>
    <i r="2">
      <x v="2"/>
    </i>
    <i r="2">
      <x v="3"/>
    </i>
    <i r="2">
      <x v="4"/>
    </i>
    <i r="1">
      <x v="4"/>
    </i>
    <i r="2">
      <x v="1"/>
    </i>
    <i r="2">
      <x v="2"/>
    </i>
    <i r="2">
      <x v="3"/>
    </i>
    <i r="1">
      <x v="5"/>
    </i>
    <i r="2">
      <x v="1"/>
    </i>
    <i r="2">
      <x v="2"/>
    </i>
    <i r="2">
      <x v="3"/>
    </i>
    <i r="2">
      <x v="4"/>
    </i>
    <i r="1">
      <x v="6"/>
    </i>
    <i r="2">
      <x v="1"/>
    </i>
    <i r="2">
      <x v="3"/>
    </i>
    <i r="1">
      <x v="8"/>
    </i>
    <i r="2">
      <x v="4"/>
    </i>
    <i t="grand">
      <x/>
    </i>
  </rowItems>
  <colItems count="1">
    <i/>
  </colItems>
  <dataFields count="1">
    <dataField name="Contagem de nomePagado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518A30-7300-4A25-A57C-852D688BC542}" name="Tabela dinâmica1" cacheId="13" dataOnRows="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J3:K19" firstHeaderRow="1" firstDataRow="1" firstDataCol="1"/>
  <pivotFields count="8">
    <pivotField numFmtId="14" showAll="0">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showAll="0"/>
    <pivotField dataField="1" showAll="0"/>
    <pivotField axis="axisRow" showAll="0">
      <items count="5">
        <item x="1"/>
        <item x="2"/>
        <item x="3"/>
        <item x="0"/>
        <item t="default"/>
      </items>
    </pivotField>
    <pivotField axis="axisRow" showAll="0">
      <items count="11">
        <item x="0"/>
        <item x="2"/>
        <item x="3"/>
        <item x="4"/>
        <item x="5"/>
        <item x="6"/>
        <item x="8"/>
        <item x="1"/>
        <item x="7"/>
        <item x="9"/>
        <item t="default"/>
      </items>
    </pivotField>
    <pivotField showAll="0">
      <items count="15">
        <item sd="0" x="0"/>
        <item sd="0" x="1"/>
        <item sd="0" x="2"/>
        <item sd="0" x="3"/>
        <item sd="0" x="4"/>
        <item sd="0" x="5"/>
        <item sd="0" x="6"/>
        <item sd="0" x="7"/>
        <item sd="0" x="8"/>
        <item x="9"/>
        <item x="10"/>
        <item x="11"/>
        <item x="12"/>
        <item sd="0" x="13"/>
        <item t="default"/>
      </items>
    </pivotField>
    <pivotField showAll="0">
      <items count="7">
        <item sd="0" x="0"/>
        <item sd="0" x="1"/>
        <item sd="0" x="2"/>
        <item sd="0" x="3"/>
        <item sd="0" x="4"/>
        <item x="5"/>
        <item t="default"/>
      </items>
    </pivotField>
    <pivotField showAll="0">
      <items count="9">
        <item sd="0" x="0"/>
        <item sd="0" x="1"/>
        <item sd="0" x="2"/>
        <item sd="0" x="3"/>
        <item sd="0" x="4"/>
        <item x="5"/>
        <item x="6"/>
        <item x="7"/>
        <item t="default"/>
      </items>
    </pivotField>
  </pivotFields>
  <rowFields count="2">
    <field x="3"/>
    <field x="4"/>
  </rowFields>
  <rowItems count="16">
    <i>
      <x/>
    </i>
    <i r="1">
      <x v="1"/>
    </i>
    <i r="1">
      <x v="3"/>
    </i>
    <i r="1">
      <x v="4"/>
    </i>
    <i r="1">
      <x v="7"/>
    </i>
    <i r="1">
      <x v="9"/>
    </i>
    <i>
      <x v="1"/>
    </i>
    <i r="1">
      <x v="2"/>
    </i>
    <i r="1">
      <x v="4"/>
    </i>
    <i>
      <x v="2"/>
    </i>
    <i r="1">
      <x v="5"/>
    </i>
    <i r="1">
      <x v="6"/>
    </i>
    <i>
      <x v="3"/>
    </i>
    <i r="1">
      <x/>
    </i>
    <i r="1">
      <x v="8"/>
    </i>
    <i t="grand">
      <x/>
    </i>
  </rowItems>
  <colItems count="1">
    <i/>
  </colItems>
  <dataFields count="1">
    <dataField name="Contagem de nomePagado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34BF91-202B-4826-BBBF-22A8A78B28E0}" name="Tabela dinâmica3" cacheId="1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2:H5" firstHeaderRow="1" firstDataRow="1" firstDataCol="1"/>
  <pivotFields count="8">
    <pivotField numFmtId="14" showAll="0">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axis="axisRow" showAll="0">
      <items count="3">
        <item x="1"/>
        <item x="0"/>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
  </rowFields>
  <rowItems count="3">
    <i>
      <x/>
    </i>
    <i>
      <x v="1"/>
    </i>
    <i t="grand">
      <x/>
    </i>
  </rowItems>
  <colItems count="1">
    <i/>
  </colItems>
  <dataFields count="1">
    <dataField name="Contagem de nomePagado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5780F2-9D11-49EA-9946-BC65CDA88045}" name="Tabela dinâmica6" cacheId="11" applyNumberFormats="0" applyBorderFormats="0" applyFontFormats="0" applyPatternFormats="0" applyAlignmentFormats="0" applyWidthHeightFormats="1" dataCaption="Valores" updatedVersion="8" minRefreshableVersion="3" useAutoFormatting="1" subtotalHiddenItems="1" itemPrintTitles="1" createdVersion="8" indent="0" compact="0" compactData="0" multipleFieldFilters="0">
  <location ref="A6:F6" firstHeaderRow="1" firstDataRow="1" firstDataCol="5" rowPageCount="2" colPageCount="1"/>
  <pivotFields count="8">
    <pivotField axis="axisPage" compact="0" allDrilled="1" outline="0" showAll="0" dataSourceSort="1" defaultAttributeDrillState="1">
      <items count="1">
        <item t="default"/>
      </items>
      <extLst>
        <ext xmlns:x14="http://schemas.microsoft.com/office/spreadsheetml/2009/9/main" uri="{2946ED86-A175-432a-8AC1-64E0C546D7DE}">
          <x14:pivotField fillDownLabels="1"/>
        </ext>
      </extLst>
    </pivotField>
    <pivotField axis="axisPage" compact="0" allDrilled="1" outline="0" showAll="0" dataSourceSort="1" defaultAttributeDrillState="1">
      <items count="1">
        <item t="default"/>
      </items>
      <extLst>
        <ext xmlns:x14="http://schemas.microsoft.com/office/spreadsheetml/2009/9/main" uri="{2946ED86-A175-432a-8AC1-64E0C546D7DE}">
          <x14:pivotField fillDownLabels="1"/>
        </ext>
      </extLst>
    </pivotField>
    <pivotField axis="axisRow" compact="0" allDrilled="1" outline="0" showAll="0" sortType="ascending" defaultSubtotal="0" defaultAttributeDrillState="1">
      <items count="171">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7"/>
        <item x="80"/>
        <item x="81"/>
        <item x="82"/>
        <item x="83"/>
        <item x="84"/>
        <item x="85"/>
        <item x="86"/>
        <item x="87"/>
        <item x="88"/>
        <item x="89"/>
        <item x="90"/>
        <item x="91"/>
        <item x="92"/>
        <item x="93"/>
        <item x="8"/>
        <item x="94"/>
        <item x="95"/>
        <item x="96"/>
        <item x="97"/>
        <item x="98"/>
        <item x="99"/>
        <item x="100"/>
        <item x="101"/>
        <item x="102"/>
        <item x="14"/>
        <item x="103"/>
        <item x="104"/>
        <item x="105"/>
        <item x="106"/>
        <item x="107"/>
        <item x="108"/>
        <item x="109"/>
        <item x="110"/>
        <item x="111"/>
        <item x="112"/>
        <item x="113"/>
        <item x="114"/>
        <item x="115"/>
        <item x="116"/>
        <item x="117"/>
        <item x="118"/>
        <item x="119"/>
        <item x="120"/>
        <item x="121"/>
        <item x="122"/>
        <item x="123"/>
        <item x="124"/>
        <item x="125"/>
        <item x="9"/>
        <item x="126"/>
        <item x="127"/>
        <item x="128"/>
        <item x="129"/>
        <item x="130"/>
        <item x="131"/>
        <item x="132"/>
        <item x="133"/>
        <item x="134"/>
        <item x="135"/>
        <item x="136"/>
        <item x="137"/>
        <item x="138"/>
        <item x="139"/>
        <item x="140"/>
        <item x="141"/>
        <item x="142"/>
        <item x="143"/>
        <item x="144"/>
        <item x="145"/>
        <item x="10"/>
        <item x="146"/>
        <item x="147"/>
        <item x="148"/>
        <item x="149"/>
        <item x="150"/>
        <item x="151"/>
        <item x="152"/>
        <item x="153"/>
        <item x="154"/>
        <item x="155"/>
        <item x="156"/>
        <item x="157"/>
        <item x="158"/>
        <item x="159"/>
        <item x="160"/>
        <item x="11"/>
        <item x="161"/>
        <item x="12"/>
        <item x="162"/>
        <item x="163"/>
        <item x="164"/>
        <item x="165"/>
        <item x="166"/>
        <item x="167"/>
        <item x="168"/>
        <item x="169"/>
        <item x="170"/>
        <item x="13"/>
        <item s="1" x="0"/>
        <item s="1" x="1"/>
        <item s="1" x="2"/>
        <item s="1" x="3"/>
        <item s="1" x="4"/>
        <item s="1" x="5"/>
        <item s="1" x="6"/>
      </items>
      <extLst>
        <ext xmlns:x14="http://schemas.microsoft.com/office/spreadsheetml/2009/9/main" uri="{2946ED86-A175-432a-8AC1-64E0C546D7DE}">
          <x14:pivotField fillDownLabels="1"/>
        </ext>
      </extLst>
    </pivotField>
    <pivotField axis="axisRow" compact="0" allDrilled="1" outline="0" showAll="0" sortType="descending" defaultSubtotal="0" defaultAttributeDrillState="1">
      <items count="227">
        <item x="141"/>
        <item x="194"/>
        <item x="215"/>
        <item x="78"/>
        <item x="84"/>
        <item x="196"/>
        <item x="5"/>
        <item x="7"/>
        <item x="77"/>
        <item x="163"/>
        <item x="151"/>
        <item x="171"/>
        <item x="150"/>
        <item x="193"/>
        <item x="45"/>
        <item x="4"/>
        <item x="195"/>
        <item x="207"/>
        <item x="115"/>
        <item x="15"/>
        <item x="128"/>
        <item x="32"/>
        <item x="95"/>
        <item x="106"/>
        <item x="66"/>
        <item x="172"/>
        <item x="157"/>
        <item x="17"/>
        <item x="108"/>
        <item x="12"/>
        <item x="14"/>
        <item x="22"/>
        <item x="158"/>
        <item x="31"/>
        <item x="168"/>
        <item x="94"/>
        <item x="113"/>
        <item x="81"/>
        <item x="63"/>
        <item x="67"/>
        <item x="162"/>
        <item x="130"/>
        <item x="102"/>
        <item x="199"/>
        <item x="57"/>
        <item x="93"/>
        <item x="3"/>
        <item x="144"/>
        <item x="107"/>
        <item x="105"/>
        <item x="140"/>
        <item x="124"/>
        <item x="82"/>
        <item x="147"/>
        <item x="112"/>
        <item x="11"/>
        <item x="96"/>
        <item x="224"/>
        <item x="145"/>
        <item x="149"/>
        <item x="136"/>
        <item x="152"/>
        <item x="208"/>
        <item x="166"/>
        <item x="26"/>
        <item x="133"/>
        <item x="46"/>
        <item x="121"/>
        <item x="6"/>
        <item x="43"/>
        <item x="219"/>
        <item x="2"/>
        <item x="41"/>
        <item x="51"/>
        <item x="222"/>
        <item x="160"/>
        <item x="50"/>
        <item x="206"/>
        <item x="169"/>
        <item x="218"/>
        <item x="100"/>
        <item x="170"/>
        <item x="30"/>
        <item x="181"/>
        <item x="49"/>
        <item x="221"/>
        <item x="87"/>
        <item x="58"/>
        <item x="134"/>
        <item x="125"/>
        <item x="143"/>
        <item x="139"/>
        <item x="97"/>
        <item x="37"/>
        <item x="104"/>
        <item x="92"/>
        <item x="88"/>
        <item x="72"/>
        <item x="1"/>
        <item x="75"/>
        <item x="56"/>
        <item x="25"/>
        <item x="203"/>
        <item x="187"/>
        <item x="16"/>
        <item x="74"/>
        <item x="192"/>
        <item x="223"/>
        <item x="80"/>
        <item x="48"/>
        <item x="184"/>
        <item x="24"/>
        <item x="200"/>
        <item x="91"/>
        <item x="135"/>
        <item x="123"/>
        <item x="79"/>
        <item x="90"/>
        <item x="59"/>
        <item x="34"/>
        <item x="55"/>
        <item x="209"/>
        <item x="198"/>
        <item x="0"/>
        <item x="179"/>
        <item x="175"/>
        <item x="27"/>
        <item x="225"/>
        <item x="127"/>
        <item x="62"/>
        <item x="129"/>
        <item x="29"/>
        <item x="186"/>
        <item x="138"/>
        <item x="205"/>
        <item x="167"/>
        <item x="212"/>
        <item x="40"/>
        <item x="148"/>
        <item x="21"/>
        <item x="99"/>
        <item x="39"/>
        <item x="182"/>
        <item x="131"/>
        <item x="220"/>
        <item x="71"/>
        <item x="10"/>
        <item x="38"/>
        <item x="164"/>
        <item x="122"/>
        <item x="23"/>
        <item x="191"/>
        <item x="47"/>
        <item x="214"/>
        <item x="161"/>
        <item x="70"/>
        <item x="118"/>
        <item x="101"/>
        <item x="114"/>
        <item x="42"/>
        <item x="64"/>
        <item x="109"/>
        <item x="19"/>
        <item x="36"/>
        <item x="216"/>
        <item x="53"/>
        <item x="73"/>
        <item x="111"/>
        <item x="76"/>
        <item x="188"/>
        <item x="52"/>
        <item x="103"/>
        <item x="217"/>
        <item x="132"/>
        <item x="176"/>
        <item x="60"/>
        <item x="185"/>
        <item x="20"/>
        <item x="142"/>
        <item x="85"/>
        <item x="44"/>
        <item x="202"/>
        <item x="178"/>
        <item x="173"/>
        <item x="213"/>
        <item x="120"/>
        <item x="204"/>
        <item x="159"/>
        <item x="110"/>
        <item x="155"/>
        <item x="156"/>
        <item x="18"/>
        <item x="177"/>
        <item x="126"/>
        <item x="35"/>
        <item x="117"/>
        <item x="165"/>
        <item x="9"/>
        <item x="33"/>
        <item x="174"/>
        <item x="146"/>
        <item x="197"/>
        <item x="89"/>
        <item x="211"/>
        <item x="190"/>
        <item x="86"/>
        <item x="210"/>
        <item x="201"/>
        <item x="137"/>
        <item x="98"/>
        <item x="183"/>
        <item x="83"/>
        <item x="28"/>
        <item x="69"/>
        <item x="189"/>
        <item x="226"/>
        <item x="180"/>
        <item x="119"/>
        <item x="154"/>
        <item x="13"/>
        <item x="61"/>
        <item x="8"/>
        <item x="65"/>
        <item x="68"/>
        <item x="54"/>
        <item x="153"/>
        <item x="116"/>
      </items>
      <extLst>
        <ext xmlns:x14="http://schemas.microsoft.com/office/spreadsheetml/2009/9/main" uri="{2946ED86-A175-432a-8AC1-64E0C546D7DE}">
          <x14:pivotField fillDownLabels="1"/>
        </ext>
      </extLst>
    </pivotField>
    <pivotField axis="axisRow" compact="0" allDrilled="1" outline="0" showAll="0" sortType="ascending" defaultSubtotal="0" defaultAttributeDrillState="1">
      <items count="1">
        <item x="0"/>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Row" compact="0" allDrilled="1" outline="0" showAll="0" dataSourceSort="1" defaultAttributeDrillState="1">
      <items count="12">
        <item x="0"/>
        <item x="1"/>
        <item x="2"/>
        <item x="3"/>
        <item x="4"/>
        <item x="5"/>
        <item x="6"/>
        <item x="7"/>
        <item x="8"/>
        <item x="9"/>
        <item x="10"/>
        <item t="default"/>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3">
        <item x="0"/>
        <item x="1"/>
        <item x="2"/>
        <item x="3"/>
        <item x="4"/>
        <item x="5"/>
        <item x="6"/>
        <item x="7"/>
        <item x="8"/>
        <item x="9"/>
        <item x="10"/>
        <item x="11"/>
        <item x="12"/>
      </items>
      <extLst>
        <ext xmlns:x14="http://schemas.microsoft.com/office/spreadsheetml/2009/9/main" uri="{2946ED86-A175-432a-8AC1-64E0C546D7DE}">
          <x14:pivotField fillDownLabels="1"/>
        </ext>
      </extLst>
    </pivotField>
  </pivotFields>
  <rowFields count="5">
    <field x="2"/>
    <field x="7"/>
    <field x="3"/>
    <field x="4"/>
    <field x="6"/>
  </rowFields>
  <pageFields count="2">
    <pageField fld="0" hier="30" name="[BaseClientes].[tipoDeCliente].&amp;[RETENCAO]" cap="RETENCAO"/>
    <pageField fld="1" hier="37" name="[BaseClientes].[situacao].&amp;[INATIVO]" cap="INATIVO"/>
  </pageFields>
  <dataFields count="1">
    <dataField name="Contagem de nomePagador" fld="5" subtotal="count" baseField="0" baseItem="0"/>
  </dataFields>
  <formats count="488">
    <format dxfId="1100">
      <pivotArea dataOnly="0" labelOnly="1" outline="0" fieldPosition="0">
        <references count="3">
          <reference field="2" count="1" selected="0">
            <x v="1048832"/>
          </reference>
          <reference field="3" count="1" selected="0">
            <x v="111"/>
          </reference>
          <reference field="4" count="1">
            <x v="0"/>
          </reference>
        </references>
      </pivotArea>
    </format>
    <format dxfId="1099">
      <pivotArea dataOnly="0" labelOnly="1" outline="0" fieldPosition="0">
        <references count="3">
          <reference field="2" count="1" selected="0">
            <x v="0"/>
          </reference>
          <reference field="3" count="1" selected="0">
            <x v="111"/>
          </reference>
          <reference field="4" count="1">
            <x v="0"/>
          </reference>
        </references>
      </pivotArea>
    </format>
    <format dxfId="1098">
      <pivotArea dataOnly="0" labelOnly="1" outline="0" fieldPosition="0">
        <references count="3">
          <reference field="2" count="1" selected="0">
            <x v="0"/>
          </reference>
          <reference field="3" count="1" selected="0">
            <x v="191"/>
          </reference>
          <reference field="4" count="1">
            <x v="1048832"/>
          </reference>
        </references>
      </pivotArea>
    </format>
    <format dxfId="1097">
      <pivotArea dataOnly="0" labelOnly="1" outline="0" fieldPosition="0">
        <references count="3">
          <reference field="2" count="1" selected="0">
            <x v="0"/>
          </reference>
          <reference field="3" count="1" selected="0">
            <x v="219"/>
          </reference>
          <reference field="4" count="1">
            <x v="1048832"/>
          </reference>
        </references>
      </pivotArea>
    </format>
    <format dxfId="1096">
      <pivotArea dataOnly="0" labelOnly="1" outline="0" fieldPosition="0">
        <references count="3">
          <reference field="2" count="1" selected="0">
            <x v="1"/>
          </reference>
          <reference field="3" count="1" selected="0">
            <x v="101"/>
          </reference>
          <reference field="4" count="1">
            <x v="1048832"/>
          </reference>
        </references>
      </pivotArea>
    </format>
    <format dxfId="1095">
      <pivotArea dataOnly="0" labelOnly="1" outline="0" fieldPosition="0">
        <references count="3">
          <reference field="2" count="1" selected="0">
            <x v="2"/>
          </reference>
          <reference field="3" count="1" selected="0">
            <x v="64"/>
          </reference>
          <reference field="4" count="1">
            <x v="0"/>
          </reference>
        </references>
      </pivotArea>
    </format>
    <format dxfId="1094">
      <pivotArea dataOnly="0" labelOnly="1" outline="0" fieldPosition="0">
        <references count="3">
          <reference field="2" count="1" selected="0">
            <x v="3"/>
          </reference>
          <reference field="3" count="1" selected="0">
            <x v="126"/>
          </reference>
          <reference field="4" count="1">
            <x v="0"/>
          </reference>
        </references>
      </pivotArea>
    </format>
    <format dxfId="1093">
      <pivotArea dataOnly="0" labelOnly="1" outline="0" fieldPosition="0">
        <references count="3">
          <reference field="2" count="1" selected="0">
            <x v="4"/>
          </reference>
          <reference field="3" count="1" selected="0">
            <x v="212"/>
          </reference>
          <reference field="4" count="1">
            <x v="0"/>
          </reference>
        </references>
      </pivotArea>
    </format>
    <format dxfId="1092">
      <pivotArea dataOnly="0" labelOnly="1" outline="0" fieldPosition="0">
        <references count="3">
          <reference field="2" count="1" selected="0">
            <x v="5"/>
          </reference>
          <reference field="3" count="1" selected="0">
            <x v="82"/>
          </reference>
          <reference field="4" count="1">
            <x v="0"/>
          </reference>
        </references>
      </pivotArea>
    </format>
    <format dxfId="1091">
      <pivotArea dataOnly="0" labelOnly="1" outline="0" fieldPosition="0">
        <references count="3">
          <reference field="2" count="1" selected="0">
            <x v="5"/>
          </reference>
          <reference field="3" count="1" selected="0">
            <x v="131"/>
          </reference>
          <reference field="4" count="1">
            <x v="0"/>
          </reference>
        </references>
      </pivotArea>
    </format>
    <format dxfId="1090">
      <pivotArea dataOnly="0" labelOnly="1" outline="0" fieldPosition="0">
        <references count="3">
          <reference field="2" count="1" selected="0">
            <x v="6"/>
          </reference>
          <reference field="3" count="1" selected="0">
            <x v="33"/>
          </reference>
          <reference field="4" count="1">
            <x v="1048832"/>
          </reference>
        </references>
      </pivotArea>
    </format>
    <format dxfId="1089">
      <pivotArea dataOnly="0" labelOnly="1" outline="0" fieldPosition="0">
        <references count="3">
          <reference field="2" count="1" selected="0">
            <x v="7"/>
          </reference>
          <reference field="3" count="1" selected="0">
            <x v="177"/>
          </reference>
          <reference field="4" count="1">
            <x v="1048832"/>
          </reference>
        </references>
      </pivotArea>
    </format>
    <format dxfId="1088">
      <pivotArea dataOnly="0" labelOnly="1" outline="0" fieldPosition="0">
        <references count="3">
          <reference field="2" count="1" selected="0">
            <x v="8"/>
          </reference>
          <reference field="3" count="1" selected="0">
            <x v="21"/>
          </reference>
          <reference field="4" count="1">
            <x v="0"/>
          </reference>
        </references>
      </pivotArea>
    </format>
    <format dxfId="1087">
      <pivotArea dataOnly="0" labelOnly="1" outline="0" fieldPosition="0">
        <references count="3">
          <reference field="2" count="1" selected="0">
            <x v="9"/>
          </reference>
          <reference field="3" count="1" selected="0">
            <x v="198"/>
          </reference>
          <reference field="4" count="1">
            <x v="1048832"/>
          </reference>
        </references>
      </pivotArea>
    </format>
    <format dxfId="1086">
      <pivotArea dataOnly="0" labelOnly="1" outline="0" fieldPosition="0">
        <references count="3">
          <reference field="2" count="1" selected="0">
            <x v="10"/>
          </reference>
          <reference field="3" count="1" selected="0">
            <x v="119"/>
          </reference>
          <reference field="4" count="1">
            <x v="1048832"/>
          </reference>
        </references>
      </pivotArea>
    </format>
    <format dxfId="1085">
      <pivotArea dataOnly="0" labelOnly="1" outline="0" fieldPosition="0">
        <references count="3">
          <reference field="2" count="1" selected="0">
            <x v="11"/>
          </reference>
          <reference field="3" count="1" selected="0">
            <x v="194"/>
          </reference>
          <reference field="4" count="1">
            <x v="0"/>
          </reference>
        </references>
      </pivotArea>
    </format>
    <format dxfId="1084">
      <pivotArea dataOnly="0" labelOnly="1" outline="0" fieldPosition="0">
        <references count="3">
          <reference field="2" count="1" selected="0">
            <x v="12"/>
          </reference>
          <reference field="3" count="1" selected="0">
            <x v="163"/>
          </reference>
          <reference field="4" count="1">
            <x v="0"/>
          </reference>
        </references>
      </pivotArea>
    </format>
    <format dxfId="1083">
      <pivotArea dataOnly="0" labelOnly="1" outline="0" fieldPosition="0">
        <references count="3">
          <reference field="2" count="1" selected="0">
            <x v="13"/>
          </reference>
          <reference field="3" count="1" selected="0">
            <x v="93"/>
          </reference>
          <reference field="4" count="1">
            <x v="0"/>
          </reference>
        </references>
      </pivotArea>
    </format>
    <format dxfId="1082">
      <pivotArea dataOnly="0" labelOnly="1" outline="0" fieldPosition="0">
        <references count="3">
          <reference field="2" count="1" selected="0">
            <x v="14"/>
          </reference>
          <reference field="3" count="1" selected="0">
            <x v="147"/>
          </reference>
          <reference field="4" count="1">
            <x v="0"/>
          </reference>
        </references>
      </pivotArea>
    </format>
    <format dxfId="1081">
      <pivotArea dataOnly="0" labelOnly="1" outline="0" fieldPosition="0">
        <references count="3">
          <reference field="2" count="1" selected="0">
            <x v="14"/>
          </reference>
          <reference field="3" count="1" selected="0">
            <x v="162"/>
          </reference>
          <reference field="4" count="1">
            <x v="0"/>
          </reference>
        </references>
      </pivotArea>
    </format>
    <format dxfId="1080">
      <pivotArea dataOnly="0" labelOnly="1" outline="0" fieldPosition="0">
        <references count="3">
          <reference field="2" count="1" selected="0">
            <x v="15"/>
          </reference>
          <reference field="3" count="1" selected="0">
            <x v="141"/>
          </reference>
          <reference field="4" count="1">
            <x v="0"/>
          </reference>
        </references>
      </pivotArea>
    </format>
    <format dxfId="1079">
      <pivotArea dataOnly="0" labelOnly="1" outline="0" fieldPosition="0">
        <references count="3">
          <reference field="2" count="1" selected="0">
            <x v="15"/>
          </reference>
          <reference field="3" count="1" selected="0">
            <x v="147"/>
          </reference>
          <reference field="4" count="1">
            <x v="0"/>
          </reference>
        </references>
      </pivotArea>
    </format>
    <format dxfId="1078">
      <pivotArea dataOnly="0" labelOnly="1" outline="0" fieldPosition="0">
        <references count="3">
          <reference field="2" count="1" selected="0">
            <x v="16"/>
          </reference>
          <reference field="3" count="1" selected="0">
            <x v="72"/>
          </reference>
          <reference field="4" count="1">
            <x v="0"/>
          </reference>
        </references>
      </pivotArea>
    </format>
    <format dxfId="1077">
      <pivotArea dataOnly="0" labelOnly="1" outline="0" fieldPosition="0">
        <references count="3">
          <reference field="2" count="1" selected="0">
            <x v="16"/>
          </reference>
          <reference field="3" count="1" selected="0">
            <x v="137"/>
          </reference>
          <reference field="4" count="1">
            <x v="0"/>
          </reference>
        </references>
      </pivotArea>
    </format>
    <format dxfId="1076">
      <pivotArea dataOnly="0" labelOnly="1" outline="0" fieldPosition="0">
        <references count="3">
          <reference field="2" count="1" selected="0">
            <x v="17"/>
          </reference>
          <reference field="3" count="1" selected="0">
            <x v="159"/>
          </reference>
          <reference field="4" count="1">
            <x v="0"/>
          </reference>
        </references>
      </pivotArea>
    </format>
    <format dxfId="1075">
      <pivotArea dataOnly="0" labelOnly="1" outline="0" fieldPosition="0">
        <references count="3">
          <reference field="2" count="1" selected="0">
            <x v="18"/>
          </reference>
          <reference field="3" count="1" selected="0">
            <x v="69"/>
          </reference>
          <reference field="4" count="1">
            <x v="0"/>
          </reference>
        </references>
      </pivotArea>
    </format>
    <format dxfId="1074">
      <pivotArea dataOnly="0" labelOnly="1" outline="0" fieldPosition="0">
        <references count="3">
          <reference field="2" count="1" selected="0">
            <x v="19"/>
          </reference>
          <reference field="3" count="1" selected="0">
            <x v="180"/>
          </reference>
          <reference field="4" count="1">
            <x v="0"/>
          </reference>
        </references>
      </pivotArea>
    </format>
    <format dxfId="1073">
      <pivotArea dataOnly="0" labelOnly="1" outline="0" fieldPosition="0">
        <references count="3">
          <reference field="2" count="1" selected="0">
            <x v="20"/>
          </reference>
          <reference field="3" count="1" selected="0">
            <x v="14"/>
          </reference>
          <reference field="4" count="1">
            <x v="1048832"/>
          </reference>
        </references>
      </pivotArea>
    </format>
    <format dxfId="1072">
      <pivotArea dataOnly="0" labelOnly="1" outline="0" fieldPosition="0">
        <references count="3">
          <reference field="2" count="1" selected="0">
            <x v="21"/>
          </reference>
          <reference field="3" count="1" selected="0">
            <x v="66"/>
          </reference>
          <reference field="4" count="1">
            <x v="1048832"/>
          </reference>
        </references>
      </pivotArea>
    </format>
    <format dxfId="1071">
      <pivotArea dataOnly="0" labelOnly="1" outline="0" fieldPosition="0">
        <references count="3">
          <reference field="2" count="1" selected="0">
            <x v="22"/>
          </reference>
          <reference field="3" count="1" selected="0">
            <x v="1048832"/>
          </reference>
          <reference field="4" count="1">
            <x v="0"/>
          </reference>
        </references>
      </pivotArea>
    </format>
    <format dxfId="1070">
      <pivotArea dataOnly="0" labelOnly="1" outline="0" fieldPosition="0">
        <references count="3">
          <reference field="2" count="1" selected="0">
            <x v="22"/>
          </reference>
          <reference field="3" count="1" selected="0">
            <x v="84"/>
          </reference>
          <reference field="4" count="1">
            <x v="0"/>
          </reference>
        </references>
      </pivotArea>
    </format>
    <format dxfId="1069">
      <pivotArea dataOnly="0" labelOnly="1" outline="0" fieldPosition="0">
        <references count="3">
          <reference field="2" count="1" selected="0">
            <x v="22"/>
          </reference>
          <reference field="3" count="1" selected="0">
            <x v="109"/>
          </reference>
          <reference field="4" count="1">
            <x v="0"/>
          </reference>
        </references>
      </pivotArea>
    </format>
    <format dxfId="1068">
      <pivotArea dataOnly="0" labelOnly="1" outline="0" fieldPosition="0">
        <references count="3">
          <reference field="2" count="1" selected="0">
            <x v="22"/>
          </reference>
          <reference field="3" count="1" selected="0">
            <x v="152"/>
          </reference>
          <reference field="4" count="1">
            <x v="0"/>
          </reference>
        </references>
      </pivotArea>
    </format>
    <format dxfId="1067">
      <pivotArea dataOnly="0" labelOnly="1" outline="0" fieldPosition="0">
        <references count="3">
          <reference field="2" count="1" selected="0">
            <x v="23"/>
          </reference>
          <reference field="3" count="1" selected="0">
            <x v="76"/>
          </reference>
          <reference field="4" count="1">
            <x v="0"/>
          </reference>
        </references>
      </pivotArea>
    </format>
    <format dxfId="1066">
      <pivotArea dataOnly="0" labelOnly="1" outline="0" fieldPosition="0">
        <references count="3">
          <reference field="2" count="1" selected="0">
            <x v="24"/>
          </reference>
          <reference field="3" count="1" selected="0">
            <x v="73"/>
          </reference>
          <reference field="4" count="1">
            <x v="1048832"/>
          </reference>
        </references>
      </pivotArea>
    </format>
    <format dxfId="1065">
      <pivotArea dataOnly="0" labelOnly="1" outline="0" fieldPosition="0">
        <references count="3">
          <reference field="2" count="1" selected="0">
            <x v="25"/>
          </reference>
          <reference field="3" count="1" selected="0">
            <x v="170"/>
          </reference>
          <reference field="4" count="1">
            <x v="0"/>
          </reference>
        </references>
      </pivotArea>
    </format>
    <format dxfId="1064">
      <pivotArea dataOnly="0" labelOnly="1" outline="0" fieldPosition="0">
        <references count="3">
          <reference field="2" count="1" selected="0">
            <x v="26"/>
          </reference>
          <reference field="3" count="1" selected="0">
            <x v="165"/>
          </reference>
          <reference field="4" count="1">
            <x v="1048832"/>
          </reference>
        </references>
      </pivotArea>
    </format>
    <format dxfId="1063">
      <pivotArea dataOnly="0" labelOnly="1" outline="0" fieldPosition="0">
        <references count="3">
          <reference field="2" count="1" selected="0">
            <x v="27"/>
          </reference>
          <reference field="3" count="1" selected="0">
            <x v="33"/>
          </reference>
          <reference field="4" count="1">
            <x v="1048832"/>
          </reference>
        </references>
      </pivotArea>
    </format>
    <format dxfId="1062">
      <pivotArea dataOnly="0" labelOnly="1" outline="0" fieldPosition="0">
        <references count="3">
          <reference field="2" count="1" selected="0">
            <x v="28"/>
          </reference>
          <reference field="3" count="1" selected="0">
            <x v="33"/>
          </reference>
          <reference field="4" count="1">
            <x v="1048832"/>
          </reference>
        </references>
      </pivotArea>
    </format>
    <format dxfId="1061">
      <pivotArea dataOnly="0" labelOnly="1" outline="0" fieldPosition="0">
        <references count="3">
          <reference field="2" count="1" selected="0">
            <x v="28"/>
          </reference>
          <reference field="3" count="1" selected="0">
            <x v="44"/>
          </reference>
          <reference field="4" count="1">
            <x v="0"/>
          </reference>
        </references>
      </pivotArea>
    </format>
    <format dxfId="1060">
      <pivotArea dataOnly="0" labelOnly="1" outline="0" fieldPosition="0">
        <references count="3">
          <reference field="2" count="1" selected="0">
            <x v="28"/>
          </reference>
          <reference field="3" count="1" selected="0">
            <x v="66"/>
          </reference>
          <reference field="4" count="1">
            <x v="0"/>
          </reference>
        </references>
      </pivotArea>
    </format>
    <format dxfId="1059">
      <pivotArea dataOnly="0" labelOnly="1" outline="0" fieldPosition="0">
        <references count="3">
          <reference field="2" count="1" selected="0">
            <x v="28"/>
          </reference>
          <reference field="3" count="1" selected="0">
            <x v="100"/>
          </reference>
          <reference field="4" count="1">
            <x v="0"/>
          </reference>
        </references>
      </pivotArea>
    </format>
    <format dxfId="1058">
      <pivotArea dataOnly="0" labelOnly="1" outline="0" fieldPosition="0">
        <references count="3">
          <reference field="2" count="1" selected="0">
            <x v="28"/>
          </reference>
          <reference field="3" count="1" selected="0">
            <x v="120"/>
          </reference>
          <reference field="4" count="1">
            <x v="0"/>
          </reference>
        </references>
      </pivotArea>
    </format>
    <format dxfId="1057">
      <pivotArea dataOnly="0" labelOnly="1" outline="0" fieldPosition="0">
        <references count="3">
          <reference field="2" count="1" selected="0">
            <x v="28"/>
          </reference>
          <reference field="3" count="1" selected="0">
            <x v="224"/>
          </reference>
          <reference field="4" count="1">
            <x v="0"/>
          </reference>
        </references>
      </pivotArea>
    </format>
    <format dxfId="1056">
      <pivotArea dataOnly="0" labelOnly="1" outline="0" fieldPosition="0">
        <references count="3">
          <reference field="2" count="1" selected="0">
            <x v="29"/>
          </reference>
          <reference field="3" count="1" selected="0">
            <x v="87"/>
          </reference>
          <reference field="4" count="1">
            <x v="0"/>
          </reference>
        </references>
      </pivotArea>
    </format>
    <format dxfId="1055">
      <pivotArea dataOnly="0" labelOnly="1" outline="0" fieldPosition="0">
        <references count="3">
          <reference field="2" count="1" selected="0">
            <x v="29"/>
          </reference>
          <reference field="3" count="1" selected="0">
            <x v="118"/>
          </reference>
          <reference field="4" count="1">
            <x v="0"/>
          </reference>
        </references>
      </pivotArea>
    </format>
    <format dxfId="1054">
      <pivotArea dataOnly="0" labelOnly="1" outline="0" fieldPosition="0">
        <references count="3">
          <reference field="2" count="1" selected="0">
            <x v="29"/>
          </reference>
          <reference field="3" count="1" selected="0">
            <x v="175"/>
          </reference>
          <reference field="4" count="1">
            <x v="1048832"/>
          </reference>
        </references>
      </pivotArea>
    </format>
    <format dxfId="1053">
      <pivotArea dataOnly="0" labelOnly="1" outline="0" fieldPosition="0">
        <references count="3">
          <reference field="2" count="1" selected="0">
            <x v="30"/>
          </reference>
          <reference field="3" count="1" selected="0">
            <x v="220"/>
          </reference>
          <reference field="4" count="1">
            <x v="0"/>
          </reference>
        </references>
      </pivotArea>
    </format>
    <format dxfId="1052">
      <pivotArea dataOnly="0" labelOnly="1" outline="0" fieldPosition="0">
        <references count="3">
          <reference field="2" count="1" selected="0">
            <x v="31"/>
          </reference>
          <reference field="3" count="1" selected="0">
            <x v="129"/>
          </reference>
          <reference field="4" count="1">
            <x v="0"/>
          </reference>
        </references>
      </pivotArea>
    </format>
    <format dxfId="1051">
      <pivotArea dataOnly="0" labelOnly="1" outline="0" fieldPosition="0">
        <references count="3">
          <reference field="2" count="1" selected="0">
            <x v="32"/>
          </reference>
          <reference field="3" count="1" selected="0">
            <x v="38"/>
          </reference>
          <reference field="4" count="1">
            <x v="1048832"/>
          </reference>
        </references>
      </pivotArea>
    </format>
    <format dxfId="1050">
      <pivotArea dataOnly="0" labelOnly="1" outline="0" fieldPosition="0">
        <references count="3">
          <reference field="2" count="1" selected="0">
            <x v="33"/>
          </reference>
          <reference field="3" count="1" selected="0">
            <x v="129"/>
          </reference>
          <reference field="4" count="1">
            <x v="0"/>
          </reference>
        </references>
      </pivotArea>
    </format>
    <format dxfId="1049">
      <pivotArea dataOnly="0" labelOnly="1" outline="0" fieldPosition="0">
        <references count="3">
          <reference field="2" count="1" selected="0">
            <x v="34"/>
          </reference>
          <reference field="3" count="1" selected="0">
            <x v="100"/>
          </reference>
          <reference field="4" count="1">
            <x v="0"/>
          </reference>
        </references>
      </pivotArea>
    </format>
    <format dxfId="1048">
      <pivotArea dataOnly="0" labelOnly="1" outline="0" fieldPosition="0">
        <references count="3">
          <reference field="2" count="1" selected="0">
            <x v="34"/>
          </reference>
          <reference field="3" count="1" selected="0">
            <x v="118"/>
          </reference>
          <reference field="4" count="1">
            <x v="0"/>
          </reference>
        </references>
      </pivotArea>
    </format>
    <format dxfId="1047">
      <pivotArea dataOnly="0" labelOnly="1" outline="0" fieldPosition="0">
        <references count="3">
          <reference field="2" count="1" selected="0">
            <x v="34"/>
          </reference>
          <reference field="3" count="1" selected="0">
            <x v="160"/>
          </reference>
          <reference field="4" count="1">
            <x v="0"/>
          </reference>
        </references>
      </pivotArea>
    </format>
    <format dxfId="1046">
      <pivotArea dataOnly="0" labelOnly="1" outline="0" fieldPosition="0">
        <references count="3">
          <reference field="2" count="1" selected="0">
            <x v="35"/>
          </reference>
          <reference field="3" count="1" selected="0">
            <x v="24"/>
          </reference>
          <reference field="4" count="1">
            <x v="0"/>
          </reference>
        </references>
      </pivotArea>
    </format>
    <format dxfId="1045">
      <pivotArea dataOnly="0" labelOnly="1" outline="0" fieldPosition="0">
        <references count="3">
          <reference field="2" count="1" selected="0">
            <x v="35"/>
          </reference>
          <reference field="3" count="1" selected="0">
            <x v="39"/>
          </reference>
          <reference field="4" count="1">
            <x v="0"/>
          </reference>
        </references>
      </pivotArea>
    </format>
    <format dxfId="1044">
      <pivotArea dataOnly="0" labelOnly="1" outline="0" fieldPosition="0">
        <references count="3">
          <reference field="2" count="1" selected="0">
            <x v="35"/>
          </reference>
          <reference field="3" count="1" selected="0">
            <x v="222"/>
          </reference>
          <reference field="4" count="1">
            <x v="0"/>
          </reference>
        </references>
      </pivotArea>
    </format>
    <format dxfId="1043">
      <pivotArea dataOnly="0" labelOnly="1" outline="0" fieldPosition="0">
        <references count="3">
          <reference field="2" count="1" selected="0">
            <x v="36"/>
          </reference>
          <reference field="3" count="1" selected="0">
            <x v="223"/>
          </reference>
          <reference field="4" count="1">
            <x v="0"/>
          </reference>
        </references>
      </pivotArea>
    </format>
    <format dxfId="1042">
      <pivotArea dataOnly="0" labelOnly="1" outline="0" fieldPosition="0">
        <references count="3">
          <reference field="2" count="1" selected="0">
            <x v="37"/>
          </reference>
          <reference field="3" count="1" selected="0">
            <x v="30"/>
          </reference>
          <reference field="4" count="1">
            <x v="1048832"/>
          </reference>
        </references>
      </pivotArea>
    </format>
    <format dxfId="1041">
      <pivotArea dataOnly="0" labelOnly="1" outline="0" fieldPosition="0">
        <references count="3">
          <reference field="2" count="1" selected="0">
            <x v="37"/>
          </reference>
          <reference field="3" count="1" selected="0">
            <x v="97"/>
          </reference>
          <reference field="4" count="1">
            <x v="0"/>
          </reference>
        </references>
      </pivotArea>
    </format>
    <format dxfId="1040">
      <pivotArea dataOnly="0" labelOnly="1" outline="0" fieldPosition="0">
        <references count="3">
          <reference field="2" count="1" selected="0">
            <x v="37"/>
          </reference>
          <reference field="3" count="1" selected="0">
            <x v="145"/>
          </reference>
          <reference field="4" count="1">
            <x v="0"/>
          </reference>
        </references>
      </pivotArea>
    </format>
    <format dxfId="1039">
      <pivotArea dataOnly="0" labelOnly="1" outline="0" fieldPosition="0">
        <references count="3">
          <reference field="2" count="1" selected="0">
            <x v="37"/>
          </reference>
          <reference field="3" count="1" selected="0">
            <x v="155"/>
          </reference>
          <reference field="4" count="1">
            <x v="0"/>
          </reference>
        </references>
      </pivotArea>
    </format>
    <format dxfId="1038">
      <pivotArea dataOnly="0" labelOnly="1" outline="0" fieldPosition="0">
        <references count="3">
          <reference field="2" count="1" selected="0">
            <x v="37"/>
          </reference>
          <reference field="3" count="1" selected="0">
            <x v="213"/>
          </reference>
          <reference field="4" count="1">
            <x v="0"/>
          </reference>
        </references>
      </pivotArea>
    </format>
    <format dxfId="1037">
      <pivotArea dataOnly="0" labelOnly="1" outline="0" fieldPosition="0">
        <references count="3">
          <reference field="2" count="1" selected="0">
            <x v="38"/>
          </reference>
          <reference field="3" count="1" selected="0">
            <x v="27"/>
          </reference>
          <reference field="4" count="1">
            <x v="1048832"/>
          </reference>
        </references>
      </pivotArea>
    </format>
    <format dxfId="1036">
      <pivotArea dataOnly="0" labelOnly="1" outline="0" fieldPosition="0">
        <references count="3">
          <reference field="2" count="1" selected="0">
            <x v="38"/>
          </reference>
          <reference field="3" count="1" selected="0">
            <x v="105"/>
          </reference>
          <reference field="4" count="1">
            <x v="0"/>
          </reference>
        </references>
      </pivotArea>
    </format>
    <format dxfId="1035">
      <pivotArea dataOnly="0" labelOnly="1" outline="0" fieldPosition="0">
        <references count="3">
          <reference field="2" count="1" selected="0">
            <x v="38"/>
          </reference>
          <reference field="3" count="1" selected="0">
            <x v="166"/>
          </reference>
          <reference field="4" count="1">
            <x v="1048832"/>
          </reference>
        </references>
      </pivotArea>
    </format>
    <format dxfId="1034">
      <pivotArea dataOnly="0" labelOnly="1" outline="0" fieldPosition="0">
        <references count="3">
          <reference field="2" count="1" selected="0">
            <x v="39"/>
          </reference>
          <reference field="3" count="1" selected="0">
            <x v="99"/>
          </reference>
          <reference field="4" count="1">
            <x v="0"/>
          </reference>
        </references>
      </pivotArea>
    </format>
    <format dxfId="1033">
      <pivotArea dataOnly="0" labelOnly="1" outline="0" fieldPosition="0">
        <references count="3">
          <reference field="2" count="1" selected="0">
            <x v="40"/>
          </reference>
          <reference field="3" count="1" selected="0">
            <x v="168"/>
          </reference>
          <reference field="4" count="1">
            <x v="0"/>
          </reference>
        </references>
      </pivotArea>
    </format>
    <format dxfId="1032">
      <pivotArea dataOnly="0" labelOnly="1" outline="0" fieldPosition="0">
        <references count="3">
          <reference field="2" count="1" selected="0">
            <x v="41"/>
          </reference>
          <reference field="3" count="1" selected="0">
            <x v="8"/>
          </reference>
          <reference field="4" count="1">
            <x v="0"/>
          </reference>
        </references>
      </pivotArea>
    </format>
    <format dxfId="1031">
      <pivotArea dataOnly="0" labelOnly="1" outline="0" fieldPosition="0">
        <references count="3">
          <reference field="2" count="1" selected="0">
            <x v="42"/>
          </reference>
          <reference field="3" count="1" selected="0">
            <x v="3"/>
          </reference>
          <reference field="4" count="1">
            <x v="1048832"/>
          </reference>
        </references>
      </pivotArea>
    </format>
    <format dxfId="1030">
      <pivotArea dataOnly="0" labelOnly="1" outline="0" fieldPosition="0">
        <references count="3">
          <reference field="2" count="1" selected="0">
            <x v="43"/>
          </reference>
          <reference field="3" count="1" selected="0">
            <x v="104"/>
          </reference>
          <reference field="4" count="1">
            <x v="1048832"/>
          </reference>
        </references>
      </pivotArea>
    </format>
    <format dxfId="1029">
      <pivotArea dataOnly="0" labelOnly="1" outline="0" fieldPosition="0">
        <references count="3">
          <reference field="2" count="1" selected="0">
            <x v="44"/>
          </reference>
          <reference field="3" count="1" selected="0">
            <x v="116"/>
          </reference>
          <reference field="4" count="1">
            <x v="0"/>
          </reference>
        </references>
      </pivotArea>
    </format>
    <format dxfId="1028">
      <pivotArea dataOnly="0" labelOnly="1" outline="0" fieldPosition="0">
        <references count="3">
          <reference field="2" count="1" selected="0">
            <x v="45"/>
          </reference>
          <reference field="3" count="1" selected="0">
            <x v="108"/>
          </reference>
          <reference field="4" count="1">
            <x v="0"/>
          </reference>
        </references>
      </pivotArea>
    </format>
    <format dxfId="1027">
      <pivotArea dataOnly="0" labelOnly="1" outline="0" fieldPosition="0">
        <references count="3">
          <reference field="2" count="1" selected="0">
            <x v="46"/>
          </reference>
          <reference field="3" count="1" selected="0">
            <x v="37"/>
          </reference>
          <reference field="4" count="1">
            <x v="0"/>
          </reference>
        </references>
      </pivotArea>
    </format>
    <format dxfId="1026">
      <pivotArea dataOnly="0" labelOnly="1" outline="0" fieldPosition="0">
        <references count="3">
          <reference field="2" count="1" selected="0">
            <x v="47"/>
          </reference>
          <reference field="3" count="1" selected="0">
            <x v="52"/>
          </reference>
          <reference field="4" count="1">
            <x v="1048832"/>
          </reference>
        </references>
      </pivotArea>
    </format>
    <format dxfId="1025">
      <pivotArea dataOnly="0" labelOnly="1" outline="0" fieldPosition="0">
        <references count="3">
          <reference field="2" count="1" selected="0">
            <x v="48"/>
          </reference>
          <reference field="3" count="1" selected="0">
            <x v="4"/>
          </reference>
          <reference field="4" count="1">
            <x v="0"/>
          </reference>
        </references>
      </pivotArea>
    </format>
    <format dxfId="1024">
      <pivotArea dataOnly="0" labelOnly="1" outline="0" fieldPosition="0">
        <references count="3">
          <reference field="2" count="1" selected="0">
            <x v="48"/>
          </reference>
          <reference field="3" count="1" selected="0">
            <x v="211"/>
          </reference>
          <reference field="4" count="1">
            <x v="1048832"/>
          </reference>
        </references>
      </pivotArea>
    </format>
    <format dxfId="1023">
      <pivotArea dataOnly="0" labelOnly="1" outline="0" fieldPosition="0">
        <references count="3">
          <reference field="2" count="1" selected="0">
            <x v="49"/>
          </reference>
          <reference field="3" count="1" selected="0">
            <x v="179"/>
          </reference>
          <reference field="4" count="1">
            <x v="0"/>
          </reference>
        </references>
      </pivotArea>
    </format>
    <format dxfId="1022">
      <pivotArea dataOnly="0" labelOnly="1" outline="0" fieldPosition="0">
        <references count="3">
          <reference field="2" count="1" selected="0">
            <x v="50"/>
          </reference>
          <reference field="3" count="1" selected="0">
            <x v="205"/>
          </reference>
          <reference field="4" count="1">
            <x v="1048832"/>
          </reference>
        </references>
      </pivotArea>
    </format>
    <format dxfId="1021">
      <pivotArea dataOnly="0" labelOnly="1" outline="0" fieldPosition="0">
        <references count="3">
          <reference field="2" count="1" selected="0">
            <x v="51"/>
          </reference>
          <reference field="3" count="1" selected="0">
            <x v="1048832"/>
          </reference>
          <reference field="4" count="1">
            <x v="0"/>
          </reference>
        </references>
      </pivotArea>
    </format>
    <format dxfId="1020">
      <pivotArea dataOnly="0" labelOnly="1" outline="0" fieldPosition="0">
        <references count="3">
          <reference field="2" count="1" selected="0">
            <x v="52"/>
          </reference>
          <reference field="3" count="1" selected="0">
            <x v="86"/>
          </reference>
          <reference field="4" count="1">
            <x v="0"/>
          </reference>
        </references>
      </pivotArea>
    </format>
    <format dxfId="1019">
      <pivotArea dataOnly="0" labelOnly="1" outline="0" fieldPosition="0">
        <references count="3">
          <reference field="2" count="1" selected="0">
            <x v="53"/>
          </reference>
          <reference field="3" count="1" selected="0">
            <x v="96"/>
          </reference>
          <reference field="4" count="1">
            <x v="0"/>
          </reference>
        </references>
      </pivotArea>
    </format>
    <format dxfId="1018">
      <pivotArea dataOnly="0" labelOnly="1" outline="0" fieldPosition="0">
        <references count="3">
          <reference field="2" count="1" selected="0">
            <x v="54"/>
          </reference>
          <reference field="3" count="1" selected="0">
            <x v="22"/>
          </reference>
          <reference field="4" count="1">
            <x v="0"/>
          </reference>
        </references>
      </pivotArea>
    </format>
    <format dxfId="1017">
      <pivotArea dataOnly="0" labelOnly="1" outline="0" fieldPosition="0">
        <references count="3">
          <reference field="2" count="1" selected="0">
            <x v="54"/>
          </reference>
          <reference field="3" count="1" selected="0">
            <x v="35"/>
          </reference>
          <reference field="4" count="1">
            <x v="0"/>
          </reference>
        </references>
      </pivotArea>
    </format>
    <format dxfId="1016">
      <pivotArea dataOnly="0" labelOnly="1" outline="0" fieldPosition="0">
        <references count="3">
          <reference field="2" count="1" selected="0">
            <x v="54"/>
          </reference>
          <reference field="3" count="1" selected="0">
            <x v="45"/>
          </reference>
          <reference field="4" count="1">
            <x v="0"/>
          </reference>
        </references>
      </pivotArea>
    </format>
    <format dxfId="1015">
      <pivotArea dataOnly="0" labelOnly="1" outline="0" fieldPosition="0">
        <references count="3">
          <reference field="2" count="1" selected="0">
            <x v="54"/>
          </reference>
          <reference field="3" count="1" selected="0">
            <x v="95"/>
          </reference>
          <reference field="4" count="1">
            <x v="0"/>
          </reference>
        </references>
      </pivotArea>
    </format>
    <format dxfId="1014">
      <pivotArea dataOnly="0" labelOnly="1" outline="0" fieldPosition="0">
        <references count="3">
          <reference field="2" count="1" selected="0">
            <x v="54"/>
          </reference>
          <reference field="3" count="1" selected="0">
            <x v="113"/>
          </reference>
          <reference field="4" count="1">
            <x v="0"/>
          </reference>
        </references>
      </pivotArea>
    </format>
    <format dxfId="1013">
      <pivotArea dataOnly="0" labelOnly="1" outline="0" fieldPosition="0">
        <references count="3">
          <reference field="2" count="1" selected="0">
            <x v="54"/>
          </reference>
          <reference field="3" count="1" selected="0">
            <x v="117"/>
          </reference>
          <reference field="4" count="1">
            <x v="0"/>
          </reference>
        </references>
      </pivotArea>
    </format>
    <format dxfId="1012">
      <pivotArea dataOnly="0" labelOnly="1" outline="0" fieldPosition="0">
        <references count="3">
          <reference field="2" count="1" selected="0">
            <x v="54"/>
          </reference>
          <reference field="3" count="1" selected="0">
            <x v="202"/>
          </reference>
          <reference field="4" count="1">
            <x v="0"/>
          </reference>
        </references>
      </pivotArea>
    </format>
    <format dxfId="1011">
      <pivotArea dataOnly="0" labelOnly="1" outline="0" fieldPosition="0">
        <references count="3">
          <reference field="2" count="1" selected="0">
            <x v="55"/>
          </reference>
          <reference field="3" count="1" selected="0">
            <x v="56"/>
          </reference>
          <reference field="4" count="1">
            <x v="0"/>
          </reference>
        </references>
      </pivotArea>
    </format>
    <format dxfId="1010">
      <pivotArea dataOnly="0" labelOnly="1" outline="0" fieldPosition="0">
        <references count="3">
          <reference field="2" count="1" selected="0">
            <x v="56"/>
          </reference>
          <reference field="3" count="1" selected="0">
            <x v="92"/>
          </reference>
          <reference field="4" count="1">
            <x v="0"/>
          </reference>
        </references>
      </pivotArea>
    </format>
    <format dxfId="1009">
      <pivotArea dataOnly="0" labelOnly="1" outline="0" fieldPosition="0">
        <references count="3">
          <reference field="2" count="1" selected="0">
            <x v="57"/>
          </reference>
          <reference field="3" count="1" selected="0">
            <x v="80"/>
          </reference>
          <reference field="4" count="1">
            <x v="0"/>
          </reference>
        </references>
      </pivotArea>
    </format>
    <format dxfId="1008">
      <pivotArea dataOnly="0" labelOnly="1" outline="0" fieldPosition="0">
        <references count="3">
          <reference field="2" count="1" selected="0">
            <x v="57"/>
          </reference>
          <reference field="3" count="1" selected="0">
            <x v="140"/>
          </reference>
          <reference field="4" count="1">
            <x v="0"/>
          </reference>
        </references>
      </pivotArea>
    </format>
    <format dxfId="1007">
      <pivotArea dataOnly="0" labelOnly="1" outline="0" fieldPosition="0">
        <references count="3">
          <reference field="2" count="1" selected="0">
            <x v="57"/>
          </reference>
          <reference field="3" count="1" selected="0">
            <x v="209"/>
          </reference>
          <reference field="4" count="1">
            <x v="0"/>
          </reference>
        </references>
      </pivotArea>
    </format>
    <format dxfId="1006">
      <pivotArea dataOnly="0" labelOnly="1" outline="0" fieldPosition="0">
        <references count="3">
          <reference field="2" count="1" selected="0">
            <x v="58"/>
          </reference>
          <reference field="3" count="1" selected="0">
            <x v="157"/>
          </reference>
          <reference field="4" count="1">
            <x v="1048832"/>
          </reference>
        </references>
      </pivotArea>
    </format>
    <format dxfId="1005">
      <pivotArea dataOnly="0" labelOnly="1" outline="0" fieldPosition="0">
        <references count="3">
          <reference field="2" count="1" selected="0">
            <x v="59"/>
          </reference>
          <reference field="3" count="1" selected="0">
            <x v="42"/>
          </reference>
          <reference field="4" count="1">
            <x v="0"/>
          </reference>
        </references>
      </pivotArea>
    </format>
    <format dxfId="1004">
      <pivotArea dataOnly="0" labelOnly="1" outline="0" fieldPosition="0">
        <references count="3">
          <reference field="2" count="1" selected="0">
            <x v="60"/>
          </reference>
          <reference field="3" count="1" selected="0">
            <x v="49"/>
          </reference>
          <reference field="4" count="1">
            <x v="1048832"/>
          </reference>
        </references>
      </pivotArea>
    </format>
    <format dxfId="1003">
      <pivotArea dataOnly="0" labelOnly="1" outline="0" fieldPosition="0">
        <references count="3">
          <reference field="2" count="1" selected="0">
            <x v="60"/>
          </reference>
          <reference field="3" count="1" selected="0">
            <x v="94"/>
          </reference>
          <reference field="4" count="1">
            <x v="0"/>
          </reference>
        </references>
      </pivotArea>
    </format>
    <format dxfId="1002">
      <pivotArea dataOnly="0" labelOnly="1" outline="0" fieldPosition="0">
        <references count="3">
          <reference field="2" count="1" selected="0">
            <x v="60"/>
          </reference>
          <reference field="3" count="1" selected="0">
            <x v="171"/>
          </reference>
          <reference field="4" count="1">
            <x v="1048832"/>
          </reference>
        </references>
      </pivotArea>
    </format>
    <format dxfId="1001">
      <pivotArea dataOnly="0" labelOnly="1" outline="0" fieldPosition="0">
        <references count="3">
          <reference field="2" count="1" selected="0">
            <x v="61"/>
          </reference>
          <reference field="3" count="1" selected="0">
            <x v="23"/>
          </reference>
          <reference field="4" count="1">
            <x v="0"/>
          </reference>
        </references>
      </pivotArea>
    </format>
    <format dxfId="1000">
      <pivotArea dataOnly="0" labelOnly="1" outline="0" fieldPosition="0">
        <references count="3">
          <reference field="2" count="1" selected="0">
            <x v="61"/>
          </reference>
          <reference field="3" count="1" selected="0">
            <x v="48"/>
          </reference>
          <reference field="4" count="1">
            <x v="0"/>
          </reference>
        </references>
      </pivotArea>
    </format>
    <format dxfId="999">
      <pivotArea dataOnly="0" labelOnly="1" outline="0" fieldPosition="0">
        <references count="3">
          <reference field="2" count="1" selected="0">
            <x v="62"/>
          </reference>
          <reference field="3" count="1" selected="0">
            <x v="28"/>
          </reference>
          <reference field="4" count="1">
            <x v="0"/>
          </reference>
        </references>
      </pivotArea>
    </format>
    <format dxfId="998">
      <pivotArea dataOnly="0" labelOnly="1" outline="0" fieldPosition="0">
        <references count="3">
          <reference field="2" count="1" selected="0">
            <x v="63"/>
          </reference>
          <reference field="3" count="1" selected="0">
            <x v="42"/>
          </reference>
          <reference field="4" count="1">
            <x v="0"/>
          </reference>
        </references>
      </pivotArea>
    </format>
    <format dxfId="997">
      <pivotArea dataOnly="0" labelOnly="1" outline="0" fieldPosition="0">
        <references count="3">
          <reference field="2" count="1" selected="0">
            <x v="64"/>
          </reference>
          <reference field="3" count="1" selected="0">
            <x v="161"/>
          </reference>
          <reference field="4" count="1">
            <x v="1048832"/>
          </reference>
        </references>
      </pivotArea>
    </format>
    <format dxfId="996">
      <pivotArea dataOnly="0" labelOnly="1" outline="0" fieldPosition="0">
        <references count="3">
          <reference field="2" count="1" selected="0">
            <x v="65"/>
          </reference>
          <reference field="3" count="1" selected="0">
            <x v="36"/>
          </reference>
          <reference field="4" count="1">
            <x v="0"/>
          </reference>
        </references>
      </pivotArea>
    </format>
    <format dxfId="995">
      <pivotArea dataOnly="0" labelOnly="1" outline="0" fieldPosition="0">
        <references count="3">
          <reference field="2" count="1" selected="0">
            <x v="65"/>
          </reference>
          <reference field="3" count="1" selected="0">
            <x v="54"/>
          </reference>
          <reference field="4" count="1">
            <x v="1048832"/>
          </reference>
        </references>
      </pivotArea>
    </format>
    <format dxfId="994">
      <pivotArea dataOnly="0" labelOnly="1" outline="0" fieldPosition="0">
        <references count="3">
          <reference field="2" count="1" selected="0">
            <x v="65"/>
          </reference>
          <reference field="3" count="1" selected="0">
            <x v="167"/>
          </reference>
          <reference field="4" count="1">
            <x v="0"/>
          </reference>
        </references>
      </pivotArea>
    </format>
    <format dxfId="993">
      <pivotArea dataOnly="0" labelOnly="1" outline="0" fieldPosition="0">
        <references count="3">
          <reference field="2" count="1" selected="0">
            <x v="65"/>
          </reference>
          <reference field="3" count="1" selected="0">
            <x v="188"/>
          </reference>
          <reference field="4" count="1">
            <x v="0"/>
          </reference>
        </references>
      </pivotArea>
    </format>
    <format dxfId="992">
      <pivotArea dataOnly="0" labelOnly="1" outline="0" fieldPosition="0">
        <references count="3">
          <reference field="2" count="1" selected="0">
            <x v="66"/>
          </reference>
          <reference field="3" count="1" selected="0">
            <x v="129"/>
          </reference>
          <reference field="4" count="1">
            <x v="0"/>
          </reference>
        </references>
      </pivotArea>
    </format>
    <format dxfId="991">
      <pivotArea dataOnly="0" labelOnly="1" outline="0" fieldPosition="0">
        <references count="3">
          <reference field="2" count="1" selected="0">
            <x v="67"/>
          </reference>
          <reference field="3" count="1" selected="0">
            <x v="158"/>
          </reference>
          <reference field="4" count="1">
            <x v="0"/>
          </reference>
        </references>
      </pivotArea>
    </format>
    <format dxfId="990">
      <pivotArea dataOnly="0" labelOnly="1" outline="0" fieldPosition="0">
        <references count="3">
          <reference field="2" count="1" selected="0">
            <x v="68"/>
          </reference>
          <reference field="3" count="1" selected="0">
            <x v="18"/>
          </reference>
          <reference field="4" count="1">
            <x v="0"/>
          </reference>
        </references>
      </pivotArea>
    </format>
    <format dxfId="989">
      <pivotArea dataOnly="0" labelOnly="1" outline="0" fieldPosition="0">
        <references count="3">
          <reference field="2" count="1" selected="0">
            <x v="69"/>
          </reference>
          <reference field="3" count="1" selected="0">
            <x v="156"/>
          </reference>
          <reference field="4" count="1">
            <x v="0"/>
          </reference>
        </references>
      </pivotArea>
    </format>
    <format dxfId="988">
      <pivotArea dataOnly="0" labelOnly="1" outline="0" fieldPosition="0">
        <references count="3">
          <reference field="2" count="1" selected="0">
            <x v="69"/>
          </reference>
          <reference field="3" count="1" selected="0">
            <x v="195"/>
          </reference>
          <reference field="4" count="1">
            <x v="0"/>
          </reference>
        </references>
      </pivotArea>
    </format>
    <format dxfId="987">
      <pivotArea dataOnly="0" labelOnly="1" outline="0" fieldPosition="0">
        <references count="3">
          <reference field="2" count="1" selected="0">
            <x v="69"/>
          </reference>
          <reference field="3" count="1" selected="0">
            <x v="226"/>
          </reference>
          <reference field="4" count="1">
            <x v="0"/>
          </reference>
        </references>
      </pivotArea>
    </format>
    <format dxfId="986">
      <pivotArea dataOnly="0" labelOnly="1" outline="0" fieldPosition="0">
        <references count="3">
          <reference field="2" count="1" selected="0">
            <x v="70"/>
          </reference>
          <reference field="3" count="1" selected="0">
            <x v="217"/>
          </reference>
          <reference field="4" count="1">
            <x v="0"/>
          </reference>
        </references>
      </pivotArea>
    </format>
    <format dxfId="985">
      <pivotArea dataOnly="0" labelOnly="1" outline="0" fieldPosition="0">
        <references count="3">
          <reference field="2" count="1" selected="0">
            <x v="71"/>
          </reference>
          <reference field="3" count="1" selected="0">
            <x v="185"/>
          </reference>
          <reference field="4" count="1">
            <x v="0"/>
          </reference>
        </references>
      </pivotArea>
    </format>
    <format dxfId="984">
      <pivotArea dataOnly="0" labelOnly="1" outline="0" fieldPosition="0">
        <references count="3">
          <reference field="2" count="1" selected="0">
            <x v="72"/>
          </reference>
          <reference field="3" count="1" selected="0">
            <x v="67"/>
          </reference>
          <reference field="4" count="1">
            <x v="0"/>
          </reference>
        </references>
      </pivotArea>
    </format>
    <format dxfId="983">
      <pivotArea dataOnly="0" labelOnly="1" outline="0" fieldPosition="0">
        <references count="3">
          <reference field="2" count="1" selected="0">
            <x v="73"/>
          </reference>
          <reference field="3" count="1" selected="0">
            <x v="149"/>
          </reference>
          <reference field="4" count="1">
            <x v="0"/>
          </reference>
        </references>
      </pivotArea>
    </format>
    <format dxfId="982">
      <pivotArea dataOnly="0" labelOnly="1" outline="0" fieldPosition="0">
        <references count="3">
          <reference field="2" count="1" selected="0">
            <x v="74"/>
          </reference>
          <reference field="3" count="1" selected="0">
            <x v="51"/>
          </reference>
          <reference field="4" count="1">
            <x v="0"/>
          </reference>
        </references>
      </pivotArea>
    </format>
    <format dxfId="981">
      <pivotArea dataOnly="0" labelOnly="1" outline="0" fieldPosition="0">
        <references count="3">
          <reference field="2" count="1" selected="0">
            <x v="74"/>
          </reference>
          <reference field="3" count="1" selected="0">
            <x v="115"/>
          </reference>
          <reference field="4" count="1">
            <x v="0"/>
          </reference>
        </references>
      </pivotArea>
    </format>
    <format dxfId="980">
      <pivotArea dataOnly="0" labelOnly="1" outline="0" fieldPosition="0">
        <references count="3">
          <reference field="2" count="1" selected="0">
            <x v="75"/>
          </reference>
          <reference field="3" count="1" selected="0">
            <x v="19"/>
          </reference>
          <reference field="4" count="1">
            <x v="1048832"/>
          </reference>
        </references>
      </pivotArea>
    </format>
    <format dxfId="979">
      <pivotArea dataOnly="0" labelOnly="1" outline="0" fieldPosition="0">
        <references count="3">
          <reference field="2" count="1" selected="0">
            <x v="75"/>
          </reference>
          <reference field="3" count="1" selected="0">
            <x v="89"/>
          </reference>
          <reference field="4" count="1">
            <x v="0"/>
          </reference>
        </references>
      </pivotArea>
    </format>
    <format dxfId="978">
      <pivotArea dataOnly="0" labelOnly="1" outline="0" fieldPosition="0">
        <references count="3">
          <reference field="2" count="1" selected="0">
            <x v="76"/>
          </reference>
          <reference field="3" count="1" selected="0">
            <x v="23"/>
          </reference>
          <reference field="4" count="1">
            <x v="0"/>
          </reference>
        </references>
      </pivotArea>
    </format>
    <format dxfId="977">
      <pivotArea dataOnly="0" labelOnly="1" outline="0" fieldPosition="0">
        <references count="3">
          <reference field="2" count="1" selected="0">
            <x v="76"/>
          </reference>
          <reference field="3" count="1" selected="0">
            <x v="193"/>
          </reference>
          <reference field="4" count="1">
            <x v="0"/>
          </reference>
        </references>
      </pivotArea>
    </format>
    <format dxfId="976">
      <pivotArea dataOnly="0" labelOnly="1" outline="0" fieldPosition="0">
        <references count="3">
          <reference field="2" count="1" selected="0">
            <x v="77"/>
          </reference>
          <reference field="3" count="1" selected="0">
            <x v="128"/>
          </reference>
          <reference field="4" count="1">
            <x v="0"/>
          </reference>
        </references>
      </pivotArea>
    </format>
    <format dxfId="975">
      <pivotArea dataOnly="0" labelOnly="1" outline="0" fieldPosition="0">
        <references count="3">
          <reference field="2" count="1" selected="0">
            <x v="78"/>
          </reference>
          <reference field="3" count="1" selected="0">
            <x v="20"/>
          </reference>
          <reference field="4" count="1">
            <x v="0"/>
          </reference>
        </references>
      </pivotArea>
    </format>
    <format dxfId="974">
      <pivotArea dataOnly="0" labelOnly="1" outline="0" fieldPosition="0">
        <references count="3">
          <reference field="2" count="1" selected="0">
            <x v="79"/>
          </reference>
          <reference field="3" count="1" selected="0">
            <x v="41"/>
          </reference>
          <reference field="4" count="1">
            <x v="0"/>
          </reference>
        </references>
      </pivotArea>
    </format>
    <format dxfId="973">
      <pivotArea dataOnly="0" labelOnly="1" outline="0" fieldPosition="0">
        <references count="3">
          <reference field="2" count="1" selected="0">
            <x v="79"/>
          </reference>
          <reference field="3" count="1" selected="0">
            <x v="130"/>
          </reference>
          <reference field="4" count="1">
            <x v="0"/>
          </reference>
        </references>
      </pivotArea>
    </format>
    <format dxfId="972">
      <pivotArea dataOnly="0" labelOnly="1" outline="0" fieldPosition="0">
        <references count="3">
          <reference field="2" count="1" selected="0">
            <x v="80"/>
          </reference>
          <reference field="3" count="1" selected="0">
            <x v="65"/>
          </reference>
          <reference field="4" count="1">
            <x v="0"/>
          </reference>
        </references>
      </pivotArea>
    </format>
    <format dxfId="971">
      <pivotArea dataOnly="0" labelOnly="1" outline="0" fieldPosition="0">
        <references count="3">
          <reference field="2" count="1" selected="0">
            <x v="80"/>
          </reference>
          <reference field="3" count="1" selected="0">
            <x v="143"/>
          </reference>
          <reference field="4" count="1">
            <x v="0"/>
          </reference>
        </references>
      </pivotArea>
    </format>
    <format dxfId="970">
      <pivotArea dataOnly="0" labelOnly="1" outline="0" fieldPosition="0">
        <references count="3">
          <reference field="2" count="1" selected="0">
            <x v="80"/>
          </reference>
          <reference field="3" count="1" selected="0">
            <x v="173"/>
          </reference>
          <reference field="4" count="1">
            <x v="0"/>
          </reference>
        </references>
      </pivotArea>
    </format>
    <format dxfId="969">
      <pivotArea dataOnly="0" labelOnly="1" outline="0" fieldPosition="0">
        <references count="3">
          <reference field="2" count="1" selected="0">
            <x v="81"/>
          </reference>
          <reference field="3" count="1" selected="0">
            <x v="88"/>
          </reference>
          <reference field="4" count="1">
            <x v="0"/>
          </reference>
        </references>
      </pivotArea>
    </format>
    <format dxfId="968">
      <pivotArea dataOnly="0" labelOnly="1" outline="0" fieldPosition="0">
        <references count="3">
          <reference field="2" count="1" selected="0">
            <x v="82"/>
          </reference>
          <reference field="3" count="1" selected="0">
            <x v="114"/>
          </reference>
          <reference field="4" count="1">
            <x v="0"/>
          </reference>
        </references>
      </pivotArea>
    </format>
    <format dxfId="967">
      <pivotArea dataOnly="0" labelOnly="1" outline="0" fieldPosition="0">
        <references count="3">
          <reference field="2" count="1" selected="0">
            <x v="83"/>
          </reference>
          <reference field="3" count="1" selected="0">
            <x v="60"/>
          </reference>
          <reference field="4" count="1">
            <x v="0"/>
          </reference>
        </references>
      </pivotArea>
    </format>
    <format dxfId="966">
      <pivotArea dataOnly="0" labelOnly="1" outline="0" fieldPosition="0">
        <references count="3">
          <reference field="2" count="1" selected="0">
            <x v="84"/>
          </reference>
          <reference field="3" count="1" selected="0">
            <x v="67"/>
          </reference>
          <reference field="4" count="1">
            <x v="0"/>
          </reference>
        </references>
      </pivotArea>
    </format>
    <format dxfId="965">
      <pivotArea dataOnly="0" labelOnly="1" outline="0" fieldPosition="0">
        <references count="3">
          <reference field="2" count="1" selected="0">
            <x v="85"/>
          </reference>
          <reference field="3" count="1" selected="0">
            <x v="50"/>
          </reference>
          <reference field="4" count="1">
            <x v="0"/>
          </reference>
        </references>
      </pivotArea>
    </format>
    <format dxfId="964">
      <pivotArea dataOnly="0" labelOnly="1" outline="0" fieldPosition="0">
        <references count="3">
          <reference field="2" count="1" selected="0">
            <x v="85"/>
          </reference>
          <reference field="3" count="1" selected="0">
            <x v="91"/>
          </reference>
          <reference field="4" count="1">
            <x v="0"/>
          </reference>
        </references>
      </pivotArea>
    </format>
    <format dxfId="963">
      <pivotArea dataOnly="0" labelOnly="1" outline="0" fieldPosition="0">
        <references count="3">
          <reference field="2" count="1" selected="0">
            <x v="85"/>
          </reference>
          <reference field="3" count="1" selected="0">
            <x v="133"/>
          </reference>
          <reference field="4" count="1">
            <x v="0"/>
          </reference>
        </references>
      </pivotArea>
    </format>
    <format dxfId="962">
      <pivotArea dataOnly="0" labelOnly="1" outline="0" fieldPosition="0">
        <references count="3">
          <reference field="2" count="1" selected="0">
            <x v="85"/>
          </reference>
          <reference field="3" count="1" selected="0">
            <x v="208"/>
          </reference>
          <reference field="4" count="1">
            <x v="0"/>
          </reference>
        </references>
      </pivotArea>
    </format>
    <format dxfId="961">
      <pivotArea dataOnly="0" labelOnly="1" outline="0" fieldPosition="0">
        <references count="3">
          <reference field="2" count="1" selected="0">
            <x v="86"/>
          </reference>
          <reference field="3" count="1" selected="0">
            <x v="0"/>
          </reference>
          <reference field="4" count="1">
            <x v="0"/>
          </reference>
        </references>
      </pivotArea>
    </format>
    <format dxfId="960">
      <pivotArea dataOnly="0" labelOnly="1" outline="0" fieldPosition="0">
        <references count="3">
          <reference field="2" count="1" selected="0">
            <x v="87"/>
          </reference>
          <reference field="3" count="1" selected="0">
            <x v="0"/>
          </reference>
          <reference field="4" count="1">
            <x v="0"/>
          </reference>
        </references>
      </pivotArea>
    </format>
    <format dxfId="959">
      <pivotArea dataOnly="0" labelOnly="1" outline="0" fieldPosition="0">
        <references count="3">
          <reference field="2" count="1" selected="0">
            <x v="88"/>
          </reference>
          <reference field="3" count="1" selected="0">
            <x v="90"/>
          </reference>
          <reference field="4" count="1">
            <x v="0"/>
          </reference>
        </references>
      </pivotArea>
    </format>
    <format dxfId="958">
      <pivotArea dataOnly="0" labelOnly="1" outline="0" fieldPosition="0">
        <references count="3">
          <reference field="2" count="1" selected="0">
            <x v="89"/>
          </reference>
          <reference field="3" count="1" selected="0">
            <x v="58"/>
          </reference>
          <reference field="4" count="1">
            <x v="0"/>
          </reference>
        </references>
      </pivotArea>
    </format>
    <format dxfId="957">
      <pivotArea dataOnly="0" labelOnly="1" outline="0" fieldPosition="0">
        <references count="3">
          <reference field="2" count="1" selected="0">
            <x v="90"/>
          </reference>
          <reference field="3" count="1" selected="0">
            <x v="150"/>
          </reference>
          <reference field="4" count="1">
            <x v="0"/>
          </reference>
        </references>
      </pivotArea>
    </format>
    <format dxfId="956">
      <pivotArea dataOnly="0" labelOnly="1" outline="0" fieldPosition="0">
        <references count="3">
          <reference field="2" count="1" selected="0">
            <x v="91"/>
          </reference>
          <reference field="3" count="1" selected="0">
            <x v="53"/>
          </reference>
          <reference field="4" count="1">
            <x v="0"/>
          </reference>
        </references>
      </pivotArea>
    </format>
    <format dxfId="955">
      <pivotArea dataOnly="0" labelOnly="1" outline="0" fieldPosition="0">
        <references count="3">
          <reference field="2" count="1" selected="0">
            <x v="91"/>
          </reference>
          <reference field="3" count="1" selected="0">
            <x v="200"/>
          </reference>
          <reference field="4" count="1">
            <x v="0"/>
          </reference>
        </references>
      </pivotArea>
    </format>
    <format dxfId="954">
      <pivotArea dataOnly="0" labelOnly="1" outline="0" fieldPosition="0">
        <references count="3">
          <reference field="2" count="1" selected="0">
            <x v="92"/>
          </reference>
          <reference field="3" count="1" selected="0">
            <x v="138"/>
          </reference>
          <reference field="4" count="1">
            <x v="0"/>
          </reference>
        </references>
      </pivotArea>
    </format>
    <format dxfId="953">
      <pivotArea dataOnly="0" labelOnly="1" outline="0" fieldPosition="0">
        <references count="3">
          <reference field="2" count="1" selected="0">
            <x v="93"/>
          </reference>
          <reference field="3" count="1" selected="0">
            <x v="12"/>
          </reference>
          <reference field="4" count="1">
            <x v="0"/>
          </reference>
        </references>
      </pivotArea>
    </format>
    <format dxfId="952">
      <pivotArea dataOnly="0" labelOnly="1" outline="0" fieldPosition="0">
        <references count="3">
          <reference field="2" count="1" selected="0">
            <x v="93"/>
          </reference>
          <reference field="3" count="1" selected="0">
            <x v="59"/>
          </reference>
          <reference field="4" count="1">
            <x v="0"/>
          </reference>
        </references>
      </pivotArea>
    </format>
    <format dxfId="951">
      <pivotArea dataOnly="0" labelOnly="1" outline="0" fieldPosition="0">
        <references count="3">
          <reference field="2" count="1" selected="0">
            <x v="94"/>
          </reference>
          <reference field="3" count="1" selected="0">
            <x v="10"/>
          </reference>
          <reference field="4" count="1">
            <x v="0"/>
          </reference>
        </references>
      </pivotArea>
    </format>
    <format dxfId="950">
      <pivotArea dataOnly="0" labelOnly="1" outline="0" fieldPosition="0">
        <references count="3">
          <reference field="2" count="1" selected="0">
            <x v="95"/>
          </reference>
          <reference field="3" count="1" selected="0">
            <x v="61"/>
          </reference>
          <reference field="4" count="1">
            <x v="0"/>
          </reference>
        </references>
      </pivotArea>
    </format>
    <format dxfId="949">
      <pivotArea dataOnly="0" labelOnly="1" outline="0" fieldPosition="0">
        <references count="3">
          <reference field="2" count="1" selected="0">
            <x v="96"/>
          </reference>
          <reference field="3" count="1" selected="0">
            <x v="189"/>
          </reference>
          <reference field="4" count="1">
            <x v="0"/>
          </reference>
        </references>
      </pivotArea>
    </format>
    <format dxfId="948">
      <pivotArea dataOnly="0" labelOnly="1" outline="0" fieldPosition="0">
        <references count="3">
          <reference field="2" count="1" selected="0">
            <x v="96"/>
          </reference>
          <reference field="3" count="1" selected="0">
            <x v="218"/>
          </reference>
          <reference field="4" count="1">
            <x v="0"/>
          </reference>
        </references>
      </pivotArea>
    </format>
    <format dxfId="947">
      <pivotArea dataOnly="0" labelOnly="1" outline="0" fieldPosition="0">
        <references count="3">
          <reference field="2" count="1" selected="0">
            <x v="96"/>
          </reference>
          <reference field="3" count="1" selected="0">
            <x v="225"/>
          </reference>
          <reference field="4" count="1">
            <x v="0"/>
          </reference>
        </references>
      </pivotArea>
    </format>
    <format dxfId="946">
      <pivotArea dataOnly="0" labelOnly="1" outline="0" fieldPosition="0">
        <references count="3">
          <reference field="2" count="1" selected="0">
            <x v="97"/>
          </reference>
          <reference field="3" count="1" selected="0">
            <x v="190"/>
          </reference>
          <reference field="4" count="1">
            <x v="0"/>
          </reference>
        </references>
      </pivotArea>
    </format>
    <format dxfId="945">
      <pivotArea dataOnly="0" labelOnly="1" outline="0" fieldPosition="0">
        <references count="3">
          <reference field="2" count="1" selected="0">
            <x v="98"/>
          </reference>
          <reference field="3" count="1" selected="0">
            <x v="26"/>
          </reference>
          <reference field="4" count="1">
            <x v="0"/>
          </reference>
        </references>
      </pivotArea>
    </format>
    <format dxfId="944">
      <pivotArea dataOnly="0" labelOnly="1" outline="0" fieldPosition="0">
        <references count="3">
          <reference field="2" count="1" selected="0">
            <x v="99"/>
          </reference>
          <reference field="3" count="1" selected="0">
            <x v="32"/>
          </reference>
          <reference field="4" count="1">
            <x v="0"/>
          </reference>
        </references>
      </pivotArea>
    </format>
    <format dxfId="943">
      <pivotArea dataOnly="0" labelOnly="1" outline="0" fieldPosition="0">
        <references count="3">
          <reference field="2" count="1" selected="0">
            <x v="100"/>
          </reference>
          <reference field="3" count="1" selected="0">
            <x v="188"/>
          </reference>
          <reference field="4" count="1">
            <x v="0"/>
          </reference>
        </references>
      </pivotArea>
    </format>
    <format dxfId="942">
      <pivotArea dataOnly="0" labelOnly="1" outline="0" fieldPosition="0">
        <references count="3">
          <reference field="2" count="1" selected="0">
            <x v="101"/>
          </reference>
          <reference field="3" count="1" selected="0">
            <x v="187"/>
          </reference>
          <reference field="4" count="1">
            <x v="0"/>
          </reference>
        </references>
      </pivotArea>
    </format>
    <format dxfId="941">
      <pivotArea dataOnly="0" labelOnly="1" outline="0" fieldPosition="0">
        <references count="3">
          <reference field="2" count="1" selected="0">
            <x v="102"/>
          </reference>
          <reference field="3" count="1" selected="0">
            <x v="75"/>
          </reference>
          <reference field="4" count="1">
            <x v="0"/>
          </reference>
        </references>
      </pivotArea>
    </format>
    <format dxfId="940">
      <pivotArea dataOnly="0" labelOnly="1" outline="0" fieldPosition="0">
        <references count="3">
          <reference field="2" count="1" selected="0">
            <x v="103"/>
          </reference>
          <reference field="3" count="1" selected="0">
            <x v="154"/>
          </reference>
          <reference field="4" count="1">
            <x v="0"/>
          </reference>
        </references>
      </pivotArea>
    </format>
    <format dxfId="939">
      <pivotArea dataOnly="0" labelOnly="1" outline="0" fieldPosition="0">
        <references count="3">
          <reference field="2" count="1" selected="0">
            <x v="104"/>
          </reference>
          <reference field="3" count="1" selected="0">
            <x v="40"/>
          </reference>
          <reference field="4" count="1">
            <x v="0"/>
          </reference>
        </references>
      </pivotArea>
    </format>
    <format dxfId="938">
      <pivotArea dataOnly="0" labelOnly="1" outline="0" fieldPosition="0">
        <references count="3">
          <reference field="2" count="1" selected="0">
            <x v="105"/>
          </reference>
          <reference field="3" count="1" selected="0">
            <x v="9"/>
          </reference>
          <reference field="4" count="1">
            <x v="0"/>
          </reference>
        </references>
      </pivotArea>
    </format>
    <format dxfId="937">
      <pivotArea dataOnly="0" labelOnly="1" outline="0" fieldPosition="0">
        <references count="3">
          <reference field="2" count="1" selected="0">
            <x v="106"/>
          </reference>
          <reference field="3" count="1" selected="0">
            <x v="189"/>
          </reference>
          <reference field="4" count="1">
            <x v="0"/>
          </reference>
        </references>
      </pivotArea>
    </format>
    <format dxfId="936">
      <pivotArea dataOnly="0" labelOnly="1" outline="0" fieldPosition="0">
        <references count="3">
          <reference field="2" count="1" selected="0">
            <x v="107"/>
          </reference>
          <reference field="3" count="1" selected="0">
            <x v="148"/>
          </reference>
          <reference field="4" count="1">
            <x v="0"/>
          </reference>
        </references>
      </pivotArea>
    </format>
    <format dxfId="935">
      <pivotArea dataOnly="0" labelOnly="1" outline="0" fieldPosition="0">
        <references count="3">
          <reference field="2" count="1" selected="0">
            <x v="108"/>
          </reference>
          <reference field="3" count="1" selected="0">
            <x v="196"/>
          </reference>
          <reference field="4" count="1">
            <x v="0"/>
          </reference>
        </references>
      </pivotArea>
    </format>
    <format dxfId="934">
      <pivotArea dataOnly="0" labelOnly="1" outline="0" fieldPosition="0">
        <references count="3">
          <reference field="2" count="1" selected="0">
            <x v="109"/>
          </reference>
          <reference field="3" count="1" selected="0">
            <x v="63"/>
          </reference>
          <reference field="4" count="1">
            <x v="0"/>
          </reference>
        </references>
      </pivotArea>
    </format>
    <format dxfId="933">
      <pivotArea dataOnly="0" labelOnly="1" outline="0" fieldPosition="0">
        <references count="3">
          <reference field="2" count="1" selected="0">
            <x v="110"/>
          </reference>
          <reference field="3" count="1" selected="0">
            <x v="34"/>
          </reference>
          <reference field="4" count="1">
            <x v="0"/>
          </reference>
        </references>
      </pivotArea>
    </format>
    <format dxfId="932">
      <pivotArea dataOnly="0" labelOnly="1" outline="0" fieldPosition="0">
        <references count="3">
          <reference field="2" count="1" selected="0">
            <x v="110"/>
          </reference>
          <reference field="3" count="1" selected="0">
            <x v="135"/>
          </reference>
          <reference field="4" count="1">
            <x v="0"/>
          </reference>
        </references>
      </pivotArea>
    </format>
    <format dxfId="931">
      <pivotArea dataOnly="0" labelOnly="1" outline="0" fieldPosition="0">
        <references count="3">
          <reference field="2" count="1" selected="0">
            <x v="111"/>
          </reference>
          <reference field="3" count="1" selected="0">
            <x v="78"/>
          </reference>
          <reference field="4" count="1">
            <x v="0"/>
          </reference>
        </references>
      </pivotArea>
    </format>
    <format dxfId="930">
      <pivotArea dataOnly="0" labelOnly="1" outline="0" fieldPosition="0">
        <references count="3">
          <reference field="2" count="1" selected="0">
            <x v="111"/>
          </reference>
          <reference field="3" count="1" selected="0">
            <x v="81"/>
          </reference>
          <reference field="4" count="1">
            <x v="0"/>
          </reference>
        </references>
      </pivotArea>
    </format>
    <format dxfId="929">
      <pivotArea dataOnly="0" labelOnly="1" outline="0" fieldPosition="0">
        <references count="3">
          <reference field="2" count="1" selected="0">
            <x v="112"/>
          </reference>
          <reference field="3" count="1" selected="0">
            <x v="11"/>
          </reference>
          <reference field="4" count="1">
            <x v="0"/>
          </reference>
        </references>
      </pivotArea>
    </format>
    <format dxfId="928">
      <pivotArea dataOnly="0" labelOnly="1" outline="0" fieldPosition="0">
        <references count="3">
          <reference field="2" count="1" selected="0">
            <x v="112"/>
          </reference>
          <reference field="3" count="1" selected="0">
            <x v="25"/>
          </reference>
          <reference field="4" count="1">
            <x v="0"/>
          </reference>
        </references>
      </pivotArea>
    </format>
    <format dxfId="927">
      <pivotArea dataOnly="0" labelOnly="1" outline="0" fieldPosition="0">
        <references count="3">
          <reference field="2" count="1" selected="0">
            <x v="113"/>
          </reference>
          <reference field="3" count="1" selected="0">
            <x v="183"/>
          </reference>
          <reference field="4" count="1">
            <x v="0"/>
          </reference>
        </references>
      </pivotArea>
    </format>
    <format dxfId="926">
      <pivotArea dataOnly="0" labelOnly="1" outline="0" fieldPosition="0">
        <references count="3">
          <reference field="2" count="1" selected="0">
            <x v="114"/>
          </reference>
          <reference field="3" count="1" selected="0">
            <x v="199"/>
          </reference>
          <reference field="4" count="1">
            <x v="0"/>
          </reference>
        </references>
      </pivotArea>
    </format>
    <format dxfId="925">
      <pivotArea dataOnly="0" labelOnly="1" outline="0" fieldPosition="0">
        <references count="3">
          <reference field="2" count="1" selected="0">
            <x v="115"/>
          </reference>
          <reference field="3" count="1" selected="0">
            <x v="125"/>
          </reference>
          <reference field="4" count="1">
            <x v="0"/>
          </reference>
        </references>
      </pivotArea>
    </format>
    <format dxfId="924">
      <pivotArea dataOnly="0" labelOnly="1" outline="0" fieldPosition="0">
        <references count="3">
          <reference field="2" count="1" selected="0">
            <x v="116"/>
          </reference>
          <reference field="3" count="1" selected="0">
            <x v="34"/>
          </reference>
          <reference field="4" count="1">
            <x v="0"/>
          </reference>
        </references>
      </pivotArea>
    </format>
    <format dxfId="923">
      <pivotArea dataOnly="0" labelOnly="1" outline="0" fieldPosition="0">
        <references count="3">
          <reference field="2" count="1" selected="0">
            <x v="117"/>
          </reference>
          <reference field="3" count="1" selected="0">
            <x v="174"/>
          </reference>
          <reference field="4" count="1">
            <x v="0"/>
          </reference>
        </references>
      </pivotArea>
    </format>
    <format dxfId="922">
      <pivotArea dataOnly="0" labelOnly="1" outline="0" fieldPosition="0">
        <references count="3">
          <reference field="2" count="1" selected="0">
            <x v="118"/>
          </reference>
          <reference field="3" count="1" selected="0">
            <x v="182"/>
          </reference>
          <reference field="4" count="1">
            <x v="0"/>
          </reference>
        </references>
      </pivotArea>
    </format>
    <format dxfId="921">
      <pivotArea dataOnly="0" labelOnly="1" outline="0" fieldPosition="0">
        <references count="3">
          <reference field="2" count="1" selected="0">
            <x v="118"/>
          </reference>
          <reference field="3" count="1" selected="0">
            <x v="192"/>
          </reference>
          <reference field="4" count="1">
            <x v="0"/>
          </reference>
        </references>
      </pivotArea>
    </format>
    <format dxfId="920">
      <pivotArea dataOnly="0" labelOnly="1" outline="0" fieldPosition="0">
        <references count="3">
          <reference field="2" count="1" selected="0">
            <x v="119"/>
          </reference>
          <reference field="3" count="1" selected="0">
            <x v="124"/>
          </reference>
          <reference field="4" count="1">
            <x v="0"/>
          </reference>
        </references>
      </pivotArea>
    </format>
    <format dxfId="919">
      <pivotArea dataOnly="0" labelOnly="1" outline="0" fieldPosition="0">
        <references count="3">
          <reference field="2" count="1" selected="0">
            <x v="120"/>
          </reference>
          <reference field="3" count="1" selected="0">
            <x v="216"/>
          </reference>
          <reference field="4" count="1">
            <x v="0"/>
          </reference>
        </references>
      </pivotArea>
    </format>
    <format dxfId="918">
      <pivotArea dataOnly="0" labelOnly="1" outline="0" fieldPosition="0">
        <references count="3">
          <reference field="2" count="1" selected="0">
            <x v="121"/>
          </reference>
          <reference field="3" count="1" selected="0">
            <x v="83"/>
          </reference>
          <reference field="4" count="1">
            <x v="0"/>
          </reference>
        </references>
      </pivotArea>
    </format>
    <format dxfId="917">
      <pivotArea dataOnly="0" labelOnly="1" outline="0" fieldPosition="0">
        <references count="3">
          <reference field="2" count="1" selected="0">
            <x v="122"/>
          </reference>
          <reference field="3" count="1" selected="0">
            <x v="142"/>
          </reference>
          <reference field="4" count="1">
            <x v="0"/>
          </reference>
        </references>
      </pivotArea>
    </format>
    <format dxfId="916">
      <pivotArea dataOnly="0" labelOnly="1" outline="0" fieldPosition="0">
        <references count="3">
          <reference field="2" count="1" selected="0">
            <x v="123"/>
          </reference>
          <reference field="3" count="1" selected="0">
            <x v="145"/>
          </reference>
          <reference field="4" count="1">
            <x v="0"/>
          </reference>
        </references>
      </pivotArea>
    </format>
    <format dxfId="915">
      <pivotArea dataOnly="0" labelOnly="1" outline="0" fieldPosition="0">
        <references count="3">
          <reference field="2" count="1" selected="0">
            <x v="124"/>
          </reference>
          <reference field="3" count="1" selected="0">
            <x v="210"/>
          </reference>
          <reference field="4" count="1">
            <x v="0"/>
          </reference>
        </references>
      </pivotArea>
    </format>
    <format dxfId="914">
      <pivotArea dataOnly="0" labelOnly="1" outline="0" fieldPosition="0">
        <references count="3">
          <reference field="2" count="1" selected="0">
            <x v="125"/>
          </reference>
          <reference field="3" count="1" selected="0">
            <x v="110"/>
          </reference>
          <reference field="4" count="1">
            <x v="0"/>
          </reference>
        </references>
      </pivotArea>
    </format>
    <format dxfId="913">
      <pivotArea dataOnly="0" labelOnly="1" outline="0" fieldPosition="0">
        <references count="3">
          <reference field="2" count="1" selected="0">
            <x v="126"/>
          </reference>
          <reference field="3" count="1" selected="0">
            <x v="132"/>
          </reference>
          <reference field="4" count="1">
            <x v="0"/>
          </reference>
        </references>
      </pivotArea>
    </format>
    <format dxfId="912">
      <pivotArea dataOnly="0" labelOnly="1" outline="0" fieldPosition="0">
        <references count="3">
          <reference field="2" count="1" selected="0">
            <x v="126"/>
          </reference>
          <reference field="3" count="1" selected="0">
            <x v="139"/>
          </reference>
          <reference field="4" count="1">
            <x v="1048832"/>
          </reference>
        </references>
      </pivotArea>
    </format>
    <format dxfId="911">
      <pivotArea dataOnly="0" labelOnly="1" outline="0" fieldPosition="0">
        <references count="3">
          <reference field="2" count="1" selected="0">
            <x v="126"/>
          </reference>
          <reference field="3" count="1" selected="0">
            <x v="176"/>
          </reference>
          <reference field="4" count="1">
            <x v="0"/>
          </reference>
        </references>
      </pivotArea>
    </format>
    <format dxfId="910">
      <pivotArea dataOnly="0" labelOnly="1" outline="0" fieldPosition="0">
        <references count="3">
          <reference field="2" count="1" selected="0">
            <x v="127"/>
          </reference>
          <reference field="3" count="1" selected="0">
            <x v="103"/>
          </reference>
          <reference field="4" count="1">
            <x v="0"/>
          </reference>
        </references>
      </pivotArea>
    </format>
    <format dxfId="909">
      <pivotArea dataOnly="0" labelOnly="1" outline="0" fieldPosition="0">
        <references count="3">
          <reference field="2" count="1" selected="0">
            <x v="128"/>
          </reference>
          <reference field="3" count="1" selected="0">
            <x v="169"/>
          </reference>
          <reference field="4" count="1">
            <x v="0"/>
          </reference>
        </references>
      </pivotArea>
    </format>
    <format dxfId="908">
      <pivotArea dataOnly="0" labelOnly="1" outline="0" fieldPosition="0">
        <references count="3">
          <reference field="2" count="1" selected="0">
            <x v="129"/>
          </reference>
          <reference field="3" count="1" selected="0">
            <x v="214"/>
          </reference>
          <reference field="4" count="1">
            <x v="0"/>
          </reference>
        </references>
      </pivotArea>
    </format>
    <format dxfId="907">
      <pivotArea dataOnly="0" labelOnly="1" outline="0" fieldPosition="0">
        <references count="3">
          <reference field="2" count="1" selected="0">
            <x v="130"/>
          </reference>
          <reference field="3" count="1" selected="0">
            <x v="151"/>
          </reference>
          <reference field="4" count="1">
            <x v="0"/>
          </reference>
        </references>
      </pivotArea>
    </format>
    <format dxfId="906">
      <pivotArea dataOnly="0" labelOnly="1" outline="0" fieldPosition="0">
        <references count="3">
          <reference field="2" count="1" selected="0">
            <x v="130"/>
          </reference>
          <reference field="3" count="1" selected="0">
            <x v="204"/>
          </reference>
          <reference field="4" count="1">
            <x v="0"/>
          </reference>
        </references>
      </pivotArea>
    </format>
    <format dxfId="905">
      <pivotArea dataOnly="0" labelOnly="1" outline="0" fieldPosition="0">
        <references count="3">
          <reference field="2" count="1" selected="0">
            <x v="131"/>
          </reference>
          <reference field="3" count="1" selected="0">
            <x v="88"/>
          </reference>
          <reference field="4" count="1">
            <x v="0"/>
          </reference>
        </references>
      </pivotArea>
    </format>
    <format dxfId="904">
      <pivotArea dataOnly="0" labelOnly="1" outline="0" fieldPosition="0">
        <references count="3">
          <reference field="2" count="1" selected="0">
            <x v="132"/>
          </reference>
          <reference field="3" count="1" selected="0">
            <x v="106"/>
          </reference>
          <reference field="4" count="1">
            <x v="1048832"/>
          </reference>
        </references>
      </pivotArea>
    </format>
    <format dxfId="903">
      <pivotArea dataOnly="0" labelOnly="1" outline="0" fieldPosition="0">
        <references count="3">
          <reference field="2" count="1" selected="0">
            <x v="133"/>
          </reference>
          <reference field="3" count="1" selected="0">
            <x v="13"/>
          </reference>
          <reference field="4" count="1">
            <x v="0"/>
          </reference>
        </references>
      </pivotArea>
    </format>
    <format dxfId="902">
      <pivotArea dataOnly="0" labelOnly="1" outline="0" fieldPosition="0">
        <references count="3">
          <reference field="2" count="1" selected="0">
            <x v="134"/>
          </reference>
          <reference field="3" count="1" selected="0">
            <x v="1"/>
          </reference>
          <reference field="4" count="1">
            <x v="0"/>
          </reference>
        </references>
      </pivotArea>
    </format>
    <format dxfId="901">
      <pivotArea dataOnly="0" labelOnly="1" outline="0" fieldPosition="0">
        <references count="3">
          <reference field="2" count="1" selected="0">
            <x v="134"/>
          </reference>
          <reference field="3" count="1" selected="0">
            <x v="187"/>
          </reference>
          <reference field="4" count="1">
            <x v="0"/>
          </reference>
        </references>
      </pivotArea>
    </format>
    <format dxfId="900">
      <pivotArea dataOnly="0" labelOnly="1" outline="0" fieldPosition="0">
        <references count="3">
          <reference field="2" count="1" selected="0">
            <x v="135"/>
          </reference>
          <reference field="3" count="1" selected="0">
            <x v="16"/>
          </reference>
          <reference field="4" count="1">
            <x v="0"/>
          </reference>
        </references>
      </pivotArea>
    </format>
    <format dxfId="899">
      <pivotArea dataOnly="0" labelOnly="1" outline="0" fieldPosition="0">
        <references count="3">
          <reference field="2" count="1" selected="0">
            <x v="136"/>
          </reference>
          <reference field="3" count="1" selected="0">
            <x v="5"/>
          </reference>
          <reference field="4" count="1">
            <x v="0"/>
          </reference>
        </references>
      </pivotArea>
    </format>
    <format dxfId="898">
      <pivotArea dataOnly="0" labelOnly="1" outline="0" fieldPosition="0">
        <references count="3">
          <reference field="2" count="1" selected="0">
            <x v="137"/>
          </reference>
          <reference field="3" count="1" selected="0">
            <x v="201"/>
          </reference>
          <reference field="4" count="1">
            <x v="0"/>
          </reference>
        </references>
      </pivotArea>
    </format>
    <format dxfId="897">
      <pivotArea dataOnly="0" labelOnly="1" outline="0" fieldPosition="0">
        <references count="3">
          <reference field="2" count="1" selected="0">
            <x v="138"/>
          </reference>
          <reference field="3" count="1" selected="0">
            <x v="75"/>
          </reference>
          <reference field="4" count="1">
            <x v="0"/>
          </reference>
        </references>
      </pivotArea>
    </format>
    <format dxfId="896">
      <pivotArea dataOnly="0" labelOnly="1" outline="0" fieldPosition="0">
        <references count="3">
          <reference field="2" count="1" selected="0">
            <x v="139"/>
          </reference>
          <reference field="3" count="1" selected="0">
            <x v="122"/>
          </reference>
          <reference field="4" count="1">
            <x v="0"/>
          </reference>
        </references>
      </pivotArea>
    </format>
    <format dxfId="895">
      <pivotArea dataOnly="0" labelOnly="1" outline="0" fieldPosition="0">
        <references count="3">
          <reference field="2" count="1" selected="0">
            <x v="140"/>
          </reference>
          <reference field="3" count="1" selected="0">
            <x v="43"/>
          </reference>
          <reference field="4" count="1">
            <x v="0"/>
          </reference>
        </references>
      </pivotArea>
    </format>
    <format dxfId="894">
      <pivotArea dataOnly="0" labelOnly="1" outline="0" fieldPosition="0">
        <references count="3">
          <reference field="2" count="1" selected="0">
            <x v="141"/>
          </reference>
          <reference field="3" count="1" selected="0">
            <x v="112"/>
          </reference>
          <reference field="4" count="1">
            <x v="1048832"/>
          </reference>
        </references>
      </pivotArea>
    </format>
    <format dxfId="893">
      <pivotArea dataOnly="0" labelOnly="1" outline="0" fieldPosition="0">
        <references count="3">
          <reference field="2" count="1" selected="0">
            <x v="142"/>
          </reference>
          <reference field="3" count="1" selected="0">
            <x v="102"/>
          </reference>
          <reference field="4" count="1">
            <x v="0"/>
          </reference>
        </references>
      </pivotArea>
    </format>
    <format dxfId="892">
      <pivotArea dataOnly="0" labelOnly="1" outline="0" fieldPosition="0">
        <references count="3">
          <reference field="2" count="1" selected="0">
            <x v="142"/>
          </reference>
          <reference field="3" count="1" selected="0">
            <x v="181"/>
          </reference>
          <reference field="4" count="1">
            <x v="0"/>
          </reference>
        </references>
      </pivotArea>
    </format>
    <format dxfId="891">
      <pivotArea dataOnly="0" labelOnly="1" outline="0" fieldPosition="0">
        <references count="3">
          <reference field="2" count="1" selected="0">
            <x v="142"/>
          </reference>
          <reference field="3" count="1" selected="0">
            <x v="207"/>
          </reference>
          <reference field="4" count="1">
            <x v="0"/>
          </reference>
        </references>
      </pivotArea>
    </format>
    <format dxfId="890">
      <pivotArea dataOnly="0" labelOnly="1" outline="0" fieldPosition="0">
        <references count="3">
          <reference field="2" count="1" selected="0">
            <x v="143"/>
          </reference>
          <reference field="3" count="1" selected="0">
            <x v="134"/>
          </reference>
          <reference field="4" count="1">
            <x v="0"/>
          </reference>
        </references>
      </pivotArea>
    </format>
    <format dxfId="889">
      <pivotArea dataOnly="0" labelOnly="1" outline="0" fieldPosition="0">
        <references count="3">
          <reference field="2" count="1" selected="0">
            <x v="143"/>
          </reference>
          <reference field="3" count="1" selected="0">
            <x v="186"/>
          </reference>
          <reference field="4" count="1">
            <x v="0"/>
          </reference>
        </references>
      </pivotArea>
    </format>
    <format dxfId="888">
      <pivotArea dataOnly="0" labelOnly="1" outline="0" fieldPosition="0">
        <references count="3">
          <reference field="2" count="1" selected="0">
            <x v="144"/>
          </reference>
          <reference field="3" count="1" selected="0">
            <x v="17"/>
          </reference>
          <reference field="4" count="1">
            <x v="0"/>
          </reference>
        </references>
      </pivotArea>
    </format>
    <format dxfId="887">
      <pivotArea dataOnly="0" labelOnly="1" outline="0" fieldPosition="0">
        <references count="3">
          <reference field="2" count="1" selected="0">
            <x v="144"/>
          </reference>
          <reference field="3" count="1" selected="0">
            <x v="77"/>
          </reference>
          <reference field="4" count="1">
            <x v="0"/>
          </reference>
        </references>
      </pivotArea>
    </format>
    <format dxfId="886">
      <pivotArea dataOnly="0" labelOnly="1" outline="0" fieldPosition="0">
        <references count="3">
          <reference field="2" count="1" selected="0">
            <x v="145"/>
          </reference>
          <reference field="3" count="1" selected="0">
            <x v="45"/>
          </reference>
          <reference field="4" count="1">
            <x v="0"/>
          </reference>
        </references>
      </pivotArea>
    </format>
    <format dxfId="885">
      <pivotArea dataOnly="0" labelOnly="1" outline="0" fieldPosition="0">
        <references count="3">
          <reference field="2" count="1" selected="0">
            <x v="145"/>
          </reference>
          <reference field="3" count="1" selected="0">
            <x v="62"/>
          </reference>
          <reference field="4" count="1">
            <x v="0"/>
          </reference>
        </references>
      </pivotArea>
    </format>
    <format dxfId="884">
      <pivotArea dataOnly="0" labelOnly="1" outline="0" fieldPosition="0">
        <references count="3">
          <reference field="2" count="1" selected="0">
            <x v="146"/>
          </reference>
          <reference field="3" count="1" selected="0">
            <x v="121"/>
          </reference>
          <reference field="4" count="1">
            <x v="0"/>
          </reference>
        </references>
      </pivotArea>
    </format>
    <format dxfId="883">
      <pivotArea dataOnly="0" labelOnly="1" outline="0" fieldPosition="0">
        <references count="3">
          <reference field="2" count="1" selected="0">
            <x v="147"/>
          </reference>
          <reference field="3" count="1" selected="0">
            <x v="206"/>
          </reference>
          <reference field="4" count="1">
            <x v="0"/>
          </reference>
        </references>
      </pivotArea>
    </format>
    <format dxfId="882">
      <pivotArea dataOnly="0" labelOnly="1" outline="0" fieldPosition="0">
        <references count="3">
          <reference field="2" count="1" selected="0">
            <x v="148"/>
          </reference>
          <reference field="3" count="1" selected="0">
            <x v="136"/>
          </reference>
          <reference field="4" count="1">
            <x v="0"/>
          </reference>
        </references>
      </pivotArea>
    </format>
    <format dxfId="881">
      <pivotArea dataOnly="0" labelOnly="1" outline="0" fieldPosition="0">
        <references count="3">
          <reference field="2" count="1" selected="0">
            <x v="148"/>
          </reference>
          <reference field="3" count="1" selected="0">
            <x v="203"/>
          </reference>
          <reference field="4" count="1">
            <x v="0"/>
          </reference>
        </references>
      </pivotArea>
    </format>
    <format dxfId="880">
      <pivotArea dataOnly="0" labelOnly="1" outline="0" fieldPosition="0">
        <references count="3">
          <reference field="2" count="1" selected="0">
            <x v="148"/>
          </reference>
          <reference field="3" count="1" selected="0">
            <x v="210"/>
          </reference>
          <reference field="4" count="1">
            <x v="0"/>
          </reference>
        </references>
      </pivotArea>
    </format>
    <format dxfId="879">
      <pivotArea dataOnly="0" labelOnly="1" outline="0" fieldPosition="0">
        <references count="3">
          <reference field="2" count="1" selected="0">
            <x v="149"/>
          </reference>
          <reference field="3" count="1" selected="0">
            <x v="184"/>
          </reference>
          <reference field="4" count="1">
            <x v="0"/>
          </reference>
        </references>
      </pivotArea>
    </format>
    <format dxfId="878">
      <pivotArea dataOnly="0" labelOnly="1" outline="0" fieldPosition="0">
        <references count="3">
          <reference field="2" count="1" selected="0">
            <x v="150"/>
          </reference>
          <reference field="3" count="1" selected="0">
            <x v="153"/>
          </reference>
          <reference field="4" count="1">
            <x v="0"/>
          </reference>
        </references>
      </pivotArea>
    </format>
    <format dxfId="877">
      <pivotArea dataOnly="0" labelOnly="1" outline="0" fieldPosition="0">
        <references count="3">
          <reference field="2" count="1" selected="0">
            <x v="151"/>
          </reference>
          <reference field="3" count="1" selected="0">
            <x v="167"/>
          </reference>
          <reference field="4" count="1">
            <x v="0"/>
          </reference>
        </references>
      </pivotArea>
    </format>
    <format dxfId="876">
      <pivotArea dataOnly="0" labelOnly="1" outline="0" fieldPosition="0">
        <references count="3">
          <reference field="2" count="1" selected="0">
            <x v="152"/>
          </reference>
          <reference field="3" count="1" selected="0">
            <x v="2"/>
          </reference>
          <reference field="4" count="1">
            <x v="0"/>
          </reference>
        </references>
      </pivotArea>
    </format>
    <format dxfId="875">
      <pivotArea dataOnly="0" labelOnly="1" outline="0" fieldPosition="0">
        <references count="3">
          <reference field="2" count="1" selected="0">
            <x v="153"/>
          </reference>
          <reference field="3" count="1" selected="0">
            <x v="164"/>
          </reference>
          <reference field="4" count="1">
            <x v="0"/>
          </reference>
        </references>
      </pivotArea>
    </format>
    <format dxfId="874">
      <pivotArea dataOnly="0" labelOnly="1" outline="0" fieldPosition="0">
        <references count="3">
          <reference field="2" count="1" selected="0">
            <x v="154"/>
          </reference>
          <reference field="3" count="1" selected="0">
            <x v="66"/>
          </reference>
          <reference field="4" count="1">
            <x v="0"/>
          </reference>
        </references>
      </pivotArea>
    </format>
    <format dxfId="873">
      <pivotArea dataOnly="0" labelOnly="1" outline="0" fieldPosition="0">
        <references count="3">
          <reference field="2" count="1" selected="0">
            <x v="154"/>
          </reference>
          <reference field="3" count="1" selected="0">
            <x v="79"/>
          </reference>
          <reference field="4" count="1">
            <x v="0"/>
          </reference>
        </references>
      </pivotArea>
    </format>
    <format dxfId="872">
      <pivotArea dataOnly="0" labelOnly="1" outline="0" fieldPosition="0">
        <references count="3">
          <reference field="2" count="1" selected="0">
            <x v="154"/>
          </reference>
          <reference field="3" count="1" selected="0">
            <x v="172"/>
          </reference>
          <reference field="4" count="1">
            <x v="0"/>
          </reference>
        </references>
      </pivotArea>
    </format>
    <format dxfId="871">
      <pivotArea dataOnly="0" labelOnly="1" outline="0" fieldPosition="0">
        <references count="3">
          <reference field="2" count="1" selected="0">
            <x v="154"/>
          </reference>
          <reference field="3" count="1" selected="0">
            <x v="178"/>
          </reference>
          <reference field="4" count="1">
            <x v="0"/>
          </reference>
        </references>
      </pivotArea>
    </format>
    <format dxfId="870">
      <pivotArea dataOnly="0" labelOnly="1" outline="0" fieldPosition="0">
        <references count="3">
          <reference field="2" count="1" selected="0">
            <x v="155"/>
          </reference>
          <reference field="3" count="1" selected="0">
            <x v="174"/>
          </reference>
          <reference field="4" count="1">
            <x v="0"/>
          </reference>
        </references>
      </pivotArea>
    </format>
    <format dxfId="869">
      <pivotArea dataOnly="0" labelOnly="1" outline="0" fieldPosition="0">
        <references count="3">
          <reference field="2" count="1" selected="0">
            <x v="156"/>
          </reference>
          <reference field="3" count="1" selected="0">
            <x v="70"/>
          </reference>
          <reference field="4" count="1">
            <x v="0"/>
          </reference>
        </references>
      </pivotArea>
    </format>
    <format dxfId="868">
      <pivotArea dataOnly="0" labelOnly="1" outline="0" fieldPosition="0">
        <references count="3">
          <reference field="2" count="1" selected="0">
            <x v="157"/>
          </reference>
          <reference field="3" count="1" selected="0">
            <x v="47"/>
          </reference>
          <reference field="4" count="1">
            <x v="0"/>
          </reference>
        </references>
      </pivotArea>
    </format>
    <format dxfId="867">
      <pivotArea dataOnly="0" labelOnly="1" outline="0" fieldPosition="0">
        <references count="3">
          <reference field="2" count="1" selected="0">
            <x v="157"/>
          </reference>
          <reference field="3" count="1" selected="0">
            <x v="1048832"/>
          </reference>
          <reference field="4" count="1">
            <x v="0"/>
          </reference>
        </references>
      </pivotArea>
    </format>
    <format dxfId="866">
      <pivotArea dataOnly="0" labelOnly="1" outline="0" fieldPosition="0">
        <references count="3">
          <reference field="2" count="1" selected="0">
            <x v="157"/>
          </reference>
          <reference field="3" count="1" selected="0">
            <x v="144"/>
          </reference>
          <reference field="4" count="1">
            <x v="0"/>
          </reference>
        </references>
      </pivotArea>
    </format>
    <format dxfId="865">
      <pivotArea dataOnly="0" labelOnly="1" outline="0" fieldPosition="0">
        <references count="3">
          <reference field="2" count="1" selected="0">
            <x v="157"/>
          </reference>
          <reference field="3" count="1" selected="0">
            <x v="215"/>
          </reference>
          <reference field="4" count="1">
            <x v="0"/>
          </reference>
        </references>
      </pivotArea>
    </format>
    <format dxfId="864">
      <pivotArea dataOnly="0" labelOnly="1" outline="0" fieldPosition="0">
        <references count="3">
          <reference field="2" count="1" selected="0">
            <x v="158"/>
          </reference>
          <reference field="3" count="1" selected="0">
            <x v="85"/>
          </reference>
          <reference field="4" count="1">
            <x v="0"/>
          </reference>
        </references>
      </pivotArea>
    </format>
    <format dxfId="863">
      <pivotArea dataOnly="0" labelOnly="1" outline="0" fieldPosition="0">
        <references count="3">
          <reference field="2" count="1" selected="0">
            <x v="159"/>
          </reference>
          <reference field="3" count="1" selected="0">
            <x v="74"/>
          </reference>
          <reference field="4" count="1">
            <x v="0"/>
          </reference>
        </references>
      </pivotArea>
    </format>
    <format dxfId="862">
      <pivotArea dataOnly="0" labelOnly="1" outline="0" fieldPosition="0">
        <references count="3">
          <reference field="2" count="1" selected="0">
            <x v="160"/>
          </reference>
          <reference field="3" count="1" selected="0">
            <x v="107"/>
          </reference>
          <reference field="4" count="1">
            <x v="0"/>
          </reference>
        </references>
      </pivotArea>
    </format>
    <format dxfId="861">
      <pivotArea dataOnly="0" labelOnly="1" outline="0" fieldPosition="0">
        <references count="3">
          <reference field="2" count="1" selected="0">
            <x v="161"/>
          </reference>
          <reference field="3" count="1" selected="0">
            <x v="11"/>
          </reference>
          <reference field="4" count="1">
            <x v="0"/>
          </reference>
        </references>
      </pivotArea>
    </format>
    <format dxfId="860">
      <pivotArea dataOnly="0" labelOnly="1" outline="0" fieldPosition="0">
        <references count="3">
          <reference field="2" count="1" selected="0">
            <x v="162"/>
          </reference>
          <reference field="3" count="1" selected="0">
            <x v="127"/>
          </reference>
          <reference field="4" count="1">
            <x v="0"/>
          </reference>
        </references>
      </pivotArea>
    </format>
    <format dxfId="859">
      <pivotArea dataOnly="0" labelOnly="1" outline="0" fieldPosition="0">
        <references count="3">
          <reference field="2" count="1" selected="0">
            <x v="163"/>
          </reference>
          <reference field="3" count="1" selected="0">
            <x v="31"/>
          </reference>
          <reference field="4" count="1">
            <x v="0"/>
          </reference>
        </references>
      </pivotArea>
    </format>
    <format dxfId="858">
      <pivotArea outline="0" collapsedLevelsAreSubtotals="1" fieldPosition="0"/>
    </format>
    <format dxfId="857">
      <pivotArea dataOnly="0" labelOnly="1" outline="0" axis="axisValues" fieldPosition="0"/>
    </format>
    <format dxfId="856">
      <pivotArea dataOnly="0" labelOnly="1" grandRow="1" outline="0" fieldPosition="0"/>
    </format>
    <format dxfId="855">
      <pivotArea dataOnly="0" labelOnly="1" outline="0" fieldPosition="0">
        <references count="4">
          <reference field="2" count="1" selected="0">
            <x v="0"/>
          </reference>
          <reference field="3" count="1" selected="0">
            <x v="111"/>
          </reference>
          <reference field="4" count="1" selected="0">
            <x v="0"/>
          </reference>
          <reference field="6" count="1">
            <x v="6"/>
          </reference>
        </references>
      </pivotArea>
    </format>
    <format dxfId="854">
      <pivotArea dataOnly="0" labelOnly="1" outline="0" fieldPosition="0">
        <references count="4">
          <reference field="2" count="1" selected="0">
            <x v="0"/>
          </reference>
          <reference field="3" count="1" selected="0">
            <x v="191"/>
          </reference>
          <reference field="4" count="1" selected="0">
            <x v="1048832"/>
          </reference>
          <reference field="6" count="1">
            <x v="6"/>
          </reference>
        </references>
      </pivotArea>
    </format>
    <format dxfId="853">
      <pivotArea dataOnly="0" labelOnly="1" outline="0" fieldPosition="0">
        <references count="4">
          <reference field="2" count="1" selected="0">
            <x v="0"/>
          </reference>
          <reference field="3" count="1" selected="0">
            <x v="219"/>
          </reference>
          <reference field="4" count="1" selected="0">
            <x v="1048832"/>
          </reference>
          <reference field="6" count="1">
            <x v="6"/>
          </reference>
        </references>
      </pivotArea>
    </format>
    <format dxfId="852">
      <pivotArea dataOnly="0" labelOnly="1" outline="0" fieldPosition="0">
        <references count="4">
          <reference field="2" count="1" selected="0">
            <x v="1"/>
          </reference>
          <reference field="3" count="1" selected="0">
            <x v="101"/>
          </reference>
          <reference field="4" count="1" selected="0">
            <x v="1048832"/>
          </reference>
          <reference field="6" count="1">
            <x v="5"/>
          </reference>
        </references>
      </pivotArea>
    </format>
    <format dxfId="851">
      <pivotArea dataOnly="0" labelOnly="1" outline="0" fieldPosition="0">
        <references count="4">
          <reference field="2" count="1" selected="0">
            <x v="2"/>
          </reference>
          <reference field="3" count="1" selected="0">
            <x v="64"/>
          </reference>
          <reference field="4" count="1" selected="0">
            <x v="0"/>
          </reference>
          <reference field="6" count="1">
            <x v="6"/>
          </reference>
        </references>
      </pivotArea>
    </format>
    <format dxfId="850">
      <pivotArea dataOnly="0" labelOnly="1" outline="0" fieldPosition="0">
        <references count="4">
          <reference field="2" count="1" selected="0">
            <x v="3"/>
          </reference>
          <reference field="3" count="1" selected="0">
            <x v="126"/>
          </reference>
          <reference field="4" count="1" selected="0">
            <x v="0"/>
          </reference>
          <reference field="6" count="1">
            <x v="6"/>
          </reference>
        </references>
      </pivotArea>
    </format>
    <format dxfId="849">
      <pivotArea dataOnly="0" labelOnly="1" outline="0" fieldPosition="0">
        <references count="4">
          <reference field="2" count="1" selected="0">
            <x v="4"/>
          </reference>
          <reference field="3" count="1" selected="0">
            <x v="212"/>
          </reference>
          <reference field="4" count="1" selected="0">
            <x v="0"/>
          </reference>
          <reference field="6" count="1">
            <x v="6"/>
          </reference>
        </references>
      </pivotArea>
    </format>
    <format dxfId="848">
      <pivotArea dataOnly="0" labelOnly="1" outline="0" fieldPosition="0">
        <references count="4">
          <reference field="2" count="1" selected="0">
            <x v="5"/>
          </reference>
          <reference field="3" count="1" selected="0">
            <x v="82"/>
          </reference>
          <reference field="4" count="1" selected="0">
            <x v="0"/>
          </reference>
          <reference field="6" count="1">
            <x v="6"/>
          </reference>
        </references>
      </pivotArea>
    </format>
    <format dxfId="847">
      <pivotArea dataOnly="0" labelOnly="1" outline="0" fieldPosition="0">
        <references count="4">
          <reference field="2" count="1" selected="0">
            <x v="5"/>
          </reference>
          <reference field="3" count="1" selected="0">
            <x v="131"/>
          </reference>
          <reference field="4" count="1" selected="0">
            <x v="0"/>
          </reference>
          <reference field="6" count="1">
            <x v="6"/>
          </reference>
        </references>
      </pivotArea>
    </format>
    <format dxfId="846">
      <pivotArea dataOnly="0" labelOnly="1" outline="0" fieldPosition="0">
        <references count="4">
          <reference field="2" count="1" selected="0">
            <x v="6"/>
          </reference>
          <reference field="3" count="1" selected="0">
            <x v="33"/>
          </reference>
          <reference field="4" count="1" selected="0">
            <x v="1048832"/>
          </reference>
          <reference field="6" count="1">
            <x v="8"/>
          </reference>
        </references>
      </pivotArea>
    </format>
    <format dxfId="845">
      <pivotArea dataOnly="0" labelOnly="1" outline="0" fieldPosition="0">
        <references count="4">
          <reference field="2" count="1" selected="0">
            <x v="7"/>
          </reference>
          <reference field="3" count="1" selected="0">
            <x v="177"/>
          </reference>
          <reference field="4" count="1" selected="0">
            <x v="1048832"/>
          </reference>
          <reference field="6" count="1">
            <x v="8"/>
          </reference>
        </references>
      </pivotArea>
    </format>
    <format dxfId="844">
      <pivotArea dataOnly="0" labelOnly="1" outline="0" fieldPosition="0">
        <references count="4">
          <reference field="2" count="1" selected="0">
            <x v="8"/>
          </reference>
          <reference field="3" count="1" selected="0">
            <x v="21"/>
          </reference>
          <reference field="4" count="1" selected="0">
            <x v="0"/>
          </reference>
          <reference field="6" count="1">
            <x v="6"/>
          </reference>
        </references>
      </pivotArea>
    </format>
    <format dxfId="843">
      <pivotArea dataOnly="0" labelOnly="1" outline="0" fieldPosition="0">
        <references count="4">
          <reference field="2" count="1" selected="0">
            <x v="9"/>
          </reference>
          <reference field="3" count="1" selected="0">
            <x v="198"/>
          </reference>
          <reference field="4" count="1" selected="0">
            <x v="1048832"/>
          </reference>
          <reference field="6" count="1">
            <x v="6"/>
          </reference>
        </references>
      </pivotArea>
    </format>
    <format dxfId="842">
      <pivotArea dataOnly="0" labelOnly="1" outline="0" fieldPosition="0">
        <references count="4">
          <reference field="2" count="1" selected="0">
            <x v="10"/>
          </reference>
          <reference field="3" count="1" selected="0">
            <x v="119"/>
          </reference>
          <reference field="4" count="1" selected="0">
            <x v="1048832"/>
          </reference>
          <reference field="6" count="1">
            <x v="6"/>
          </reference>
        </references>
      </pivotArea>
    </format>
    <format dxfId="841">
      <pivotArea dataOnly="0" labelOnly="1" outline="0" fieldPosition="0">
        <references count="4">
          <reference field="2" count="1" selected="0">
            <x v="11"/>
          </reference>
          <reference field="3" count="1" selected="0">
            <x v="194"/>
          </reference>
          <reference field="4" count="1" selected="0">
            <x v="0"/>
          </reference>
          <reference field="6" count="1">
            <x v="6"/>
          </reference>
        </references>
      </pivotArea>
    </format>
    <format dxfId="840">
      <pivotArea dataOnly="0" labelOnly="1" outline="0" fieldPosition="0">
        <references count="4">
          <reference field="2" count="1" selected="0">
            <x v="12"/>
          </reference>
          <reference field="3" count="1" selected="0">
            <x v="163"/>
          </reference>
          <reference field="4" count="1" selected="0">
            <x v="0"/>
          </reference>
          <reference field="6" count="1">
            <x v="6"/>
          </reference>
        </references>
      </pivotArea>
    </format>
    <format dxfId="839">
      <pivotArea dataOnly="0" labelOnly="1" outline="0" fieldPosition="0">
        <references count="4">
          <reference field="2" count="1" selected="0">
            <x v="13"/>
          </reference>
          <reference field="3" count="1" selected="0">
            <x v="93"/>
          </reference>
          <reference field="4" count="1" selected="0">
            <x v="0"/>
          </reference>
          <reference field="6" count="1">
            <x v="6"/>
          </reference>
        </references>
      </pivotArea>
    </format>
    <format dxfId="838">
      <pivotArea dataOnly="0" labelOnly="1" outline="0" fieldPosition="0">
        <references count="4">
          <reference field="2" count="1" selected="0">
            <x v="14"/>
          </reference>
          <reference field="3" count="1" selected="0">
            <x v="147"/>
          </reference>
          <reference field="4" count="1" selected="0">
            <x v="0"/>
          </reference>
          <reference field="6" count="1">
            <x v="6"/>
          </reference>
        </references>
      </pivotArea>
    </format>
    <format dxfId="837">
      <pivotArea dataOnly="0" labelOnly="1" outline="0" fieldPosition="0">
        <references count="4">
          <reference field="2" count="1" selected="0">
            <x v="14"/>
          </reference>
          <reference field="3" count="1" selected="0">
            <x v="162"/>
          </reference>
          <reference field="4" count="1" selected="0">
            <x v="0"/>
          </reference>
          <reference field="6" count="1">
            <x v="6"/>
          </reference>
        </references>
      </pivotArea>
    </format>
    <format dxfId="836">
      <pivotArea dataOnly="0" labelOnly="1" outline="0" fieldPosition="0">
        <references count="4">
          <reference field="2" count="1" selected="0">
            <x v="15"/>
          </reference>
          <reference field="3" count="1" selected="0">
            <x v="141"/>
          </reference>
          <reference field="4" count="1" selected="0">
            <x v="0"/>
          </reference>
          <reference field="6" count="1">
            <x v="6"/>
          </reference>
        </references>
      </pivotArea>
    </format>
    <format dxfId="835">
      <pivotArea dataOnly="0" labelOnly="1" outline="0" fieldPosition="0">
        <references count="4">
          <reference field="2" count="1" selected="0">
            <x v="15"/>
          </reference>
          <reference field="3" count="1" selected="0">
            <x v="147"/>
          </reference>
          <reference field="4" count="1" selected="0">
            <x v="0"/>
          </reference>
          <reference field="6" count="1">
            <x v="6"/>
          </reference>
        </references>
      </pivotArea>
    </format>
    <format dxfId="834">
      <pivotArea dataOnly="0" labelOnly="1" outline="0" fieldPosition="0">
        <references count="4">
          <reference field="2" count="1" selected="0">
            <x v="16"/>
          </reference>
          <reference field="3" count="1" selected="0">
            <x v="72"/>
          </reference>
          <reference field="4" count="1" selected="0">
            <x v="0"/>
          </reference>
          <reference field="6" count="1">
            <x v="6"/>
          </reference>
        </references>
      </pivotArea>
    </format>
    <format dxfId="833">
      <pivotArea dataOnly="0" labelOnly="1" outline="0" fieldPosition="0">
        <references count="4">
          <reference field="2" count="1" selected="0">
            <x v="16"/>
          </reference>
          <reference field="3" count="1" selected="0">
            <x v="137"/>
          </reference>
          <reference field="4" count="1" selected="0">
            <x v="0"/>
          </reference>
          <reference field="6" count="1">
            <x v="6"/>
          </reference>
        </references>
      </pivotArea>
    </format>
    <format dxfId="832">
      <pivotArea dataOnly="0" labelOnly="1" outline="0" fieldPosition="0">
        <references count="4">
          <reference field="2" count="1" selected="0">
            <x v="17"/>
          </reference>
          <reference field="3" count="1" selected="0">
            <x v="159"/>
          </reference>
          <reference field="4" count="1" selected="0">
            <x v="0"/>
          </reference>
          <reference field="6" count="1">
            <x v="8"/>
          </reference>
        </references>
      </pivotArea>
    </format>
    <format dxfId="831">
      <pivotArea dataOnly="0" labelOnly="1" outline="0" fieldPosition="0">
        <references count="4">
          <reference field="2" count="1" selected="0">
            <x v="18"/>
          </reference>
          <reference field="3" count="1" selected="0">
            <x v="69"/>
          </reference>
          <reference field="4" count="1" selected="0">
            <x v="0"/>
          </reference>
          <reference field="6" count="1">
            <x v="6"/>
          </reference>
        </references>
      </pivotArea>
    </format>
    <format dxfId="830">
      <pivotArea dataOnly="0" labelOnly="1" outline="0" fieldPosition="0">
        <references count="4">
          <reference field="2" count="1" selected="0">
            <x v="19"/>
          </reference>
          <reference field="3" count="1" selected="0">
            <x v="180"/>
          </reference>
          <reference field="4" count="1" selected="0">
            <x v="0"/>
          </reference>
          <reference field="6" count="1">
            <x v="8"/>
          </reference>
        </references>
      </pivotArea>
    </format>
    <format dxfId="829">
      <pivotArea dataOnly="0" labelOnly="1" outline="0" fieldPosition="0">
        <references count="4">
          <reference field="2" count="1" selected="0">
            <x v="20"/>
          </reference>
          <reference field="3" count="1" selected="0">
            <x v="14"/>
          </reference>
          <reference field="4" count="1" selected="0">
            <x v="1048832"/>
          </reference>
          <reference field="6" count="1">
            <x v="5"/>
          </reference>
        </references>
      </pivotArea>
    </format>
    <format dxfId="828">
      <pivotArea dataOnly="0" labelOnly="1" outline="0" fieldPosition="0">
        <references count="4">
          <reference field="2" count="1" selected="0">
            <x v="21"/>
          </reference>
          <reference field="3" count="1" selected="0">
            <x v="66"/>
          </reference>
          <reference field="4" count="1" selected="0">
            <x v="1048832"/>
          </reference>
          <reference field="6" count="1">
            <x v="6"/>
          </reference>
        </references>
      </pivotArea>
    </format>
    <format dxfId="827">
      <pivotArea dataOnly="0" labelOnly="1" outline="0" fieldPosition="0">
        <references count="4">
          <reference field="2" count="1" selected="0">
            <x v="22"/>
          </reference>
          <reference field="3" count="1" selected="0">
            <x v="1048832"/>
          </reference>
          <reference field="4" count="1" selected="0">
            <x v="0"/>
          </reference>
          <reference field="6" count="1">
            <x v="6"/>
          </reference>
        </references>
      </pivotArea>
    </format>
    <format dxfId="826">
      <pivotArea dataOnly="0" labelOnly="1" outline="0" fieldPosition="0">
        <references count="4">
          <reference field="2" count="1" selected="0">
            <x v="22"/>
          </reference>
          <reference field="3" count="1" selected="0">
            <x v="84"/>
          </reference>
          <reference field="4" count="1" selected="0">
            <x v="0"/>
          </reference>
          <reference field="6" count="1">
            <x v="6"/>
          </reference>
        </references>
      </pivotArea>
    </format>
    <format dxfId="825">
      <pivotArea dataOnly="0" labelOnly="1" outline="0" fieldPosition="0">
        <references count="4">
          <reference field="2" count="1" selected="0">
            <x v="22"/>
          </reference>
          <reference field="3" count="1" selected="0">
            <x v="109"/>
          </reference>
          <reference field="4" count="1" selected="0">
            <x v="0"/>
          </reference>
          <reference field="6" count="1">
            <x v="6"/>
          </reference>
        </references>
      </pivotArea>
    </format>
    <format dxfId="824">
      <pivotArea dataOnly="0" labelOnly="1" outline="0" fieldPosition="0">
        <references count="4">
          <reference field="2" count="1" selected="0">
            <x v="22"/>
          </reference>
          <reference field="3" count="1" selected="0">
            <x v="152"/>
          </reference>
          <reference field="4" count="1" selected="0">
            <x v="0"/>
          </reference>
          <reference field="6" count="1">
            <x v="6"/>
          </reference>
        </references>
      </pivotArea>
    </format>
    <format dxfId="823">
      <pivotArea dataOnly="0" labelOnly="1" outline="0" fieldPosition="0">
        <references count="4">
          <reference field="2" count="1" selected="0">
            <x v="23"/>
          </reference>
          <reference field="3" count="1" selected="0">
            <x v="76"/>
          </reference>
          <reference field="4" count="1" selected="0">
            <x v="0"/>
          </reference>
          <reference field="6" count="1">
            <x v="6"/>
          </reference>
        </references>
      </pivotArea>
    </format>
    <format dxfId="822">
      <pivotArea dataOnly="0" labelOnly="1" outline="0" fieldPosition="0">
        <references count="4">
          <reference field="2" count="1" selected="0">
            <x v="24"/>
          </reference>
          <reference field="3" count="1" selected="0">
            <x v="73"/>
          </reference>
          <reference field="4" count="1" selected="0">
            <x v="1048832"/>
          </reference>
          <reference field="6" count="1">
            <x v="8"/>
          </reference>
        </references>
      </pivotArea>
    </format>
    <format dxfId="821">
      <pivotArea dataOnly="0" labelOnly="1" outline="0" fieldPosition="0">
        <references count="4">
          <reference field="2" count="1" selected="0">
            <x v="25"/>
          </reference>
          <reference field="3" count="1" selected="0">
            <x v="170"/>
          </reference>
          <reference field="4" count="1" selected="0">
            <x v="0"/>
          </reference>
          <reference field="6" count="1">
            <x v="6"/>
          </reference>
        </references>
      </pivotArea>
    </format>
    <format dxfId="820">
      <pivotArea dataOnly="0" labelOnly="1" outline="0" fieldPosition="0">
        <references count="4">
          <reference field="2" count="1" selected="0">
            <x v="26"/>
          </reference>
          <reference field="3" count="1" selected="0">
            <x v="165"/>
          </reference>
          <reference field="4" count="1" selected="0">
            <x v="1048832"/>
          </reference>
          <reference field="6" count="1">
            <x v="5"/>
          </reference>
        </references>
      </pivotArea>
    </format>
    <format dxfId="819">
      <pivotArea dataOnly="0" labelOnly="1" outline="0" fieldPosition="0">
        <references count="4">
          <reference field="2" count="1" selected="0">
            <x v="27"/>
          </reference>
          <reference field="3" count="1" selected="0">
            <x v="33"/>
          </reference>
          <reference field="4" count="1" selected="0">
            <x v="1048832"/>
          </reference>
          <reference field="6" count="1">
            <x v="8"/>
          </reference>
        </references>
      </pivotArea>
    </format>
    <format dxfId="818">
      <pivotArea dataOnly="0" labelOnly="1" outline="0" fieldPosition="0">
        <references count="4">
          <reference field="2" count="1" selected="0">
            <x v="28"/>
          </reference>
          <reference field="3" count="1" selected="0">
            <x v="33"/>
          </reference>
          <reference field="4" count="1" selected="0">
            <x v="1048832"/>
          </reference>
          <reference field="6" count="1">
            <x v="8"/>
          </reference>
        </references>
      </pivotArea>
    </format>
    <format dxfId="817">
      <pivotArea dataOnly="0" labelOnly="1" outline="0" fieldPosition="0">
        <references count="4">
          <reference field="2" count="1" selected="0">
            <x v="28"/>
          </reference>
          <reference field="3" count="1" selected="0">
            <x v="44"/>
          </reference>
          <reference field="4" count="1" selected="0">
            <x v="0"/>
          </reference>
          <reference field="6" count="1">
            <x v="6"/>
          </reference>
        </references>
      </pivotArea>
    </format>
    <format dxfId="816">
      <pivotArea dataOnly="0" labelOnly="1" outline="0" fieldPosition="0">
        <references count="4">
          <reference field="2" count="1" selected="0">
            <x v="28"/>
          </reference>
          <reference field="3" count="1" selected="0">
            <x v="66"/>
          </reference>
          <reference field="4" count="1" selected="0">
            <x v="0"/>
          </reference>
          <reference field="6" count="1">
            <x v="6"/>
          </reference>
        </references>
      </pivotArea>
    </format>
    <format dxfId="815">
      <pivotArea dataOnly="0" labelOnly="1" outline="0" fieldPosition="0">
        <references count="4">
          <reference field="2" count="1" selected="0">
            <x v="28"/>
          </reference>
          <reference field="3" count="1" selected="0">
            <x v="100"/>
          </reference>
          <reference field="4" count="1" selected="0">
            <x v="0"/>
          </reference>
          <reference field="6" count="1">
            <x v="6"/>
          </reference>
        </references>
      </pivotArea>
    </format>
    <format dxfId="814">
      <pivotArea dataOnly="0" labelOnly="1" outline="0" fieldPosition="0">
        <references count="4">
          <reference field="2" count="1" selected="0">
            <x v="28"/>
          </reference>
          <reference field="3" count="1" selected="0">
            <x v="120"/>
          </reference>
          <reference field="4" count="1" selected="0">
            <x v="0"/>
          </reference>
          <reference field="6" count="1">
            <x v="6"/>
          </reference>
        </references>
      </pivotArea>
    </format>
    <format dxfId="813">
      <pivotArea dataOnly="0" labelOnly="1" outline="0" fieldPosition="0">
        <references count="4">
          <reference field="2" count="1" selected="0">
            <x v="28"/>
          </reference>
          <reference field="3" count="1" selected="0">
            <x v="224"/>
          </reference>
          <reference field="4" count="1" selected="0">
            <x v="0"/>
          </reference>
          <reference field="6" count="1">
            <x v="6"/>
          </reference>
        </references>
      </pivotArea>
    </format>
    <format dxfId="812">
      <pivotArea dataOnly="0" labelOnly="1" outline="0" fieldPosition="0">
        <references count="4">
          <reference field="2" count="1" selected="0">
            <x v="29"/>
          </reference>
          <reference field="3" count="1" selected="0">
            <x v="87"/>
          </reference>
          <reference field="4" count="1" selected="0">
            <x v="0"/>
          </reference>
          <reference field="6" count="1">
            <x v="6"/>
          </reference>
        </references>
      </pivotArea>
    </format>
    <format dxfId="811">
      <pivotArea dataOnly="0" labelOnly="1" outline="0" fieldPosition="0">
        <references count="4">
          <reference field="2" count="1" selected="0">
            <x v="29"/>
          </reference>
          <reference field="3" count="1" selected="0">
            <x v="118"/>
          </reference>
          <reference field="4" count="1" selected="0">
            <x v="0"/>
          </reference>
          <reference field="6" count="1">
            <x v="6"/>
          </reference>
        </references>
      </pivotArea>
    </format>
    <format dxfId="810">
      <pivotArea dataOnly="0" labelOnly="1" outline="0" fieldPosition="0">
        <references count="4">
          <reference field="2" count="1" selected="0">
            <x v="29"/>
          </reference>
          <reference field="3" count="1" selected="0">
            <x v="175"/>
          </reference>
          <reference field="4" count="1" selected="0">
            <x v="1048832"/>
          </reference>
          <reference field="6" count="1">
            <x v="6"/>
          </reference>
        </references>
      </pivotArea>
    </format>
    <format dxfId="809">
      <pivotArea dataOnly="0" labelOnly="1" outline="0" fieldPosition="0">
        <references count="4">
          <reference field="2" count="1" selected="0">
            <x v="30"/>
          </reference>
          <reference field="3" count="1" selected="0">
            <x v="220"/>
          </reference>
          <reference field="4" count="1" selected="0">
            <x v="0"/>
          </reference>
          <reference field="6" count="1">
            <x v="6"/>
          </reference>
        </references>
      </pivotArea>
    </format>
    <format dxfId="808">
      <pivotArea dataOnly="0" labelOnly="1" outline="0" fieldPosition="0">
        <references count="4">
          <reference field="2" count="1" selected="0">
            <x v="31"/>
          </reference>
          <reference field="3" count="1" selected="0">
            <x v="129"/>
          </reference>
          <reference field="4" count="1" selected="0">
            <x v="0"/>
          </reference>
          <reference field="6" count="1">
            <x v="6"/>
          </reference>
        </references>
      </pivotArea>
    </format>
    <format dxfId="807">
      <pivotArea dataOnly="0" labelOnly="1" outline="0" fieldPosition="0">
        <references count="4">
          <reference field="2" count="1" selected="0">
            <x v="32"/>
          </reference>
          <reference field="3" count="1" selected="0">
            <x v="38"/>
          </reference>
          <reference field="4" count="1" selected="0">
            <x v="1048832"/>
          </reference>
          <reference field="6" count="1">
            <x v="6"/>
          </reference>
        </references>
      </pivotArea>
    </format>
    <format dxfId="806">
      <pivotArea dataOnly="0" labelOnly="1" outline="0" fieldPosition="0">
        <references count="4">
          <reference field="2" count="1" selected="0">
            <x v="33"/>
          </reference>
          <reference field="3" count="1" selected="0">
            <x v="129"/>
          </reference>
          <reference field="4" count="1" selected="0">
            <x v="0"/>
          </reference>
          <reference field="6" count="1">
            <x v="6"/>
          </reference>
        </references>
      </pivotArea>
    </format>
    <format dxfId="805">
      <pivotArea dataOnly="0" labelOnly="1" outline="0" fieldPosition="0">
        <references count="4">
          <reference field="2" count="1" selected="0">
            <x v="34"/>
          </reference>
          <reference field="3" count="1" selected="0">
            <x v="100"/>
          </reference>
          <reference field="4" count="1" selected="0">
            <x v="0"/>
          </reference>
          <reference field="6" count="1">
            <x v="6"/>
          </reference>
        </references>
      </pivotArea>
    </format>
    <format dxfId="804">
      <pivotArea dataOnly="0" labelOnly="1" outline="0" fieldPosition="0">
        <references count="4">
          <reference field="2" count="1" selected="0">
            <x v="34"/>
          </reference>
          <reference field="3" count="1" selected="0">
            <x v="118"/>
          </reference>
          <reference field="4" count="1" selected="0">
            <x v="0"/>
          </reference>
          <reference field="6" count="1">
            <x v="6"/>
          </reference>
        </references>
      </pivotArea>
    </format>
    <format dxfId="803">
      <pivotArea dataOnly="0" labelOnly="1" outline="0" fieldPosition="0">
        <references count="4">
          <reference field="2" count="1" selected="0">
            <x v="34"/>
          </reference>
          <reference field="3" count="1" selected="0">
            <x v="160"/>
          </reference>
          <reference field="4" count="1" selected="0">
            <x v="0"/>
          </reference>
          <reference field="6" count="1">
            <x v="6"/>
          </reference>
        </references>
      </pivotArea>
    </format>
    <format dxfId="802">
      <pivotArea dataOnly="0" labelOnly="1" outline="0" fieldPosition="0">
        <references count="4">
          <reference field="2" count="1" selected="0">
            <x v="35"/>
          </reference>
          <reference field="3" count="1" selected="0">
            <x v="24"/>
          </reference>
          <reference field="4" count="1" selected="0">
            <x v="0"/>
          </reference>
          <reference field="6" count="1">
            <x v="5"/>
          </reference>
        </references>
      </pivotArea>
    </format>
    <format dxfId="801">
      <pivotArea dataOnly="0" labelOnly="1" outline="0" fieldPosition="0">
        <references count="4">
          <reference field="2" count="1" selected="0">
            <x v="35"/>
          </reference>
          <reference field="3" count="1" selected="0">
            <x v="39"/>
          </reference>
          <reference field="4" count="1" selected="0">
            <x v="0"/>
          </reference>
          <reference field="6" count="1">
            <x v="6"/>
          </reference>
        </references>
      </pivotArea>
    </format>
    <format dxfId="800">
      <pivotArea dataOnly="0" labelOnly="1" outline="0" fieldPosition="0">
        <references count="4">
          <reference field="2" count="1" selected="0">
            <x v="35"/>
          </reference>
          <reference field="3" count="1" selected="0">
            <x v="222"/>
          </reference>
          <reference field="4" count="1" selected="0">
            <x v="0"/>
          </reference>
          <reference field="6" count="1">
            <x v="2"/>
          </reference>
        </references>
      </pivotArea>
    </format>
    <format dxfId="799">
      <pivotArea dataOnly="0" labelOnly="1" outline="0" fieldPosition="0">
        <references count="4">
          <reference field="2" count="1" selected="0">
            <x v="36"/>
          </reference>
          <reference field="3" count="1" selected="0">
            <x v="223"/>
          </reference>
          <reference field="4" count="1" selected="0">
            <x v="0"/>
          </reference>
          <reference field="6" count="1">
            <x v="8"/>
          </reference>
        </references>
      </pivotArea>
    </format>
    <format dxfId="798">
      <pivotArea dataOnly="0" labelOnly="1" outline="0" fieldPosition="0">
        <references count="4">
          <reference field="2" count="1" selected="0">
            <x v="37"/>
          </reference>
          <reference field="3" count="1" selected="0">
            <x v="30"/>
          </reference>
          <reference field="4" count="1" selected="0">
            <x v="1048832"/>
          </reference>
          <reference field="6" count="1">
            <x v="6"/>
          </reference>
        </references>
      </pivotArea>
    </format>
    <format dxfId="797">
      <pivotArea dataOnly="0" labelOnly="1" outline="0" fieldPosition="0">
        <references count="4">
          <reference field="2" count="1" selected="0">
            <x v="37"/>
          </reference>
          <reference field="3" count="1" selected="0">
            <x v="97"/>
          </reference>
          <reference field="4" count="1" selected="0">
            <x v="0"/>
          </reference>
          <reference field="6" count="1">
            <x v="6"/>
          </reference>
        </references>
      </pivotArea>
    </format>
    <format dxfId="796">
      <pivotArea dataOnly="0" labelOnly="1" outline="0" fieldPosition="0">
        <references count="4">
          <reference field="2" count="1" selected="0">
            <x v="37"/>
          </reference>
          <reference field="3" count="1" selected="0">
            <x v="145"/>
          </reference>
          <reference field="4" count="1" selected="0">
            <x v="0"/>
          </reference>
          <reference field="6" count="1">
            <x v="6"/>
          </reference>
        </references>
      </pivotArea>
    </format>
    <format dxfId="795">
      <pivotArea dataOnly="0" labelOnly="1" outline="0" fieldPosition="0">
        <references count="4">
          <reference field="2" count="1" selected="0">
            <x v="37"/>
          </reference>
          <reference field="3" count="1" selected="0">
            <x v="155"/>
          </reference>
          <reference field="4" count="1" selected="0">
            <x v="0"/>
          </reference>
          <reference field="6" count="1">
            <x v="6"/>
          </reference>
        </references>
      </pivotArea>
    </format>
    <format dxfId="794">
      <pivotArea dataOnly="0" labelOnly="1" outline="0" fieldPosition="0">
        <references count="4">
          <reference field="2" count="1" selected="0">
            <x v="37"/>
          </reference>
          <reference field="3" count="1" selected="0">
            <x v="213"/>
          </reference>
          <reference field="4" count="1" selected="0">
            <x v="0"/>
          </reference>
          <reference field="6" count="1">
            <x v="6"/>
          </reference>
        </references>
      </pivotArea>
    </format>
    <format dxfId="793">
      <pivotArea dataOnly="0" labelOnly="1" outline="0" fieldPosition="0">
        <references count="4">
          <reference field="2" count="1" selected="0">
            <x v="38"/>
          </reference>
          <reference field="3" count="1" selected="0">
            <x v="27"/>
          </reference>
          <reference field="4" count="1" selected="0">
            <x v="1048832"/>
          </reference>
          <reference field="6" count="1">
            <x v="6"/>
          </reference>
        </references>
      </pivotArea>
    </format>
    <format dxfId="792">
      <pivotArea dataOnly="0" labelOnly="1" outline="0" fieldPosition="0">
        <references count="4">
          <reference field="2" count="1" selected="0">
            <x v="38"/>
          </reference>
          <reference field="3" count="1" selected="0">
            <x v="105"/>
          </reference>
          <reference field="4" count="1" selected="0">
            <x v="0"/>
          </reference>
          <reference field="6" count="1">
            <x v="6"/>
          </reference>
        </references>
      </pivotArea>
    </format>
    <format dxfId="791">
      <pivotArea dataOnly="0" labelOnly="1" outline="0" fieldPosition="0">
        <references count="4">
          <reference field="2" count="1" selected="0">
            <x v="38"/>
          </reference>
          <reference field="3" count="1" selected="0">
            <x v="166"/>
          </reference>
          <reference field="4" count="1" selected="0">
            <x v="1048832"/>
          </reference>
          <reference field="6" count="1">
            <x v="6"/>
          </reference>
        </references>
      </pivotArea>
    </format>
    <format dxfId="790">
      <pivotArea dataOnly="0" labelOnly="1" outline="0" fieldPosition="0">
        <references count="4">
          <reference field="2" count="1" selected="0">
            <x v="39"/>
          </reference>
          <reference field="3" count="1" selected="0">
            <x v="99"/>
          </reference>
          <reference field="4" count="1" selected="0">
            <x v="0"/>
          </reference>
          <reference field="6" count="1">
            <x v="6"/>
          </reference>
        </references>
      </pivotArea>
    </format>
    <format dxfId="789">
      <pivotArea dataOnly="0" labelOnly="1" outline="0" fieldPosition="0">
        <references count="4">
          <reference field="2" count="1" selected="0">
            <x v="40"/>
          </reference>
          <reference field="3" count="1" selected="0">
            <x v="168"/>
          </reference>
          <reference field="4" count="1" selected="0">
            <x v="0"/>
          </reference>
          <reference field="6" count="1">
            <x v="6"/>
          </reference>
        </references>
      </pivotArea>
    </format>
    <format dxfId="788">
      <pivotArea dataOnly="0" labelOnly="1" outline="0" fieldPosition="0">
        <references count="4">
          <reference field="2" count="1" selected="0">
            <x v="41"/>
          </reference>
          <reference field="3" count="1" selected="0">
            <x v="8"/>
          </reference>
          <reference field="4" count="1" selected="0">
            <x v="0"/>
          </reference>
          <reference field="6" count="1">
            <x v="8"/>
          </reference>
        </references>
      </pivotArea>
    </format>
    <format dxfId="787">
      <pivotArea dataOnly="0" labelOnly="1" outline="0" fieldPosition="0">
        <references count="4">
          <reference field="2" count="1" selected="0">
            <x v="42"/>
          </reference>
          <reference field="3" count="1" selected="0">
            <x v="3"/>
          </reference>
          <reference field="4" count="1" selected="0">
            <x v="1048832"/>
          </reference>
          <reference field="6" count="1">
            <x v="5"/>
          </reference>
        </references>
      </pivotArea>
    </format>
    <format dxfId="786">
      <pivotArea dataOnly="0" labelOnly="1" outline="0" fieldPosition="0">
        <references count="4">
          <reference field="2" count="1" selected="0">
            <x v="43"/>
          </reference>
          <reference field="3" count="1" selected="0">
            <x v="104"/>
          </reference>
          <reference field="4" count="1" selected="0">
            <x v="1048832"/>
          </reference>
          <reference field="6" count="1">
            <x v="6"/>
          </reference>
        </references>
      </pivotArea>
    </format>
    <format dxfId="785">
      <pivotArea dataOnly="0" labelOnly="1" outline="0" fieldPosition="0">
        <references count="4">
          <reference field="2" count="1" selected="0">
            <x v="44"/>
          </reference>
          <reference field="3" count="1" selected="0">
            <x v="116"/>
          </reference>
          <reference field="4" count="1" selected="0">
            <x v="0"/>
          </reference>
          <reference field="6" count="1">
            <x v="6"/>
          </reference>
        </references>
      </pivotArea>
    </format>
    <format dxfId="784">
      <pivotArea dataOnly="0" labelOnly="1" outline="0" fieldPosition="0">
        <references count="4">
          <reference field="2" count="1" selected="0">
            <x v="45"/>
          </reference>
          <reference field="3" count="1" selected="0">
            <x v="108"/>
          </reference>
          <reference field="4" count="1" selected="0">
            <x v="0"/>
          </reference>
          <reference field="6" count="1">
            <x v="6"/>
          </reference>
        </references>
      </pivotArea>
    </format>
    <format dxfId="783">
      <pivotArea dataOnly="0" labelOnly="1" outline="0" fieldPosition="0">
        <references count="4">
          <reference field="2" count="1" selected="0">
            <x v="46"/>
          </reference>
          <reference field="3" count="1" selected="0">
            <x v="37"/>
          </reference>
          <reference field="4" count="1" selected="0">
            <x v="0"/>
          </reference>
          <reference field="6" count="1">
            <x v="6"/>
          </reference>
        </references>
      </pivotArea>
    </format>
    <format dxfId="782">
      <pivotArea dataOnly="0" labelOnly="1" outline="0" fieldPosition="0">
        <references count="4">
          <reference field="2" count="1" selected="0">
            <x v="47"/>
          </reference>
          <reference field="3" count="1" selected="0">
            <x v="52"/>
          </reference>
          <reference field="4" count="1" selected="0">
            <x v="1048832"/>
          </reference>
          <reference field="6" count="1">
            <x v="6"/>
          </reference>
        </references>
      </pivotArea>
    </format>
    <format dxfId="781">
      <pivotArea dataOnly="0" labelOnly="1" outline="0" fieldPosition="0">
        <references count="4">
          <reference field="2" count="1" selected="0">
            <x v="48"/>
          </reference>
          <reference field="3" count="1" selected="0">
            <x v="4"/>
          </reference>
          <reference field="4" count="1" selected="0">
            <x v="0"/>
          </reference>
          <reference field="6" count="1">
            <x v="6"/>
          </reference>
        </references>
      </pivotArea>
    </format>
    <format dxfId="780">
      <pivotArea dataOnly="0" labelOnly="1" outline="0" fieldPosition="0">
        <references count="4">
          <reference field="2" count="1" selected="0">
            <x v="48"/>
          </reference>
          <reference field="3" count="1" selected="0">
            <x v="211"/>
          </reference>
          <reference field="4" count="1" selected="0">
            <x v="1048832"/>
          </reference>
          <reference field="6" count="1">
            <x v="5"/>
          </reference>
        </references>
      </pivotArea>
    </format>
    <format dxfId="779">
      <pivotArea dataOnly="0" labelOnly="1" outline="0" fieldPosition="0">
        <references count="4">
          <reference field="2" count="1" selected="0">
            <x v="49"/>
          </reference>
          <reference field="3" count="1" selected="0">
            <x v="179"/>
          </reference>
          <reference field="4" count="1" selected="0">
            <x v="0"/>
          </reference>
          <reference field="6" count="1">
            <x v="6"/>
          </reference>
        </references>
      </pivotArea>
    </format>
    <format dxfId="778">
      <pivotArea dataOnly="0" labelOnly="1" outline="0" fieldPosition="0">
        <references count="4">
          <reference field="2" count="1" selected="0">
            <x v="50"/>
          </reference>
          <reference field="3" count="1" selected="0">
            <x v="205"/>
          </reference>
          <reference field="4" count="1" selected="0">
            <x v="1048832"/>
          </reference>
          <reference field="6" count="1">
            <x v="6"/>
          </reference>
        </references>
      </pivotArea>
    </format>
    <format dxfId="777">
      <pivotArea dataOnly="0" labelOnly="1" outline="0" fieldPosition="0">
        <references count="4">
          <reference field="2" count="1" selected="0">
            <x v="51"/>
          </reference>
          <reference field="3" count="1" selected="0">
            <x v="1048832"/>
          </reference>
          <reference field="4" count="1" selected="0">
            <x v="0"/>
          </reference>
          <reference field="6" count="1">
            <x v="6"/>
          </reference>
        </references>
      </pivotArea>
    </format>
    <format dxfId="776">
      <pivotArea dataOnly="0" labelOnly="1" outline="0" fieldPosition="0">
        <references count="4">
          <reference field="2" count="1" selected="0">
            <x v="52"/>
          </reference>
          <reference field="3" count="1" selected="0">
            <x v="86"/>
          </reference>
          <reference field="4" count="1" selected="0">
            <x v="0"/>
          </reference>
          <reference field="6" count="1">
            <x v="8"/>
          </reference>
        </references>
      </pivotArea>
    </format>
    <format dxfId="775">
      <pivotArea dataOnly="0" labelOnly="1" outline="0" fieldPosition="0">
        <references count="4">
          <reference field="2" count="1" selected="0">
            <x v="53"/>
          </reference>
          <reference field="3" count="1" selected="0">
            <x v="96"/>
          </reference>
          <reference field="4" count="1" selected="0">
            <x v="0"/>
          </reference>
          <reference field="6" count="1">
            <x v="6"/>
          </reference>
        </references>
      </pivotArea>
    </format>
    <format dxfId="774">
      <pivotArea dataOnly="0" labelOnly="1" outline="0" fieldPosition="0">
        <references count="4">
          <reference field="2" count="1" selected="0">
            <x v="54"/>
          </reference>
          <reference field="3" count="1" selected="0">
            <x v="22"/>
          </reference>
          <reference field="4" count="1" selected="0">
            <x v="0"/>
          </reference>
          <reference field="6" count="1">
            <x v="6"/>
          </reference>
        </references>
      </pivotArea>
    </format>
    <format dxfId="773">
      <pivotArea dataOnly="0" labelOnly="1" outline="0" fieldPosition="0">
        <references count="4">
          <reference field="2" count="1" selected="0">
            <x v="54"/>
          </reference>
          <reference field="3" count="1" selected="0">
            <x v="35"/>
          </reference>
          <reference field="4" count="1" selected="0">
            <x v="0"/>
          </reference>
          <reference field="6" count="1">
            <x v="6"/>
          </reference>
        </references>
      </pivotArea>
    </format>
    <format dxfId="772">
      <pivotArea dataOnly="0" labelOnly="1" outline="0" fieldPosition="0">
        <references count="4">
          <reference field="2" count="1" selected="0">
            <x v="54"/>
          </reference>
          <reference field="3" count="1" selected="0">
            <x v="45"/>
          </reference>
          <reference field="4" count="1" selected="0">
            <x v="0"/>
          </reference>
          <reference field="6" count="1">
            <x v="6"/>
          </reference>
        </references>
      </pivotArea>
    </format>
    <format dxfId="771">
      <pivotArea dataOnly="0" labelOnly="1" outline="0" fieldPosition="0">
        <references count="4">
          <reference field="2" count="1" selected="0">
            <x v="54"/>
          </reference>
          <reference field="3" count="1" selected="0">
            <x v="95"/>
          </reference>
          <reference field="4" count="1" selected="0">
            <x v="0"/>
          </reference>
          <reference field="6" count="1">
            <x v="6"/>
          </reference>
        </references>
      </pivotArea>
    </format>
    <format dxfId="770">
      <pivotArea dataOnly="0" labelOnly="1" outline="0" fieldPosition="0">
        <references count="4">
          <reference field="2" count="1" selected="0">
            <x v="54"/>
          </reference>
          <reference field="3" count="1" selected="0">
            <x v="113"/>
          </reference>
          <reference field="4" count="1" selected="0">
            <x v="0"/>
          </reference>
          <reference field="6" count="1">
            <x v="6"/>
          </reference>
        </references>
      </pivotArea>
    </format>
    <format dxfId="769">
      <pivotArea dataOnly="0" labelOnly="1" outline="0" fieldPosition="0">
        <references count="4">
          <reference field="2" count="1" selected="0">
            <x v="54"/>
          </reference>
          <reference field="3" count="1" selected="0">
            <x v="117"/>
          </reference>
          <reference field="4" count="1" selected="0">
            <x v="0"/>
          </reference>
          <reference field="6" count="1">
            <x v="6"/>
          </reference>
        </references>
      </pivotArea>
    </format>
    <format dxfId="768">
      <pivotArea dataOnly="0" labelOnly="1" outline="0" fieldPosition="0">
        <references count="4">
          <reference field="2" count="1" selected="0">
            <x v="54"/>
          </reference>
          <reference field="3" count="1" selected="0">
            <x v="202"/>
          </reference>
          <reference field="4" count="1" selected="0">
            <x v="0"/>
          </reference>
          <reference field="6" count="1">
            <x v="6"/>
          </reference>
        </references>
      </pivotArea>
    </format>
    <format dxfId="767">
      <pivotArea dataOnly="0" labelOnly="1" outline="0" fieldPosition="0">
        <references count="4">
          <reference field="2" count="1" selected="0">
            <x v="55"/>
          </reference>
          <reference field="3" count="1" selected="0">
            <x v="56"/>
          </reference>
          <reference field="4" count="1" selected="0">
            <x v="0"/>
          </reference>
          <reference field="6" count="1">
            <x v="6"/>
          </reference>
        </references>
      </pivotArea>
    </format>
    <format dxfId="766">
      <pivotArea dataOnly="0" labelOnly="1" outline="0" fieldPosition="0">
        <references count="4">
          <reference field="2" count="1" selected="0">
            <x v="56"/>
          </reference>
          <reference field="3" count="1" selected="0">
            <x v="92"/>
          </reference>
          <reference field="4" count="1" selected="0">
            <x v="0"/>
          </reference>
          <reference field="6" count="1">
            <x v="6"/>
          </reference>
        </references>
      </pivotArea>
    </format>
    <format dxfId="765">
      <pivotArea dataOnly="0" labelOnly="1" outline="0" fieldPosition="0">
        <references count="4">
          <reference field="2" count="1" selected="0">
            <x v="57"/>
          </reference>
          <reference field="3" count="1" selected="0">
            <x v="80"/>
          </reference>
          <reference field="4" count="1" selected="0">
            <x v="0"/>
          </reference>
          <reference field="6" count="1">
            <x v="6"/>
          </reference>
        </references>
      </pivotArea>
    </format>
    <format dxfId="764">
      <pivotArea dataOnly="0" labelOnly="1" outline="0" fieldPosition="0">
        <references count="4">
          <reference field="2" count="1" selected="0">
            <x v="57"/>
          </reference>
          <reference field="3" count="1" selected="0">
            <x v="140"/>
          </reference>
          <reference field="4" count="1" selected="0">
            <x v="0"/>
          </reference>
          <reference field="6" count="1">
            <x v="6"/>
          </reference>
        </references>
      </pivotArea>
    </format>
    <format dxfId="763">
      <pivotArea dataOnly="0" labelOnly="1" outline="0" fieldPosition="0">
        <references count="4">
          <reference field="2" count="1" selected="0">
            <x v="57"/>
          </reference>
          <reference field="3" count="1" selected="0">
            <x v="209"/>
          </reference>
          <reference field="4" count="1" selected="0">
            <x v="0"/>
          </reference>
          <reference field="6" count="1">
            <x v="6"/>
          </reference>
        </references>
      </pivotArea>
    </format>
    <format dxfId="762">
      <pivotArea dataOnly="0" labelOnly="1" outline="0" fieldPosition="0">
        <references count="4">
          <reference field="2" count="1" selected="0">
            <x v="58"/>
          </reference>
          <reference field="3" count="1" selected="0">
            <x v="157"/>
          </reference>
          <reference field="4" count="1" selected="0">
            <x v="1048832"/>
          </reference>
          <reference field="6" count="1">
            <x v="6"/>
          </reference>
        </references>
      </pivotArea>
    </format>
    <format dxfId="761">
      <pivotArea dataOnly="0" labelOnly="1" outline="0" fieldPosition="0">
        <references count="4">
          <reference field="2" count="1" selected="0">
            <x v="59"/>
          </reference>
          <reference field="3" count="1" selected="0">
            <x v="42"/>
          </reference>
          <reference field="4" count="1" selected="0">
            <x v="0"/>
          </reference>
          <reference field="6" count="1">
            <x v="6"/>
          </reference>
        </references>
      </pivotArea>
    </format>
    <format dxfId="760">
      <pivotArea dataOnly="0" labelOnly="1" outline="0" fieldPosition="0">
        <references count="4">
          <reference field="2" count="1" selected="0">
            <x v="60"/>
          </reference>
          <reference field="3" count="1" selected="0">
            <x v="49"/>
          </reference>
          <reference field="4" count="1" selected="0">
            <x v="1048832"/>
          </reference>
          <reference field="6" count="1">
            <x v="5"/>
          </reference>
        </references>
      </pivotArea>
    </format>
    <format dxfId="759">
      <pivotArea dataOnly="0" labelOnly="1" outline="0" fieldPosition="0">
        <references count="4">
          <reference field="2" count="1" selected="0">
            <x v="60"/>
          </reference>
          <reference field="3" count="1" selected="0">
            <x v="94"/>
          </reference>
          <reference field="4" count="1" selected="0">
            <x v="0"/>
          </reference>
          <reference field="6" count="1">
            <x v="6"/>
          </reference>
        </references>
      </pivotArea>
    </format>
    <format dxfId="758">
      <pivotArea dataOnly="0" labelOnly="1" outline="0" fieldPosition="0">
        <references count="4">
          <reference field="2" count="1" selected="0">
            <x v="60"/>
          </reference>
          <reference field="3" count="1" selected="0">
            <x v="171"/>
          </reference>
          <reference field="4" count="1" selected="0">
            <x v="1048832"/>
          </reference>
          <reference field="6" count="1">
            <x v="2"/>
          </reference>
        </references>
      </pivotArea>
    </format>
    <format dxfId="757">
      <pivotArea dataOnly="0" labelOnly="1" outline="0" fieldPosition="0">
        <references count="4">
          <reference field="2" count="1" selected="0">
            <x v="61"/>
          </reference>
          <reference field="3" count="1" selected="0">
            <x v="23"/>
          </reference>
          <reference field="4" count="1" selected="0">
            <x v="0"/>
          </reference>
          <reference field="6" count="1">
            <x v="6"/>
          </reference>
        </references>
      </pivotArea>
    </format>
    <format dxfId="756">
      <pivotArea dataOnly="0" labelOnly="1" outline="0" fieldPosition="0">
        <references count="4">
          <reference field="2" count="1" selected="0">
            <x v="61"/>
          </reference>
          <reference field="3" count="1" selected="0">
            <x v="48"/>
          </reference>
          <reference field="4" count="1" selected="0">
            <x v="0"/>
          </reference>
          <reference field="6" count="1">
            <x v="9"/>
          </reference>
        </references>
      </pivotArea>
    </format>
    <format dxfId="755">
      <pivotArea dataOnly="0" labelOnly="1" outline="0" fieldPosition="0">
        <references count="4">
          <reference field="2" count="1" selected="0">
            <x v="62"/>
          </reference>
          <reference field="3" count="1" selected="0">
            <x v="28"/>
          </reference>
          <reference field="4" count="1" selected="0">
            <x v="0"/>
          </reference>
          <reference field="6" count="1">
            <x v="4"/>
          </reference>
        </references>
      </pivotArea>
    </format>
    <format dxfId="754">
      <pivotArea dataOnly="0" labelOnly="1" outline="0" fieldPosition="0">
        <references count="4">
          <reference field="2" count="1" selected="0">
            <x v="63"/>
          </reference>
          <reference field="3" count="1" selected="0">
            <x v="42"/>
          </reference>
          <reference field="4" count="1" selected="0">
            <x v="0"/>
          </reference>
          <reference field="6" count="1">
            <x v="6"/>
          </reference>
        </references>
      </pivotArea>
    </format>
    <format dxfId="753">
      <pivotArea dataOnly="0" labelOnly="1" outline="0" fieldPosition="0">
        <references count="4">
          <reference field="2" count="1" selected="0">
            <x v="64"/>
          </reference>
          <reference field="3" count="1" selected="0">
            <x v="161"/>
          </reference>
          <reference field="4" count="1" selected="0">
            <x v="1048832"/>
          </reference>
          <reference field="6" count="1">
            <x v="6"/>
          </reference>
        </references>
      </pivotArea>
    </format>
    <format dxfId="752">
      <pivotArea dataOnly="0" labelOnly="1" outline="0" fieldPosition="0">
        <references count="4">
          <reference field="2" count="1" selected="0">
            <x v="65"/>
          </reference>
          <reference field="3" count="1" selected="0">
            <x v="36"/>
          </reference>
          <reference field="4" count="1" selected="0">
            <x v="0"/>
          </reference>
          <reference field="6" count="1">
            <x v="6"/>
          </reference>
        </references>
      </pivotArea>
    </format>
    <format dxfId="751">
      <pivotArea dataOnly="0" labelOnly="1" outline="0" fieldPosition="0">
        <references count="4">
          <reference field="2" count="1" selected="0">
            <x v="65"/>
          </reference>
          <reference field="3" count="1" selected="0">
            <x v="54"/>
          </reference>
          <reference field="4" count="1" selected="0">
            <x v="1048832"/>
          </reference>
          <reference field="6" count="1">
            <x v="6"/>
          </reference>
        </references>
      </pivotArea>
    </format>
    <format dxfId="750">
      <pivotArea dataOnly="0" labelOnly="1" outline="0" fieldPosition="0">
        <references count="4">
          <reference field="2" count="1" selected="0">
            <x v="65"/>
          </reference>
          <reference field="3" count="1" selected="0">
            <x v="167"/>
          </reference>
          <reference field="4" count="1" selected="0">
            <x v="0"/>
          </reference>
          <reference field="6" count="1">
            <x v="6"/>
          </reference>
        </references>
      </pivotArea>
    </format>
    <format dxfId="749">
      <pivotArea dataOnly="0" labelOnly="1" outline="0" fieldPosition="0">
        <references count="4">
          <reference field="2" count="1" selected="0">
            <x v="65"/>
          </reference>
          <reference field="3" count="1" selected="0">
            <x v="188"/>
          </reference>
          <reference field="4" count="1" selected="0">
            <x v="0"/>
          </reference>
          <reference field="6" count="1">
            <x v="6"/>
          </reference>
        </references>
      </pivotArea>
    </format>
    <format dxfId="748">
      <pivotArea dataOnly="0" labelOnly="1" outline="0" fieldPosition="0">
        <references count="4">
          <reference field="2" count="1" selected="0">
            <x v="66"/>
          </reference>
          <reference field="3" count="1" selected="0">
            <x v="129"/>
          </reference>
          <reference field="4" count="1" selected="0">
            <x v="0"/>
          </reference>
          <reference field="6" count="1">
            <x v="6"/>
          </reference>
        </references>
      </pivotArea>
    </format>
    <format dxfId="747">
      <pivotArea dataOnly="0" labelOnly="1" outline="0" fieldPosition="0">
        <references count="4">
          <reference field="2" count="1" selected="0">
            <x v="67"/>
          </reference>
          <reference field="3" count="1" selected="0">
            <x v="158"/>
          </reference>
          <reference field="4" count="1" selected="0">
            <x v="0"/>
          </reference>
          <reference field="6" count="1">
            <x v="6"/>
          </reference>
        </references>
      </pivotArea>
    </format>
    <format dxfId="746">
      <pivotArea dataOnly="0" labelOnly="1" outline="0" fieldPosition="0">
        <references count="4">
          <reference field="2" count="1" selected="0">
            <x v="68"/>
          </reference>
          <reference field="3" count="1" selected="0">
            <x v="18"/>
          </reference>
          <reference field="4" count="1" selected="0">
            <x v="0"/>
          </reference>
          <reference field="6" count="1">
            <x v="6"/>
          </reference>
        </references>
      </pivotArea>
    </format>
    <format dxfId="745">
      <pivotArea dataOnly="0" labelOnly="1" outline="0" fieldPosition="0">
        <references count="4">
          <reference field="2" count="1" selected="0">
            <x v="69"/>
          </reference>
          <reference field="3" count="1" selected="0">
            <x v="156"/>
          </reference>
          <reference field="4" count="1" selected="0">
            <x v="0"/>
          </reference>
          <reference field="6" count="1">
            <x v="6"/>
          </reference>
        </references>
      </pivotArea>
    </format>
    <format dxfId="744">
      <pivotArea dataOnly="0" labelOnly="1" outline="0" fieldPosition="0">
        <references count="4">
          <reference field="2" count="1" selected="0">
            <x v="69"/>
          </reference>
          <reference field="3" count="1" selected="0">
            <x v="195"/>
          </reference>
          <reference field="4" count="1" selected="0">
            <x v="0"/>
          </reference>
          <reference field="6" count="1">
            <x v="6"/>
          </reference>
        </references>
      </pivotArea>
    </format>
    <format dxfId="743">
      <pivotArea dataOnly="0" labelOnly="1" outline="0" fieldPosition="0">
        <references count="4">
          <reference field="2" count="1" selected="0">
            <x v="69"/>
          </reference>
          <reference field="3" count="1" selected="0">
            <x v="226"/>
          </reference>
          <reference field="4" count="1" selected="0">
            <x v="0"/>
          </reference>
          <reference field="6" count="1">
            <x v="6"/>
          </reference>
        </references>
      </pivotArea>
    </format>
    <format dxfId="742">
      <pivotArea dataOnly="0" labelOnly="1" outline="0" fieldPosition="0">
        <references count="4">
          <reference field="2" count="1" selected="0">
            <x v="70"/>
          </reference>
          <reference field="3" count="1" selected="0">
            <x v="217"/>
          </reference>
          <reference field="4" count="1" selected="0">
            <x v="0"/>
          </reference>
          <reference field="6" count="1">
            <x v="6"/>
          </reference>
        </references>
      </pivotArea>
    </format>
    <format dxfId="741">
      <pivotArea dataOnly="0" labelOnly="1" outline="0" fieldPosition="0">
        <references count="4">
          <reference field="2" count="1" selected="0">
            <x v="71"/>
          </reference>
          <reference field="3" count="1" selected="0">
            <x v="185"/>
          </reference>
          <reference field="4" count="1" selected="0">
            <x v="0"/>
          </reference>
          <reference field="6" count="1">
            <x v="6"/>
          </reference>
        </references>
      </pivotArea>
    </format>
    <format dxfId="740">
      <pivotArea dataOnly="0" labelOnly="1" outline="0" fieldPosition="0">
        <references count="4">
          <reference field="2" count="1" selected="0">
            <x v="72"/>
          </reference>
          <reference field="3" count="1" selected="0">
            <x v="67"/>
          </reference>
          <reference field="4" count="1" selected="0">
            <x v="0"/>
          </reference>
          <reference field="6" count="1">
            <x v="6"/>
          </reference>
        </references>
      </pivotArea>
    </format>
    <format dxfId="739">
      <pivotArea dataOnly="0" labelOnly="1" outline="0" fieldPosition="0">
        <references count="4">
          <reference field="2" count="1" selected="0">
            <x v="73"/>
          </reference>
          <reference field="3" count="1" selected="0">
            <x v="149"/>
          </reference>
          <reference field="4" count="1" selected="0">
            <x v="0"/>
          </reference>
          <reference field="6" count="1">
            <x v="9"/>
          </reference>
        </references>
      </pivotArea>
    </format>
    <format dxfId="738">
      <pivotArea dataOnly="0" labelOnly="1" outline="0" fieldPosition="0">
        <references count="4">
          <reference field="2" count="1" selected="0">
            <x v="74"/>
          </reference>
          <reference field="3" count="1" selected="0">
            <x v="51"/>
          </reference>
          <reference field="4" count="1" selected="0">
            <x v="0"/>
          </reference>
          <reference field="6" count="1">
            <x v="6"/>
          </reference>
        </references>
      </pivotArea>
    </format>
    <format dxfId="737">
      <pivotArea dataOnly="0" labelOnly="1" outline="0" fieldPosition="0">
        <references count="4">
          <reference field="2" count="1" selected="0">
            <x v="74"/>
          </reference>
          <reference field="3" count="1" selected="0">
            <x v="115"/>
          </reference>
          <reference field="4" count="1" selected="0">
            <x v="0"/>
          </reference>
          <reference field="6" count="1">
            <x v="8"/>
          </reference>
        </references>
      </pivotArea>
    </format>
    <format dxfId="736">
      <pivotArea dataOnly="0" labelOnly="1" outline="0" fieldPosition="0">
        <references count="4">
          <reference field="2" count="1" selected="0">
            <x v="75"/>
          </reference>
          <reference field="3" count="1" selected="0">
            <x v="19"/>
          </reference>
          <reference field="4" count="1" selected="0">
            <x v="1048832"/>
          </reference>
          <reference field="6" count="1">
            <x v="7"/>
          </reference>
        </references>
      </pivotArea>
    </format>
    <format dxfId="735">
      <pivotArea dataOnly="0" labelOnly="1" outline="0" fieldPosition="0">
        <references count="4">
          <reference field="2" count="1" selected="0">
            <x v="75"/>
          </reference>
          <reference field="3" count="1" selected="0">
            <x v="89"/>
          </reference>
          <reference field="4" count="1" selected="0">
            <x v="0"/>
          </reference>
          <reference field="6" count="1">
            <x v="9"/>
          </reference>
        </references>
      </pivotArea>
    </format>
    <format dxfId="734">
      <pivotArea dataOnly="0" labelOnly="1" outline="0" fieldPosition="0">
        <references count="4">
          <reference field="2" count="1" selected="0">
            <x v="76"/>
          </reference>
          <reference field="3" count="1" selected="0">
            <x v="23"/>
          </reference>
          <reference field="4" count="1" selected="0">
            <x v="0"/>
          </reference>
          <reference field="6" count="1">
            <x v="6"/>
          </reference>
        </references>
      </pivotArea>
    </format>
    <format dxfId="733">
      <pivotArea dataOnly="0" labelOnly="1" outline="0" fieldPosition="0">
        <references count="4">
          <reference field="2" count="1" selected="0">
            <x v="76"/>
          </reference>
          <reference field="3" count="1" selected="0">
            <x v="193"/>
          </reference>
          <reference field="4" count="1" selected="0">
            <x v="0"/>
          </reference>
          <reference field="6" count="1">
            <x v="8"/>
          </reference>
        </references>
      </pivotArea>
    </format>
    <format dxfId="732">
      <pivotArea dataOnly="0" labelOnly="1" outline="0" fieldPosition="0">
        <references count="4">
          <reference field="2" count="1" selected="0">
            <x v="77"/>
          </reference>
          <reference field="3" count="1" selected="0">
            <x v="128"/>
          </reference>
          <reference field="4" count="1" selected="0">
            <x v="0"/>
          </reference>
          <reference field="6" count="1">
            <x v="6"/>
          </reference>
        </references>
      </pivotArea>
    </format>
    <format dxfId="731">
      <pivotArea dataOnly="0" labelOnly="1" outline="0" fieldPosition="0">
        <references count="4">
          <reference field="2" count="1" selected="0">
            <x v="78"/>
          </reference>
          <reference field="3" count="1" selected="0">
            <x v="20"/>
          </reference>
          <reference field="4" count="1" selected="0">
            <x v="0"/>
          </reference>
          <reference field="6" count="1">
            <x v="9"/>
          </reference>
        </references>
      </pivotArea>
    </format>
    <format dxfId="730">
      <pivotArea dataOnly="0" labelOnly="1" outline="0" fieldPosition="0">
        <references count="4">
          <reference field="2" count="1" selected="0">
            <x v="79"/>
          </reference>
          <reference field="3" count="1" selected="0">
            <x v="41"/>
          </reference>
          <reference field="4" count="1" selected="0">
            <x v="0"/>
          </reference>
          <reference field="6" count="1">
            <x v="9"/>
          </reference>
        </references>
      </pivotArea>
    </format>
    <format dxfId="729">
      <pivotArea dataOnly="0" labelOnly="1" outline="0" fieldPosition="0">
        <references count="4">
          <reference field="2" count="1" selected="0">
            <x v="79"/>
          </reference>
          <reference field="3" count="1" selected="0">
            <x v="130"/>
          </reference>
          <reference field="4" count="1" selected="0">
            <x v="0"/>
          </reference>
          <reference field="6" count="1">
            <x v="9"/>
          </reference>
        </references>
      </pivotArea>
    </format>
    <format dxfId="728">
      <pivotArea dataOnly="0" labelOnly="1" outline="0" fieldPosition="0">
        <references count="4">
          <reference field="2" count="1" selected="0">
            <x v="80"/>
          </reference>
          <reference field="3" count="1" selected="0">
            <x v="65"/>
          </reference>
          <reference field="4" count="1" selected="0">
            <x v="0"/>
          </reference>
          <reference field="6" count="1">
            <x v="9"/>
          </reference>
        </references>
      </pivotArea>
    </format>
    <format dxfId="727">
      <pivotArea dataOnly="0" labelOnly="1" outline="0" fieldPosition="0">
        <references count="4">
          <reference field="2" count="1" selected="0">
            <x v="80"/>
          </reference>
          <reference field="3" count="1" selected="0">
            <x v="143"/>
          </reference>
          <reference field="4" count="1" selected="0">
            <x v="0"/>
          </reference>
          <reference field="6" count="1">
            <x v="9"/>
          </reference>
        </references>
      </pivotArea>
    </format>
    <format dxfId="726">
      <pivotArea dataOnly="0" labelOnly="1" outline="0" fieldPosition="0">
        <references count="4">
          <reference field="2" count="1" selected="0">
            <x v="80"/>
          </reference>
          <reference field="3" count="1" selected="0">
            <x v="173"/>
          </reference>
          <reference field="4" count="1" selected="0">
            <x v="0"/>
          </reference>
          <reference field="6" count="1">
            <x v="9"/>
          </reference>
        </references>
      </pivotArea>
    </format>
    <format dxfId="725">
      <pivotArea dataOnly="0" labelOnly="1" outline="0" fieldPosition="0">
        <references count="4">
          <reference field="2" count="1" selected="0">
            <x v="81"/>
          </reference>
          <reference field="3" count="1" selected="0">
            <x v="88"/>
          </reference>
          <reference field="4" count="1" selected="0">
            <x v="0"/>
          </reference>
          <reference field="6" count="1">
            <x v="6"/>
          </reference>
        </references>
      </pivotArea>
    </format>
    <format dxfId="724">
      <pivotArea dataOnly="0" labelOnly="1" outline="0" fieldPosition="0">
        <references count="4">
          <reference field="2" count="1" selected="0">
            <x v="82"/>
          </reference>
          <reference field="3" count="1" selected="0">
            <x v="114"/>
          </reference>
          <reference field="4" count="1" selected="0">
            <x v="0"/>
          </reference>
          <reference field="6" count="1">
            <x v="9"/>
          </reference>
        </references>
      </pivotArea>
    </format>
    <format dxfId="723">
      <pivotArea dataOnly="0" labelOnly="1" outline="0" fieldPosition="0">
        <references count="4">
          <reference field="2" count="1" selected="0">
            <x v="83"/>
          </reference>
          <reference field="3" count="1" selected="0">
            <x v="60"/>
          </reference>
          <reference field="4" count="1" selected="0">
            <x v="0"/>
          </reference>
          <reference field="6" count="1">
            <x v="9"/>
          </reference>
        </references>
      </pivotArea>
    </format>
    <format dxfId="722">
      <pivotArea dataOnly="0" labelOnly="1" outline="0" fieldPosition="0">
        <references count="4">
          <reference field="2" count="1" selected="0">
            <x v="84"/>
          </reference>
          <reference field="3" count="1" selected="0">
            <x v="67"/>
          </reference>
          <reference field="4" count="1" selected="0">
            <x v="0"/>
          </reference>
          <reference field="6" count="1">
            <x v="6"/>
          </reference>
        </references>
      </pivotArea>
    </format>
    <format dxfId="721">
      <pivotArea dataOnly="0" labelOnly="1" outline="0" fieldPosition="0">
        <references count="4">
          <reference field="2" count="1" selected="0">
            <x v="85"/>
          </reference>
          <reference field="3" count="1" selected="0">
            <x v="50"/>
          </reference>
          <reference field="4" count="1" selected="0">
            <x v="0"/>
          </reference>
          <reference field="6" count="1">
            <x v="6"/>
          </reference>
        </references>
      </pivotArea>
    </format>
    <format dxfId="720">
      <pivotArea dataOnly="0" labelOnly="1" outline="0" fieldPosition="0">
        <references count="4">
          <reference field="2" count="1" selected="0">
            <x v="85"/>
          </reference>
          <reference field="3" count="1" selected="0">
            <x v="91"/>
          </reference>
          <reference field="4" count="1" selected="0">
            <x v="0"/>
          </reference>
          <reference field="6" count="1">
            <x v="8"/>
          </reference>
        </references>
      </pivotArea>
    </format>
    <format dxfId="719">
      <pivotArea dataOnly="0" labelOnly="1" outline="0" fieldPosition="0">
        <references count="4">
          <reference field="2" count="1" selected="0">
            <x v="85"/>
          </reference>
          <reference field="3" count="1" selected="0">
            <x v="133"/>
          </reference>
          <reference field="4" count="1" selected="0">
            <x v="0"/>
          </reference>
          <reference field="6" count="1">
            <x v="8"/>
          </reference>
        </references>
      </pivotArea>
    </format>
    <format dxfId="718">
      <pivotArea dataOnly="0" labelOnly="1" outline="0" fieldPosition="0">
        <references count="4">
          <reference field="2" count="1" selected="0">
            <x v="85"/>
          </reference>
          <reference field="3" count="1" selected="0">
            <x v="208"/>
          </reference>
          <reference field="4" count="1" selected="0">
            <x v="0"/>
          </reference>
          <reference field="6" count="1">
            <x v="9"/>
          </reference>
        </references>
      </pivotArea>
    </format>
    <format dxfId="717">
      <pivotArea dataOnly="0" labelOnly="1" outline="0" fieldPosition="0">
        <references count="4">
          <reference field="2" count="1" selected="0">
            <x v="86"/>
          </reference>
          <reference field="3" count="1" selected="0">
            <x v="0"/>
          </reference>
          <reference field="4" count="1" selected="0">
            <x v="0"/>
          </reference>
          <reference field="6" count="1">
            <x v="9"/>
          </reference>
        </references>
      </pivotArea>
    </format>
    <format dxfId="716">
      <pivotArea dataOnly="0" labelOnly="1" outline="0" fieldPosition="0">
        <references count="4">
          <reference field="2" count="1" selected="0">
            <x v="87"/>
          </reference>
          <reference field="3" count="1" selected="0">
            <x v="0"/>
          </reference>
          <reference field="4" count="1" selected="0">
            <x v="0"/>
          </reference>
          <reference field="6" count="1">
            <x v="9"/>
          </reference>
        </references>
      </pivotArea>
    </format>
    <format dxfId="715">
      <pivotArea dataOnly="0" labelOnly="1" outline="0" fieldPosition="0">
        <references count="4">
          <reference field="2" count="1" selected="0">
            <x v="88"/>
          </reference>
          <reference field="3" count="1" selected="0">
            <x v="90"/>
          </reference>
          <reference field="4" count="1" selected="0">
            <x v="0"/>
          </reference>
          <reference field="6" count="1">
            <x v="9"/>
          </reference>
        </references>
      </pivotArea>
    </format>
    <format dxfId="714">
      <pivotArea dataOnly="0" labelOnly="1" outline="0" fieldPosition="0">
        <references count="4">
          <reference field="2" count="1" selected="0">
            <x v="89"/>
          </reference>
          <reference field="3" count="1" selected="0">
            <x v="58"/>
          </reference>
          <reference field="4" count="1" selected="0">
            <x v="0"/>
          </reference>
          <reference field="6" count="1">
            <x v="8"/>
          </reference>
        </references>
      </pivotArea>
    </format>
    <format dxfId="713">
      <pivotArea dataOnly="0" labelOnly="1" outline="0" fieldPosition="0">
        <references count="4">
          <reference field="2" count="1" selected="0">
            <x v="90"/>
          </reference>
          <reference field="3" count="1" selected="0">
            <x v="150"/>
          </reference>
          <reference field="4" count="1" selected="0">
            <x v="0"/>
          </reference>
          <reference field="6" count="1">
            <x v="4"/>
          </reference>
        </references>
      </pivotArea>
    </format>
    <format dxfId="712">
      <pivotArea dataOnly="0" labelOnly="1" outline="0" fieldPosition="0">
        <references count="4">
          <reference field="2" count="1" selected="0">
            <x v="91"/>
          </reference>
          <reference field="3" count="1" selected="0">
            <x v="53"/>
          </reference>
          <reference field="4" count="1" selected="0">
            <x v="0"/>
          </reference>
          <reference field="6" count="1">
            <x v="8"/>
          </reference>
        </references>
      </pivotArea>
    </format>
    <format dxfId="711">
      <pivotArea dataOnly="0" labelOnly="1" outline="0" fieldPosition="0">
        <references count="4">
          <reference field="2" count="1" selected="0">
            <x v="91"/>
          </reference>
          <reference field="3" count="1" selected="0">
            <x v="200"/>
          </reference>
          <reference field="4" count="1" selected="0">
            <x v="0"/>
          </reference>
          <reference field="6" count="1">
            <x v="9"/>
          </reference>
        </references>
      </pivotArea>
    </format>
    <format dxfId="710">
      <pivotArea dataOnly="0" labelOnly="1" outline="0" fieldPosition="0">
        <references count="4">
          <reference field="2" count="1" selected="0">
            <x v="92"/>
          </reference>
          <reference field="3" count="1" selected="0">
            <x v="138"/>
          </reference>
          <reference field="4" count="1" selected="0">
            <x v="0"/>
          </reference>
          <reference field="6" count="1">
            <x v="9"/>
          </reference>
        </references>
      </pivotArea>
    </format>
    <format dxfId="709">
      <pivotArea dataOnly="0" labelOnly="1" outline="0" fieldPosition="0">
        <references count="4">
          <reference field="2" count="1" selected="0">
            <x v="93"/>
          </reference>
          <reference field="3" count="1" selected="0">
            <x v="12"/>
          </reference>
          <reference field="4" count="1" selected="0">
            <x v="0"/>
          </reference>
          <reference field="6" count="1">
            <x v="9"/>
          </reference>
        </references>
      </pivotArea>
    </format>
    <format dxfId="708">
      <pivotArea dataOnly="0" labelOnly="1" outline="0" fieldPosition="0">
        <references count="4">
          <reference field="2" count="1" selected="0">
            <x v="93"/>
          </reference>
          <reference field="3" count="1" selected="0">
            <x v="59"/>
          </reference>
          <reference field="4" count="1" selected="0">
            <x v="0"/>
          </reference>
          <reference field="6" count="1">
            <x v="9"/>
          </reference>
        </references>
      </pivotArea>
    </format>
    <format dxfId="707">
      <pivotArea dataOnly="0" labelOnly="1" outline="0" fieldPosition="0">
        <references count="4">
          <reference field="2" count="1" selected="0">
            <x v="94"/>
          </reference>
          <reference field="3" count="1" selected="0">
            <x v="10"/>
          </reference>
          <reference field="4" count="1" selected="0">
            <x v="0"/>
          </reference>
          <reference field="6" count="1">
            <x v="9"/>
          </reference>
        </references>
      </pivotArea>
    </format>
    <format dxfId="706">
      <pivotArea dataOnly="0" labelOnly="1" outline="0" fieldPosition="0">
        <references count="4">
          <reference field="2" count="1" selected="0">
            <x v="95"/>
          </reference>
          <reference field="3" count="1" selected="0">
            <x v="61"/>
          </reference>
          <reference field="4" count="1" selected="0">
            <x v="0"/>
          </reference>
          <reference field="6" count="1">
            <x v="9"/>
          </reference>
        </references>
      </pivotArea>
    </format>
    <format dxfId="705">
      <pivotArea dataOnly="0" labelOnly="1" outline="0" fieldPosition="0">
        <references count="4">
          <reference field="2" count="1" selected="0">
            <x v="96"/>
          </reference>
          <reference field="3" count="1" selected="0">
            <x v="189"/>
          </reference>
          <reference field="4" count="1" selected="0">
            <x v="0"/>
          </reference>
          <reference field="6" count="1">
            <x v="4"/>
          </reference>
        </references>
      </pivotArea>
    </format>
    <format dxfId="704">
      <pivotArea dataOnly="0" labelOnly="1" outline="0" fieldPosition="0">
        <references count="4">
          <reference field="2" count="1" selected="0">
            <x v="96"/>
          </reference>
          <reference field="3" count="1" selected="0">
            <x v="218"/>
          </reference>
          <reference field="4" count="1" selected="0">
            <x v="0"/>
          </reference>
          <reference field="6" count="1">
            <x v="4"/>
          </reference>
        </references>
      </pivotArea>
    </format>
    <format dxfId="703">
      <pivotArea dataOnly="0" labelOnly="1" outline="0" fieldPosition="0">
        <references count="4">
          <reference field="2" count="1" selected="0">
            <x v="96"/>
          </reference>
          <reference field="3" count="1" selected="0">
            <x v="225"/>
          </reference>
          <reference field="4" count="1" selected="0">
            <x v="0"/>
          </reference>
          <reference field="6" count="1">
            <x v="4"/>
          </reference>
        </references>
      </pivotArea>
    </format>
    <format dxfId="702">
      <pivotArea dataOnly="0" labelOnly="1" outline="0" fieldPosition="0">
        <references count="4">
          <reference field="2" count="1" selected="0">
            <x v="97"/>
          </reference>
          <reference field="3" count="1" selected="0">
            <x v="190"/>
          </reference>
          <reference field="4" count="1" selected="0">
            <x v="0"/>
          </reference>
          <reference field="6" count="1">
            <x v="9"/>
          </reference>
        </references>
      </pivotArea>
    </format>
    <format dxfId="701">
      <pivotArea dataOnly="0" labelOnly="1" outline="0" fieldPosition="0">
        <references count="4">
          <reference field="2" count="1" selected="0">
            <x v="98"/>
          </reference>
          <reference field="3" count="1" selected="0">
            <x v="26"/>
          </reference>
          <reference field="4" count="1" selected="0">
            <x v="0"/>
          </reference>
          <reference field="6" count="1">
            <x v="9"/>
          </reference>
        </references>
      </pivotArea>
    </format>
    <format dxfId="700">
      <pivotArea dataOnly="0" labelOnly="1" outline="0" fieldPosition="0">
        <references count="4">
          <reference field="2" count="1" selected="0">
            <x v="99"/>
          </reference>
          <reference field="3" count="1" selected="0">
            <x v="32"/>
          </reference>
          <reference field="4" count="1" selected="0">
            <x v="0"/>
          </reference>
          <reference field="6" count="1">
            <x v="8"/>
          </reference>
        </references>
      </pivotArea>
    </format>
    <format dxfId="699">
      <pivotArea dataOnly="0" labelOnly="1" outline="0" fieldPosition="0">
        <references count="4">
          <reference field="2" count="1" selected="0">
            <x v="100"/>
          </reference>
          <reference field="3" count="1" selected="0">
            <x v="188"/>
          </reference>
          <reference field="4" count="1" selected="0">
            <x v="0"/>
          </reference>
          <reference field="6" count="1">
            <x v="6"/>
          </reference>
        </references>
      </pivotArea>
    </format>
    <format dxfId="698">
      <pivotArea dataOnly="0" labelOnly="1" outline="0" fieldPosition="0">
        <references count="4">
          <reference field="2" count="1" selected="0">
            <x v="101"/>
          </reference>
          <reference field="3" count="1" selected="0">
            <x v="187"/>
          </reference>
          <reference field="4" count="1" selected="0">
            <x v="0"/>
          </reference>
          <reference field="6" count="1">
            <x v="9"/>
          </reference>
        </references>
      </pivotArea>
    </format>
    <format dxfId="697">
      <pivotArea dataOnly="0" labelOnly="1" outline="0" fieldPosition="0">
        <references count="4">
          <reference field="2" count="1" selected="0">
            <x v="102"/>
          </reference>
          <reference field="3" count="1" selected="0">
            <x v="75"/>
          </reference>
          <reference field="4" count="1" selected="0">
            <x v="0"/>
          </reference>
          <reference field="6" count="1">
            <x v="9"/>
          </reference>
        </references>
      </pivotArea>
    </format>
    <format dxfId="696">
      <pivotArea dataOnly="0" labelOnly="1" outline="0" fieldPosition="0">
        <references count="4">
          <reference field="2" count="1" selected="0">
            <x v="103"/>
          </reference>
          <reference field="3" count="1" selected="0">
            <x v="154"/>
          </reference>
          <reference field="4" count="1" selected="0">
            <x v="0"/>
          </reference>
          <reference field="6" count="1">
            <x v="9"/>
          </reference>
        </references>
      </pivotArea>
    </format>
    <format dxfId="695">
      <pivotArea dataOnly="0" labelOnly="1" outline="0" fieldPosition="0">
        <references count="4">
          <reference field="2" count="1" selected="0">
            <x v="104"/>
          </reference>
          <reference field="3" count="1" selected="0">
            <x v="40"/>
          </reference>
          <reference field="4" count="1" selected="0">
            <x v="0"/>
          </reference>
          <reference field="6" count="1">
            <x v="9"/>
          </reference>
        </references>
      </pivotArea>
    </format>
    <format dxfId="694">
      <pivotArea dataOnly="0" labelOnly="1" outline="0" fieldPosition="0">
        <references count="4">
          <reference field="2" count="1" selected="0">
            <x v="105"/>
          </reference>
          <reference field="3" count="1" selected="0">
            <x v="9"/>
          </reference>
          <reference field="4" count="1" selected="0">
            <x v="0"/>
          </reference>
          <reference field="6" count="1">
            <x v="9"/>
          </reference>
        </references>
      </pivotArea>
    </format>
    <format dxfId="693">
      <pivotArea dataOnly="0" labelOnly="1" outline="0" fieldPosition="0">
        <references count="4">
          <reference field="2" count="1" selected="0">
            <x v="106"/>
          </reference>
          <reference field="3" count="1" selected="0">
            <x v="189"/>
          </reference>
          <reference field="4" count="1" selected="0">
            <x v="0"/>
          </reference>
          <reference field="6" count="1">
            <x v="4"/>
          </reference>
        </references>
      </pivotArea>
    </format>
    <format dxfId="692">
      <pivotArea dataOnly="0" labelOnly="1" outline="0" fieldPosition="0">
        <references count="4">
          <reference field="2" count="1" selected="0">
            <x v="107"/>
          </reference>
          <reference field="3" count="1" selected="0">
            <x v="148"/>
          </reference>
          <reference field="4" count="1" selected="0">
            <x v="0"/>
          </reference>
          <reference field="6" count="1">
            <x v="9"/>
          </reference>
        </references>
      </pivotArea>
    </format>
    <format dxfId="691">
      <pivotArea dataOnly="0" labelOnly="1" outline="0" fieldPosition="0">
        <references count="4">
          <reference field="2" count="1" selected="0">
            <x v="108"/>
          </reference>
          <reference field="3" count="1" selected="0">
            <x v="196"/>
          </reference>
          <reference field="4" count="1" selected="0">
            <x v="0"/>
          </reference>
          <reference field="6" count="1">
            <x v="9"/>
          </reference>
        </references>
      </pivotArea>
    </format>
    <format dxfId="690">
      <pivotArea dataOnly="0" labelOnly="1" outline="0" fieldPosition="0">
        <references count="4">
          <reference field="2" count="1" selected="0">
            <x v="109"/>
          </reference>
          <reference field="3" count="1" selected="0">
            <x v="63"/>
          </reference>
          <reference field="4" count="1" selected="0">
            <x v="0"/>
          </reference>
          <reference field="6" count="1">
            <x v="9"/>
          </reference>
        </references>
      </pivotArea>
    </format>
    <format dxfId="689">
      <pivotArea dataOnly="0" labelOnly="1" outline="0" fieldPosition="0">
        <references count="4">
          <reference field="2" count="1" selected="0">
            <x v="110"/>
          </reference>
          <reference field="3" count="1" selected="0">
            <x v="34"/>
          </reference>
          <reference field="4" count="1" selected="0">
            <x v="0"/>
          </reference>
          <reference field="6" count="1">
            <x v="4"/>
          </reference>
        </references>
      </pivotArea>
    </format>
    <format dxfId="688">
      <pivotArea dataOnly="0" labelOnly="1" outline="0" fieldPosition="0">
        <references count="4">
          <reference field="2" count="1" selected="0">
            <x v="110"/>
          </reference>
          <reference field="3" count="1" selected="0">
            <x v="135"/>
          </reference>
          <reference field="4" count="1" selected="0">
            <x v="0"/>
          </reference>
          <reference field="6" count="1">
            <x v="4"/>
          </reference>
        </references>
      </pivotArea>
    </format>
    <format dxfId="687">
      <pivotArea dataOnly="0" labelOnly="1" outline="0" fieldPosition="0">
        <references count="4">
          <reference field="2" count="1" selected="0">
            <x v="111"/>
          </reference>
          <reference field="3" count="1" selected="0">
            <x v="78"/>
          </reference>
          <reference field="4" count="1" selected="0">
            <x v="0"/>
          </reference>
          <reference field="6" count="1">
            <x v="4"/>
          </reference>
        </references>
      </pivotArea>
    </format>
    <format dxfId="686">
      <pivotArea dataOnly="0" labelOnly="1" outline="0" fieldPosition="0">
        <references count="4">
          <reference field="2" count="1" selected="0">
            <x v="111"/>
          </reference>
          <reference field="3" count="1" selected="0">
            <x v="81"/>
          </reference>
          <reference field="4" count="1" selected="0">
            <x v="0"/>
          </reference>
          <reference field="6" count="1">
            <x v="4"/>
          </reference>
        </references>
      </pivotArea>
    </format>
    <format dxfId="685">
      <pivotArea dataOnly="0" labelOnly="1" outline="0" fieldPosition="0">
        <references count="4">
          <reference field="2" count="1" selected="0">
            <x v="112"/>
          </reference>
          <reference field="3" count="1" selected="0">
            <x v="11"/>
          </reference>
          <reference field="4" count="1" selected="0">
            <x v="0"/>
          </reference>
          <reference field="6" count="1">
            <x v="9"/>
          </reference>
        </references>
      </pivotArea>
    </format>
    <format dxfId="684">
      <pivotArea dataOnly="0" labelOnly="1" outline="0" fieldPosition="0">
        <references count="4">
          <reference field="2" count="1" selected="0">
            <x v="112"/>
          </reference>
          <reference field="3" count="1" selected="0">
            <x v="25"/>
          </reference>
          <reference field="4" count="1" selected="0">
            <x v="0"/>
          </reference>
          <reference field="6" count="1">
            <x v="4"/>
          </reference>
        </references>
      </pivotArea>
    </format>
    <format dxfId="683">
      <pivotArea dataOnly="0" labelOnly="1" outline="0" fieldPosition="0">
        <references count="4">
          <reference field="2" count="1" selected="0">
            <x v="113"/>
          </reference>
          <reference field="3" count="1" selected="0">
            <x v="183"/>
          </reference>
          <reference field="4" count="1" selected="0">
            <x v="0"/>
          </reference>
          <reference field="6" count="1">
            <x v="9"/>
          </reference>
        </references>
      </pivotArea>
    </format>
    <format dxfId="682">
      <pivotArea dataOnly="0" labelOnly="1" outline="0" fieldPosition="0">
        <references count="4">
          <reference field="2" count="1" selected="0">
            <x v="114"/>
          </reference>
          <reference field="3" count="1" selected="0">
            <x v="199"/>
          </reference>
          <reference field="4" count="1" selected="0">
            <x v="0"/>
          </reference>
          <reference field="6" count="1">
            <x v="9"/>
          </reference>
        </references>
      </pivotArea>
    </format>
    <format dxfId="681">
      <pivotArea dataOnly="0" labelOnly="1" outline="0" fieldPosition="0">
        <references count="4">
          <reference field="2" count="1" selected="0">
            <x v="115"/>
          </reference>
          <reference field="3" count="1" selected="0">
            <x v="125"/>
          </reference>
          <reference field="4" count="1" selected="0">
            <x v="0"/>
          </reference>
          <reference field="6" count="1">
            <x v="9"/>
          </reference>
        </references>
      </pivotArea>
    </format>
    <format dxfId="680">
      <pivotArea dataOnly="0" labelOnly="1" outline="0" fieldPosition="0">
        <references count="4">
          <reference field="2" count="1" selected="0">
            <x v="116"/>
          </reference>
          <reference field="3" count="1" selected="0">
            <x v="34"/>
          </reference>
          <reference field="4" count="1" selected="0">
            <x v="0"/>
          </reference>
          <reference field="6" count="1">
            <x v="4"/>
          </reference>
        </references>
      </pivotArea>
    </format>
    <format dxfId="679">
      <pivotArea dataOnly="0" labelOnly="1" outline="0" fieldPosition="0">
        <references count="4">
          <reference field="2" count="1" selected="0">
            <x v="117"/>
          </reference>
          <reference field="3" count="1" selected="0">
            <x v="174"/>
          </reference>
          <reference field="4" count="1" selected="0">
            <x v="0"/>
          </reference>
          <reference field="6" count="1">
            <x v="6"/>
          </reference>
        </references>
      </pivotArea>
    </format>
    <format dxfId="678">
      <pivotArea dataOnly="0" labelOnly="1" outline="0" fieldPosition="0">
        <references count="4">
          <reference field="2" count="1" selected="0">
            <x v="118"/>
          </reference>
          <reference field="3" count="1" selected="0">
            <x v="182"/>
          </reference>
          <reference field="4" count="1" selected="0">
            <x v="0"/>
          </reference>
          <reference field="6" count="1">
            <x v="9"/>
          </reference>
        </references>
      </pivotArea>
    </format>
    <format dxfId="677">
      <pivotArea dataOnly="0" labelOnly="1" outline="0" fieldPosition="0">
        <references count="4">
          <reference field="2" count="1" selected="0">
            <x v="118"/>
          </reference>
          <reference field="3" count="1" selected="0">
            <x v="192"/>
          </reference>
          <reference field="4" count="1" selected="0">
            <x v="0"/>
          </reference>
          <reference field="6" count="1">
            <x v="9"/>
          </reference>
        </references>
      </pivotArea>
    </format>
    <format dxfId="676">
      <pivotArea dataOnly="0" labelOnly="1" outline="0" fieldPosition="0">
        <references count="4">
          <reference field="2" count="1" selected="0">
            <x v="119"/>
          </reference>
          <reference field="3" count="1" selected="0">
            <x v="124"/>
          </reference>
          <reference field="4" count="1" selected="0">
            <x v="0"/>
          </reference>
          <reference field="6" count="1">
            <x v="9"/>
          </reference>
        </references>
      </pivotArea>
    </format>
    <format dxfId="675">
      <pivotArea dataOnly="0" labelOnly="1" outline="0" fieldPosition="0">
        <references count="4">
          <reference field="2" count="1" selected="0">
            <x v="120"/>
          </reference>
          <reference field="3" count="1" selected="0">
            <x v="216"/>
          </reference>
          <reference field="4" count="1" selected="0">
            <x v="0"/>
          </reference>
          <reference field="6" count="1">
            <x v="9"/>
          </reference>
        </references>
      </pivotArea>
    </format>
    <format dxfId="674">
      <pivotArea dataOnly="0" labelOnly="1" outline="0" fieldPosition="0">
        <references count="4">
          <reference field="2" count="1" selected="0">
            <x v="121"/>
          </reference>
          <reference field="3" count="1" selected="0">
            <x v="83"/>
          </reference>
          <reference field="4" count="1" selected="0">
            <x v="0"/>
          </reference>
          <reference field="6" count="1">
            <x v="9"/>
          </reference>
        </references>
      </pivotArea>
    </format>
    <format dxfId="673">
      <pivotArea dataOnly="0" labelOnly="1" outline="0" fieldPosition="0">
        <references count="4">
          <reference field="2" count="1" selected="0">
            <x v="122"/>
          </reference>
          <reference field="3" count="1" selected="0">
            <x v="142"/>
          </reference>
          <reference field="4" count="1" selected="0">
            <x v="0"/>
          </reference>
          <reference field="6" count="1">
            <x v="9"/>
          </reference>
        </references>
      </pivotArea>
    </format>
    <format dxfId="672">
      <pivotArea dataOnly="0" labelOnly="1" outline="0" fieldPosition="0">
        <references count="4">
          <reference field="2" count="1" selected="0">
            <x v="123"/>
          </reference>
          <reference field="3" count="1" selected="0">
            <x v="145"/>
          </reference>
          <reference field="4" count="1" selected="0">
            <x v="0"/>
          </reference>
          <reference field="6" count="1">
            <x v="6"/>
          </reference>
        </references>
      </pivotArea>
    </format>
    <format dxfId="671">
      <pivotArea dataOnly="0" labelOnly="1" outline="0" fieldPosition="0">
        <references count="4">
          <reference field="2" count="1" selected="0">
            <x v="124"/>
          </reference>
          <reference field="3" count="1" selected="0">
            <x v="210"/>
          </reference>
          <reference field="4" count="1" selected="0">
            <x v="0"/>
          </reference>
          <reference field="6" count="1">
            <x v="7"/>
          </reference>
        </references>
      </pivotArea>
    </format>
    <format dxfId="670">
      <pivotArea dataOnly="0" labelOnly="1" outline="0" fieldPosition="0">
        <references count="4">
          <reference field="2" count="1" selected="0">
            <x v="125"/>
          </reference>
          <reference field="3" count="1" selected="0">
            <x v="110"/>
          </reference>
          <reference field="4" count="1" selected="0">
            <x v="0"/>
          </reference>
          <reference field="6" count="1">
            <x v="7"/>
          </reference>
        </references>
      </pivotArea>
    </format>
    <format dxfId="669">
      <pivotArea dataOnly="0" labelOnly="1" outline="0" fieldPosition="0">
        <references count="4">
          <reference field="2" count="1" selected="0">
            <x v="126"/>
          </reference>
          <reference field="3" count="1" selected="0">
            <x v="132"/>
          </reference>
          <reference field="4" count="1" selected="0">
            <x v="0"/>
          </reference>
          <reference field="6" count="1">
            <x v="7"/>
          </reference>
        </references>
      </pivotArea>
    </format>
    <format dxfId="668">
      <pivotArea dataOnly="0" labelOnly="1" outline="0" fieldPosition="0">
        <references count="4">
          <reference field="2" count="1" selected="0">
            <x v="126"/>
          </reference>
          <reference field="3" count="1" selected="0">
            <x v="139"/>
          </reference>
          <reference field="4" count="1" selected="0">
            <x v="1048832"/>
          </reference>
          <reference field="6" count="1">
            <x v="2"/>
          </reference>
        </references>
      </pivotArea>
    </format>
    <format dxfId="667">
      <pivotArea dataOnly="0" labelOnly="1" outline="0" fieldPosition="0">
        <references count="4">
          <reference field="2" count="1" selected="0">
            <x v="126"/>
          </reference>
          <reference field="3" count="1" selected="0">
            <x v="176"/>
          </reference>
          <reference field="4" count="1" selected="0">
            <x v="0"/>
          </reference>
          <reference field="6" count="1">
            <x v="7"/>
          </reference>
        </references>
      </pivotArea>
    </format>
    <format dxfId="666">
      <pivotArea dataOnly="0" labelOnly="1" outline="0" fieldPosition="0">
        <references count="4">
          <reference field="2" count="1" selected="0">
            <x v="127"/>
          </reference>
          <reference field="3" count="1" selected="0">
            <x v="103"/>
          </reference>
          <reference field="4" count="1" selected="0">
            <x v="0"/>
          </reference>
          <reference field="6" count="1">
            <x v="7"/>
          </reference>
        </references>
      </pivotArea>
    </format>
    <format dxfId="665">
      <pivotArea dataOnly="0" labelOnly="1" outline="0" fieldPosition="0">
        <references count="4">
          <reference field="2" count="1" selected="0">
            <x v="128"/>
          </reference>
          <reference field="3" count="1" selected="0">
            <x v="169"/>
          </reference>
          <reference field="4" count="1" selected="0">
            <x v="0"/>
          </reference>
          <reference field="6" count="1">
            <x v="7"/>
          </reference>
        </references>
      </pivotArea>
    </format>
    <format dxfId="664">
      <pivotArea dataOnly="0" labelOnly="1" outline="0" fieldPosition="0">
        <references count="4">
          <reference field="2" count="1" selected="0">
            <x v="129"/>
          </reference>
          <reference field="3" count="1" selected="0">
            <x v="214"/>
          </reference>
          <reference field="4" count="1" selected="0">
            <x v="0"/>
          </reference>
          <reference field="6" count="1">
            <x v="7"/>
          </reference>
        </references>
      </pivotArea>
    </format>
    <format dxfId="663">
      <pivotArea dataOnly="0" labelOnly="1" outline="0" fieldPosition="0">
        <references count="4">
          <reference field="2" count="1" selected="0">
            <x v="130"/>
          </reference>
          <reference field="3" count="1" selected="0">
            <x v="151"/>
          </reference>
          <reference field="4" count="1" selected="0">
            <x v="0"/>
          </reference>
          <reference field="6" count="1">
            <x v="7"/>
          </reference>
        </references>
      </pivotArea>
    </format>
    <format dxfId="662">
      <pivotArea dataOnly="0" labelOnly="1" outline="0" fieldPosition="0">
        <references count="4">
          <reference field="2" count="1" selected="0">
            <x v="130"/>
          </reference>
          <reference field="3" count="1" selected="0">
            <x v="204"/>
          </reference>
          <reference field="4" count="1" selected="0">
            <x v="0"/>
          </reference>
          <reference field="6" count="1">
            <x v="9"/>
          </reference>
        </references>
      </pivotArea>
    </format>
    <format dxfId="661">
      <pivotArea dataOnly="0" labelOnly="1" outline="0" fieldPosition="0">
        <references count="4">
          <reference field="2" count="1" selected="0">
            <x v="131"/>
          </reference>
          <reference field="3" count="1" selected="0">
            <x v="88"/>
          </reference>
          <reference field="4" count="1" selected="0">
            <x v="0"/>
          </reference>
          <reference field="6" count="1">
            <x v="6"/>
          </reference>
        </references>
      </pivotArea>
    </format>
    <format dxfId="660">
      <pivotArea dataOnly="0" labelOnly="1" outline="0" fieldPosition="0">
        <references count="4">
          <reference field="2" count="1" selected="0">
            <x v="132"/>
          </reference>
          <reference field="3" count="1" selected="0">
            <x v="106"/>
          </reference>
          <reference field="4" count="1" selected="0">
            <x v="1048832"/>
          </reference>
          <reference field="6" count="1">
            <x v="10"/>
          </reference>
        </references>
      </pivotArea>
    </format>
    <format dxfId="659">
      <pivotArea dataOnly="0" labelOnly="1" outline="0" fieldPosition="0">
        <references count="4">
          <reference field="2" count="1" selected="0">
            <x v="133"/>
          </reference>
          <reference field="3" count="1" selected="0">
            <x v="13"/>
          </reference>
          <reference field="4" count="1" selected="0">
            <x v="0"/>
          </reference>
          <reference field="6" count="1">
            <x v="7"/>
          </reference>
        </references>
      </pivotArea>
    </format>
    <format dxfId="658">
      <pivotArea dataOnly="0" labelOnly="1" outline="0" fieldPosition="0">
        <references count="4">
          <reference field="2" count="1" selected="0">
            <x v="134"/>
          </reference>
          <reference field="3" count="1" selected="0">
            <x v="1"/>
          </reference>
          <reference field="4" count="1" selected="0">
            <x v="0"/>
          </reference>
          <reference field="6" count="1">
            <x v="7"/>
          </reference>
        </references>
      </pivotArea>
    </format>
    <format dxfId="657">
      <pivotArea dataOnly="0" labelOnly="1" outline="0" fieldPosition="0">
        <references count="4">
          <reference field="2" count="1" selected="0">
            <x v="134"/>
          </reference>
          <reference field="3" count="1" selected="0">
            <x v="187"/>
          </reference>
          <reference field="4" count="1" selected="0">
            <x v="0"/>
          </reference>
          <reference field="6" count="1">
            <x v="9"/>
          </reference>
        </references>
      </pivotArea>
    </format>
    <format dxfId="656">
      <pivotArea dataOnly="0" labelOnly="1" outline="0" fieldPosition="0">
        <references count="4">
          <reference field="2" count="1" selected="0">
            <x v="135"/>
          </reference>
          <reference field="3" count="1" selected="0">
            <x v="16"/>
          </reference>
          <reference field="4" count="1" selected="0">
            <x v="0"/>
          </reference>
          <reference field="6" count="1">
            <x v="7"/>
          </reference>
        </references>
      </pivotArea>
    </format>
    <format dxfId="655">
      <pivotArea dataOnly="0" labelOnly="1" outline="0" fieldPosition="0">
        <references count="4">
          <reference field="2" count="1" selected="0">
            <x v="136"/>
          </reference>
          <reference field="3" count="1" selected="0">
            <x v="5"/>
          </reference>
          <reference field="4" count="1" selected="0">
            <x v="0"/>
          </reference>
          <reference field="6" count="1">
            <x v="7"/>
          </reference>
        </references>
      </pivotArea>
    </format>
    <format dxfId="654">
      <pivotArea dataOnly="0" labelOnly="1" outline="0" fieldPosition="0">
        <references count="4">
          <reference field="2" count="1" selected="0">
            <x v="137"/>
          </reference>
          <reference field="3" count="1" selected="0">
            <x v="201"/>
          </reference>
          <reference field="4" count="1" selected="0">
            <x v="0"/>
          </reference>
          <reference field="6" count="1">
            <x v="6"/>
          </reference>
        </references>
      </pivotArea>
    </format>
    <format dxfId="653">
      <pivotArea dataOnly="0" labelOnly="1" outline="0" fieldPosition="0">
        <references count="4">
          <reference field="2" count="1" selected="0">
            <x v="138"/>
          </reference>
          <reference field="3" count="1" selected="0">
            <x v="75"/>
          </reference>
          <reference field="4" count="1" selected="0">
            <x v="0"/>
          </reference>
          <reference field="6" count="1">
            <x v="9"/>
          </reference>
        </references>
      </pivotArea>
    </format>
    <format dxfId="652">
      <pivotArea dataOnly="0" labelOnly="1" outline="0" fieldPosition="0">
        <references count="4">
          <reference field="2" count="1" selected="0">
            <x v="139"/>
          </reference>
          <reference field="3" count="1" selected="0">
            <x v="122"/>
          </reference>
          <reference field="4" count="1" selected="0">
            <x v="0"/>
          </reference>
          <reference field="6" count="1">
            <x v="7"/>
          </reference>
        </references>
      </pivotArea>
    </format>
    <format dxfId="651">
      <pivotArea dataOnly="0" labelOnly="1" outline="0" fieldPosition="0">
        <references count="4">
          <reference field="2" count="1" selected="0">
            <x v="140"/>
          </reference>
          <reference field="3" count="1" selected="0">
            <x v="43"/>
          </reference>
          <reference field="4" count="1" selected="0">
            <x v="0"/>
          </reference>
          <reference field="6" count="1">
            <x v="7"/>
          </reference>
        </references>
      </pivotArea>
    </format>
    <format dxfId="650">
      <pivotArea dataOnly="0" labelOnly="1" outline="0" fieldPosition="0">
        <references count="4">
          <reference field="2" count="1" selected="0">
            <x v="141"/>
          </reference>
          <reference field="3" count="1" selected="0">
            <x v="112"/>
          </reference>
          <reference field="4" count="1" selected="0">
            <x v="1048832"/>
          </reference>
          <reference field="6" count="1">
            <x v="7"/>
          </reference>
        </references>
      </pivotArea>
    </format>
    <format dxfId="649">
      <pivotArea dataOnly="0" labelOnly="1" outline="0" fieldPosition="0">
        <references count="4">
          <reference field="2" count="1" selected="0">
            <x v="142"/>
          </reference>
          <reference field="3" count="1" selected="0">
            <x v="102"/>
          </reference>
          <reference field="4" count="1" selected="0">
            <x v="0"/>
          </reference>
          <reference field="6" count="1">
            <x v="10"/>
          </reference>
        </references>
      </pivotArea>
    </format>
    <format dxfId="648">
      <pivotArea dataOnly="0" labelOnly="1" outline="0" fieldPosition="0">
        <references count="4">
          <reference field="2" count="1" selected="0">
            <x v="142"/>
          </reference>
          <reference field="3" count="1" selected="0">
            <x v="181"/>
          </reference>
          <reference field="4" count="1" selected="0">
            <x v="0"/>
          </reference>
          <reference field="6" count="1">
            <x v="7"/>
          </reference>
        </references>
      </pivotArea>
    </format>
    <format dxfId="647">
      <pivotArea dataOnly="0" labelOnly="1" outline="0" fieldPosition="0">
        <references count="4">
          <reference field="2" count="1" selected="0">
            <x v="142"/>
          </reference>
          <reference field="3" count="1" selected="0">
            <x v="207"/>
          </reference>
          <reference field="4" count="1" selected="0">
            <x v="0"/>
          </reference>
          <reference field="6" count="1">
            <x v="7"/>
          </reference>
        </references>
      </pivotArea>
    </format>
    <format dxfId="646">
      <pivotArea dataOnly="0" labelOnly="1" outline="0" fieldPosition="0">
        <references count="4">
          <reference field="2" count="1" selected="0">
            <x v="143"/>
          </reference>
          <reference field="3" count="1" selected="0">
            <x v="134"/>
          </reference>
          <reference field="4" count="1" selected="0">
            <x v="0"/>
          </reference>
          <reference field="6" count="1">
            <x v="6"/>
          </reference>
        </references>
      </pivotArea>
    </format>
    <format dxfId="645">
      <pivotArea dataOnly="0" labelOnly="1" outline="0" fieldPosition="0">
        <references count="4">
          <reference field="2" count="1" selected="0">
            <x v="143"/>
          </reference>
          <reference field="3" count="1" selected="0">
            <x v="186"/>
          </reference>
          <reference field="4" count="1" selected="0">
            <x v="0"/>
          </reference>
          <reference field="6" count="1">
            <x v="8"/>
          </reference>
        </references>
      </pivotArea>
    </format>
    <format dxfId="644">
      <pivotArea dataOnly="0" labelOnly="1" outline="0" fieldPosition="0">
        <references count="4">
          <reference field="2" count="1" selected="0">
            <x v="144"/>
          </reference>
          <reference field="3" count="1" selected="0">
            <x v="17"/>
          </reference>
          <reference field="4" count="1" selected="0">
            <x v="0"/>
          </reference>
          <reference field="6" count="1">
            <x v="6"/>
          </reference>
        </references>
      </pivotArea>
    </format>
    <format dxfId="643">
      <pivotArea dataOnly="0" labelOnly="1" outline="0" fieldPosition="0">
        <references count="4">
          <reference field="2" count="1" selected="0">
            <x v="144"/>
          </reference>
          <reference field="3" count="1" selected="0">
            <x v="77"/>
          </reference>
          <reference field="4" count="1" selected="0">
            <x v="0"/>
          </reference>
          <reference field="6" count="1">
            <x v="7"/>
          </reference>
        </references>
      </pivotArea>
    </format>
    <format dxfId="642">
      <pivotArea dataOnly="0" labelOnly="1" outline="0" fieldPosition="0">
        <references count="4">
          <reference field="2" count="1" selected="0">
            <x v="145"/>
          </reference>
          <reference field="3" count="1" selected="0">
            <x v="45"/>
          </reference>
          <reference field="4" count="1" selected="0">
            <x v="0"/>
          </reference>
          <reference field="6" count="1">
            <x v="6"/>
          </reference>
        </references>
      </pivotArea>
    </format>
    <format dxfId="641">
      <pivotArea dataOnly="0" labelOnly="1" outline="0" fieldPosition="0">
        <references count="4">
          <reference field="2" count="1" selected="0">
            <x v="145"/>
          </reference>
          <reference field="3" count="1" selected="0">
            <x v="62"/>
          </reference>
          <reference field="4" count="1" selected="0">
            <x v="0"/>
          </reference>
          <reference field="6" count="1">
            <x v="7"/>
          </reference>
        </references>
      </pivotArea>
    </format>
    <format dxfId="640">
      <pivotArea dataOnly="0" labelOnly="1" outline="0" fieldPosition="0">
        <references count="4">
          <reference field="2" count="1" selected="0">
            <x v="146"/>
          </reference>
          <reference field="3" count="1" selected="0">
            <x v="121"/>
          </reference>
          <reference field="4" count="1" selected="0">
            <x v="0"/>
          </reference>
          <reference field="6" count="1">
            <x v="7"/>
          </reference>
        </references>
      </pivotArea>
    </format>
    <format dxfId="639">
      <pivotArea dataOnly="0" labelOnly="1" outline="0" fieldPosition="0">
        <references count="4">
          <reference field="2" count="1" selected="0">
            <x v="147"/>
          </reference>
          <reference field="3" count="1" selected="0">
            <x v="206"/>
          </reference>
          <reference field="4" count="1" selected="0">
            <x v="0"/>
          </reference>
          <reference field="6" count="1">
            <x v="7"/>
          </reference>
        </references>
      </pivotArea>
    </format>
    <format dxfId="638">
      <pivotArea dataOnly="0" labelOnly="1" outline="0" fieldPosition="0">
        <references count="4">
          <reference field="2" count="1" selected="0">
            <x v="148"/>
          </reference>
          <reference field="3" count="1" selected="0">
            <x v="136"/>
          </reference>
          <reference field="4" count="1" selected="0">
            <x v="0"/>
          </reference>
          <reference field="6" count="1">
            <x v="6"/>
          </reference>
        </references>
      </pivotArea>
    </format>
    <format dxfId="637">
      <pivotArea dataOnly="0" labelOnly="1" outline="0" fieldPosition="0">
        <references count="4">
          <reference field="2" count="1" selected="0">
            <x v="148"/>
          </reference>
          <reference field="3" count="1" selected="0">
            <x v="203"/>
          </reference>
          <reference field="4" count="1" selected="0">
            <x v="0"/>
          </reference>
          <reference field="6" count="1">
            <x v="7"/>
          </reference>
        </references>
      </pivotArea>
    </format>
    <format dxfId="636">
      <pivotArea dataOnly="0" labelOnly="1" outline="0" fieldPosition="0">
        <references count="4">
          <reference field="2" count="1" selected="0">
            <x v="148"/>
          </reference>
          <reference field="3" count="1" selected="0">
            <x v="210"/>
          </reference>
          <reference field="4" count="1" selected="0">
            <x v="0"/>
          </reference>
          <reference field="6" count="1">
            <x v="7"/>
          </reference>
        </references>
      </pivotArea>
    </format>
    <format dxfId="635">
      <pivotArea dataOnly="0" labelOnly="1" outline="0" fieldPosition="0">
        <references count="4">
          <reference field="2" count="1" selected="0">
            <x v="149"/>
          </reference>
          <reference field="3" count="1" selected="0">
            <x v="184"/>
          </reference>
          <reference field="4" count="1" selected="0">
            <x v="0"/>
          </reference>
          <reference field="6" count="1">
            <x v="7"/>
          </reference>
        </references>
      </pivotArea>
    </format>
    <format dxfId="634">
      <pivotArea dataOnly="0" labelOnly="1" outline="0" fieldPosition="0">
        <references count="4">
          <reference field="2" count="1" selected="0">
            <x v="150"/>
          </reference>
          <reference field="3" count="1" selected="0">
            <x v="153"/>
          </reference>
          <reference field="4" count="1" selected="0">
            <x v="0"/>
          </reference>
          <reference field="6" count="1">
            <x v="10"/>
          </reference>
        </references>
      </pivotArea>
    </format>
    <format dxfId="633">
      <pivotArea dataOnly="0" labelOnly="1" outline="0" fieldPosition="0">
        <references count="4">
          <reference field="2" count="1" selected="0">
            <x v="151"/>
          </reference>
          <reference field="3" count="1" selected="0">
            <x v="167"/>
          </reference>
          <reference field="4" count="1" selected="0">
            <x v="0"/>
          </reference>
          <reference field="6" count="1">
            <x v="6"/>
          </reference>
        </references>
      </pivotArea>
    </format>
    <format dxfId="632">
      <pivotArea dataOnly="0" labelOnly="1" outline="0" fieldPosition="0">
        <references count="4">
          <reference field="2" count="1" selected="0">
            <x v="152"/>
          </reference>
          <reference field="3" count="1" selected="0">
            <x v="2"/>
          </reference>
          <reference field="4" count="1" selected="0">
            <x v="0"/>
          </reference>
          <reference field="6" count="1">
            <x v="7"/>
          </reference>
        </references>
      </pivotArea>
    </format>
    <format dxfId="631">
      <pivotArea dataOnly="0" labelOnly="1" outline="0" fieldPosition="0">
        <references count="4">
          <reference field="2" count="1" selected="0">
            <x v="153"/>
          </reference>
          <reference field="3" count="1" selected="0">
            <x v="164"/>
          </reference>
          <reference field="4" count="1" selected="0">
            <x v="0"/>
          </reference>
          <reference field="6" count="1">
            <x v="7"/>
          </reference>
        </references>
      </pivotArea>
    </format>
    <format dxfId="630">
      <pivotArea dataOnly="0" labelOnly="1" outline="0" fieldPosition="0">
        <references count="4">
          <reference field="2" count="1" selected="0">
            <x v="154"/>
          </reference>
          <reference field="3" count="1" selected="0">
            <x v="66"/>
          </reference>
          <reference field="4" count="1" selected="0">
            <x v="0"/>
          </reference>
          <reference field="6" count="1">
            <x v="6"/>
          </reference>
        </references>
      </pivotArea>
    </format>
    <format dxfId="629">
      <pivotArea dataOnly="0" labelOnly="1" outline="0" fieldPosition="0">
        <references count="4">
          <reference field="2" count="1" selected="0">
            <x v="154"/>
          </reference>
          <reference field="3" count="1" selected="0">
            <x v="79"/>
          </reference>
          <reference field="4" count="1" selected="0">
            <x v="0"/>
          </reference>
          <reference field="6" count="1">
            <x v="10"/>
          </reference>
        </references>
      </pivotArea>
    </format>
    <format dxfId="628">
      <pivotArea dataOnly="0" labelOnly="1" outline="0" fieldPosition="0">
        <references count="4">
          <reference field="2" count="1" selected="0">
            <x v="154"/>
          </reference>
          <reference field="3" count="1" selected="0">
            <x v="172"/>
          </reference>
          <reference field="4" count="1" selected="0">
            <x v="0"/>
          </reference>
          <reference field="6" count="1">
            <x v="7"/>
          </reference>
        </references>
      </pivotArea>
    </format>
    <format dxfId="627">
      <pivotArea dataOnly="0" labelOnly="1" outline="0" fieldPosition="0">
        <references count="4">
          <reference field="2" count="1" selected="0">
            <x v="154"/>
          </reference>
          <reference field="3" count="1" selected="0">
            <x v="178"/>
          </reference>
          <reference field="4" count="1" selected="0">
            <x v="0"/>
          </reference>
          <reference field="6" count="1">
            <x v="6"/>
          </reference>
        </references>
      </pivotArea>
    </format>
    <format dxfId="626">
      <pivotArea dataOnly="0" labelOnly="1" outline="0" fieldPosition="0">
        <references count="4">
          <reference field="2" count="1" selected="0">
            <x v="155"/>
          </reference>
          <reference field="3" count="1" selected="0">
            <x v="174"/>
          </reference>
          <reference field="4" count="1" selected="0">
            <x v="0"/>
          </reference>
          <reference field="6" count="1">
            <x v="6"/>
          </reference>
        </references>
      </pivotArea>
    </format>
    <format dxfId="625">
      <pivotArea dataOnly="0" labelOnly="1" outline="0" fieldPosition="0">
        <references count="4">
          <reference field="2" count="1" selected="0">
            <x v="156"/>
          </reference>
          <reference field="3" count="1" selected="0">
            <x v="70"/>
          </reference>
          <reference field="4" count="1" selected="0">
            <x v="0"/>
          </reference>
          <reference field="6" count="1">
            <x v="7"/>
          </reference>
        </references>
      </pivotArea>
    </format>
    <format dxfId="624">
      <pivotArea dataOnly="0" labelOnly="1" outline="0" fieldPosition="0">
        <references count="4">
          <reference field="2" count="1" selected="0">
            <x v="157"/>
          </reference>
          <reference field="3" count="1" selected="0">
            <x v="47"/>
          </reference>
          <reference field="4" count="1" selected="0">
            <x v="0"/>
          </reference>
          <reference field="6" count="1">
            <x v="7"/>
          </reference>
        </references>
      </pivotArea>
    </format>
    <format dxfId="623">
      <pivotArea dataOnly="0" labelOnly="1" outline="0" fieldPosition="0">
        <references count="4">
          <reference field="2" count="1" selected="0">
            <x v="157"/>
          </reference>
          <reference field="3" count="1" selected="0">
            <x v="144"/>
          </reference>
          <reference field="4" count="1" selected="0">
            <x v="0"/>
          </reference>
          <reference field="6" count="1">
            <x v="7"/>
          </reference>
        </references>
      </pivotArea>
    </format>
    <format dxfId="622">
      <pivotArea dataOnly="0" labelOnly="1" outline="0" fieldPosition="0">
        <references count="4">
          <reference field="2" count="1" selected="0">
            <x v="157"/>
          </reference>
          <reference field="3" count="1" selected="0">
            <x v="215"/>
          </reference>
          <reference field="4" count="1" selected="0">
            <x v="0"/>
          </reference>
          <reference field="6" count="1">
            <x v="6"/>
          </reference>
        </references>
      </pivotArea>
    </format>
    <format dxfId="621">
      <pivotArea dataOnly="0" labelOnly="1" outline="0" fieldPosition="0">
        <references count="4">
          <reference field="2" count="1" selected="0">
            <x v="158"/>
          </reference>
          <reference field="3" count="1" selected="0">
            <x v="85"/>
          </reference>
          <reference field="4" count="1" selected="0">
            <x v="0"/>
          </reference>
          <reference field="6" count="1">
            <x v="6"/>
          </reference>
        </references>
      </pivotArea>
    </format>
    <format dxfId="620">
      <pivotArea dataOnly="0" labelOnly="1" outline="0" fieldPosition="0">
        <references count="4">
          <reference field="2" count="1" selected="0">
            <x v="159"/>
          </reference>
          <reference field="3" count="1" selected="0">
            <x v="74"/>
          </reference>
          <reference field="4" count="1" selected="0">
            <x v="0"/>
          </reference>
          <reference field="6" count="1">
            <x v="7"/>
          </reference>
        </references>
      </pivotArea>
    </format>
    <format dxfId="619">
      <pivotArea dataOnly="0" labelOnly="1" outline="0" fieldPosition="0">
        <references count="4">
          <reference field="2" count="1" selected="0">
            <x v="160"/>
          </reference>
          <reference field="3" count="1" selected="0">
            <x v="107"/>
          </reference>
          <reference field="4" count="1" selected="0">
            <x v="0"/>
          </reference>
          <reference field="6" count="1">
            <x v="10"/>
          </reference>
        </references>
      </pivotArea>
    </format>
    <format dxfId="618">
      <pivotArea dataOnly="0" labelOnly="1" outline="0" fieldPosition="0">
        <references count="4">
          <reference field="2" count="1" selected="0">
            <x v="161"/>
          </reference>
          <reference field="3" count="1" selected="0">
            <x v="11"/>
          </reference>
          <reference field="4" count="1" selected="0">
            <x v="0"/>
          </reference>
          <reference field="6" count="1">
            <x v="9"/>
          </reference>
        </references>
      </pivotArea>
    </format>
    <format dxfId="617">
      <pivotArea dataOnly="0" labelOnly="1" outline="0" fieldPosition="0">
        <references count="4">
          <reference field="2" count="1" selected="0">
            <x v="161"/>
          </reference>
          <reference field="3" count="1" selected="0">
            <x v="57"/>
          </reference>
          <reference field="4" count="1" selected="0">
            <x v="0"/>
          </reference>
          <reference field="6" count="1">
            <x v="6"/>
          </reference>
        </references>
      </pivotArea>
    </format>
    <format dxfId="616">
      <pivotArea dataOnly="0" labelOnly="1" outline="0" fieldPosition="0">
        <references count="4">
          <reference field="2" count="1" selected="0">
            <x v="162"/>
          </reference>
          <reference field="3" count="1" selected="0">
            <x v="127"/>
          </reference>
          <reference field="4" count="1" selected="0">
            <x v="0"/>
          </reference>
          <reference field="6" count="1">
            <x v="7"/>
          </reference>
        </references>
      </pivotArea>
    </format>
    <format dxfId="615">
      <pivotArea dataOnly="0" labelOnly="1" outline="0" fieldPosition="0">
        <references count="4">
          <reference field="2" count="1" selected="0">
            <x v="163"/>
          </reference>
          <reference field="3" count="1" selected="0">
            <x v="31"/>
          </reference>
          <reference field="4" count="1" selected="0">
            <x v="0"/>
          </reference>
          <reference field="6" count="1">
            <x v="6"/>
          </reference>
        </references>
      </pivotArea>
    </format>
    <format dxfId="614">
      <pivotArea field="6" type="button" dataOnly="0" labelOnly="1" outline="0" axis="axisRow" fieldPosition="4"/>
    </format>
    <format dxfId="613">
      <pivotArea field="4" type="button" dataOnly="0" labelOnly="1" outline="0" axis="axisRow" fieldPosition="3"/>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44" level="1">
        <member name="[BaseClientes].[dataDeEntrada].&amp;[2025-01-02T00:00:00]"/>
        <member name="[BaseClientes].[dataDeEntrada].&amp;[2025-01-03T00:00:00]"/>
        <member name="[BaseClientes].[dataDeEntrada].&amp;[2025-01-06T00:00:00]"/>
        <member name=""/>
        <member name=""/>
        <member name="[BaseClientes].[dataDeEntrada].&amp;[2025-01-14T00:00:00]"/>
        <member name=""/>
        <member name="[BaseClientes].[dataDeEntrada].&amp;[2025-01-17T00:00:00]"/>
        <member name="[BaseClientes].[dataDeEntrada].&amp;[2025-01-21T00:00:00]"/>
        <member name="[BaseClientes].[dataDeEntrada].&amp;[2025-01-22T00:00:00]"/>
        <member name="[BaseClientes].[dataDeEntrada].&amp;[2025-01-23T00:00:00]"/>
        <member name="[BaseClientes].[dataDeEntrada].&amp;[2025-01-24T00:00:00]"/>
        <member name="[BaseClientes].[dataDeEntrada].&amp;[2025-01-29T00:00:00]"/>
        <member name="[BaseClientes].[dataDeEntrada].&amp;[2025-01-30T00:00:00]"/>
        <member name="[BaseClientes].[dataDeEntrada].&amp;[2025-02-04T00:00:00]"/>
        <member name="[BaseClientes].[dataDeEntrada].&amp;[2025-02-06T00:00:00]"/>
        <member name=""/>
        <member name="[BaseClientes].[dataDeEntrada].&amp;[2025-02-11T00:00:00]"/>
        <member name="[BaseClientes].[dataDeEntrada].&amp;[2025-02-12T00:00:00]"/>
        <member name="[BaseClientes].[dataDeEntrada].&amp;[2025-02-13T00:00:00]"/>
        <member name="[BaseClientes].[dataDeEntrada].&amp;[2025-02-14T00:00:00]"/>
        <member name="[BaseClientes].[dataDeEntrada].&amp;[2025-02-17T00:00:00]"/>
        <member name="[BaseClientes].[dataDeEntrada].&amp;[2025-02-18T00:00:00]"/>
        <member name="[BaseClientes].[dataDeEntrada].&amp;[2025-02-20T00:00:00]"/>
        <member name="[BaseClientes].[dataDeEntrada].&amp;[2025-02-21T00:00:00]"/>
        <member name="[BaseClientes].[dataDeEntrada].&amp;[2025-02-26T00:00:00]"/>
        <member name="[BaseClientes].[dataDeEntrada].&amp;[2025-02-28T00:00:00]"/>
        <member name="[BaseClientes].[dataDeEntrada].&amp;[2025-03-06T00:00:00]"/>
        <member name="[BaseClientes].[dataDeEntrada].&amp;[2025-03-10T00:00:00]"/>
        <member name="[BaseClientes].[dataDeEntrada].&amp;[2025-03-11T00:00:00]"/>
        <member name=""/>
        <member name="[BaseClientes].[dataDeEntrada].&amp;[2025-03-13T00:00:00]"/>
        <member name="[BaseClientes].[dataDeEntrada].&amp;[2025-03-14T00:00:00]"/>
        <member name="[BaseClientes].[dataDeEntrada].&amp;[2025-03-18T00:00:00]"/>
        <member name="[BaseClientes].[dataDeEntrada].&amp;[2025-03-20T00:00:00]"/>
        <member name="[BaseClientes].[dataDeEntrada].&amp;[2025-03-24T00:00:00]"/>
        <member name=""/>
        <member name="[BaseClientes].[dataDeEntrada].&amp;[2025-03-27T00:00:00]"/>
        <member name="[BaseClientes].[dataDeEntrada].&amp;[2025-03-28T00:00:00]"/>
        <member name="[BaseClientes].[dataDeEntrada].&amp;[2025-04-01T00:00:00]"/>
        <member name="[BaseClientes].[dataDeEntrada].&amp;[2025-04-03T00:00:00]"/>
        <member name="[BaseClientes].[dataDeEntrada].&amp;[2025-04-04T00:00:00]"/>
        <member name=""/>
        <member name="[BaseClientes].[dataDeEntrada].&amp;[2025-04-11T00:00:00]"/>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aseClientes].[tipoDeCliente].&amp;[RETENCAO]"/>
      </members>
    </pivotHierarchy>
    <pivotHierarchy dragToData="1"/>
    <pivotHierarchy dragToData="1"/>
    <pivotHierarchy dragToData="1"/>
    <pivotHierarchy dragToData="1"/>
    <pivotHierarchy dragToData="1"/>
    <pivotHierarchy dragToData="1"/>
    <pivotHierarchy multipleItemSelectionAllowed="1" dragToData="1">
      <members count="1" level="1">
        <member name="[BaseClientes].[situacao].&amp;[INATIV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ntagem Distinta de nomePagado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22"/>
    <rowHierarchyUsage hierarchyUsage="11"/>
    <rowHierarchyUsage hierarchyUsage="26"/>
    <rowHierarchyUsage hierarchyUsage="38"/>
    <rowHierarchyUsage hierarchyUsage="3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BASE-CADASTRAL-CLIENTES.xlsx!BaseClientes">
        <x15:activeTabTopLevelEntity name="[BaseClientes]"/>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3B4926-BDED-4AF2-BD96-89095DCEC1EB}" name="Tabela dinâmica4" cacheId="1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F2:G47" firstHeaderRow="1" firstDataRow="1" firstDataCol="1"/>
  <pivotFields count="7">
    <pivotField numFmtId="14" showAll="0">
      <items count="56">
        <item x="0"/>
        <item x="1"/>
        <item x="2"/>
        <item x="3"/>
        <item x="4"/>
        <item x="5"/>
        <item x="6"/>
        <item x="7"/>
        <item x="8"/>
        <item x="9"/>
        <item x="10"/>
        <item x="11"/>
        <item x="12"/>
        <item x="13"/>
        <item x="14"/>
        <item x="15"/>
        <item x="16"/>
        <item x="17"/>
        <item x="18"/>
        <item x="19"/>
        <item x="20"/>
        <item x="21"/>
        <item x="22"/>
        <item x="23"/>
        <item x="24"/>
        <item x="25"/>
        <item x="26"/>
        <item x="28"/>
        <item x="29"/>
        <item x="30"/>
        <item x="31"/>
        <item x="32"/>
        <item x="33"/>
        <item x="34"/>
        <item x="35"/>
        <item x="36"/>
        <item x="37"/>
        <item x="38"/>
        <item x="39"/>
        <item x="40"/>
        <item x="41"/>
        <item x="42"/>
        <item x="43"/>
        <item x="44"/>
        <item x="27"/>
        <item x="45"/>
        <item x="46"/>
        <item x="47"/>
        <item x="48"/>
        <item x="49"/>
        <item x="50"/>
        <item x="51"/>
        <item x="52"/>
        <item x="53"/>
        <item x="54"/>
        <item t="default"/>
      </items>
    </pivotField>
    <pivotField dataField="1" showAll="0"/>
    <pivotField showAll="0"/>
    <pivotField axis="axisRow" showAll="0">
      <items count="45">
        <item x="23"/>
        <item x="7"/>
        <item x="37"/>
        <item x="32"/>
        <item x="6"/>
        <item x="8"/>
        <item x="14"/>
        <item x="25"/>
        <item x="10"/>
        <item x="17"/>
        <item x="34"/>
        <item x="20"/>
        <item x="30"/>
        <item x="1"/>
        <item x="4"/>
        <item x="3"/>
        <item x="42"/>
        <item x="2"/>
        <item x="33"/>
        <item x="21"/>
        <item x="40"/>
        <item x="11"/>
        <item x="36"/>
        <item x="41"/>
        <item x="31"/>
        <item x="5"/>
        <item x="19"/>
        <item x="35"/>
        <item x="18"/>
        <item x="38"/>
        <item x="29"/>
        <item x="22"/>
        <item x="13"/>
        <item x="43"/>
        <item x="15"/>
        <item x="9"/>
        <item x="24"/>
        <item x="27"/>
        <item x="28"/>
        <item x="39"/>
        <item x="16"/>
        <item x="26"/>
        <item x="1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Contagem de nomePagado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E8A762C-0F4B-46B4-816A-8E0C611137E2}" name="Tabela dinâmica4" cacheId="8"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C2:AF10" firstHeaderRow="0" firstDataRow="1" firstDataCol="2"/>
  <pivotFields count="4">
    <pivotField compact="0" numFmtId="14" outline="0" showAll="0"/>
    <pivotField compact="0" outline="0" showAll="0"/>
    <pivotField axis="axisRow" dataField="1" compact="0" outline="0" showAll="0" defaultSubtotal="0">
      <items count="5">
        <item x="3"/>
        <item x="2"/>
        <item x="0"/>
        <item x="1"/>
        <item x="4"/>
      </items>
    </pivotField>
    <pivotField axis="axisRow" dataField="1" compact="0" outline="0" showAll="0">
      <items count="3">
        <item x="0"/>
        <item x="1"/>
        <item t="default"/>
      </items>
    </pivotField>
  </pivotFields>
  <rowFields count="2">
    <field x="2"/>
    <field x="3"/>
  </rowFields>
  <rowItems count="8">
    <i>
      <x/>
      <x/>
    </i>
    <i r="1">
      <x v="1"/>
    </i>
    <i>
      <x v="1"/>
      <x/>
    </i>
    <i>
      <x v="2"/>
      <x/>
    </i>
    <i r="1">
      <x v="1"/>
    </i>
    <i>
      <x v="3"/>
      <x/>
    </i>
    <i>
      <x v="4"/>
      <x/>
    </i>
    <i t="grand">
      <x/>
    </i>
  </rowItems>
  <colFields count="1">
    <field x="-2"/>
  </colFields>
  <colItems count="2">
    <i>
      <x/>
    </i>
    <i i="1">
      <x v="1"/>
    </i>
  </colItems>
  <dataFields count="2">
    <dataField name="QTD" fld="3" subtotal="count" baseField="0" baseItem="0"/>
    <dataField name="%" fld="2" subtotal="count" showDataAs="percentOfTotal" baseField="3" baseItem="0" numFmtId="10"/>
  </dataFields>
  <formats count="3">
    <format dxfId="580">
      <pivotArea outline="0" collapsedLevelsAreSubtotals="1" fieldPosition="0"/>
    </format>
    <format dxfId="579">
      <pivotArea dataOnly="0" labelOnly="1" outline="0" fieldPosition="0">
        <references count="1">
          <reference field="4294967294" count="2">
            <x v="0"/>
            <x v="1"/>
          </reference>
        </references>
      </pivotArea>
    </format>
    <format dxfId="578">
      <pivotArea dataOnly="0" labelOnly="1" outline="0"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E38241-9551-44D6-B64B-46C9BD0212E4}" name="Tabela dinâmica3" cacheId="7"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X2:AA11" firstHeaderRow="0" firstDataRow="1" firstDataCol="2"/>
  <pivotFields count="4">
    <pivotField compact="0" numFmtId="14" outline="0" showAll="0"/>
    <pivotField compact="0" outline="0" showAll="0"/>
    <pivotField axis="axisRow" dataField="1" compact="0" outline="0" showAll="0" defaultSubtotal="0">
      <items count="5">
        <item x="0"/>
        <item x="1"/>
        <item x="4"/>
        <item x="3"/>
        <item x="2"/>
      </items>
    </pivotField>
    <pivotField axis="axisRow" dataField="1" compact="0" outline="0" showAll="0">
      <items count="3">
        <item x="0"/>
        <item x="1"/>
        <item t="default"/>
      </items>
    </pivotField>
  </pivotFields>
  <rowFields count="2">
    <field x="2"/>
    <field x="3"/>
  </rowFields>
  <rowItems count="9">
    <i>
      <x/>
      <x/>
    </i>
    <i r="1">
      <x v="1"/>
    </i>
    <i>
      <x v="1"/>
      <x/>
    </i>
    <i r="1">
      <x v="1"/>
    </i>
    <i>
      <x v="2"/>
      <x v="1"/>
    </i>
    <i>
      <x v="3"/>
      <x/>
    </i>
    <i>
      <x v="4"/>
      <x/>
    </i>
    <i r="1">
      <x v="1"/>
    </i>
    <i t="grand">
      <x/>
    </i>
  </rowItems>
  <colFields count="1">
    <field x="-2"/>
  </colFields>
  <colItems count="2">
    <i>
      <x/>
    </i>
    <i i="1">
      <x v="1"/>
    </i>
  </colItems>
  <dataFields count="2">
    <dataField name="QTD" fld="3" subtotal="count" baseField="0" baseItem="0"/>
    <dataField name="%" fld="2" subtotal="count" showDataAs="percentOfTotal" baseField="3" baseItem="0" numFmtId="10"/>
  </dataFields>
  <formats count="2">
    <format dxfId="582">
      <pivotArea outline="0" collapsedLevelsAreSubtotals="1" fieldPosition="0"/>
    </format>
    <format dxfId="58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E093F14-E6C0-40D0-BABC-9427421AD36C}" name="Tabela dinâmica2" cacheId="6" applyNumberFormats="0" applyBorderFormats="0" applyFontFormats="0" applyPatternFormats="0" applyAlignmentFormats="0" applyWidthHeightFormats="1" dataCaption="Valores" updatedVersion="8" minRefreshableVersion="3" useAutoFormatting="1" itemPrintTitles="1" mergeItem="1" createdVersion="8" indent="0" outline="1" outlineData="1" multipleFieldFilters="0">
  <location ref="J14:V23" firstHeaderRow="1" firstDataRow="3" firstDataCol="1"/>
  <pivotFields count="5">
    <pivotField numFmtId="14"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showAll="0"/>
    <pivotField axis="axisCol" dataField="1" showAll="0">
      <items count="6">
        <item x="3"/>
        <item x="2"/>
        <item x="0"/>
        <item x="4"/>
        <item x="1"/>
        <item t="default"/>
      </items>
    </pivotField>
    <pivotField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7">
    <i>
      <x v="1"/>
    </i>
    <i>
      <x v="2"/>
    </i>
    <i>
      <x v="3"/>
    </i>
    <i>
      <x v="4"/>
    </i>
    <i>
      <x v="5"/>
    </i>
    <i>
      <x v="6"/>
    </i>
    <i t="grand">
      <x/>
    </i>
  </rowItems>
  <colFields count="2">
    <field x="2"/>
    <field x="-2"/>
  </colFields>
  <colItems count="12">
    <i>
      <x/>
      <x/>
    </i>
    <i r="1" i="1">
      <x v="1"/>
    </i>
    <i>
      <x v="1"/>
      <x/>
    </i>
    <i r="1" i="1">
      <x v="1"/>
    </i>
    <i>
      <x v="2"/>
      <x/>
    </i>
    <i r="1" i="1">
      <x v="1"/>
    </i>
    <i>
      <x v="3"/>
      <x/>
    </i>
    <i r="1" i="1">
      <x v="1"/>
    </i>
    <i>
      <x v="4"/>
      <x/>
    </i>
    <i r="1" i="1">
      <x v="1"/>
    </i>
    <i t="grand">
      <x/>
    </i>
    <i t="grand" i="1">
      <x/>
    </i>
  </colItems>
  <dataFields count="2">
    <dataField name="Qtd" fld="2" subtotal="count" baseField="0" baseItem="0"/>
    <dataField name="%" fld="2" subtotal="count" showDataAs="percentOfTotal" baseField="4" baseItem="1" numFmtId="10"/>
  </dataFields>
  <formats count="11">
    <format dxfId="593">
      <pivotArea dataOnly="0" labelOnly="1" grandCol="1" outline="0" fieldPosition="0"/>
    </format>
    <format dxfId="592">
      <pivotArea outline="0" fieldPosition="0">
        <references count="1">
          <reference field="4294967294" count="1">
            <x v="1"/>
          </reference>
        </references>
      </pivotArea>
    </format>
    <format dxfId="591">
      <pivotArea outline="0" collapsedLevelsAreSubtotals="1" fieldPosition="0"/>
    </format>
    <format dxfId="590">
      <pivotArea dataOnly="0" labelOnly="1" fieldPosition="0">
        <references count="1">
          <reference field="2" count="0"/>
        </references>
      </pivotArea>
    </format>
    <format dxfId="589">
      <pivotArea field="2" dataOnly="0" labelOnly="1" grandCol="1" outline="0" axis="axisCol" fieldPosition="0">
        <references count="1">
          <reference field="4294967294" count="1" selected="0">
            <x v="0"/>
          </reference>
        </references>
      </pivotArea>
    </format>
    <format dxfId="588">
      <pivotArea field="2" dataOnly="0" labelOnly="1" grandCol="1" outline="0" axis="axisCol" fieldPosition="0">
        <references count="1">
          <reference field="4294967294" count="1" selected="0">
            <x v="1"/>
          </reference>
        </references>
      </pivotArea>
    </format>
    <format dxfId="587">
      <pivotArea dataOnly="0" labelOnly="1" outline="0" fieldPosition="0">
        <references count="2">
          <reference field="4294967294" count="2">
            <x v="0"/>
            <x v="1"/>
          </reference>
          <reference field="2" count="1" selected="0">
            <x v="0"/>
          </reference>
        </references>
      </pivotArea>
    </format>
    <format dxfId="586">
      <pivotArea dataOnly="0" labelOnly="1" outline="0" fieldPosition="0">
        <references count="2">
          <reference field="4294967294" count="2">
            <x v="0"/>
            <x v="1"/>
          </reference>
          <reference field="2" count="1" selected="0">
            <x v="1"/>
          </reference>
        </references>
      </pivotArea>
    </format>
    <format dxfId="585">
      <pivotArea dataOnly="0" labelOnly="1" outline="0" fieldPosition="0">
        <references count="2">
          <reference field="4294967294" count="2">
            <x v="0"/>
            <x v="1"/>
          </reference>
          <reference field="2" count="1" selected="0">
            <x v="2"/>
          </reference>
        </references>
      </pivotArea>
    </format>
    <format dxfId="584">
      <pivotArea dataOnly="0" labelOnly="1" outline="0" fieldPosition="0">
        <references count="2">
          <reference field="4294967294" count="2">
            <x v="0"/>
            <x v="1"/>
          </reference>
          <reference field="2" count="1" selected="0">
            <x v="3"/>
          </reference>
        </references>
      </pivotArea>
    </format>
    <format dxfId="583">
      <pivotArea dataOnly="0" labelOnly="1" outline="0" fieldPosition="0">
        <references count="2">
          <reference field="4294967294" count="2">
            <x v="0"/>
            <x v="1"/>
          </reference>
          <reference field="2"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F68746D-AA7E-4E1D-8470-CC96DE47074D}" name="Tabela dinâmica1" cacheId="5" applyNumberFormats="0" applyBorderFormats="0" applyFontFormats="0" applyPatternFormats="0" applyAlignmentFormats="0" applyWidthHeightFormats="1" dataCaption="Valores" updatedVersion="8" minRefreshableVersion="3" useAutoFormatting="1" itemPrintTitles="1" mergeItem="1" createdVersion="8" indent="0" outline="1" outlineData="1" multipleFieldFilters="0">
  <location ref="J2:V11" firstHeaderRow="1" firstDataRow="3" firstDataCol="1"/>
  <pivotFields count="5">
    <pivotField numFmtId="14"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axis="axisCol" dataField="1" showAll="0">
      <items count="6">
        <item x="0"/>
        <item x="1"/>
        <item x="4"/>
        <item x="3"/>
        <item x="2"/>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7">
    <i>
      <x v="1"/>
    </i>
    <i>
      <x v="2"/>
    </i>
    <i>
      <x v="3"/>
    </i>
    <i>
      <x v="4"/>
    </i>
    <i>
      <x v="5"/>
    </i>
    <i>
      <x v="6"/>
    </i>
    <i t="grand">
      <x/>
    </i>
  </rowItems>
  <colFields count="2">
    <field x="2"/>
    <field x="-2"/>
  </colFields>
  <colItems count="12">
    <i>
      <x/>
      <x/>
    </i>
    <i r="1" i="1">
      <x v="1"/>
    </i>
    <i>
      <x v="1"/>
      <x/>
    </i>
    <i r="1" i="1">
      <x v="1"/>
    </i>
    <i>
      <x v="2"/>
      <x/>
    </i>
    <i r="1" i="1">
      <x v="1"/>
    </i>
    <i>
      <x v="3"/>
      <x/>
    </i>
    <i r="1" i="1">
      <x v="1"/>
    </i>
    <i>
      <x v="4"/>
      <x/>
    </i>
    <i r="1" i="1">
      <x v="1"/>
    </i>
    <i t="grand">
      <x/>
    </i>
    <i t="grand" i="1">
      <x/>
    </i>
  </colItems>
  <dataFields count="2">
    <dataField name="Qtd" fld="2" subtotal="count" baseField="0" baseItem="0"/>
    <dataField name="%" fld="2" subtotal="count" showDataAs="percentOfTotal" baseField="4" baseItem="1" numFmtId="10"/>
  </dataFields>
  <formats count="11">
    <format dxfId="604">
      <pivotArea dataOnly="0" labelOnly="1" fieldPosition="0">
        <references count="1">
          <reference field="2" count="0"/>
        </references>
      </pivotArea>
    </format>
    <format dxfId="603">
      <pivotArea dataOnly="0" labelOnly="1" grandCol="1" outline="0" fieldPosition="0"/>
    </format>
    <format dxfId="602">
      <pivotArea outline="0" fieldPosition="0">
        <references count="1">
          <reference field="4294967294" count="1">
            <x v="1"/>
          </reference>
        </references>
      </pivotArea>
    </format>
    <format dxfId="601">
      <pivotArea outline="0" collapsedLevelsAreSubtotals="1" fieldPosition="0"/>
    </format>
    <format dxfId="600">
      <pivotArea field="2" dataOnly="0" labelOnly="1" grandCol="1" outline="0" axis="axisCol" fieldPosition="0">
        <references count="1">
          <reference field="4294967294" count="1" selected="0">
            <x v="0"/>
          </reference>
        </references>
      </pivotArea>
    </format>
    <format dxfId="599">
      <pivotArea field="2" dataOnly="0" labelOnly="1" grandCol="1" outline="0" axis="axisCol" fieldPosition="0">
        <references count="1">
          <reference field="4294967294" count="1" selected="0">
            <x v="1"/>
          </reference>
        </references>
      </pivotArea>
    </format>
    <format dxfId="598">
      <pivotArea dataOnly="0" labelOnly="1" outline="0" fieldPosition="0">
        <references count="2">
          <reference field="4294967294" count="2">
            <x v="0"/>
            <x v="1"/>
          </reference>
          <reference field="2" count="1" selected="0">
            <x v="0"/>
          </reference>
        </references>
      </pivotArea>
    </format>
    <format dxfId="597">
      <pivotArea dataOnly="0" labelOnly="1" outline="0" fieldPosition="0">
        <references count="2">
          <reference field="4294967294" count="2">
            <x v="0"/>
            <x v="1"/>
          </reference>
          <reference field="2" count="1" selected="0">
            <x v="1"/>
          </reference>
        </references>
      </pivotArea>
    </format>
    <format dxfId="596">
      <pivotArea dataOnly="0" labelOnly="1" outline="0" fieldPosition="0">
        <references count="2">
          <reference field="4294967294" count="2">
            <x v="0"/>
            <x v="1"/>
          </reference>
          <reference field="2" count="1" selected="0">
            <x v="2"/>
          </reference>
        </references>
      </pivotArea>
    </format>
    <format dxfId="595">
      <pivotArea dataOnly="0" labelOnly="1" outline="0" fieldPosition="0">
        <references count="2">
          <reference field="4294967294" count="2">
            <x v="0"/>
            <x v="1"/>
          </reference>
          <reference field="2" count="1" selected="0">
            <x v="3"/>
          </reference>
        </references>
      </pivotArea>
    </format>
    <format dxfId="594">
      <pivotArea dataOnly="0" labelOnly="1" outline="0" fieldPosition="0">
        <references count="2">
          <reference field="4294967294" count="2">
            <x v="0"/>
            <x v="1"/>
          </reference>
          <reference field="2"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C44513C-23BA-49CE-A8CD-A8F84E0920D3}" name="Tabela dinâmica3" cacheId="16" applyNumberFormats="0" applyBorderFormats="0" applyFontFormats="0" applyPatternFormats="0" applyAlignmentFormats="0" applyWidthHeightFormats="1" dataCaption="Valores" updatedVersion="8" minRefreshableVersion="3" showDrill="0" useAutoFormatting="1" itemPrintTitles="1" createdVersion="8" indent="0" compact="0" compactData="0" multipleFieldFilters="0">
  <location ref="A4:C129" firstHeaderRow="1" firstDataRow="1" firstDataCol="3" rowPageCount="1" colPageCount="1"/>
  <pivotFields count="39">
    <pivotField compact="0" outline="0" showAll="0" defaultSubtotal="0"/>
    <pivotField axis="axisRow" compact="0" outline="0" showAll="0" defaultSubtotal="0">
      <items count="1133">
        <item x="897"/>
        <item x="640"/>
        <item x="1033"/>
        <item x="858"/>
        <item x="271"/>
        <item x="136"/>
        <item x="814"/>
        <item x="598"/>
        <item x="81"/>
        <item x="873"/>
        <item x="126"/>
        <item x="1070"/>
        <item x="516"/>
        <item x="869"/>
        <item x="524"/>
        <item x="599"/>
        <item x="1060"/>
        <item x="1117"/>
        <item x="1036"/>
        <item x="425"/>
        <item x="377"/>
        <item x="260"/>
        <item x="1071"/>
        <item x="1038"/>
        <item x="215"/>
        <item x="236"/>
        <item x="707"/>
        <item x="186"/>
        <item x="222"/>
        <item x="1047"/>
        <item x="802"/>
        <item x="750"/>
        <item x="957"/>
        <item x="872"/>
        <item x="751"/>
        <item x="226"/>
        <item x="932"/>
        <item x="185"/>
        <item x="120"/>
        <item x="441"/>
        <item x="568"/>
        <item x="752"/>
        <item x="148"/>
        <item x="358"/>
        <item x="239"/>
        <item x="208"/>
        <item x="617"/>
        <item x="297"/>
        <item x="224"/>
        <item x="827"/>
        <item x="948"/>
        <item x="290"/>
        <item x="92"/>
        <item x="803"/>
        <item x="157"/>
        <item x="42"/>
        <item x="613"/>
        <item x="862"/>
        <item x="604"/>
        <item x="299"/>
        <item x="773"/>
        <item x="576"/>
        <item x="733"/>
        <item x="696"/>
        <item x="519"/>
        <item x="900"/>
        <item x="138"/>
        <item x="1072"/>
        <item x="45"/>
        <item x="890"/>
        <item x="933"/>
        <item x="1034"/>
        <item x="1121"/>
        <item x="510"/>
        <item x="203"/>
        <item x="109"/>
        <item x="127"/>
        <item x="1008"/>
        <item x="790"/>
        <item x="638"/>
        <item x="984"/>
        <item x="1049"/>
        <item x="434"/>
        <item x="913"/>
        <item x="1073"/>
        <item x="295"/>
        <item x="234"/>
        <item x="844"/>
        <item x="823"/>
        <item x="744"/>
        <item x="855"/>
        <item x="961"/>
        <item x="150"/>
        <item x="909"/>
        <item x="108"/>
        <item x="624"/>
        <item x="626"/>
        <item x="725"/>
        <item x="1006"/>
        <item x="552"/>
        <item x="766"/>
        <item x="429"/>
        <item x="467"/>
        <item x="944"/>
        <item x="688"/>
        <item x="132"/>
        <item x="416"/>
        <item x="427"/>
        <item x="593"/>
        <item x="724"/>
        <item x="606"/>
        <item x="303"/>
        <item x="809"/>
        <item x="485"/>
        <item x="789"/>
        <item x="461"/>
        <item x="270"/>
        <item x="207"/>
        <item x="75"/>
        <item x="1101"/>
        <item x="265"/>
        <item x="839"/>
        <item x="338"/>
        <item x="991"/>
        <item x="760"/>
        <item x="477"/>
        <item x="818"/>
        <item x="756"/>
        <item x="622"/>
        <item x="656"/>
        <item x="771"/>
        <item x="289"/>
        <item x="848"/>
        <item x="1125"/>
        <item x="543"/>
        <item x="170"/>
        <item x="666"/>
        <item x="806"/>
        <item x="352"/>
        <item x="573"/>
        <item x="251"/>
        <item x="356"/>
        <item x="228"/>
        <item x="55"/>
        <item x="837"/>
        <item x="515"/>
        <item x="110"/>
        <item x="463"/>
        <item x="949"/>
        <item x="230"/>
        <item x="792"/>
        <item x="310"/>
        <item x="591"/>
        <item x="520"/>
        <item x="580"/>
        <item x="566"/>
        <item x="1021"/>
        <item x="57"/>
        <item x="687"/>
        <item x="1103"/>
        <item x="648"/>
        <item x="129"/>
        <item x="332"/>
        <item x="402"/>
        <item x="522"/>
        <item x="664"/>
        <item x="935"/>
        <item x="279"/>
        <item x="283"/>
        <item x="397"/>
        <item x="729"/>
        <item x="672"/>
        <item x="880"/>
        <item x="266"/>
        <item x="1063"/>
        <item x="781"/>
        <item x="650"/>
        <item x="204"/>
        <item x="357"/>
        <item x="810"/>
        <item x="323"/>
        <item x="210"/>
        <item x="735"/>
        <item x="374"/>
        <item x="1041"/>
        <item x="87"/>
        <item x="83"/>
        <item x="863"/>
        <item x="277"/>
        <item x="298"/>
        <item x="490"/>
        <item x="870"/>
        <item x="879"/>
        <item x="871"/>
        <item x="784"/>
        <item x="47"/>
        <item x="269"/>
        <item x="342"/>
        <item x="344"/>
        <item x="195"/>
        <item x="71"/>
        <item x="316"/>
        <item x="106"/>
        <item x="642"/>
        <item x="966"/>
        <item x="901"/>
        <item x="80"/>
        <item x="242"/>
        <item x="1098"/>
        <item x="97"/>
        <item x="191"/>
        <item x="214"/>
        <item x="738"/>
        <item x="258"/>
        <item x="504"/>
        <item x="447"/>
        <item x="581"/>
        <item x="609"/>
        <item x="480"/>
        <item x="946"/>
        <item x="584"/>
        <item x="355"/>
        <item x="483"/>
        <item x="130"/>
        <item x="721"/>
        <item x="528"/>
        <item x="368"/>
        <item x="128"/>
        <item x="633"/>
        <item x="553"/>
        <item x="383"/>
        <item x="331"/>
        <item x="841"/>
        <item x="65"/>
        <item x="240"/>
        <item x="757"/>
        <item x="682"/>
        <item x="453"/>
        <item x="819"/>
        <item x="690"/>
        <item x="820"/>
        <item x="362"/>
        <item x="811"/>
        <item x="740"/>
        <item x="561"/>
        <item x="967"/>
        <item x="1089"/>
        <item x="443"/>
        <item x="1127"/>
        <item x="706"/>
        <item x="680"/>
        <item x="280"/>
        <item x="785"/>
        <item x="1074"/>
        <item x="363"/>
        <item x="112"/>
        <item x="813"/>
        <item x="639"/>
        <item x="722"/>
        <item x="211"/>
        <item x="623"/>
        <item x="586"/>
        <item x="155"/>
        <item x="668"/>
        <item x="498"/>
        <item x="1029"/>
        <item x="828"/>
        <item x="631"/>
        <item x="391"/>
        <item x="708"/>
        <item x="655"/>
        <item x="715"/>
        <item x="531"/>
        <item x="40"/>
        <item x="491"/>
        <item x="780"/>
        <item x="795"/>
        <item x="201"/>
        <item x="202"/>
        <item x="76"/>
        <item x="596"/>
        <item x="1025"/>
        <item x="473"/>
        <item x="963"/>
        <item x="419"/>
        <item x="758"/>
        <item x="1065"/>
        <item x="713"/>
        <item x="1100"/>
        <item x="84"/>
        <item x="718"/>
        <item x="701"/>
        <item x="507"/>
        <item x="388"/>
        <item x="971"/>
        <item x="896"/>
        <item x="495"/>
        <item x="385"/>
        <item x="859"/>
        <item x="1042"/>
        <item x="320"/>
        <item x="579"/>
        <item x="1094"/>
        <item x="959"/>
        <item x="981"/>
        <item x="532"/>
        <item x="536"/>
        <item x="950"/>
        <item x="304"/>
        <item x="1035"/>
        <item x="853"/>
        <item x="947"/>
        <item x="336"/>
        <item x="464"/>
        <item x="394"/>
        <item x="233"/>
        <item x="161"/>
        <item x="1048"/>
        <item x="144"/>
        <item x="449"/>
        <item x="797"/>
        <item x="720"/>
        <item x="826"/>
        <item x="815"/>
        <item x="1082"/>
        <item x="772"/>
        <item x="891"/>
        <item x="951"/>
        <item x="421"/>
        <item x="594"/>
        <item x="351"/>
        <item x="131"/>
        <item x="587"/>
        <item x="326"/>
        <item x="943"/>
        <item x="253"/>
        <item x="113"/>
        <item x="534"/>
        <item x="840"/>
        <item x="217"/>
        <item x="842"/>
        <item x="168"/>
        <item x="647"/>
        <item x="73"/>
        <item x="456"/>
        <item x="246"/>
        <item x="564"/>
        <item x="1113"/>
        <item x="163"/>
        <item x="288"/>
        <item x="343"/>
        <item x="341"/>
        <item x="505"/>
        <item x="337"/>
        <item x="445"/>
        <item x="1020"/>
        <item x="398"/>
        <item x="1132"/>
        <item x="494"/>
        <item x="1001"/>
        <item x="695"/>
        <item x="154"/>
        <item x="728"/>
        <item x="99"/>
        <item x="508"/>
        <item x="74"/>
        <item x="667"/>
        <item x="348"/>
        <item x="403"/>
        <item x="801"/>
        <item x="1097"/>
        <item x="936"/>
        <item x="983"/>
        <item x="904"/>
        <item x="590"/>
        <item x="556"/>
        <item x="574"/>
        <item x="976"/>
        <item x="671"/>
        <item x="220"/>
        <item x="291"/>
        <item x="173"/>
        <item x="340"/>
        <item x="415"/>
        <item x="555"/>
        <item x="444"/>
        <item x="378"/>
        <item x="703"/>
        <item x="683"/>
        <item x="58"/>
        <item x="1069"/>
        <item x="1014"/>
        <item x="158"/>
        <item x="934"/>
        <item x="422"/>
        <item x="287"/>
        <item x="115"/>
        <item x="1075"/>
        <item x="669"/>
        <item x="513"/>
        <item x="1096"/>
        <item x="68"/>
        <item x="920"/>
        <item x="360"/>
        <item x="178"/>
        <item x="66"/>
        <item x="610"/>
        <item x="459"/>
        <item x="710"/>
        <item x="466"/>
        <item x="723"/>
        <item x="850"/>
        <item x="833"/>
        <item x="423"/>
        <item x="396"/>
        <item x="575"/>
        <item x="737"/>
        <item x="551"/>
        <item x="641"/>
        <item x="1031"/>
        <item x="1007"/>
        <item x="677"/>
        <item x="82"/>
        <item x="509"/>
        <item x="911"/>
        <item x="188"/>
        <item x="489"/>
        <item x="125"/>
        <item x="628"/>
        <item x="1120"/>
        <item x="539"/>
        <item x="585"/>
        <item x="788"/>
        <item x="67"/>
        <item x="906"/>
        <item x="205"/>
        <item x="347"/>
        <item x="49"/>
        <item x="1110"/>
        <item x="1044"/>
        <item x="747"/>
        <item x="502"/>
        <item x="930"/>
        <item x="1083"/>
        <item x="218"/>
        <item x="440"/>
        <item x="770"/>
        <item x="902"/>
        <item x="165"/>
        <item x="227"/>
        <item x="293"/>
        <item x="836"/>
        <item x="386"/>
        <item x="686"/>
        <item x="181"/>
        <item x="180"/>
        <item x="424"/>
        <item x="654"/>
        <item x="921"/>
        <item x="31"/>
        <item x="471"/>
        <item x="433"/>
        <item x="592"/>
        <item x="469"/>
        <item x="379"/>
        <item x="1123"/>
        <item x="153"/>
        <item x="816"/>
        <item x="812"/>
        <item x="512"/>
        <item x="90"/>
        <item x="804"/>
        <item x="541"/>
        <item x="608"/>
        <item x="324"/>
        <item x="77"/>
        <item x="261"/>
        <item x="1076"/>
        <item x="711"/>
        <item x="225"/>
        <item x="420"/>
        <item x="59"/>
        <item x="468"/>
        <item x="62"/>
        <item x="451"/>
        <item x="292"/>
        <item x="768"/>
        <item x="652"/>
        <item x="542"/>
        <item x="940"/>
        <item x="545"/>
        <item x="306"/>
        <item x="1068"/>
        <item x="365"/>
        <item x="537"/>
        <item x="783"/>
        <item x="726"/>
        <item x="1062"/>
        <item x="1112"/>
        <item x="119"/>
        <item x="118"/>
        <item x="1052"/>
        <item x="149"/>
        <item x="992"/>
        <item x="1019"/>
        <item x="939"/>
        <item x="874"/>
        <item x="70"/>
        <item x="876"/>
        <item x="405"/>
        <item x="52"/>
        <item x="166"/>
        <item x="557"/>
        <item x="918"/>
        <item x="1067"/>
        <item x="998"/>
        <item x="748"/>
        <item x="923"/>
        <item x="318"/>
        <item x="107"/>
        <item x="322"/>
        <item x="786"/>
        <item x="328"/>
        <item x="410"/>
        <item x="700"/>
        <item x="187"/>
        <item x="1084"/>
        <item x="1016"/>
        <item x="554"/>
        <item x="691"/>
        <item x="302"/>
        <item x="1005"/>
        <item x="767"/>
        <item x="381"/>
        <item x="41"/>
        <item x="190"/>
        <item x="409"/>
        <item x="1046"/>
        <item x="273"/>
        <item x="37"/>
        <item x="1032"/>
        <item x="247"/>
        <item x="892"/>
        <item x="570"/>
        <item x="558"/>
        <item x="559"/>
        <item x="942"/>
        <item x="1026"/>
        <item x="533"/>
        <item x="589"/>
        <item x="739"/>
        <item x="675"/>
        <item x="888"/>
        <item x="334"/>
        <item x="1054"/>
        <item x="375"/>
        <item x="954"/>
        <item x="198"/>
        <item x="369"/>
        <item x="325"/>
        <item x="999"/>
        <item x="1056"/>
        <item x="1030"/>
        <item x="479"/>
        <item x="709"/>
        <item x="100"/>
        <item x="238"/>
        <item x="866"/>
        <item x="625"/>
        <item x="846"/>
        <item x="500"/>
        <item x="259"/>
        <item x="142"/>
        <item x="1002"/>
        <item x="793"/>
        <item x="492"/>
        <item x="79"/>
        <item x="898"/>
        <item x="878"/>
        <item x="994"/>
        <item x="275"/>
        <item x="1092"/>
        <item x="977"/>
        <item x="376"/>
        <item x="736"/>
        <item x="212"/>
        <item x="931"/>
        <item x="243"/>
        <item x="1099"/>
        <item x="763"/>
        <item x="958"/>
        <item x="145"/>
        <item x="1028"/>
        <item x="619"/>
        <item x="905"/>
        <item x="986"/>
        <item x="526"/>
        <item x="179"/>
        <item x="382"/>
        <item x="56"/>
        <item x="912"/>
        <item x="895"/>
        <item x="938"/>
        <item x="460"/>
        <item x="22"/>
        <item x="922"/>
        <item x="4"/>
        <item x="282"/>
        <item x="974"/>
        <item x="312"/>
        <item x="629"/>
        <item x="359"/>
        <item x="601"/>
        <item x="1050"/>
        <item x="64"/>
        <item x="1045"/>
        <item x="517"/>
        <item x="1003"/>
        <item x="86"/>
        <item x="546"/>
        <item x="693"/>
        <item x="903"/>
        <item x="389"/>
        <item x="1085"/>
        <item x="860"/>
        <item x="1111"/>
        <item x="1027"/>
        <item x="281"/>
        <item x="514"/>
        <item x="1077"/>
        <item x="481"/>
        <item x="657"/>
        <item x="805"/>
        <item x="674"/>
        <item x="254"/>
        <item x="889"/>
        <item x="665"/>
        <item x="482"/>
        <item x="60"/>
        <item x="54"/>
        <item x="759"/>
        <item x="1051"/>
        <item x="658"/>
        <item x="807"/>
        <item x="327"/>
        <item x="96"/>
        <item x="1104"/>
        <item x="330"/>
        <item x="755"/>
        <item x="1013"/>
        <item x="353"/>
        <item x="219"/>
        <item x="988"/>
        <item x="216"/>
        <item x="177"/>
        <item x="615"/>
        <item x="782"/>
        <item x="484"/>
        <item x="133"/>
        <item x="1130"/>
        <item x="189"/>
        <item x="245"/>
        <item x="605"/>
        <item x="78"/>
        <item x="1017"/>
        <item x="831"/>
        <item x="982"/>
        <item x="705"/>
        <item x="830"/>
        <item x="285"/>
        <item x="731"/>
        <item x="787"/>
        <item x="567"/>
        <item x="1080"/>
        <item x="854"/>
        <item x="183"/>
        <item x="692"/>
        <item x="799"/>
        <item x="649"/>
        <item x="588"/>
        <item x="616"/>
        <item x="1095"/>
        <item x="800"/>
        <item x="635"/>
        <item x="428"/>
        <item x="1087"/>
        <item x="1128"/>
        <item x="175"/>
        <item x="257"/>
        <item x="702"/>
        <item x="392"/>
        <item x="294"/>
        <item x="1105"/>
        <item x="1078"/>
        <item x="1090"/>
        <item x="3"/>
        <item x="387"/>
        <item x="1009"/>
        <item x="400"/>
        <item x="989"/>
        <item x="607"/>
        <item x="530"/>
        <item x="535"/>
        <item x="192"/>
        <item x="774"/>
        <item x="196"/>
        <item x="123"/>
        <item x="455"/>
        <item x="525"/>
        <item x="1102"/>
        <item x="235"/>
        <item x="406"/>
        <item x="308"/>
        <item x="95"/>
        <item x="825"/>
        <item x="945"/>
        <item x="102"/>
        <item x="980"/>
        <item x="653"/>
        <item x="777"/>
        <item x="1057"/>
        <item x="174"/>
        <item x="712"/>
        <item x="540"/>
        <item x="103"/>
        <item x="821"/>
        <item x="1066"/>
        <item x="231"/>
        <item x="883"/>
        <item x="926"/>
        <item x="335"/>
        <item x="452"/>
        <item x="595"/>
        <item x="439"/>
        <item x="1126"/>
        <item x="571"/>
        <item x="101"/>
        <item x="834"/>
        <item x="612"/>
        <item x="727"/>
        <item x="23"/>
        <item x="465"/>
        <item x="213"/>
        <item x="184"/>
        <item x="88"/>
        <item x="742"/>
        <item x="200"/>
        <item x="244"/>
        <item x="1093"/>
        <item x="1124"/>
        <item x="877"/>
        <item x="914"/>
        <item x="899"/>
        <item x="435"/>
        <item x="885"/>
        <item x="472"/>
        <item x="418"/>
        <item x="384"/>
        <item x="562"/>
        <item x="614"/>
        <item x="274"/>
        <item x="237"/>
        <item x="1053"/>
        <item x="478"/>
        <item x="454"/>
        <item x="91"/>
        <item x="741"/>
        <item x="565"/>
        <item x="893"/>
        <item x="301"/>
        <item x="645"/>
        <item x="689"/>
        <item x="162"/>
        <item x="838"/>
        <item x="990"/>
        <item x="408"/>
        <item x="93"/>
        <item x="172"/>
        <item x="146"/>
        <item x="1106"/>
        <item x="717"/>
        <item x="390"/>
        <item x="171"/>
        <item x="714"/>
        <item x="393"/>
        <item x="884"/>
        <item x="182"/>
        <item x="116"/>
        <item x="1059"/>
        <item x="684"/>
        <item x="600"/>
        <item x="117"/>
        <item x="499"/>
        <item x="305"/>
        <item x="151"/>
        <item x="835"/>
        <item x="970"/>
        <item x="193"/>
        <item x="582"/>
        <item x="296"/>
        <item x="660"/>
        <item x="309"/>
        <item x="887"/>
        <item x="263"/>
        <item x="48"/>
        <item x="371"/>
        <item x="577"/>
        <item x="458"/>
        <item x="448"/>
        <item x="63"/>
        <item x="486"/>
        <item x="488"/>
        <item x="673"/>
        <item x="621"/>
        <item x="1040"/>
        <item x="436"/>
        <item x="875"/>
        <item x="1055"/>
        <item x="1114"/>
        <item x="199"/>
        <item x="538"/>
        <item x="349"/>
        <item x="910"/>
        <item x="114"/>
        <item x="412"/>
        <item x="978"/>
        <item x="637"/>
        <item x="278"/>
        <item x="1043"/>
        <item x="975"/>
        <item x="139"/>
        <item x="501"/>
        <item x="159"/>
        <item x="121"/>
        <item x="194"/>
        <item x="1018"/>
        <item x="286"/>
        <item x="518"/>
        <item x="124"/>
        <item x="829"/>
        <item x="697"/>
        <item x="694"/>
        <item x="634"/>
        <item x="941"/>
        <item x="583"/>
        <item x="952"/>
        <item x="252"/>
        <item x="1122"/>
        <item x="417"/>
        <item x="852"/>
        <item x="796"/>
        <item x="241"/>
        <item x="437"/>
        <item x="643"/>
        <item x="523"/>
        <item x="560"/>
        <item x="147"/>
        <item x="969"/>
        <item x="395"/>
        <item x="50"/>
        <item x="438"/>
        <item x="307"/>
        <item x="928"/>
        <item x="996"/>
        <item x="311"/>
        <item x="1058"/>
        <item x="808"/>
        <item x="754"/>
        <item x="431"/>
        <item x="366"/>
        <item x="373"/>
        <item x="1108"/>
        <item x="979"/>
        <item x="457"/>
        <item x="882"/>
        <item x="817"/>
        <item x="927"/>
        <item x="329"/>
        <item x="1107"/>
        <item x="315"/>
        <item x="627"/>
        <item x="223"/>
        <item x="426"/>
        <item x="569"/>
        <item x="122"/>
        <item x="987"/>
        <item x="849"/>
        <item x="851"/>
        <item x="769"/>
        <item x="249"/>
        <item x="1091"/>
        <item x="955"/>
        <item x="791"/>
        <item x="321"/>
        <item x="229"/>
        <item x="1064"/>
        <item x="339"/>
        <item x="98"/>
        <item x="1037"/>
        <item x="313"/>
        <item x="856"/>
        <item x="317"/>
        <item x="659"/>
        <item x="822"/>
        <item x="333"/>
        <item x="968"/>
        <item x="85"/>
        <item x="167"/>
        <item x="364"/>
        <item x="618"/>
        <item x="354"/>
        <item x="43"/>
        <item x="953"/>
        <item x="503"/>
        <item x="964"/>
        <item x="1015"/>
        <item x="962"/>
        <item x="53"/>
        <item x="446"/>
        <item x="450"/>
        <item x="965"/>
        <item x="262"/>
        <item x="993"/>
        <item x="276"/>
        <item x="925"/>
        <item x="272"/>
        <item x="176"/>
        <item x="152"/>
        <item x="960"/>
        <item x="857"/>
        <item x="160"/>
        <item x="156"/>
        <item x="832"/>
        <item x="778"/>
        <item x="442"/>
        <item x="314"/>
        <item x="1061"/>
        <item x="206"/>
        <item x="611"/>
        <item x="743"/>
        <item x="894"/>
        <item x="141"/>
        <item x="370"/>
        <item x="46"/>
        <item x="676"/>
        <item x="915"/>
        <item x="430"/>
        <item x="493"/>
        <item x="1022"/>
        <item x="511"/>
        <item x="221"/>
        <item x="143"/>
        <item x="72"/>
        <item x="169"/>
        <item x="268"/>
        <item x="973"/>
        <item x="719"/>
        <item x="1000"/>
        <item x="248"/>
        <item x="749"/>
        <item x="663"/>
        <item x="745"/>
        <item x="250"/>
        <item x="861"/>
        <item x="1118"/>
        <item x="1129"/>
        <item x="89"/>
        <item x="1004"/>
        <item x="678"/>
        <item x="284"/>
        <item x="1119"/>
        <item x="44"/>
        <item x="319"/>
        <item x="209"/>
        <item x="646"/>
        <item x="300"/>
        <item x="997"/>
        <item x="61"/>
        <item x="704"/>
        <item x="732"/>
        <item x="1039"/>
        <item x="506"/>
        <item x="937"/>
        <item x="995"/>
        <item x="111"/>
        <item x="1115"/>
        <item x="1116"/>
        <item x="1079"/>
        <item x="264"/>
        <item x="868"/>
        <item x="1081"/>
        <item x="134"/>
        <item x="140"/>
        <item x="847"/>
        <item x="529"/>
        <item x="256"/>
        <item x="267"/>
        <item x="1131"/>
        <item x="632"/>
        <item x="929"/>
        <item x="775"/>
        <item x="779"/>
        <item x="776"/>
        <item x="1086"/>
        <item x="985"/>
        <item x="956"/>
        <item x="730"/>
        <item x="401"/>
        <item x="681"/>
        <item x="137"/>
        <item x="69"/>
        <item x="843"/>
        <item x="924"/>
        <item x="630"/>
        <item x="474"/>
        <item x="164"/>
        <item x="413"/>
        <item x="746"/>
        <item x="753"/>
        <item x="135"/>
        <item x="476"/>
        <item x="475"/>
        <item x="661"/>
        <item x="794"/>
        <item x="864"/>
        <item x="94"/>
        <item x="603"/>
        <item x="636"/>
        <item x="734"/>
        <item x="496"/>
        <item x="699"/>
        <item x="232"/>
        <item x="544"/>
        <item x="487"/>
        <item x="679"/>
        <item x="1088"/>
        <item x="764"/>
        <item x="497"/>
        <item x="350"/>
        <item x="685"/>
        <item x="886"/>
        <item x="1011"/>
        <item x="29"/>
        <item x="462"/>
        <item x="824"/>
        <item x="255"/>
        <item x="881"/>
        <item x="845"/>
        <item x="972"/>
        <item x="407"/>
        <item x="1024"/>
        <item x="916"/>
        <item x="197"/>
        <item x="597"/>
        <item x="470"/>
        <item x="521"/>
        <item x="105"/>
        <item x="5"/>
        <item x="761"/>
        <item x="104"/>
        <item x="1010"/>
        <item x="698"/>
        <item x="1012"/>
        <item x="372"/>
        <item x="51"/>
        <item x="527"/>
        <item x="432"/>
        <item x="670"/>
        <item x="867"/>
        <item x="380"/>
        <item x="345"/>
        <item x="346"/>
        <item x="572"/>
        <item x="917"/>
        <item x="662"/>
        <item x="1023"/>
        <item x="411"/>
        <item x="651"/>
        <item x="578"/>
        <item x="765"/>
        <item x="716"/>
        <item x="919"/>
        <item x="547"/>
        <item x="548"/>
        <item x="549"/>
        <item x="550"/>
        <item x="1109"/>
        <item x="367"/>
        <item x="762"/>
        <item x="414"/>
        <item x="602"/>
        <item x="404"/>
        <item x="865"/>
        <item x="644"/>
        <item x="563"/>
        <item x="908"/>
        <item x="907"/>
        <item x="399"/>
        <item x="361"/>
        <item x="620"/>
        <item x="798"/>
        <item x="0"/>
        <item x="1"/>
        <item x="2"/>
        <item x="6"/>
        <item x="7"/>
        <item x="8"/>
        <item x="9"/>
        <item x="10"/>
        <item x="11"/>
        <item x="12"/>
        <item x="13"/>
        <item x="14"/>
        <item x="15"/>
        <item x="16"/>
        <item x="17"/>
        <item x="18"/>
        <item x="19"/>
        <item x="20"/>
        <item x="21"/>
        <item x="24"/>
        <item x="25"/>
        <item x="26"/>
        <item x="27"/>
        <item x="28"/>
        <item x="30"/>
        <item x="32"/>
        <item x="33"/>
        <item x="34"/>
        <item x="35"/>
        <item x="36"/>
        <item x="38"/>
        <item x="3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906">
        <item x="1"/>
        <item x="146"/>
        <item x="626"/>
        <item x="604"/>
        <item x="605"/>
        <item x="625"/>
        <item x="148"/>
        <item x="335"/>
        <item x="521"/>
        <item x="266"/>
        <item x="178"/>
        <item x="135"/>
        <item x="134"/>
        <item x="136"/>
        <item x="823"/>
        <item x="825"/>
        <item x="826"/>
        <item x="79"/>
        <item x="664"/>
        <item x="166"/>
        <item x="613"/>
        <item x="615"/>
        <item x="630"/>
        <item x="631"/>
        <item x="632"/>
        <item x="634"/>
        <item x="633"/>
        <item x="205"/>
        <item x="206"/>
        <item x="429"/>
        <item x="575"/>
        <item x="167"/>
        <item x="306"/>
        <item x="652"/>
        <item x="766"/>
        <item x="502"/>
        <item x="539"/>
        <item x="529"/>
        <item x="128"/>
        <item x="785"/>
        <item x="84"/>
        <item x="85"/>
        <item x="833"/>
        <item x="834"/>
        <item x="503"/>
        <item x="504"/>
        <item x="506"/>
        <item x="505"/>
        <item x="764"/>
        <item x="896"/>
        <item x="584"/>
        <item x="679"/>
        <item x="820"/>
        <item x="821"/>
        <item x="783"/>
        <item x="668"/>
        <item x="461"/>
        <item x="115"/>
        <item x="98"/>
        <item x="64"/>
        <item x="517"/>
        <item x="519"/>
        <item x="518"/>
        <item x="432"/>
        <item x="32"/>
        <item x="734"/>
        <item x="232"/>
        <item x="237"/>
        <item x="235"/>
        <item x="239"/>
        <item x="234"/>
        <item x="236"/>
        <item x="233"/>
        <item x="238"/>
        <item x="231"/>
        <item x="230"/>
        <item x="338"/>
        <item x="337"/>
        <item x="120"/>
        <item x="513"/>
        <item x="515"/>
        <item x="514"/>
        <item x="26"/>
        <item x="396"/>
        <item x="397"/>
        <item x="368"/>
        <item x="383"/>
        <item x="384"/>
        <item x="676"/>
        <item x="791"/>
        <item x="374"/>
        <item x="637"/>
        <item x="639"/>
        <item x="256"/>
        <item x="527"/>
        <item x="42"/>
        <item x="191"/>
        <item x="556"/>
        <item x="271"/>
        <item x="274"/>
        <item x="275"/>
        <item x="567"/>
        <item x="440"/>
        <item x="86"/>
        <item x="267"/>
        <item x="160"/>
        <item x="14"/>
        <item x="12"/>
        <item x="422"/>
        <item x="370"/>
        <item x="423"/>
        <item x="765"/>
        <item x="203"/>
        <item x="201"/>
        <item x="204"/>
        <item x="202"/>
        <item x="60"/>
        <item x="58"/>
        <item x="59"/>
        <item x="588"/>
        <item x="880"/>
        <item x="887"/>
        <item x="888"/>
        <item x="881"/>
        <item x="882"/>
        <item x="883"/>
        <item x="884"/>
        <item x="885"/>
        <item x="886"/>
        <item x="708"/>
        <item x="123"/>
        <item x="312"/>
        <item x="289"/>
        <item x="311"/>
        <item x="189"/>
        <item x="657"/>
        <item x="656"/>
        <item x="248"/>
        <item x="573"/>
        <item x="426"/>
        <item x="427"/>
        <item x="365"/>
        <item x="686"/>
        <item x="154"/>
        <item x="116"/>
        <item x="117"/>
        <item x="176"/>
        <item x="216"/>
        <item x="218"/>
        <item x="217"/>
        <item x="31"/>
        <item x="272"/>
        <item x="174"/>
        <item x="88"/>
        <item x="150"/>
        <item x="434"/>
        <item x="435"/>
        <item x="436"/>
        <item x="241"/>
        <item x="240"/>
        <item x="242"/>
        <item x="243"/>
        <item x="250"/>
        <item x="393"/>
        <item x="336"/>
        <item x="702"/>
        <item x="103"/>
        <item x="650"/>
        <item x="34"/>
        <item x="782"/>
        <item x="638"/>
        <item x="326"/>
        <item x="127"/>
        <item x="323"/>
        <item x="325"/>
        <item x="414"/>
        <item x="589"/>
        <item x="590"/>
        <item x="344"/>
        <item x="296"/>
        <item x="805"/>
        <item x="350"/>
        <item x="451"/>
        <item x="107"/>
        <item x="677"/>
        <item x="470"/>
        <item x="471"/>
        <item x="462"/>
        <item x="152"/>
        <item x="279"/>
        <item x="65"/>
        <item x="850"/>
        <item x="849"/>
        <item x="851"/>
        <item x="852"/>
        <item x="853"/>
        <item x="854"/>
        <item x="856"/>
        <item x="857"/>
        <item x="806"/>
        <item x="858"/>
        <item x="807"/>
        <item x="671"/>
        <item x="516"/>
        <item x="386"/>
        <item x="48"/>
        <item x="544"/>
        <item x="361"/>
        <item x="510"/>
        <item x="623"/>
        <item x="80"/>
        <item x="624"/>
        <item x="270"/>
        <item x="867"/>
        <item x="113"/>
        <item x="114"/>
        <item x="528"/>
        <item x="417"/>
        <item x="416"/>
        <item x="476"/>
        <item x="492"/>
        <item x="475"/>
        <item x="443"/>
        <item x="82"/>
        <item x="280"/>
        <item x="408"/>
        <item x="409"/>
        <item x="35"/>
        <item x="17"/>
        <item x="773"/>
        <item x="610"/>
        <item x="774"/>
        <item x="533"/>
        <item x="500"/>
        <item x="300"/>
        <item x="297"/>
        <item x="401"/>
        <item x="848"/>
        <item x="878"/>
        <item x="555"/>
        <item x="653"/>
        <item x="658"/>
        <item x="71"/>
        <item x="331"/>
        <item x="444"/>
        <item x="447"/>
        <item x="445"/>
        <item x="290"/>
        <item x="357"/>
        <item x="760"/>
        <item x="717"/>
        <item x="718"/>
        <item x="47"/>
        <item x="716"/>
        <item x="719"/>
        <item x="715"/>
        <item x="46"/>
        <item x="822"/>
        <item x="754"/>
        <item x="542"/>
        <item x="572"/>
        <item x="780"/>
        <item x="755"/>
        <item x="756"/>
        <item x="757"/>
        <item x="399"/>
        <item x="398"/>
        <item x="659"/>
        <item x="100"/>
        <item x="381"/>
        <item x="101"/>
        <item x="688"/>
        <item x="687"/>
        <item x="689"/>
        <item x="690"/>
        <item x="485"/>
        <item x="486"/>
        <item x="484"/>
        <item x="327"/>
        <item x="844"/>
        <item x="672"/>
        <item x="601"/>
        <item x="164"/>
        <item x="172"/>
        <item x="497"/>
        <item x="173"/>
        <item x="284"/>
        <item x="496"/>
        <item x="703"/>
        <item x="829"/>
        <item x="830"/>
        <item x="68"/>
        <item x="171"/>
        <item x="501"/>
        <item x="866"/>
        <item x="40"/>
        <item x="901"/>
        <item x="41"/>
        <item x="902"/>
        <item x="903"/>
        <item x="710"/>
        <item x="691"/>
        <item x="692"/>
        <item x="713"/>
        <item x="714"/>
        <item x="711"/>
        <item x="712"/>
        <item x="428"/>
        <item x="186"/>
        <item x="482"/>
        <item x="162"/>
        <item x="67"/>
        <item x="265"/>
        <item x="872"/>
        <item x="873"/>
        <item x="612"/>
        <item x="319"/>
        <item x="576"/>
        <item x="617"/>
        <item x="699"/>
        <item x="700"/>
        <item x="771"/>
        <item x="769"/>
        <item x="770"/>
        <item x="157"/>
        <item x="762"/>
        <item x="763"/>
        <item x="784"/>
        <item x="347"/>
        <item x="469"/>
        <item x="498"/>
        <item x="499"/>
        <item x="815"/>
        <item x="861"/>
        <item x="460"/>
        <item x="459"/>
        <item x="863"/>
        <item x="864"/>
        <item x="865"/>
        <item x="124"/>
        <item x="129"/>
        <item x="125"/>
        <item x="126"/>
        <item x="641"/>
        <item x="816"/>
        <item x="802"/>
        <item x="112"/>
        <item x="91"/>
        <item x="776"/>
        <item x="777"/>
        <item x="302"/>
        <item x="405"/>
        <item x="268"/>
        <item x="349"/>
        <item x="670"/>
        <item x="870"/>
        <item x="868"/>
        <item x="871"/>
        <item x="869"/>
        <item x="768"/>
        <item x="603"/>
        <item x="602"/>
        <item x="541"/>
        <item x="418"/>
        <item x="606"/>
        <item x="832"/>
        <item x="669"/>
        <item x="607"/>
        <item x="841"/>
        <item x="608"/>
        <item x="772"/>
        <item x="578"/>
        <item x="286"/>
        <item x="775"/>
        <item x="577"/>
        <item x="285"/>
        <item x="651"/>
        <item x="727"/>
        <item x="728"/>
        <item x="511"/>
        <item x="596"/>
        <item x="595"/>
        <item x="329"/>
        <item x="145"/>
        <item x="330"/>
        <item x="310"/>
        <item x="106"/>
        <item x="76"/>
        <item x="452"/>
        <item x="548"/>
        <item x="351"/>
        <item x="25"/>
        <item x="244"/>
        <item x="246"/>
        <item x="245"/>
        <item x="210"/>
        <item x="472"/>
        <item x="151"/>
        <item x="94"/>
        <item x="55"/>
        <item x="153"/>
        <item x="10"/>
        <item x="196"/>
        <item x="195"/>
        <item x="194"/>
        <item x="726"/>
        <item x="15"/>
        <item x="132"/>
        <item x="746"/>
        <item x="569"/>
        <item x="747"/>
        <item x="568"/>
        <item x="197"/>
        <item x="332"/>
        <item x="333"/>
        <item x="263"/>
        <item x="261"/>
        <item x="188"/>
        <item x="187"/>
        <item x="87"/>
        <item x="56"/>
        <item x="667"/>
        <item x="666"/>
        <item x="320"/>
        <item x="193"/>
        <item x="570"/>
        <item x="464"/>
        <item x="465"/>
        <item x="415"/>
        <item x="3"/>
        <item x="258"/>
        <item x="257"/>
        <item x="259"/>
        <item x="291"/>
        <item x="293"/>
        <item x="292"/>
        <item x="352"/>
        <item x="875"/>
        <item x="303"/>
        <item x="876"/>
        <item x="665"/>
        <item x="629"/>
        <item x="818"/>
        <item x="49"/>
        <item x="404"/>
        <item x="403"/>
        <item x="277"/>
        <item x="400"/>
        <item x="22"/>
        <item x="33"/>
        <item x="660"/>
        <item x="622"/>
        <item x="614"/>
        <item x="181"/>
        <item x="543"/>
        <item x="736"/>
        <item x="66"/>
        <item x="663"/>
        <item x="662"/>
        <item x="893"/>
        <item x="118"/>
        <item x="23"/>
        <item x="748"/>
        <item x="260"/>
        <item x="749"/>
        <item x="411"/>
        <item x="753"/>
        <item x="751"/>
        <item x="752"/>
        <item x="412"/>
        <item x="862"/>
        <item x="649"/>
        <item x="142"/>
        <item x="141"/>
        <item x="532"/>
        <item x="845"/>
        <item x="674"/>
        <item x="661"/>
        <item x="550"/>
        <item x="838"/>
        <item x="839"/>
        <item x="827"/>
        <item x="294"/>
        <item x="212"/>
        <item x="587"/>
        <item x="93"/>
        <item x="334"/>
        <item x="792"/>
        <item x="814"/>
        <item x="804"/>
        <item x="616"/>
        <item x="554"/>
        <item x="420"/>
        <item x="813"/>
        <item x="376"/>
        <item x="99"/>
        <item x="378"/>
        <item x="453"/>
        <item x="28"/>
        <item x="273"/>
        <item x="904"/>
        <item x="168"/>
        <item x="855"/>
        <item x="140"/>
        <item x="139"/>
        <item x="9"/>
        <item x="89"/>
        <item x="282"/>
        <item x="315"/>
        <item x="182"/>
        <item x="183"/>
        <item x="45"/>
        <item x="897"/>
        <item x="898"/>
        <item x="463"/>
        <item x="180"/>
        <item x="298"/>
        <item x="102"/>
        <item x="740"/>
        <item x="421"/>
        <item x="342"/>
        <item x="209"/>
        <item x="450"/>
        <item x="448"/>
        <item x="359"/>
        <item x="360"/>
        <item x="21"/>
        <item x="18"/>
        <item x="20"/>
        <item x="19"/>
        <item x="198"/>
        <item x="199"/>
        <item x="635"/>
        <item x="375"/>
        <item x="636"/>
        <item x="466"/>
        <item x="467"/>
        <item x="468"/>
        <item x="817"/>
        <item x="655"/>
        <item x="495"/>
        <item x="254"/>
        <item x="255"/>
        <item x="252"/>
        <item x="253"/>
        <item x="50"/>
        <item x="796"/>
        <item x="797"/>
        <item x="78"/>
        <item x="731"/>
        <item x="729"/>
        <item x="730"/>
        <item x="110"/>
        <item x="295"/>
        <item x="621"/>
        <item x="74"/>
        <item x="75"/>
        <item x="819"/>
        <item x="538"/>
        <item x="835"/>
        <item x="836"/>
        <item x="837"/>
        <item x="301"/>
        <item x="410"/>
        <item x="163"/>
        <item x="800"/>
        <item x="801"/>
        <item x="130"/>
        <item x="391"/>
        <item x="388"/>
        <item x="131"/>
        <item x="786"/>
        <item x="788"/>
        <item x="787"/>
        <item x="566"/>
        <item x="13"/>
        <item x="430"/>
        <item x="645"/>
        <item x="644"/>
        <item x="507"/>
        <item x="741"/>
        <item x="743"/>
        <item x="648"/>
        <item x="276"/>
        <item x="742"/>
        <item x="744"/>
        <item x="524"/>
        <item x="592"/>
        <item x="895"/>
        <item x="894"/>
        <item x="389"/>
        <item x="390"/>
        <item x="392"/>
        <item x="846"/>
        <item x="828"/>
        <item x="831"/>
        <item x="840"/>
        <item x="877"/>
        <item x="799"/>
        <item x="794"/>
        <item x="16"/>
        <item x="481"/>
        <item x="530"/>
        <item x="424"/>
        <item x="425"/>
        <item x="558"/>
        <item x="557"/>
        <item x="559"/>
        <item x="95"/>
        <item x="724"/>
        <item x="790"/>
        <item x="789"/>
        <item x="640"/>
        <item x="701"/>
        <item x="899"/>
        <item x="900"/>
        <item x="600"/>
        <item x="318"/>
        <item x="618"/>
        <item x="620"/>
        <item x="619"/>
        <item x="859"/>
        <item x="860"/>
        <item x="363"/>
        <item x="387"/>
        <item x="200"/>
        <item x="299"/>
        <item x="51"/>
        <item x="62"/>
        <item x="190"/>
        <item x="156"/>
        <item x="147"/>
        <item x="316"/>
        <item x="364"/>
        <item x="879"/>
        <item x="394"/>
        <item x="395"/>
        <item x="308"/>
        <item x="446"/>
        <item x="307"/>
        <item x="442"/>
        <item x="477"/>
        <item x="43"/>
        <item x="44"/>
        <item x="104"/>
        <item x="474"/>
        <item x="473"/>
        <item x="373"/>
        <item x="208"/>
        <item x="520"/>
        <item x="328"/>
        <item x="685"/>
        <item x="684"/>
        <item x="583"/>
        <item x="738"/>
        <item x="739"/>
        <item x="487"/>
        <item x="489"/>
        <item x="488"/>
        <item x="737"/>
        <item x="761"/>
        <item x="52"/>
        <item x="591"/>
        <item x="512"/>
        <item x="547"/>
        <item x="108"/>
        <item x="371"/>
        <item x="305"/>
        <item x="372"/>
        <item x="346"/>
        <item x="96"/>
        <item x="745"/>
        <item x="39"/>
        <item x="38"/>
        <item x="149"/>
        <item x="215"/>
        <item x="343"/>
        <item x="211"/>
        <item x="57"/>
        <item x="522"/>
        <item x="654"/>
        <item x="874"/>
        <item x="549"/>
        <item x="494"/>
        <item x="367"/>
        <item x="81"/>
        <item x="6"/>
        <item x="170"/>
        <item x="574"/>
        <item x="356"/>
        <item x="735"/>
        <item x="262"/>
        <item x="111"/>
        <item x="759"/>
        <item x="321"/>
        <item x="192"/>
        <item x="340"/>
        <item x="438"/>
        <item x="439"/>
        <item x="437"/>
        <item x="431"/>
        <item x="758"/>
        <item x="779"/>
        <item x="781"/>
        <item x="778"/>
        <item x="247"/>
        <item x="366"/>
        <item x="545"/>
        <item x="283"/>
        <item x="345"/>
        <item x="493"/>
        <item x="537"/>
        <item x="540"/>
        <item x="72"/>
        <item x="490"/>
        <item x="30"/>
        <item x="29"/>
        <item x="491"/>
        <item x="304"/>
        <item x="449"/>
        <item x="413"/>
        <item x="69"/>
        <item x="7"/>
        <item x="11"/>
        <item x="37"/>
        <item x="92"/>
        <item x="70"/>
        <item x="222"/>
        <item x="227"/>
        <item x="224"/>
        <item x="229"/>
        <item x="219"/>
        <item x="122"/>
        <item x="226"/>
        <item x="225"/>
        <item x="223"/>
        <item x="228"/>
        <item x="221"/>
        <item x="220"/>
        <item x="673"/>
        <item x="683"/>
        <item x="680"/>
        <item x="681"/>
        <item x="682"/>
        <item x="184"/>
        <item x="185"/>
        <item x="63"/>
        <item x="213"/>
        <item x="675"/>
        <item x="594"/>
        <item x="593"/>
        <item x="598"/>
        <item x="597"/>
        <item x="843"/>
        <item x="847"/>
        <item x="842"/>
        <item x="109"/>
        <item x="281"/>
        <item x="177"/>
        <item x="175"/>
        <item x="138"/>
        <item x="137"/>
        <item x="419"/>
        <item x="119"/>
        <item m="1" x="905"/>
        <item x="161"/>
        <item x="579"/>
        <item x="580"/>
        <item x="5"/>
        <item x="133"/>
        <item x="536"/>
        <item x="179"/>
        <item x="535"/>
        <item x="61"/>
        <item x="362"/>
        <item x="90"/>
        <item x="611"/>
        <item x="531"/>
        <item x="698"/>
        <item x="697"/>
        <item x="696"/>
        <item x="251"/>
        <item x="144"/>
        <item x="169"/>
        <item x="158"/>
        <item x="207"/>
        <item x="523"/>
        <item x="358"/>
        <item x="354"/>
        <item x="355"/>
        <item x="353"/>
        <item x="798"/>
        <item x="793"/>
        <item x="341"/>
        <item x="565"/>
        <item x="77"/>
        <item x="564"/>
        <item x="811"/>
        <item x="812"/>
        <item x="706"/>
        <item x="705"/>
        <item x="707"/>
        <item x="704"/>
        <item x="159"/>
        <item x="4"/>
        <item x="767"/>
        <item x="560"/>
        <item x="339"/>
        <item x="143"/>
        <item x="402"/>
        <item x="803"/>
        <item x="83"/>
        <item x="824"/>
        <item x="24"/>
        <item x="27"/>
        <item x="36"/>
        <item x="534"/>
        <item x="750"/>
        <item x="348"/>
        <item x="889"/>
        <item x="890"/>
        <item x="892"/>
        <item x="891"/>
        <item x="73"/>
        <item x="165"/>
        <item x="810"/>
        <item x="795"/>
        <item x="380"/>
        <item x="561"/>
        <item x="562"/>
        <item x="646"/>
        <item x="647"/>
        <item x="582"/>
        <item x="581"/>
        <item x="694"/>
        <item x="695"/>
        <item x="693"/>
        <item x="385"/>
        <item x="723"/>
        <item x="722"/>
        <item x="721"/>
        <item x="720"/>
        <item x="155"/>
        <item x="382"/>
        <item x="379"/>
        <item x="269"/>
        <item x="407"/>
        <item x="369"/>
        <item x="264"/>
        <item x="317"/>
        <item x="97"/>
        <item x="214"/>
        <item x="322"/>
        <item x="406"/>
        <item x="480"/>
        <item x="479"/>
        <item x="599"/>
        <item x="643"/>
        <item x="586"/>
        <item x="725"/>
        <item x="808"/>
        <item x="809"/>
        <item x="53"/>
        <item x="441"/>
        <item x="8"/>
        <item x="377"/>
        <item x="288"/>
        <item x="287"/>
        <item x="433"/>
        <item x="249"/>
        <item x="478"/>
        <item x="571"/>
        <item x="54"/>
        <item x="709"/>
        <item x="552"/>
        <item x="553"/>
        <item x="551"/>
        <item x="483"/>
        <item x="455"/>
        <item x="456"/>
        <item x="454"/>
        <item x="457"/>
        <item x="458"/>
        <item x="563"/>
        <item x="585"/>
        <item x="609"/>
        <item x="642"/>
        <item x="509"/>
        <item x="508"/>
        <item x="678"/>
        <item x="313"/>
        <item x="314"/>
        <item x="324"/>
        <item x="546"/>
        <item x="309"/>
        <item x="732"/>
        <item x="733"/>
        <item x="628"/>
        <item x="627"/>
        <item x="278"/>
        <item x="526"/>
        <item x="525"/>
        <item x="0"/>
        <item x="2"/>
        <item x="105"/>
        <item x="12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6">
        <item x="23"/>
        <item x="21"/>
        <item x="17"/>
        <item x="12"/>
        <item x="10"/>
        <item x="15"/>
        <item x="24"/>
        <item x="25"/>
        <item x="0"/>
        <item x="22"/>
        <item x="11"/>
        <item x="19"/>
        <item x="16"/>
        <item x="14"/>
        <item x="18"/>
        <item x="6"/>
        <item x="8"/>
        <item x="7"/>
        <item x="20"/>
        <item x="2"/>
        <item x="13"/>
        <item x="1"/>
        <item x="9"/>
        <item x="3"/>
        <item x="4"/>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numFmtId="14" outline="0" multipleItemSelectionAllowed="1" showAll="0" defaultSubtotal="0">
      <items count="584">
        <item h="1" x="583"/>
        <item h="1" x="582"/>
        <item h="1" x="581"/>
        <item h="1" x="580"/>
        <item h="1" x="579"/>
        <item h="1" x="578"/>
        <item h="1" x="577"/>
        <item h="1" x="576"/>
        <item h="1" x="575"/>
        <item h="1" x="574"/>
        <item h="1" x="573"/>
        <item h="1" x="572"/>
        <item h="1" x="571"/>
        <item h="1" x="570"/>
        <item h="1" x="569"/>
        <item h="1" x="568"/>
        <item h="1" x="567"/>
        <item h="1" x="566"/>
        <item h="1" x="565"/>
        <item h="1" x="564"/>
        <item h="1" x="563"/>
        <item h="1" x="562"/>
        <item h="1" x="561"/>
        <item h="1" x="560"/>
        <item h="1" x="559"/>
        <item h="1" x="558"/>
        <item h="1" x="557"/>
        <item h="1" x="556"/>
        <item h="1" x="555"/>
        <item h="1" x="554"/>
        <item h="1" x="553"/>
        <item h="1" x="552"/>
        <item h="1" x="551"/>
        <item h="1" x="550"/>
        <item h="1" x="549"/>
        <item h="1" x="548"/>
        <item h="1" x="547"/>
        <item h="1" x="546"/>
        <item h="1" x="545"/>
        <item h="1" x="544"/>
        <item h="1" x="543"/>
        <item h="1" x="542"/>
        <item h="1" x="541"/>
        <item h="1" x="540"/>
        <item h="1" x="539"/>
        <item h="1" x="538"/>
        <item h="1" x="537"/>
        <item h="1" x="536"/>
        <item h="1" x="535"/>
        <item h="1" x="534"/>
        <item h="1" x="533"/>
        <item h="1" x="532"/>
        <item h="1" x="531"/>
        <item h="1" x="530"/>
        <item h="1" x="529"/>
        <item h="1" x="528"/>
        <item h="1" x="527"/>
        <item h="1" x="526"/>
        <item h="1" x="525"/>
        <item h="1" x="524"/>
        <item h="1" x="523"/>
        <item h="1" x="522"/>
        <item h="1" x="521"/>
        <item h="1" x="520"/>
        <item h="1" x="519"/>
        <item h="1" x="518"/>
        <item h="1" x="517"/>
        <item h="1" x="516"/>
        <item h="1" x="515"/>
        <item h="1" x="514"/>
        <item h="1" x="513"/>
        <item h="1" x="512"/>
        <item h="1" x="511"/>
        <item h="1" x="510"/>
        <item h="1" x="509"/>
        <item h="1" x="508"/>
        <item h="1" x="507"/>
        <item h="1" x="506"/>
        <item h="1" x="505"/>
        <item h="1" x="504"/>
        <item h="1" x="503"/>
        <item h="1" x="502"/>
        <item h="1" x="501"/>
        <item h="1" x="500"/>
        <item h="1" x="499"/>
        <item h="1" x="498"/>
        <item h="1" x="497"/>
        <item h="1" x="496"/>
        <item h="1" x="495"/>
        <item h="1" x="494"/>
        <item h="1" x="493"/>
        <item h="1" x="492"/>
        <item h="1" x="491"/>
        <item h="1" x="490"/>
        <item h="1" x="489"/>
        <item h="1" x="488"/>
        <item h="1" x="487"/>
        <item h="1" x="486"/>
        <item h="1" x="485"/>
        <item h="1" x="484"/>
        <item h="1" x="483"/>
        <item h="1" x="482"/>
        <item h="1" x="481"/>
        <item h="1" x="480"/>
        <item h="1" x="479"/>
        <item h="1" x="478"/>
        <item h="1" x="477"/>
        <item h="1" x="476"/>
        <item h="1" x="475"/>
        <item h="1" x="474"/>
        <item h="1" x="473"/>
        <item h="1" x="472"/>
        <item h="1" x="471"/>
        <item h="1" x="470"/>
        <item h="1" x="469"/>
        <item h="1" x="468"/>
        <item h="1" x="467"/>
        <item h="1" x="466"/>
        <item h="1" x="465"/>
        <item h="1" x="464"/>
        <item h="1" x="463"/>
        <item h="1" x="462"/>
        <item h="1" x="461"/>
        <item h="1" x="460"/>
        <item h="1" x="459"/>
        <item h="1" x="458"/>
        <item h="1" x="457"/>
        <item h="1" x="456"/>
        <item h="1" x="455"/>
        <item h="1" x="454"/>
        <item h="1" x="453"/>
        <item h="1" x="452"/>
        <item h="1" x="451"/>
        <item h="1" x="450"/>
        <item h="1" x="449"/>
        <item h="1" x="448"/>
        <item h="1" x="447"/>
        <item h="1" x="446"/>
        <item h="1" x="445"/>
        <item h="1" x="444"/>
        <item h="1" x="443"/>
        <item h="1" x="442"/>
        <item h="1" x="441"/>
        <item h="1" x="440"/>
        <item h="1" x="439"/>
        <item h="1" x="438"/>
        <item h="1" x="437"/>
        <item h="1" x="436"/>
        <item h="1" x="435"/>
        <item h="1" x="434"/>
        <item h="1" x="433"/>
        <item h="1" x="432"/>
        <item h="1" x="431"/>
        <item h="1" x="430"/>
        <item h="1" x="429"/>
        <item h="1" x="428"/>
        <item h="1" x="427"/>
        <item h="1" x="426"/>
        <item h="1" x="425"/>
        <item h="1" x="424"/>
        <item h="1" x="423"/>
        <item h="1" x="422"/>
        <item h="1" x="421"/>
        <item h="1" x="420"/>
        <item h="1" x="419"/>
        <item h="1" x="418"/>
        <item h="1" x="417"/>
        <item h="1" x="416"/>
        <item h="1" x="415"/>
        <item h="1" x="414"/>
        <item h="1" x="413"/>
        <item h="1" x="412"/>
        <item h="1" x="411"/>
        <item h="1" x="410"/>
        <item h="1" x="409"/>
        <item h="1" x="408"/>
        <item h="1" x="407"/>
        <item h="1" x="406"/>
        <item h="1" x="405"/>
        <item h="1" x="404"/>
        <item h="1" x="403"/>
        <item h="1" x="402"/>
        <item h="1" x="401"/>
        <item h="1" x="400"/>
        <item h="1" x="399"/>
        <item h="1" x="398"/>
        <item h="1" x="397"/>
        <item h="1" x="396"/>
        <item h="1" x="395"/>
        <item h="1" x="394"/>
        <item h="1" x="393"/>
        <item h="1" x="392"/>
        <item h="1" x="391"/>
        <item h="1" x="390"/>
        <item h="1" x="389"/>
        <item h="1" x="388"/>
        <item h="1" x="387"/>
        <item h="1" x="386"/>
        <item h="1" x="385"/>
        <item h="1" x="384"/>
        <item h="1" x="383"/>
        <item h="1" x="382"/>
        <item h="1" x="381"/>
        <item h="1" x="380"/>
        <item h="1" x="379"/>
        <item h="1" x="378"/>
        <item h="1" x="377"/>
        <item h="1" x="376"/>
        <item h="1" x="375"/>
        <item h="1" x="374"/>
        <item h="1" x="373"/>
        <item h="1" x="372"/>
        <item h="1" x="371"/>
        <item h="1" x="370"/>
        <item h="1" x="369"/>
        <item h="1" x="368"/>
        <item h="1" x="367"/>
        <item h="1" x="366"/>
        <item h="1" x="365"/>
        <item h="1" x="364"/>
        <item h="1" x="363"/>
        <item h="1" x="362"/>
        <item h="1" x="361"/>
        <item h="1" x="360"/>
        <item h="1" x="359"/>
        <item h="1" x="358"/>
        <item h="1" x="357"/>
        <item h="1" x="356"/>
        <item h="1" x="355"/>
        <item h="1" x="354"/>
        <item h="1" x="353"/>
        <item h="1" x="352"/>
        <item h="1" x="351"/>
        <item h="1" x="350"/>
        <item h="1" x="349"/>
        <item h="1" x="348"/>
        <item h="1" x="347"/>
        <item h="1" x="346"/>
        <item h="1" x="345"/>
        <item h="1" x="344"/>
        <item h="1" x="343"/>
        <item h="1" x="342"/>
        <item h="1" x="341"/>
        <item h="1" x="340"/>
        <item h="1" x="339"/>
        <item h="1" x="338"/>
        <item h="1" x="337"/>
        <item h="1" x="336"/>
        <item h="1" x="335"/>
        <item h="1" x="334"/>
        <item h="1" x="333"/>
        <item h="1" x="332"/>
        <item h="1" x="331"/>
        <item h="1" x="330"/>
        <item h="1" x="329"/>
        <item h="1" x="328"/>
        <item h="1" x="327"/>
        <item h="1" x="326"/>
        <item h="1" x="325"/>
        <item h="1" x="324"/>
        <item h="1" x="323"/>
        <item h="1" x="322"/>
        <item h="1" x="321"/>
        <item h="1" x="320"/>
        <item h="1" x="319"/>
        <item h="1" x="318"/>
        <item h="1" x="317"/>
        <item h="1" x="316"/>
        <item h="1" x="315"/>
        <item h="1" x="314"/>
        <item h="1" x="313"/>
        <item h="1" x="312"/>
        <item h="1" x="311"/>
        <item h="1" x="310"/>
        <item h="1" x="309"/>
        <item h="1" x="308"/>
        <item h="1" x="307"/>
        <item h="1" x="306"/>
        <item h="1" x="305"/>
        <item h="1" x="304"/>
        <item h="1" x="303"/>
        <item h="1" x="302"/>
        <item h="1" x="301"/>
        <item h="1" x="300"/>
        <item h="1" x="299"/>
        <item h="1" x="298"/>
        <item h="1" x="297"/>
        <item h="1" x="296"/>
        <item h="1" x="295"/>
        <item h="1" x="294"/>
        <item h="1" x="293"/>
        <item h="1" x="292"/>
        <item h="1" x="291"/>
        <item h="1" x="290"/>
        <item h="1" x="289"/>
        <item h="1" x="288"/>
        <item h="1" x="287"/>
        <item h="1" x="286"/>
        <item h="1" x="285"/>
        <item h="1" x="284"/>
        <item h="1" x="283"/>
        <item h="1" x="282"/>
        <item h="1" x="281"/>
        <item h="1" x="280"/>
        <item h="1" x="279"/>
        <item h="1" x="278"/>
        <item h="1" x="277"/>
        <item h="1" x="276"/>
        <item h="1" x="275"/>
        <item h="1" x="274"/>
        <item h="1" x="273"/>
        <item h="1" x="272"/>
        <item h="1" x="271"/>
        <item h="1" x="270"/>
        <item h="1" x="269"/>
        <item h="1" x="268"/>
        <item h="1" x="267"/>
        <item h="1" x="266"/>
        <item h="1" x="265"/>
        <item h="1" x="264"/>
        <item h="1" x="263"/>
        <item h="1" x="262"/>
        <item h="1" x="261"/>
        <item h="1" x="260"/>
        <item h="1" x="259"/>
        <item h="1" x="258"/>
        <item h="1" x="257"/>
        <item h="1" x="256"/>
        <item h="1" x="255"/>
        <item h="1" x="254"/>
        <item h="1" x="253"/>
        <item h="1" x="252"/>
        <item h="1" x="251"/>
        <item h="1" x="250"/>
        <item h="1" x="249"/>
        <item h="1" x="248"/>
        <item h="1" x="247"/>
        <item h="1" x="246"/>
        <item h="1" x="245"/>
        <item h="1" x="244"/>
        <item h="1" x="243"/>
        <item h="1" x="242"/>
        <item h="1" x="241"/>
        <item h="1" x="240"/>
        <item h="1" x="239"/>
        <item h="1" x="238"/>
        <item h="1" x="237"/>
        <item h="1" x="236"/>
        <item h="1" x="235"/>
        <item h="1" x="234"/>
        <item h="1" x="233"/>
        <item h="1" x="232"/>
        <item h="1" x="231"/>
        <item h="1" x="230"/>
        <item h="1" x="229"/>
        <item h="1" x="228"/>
        <item h="1" x="227"/>
        <item h="1" x="226"/>
        <item h="1" x="225"/>
        <item h="1" x="224"/>
        <item h="1" x="223"/>
        <item h="1" x="222"/>
        <item h="1" x="221"/>
        <item h="1" x="220"/>
        <item h="1" x="219"/>
        <item h="1" x="218"/>
        <item h="1" x="217"/>
        <item h="1" x="216"/>
        <item h="1" x="215"/>
        <item h="1" x="214"/>
        <item h="1" x="213"/>
        <item h="1" x="212"/>
        <item h="1" x="211"/>
        <item h="1" x="210"/>
        <item h="1" x="209"/>
        <item h="1" x="208"/>
        <item h="1" x="207"/>
        <item h="1" x="206"/>
        <item h="1" x="205"/>
        <item h="1" x="204"/>
        <item h="1" x="203"/>
        <item h="1" x="202"/>
        <item h="1" x="201"/>
        <item h="1" x="200"/>
        <item h="1" x="199"/>
        <item h="1" x="198"/>
        <item h="1" x="197"/>
        <item h="1" x="196"/>
        <item h="1" x="195"/>
        <item h="1" x="194"/>
        <item h="1" x="193"/>
        <item h="1" x="192"/>
        <item h="1" x="191"/>
        <item h="1" x="190"/>
        <item h="1" x="189"/>
        <item h="1" x="188"/>
        <item h="1" x="187"/>
        <item h="1" x="186"/>
        <item h="1" x="185"/>
        <item h="1" x="184"/>
        <item h="1" x="183"/>
        <item h="1" x="182"/>
        <item h="1" x="181"/>
        <item h="1" x="180"/>
        <item h="1" x="179"/>
        <item h="1" x="178"/>
        <item h="1" x="177"/>
        <item h="1" x="176"/>
        <item h="1" x="175"/>
        <item h="1" x="174"/>
        <item h="1" x="173"/>
        <item h="1" x="172"/>
        <item h="1" x="171"/>
        <item h="1" x="170"/>
        <item h="1" x="169"/>
        <item h="1" x="168"/>
        <item h="1" x="167"/>
        <item h="1" x="166"/>
        <item h="1" x="165"/>
        <item h="1" x="164"/>
        <item h="1" x="163"/>
        <item h="1" x="162"/>
        <item h="1" x="161"/>
        <item h="1" x="160"/>
        <item h="1" x="159"/>
        <item h="1" x="158"/>
        <item h="1" x="157"/>
        <item h="1" x="156"/>
        <item h="1" x="155"/>
        <item h="1" x="154"/>
        <item h="1" x="153"/>
        <item h="1" x="152"/>
        <item h="1" x="151"/>
        <item h="1" x="150"/>
        <item h="1" x="149"/>
        <item h="1" x="148"/>
        <item h="1" x="147"/>
        <item h="1" x="146"/>
        <item h="1" x="145"/>
        <item h="1" x="144"/>
        <item h="1" x="143"/>
        <item h="1" x="142"/>
        <item h="1" x="141"/>
        <item h="1" x="140"/>
        <item h="1" x="139"/>
        <item h="1" x="138"/>
        <item h="1" x="137"/>
        <item h="1" x="136"/>
        <item h="1" x="135"/>
        <item h="1" x="134"/>
        <item h="1" x="133"/>
        <item h="1" x="132"/>
        <item h="1" x="131"/>
        <item h="1" x="130"/>
        <item h="1" x="129"/>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h="1" x="18"/>
        <item h="1" x="17"/>
        <item h="1" x="16"/>
        <item h="1" x="15"/>
        <item h="1" x="14"/>
        <item h="1" x="13"/>
        <item h="1" x="12"/>
        <item h="1" x="11"/>
        <item h="1" x="10"/>
        <item h="1" x="9"/>
        <item h="1" x="8"/>
        <item h="1" x="7"/>
        <item h="1" x="3"/>
        <item h="1" x="0"/>
        <item h="1" x="1"/>
        <item h="1" x="2"/>
        <item h="1" x="4"/>
        <item h="1" x="5"/>
        <item h="1"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6">
        <item x="5"/>
        <item x="2"/>
        <item x="4"/>
        <item x="0"/>
        <item x="1"/>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16"/>
    <field x="1"/>
    <field x="30"/>
  </rowFields>
  <rowItems count="125">
    <i>
      <x v="3"/>
      <x v="75"/>
      <x v="1"/>
    </i>
    <i r="1">
      <x v="227"/>
      <x v="3"/>
    </i>
    <i r="1">
      <x v="262"/>
      <x v="3"/>
    </i>
    <i r="1">
      <x v="675"/>
      <x v="3"/>
    </i>
    <i r="1">
      <x v="884"/>
      <x v="3"/>
    </i>
    <i r="1">
      <x v="1015"/>
      <x v="3"/>
    </i>
    <i>
      <x v="4"/>
      <x v="348"/>
      <x v="1"/>
    </i>
    <i r="1">
      <x v="1019"/>
      <x v="3"/>
    </i>
    <i>
      <x v="5"/>
      <x v="255"/>
      <x v="1"/>
    </i>
    <i>
      <x v="8"/>
      <x v="27"/>
      <x v="4"/>
    </i>
    <i>
      <x v="10"/>
      <x v="206"/>
      <x v="3"/>
    </i>
    <i r="1">
      <x v="511"/>
      <x v="3"/>
    </i>
    <i>
      <x v="13"/>
      <x v="1056"/>
      <x v="3"/>
    </i>
    <i>
      <x v="15"/>
      <x v="223"/>
      <x v="3"/>
    </i>
    <i r="1">
      <x v="279"/>
      <x v="3"/>
    </i>
    <i r="1">
      <x v="289"/>
      <x v="3"/>
    </i>
    <i r="1">
      <x v="777"/>
      <x v="1"/>
    </i>
    <i r="1">
      <x v="830"/>
      <x v="3"/>
    </i>
    <i r="1">
      <x v="906"/>
      <x v="3"/>
    </i>
    <i r="1">
      <x v="907"/>
      <x v="3"/>
    </i>
    <i>
      <x v="16"/>
      <x v="341"/>
      <x v="4"/>
    </i>
    <i r="1">
      <x v="525"/>
      <x v="3"/>
    </i>
    <i r="1">
      <x v="953"/>
      <x v="4"/>
    </i>
    <i>
      <x v="17"/>
      <x v="363"/>
      <x v="3"/>
    </i>
    <i r="1">
      <x v="565"/>
      <x v="3"/>
    </i>
    <i r="1">
      <x v="716"/>
      <x v="3"/>
    </i>
    <i r="1">
      <x v="724"/>
      <x v="3"/>
    </i>
    <i r="1">
      <x v="736"/>
      <x v="3"/>
    </i>
    <i r="1">
      <x v="1059"/>
      <x v="3"/>
    </i>
    <i>
      <x v="19"/>
      <x v="135"/>
      <x v="4"/>
    </i>
    <i r="1">
      <x v="316"/>
      <x v="4"/>
    </i>
    <i r="1">
      <x v="772"/>
      <x v="4"/>
    </i>
    <i r="1">
      <x v="782"/>
      <x v="4"/>
    </i>
    <i>
      <x v="20"/>
      <x v="343"/>
      <x v="3"/>
    </i>
    <i>
      <x v="21"/>
      <x v="5"/>
      <x v="3"/>
    </i>
    <i r="1">
      <x v="38"/>
      <x v="3"/>
    </i>
    <i r="1">
      <x v="42"/>
      <x v="3"/>
    </i>
    <i r="1">
      <x v="52"/>
      <x v="3"/>
    </i>
    <i r="1">
      <x v="54"/>
      <x v="3"/>
    </i>
    <i r="1">
      <x v="66"/>
      <x v="3"/>
    </i>
    <i r="1">
      <x v="92"/>
      <x v="3"/>
    </i>
    <i r="1">
      <x v="94"/>
      <x v="3"/>
    </i>
    <i r="1">
      <x v="118"/>
      <x v="3"/>
    </i>
    <i r="1">
      <x v="146"/>
      <x v="3"/>
    </i>
    <i r="1">
      <x v="161"/>
      <x v="3"/>
    </i>
    <i r="1">
      <x v="186"/>
      <x v="4"/>
    </i>
    <i r="1">
      <x v="200"/>
      <x v="3"/>
    </i>
    <i r="1">
      <x v="202"/>
      <x v="3"/>
    </i>
    <i r="1">
      <x v="209"/>
      <x v="3"/>
    </i>
    <i r="1">
      <x v="318"/>
      <x v="3"/>
    </i>
    <i r="1">
      <x v="331"/>
      <x v="3"/>
    </i>
    <i r="1">
      <x v="336"/>
      <x v="3"/>
    </i>
    <i r="1">
      <x v="361"/>
      <x v="3"/>
    </i>
    <i r="1">
      <x v="365"/>
      <x v="3"/>
    </i>
    <i r="1">
      <x v="381"/>
      <x v="3"/>
    </i>
    <i r="1">
      <x v="392"/>
      <x v="3"/>
    </i>
    <i r="1">
      <x v="396"/>
      <x v="3"/>
    </i>
    <i r="1">
      <x v="401"/>
      <x v="3"/>
    </i>
    <i r="1">
      <x v="404"/>
      <x v="3"/>
    </i>
    <i r="1">
      <x v="425"/>
      <x v="3"/>
    </i>
    <i r="1">
      <x v="427"/>
      <x v="4"/>
    </i>
    <i r="1">
      <x v="454"/>
      <x v="3"/>
    </i>
    <i r="1">
      <x v="455"/>
      <x v="3"/>
    </i>
    <i r="1">
      <x v="470"/>
      <x v="4"/>
    </i>
    <i r="1">
      <x v="475"/>
      <x v="3"/>
    </i>
    <i r="1">
      <x v="499"/>
      <x v="3"/>
    </i>
    <i r="1">
      <x v="500"/>
      <x v="3"/>
    </i>
    <i r="1">
      <x v="502"/>
      <x v="3"/>
    </i>
    <i r="1">
      <x v="507"/>
      <x v="3"/>
    </i>
    <i r="1">
      <x v="519"/>
      <x v="3"/>
    </i>
    <i r="1">
      <x v="535"/>
      <x v="3"/>
    </i>
    <i r="1">
      <x v="572"/>
      <x v="3"/>
    </i>
    <i r="1">
      <x v="576"/>
      <x v="3"/>
    </i>
    <i r="1">
      <x v="597"/>
      <x v="2"/>
    </i>
    <i r="1">
      <x v="645"/>
      <x v="3"/>
    </i>
    <i r="1">
      <x v="654"/>
      <x v="3"/>
    </i>
    <i r="1">
      <x v="658"/>
      <x v="3"/>
    </i>
    <i r="1">
      <x v="660"/>
      <x v="3"/>
    </i>
    <i r="1">
      <x v="663"/>
      <x v="3"/>
    </i>
    <i r="1">
      <x v="706"/>
      <x v="3"/>
    </i>
    <i r="1">
      <x v="713"/>
      <x v="3"/>
    </i>
    <i r="1">
      <x v="743"/>
      <x v="3"/>
    </i>
    <i r="1">
      <x v="744"/>
      <x v="3"/>
    </i>
    <i r="1">
      <x v="776"/>
      <x v="3"/>
    </i>
    <i r="1">
      <x v="778"/>
      <x v="3"/>
    </i>
    <i r="1">
      <x v="786"/>
      <x v="3"/>
    </i>
    <i r="1">
      <x v="787"/>
      <x v="3"/>
    </i>
    <i r="1">
      <x v="791"/>
      <x v="3"/>
    </i>
    <i r="1">
      <x v="794"/>
      <x v="3"/>
    </i>
    <i r="1">
      <x v="823"/>
      <x v="3"/>
    </i>
    <i r="1">
      <x v="833"/>
      <x v="3"/>
    </i>
    <i r="1">
      <x v="838"/>
      <x v="4"/>
    </i>
    <i r="1">
      <x v="856"/>
      <x v="3"/>
    </i>
    <i r="1">
      <x v="897"/>
      <x v="3"/>
    </i>
    <i r="1">
      <x v="926"/>
      <x v="3"/>
    </i>
    <i r="1">
      <x v="927"/>
      <x v="3"/>
    </i>
    <i r="1">
      <x v="931"/>
      <x v="3"/>
    </i>
    <i r="1">
      <x v="941"/>
      <x v="3"/>
    </i>
    <i r="1">
      <x v="951"/>
      <x v="3"/>
    </i>
    <i r="1">
      <x v="966"/>
      <x v="4"/>
    </i>
    <i r="1">
      <x v="991"/>
      <x v="3"/>
    </i>
    <i r="1">
      <x v="992"/>
      <x v="3"/>
    </i>
    <i r="1">
      <x v="1009"/>
      <x v="3"/>
    </i>
    <i r="1">
      <x v="1010"/>
      <x v="3"/>
    </i>
    <i>
      <x v="22"/>
      <x v="8"/>
      <x v="3"/>
    </i>
    <i r="1">
      <x v="10"/>
      <x v="3"/>
    </i>
    <i r="1">
      <x v="37"/>
      <x v="3"/>
    </i>
    <i r="1">
      <x v="76"/>
      <x v="3"/>
    </i>
    <i r="1">
      <x v="105"/>
      <x v="4"/>
    </i>
    <i r="1">
      <x v="185"/>
      <x v="3"/>
    </i>
    <i r="1">
      <x v="210"/>
      <x v="3"/>
    </i>
    <i r="1">
      <x v="422"/>
      <x v="3"/>
    </i>
    <i r="1">
      <x v="448"/>
      <x v="3"/>
    </i>
    <i r="1">
      <x v="466"/>
      <x v="3"/>
    </i>
    <i r="1">
      <x v="591"/>
      <x v="3"/>
    </i>
    <i r="1">
      <x v="618"/>
      <x v="3"/>
    </i>
    <i r="1">
      <x v="687"/>
      <x v="3"/>
    </i>
    <i r="1">
      <x v="721"/>
      <x v="3"/>
    </i>
    <i r="1">
      <x v="765"/>
      <x v="3"/>
    </i>
    <i r="1">
      <x v="832"/>
      <x v="3"/>
    </i>
    <i r="1">
      <x v="930"/>
      <x v="3"/>
    </i>
    <i r="1">
      <x v="952"/>
      <x v="3"/>
    </i>
    <i r="1">
      <x v="984"/>
      <x v="3"/>
    </i>
    <i r="1">
      <x v="1025"/>
      <x v="3"/>
    </i>
    <i t="grand">
      <x/>
    </i>
  </rowItems>
  <colItems count="1">
    <i/>
  </colItems>
  <pageFields count="1">
    <pageField fld="2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204C9F4-4313-43F6-94AD-C1767CE96276}" name="Tabela dinâmica2" cacheId="16"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B4:C116" firstHeaderRow="1" firstDataRow="1" firstDataCol="2" rowPageCount="2" colPageCount="1"/>
  <pivotFields count="39">
    <pivotField compact="0" outline="0" showAll="0" defaultSubtotal="0"/>
    <pivotField axis="axisRow" compact="0" outline="0" showAll="0" defaultSubtotal="0">
      <items count="1133">
        <item x="897"/>
        <item x="640"/>
        <item x="1033"/>
        <item x="858"/>
        <item x="271"/>
        <item x="136"/>
        <item x="814"/>
        <item x="598"/>
        <item x="81"/>
        <item x="873"/>
        <item x="126"/>
        <item x="1070"/>
        <item x="516"/>
        <item x="869"/>
        <item x="524"/>
        <item x="599"/>
        <item x="1060"/>
        <item x="1117"/>
        <item x="1036"/>
        <item x="425"/>
        <item x="377"/>
        <item x="260"/>
        <item x="1071"/>
        <item x="1038"/>
        <item x="215"/>
        <item x="236"/>
        <item x="707"/>
        <item x="186"/>
        <item x="222"/>
        <item x="1047"/>
        <item x="802"/>
        <item x="750"/>
        <item x="957"/>
        <item x="872"/>
        <item x="751"/>
        <item x="226"/>
        <item x="932"/>
        <item x="185"/>
        <item x="120"/>
        <item x="441"/>
        <item x="568"/>
        <item x="752"/>
        <item x="148"/>
        <item x="358"/>
        <item x="239"/>
        <item x="208"/>
        <item x="617"/>
        <item x="297"/>
        <item x="224"/>
        <item x="827"/>
        <item x="948"/>
        <item x="290"/>
        <item x="92"/>
        <item x="803"/>
        <item x="157"/>
        <item x="42"/>
        <item x="613"/>
        <item x="862"/>
        <item x="604"/>
        <item x="299"/>
        <item x="773"/>
        <item x="576"/>
        <item x="733"/>
        <item x="696"/>
        <item x="519"/>
        <item x="900"/>
        <item x="138"/>
        <item x="1072"/>
        <item x="45"/>
        <item x="890"/>
        <item x="933"/>
        <item x="1034"/>
        <item x="1121"/>
        <item x="510"/>
        <item x="203"/>
        <item x="109"/>
        <item x="127"/>
        <item x="1008"/>
        <item x="790"/>
        <item x="638"/>
        <item x="984"/>
        <item x="1049"/>
        <item x="434"/>
        <item x="913"/>
        <item x="1073"/>
        <item x="295"/>
        <item x="234"/>
        <item x="844"/>
        <item x="823"/>
        <item x="744"/>
        <item x="855"/>
        <item x="961"/>
        <item x="150"/>
        <item x="909"/>
        <item x="108"/>
        <item x="624"/>
        <item x="626"/>
        <item x="725"/>
        <item x="1006"/>
        <item x="552"/>
        <item x="766"/>
        <item x="429"/>
        <item x="467"/>
        <item x="944"/>
        <item x="688"/>
        <item x="132"/>
        <item x="416"/>
        <item x="427"/>
        <item x="593"/>
        <item x="724"/>
        <item x="606"/>
        <item x="303"/>
        <item x="809"/>
        <item x="485"/>
        <item x="789"/>
        <item x="461"/>
        <item x="270"/>
        <item x="207"/>
        <item x="75"/>
        <item x="1101"/>
        <item x="265"/>
        <item x="839"/>
        <item x="338"/>
        <item x="991"/>
        <item x="760"/>
        <item x="477"/>
        <item x="818"/>
        <item x="756"/>
        <item x="622"/>
        <item x="656"/>
        <item x="771"/>
        <item x="289"/>
        <item x="848"/>
        <item x="1125"/>
        <item x="543"/>
        <item x="170"/>
        <item x="666"/>
        <item x="806"/>
        <item x="352"/>
        <item x="573"/>
        <item x="251"/>
        <item x="356"/>
        <item x="228"/>
        <item x="55"/>
        <item x="837"/>
        <item x="515"/>
        <item x="110"/>
        <item x="463"/>
        <item x="949"/>
        <item x="230"/>
        <item x="792"/>
        <item x="310"/>
        <item x="591"/>
        <item x="520"/>
        <item x="580"/>
        <item x="566"/>
        <item x="1021"/>
        <item x="57"/>
        <item x="687"/>
        <item x="1103"/>
        <item x="648"/>
        <item x="129"/>
        <item x="332"/>
        <item x="402"/>
        <item x="522"/>
        <item x="664"/>
        <item x="935"/>
        <item x="279"/>
        <item x="283"/>
        <item x="397"/>
        <item x="729"/>
        <item x="672"/>
        <item x="880"/>
        <item x="266"/>
        <item x="1063"/>
        <item x="781"/>
        <item x="650"/>
        <item x="204"/>
        <item x="357"/>
        <item x="810"/>
        <item x="323"/>
        <item x="210"/>
        <item x="735"/>
        <item x="374"/>
        <item x="1041"/>
        <item x="87"/>
        <item x="83"/>
        <item x="863"/>
        <item x="277"/>
        <item x="298"/>
        <item x="490"/>
        <item x="870"/>
        <item x="879"/>
        <item x="871"/>
        <item x="784"/>
        <item x="47"/>
        <item x="269"/>
        <item x="342"/>
        <item x="344"/>
        <item x="195"/>
        <item x="71"/>
        <item x="316"/>
        <item x="106"/>
        <item x="642"/>
        <item x="966"/>
        <item x="901"/>
        <item x="80"/>
        <item x="242"/>
        <item x="1098"/>
        <item x="97"/>
        <item x="191"/>
        <item x="214"/>
        <item x="738"/>
        <item x="258"/>
        <item x="504"/>
        <item x="447"/>
        <item x="581"/>
        <item x="609"/>
        <item x="480"/>
        <item x="946"/>
        <item x="584"/>
        <item x="355"/>
        <item x="483"/>
        <item x="130"/>
        <item x="721"/>
        <item x="528"/>
        <item x="368"/>
        <item x="128"/>
        <item x="633"/>
        <item x="553"/>
        <item x="383"/>
        <item x="331"/>
        <item x="841"/>
        <item x="65"/>
        <item x="240"/>
        <item x="757"/>
        <item x="682"/>
        <item x="453"/>
        <item x="819"/>
        <item x="690"/>
        <item x="820"/>
        <item x="362"/>
        <item x="811"/>
        <item x="740"/>
        <item x="561"/>
        <item x="967"/>
        <item x="1089"/>
        <item x="443"/>
        <item x="1127"/>
        <item x="706"/>
        <item x="680"/>
        <item x="280"/>
        <item x="785"/>
        <item x="1074"/>
        <item x="363"/>
        <item x="112"/>
        <item x="813"/>
        <item x="639"/>
        <item x="722"/>
        <item x="211"/>
        <item x="623"/>
        <item x="586"/>
        <item x="155"/>
        <item x="668"/>
        <item x="498"/>
        <item x="1029"/>
        <item x="828"/>
        <item x="631"/>
        <item x="391"/>
        <item x="708"/>
        <item x="655"/>
        <item x="715"/>
        <item x="531"/>
        <item x="40"/>
        <item x="491"/>
        <item x="780"/>
        <item x="795"/>
        <item x="201"/>
        <item x="202"/>
        <item x="76"/>
        <item x="596"/>
        <item x="1025"/>
        <item x="473"/>
        <item x="963"/>
        <item x="419"/>
        <item x="758"/>
        <item x="1065"/>
        <item x="713"/>
        <item x="1100"/>
        <item x="84"/>
        <item x="718"/>
        <item x="701"/>
        <item x="507"/>
        <item x="388"/>
        <item x="971"/>
        <item x="896"/>
        <item x="495"/>
        <item x="385"/>
        <item x="859"/>
        <item x="1042"/>
        <item x="320"/>
        <item x="579"/>
        <item x="1094"/>
        <item x="959"/>
        <item x="981"/>
        <item x="532"/>
        <item x="536"/>
        <item x="950"/>
        <item x="304"/>
        <item x="1035"/>
        <item x="853"/>
        <item x="947"/>
        <item x="336"/>
        <item x="464"/>
        <item x="394"/>
        <item x="233"/>
        <item x="161"/>
        <item x="1048"/>
        <item x="144"/>
        <item x="449"/>
        <item x="797"/>
        <item x="720"/>
        <item x="826"/>
        <item x="815"/>
        <item x="1082"/>
        <item x="772"/>
        <item x="891"/>
        <item x="951"/>
        <item x="421"/>
        <item x="594"/>
        <item x="351"/>
        <item x="131"/>
        <item x="587"/>
        <item x="326"/>
        <item x="943"/>
        <item x="253"/>
        <item x="113"/>
        <item x="534"/>
        <item x="840"/>
        <item x="217"/>
        <item x="842"/>
        <item x="168"/>
        <item x="647"/>
        <item x="73"/>
        <item x="456"/>
        <item x="246"/>
        <item x="564"/>
        <item x="1113"/>
        <item x="163"/>
        <item x="288"/>
        <item x="343"/>
        <item x="341"/>
        <item x="505"/>
        <item x="337"/>
        <item x="445"/>
        <item x="1020"/>
        <item x="398"/>
        <item x="1132"/>
        <item x="494"/>
        <item x="1001"/>
        <item x="695"/>
        <item x="154"/>
        <item x="728"/>
        <item x="99"/>
        <item x="508"/>
        <item x="74"/>
        <item x="667"/>
        <item x="348"/>
        <item x="403"/>
        <item x="801"/>
        <item x="1097"/>
        <item x="936"/>
        <item x="983"/>
        <item x="904"/>
        <item x="590"/>
        <item x="556"/>
        <item x="574"/>
        <item x="976"/>
        <item x="671"/>
        <item x="220"/>
        <item x="291"/>
        <item x="173"/>
        <item x="340"/>
        <item x="415"/>
        <item x="555"/>
        <item x="444"/>
        <item x="378"/>
        <item x="703"/>
        <item x="683"/>
        <item x="58"/>
        <item x="1069"/>
        <item x="1014"/>
        <item x="158"/>
        <item x="934"/>
        <item x="422"/>
        <item x="287"/>
        <item x="115"/>
        <item x="1075"/>
        <item x="669"/>
        <item x="513"/>
        <item x="1096"/>
        <item x="68"/>
        <item x="920"/>
        <item x="360"/>
        <item x="178"/>
        <item x="66"/>
        <item x="610"/>
        <item x="459"/>
        <item x="710"/>
        <item x="466"/>
        <item x="723"/>
        <item x="850"/>
        <item x="833"/>
        <item x="423"/>
        <item x="396"/>
        <item x="575"/>
        <item x="737"/>
        <item x="551"/>
        <item x="641"/>
        <item x="1031"/>
        <item x="1007"/>
        <item x="677"/>
        <item x="82"/>
        <item x="509"/>
        <item x="911"/>
        <item x="188"/>
        <item x="489"/>
        <item x="125"/>
        <item x="628"/>
        <item x="1120"/>
        <item x="539"/>
        <item x="585"/>
        <item x="788"/>
        <item x="67"/>
        <item x="906"/>
        <item x="205"/>
        <item x="347"/>
        <item x="49"/>
        <item x="1110"/>
        <item x="1044"/>
        <item x="747"/>
        <item x="502"/>
        <item x="930"/>
        <item x="1083"/>
        <item x="218"/>
        <item x="440"/>
        <item x="770"/>
        <item x="902"/>
        <item x="165"/>
        <item x="227"/>
        <item x="293"/>
        <item x="836"/>
        <item x="386"/>
        <item x="686"/>
        <item x="181"/>
        <item x="180"/>
        <item x="424"/>
        <item x="654"/>
        <item x="921"/>
        <item x="31"/>
        <item x="471"/>
        <item x="433"/>
        <item x="592"/>
        <item x="469"/>
        <item x="379"/>
        <item x="1123"/>
        <item x="153"/>
        <item x="816"/>
        <item x="812"/>
        <item x="512"/>
        <item x="90"/>
        <item x="804"/>
        <item x="541"/>
        <item x="608"/>
        <item x="324"/>
        <item x="77"/>
        <item x="261"/>
        <item x="1076"/>
        <item x="711"/>
        <item x="225"/>
        <item x="420"/>
        <item x="59"/>
        <item x="468"/>
        <item x="62"/>
        <item x="451"/>
        <item x="292"/>
        <item x="768"/>
        <item x="652"/>
        <item x="542"/>
        <item x="940"/>
        <item x="545"/>
        <item x="306"/>
        <item x="1068"/>
        <item x="365"/>
        <item x="537"/>
        <item x="783"/>
        <item x="726"/>
        <item x="1062"/>
        <item x="1112"/>
        <item x="119"/>
        <item x="118"/>
        <item x="1052"/>
        <item x="149"/>
        <item x="992"/>
        <item x="1019"/>
        <item x="939"/>
        <item x="874"/>
        <item x="70"/>
        <item x="876"/>
        <item x="405"/>
        <item x="52"/>
        <item x="166"/>
        <item x="557"/>
        <item x="918"/>
        <item x="1067"/>
        <item x="998"/>
        <item x="748"/>
        <item x="923"/>
        <item x="318"/>
        <item x="107"/>
        <item x="322"/>
        <item x="786"/>
        <item x="328"/>
        <item x="410"/>
        <item x="700"/>
        <item x="187"/>
        <item x="1084"/>
        <item x="1016"/>
        <item x="554"/>
        <item x="691"/>
        <item x="302"/>
        <item x="1005"/>
        <item x="767"/>
        <item x="381"/>
        <item x="41"/>
        <item x="190"/>
        <item x="409"/>
        <item x="1046"/>
        <item x="273"/>
        <item x="37"/>
        <item x="1032"/>
        <item x="247"/>
        <item x="892"/>
        <item x="570"/>
        <item x="558"/>
        <item x="559"/>
        <item x="942"/>
        <item x="1026"/>
        <item x="533"/>
        <item x="589"/>
        <item x="739"/>
        <item x="675"/>
        <item x="888"/>
        <item x="334"/>
        <item x="1054"/>
        <item x="375"/>
        <item x="954"/>
        <item x="198"/>
        <item x="369"/>
        <item x="325"/>
        <item x="999"/>
        <item x="1056"/>
        <item x="1030"/>
        <item x="479"/>
        <item x="709"/>
        <item x="100"/>
        <item x="238"/>
        <item x="866"/>
        <item x="625"/>
        <item x="846"/>
        <item x="500"/>
        <item x="259"/>
        <item x="142"/>
        <item x="1002"/>
        <item x="793"/>
        <item x="492"/>
        <item x="79"/>
        <item x="898"/>
        <item x="878"/>
        <item x="994"/>
        <item x="275"/>
        <item x="1092"/>
        <item x="977"/>
        <item x="376"/>
        <item x="736"/>
        <item x="212"/>
        <item x="931"/>
        <item x="243"/>
        <item x="1099"/>
        <item x="763"/>
        <item x="958"/>
        <item x="145"/>
        <item x="1028"/>
        <item x="619"/>
        <item x="905"/>
        <item x="986"/>
        <item x="526"/>
        <item x="179"/>
        <item x="382"/>
        <item x="56"/>
        <item x="912"/>
        <item x="895"/>
        <item x="938"/>
        <item x="460"/>
        <item x="22"/>
        <item x="922"/>
        <item x="4"/>
        <item x="282"/>
        <item x="974"/>
        <item x="312"/>
        <item x="629"/>
        <item x="359"/>
        <item x="601"/>
        <item x="1050"/>
        <item x="64"/>
        <item x="1045"/>
        <item x="517"/>
        <item x="1003"/>
        <item x="86"/>
        <item x="546"/>
        <item x="693"/>
        <item x="903"/>
        <item x="389"/>
        <item x="1085"/>
        <item x="860"/>
        <item x="1111"/>
        <item x="1027"/>
        <item x="281"/>
        <item x="514"/>
        <item x="1077"/>
        <item x="481"/>
        <item x="657"/>
        <item x="805"/>
        <item x="674"/>
        <item x="254"/>
        <item x="889"/>
        <item x="665"/>
        <item x="482"/>
        <item x="60"/>
        <item x="54"/>
        <item x="759"/>
        <item x="1051"/>
        <item x="658"/>
        <item x="807"/>
        <item x="327"/>
        <item x="96"/>
        <item x="1104"/>
        <item x="330"/>
        <item x="755"/>
        <item x="1013"/>
        <item x="353"/>
        <item x="219"/>
        <item x="988"/>
        <item x="216"/>
        <item x="177"/>
        <item x="615"/>
        <item x="782"/>
        <item x="484"/>
        <item x="133"/>
        <item x="1130"/>
        <item x="189"/>
        <item x="245"/>
        <item x="605"/>
        <item x="78"/>
        <item x="1017"/>
        <item x="831"/>
        <item x="982"/>
        <item x="705"/>
        <item x="830"/>
        <item x="285"/>
        <item x="731"/>
        <item x="787"/>
        <item x="567"/>
        <item x="1080"/>
        <item x="854"/>
        <item x="183"/>
        <item x="692"/>
        <item x="799"/>
        <item x="649"/>
        <item x="588"/>
        <item x="616"/>
        <item x="1095"/>
        <item x="800"/>
        <item x="635"/>
        <item x="428"/>
        <item x="1087"/>
        <item x="1128"/>
        <item x="175"/>
        <item x="257"/>
        <item x="702"/>
        <item x="392"/>
        <item x="294"/>
        <item x="1105"/>
        <item x="1078"/>
        <item x="1090"/>
        <item x="3"/>
        <item x="387"/>
        <item x="1009"/>
        <item x="400"/>
        <item x="989"/>
        <item x="607"/>
        <item x="530"/>
        <item x="535"/>
        <item x="192"/>
        <item x="774"/>
        <item x="196"/>
        <item x="123"/>
        <item x="455"/>
        <item x="525"/>
        <item x="1102"/>
        <item x="235"/>
        <item x="406"/>
        <item x="308"/>
        <item x="95"/>
        <item x="825"/>
        <item x="945"/>
        <item x="102"/>
        <item x="980"/>
        <item x="653"/>
        <item x="777"/>
        <item x="1057"/>
        <item x="174"/>
        <item x="712"/>
        <item x="540"/>
        <item x="103"/>
        <item x="821"/>
        <item x="1066"/>
        <item x="231"/>
        <item x="883"/>
        <item x="926"/>
        <item x="335"/>
        <item x="452"/>
        <item x="595"/>
        <item x="439"/>
        <item x="1126"/>
        <item x="571"/>
        <item x="101"/>
        <item x="834"/>
        <item x="612"/>
        <item x="727"/>
        <item x="23"/>
        <item x="465"/>
        <item x="213"/>
        <item x="184"/>
        <item x="88"/>
        <item x="742"/>
        <item x="200"/>
        <item x="244"/>
        <item x="1093"/>
        <item x="1124"/>
        <item x="877"/>
        <item x="914"/>
        <item x="899"/>
        <item x="435"/>
        <item x="885"/>
        <item x="472"/>
        <item x="418"/>
        <item x="384"/>
        <item x="562"/>
        <item x="614"/>
        <item x="274"/>
        <item x="237"/>
        <item x="1053"/>
        <item x="478"/>
        <item x="454"/>
        <item x="91"/>
        <item x="741"/>
        <item x="565"/>
        <item x="893"/>
        <item x="301"/>
        <item x="645"/>
        <item x="689"/>
        <item x="162"/>
        <item x="838"/>
        <item x="990"/>
        <item x="408"/>
        <item x="93"/>
        <item x="172"/>
        <item x="146"/>
        <item x="1106"/>
        <item x="717"/>
        <item x="390"/>
        <item x="171"/>
        <item x="714"/>
        <item x="393"/>
        <item x="884"/>
        <item x="182"/>
        <item x="116"/>
        <item x="1059"/>
        <item x="684"/>
        <item x="600"/>
        <item x="117"/>
        <item x="499"/>
        <item x="305"/>
        <item x="151"/>
        <item x="835"/>
        <item x="970"/>
        <item x="193"/>
        <item x="582"/>
        <item x="296"/>
        <item x="660"/>
        <item x="309"/>
        <item x="887"/>
        <item x="263"/>
        <item x="48"/>
        <item x="371"/>
        <item x="577"/>
        <item x="458"/>
        <item x="448"/>
        <item x="63"/>
        <item x="486"/>
        <item x="488"/>
        <item x="673"/>
        <item x="621"/>
        <item x="1040"/>
        <item x="436"/>
        <item x="875"/>
        <item x="1055"/>
        <item x="1114"/>
        <item x="199"/>
        <item x="538"/>
        <item x="349"/>
        <item x="910"/>
        <item x="114"/>
        <item x="412"/>
        <item x="978"/>
        <item x="637"/>
        <item x="278"/>
        <item x="1043"/>
        <item x="975"/>
        <item x="139"/>
        <item x="501"/>
        <item x="159"/>
        <item x="121"/>
        <item x="194"/>
        <item x="1018"/>
        <item x="286"/>
        <item x="518"/>
        <item x="124"/>
        <item x="829"/>
        <item x="697"/>
        <item x="694"/>
        <item x="634"/>
        <item x="941"/>
        <item x="583"/>
        <item x="952"/>
        <item x="252"/>
        <item x="1122"/>
        <item x="417"/>
        <item x="852"/>
        <item x="796"/>
        <item x="241"/>
        <item x="437"/>
        <item x="643"/>
        <item x="523"/>
        <item x="560"/>
        <item x="147"/>
        <item x="969"/>
        <item x="395"/>
        <item x="50"/>
        <item x="438"/>
        <item x="307"/>
        <item x="928"/>
        <item x="996"/>
        <item x="311"/>
        <item x="1058"/>
        <item x="808"/>
        <item x="754"/>
        <item x="431"/>
        <item x="366"/>
        <item x="373"/>
        <item x="1108"/>
        <item x="979"/>
        <item x="457"/>
        <item x="882"/>
        <item x="817"/>
        <item x="927"/>
        <item x="329"/>
        <item x="1107"/>
        <item x="315"/>
        <item x="627"/>
        <item x="223"/>
        <item x="426"/>
        <item x="569"/>
        <item x="122"/>
        <item x="987"/>
        <item x="849"/>
        <item x="851"/>
        <item x="769"/>
        <item x="249"/>
        <item x="1091"/>
        <item x="955"/>
        <item x="791"/>
        <item x="321"/>
        <item x="229"/>
        <item x="1064"/>
        <item x="339"/>
        <item x="98"/>
        <item x="1037"/>
        <item x="313"/>
        <item x="856"/>
        <item x="317"/>
        <item x="659"/>
        <item x="822"/>
        <item x="333"/>
        <item x="968"/>
        <item x="85"/>
        <item x="167"/>
        <item x="364"/>
        <item x="618"/>
        <item x="354"/>
        <item x="43"/>
        <item x="953"/>
        <item x="503"/>
        <item x="964"/>
        <item x="1015"/>
        <item x="962"/>
        <item x="53"/>
        <item x="446"/>
        <item x="450"/>
        <item x="965"/>
        <item x="262"/>
        <item x="993"/>
        <item x="276"/>
        <item x="925"/>
        <item x="272"/>
        <item x="176"/>
        <item x="152"/>
        <item x="960"/>
        <item x="857"/>
        <item x="160"/>
        <item x="156"/>
        <item x="832"/>
        <item x="778"/>
        <item x="442"/>
        <item x="314"/>
        <item x="1061"/>
        <item x="206"/>
        <item x="611"/>
        <item x="743"/>
        <item x="894"/>
        <item x="141"/>
        <item x="370"/>
        <item x="46"/>
        <item x="676"/>
        <item x="915"/>
        <item x="430"/>
        <item x="493"/>
        <item x="1022"/>
        <item x="511"/>
        <item x="221"/>
        <item x="143"/>
        <item x="72"/>
        <item x="169"/>
        <item x="268"/>
        <item x="973"/>
        <item x="719"/>
        <item x="1000"/>
        <item x="248"/>
        <item x="749"/>
        <item x="663"/>
        <item x="745"/>
        <item x="250"/>
        <item x="861"/>
        <item x="1118"/>
        <item x="1129"/>
        <item x="89"/>
        <item x="1004"/>
        <item x="678"/>
        <item x="284"/>
        <item x="1119"/>
        <item x="44"/>
        <item x="319"/>
        <item x="209"/>
        <item x="646"/>
        <item x="300"/>
        <item x="997"/>
        <item x="61"/>
        <item x="704"/>
        <item x="732"/>
        <item x="1039"/>
        <item x="506"/>
        <item x="937"/>
        <item x="995"/>
        <item x="111"/>
        <item x="1115"/>
        <item x="1116"/>
        <item x="1079"/>
        <item x="264"/>
        <item x="868"/>
        <item x="1081"/>
        <item x="134"/>
        <item x="140"/>
        <item x="847"/>
        <item x="529"/>
        <item x="256"/>
        <item x="267"/>
        <item x="1131"/>
        <item x="632"/>
        <item x="929"/>
        <item x="775"/>
        <item x="779"/>
        <item x="776"/>
        <item x="1086"/>
        <item x="985"/>
        <item x="956"/>
        <item x="730"/>
        <item x="401"/>
        <item x="681"/>
        <item x="137"/>
        <item x="69"/>
        <item x="843"/>
        <item x="924"/>
        <item x="630"/>
        <item x="474"/>
        <item x="164"/>
        <item x="413"/>
        <item x="746"/>
        <item x="753"/>
        <item x="135"/>
        <item x="476"/>
        <item x="475"/>
        <item x="661"/>
        <item x="794"/>
        <item x="864"/>
        <item x="94"/>
        <item x="603"/>
        <item x="636"/>
        <item x="734"/>
        <item x="496"/>
        <item x="699"/>
        <item x="232"/>
        <item x="544"/>
        <item x="487"/>
        <item x="679"/>
        <item x="1088"/>
        <item x="764"/>
        <item x="497"/>
        <item x="350"/>
        <item x="685"/>
        <item x="886"/>
        <item x="1011"/>
        <item x="29"/>
        <item x="462"/>
        <item x="824"/>
        <item x="255"/>
        <item x="881"/>
        <item x="845"/>
        <item x="972"/>
        <item x="407"/>
        <item x="1024"/>
        <item x="916"/>
        <item x="197"/>
        <item x="597"/>
        <item x="470"/>
        <item x="521"/>
        <item x="105"/>
        <item x="5"/>
        <item x="761"/>
        <item x="104"/>
        <item x="1010"/>
        <item x="698"/>
        <item x="1012"/>
        <item x="372"/>
        <item x="51"/>
        <item x="527"/>
        <item x="432"/>
        <item x="670"/>
        <item x="867"/>
        <item x="380"/>
        <item x="345"/>
        <item x="346"/>
        <item x="572"/>
        <item x="917"/>
        <item x="662"/>
        <item x="1023"/>
        <item x="411"/>
        <item x="651"/>
        <item x="578"/>
        <item x="765"/>
        <item x="716"/>
        <item x="919"/>
        <item x="547"/>
        <item x="548"/>
        <item x="549"/>
        <item x="550"/>
        <item x="1109"/>
        <item x="367"/>
        <item x="762"/>
        <item x="414"/>
        <item x="602"/>
        <item x="404"/>
        <item x="865"/>
        <item x="644"/>
        <item x="563"/>
        <item x="908"/>
        <item x="907"/>
        <item x="399"/>
        <item x="361"/>
        <item x="620"/>
        <item x="798"/>
        <item x="0"/>
        <item x="1"/>
        <item x="2"/>
        <item x="6"/>
        <item x="7"/>
        <item x="8"/>
        <item x="9"/>
        <item x="10"/>
        <item x="11"/>
        <item x="12"/>
        <item x="13"/>
        <item x="14"/>
        <item x="15"/>
        <item x="16"/>
        <item x="17"/>
        <item x="18"/>
        <item x="19"/>
        <item x="20"/>
        <item x="21"/>
        <item x="24"/>
        <item x="25"/>
        <item x="26"/>
        <item x="27"/>
        <item x="28"/>
        <item x="30"/>
        <item x="32"/>
        <item x="33"/>
        <item x="34"/>
        <item x="35"/>
        <item x="36"/>
        <item x="38"/>
        <item x="3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278">
        <item x="230"/>
        <item x="98"/>
        <item x="786"/>
        <item x="787"/>
        <item x="821"/>
        <item x="232"/>
        <item x="87"/>
        <item x="442"/>
        <item x="678"/>
        <item x="360"/>
        <item x="269"/>
        <item x="216"/>
        <item x="215"/>
        <item x="217"/>
        <item x="1138"/>
        <item x="1169"/>
        <item x="1171"/>
        <item x="1172"/>
        <item x="961"/>
        <item x="536"/>
        <item x="139"/>
        <item x="813"/>
        <item x="815"/>
        <item x="814"/>
        <item x="880"/>
        <item x="255"/>
        <item x="802"/>
        <item x="805"/>
        <item x="835"/>
        <item x="832"/>
        <item x="833"/>
        <item x="834"/>
        <item x="837"/>
        <item x="836"/>
        <item x="99"/>
        <item x="301"/>
        <item x="302"/>
        <item x="557"/>
        <item x="744"/>
        <item x="257"/>
        <item x="410"/>
        <item x="1042"/>
        <item x="863"/>
        <item x="1078"/>
        <item x="652"/>
        <item x="1085"/>
        <item x="706"/>
        <item x="916"/>
        <item x="800"/>
        <item x="688"/>
        <item x="690"/>
        <item x="208"/>
        <item x="209"/>
        <item x="1113"/>
        <item x="1135"/>
        <item x="148"/>
        <item x="149"/>
        <item x="1114"/>
        <item x="1257"/>
        <item x="680"/>
        <item x="1181"/>
        <item x="1182"/>
        <item x="653"/>
        <item x="654"/>
        <item x="658"/>
        <item x="655"/>
        <item x="656"/>
        <item x="657"/>
        <item x="1075"/>
        <item x="855"/>
        <item x="1263"/>
        <item x="756"/>
        <item x="1166"/>
        <item x="1167"/>
        <item x="1111"/>
        <item x="451"/>
        <item x="896"/>
        <item x="600"/>
        <item x="194"/>
        <item x="198"/>
        <item x="176"/>
        <item x="116"/>
        <item x="117"/>
        <item x="674"/>
        <item x="676"/>
        <item x="675"/>
        <item x="560"/>
        <item x="69"/>
        <item x="141"/>
        <item x="1027"/>
        <item x="1013"/>
        <item x="327"/>
        <item x="957"/>
        <item x="628"/>
        <item x="999"/>
        <item x="1071"/>
        <item x="446"/>
        <item x="445"/>
        <item x="200"/>
        <item x="667"/>
        <item x="669"/>
        <item x="668"/>
        <item x="63"/>
        <item x="664"/>
        <item x="513"/>
        <item x="514"/>
        <item x="665"/>
        <item x="481"/>
        <item x="306"/>
        <item x="154"/>
        <item x="1240"/>
        <item x="936"/>
        <item x="995"/>
        <item x="500"/>
        <item x="501"/>
        <item x="910"/>
        <item x="1120"/>
        <item x="902"/>
        <item x="487"/>
        <item x="1252"/>
        <item x="840"/>
        <item x="842"/>
        <item x="345"/>
        <item x="685"/>
        <item x="239"/>
        <item x="80"/>
        <item x="285"/>
        <item x="262"/>
        <item x="725"/>
        <item x="861"/>
        <item x="804"/>
        <item x="647"/>
        <item x="945"/>
        <item x="365"/>
        <item x="368"/>
        <item x="369"/>
        <item x="736"/>
        <item x="569"/>
        <item x="150"/>
        <item x="151"/>
        <item x="899"/>
        <item x="161"/>
        <item x="361"/>
        <item x="949"/>
        <item x="247"/>
        <item x="385"/>
        <item x="387"/>
        <item x="45"/>
        <item x="42"/>
        <item x="43"/>
        <item x="100"/>
        <item x="551"/>
        <item x="483"/>
        <item x="1076"/>
        <item x="299"/>
        <item x="297"/>
        <item x="300"/>
        <item x="298"/>
        <item x="110"/>
        <item x="108"/>
        <item x="109"/>
        <item x="763"/>
        <item x="1242"/>
        <item x="1249"/>
        <item x="1250"/>
        <item x="169"/>
        <item x="1243"/>
        <item x="1244"/>
        <item x="1245"/>
        <item x="226"/>
        <item x="1246"/>
        <item x="1247"/>
        <item x="1248"/>
        <item x="969"/>
        <item x="561"/>
        <item x="1061"/>
        <item x="203"/>
        <item x="34"/>
        <item x="417"/>
        <item x="386"/>
        <item x="416"/>
        <item x="282"/>
        <item x="870"/>
        <item x="869"/>
        <item x="96"/>
        <item x="826"/>
        <item x="76"/>
        <item x="742"/>
        <item x="554"/>
        <item x="555"/>
        <item x="476"/>
        <item x="934"/>
        <item x="163"/>
        <item x="959"/>
        <item x="866"/>
        <item x="238"/>
        <item x="195"/>
        <item x="196"/>
        <item x="267"/>
        <item x="313"/>
        <item x="315"/>
        <item x="314"/>
        <item x="68"/>
        <item x="366"/>
        <item x="265"/>
        <item x="156"/>
        <item x="234"/>
        <item x="563"/>
        <item x="564"/>
        <item x="565"/>
        <item x="329"/>
        <item x="328"/>
        <item x="330"/>
        <item x="331"/>
        <item x="338"/>
        <item x="510"/>
        <item x="444"/>
        <item x="277"/>
        <item x="181"/>
        <item m="1" x="1275"/>
        <item x="25"/>
        <item x="850"/>
        <item x="71"/>
        <item x="1108"/>
        <item x="841"/>
        <item x="571"/>
        <item x="911"/>
        <item x="432"/>
        <item x="429"/>
        <item x="207"/>
        <item x="431"/>
        <item x="541"/>
        <item x="766"/>
        <item x="767"/>
        <item x="453"/>
        <item x="396"/>
        <item x="397"/>
        <item x="1137"/>
        <item x="461"/>
        <item x="585"/>
        <item x="185"/>
        <item x="912"/>
        <item x="610"/>
        <item x="611"/>
        <item x="120"/>
        <item x="601"/>
        <item x="1016"/>
        <item x="236"/>
        <item x="373"/>
        <item x="118"/>
        <item x="379"/>
        <item x="380"/>
        <item x="1206"/>
        <item x="1205"/>
        <item x="1207"/>
        <item x="1208"/>
        <item x="1209"/>
        <item x="1210"/>
        <item x="1211"/>
        <item x="376"/>
        <item x="1212"/>
        <item x="1213"/>
        <item x="1139"/>
        <item x="1214"/>
        <item x="1141"/>
        <item x="1142"/>
        <item x="1140"/>
        <item x="904"/>
        <item x="670"/>
        <item x="503"/>
        <item x="88"/>
        <item x="933"/>
        <item x="711"/>
        <item x="472"/>
        <item x="662"/>
        <item x="754"/>
        <item x="793"/>
        <item x="891"/>
        <item x="818"/>
        <item x="140"/>
        <item x="820"/>
        <item x="364"/>
        <item x="1225"/>
        <item x="191"/>
        <item x="193"/>
        <item x="192"/>
        <item x="1199"/>
        <item x="686"/>
        <item x="843"/>
        <item x="544"/>
        <item x="543"/>
        <item x="617"/>
        <item x="618"/>
        <item x="639"/>
        <item x="616"/>
        <item x="574"/>
        <item x="146"/>
        <item x="923"/>
        <item x="374"/>
        <item x="532"/>
        <item x="534"/>
        <item x="533"/>
        <item x="279"/>
        <item x="791"/>
        <item x="792"/>
        <item x="1160"/>
        <item x="72"/>
        <item x="74"/>
        <item x="1157"/>
        <item x="1158"/>
        <item x="1159"/>
        <item x="49"/>
        <item x="1091"/>
        <item x="795"/>
        <item x="1092"/>
        <item x="27"/>
        <item x="701"/>
        <item x="650"/>
        <item x="696"/>
        <item x="402"/>
        <item x="399"/>
        <item x="1201"/>
        <item x="523"/>
        <item x="1202"/>
        <item x="1239"/>
        <item x="1241"/>
        <item x="102"/>
        <item x="495"/>
        <item x="724"/>
        <item x="865"/>
        <item x="925"/>
        <item x="1099"/>
        <item x="871"/>
        <item x="796"/>
        <item x="128"/>
        <item x="438"/>
        <item x="577"/>
        <item x="575"/>
        <item x="576"/>
        <item x="579"/>
        <item x="887"/>
        <item x="389"/>
        <item x="468"/>
        <item x="1070"/>
        <item x="985"/>
        <item x="986"/>
        <item x="86"/>
        <item x="984"/>
        <item x="983"/>
        <item x="987"/>
        <item x="85"/>
        <item x="1077"/>
        <item x="1168"/>
        <item x="1059"/>
        <item x="708"/>
        <item x="1104"/>
        <item x="741"/>
        <item x="1060"/>
        <item x="1062"/>
        <item x="1063"/>
        <item x="521"/>
        <item x="522"/>
        <item x="520"/>
        <item x="872"/>
        <item x="873"/>
        <item x="178"/>
        <item x="498"/>
        <item x="504"/>
        <item x="179"/>
        <item x="939"/>
        <item x="938"/>
        <item x="940"/>
        <item x="941"/>
        <item x="631"/>
        <item x="632"/>
        <item x="630"/>
        <item x="433"/>
        <item x="1193"/>
        <item x="906"/>
        <item x="782"/>
        <item x="252"/>
        <item x="263"/>
        <item x="646"/>
        <item x="264"/>
        <item x="645"/>
        <item x="378"/>
        <item x="716"/>
        <item x="1175"/>
        <item x="1176"/>
        <item x="124"/>
        <item x="261"/>
        <item x="651"/>
        <item x="920"/>
        <item x="78"/>
        <item x="1269"/>
        <item x="79"/>
        <item x="1270"/>
        <item x="1271"/>
        <item x="975"/>
        <item x="942"/>
        <item x="943"/>
        <item x="978"/>
        <item x="979"/>
        <item x="976"/>
        <item x="977"/>
        <item x="556"/>
        <item x="278"/>
        <item x="626"/>
        <item x="878"/>
        <item x="250"/>
        <item x="359"/>
        <item x="121"/>
        <item x="1230"/>
        <item x="1231"/>
        <item x="962"/>
        <item x="801"/>
        <item x="424"/>
        <item x="746"/>
        <item x="807"/>
        <item x="954"/>
        <item x="955"/>
        <item x="1089"/>
        <item x="1087"/>
        <item x="1088"/>
        <item x="242"/>
        <item x="1073"/>
        <item x="1074"/>
        <item x="1112"/>
        <item x="458"/>
        <item x="425"/>
        <item x="609"/>
        <item x="1110"/>
        <item x="687"/>
        <item x="648"/>
        <item x="649"/>
        <item x="1156"/>
        <item x="1217"/>
        <item x="598"/>
        <item x="599"/>
        <item x="1219"/>
        <item x="1222"/>
        <item x="1220"/>
        <item x="584"/>
        <item x="1221"/>
        <item x="1236"/>
        <item x="1235"/>
        <item x="204"/>
        <item x="1237"/>
        <item x="210"/>
        <item x="205"/>
        <item x="206"/>
        <item x="845"/>
        <item x="1162"/>
        <item x="1132"/>
        <item x="190"/>
        <item x="166"/>
        <item x="1094"/>
        <item x="1095"/>
        <item x="405"/>
        <item x="529"/>
        <item x="362"/>
        <item x="460"/>
        <item x="903"/>
        <item x="1228"/>
        <item x="165"/>
        <item x="1226"/>
        <item x="164"/>
        <item x="1229"/>
        <item x="1227"/>
        <item x="1084"/>
        <item x="785"/>
        <item x="784"/>
        <item x="707"/>
        <item x="545"/>
        <item x="788"/>
        <item x="1177"/>
        <item x="897"/>
        <item x="789"/>
        <item x="1180"/>
        <item x="1190"/>
        <item x="790"/>
        <item x="1090"/>
        <item x="748"/>
        <item x="382"/>
        <item x="1093"/>
        <item x="747"/>
        <item x="381"/>
        <item x="862"/>
        <item x="1000"/>
        <item x="1001"/>
        <item x="1002"/>
        <item x="663"/>
        <item x="773"/>
        <item x="772"/>
        <item x="435"/>
        <item x="228"/>
        <item x="436"/>
        <item x="415"/>
        <item x="184"/>
        <item x="134"/>
        <item x="587"/>
        <item x="717"/>
        <item x="462"/>
        <item x="111"/>
        <item x="1079"/>
        <item x="799"/>
        <item x="61"/>
        <item x="332"/>
        <item x="334"/>
        <item x="333"/>
        <item x="307"/>
        <item x="613"/>
        <item x="235"/>
        <item x="172"/>
        <item x="106"/>
        <item x="107"/>
        <item x="104"/>
        <item x="237"/>
        <item x="40"/>
        <item x="159"/>
        <item x="290"/>
        <item x="289"/>
        <item x="288"/>
        <item x="348"/>
        <item x="994"/>
        <item x="46"/>
        <item x="213"/>
        <item x="1152"/>
        <item x="1204"/>
        <item x="1153"/>
        <item x="1049"/>
        <item x="738"/>
        <item x="1050"/>
        <item x="737"/>
        <item x="62"/>
        <item x="291"/>
        <item x="439"/>
        <item x="440"/>
        <item x="347"/>
        <item x="355"/>
        <item x="357"/>
        <item x="281"/>
        <item x="280"/>
        <item x="155"/>
        <item x="105"/>
        <item x="643"/>
        <item x="572"/>
        <item x="894"/>
        <item x="893"/>
        <item x="287"/>
        <item x="921"/>
        <item x="739"/>
        <item x="604"/>
        <item x="605"/>
        <item x="542"/>
        <item x="29"/>
        <item x="351"/>
        <item x="350"/>
        <item x="349"/>
        <item x="28"/>
        <item x="33"/>
        <item x="352"/>
        <item x="353"/>
        <item x="491"/>
        <item x="390"/>
        <item x="392"/>
        <item x="391"/>
        <item x="492"/>
        <item x="463"/>
        <item x="1233"/>
        <item x="406"/>
        <item x="1234"/>
        <item x="413"/>
        <item x="882"/>
        <item x="1164"/>
        <item x="827"/>
        <item x="1274"/>
        <item x="781"/>
        <item x="59"/>
        <item x="56"/>
        <item x="58"/>
        <item x="57"/>
        <item x="1151"/>
        <item x="437"/>
        <item x="89"/>
        <item x="1021"/>
        <item x="527"/>
        <item x="528"/>
        <item x="371"/>
        <item x="1039"/>
        <item x="518"/>
        <item x="519"/>
        <item x="54"/>
        <item x="671"/>
        <item x="70"/>
        <item x="546"/>
        <item x="547"/>
        <item x="817"/>
        <item x="168"/>
        <item x="627"/>
        <item x="426"/>
        <item x="803"/>
        <item x="272"/>
        <item x="710"/>
        <item x="709"/>
        <item x="1029"/>
        <item x="486"/>
        <item x="119"/>
        <item x="1136"/>
        <item x="877"/>
        <item x="876"/>
        <item x="1260"/>
        <item x="197"/>
        <item x="638"/>
        <item x="1024"/>
        <item x="55"/>
        <item x="1052"/>
        <item x="354"/>
        <item x="1053"/>
        <item x="537"/>
        <item x="1058"/>
        <item x="1056"/>
        <item x="1057"/>
        <item x="538"/>
        <item x="1218"/>
        <item x="829"/>
        <item x="583"/>
        <item x="859"/>
        <item x="860"/>
        <item x="1015"/>
        <item x="223"/>
        <item x="222"/>
        <item x="692"/>
        <item x="1195"/>
        <item x="908"/>
        <item x="874"/>
        <item x="1251"/>
        <item x="144"/>
        <item x="905"/>
        <item x="719"/>
        <item x="1188"/>
        <item x="1186"/>
        <item x="1187"/>
        <item x="1173"/>
        <item x="394"/>
        <item x="932"/>
        <item x="309"/>
        <item x="145"/>
        <item x="762"/>
        <item x="170"/>
        <item x="171"/>
        <item x="441"/>
        <item x="1121"/>
        <item x="1150"/>
        <item x="1134"/>
        <item x="1067"/>
        <item x="1066"/>
        <item x="806"/>
        <item x="723"/>
        <item x="1040"/>
        <item x="549"/>
        <item x="980"/>
        <item x="830"/>
        <item x="1147"/>
        <item x="489"/>
        <item x="177"/>
        <item x="493"/>
        <item x="19"/>
        <item x="589"/>
        <item x="65"/>
        <item x="367"/>
        <item x="97"/>
        <item x="258"/>
        <item x="221"/>
        <item x="220"/>
        <item x="39"/>
        <item x="157"/>
        <item x="856"/>
        <item x="982"/>
        <item x="420"/>
        <item x="273"/>
        <item x="274"/>
        <item x="84"/>
        <item x="1264"/>
        <item x="1265"/>
        <item x="603"/>
        <item x="271"/>
        <item x="400"/>
        <item x="180"/>
        <item x="1037"/>
        <item x="550"/>
        <item x="450"/>
        <item x="1203"/>
        <item x="305"/>
        <item x="580"/>
        <item x="582"/>
        <item x="777"/>
        <item x="470"/>
        <item x="471"/>
        <item x="53"/>
        <item x="50"/>
        <item x="52"/>
        <item x="51"/>
        <item x="292"/>
        <item x="295"/>
        <item x="294"/>
        <item x="293"/>
        <item x="586"/>
        <item x="838"/>
        <item x="488"/>
        <item x="839"/>
        <item x="848"/>
        <item x="606"/>
        <item x="607"/>
        <item x="608"/>
        <item x="849"/>
        <item x="243"/>
        <item x="819"/>
        <item x="997"/>
        <item x="1163"/>
        <item x="868"/>
        <item x="642"/>
        <item x="343"/>
        <item x="344"/>
        <item x="341"/>
        <item x="342"/>
        <item x="1069"/>
        <item x="407"/>
        <item x="90"/>
        <item x="1125"/>
        <item x="1126"/>
        <item x="1017"/>
        <item x="136"/>
        <item x="1009"/>
        <item x="1008"/>
        <item x="1005"/>
        <item x="1007"/>
        <item x="879"/>
        <item x="188"/>
        <item x="395"/>
        <item x="816"/>
        <item x="256"/>
        <item x="1165"/>
        <item x="132"/>
        <item x="133"/>
        <item x="703"/>
        <item x="693"/>
        <item x="963"/>
        <item x="1183"/>
        <item x="1184"/>
        <item x="1185"/>
        <item x="1102"/>
        <item x="403"/>
        <item x="1161"/>
        <item x="535"/>
        <item x="972"/>
        <item x="251"/>
        <item x="998"/>
        <item x="1130"/>
        <item x="1131"/>
        <item x="898"/>
        <item x="900"/>
        <item x="745"/>
        <item x="1044"/>
        <item x="211"/>
        <item x="508"/>
        <item x="505"/>
        <item x="212"/>
        <item x="1115"/>
        <item x="1117"/>
        <item x="1116"/>
        <item x="1179"/>
        <item x="895"/>
        <item x="735"/>
        <item x="883"/>
        <item x="885"/>
        <item x="44"/>
        <item x="524"/>
        <item x="558"/>
        <item x="1041"/>
        <item x="1011"/>
        <item x="852"/>
        <item x="851"/>
        <item x="659"/>
        <item x="1045"/>
        <item x="857"/>
        <item x="370"/>
        <item x="1046"/>
        <item x="682"/>
        <item x="769"/>
        <item x="1261"/>
        <item x="1262"/>
        <item x="339"/>
        <item x="336"/>
        <item x="1030"/>
        <item x="507"/>
        <item x="506"/>
        <item x="509"/>
        <item x="1196"/>
        <item x="1174"/>
        <item x="1189"/>
        <item x="798"/>
        <item x="1238"/>
        <item x="1123"/>
        <item x="1128"/>
        <item x="1086"/>
        <item x="48"/>
        <item x="625"/>
        <item x="388"/>
        <item x="689"/>
        <item x="1105"/>
        <item x="1022"/>
        <item x="552"/>
        <item x="553"/>
        <item x="727"/>
        <item x="726"/>
        <item m="1" x="1277"/>
        <item x="875"/>
        <item x="173"/>
        <item x="992"/>
        <item x="1119"/>
        <item x="1118"/>
        <item x="844"/>
        <item x="956"/>
        <item x="1266"/>
        <item x="1267"/>
        <item x="780"/>
        <item x="779"/>
        <item x="423"/>
        <item x="810"/>
        <item x="812"/>
        <item x="811"/>
        <item x="1215"/>
        <item x="1216"/>
        <item x="474"/>
        <item x="296"/>
        <item x="494"/>
        <item x="401"/>
        <item x="137"/>
        <item x="138"/>
        <item x="1023"/>
        <item x="91"/>
        <item x="113"/>
        <item x="284"/>
        <item x="241"/>
        <item x="231"/>
        <item x="421"/>
        <item x="475"/>
        <item x="1109"/>
        <item x="511"/>
        <item x="512"/>
        <item x="123"/>
        <item x="412"/>
        <item x="103"/>
        <item x="411"/>
        <item x="573"/>
        <item x="578"/>
        <item x="621"/>
        <item x="81"/>
        <item x="82"/>
        <item x="83"/>
        <item x="182"/>
        <item x="183"/>
        <item x="783"/>
        <item x="615"/>
        <item x="614"/>
        <item x="101"/>
        <item x="304"/>
        <item x="677"/>
        <item x="434"/>
        <item x="673"/>
        <item x="931"/>
        <item x="930"/>
        <item x="755"/>
        <item x="919"/>
        <item x="1032"/>
        <item x="1033"/>
        <item x="633"/>
        <item x="634"/>
        <item x="635"/>
        <item x="1031"/>
        <item x="1072"/>
        <item x="457"/>
        <item x="92"/>
        <item x="1223"/>
        <item x="768"/>
        <item x="697"/>
        <item x="93"/>
        <item x="14"/>
        <item x="666"/>
        <item x="714"/>
        <item x="914"/>
        <item x="935"/>
        <item x="186"/>
        <item x="162"/>
        <item x="1003"/>
        <item x="1012"/>
        <item x="996"/>
        <item x="484"/>
        <item x="485"/>
        <item x="409"/>
        <item x="455"/>
        <item x="695"/>
        <item x="1148"/>
        <item x="1149"/>
        <item x="174"/>
        <item x="822"/>
        <item x="1048"/>
        <item x="77"/>
        <item x="233"/>
        <item x="312"/>
        <item x="765"/>
        <item x="452"/>
        <item x="308"/>
        <item x="1010"/>
        <item x="539"/>
        <item x="1098"/>
        <item x="679"/>
        <item x="867"/>
        <item x="1232"/>
        <item x="718"/>
        <item x="641"/>
        <item x="944"/>
        <item x="892"/>
        <item x="404"/>
        <item x="602"/>
        <item x="142"/>
        <item x="478"/>
        <item x="143"/>
        <item x="515"/>
        <item x="517"/>
        <item x="516"/>
        <item x="35"/>
        <item x="1143"/>
        <item x="981"/>
        <item x="890"/>
        <item x="260"/>
        <item x="743"/>
        <item x="750"/>
        <item x="467"/>
        <item x="937"/>
        <item x="1028"/>
        <item x="356"/>
        <item x="1065"/>
        <item x="189"/>
        <item x="427"/>
        <item x="1106"/>
        <item x="286"/>
        <item x="448"/>
        <item x="567"/>
        <item x="568"/>
        <item x="566"/>
        <item x="924"/>
        <item x="559"/>
        <item x="1064"/>
        <item x="1103"/>
        <item x="1107"/>
        <item x="17"/>
        <item x="1100"/>
        <item x="335"/>
        <item x="477"/>
        <item x="901"/>
        <item x="712"/>
        <item x="122"/>
        <item x="377"/>
        <item x="456"/>
        <item x="454"/>
        <item x="640"/>
        <item x="702"/>
        <item x="705"/>
        <item x="129"/>
        <item x="1200"/>
        <item x="1068"/>
        <item x="953"/>
        <item x="636"/>
        <item x="886"/>
        <item x="888"/>
        <item x="67"/>
        <item x="66"/>
        <item x="637"/>
        <item x="408"/>
        <item x="581"/>
        <item x="540"/>
        <item x="126"/>
        <item x="36"/>
        <item x="41"/>
        <item x="75"/>
        <item x="167"/>
        <item x="127"/>
        <item x="201"/>
        <item x="319"/>
        <item x="324"/>
        <item x="321"/>
        <item x="326"/>
        <item x="316"/>
        <item x="202"/>
        <item x="322"/>
        <item x="323"/>
        <item x="320"/>
        <item x="325"/>
        <item x="318"/>
        <item x="317"/>
        <item x="907"/>
        <item x="929"/>
        <item x="926"/>
        <item x="927"/>
        <item x="928"/>
        <item x="1097"/>
        <item x="37"/>
        <item x="275"/>
        <item x="276"/>
        <item x="778"/>
        <item x="4"/>
        <item x="153"/>
        <item x="3"/>
        <item x="254"/>
        <item x="1080"/>
        <item x="5"/>
        <item x="398"/>
        <item x="115"/>
        <item x="114"/>
        <item x="310"/>
        <item x="909"/>
        <item x="1054"/>
        <item x="808"/>
        <item x="771"/>
        <item x="770"/>
        <item x="775"/>
        <item x="774"/>
        <item x="1192"/>
        <item x="1191"/>
        <item x="1197"/>
        <item x="375"/>
        <item x="268"/>
        <item x="266"/>
        <item x="219"/>
        <item x="218"/>
        <item x="548"/>
        <item x="199"/>
        <item x="913"/>
        <item x="160"/>
        <item x="249"/>
        <item x="749"/>
        <item x="751"/>
        <item x="1047"/>
        <item x="32"/>
        <item x="31"/>
        <item x="1036"/>
        <item x="214"/>
        <item x="700"/>
        <item x="699"/>
        <item x="270"/>
        <item x="1018"/>
        <item x="1178"/>
        <item x="1081"/>
        <item x="443"/>
        <item x="473"/>
        <item x="112"/>
        <item x="960"/>
        <item x="158"/>
        <item x="619"/>
        <item x="620"/>
        <item x="1101"/>
        <item x="797"/>
        <item x="691"/>
        <item x="952"/>
        <item x="951"/>
        <item x="950"/>
        <item x="858"/>
        <item x="340"/>
        <item x="225"/>
        <item x="259"/>
        <item x="245"/>
        <item x="1096"/>
        <item x="1259"/>
        <item x="1129"/>
        <item x="244"/>
        <item x="1051"/>
        <item x="303"/>
        <item x="681"/>
        <item x="958"/>
        <item x="465"/>
        <item x="469"/>
        <item x="464"/>
        <item x="466"/>
        <item x="1122"/>
        <item x="1127"/>
        <item x="449"/>
        <item x="734"/>
        <item x="135"/>
        <item x="733"/>
        <item x="825"/>
        <item x="1145"/>
        <item x="1146"/>
        <item x="831"/>
        <item x="967"/>
        <item x="966"/>
        <item x="968"/>
        <item x="965"/>
        <item x="246"/>
        <item x="248"/>
        <item x="30"/>
        <item x="1268"/>
        <item x="1082"/>
        <item x="1083"/>
        <item x="1194"/>
        <item x="729"/>
        <item x="728"/>
        <item x="915"/>
        <item x="761"/>
        <item x="964"/>
        <item x="672"/>
        <item x="881"/>
        <item x="447"/>
        <item x="346"/>
        <item x="152"/>
        <item x="1004"/>
        <item x="1258"/>
        <item x="1198"/>
        <item x="224"/>
        <item x="525"/>
        <item x="526"/>
        <item x="283"/>
        <item x="1133"/>
        <item x="147"/>
        <item x="1170"/>
        <item x="60"/>
        <item x="64"/>
        <item x="73"/>
        <item x="698"/>
        <item x="1055"/>
        <item x="864"/>
        <item x="459"/>
        <item x="1253"/>
        <item x="1254"/>
        <item x="1256"/>
        <item x="1255"/>
        <item x="131"/>
        <item x="130"/>
        <item x="974"/>
        <item x="253"/>
        <item x="809"/>
        <item x="922"/>
        <item x="1144"/>
        <item x="1272"/>
        <item x="1273"/>
        <item x="1124"/>
        <item x="644"/>
        <item x="1034"/>
        <item x="828"/>
        <item x="497"/>
        <item x="730"/>
        <item x="731"/>
        <item x="853"/>
        <item x="854"/>
        <item x="227"/>
        <item x="752"/>
        <item m="1" x="1276"/>
        <item x="694"/>
        <item x="1224"/>
        <item x="947"/>
        <item x="948"/>
        <item x="946"/>
        <item x="502"/>
        <item x="991"/>
        <item x="990"/>
        <item x="989"/>
        <item x="988"/>
        <item x="704"/>
        <item x="240"/>
        <item x="499"/>
        <item x="496"/>
        <item x="363"/>
        <item x="531"/>
        <item x="482"/>
        <item x="884"/>
        <item x="917"/>
        <item x="764"/>
        <item x="479"/>
        <item x="480"/>
        <item x="358"/>
        <item x="422"/>
        <item x="970"/>
        <item x="588"/>
        <item x="590"/>
        <item x="591"/>
        <item x="175"/>
        <item x="311"/>
        <item x="428"/>
        <item x="1155"/>
        <item x="530"/>
        <item x="623"/>
        <item x="624"/>
        <item x="847"/>
        <item x="776"/>
        <item x="47"/>
        <item x="125"/>
        <item x="759"/>
        <item x="993"/>
        <item x="1020"/>
        <item x="94"/>
        <item x="570"/>
        <item x="38"/>
        <item x="490"/>
        <item x="384"/>
        <item x="383"/>
        <item x="562"/>
        <item x="337"/>
        <item x="622"/>
        <item x="187"/>
        <item x="1043"/>
        <item x="740"/>
        <item x="1038"/>
        <item x="229"/>
        <item x="95"/>
        <item x="973"/>
        <item x="721"/>
        <item x="722"/>
        <item x="720"/>
        <item x="1035"/>
        <item x="629"/>
        <item x="594"/>
        <item x="595"/>
        <item x="592"/>
        <item x="593"/>
        <item x="596"/>
        <item x="597"/>
        <item x="760"/>
        <item x="732"/>
        <item x="757"/>
        <item x="758"/>
        <item x="794"/>
        <item x="846"/>
        <item x="1154"/>
        <item x="393"/>
        <item x="660"/>
        <item x="661"/>
        <item x="918"/>
        <item x="715"/>
        <item x="418"/>
        <item x="419"/>
        <item x="430"/>
        <item x="1006"/>
        <item x="713"/>
        <item x="612"/>
        <item x="971"/>
        <item x="1026"/>
        <item x="414"/>
        <item x="1014"/>
        <item x="1025"/>
        <item x="824"/>
        <item x="823"/>
        <item x="372"/>
        <item x="1019"/>
        <item x="684"/>
        <item x="683"/>
        <item x="889"/>
        <item x="8"/>
        <item x="0"/>
        <item x="1"/>
        <item x="2"/>
        <item x="6"/>
        <item x="7"/>
        <item x="9"/>
        <item x="10"/>
        <item x="11"/>
        <item x="12"/>
        <item x="13"/>
        <item x="15"/>
        <item x="16"/>
        <item x="18"/>
        <item x="20"/>
        <item x="21"/>
        <item x="22"/>
        <item x="23"/>
        <item x="24"/>
        <item x="26"/>
        <item x="75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6">
        <item h="1" x="5"/>
        <item h="1" x="2"/>
        <item x="4"/>
        <item h="1" x="0"/>
        <item x="1"/>
        <item h="1"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x="0"/>
        <item h="1" x="1"/>
      </items>
    </pivotField>
    <pivotField compact="0" outline="0" showAll="0" defaultSubtotal="0"/>
  </pivotFields>
  <rowFields count="2">
    <field x="11"/>
    <field x="1"/>
  </rowFields>
  <rowItems count="112">
    <i>
      <x v="15"/>
      <x v="18"/>
    </i>
    <i>
      <x v="16"/>
      <x v="23"/>
    </i>
    <i>
      <x v="17"/>
      <x v="980"/>
    </i>
    <i>
      <x v="80"/>
      <x v="27"/>
    </i>
    <i>
      <x v="94"/>
      <x v="69"/>
    </i>
    <i>
      <x v="95"/>
      <x v="103"/>
    </i>
    <i>
      <x v="96"/>
      <x v="101"/>
    </i>
    <i>
      <x v="97"/>
      <x v="684"/>
    </i>
    <i>
      <x v="104"/>
      <x v="113"/>
    </i>
    <i>
      <x v="105"/>
      <x v="113"/>
    </i>
    <i>
      <x v="110"/>
      <x v="119"/>
    </i>
    <i>
      <x v="113"/>
      <x v="125"/>
    </i>
    <i>
      <x v="114"/>
      <x v="763"/>
    </i>
    <i>
      <x v="120"/>
      <x v="127"/>
    </i>
    <i>
      <x v="121"/>
      <x v="127"/>
    </i>
    <i>
      <x v="141"/>
      <x v="135"/>
    </i>
    <i>
      <x v="162"/>
      <x v="159"/>
    </i>
    <i>
      <x v="163"/>
      <x v="438"/>
    </i>
    <i>
      <x v="164"/>
      <x v="625"/>
    </i>
    <i>
      <x v="165"/>
      <x v="597"/>
    </i>
    <i>
      <x v="166"/>
      <x v="646"/>
    </i>
    <i>
      <x v="167"/>
      <x v="692"/>
    </i>
    <i>
      <x v="168"/>
      <x v="779"/>
    </i>
    <i>
      <x v="169"/>
      <x v="727"/>
    </i>
    <i>
      <x v="170"/>
      <x v="878"/>
    </i>
    <i>
      <x v="171"/>
      <x v="871"/>
    </i>
    <i>
      <x v="172"/>
      <x v="1086"/>
    </i>
    <i>
      <x v="182"/>
      <x v="194"/>
    </i>
    <i>
      <x v="183"/>
      <x v="495"/>
    </i>
    <i>
      <x v="194"/>
      <x v="175"/>
    </i>
    <i>
      <x v="222"/>
      <x v="186"/>
    </i>
    <i>
      <x v="223"/>
      <x v="235"/>
    </i>
    <i>
      <x v="224"/>
      <x v="235"/>
    </i>
    <i>
      <x v="252"/>
      <x v="22"/>
    </i>
    <i>
      <x v="253"/>
      <x v="11"/>
    </i>
    <i>
      <x v="254"/>
      <x v="67"/>
    </i>
    <i>
      <x v="255"/>
      <x v="84"/>
    </i>
    <i>
      <x v="256"/>
      <x v="253"/>
    </i>
    <i>
      <x v="257"/>
      <x v="397"/>
    </i>
    <i>
      <x v="258"/>
      <x v="477"/>
    </i>
    <i>
      <x v="259"/>
      <x v="493"/>
    </i>
    <i>
      <x v="260"/>
      <x v="629"/>
    </i>
    <i>
      <x v="261"/>
      <x v="693"/>
    </i>
    <i>
      <x v="263"/>
      <x v="987"/>
    </i>
    <i>
      <x v="264"/>
      <x v="1041"/>
    </i>
    <i>
      <x v="265"/>
      <x v="1062"/>
    </i>
    <i>
      <x v="318"/>
      <x v="267"/>
    </i>
    <i>
      <x v="322"/>
      <x v="274"/>
    </i>
    <i>
      <x v="323"/>
      <x v="514"/>
    </i>
    <i>
      <x v="393"/>
      <x v="966"/>
    </i>
    <i>
      <x v="394"/>
      <x v="248"/>
    </i>
    <i>
      <x v="395"/>
      <x v="470"/>
    </i>
    <i>
      <x v="396"/>
      <x v="686"/>
    </i>
    <i>
      <x v="397"/>
      <x v="965"/>
    </i>
    <i>
      <x v="414"/>
      <x v="298"/>
    </i>
    <i>
      <x v="452"/>
      <x v="419"/>
    </i>
    <i>
      <x v="519"/>
      <x v="341"/>
    </i>
    <i>
      <x v="527"/>
      <x v="156"/>
    </i>
    <i>
      <x v="529"/>
      <x v="948"/>
    </i>
    <i>
      <x v="538"/>
      <x v="382"/>
    </i>
    <i>
      <x v="582"/>
      <x v="355"/>
    </i>
    <i>
      <x v="600"/>
      <x v="1076"/>
    </i>
    <i>
      <x v="609"/>
      <x v="114"/>
    </i>
    <i>
      <x v="610"/>
      <x v="432"/>
    </i>
    <i>
      <x v="654"/>
      <x v="531"/>
    </i>
    <i>
      <x v="740"/>
      <x v="584"/>
    </i>
    <i>
      <x v="741"/>
      <x v="571"/>
    </i>
    <i>
      <x v="773"/>
      <x v="636"/>
    </i>
    <i>
      <x v="794"/>
      <x v="600"/>
    </i>
    <i>
      <x v="874"/>
      <x v="714"/>
    </i>
    <i>
      <x v="893"/>
      <x v="705"/>
    </i>
    <i>
      <x v="894"/>
      <x v="782"/>
    </i>
    <i>
      <x v="918"/>
      <x v="656"/>
    </i>
    <i>
      <x v="927"/>
      <x v="807"/>
    </i>
    <i>
      <x v="934"/>
      <x v="816"/>
    </i>
    <i>
      <x v="948"/>
      <x v="868"/>
    </i>
    <i>
      <x v="961"/>
      <x v="866"/>
    </i>
    <i>
      <x v="963"/>
      <x v="105"/>
    </i>
    <i>
      <x v="964"/>
      <x v="869"/>
    </i>
    <i>
      <x v="969"/>
      <x v="826"/>
    </i>
    <i>
      <x v="975"/>
      <x v="850"/>
    </i>
    <i>
      <x v="1011"/>
      <x v="291"/>
    </i>
    <i>
      <x v="1012"/>
      <x v="606"/>
    </i>
    <i>
      <x v="1013"/>
      <x v="772"/>
    </i>
    <i>
      <x v="1014"/>
      <x v="695"/>
    </i>
    <i>
      <x v="1017"/>
      <x v="1057"/>
    </i>
    <i>
      <x v="1019"/>
      <x v="427"/>
    </i>
    <i>
      <x v="1020"/>
      <x v="838"/>
    </i>
    <i>
      <x v="1040"/>
      <x v="953"/>
    </i>
    <i>
      <x v="1041"/>
      <x v="846"/>
    </i>
    <i>
      <x v="1063"/>
      <x v="956"/>
    </i>
    <i>
      <x v="1079"/>
      <x v="909"/>
    </i>
    <i>
      <x v="1081"/>
      <x v="215"/>
    </i>
    <i>
      <x v="1082"/>
      <x v="919"/>
    </i>
    <i>
      <x v="1083"/>
      <x v="918"/>
    </i>
    <i>
      <x v="1084"/>
      <x v="918"/>
    </i>
    <i>
      <x v="1103"/>
      <x v="556"/>
    </i>
    <i>
      <x v="1104"/>
      <x v="891"/>
    </i>
    <i>
      <x v="1114"/>
      <x v="896"/>
    </i>
    <i>
      <x v="1116"/>
      <x v="940"/>
    </i>
    <i>
      <x v="1123"/>
      <x v="967"/>
    </i>
    <i>
      <x v="1129"/>
      <x v="998"/>
    </i>
    <i>
      <x v="1143"/>
      <x v="649"/>
    </i>
    <i>
      <x v="1155"/>
      <x v="1031"/>
    </i>
    <i>
      <x v="1158"/>
      <x v="1013"/>
    </i>
    <i>
      <x v="1174"/>
      <x v="1043"/>
    </i>
    <i>
      <x v="1180"/>
      <x v="1038"/>
    </i>
    <i>
      <x v="1203"/>
      <x v="1054"/>
    </i>
    <i>
      <x v="1209"/>
      <x v="1052"/>
    </i>
    <i>
      <x v="1250"/>
      <x v="89"/>
    </i>
    <i>
      <x v="1251"/>
      <x v="939"/>
    </i>
    <i t="grand">
      <x/>
    </i>
  </rowItems>
  <colItems count="1">
    <i/>
  </colItems>
  <pageFields count="2">
    <pageField fld="30" hier="-1"/>
    <pageField fld="3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B31EE9F-54EB-4B65-8069-D54C242C2E27}" name="Tabela dinâmica2" cacheId="15"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A4:B17" firstHeaderRow="1" firstDataRow="1" firstDataCol="1" rowPageCount="2" colPageCount="1"/>
  <pivotFields count="42">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3"/>
        <item x="35"/>
        <item x="36"/>
        <item x="37"/>
        <item x="38"/>
        <item x="39"/>
        <item x="40"/>
        <item x="42"/>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3"/>
        <item x="84"/>
        <item x="86"/>
        <item x="87"/>
        <item x="88"/>
        <item x="89"/>
        <item x="90"/>
        <item x="91"/>
        <item x="93"/>
        <item x="94"/>
        <item x="95"/>
        <item x="96"/>
        <item x="97"/>
        <item x="98"/>
        <item x="99"/>
        <item x="100"/>
        <item x="101"/>
        <item x="102"/>
        <item x="103"/>
        <item x="104"/>
        <item x="105"/>
        <item x="106"/>
        <item x="107"/>
        <item x="108"/>
        <item x="109"/>
        <item x="110"/>
        <item x="111"/>
        <item x="112"/>
        <item x="114"/>
        <item x="115"/>
        <item x="116"/>
        <item x="117"/>
        <item x="118"/>
        <item x="119"/>
        <item x="121"/>
        <item x="122"/>
        <item x="123"/>
        <item x="124"/>
        <item x="125"/>
        <item x="126"/>
        <item x="127"/>
        <item x="128"/>
        <item x="129"/>
        <item x="130"/>
        <item x="132"/>
        <item x="133"/>
        <item x="134"/>
        <item x="135"/>
        <item x="136"/>
        <item x="137"/>
        <item x="138"/>
        <item x="139"/>
        <item x="140"/>
        <item x="141"/>
        <item x="142"/>
        <item x="143"/>
        <item x="144"/>
        <item x="145"/>
        <item x="147"/>
        <item x="148"/>
        <item x="150"/>
        <item x="151"/>
        <item x="152"/>
        <item x="153"/>
        <item x="154"/>
        <item x="155"/>
        <item x="156"/>
        <item x="157"/>
        <item x="159"/>
        <item x="160"/>
        <item x="161"/>
        <item x="162"/>
        <item x="163"/>
        <item x="164"/>
        <item x="165"/>
        <item x="166"/>
        <item x="168"/>
        <item x="169"/>
        <item x="170"/>
        <item x="171"/>
        <item x="172"/>
        <item x="173"/>
        <item x="174"/>
        <item x="175"/>
        <item x="176"/>
        <item x="177"/>
        <item x="178"/>
        <item x="179"/>
        <item x="180"/>
        <item x="181"/>
        <item x="182"/>
        <item x="183"/>
        <item x="184"/>
        <item x="187"/>
        <item x="188"/>
        <item x="189"/>
        <item x="190"/>
        <item x="191"/>
        <item x="192"/>
        <item x="193"/>
        <item x="194"/>
        <item x="195"/>
        <item x="196"/>
        <item x="197"/>
        <item x="198"/>
        <item x="199"/>
        <item x="200"/>
        <item x="201"/>
        <item x="202"/>
        <item x="203"/>
        <item x="204"/>
        <item x="205"/>
        <item x="206"/>
        <item x="207"/>
        <item x="209"/>
        <item x="210"/>
        <item x="211"/>
        <item x="212"/>
        <item x="213"/>
        <item x="214"/>
        <item x="215"/>
        <item x="216"/>
        <item x="217"/>
        <item x="218"/>
        <item x="219"/>
        <item x="221"/>
        <item x="222"/>
        <item x="223"/>
        <item x="224"/>
        <item x="225"/>
        <item x="227"/>
        <item x="228"/>
        <item x="229"/>
        <item x="231"/>
        <item x="232"/>
        <item x="233"/>
        <item x="234"/>
        <item x="235"/>
        <item x="236"/>
        <item x="237"/>
        <item x="238"/>
        <item x="240"/>
        <item x="241"/>
        <item x="242"/>
        <item x="244"/>
        <item x="245"/>
        <item x="246"/>
        <item x="247"/>
        <item x="248"/>
        <item x="249"/>
        <item x="250"/>
        <item x="251"/>
        <item x="252"/>
        <item x="253"/>
        <item x="254"/>
        <item x="255"/>
        <item x="258"/>
        <item x="259"/>
        <item x="260"/>
        <item x="261"/>
        <item x="262"/>
        <item x="265"/>
        <item x="269"/>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2"/>
        <item x="353"/>
        <item x="354"/>
        <item x="355"/>
        <item x="356"/>
        <item x="357"/>
        <item x="358"/>
        <item x="359"/>
        <item x="360"/>
        <item x="361"/>
        <item x="363"/>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m="1" x="411"/>
        <item m="1" x="412"/>
        <item m="1" x="413"/>
        <item m="1" x="414"/>
        <item m="1" x="415"/>
        <item m="1" x="416"/>
        <item m="1" x="417"/>
        <item m="1" x="418"/>
        <item m="1" x="419"/>
        <item m="1" x="420"/>
        <item m="1" x="421"/>
        <item m="1" x="422"/>
        <item m="1" x="423"/>
        <item m="1" x="424"/>
        <item m="1" x="425"/>
        <item m="1" x="426"/>
        <item m="1" x="427"/>
        <item m="1" x="428"/>
        <item m="1" x="429"/>
        <item m="1" x="430"/>
        <item m="1" x="431"/>
        <item m="1" x="432"/>
        <item m="1" x="433"/>
        <item m="1" x="434"/>
        <item m="1" x="435"/>
        <item m="1" x="436"/>
        <item m="1" x="437"/>
        <item m="1" x="438"/>
        <item m="1" x="439"/>
        <item m="1" x="440"/>
        <item m="1" x="441"/>
        <item m="1" x="442"/>
        <item m="1" x="443"/>
        <item m="1" x="444"/>
        <item m="1" x="445"/>
        <item m="1" x="446"/>
        <item m="1" x="447"/>
        <item m="1" x="448"/>
        <item m="1" x="449"/>
        <item m="1" x="450"/>
        <item m="1" x="452"/>
        <item m="1" x="453"/>
        <item m="1" x="454"/>
        <item m="1" x="455"/>
        <item m="1" x="457"/>
        <item m="1" x="458"/>
        <item m="1" x="459"/>
        <item m="1" x="460"/>
        <item m="1" x="461"/>
        <item m="1" x="462"/>
        <item m="1" x="464"/>
        <item m="1" x="465"/>
        <item m="1" x="466"/>
        <item m="1" x="467"/>
        <item m="1" x="468"/>
        <item m="1" x="469"/>
        <item m="1" x="470"/>
        <item m="1" x="471"/>
        <item m="1" x="472"/>
        <item m="1" x="474"/>
        <item m="1" x="475"/>
        <item m="1" x="476"/>
        <item m="1" x="477"/>
        <item m="1" x="478"/>
        <item m="1" x="480"/>
        <item m="1" x="481"/>
        <item m="1" x="482"/>
        <item m="1" x="483"/>
        <item m="1" x="484"/>
        <item m="1" x="485"/>
        <item m="1" x="486"/>
        <item m="1" x="487"/>
        <item m="1" x="488"/>
        <item m="1" x="489"/>
        <item m="1" x="490"/>
        <item m="1" x="492"/>
        <item m="1" x="493"/>
        <item m="1" x="494"/>
        <item m="1" x="495"/>
        <item m="1" x="496"/>
        <item m="1" x="497"/>
        <item m="1" x="498"/>
        <item m="1" x="499"/>
        <item x="32"/>
        <item x="34"/>
        <item x="41"/>
        <item x="85"/>
        <item x="44"/>
        <item x="208"/>
        <item x="82"/>
        <item x="92"/>
        <item x="131"/>
        <item x="113"/>
        <item x="146"/>
        <item x="149"/>
        <item x="120"/>
        <item x="158"/>
        <item x="167"/>
        <item x="186"/>
        <item x="185"/>
        <item x="220"/>
        <item x="230"/>
        <item x="226"/>
        <item m="1" x="500"/>
        <item m="1" x="501"/>
        <item m="1" x="502"/>
        <item m="1" x="503"/>
        <item m="1" x="504"/>
        <item m="1" x="505"/>
        <item x="239"/>
        <item x="243"/>
        <item m="1" x="506"/>
        <item m="1" x="507"/>
        <item x="257"/>
        <item m="1" x="508"/>
        <item x="256"/>
        <item x="263"/>
        <item m="1" x="509"/>
        <item x="267"/>
        <item x="264"/>
        <item m="1" x="510"/>
        <item x="270"/>
        <item x="266"/>
        <item x="268"/>
        <item m="1" x="511"/>
        <item m="1" x="512"/>
        <item m="1" x="513"/>
        <item m="1" x="514"/>
        <item x="299"/>
        <item m="1" x="515"/>
        <item m="1" x="516"/>
        <item m="1" x="517"/>
        <item m="1" x="518"/>
        <item m="1" x="519"/>
        <item m="1" x="520"/>
        <item x="351"/>
        <item m="1" x="521"/>
        <item x="364"/>
        <item m="1" x="522"/>
        <item m="1" x="523"/>
        <item x="362"/>
        <item m="1" x="524"/>
        <item m="1" x="525"/>
        <item m="1" x="526"/>
        <item m="1" x="527"/>
        <item m="1" x="528"/>
        <item m="1" x="529"/>
        <item m="1" x="530"/>
        <item m="1" x="531"/>
        <item m="1" x="532"/>
        <item m="1" x="451"/>
        <item m="1" x="456"/>
        <item m="1" x="463"/>
        <item m="1" x="533"/>
        <item m="1" x="534"/>
        <item m="1" x="473"/>
        <item m="1" x="479"/>
        <item m="1" x="535"/>
        <item m="1" x="491"/>
        <item m="1" x="536"/>
        <item m="1" x="537"/>
        <item t="default"/>
      </items>
    </pivotField>
    <pivotField showAll="0"/>
    <pivotField showAll="0"/>
    <pivotField showAll="0"/>
    <pivotField showAll="0"/>
    <pivotField showAll="0"/>
    <pivotField showAll="0"/>
    <pivotField showAll="0"/>
    <pivotField axis="axisPage" multipleItemSelectionAllowed="1" showAll="0">
      <items count="6">
        <item h="1" x="4"/>
        <item h="1" x="1"/>
        <item x="3"/>
        <item x="0"/>
        <item x="2"/>
        <item t="default"/>
      </items>
    </pivotField>
    <pivotField showAll="0"/>
    <pivotField showAll="0"/>
    <pivotField showAll="0"/>
    <pivotField showAll="0"/>
    <pivotField showAll="0"/>
    <pivotField showAll="0"/>
    <pivotField axis="axisPage" multipleItemSelectionAllowed="1" showAll="0">
      <items count="3">
        <item x="1"/>
        <item h="1"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showAll="0">
      <items count="8">
        <item sd="0" x="0"/>
        <item sd="0" x="1"/>
        <item sd="0" x="2"/>
        <item sd="0" x="3"/>
        <item sd="0" x="4"/>
        <item sd="0" x="5"/>
        <item x="6"/>
        <item t="default"/>
      </items>
    </pivotField>
  </pivotFields>
  <rowFields count="1">
    <field x="39"/>
  </rowFields>
  <rowItems count="13">
    <i>
      <x v="1"/>
    </i>
    <i>
      <x v="2"/>
    </i>
    <i>
      <x v="3"/>
    </i>
    <i>
      <x v="4"/>
    </i>
    <i>
      <x v="5"/>
    </i>
    <i>
      <x v="6"/>
    </i>
    <i>
      <x v="7"/>
    </i>
    <i>
      <x v="8"/>
    </i>
    <i>
      <x v="9"/>
    </i>
    <i>
      <x v="10"/>
    </i>
    <i>
      <x v="11"/>
    </i>
    <i>
      <x v="12"/>
    </i>
    <i t="grand">
      <x/>
    </i>
  </rowItems>
  <colItems count="1">
    <i/>
  </colItems>
  <pageFields count="2">
    <pageField fld="37" hier="-1"/>
    <pageField fld="30" hier="-1"/>
  </pageFields>
  <dataFields count="1">
    <dataField name="Contagem de acronimo"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AEFA97-C9CC-4EF6-AD84-9AFA09BBE5C6}" name="BaseClientes2" displayName="BaseClientes2" ref="A1:AM484" totalsRowShown="0" headerRowDxfId="1199" dataDxfId="1198">
  <autoFilter ref="A1:AM484" xr:uid="{BB8293C4-CE61-4984-8845-3B6D20B9B0D0}"/>
  <tableColumns count="39">
    <tableColumn id="1" xr3:uid="{FE49CD8E-79E9-4C74-89F2-5F1BBA1406C2}" name="Índice" dataDxfId="1197"/>
    <tableColumn id="2" xr3:uid="{A2DF2CD8-442A-4C17-AEBC-3ABB179F023A}" name="nomeCompleto" dataDxfId="1196"/>
    <tableColumn id="3" xr3:uid="{FD8F149C-A144-4AE8-9C80-1CDA80F9A571}" name="aniversario" dataDxfId="1195"/>
    <tableColumn id="4" xr3:uid="{3C05237E-39E6-42CA-8E7F-12D766202809}" name="genero" dataDxfId="1194"/>
    <tableColumn id="5" xr3:uid="{F7D0A5D5-FE1C-4CFA-9ED5-1EE88FD360B9}" name="codApen" dataDxfId="1193"/>
    <tableColumn id="6" xr3:uid="{7C9E0821-4598-49AD-A4EE-A7EA0006BA08}" name="codXP" dataDxfId="1192"/>
    <tableColumn id="7" xr3:uid="{CDDBAE43-13F1-4373-A0FE-FCAA2D8D7CE6}" name="codBTG" dataDxfId="1191"/>
    <tableColumn id="39" xr3:uid="{4E899C5C-AB88-452C-911A-F5BDA9D08592}" name="codAGORA" dataDxfId="1190"/>
    <tableColumn id="8" xr3:uid="{3C942B7E-EF3F-4A26-B949-B7FDE2113472}" name="codComdinheiro" dataDxfId="1189"/>
    <tableColumn id="9" xr3:uid="{083FF240-FF6E-4F6B-B012-1E6F5F0C796C}" name="cpf" dataDxfId="1188"/>
    <tableColumn id="10" xr3:uid="{D8574103-4D0D-43D4-B9E4-35FAF45FD4EA}" name="email" dataDxfId="1187"/>
    <tableColumn id="11" xr3:uid="{EA9DE25F-230D-4619-8F15-ECE30B11843D}" name="acronimo" dataDxfId="1186"/>
    <tableColumn id="12" xr3:uid="{FF749C67-7D0E-4D25-A73D-BDB94480AD65}" name="titular" dataDxfId="1185"/>
    <tableColumn id="31" xr3:uid="{8DCBCF71-8D4E-49D4-AFC4-604CD6755F91}" name="numeroTitular" dataDxfId="1184"/>
    <tableColumn id="13" xr3:uid="{AEA8FB0D-EC6C-4CBF-819A-F707FA5349A2}" name="tipoDeInvestidorXP" dataDxfId="1183"/>
    <tableColumn id="35" xr3:uid="{50428789-2CEE-4C36-A39E-66685126E15E}" name="tipoDeInvestidorBTG" dataDxfId="1182"/>
    <tableColumn id="34" xr3:uid="{52697668-AA43-47CA-BDFE-6EFB31FF7823}" name="equity" dataDxfId="1181"/>
    <tableColumn id="33" xr3:uid="{4B53FB85-D834-4B75-BC37-4A9815A16E02}" name="lead" dataDxfId="1180">
      <calculatedColumnFormula array="1">_xlfn.IFS(BaseClientes2[[#This Row],[tipoDeCliente]]="ADVISOR","ADVISOR",BaseClientes2[[#This Row],[tipoDeCliente]]="FAMILIA","RETENCAO",BaseClientes2[[#This Row],[tipoDeCliente]]="RETENCAO","RETENCAO",BaseClientes2[[#This Row],[tipoDeCliente]]="NORMAL","CONSULTORIA",BaseClientes2[[#This Row],[tipoDeCliente]]="HIBRIDO","CONSULTORIA")</calculatedColumnFormula>
    </tableColumn>
    <tableColumn id="14" xr3:uid="{6F88641D-12BB-4EA7-B8BF-E82643BD0E19}" name="cidade" dataDxfId="1179"/>
    <tableColumn id="15" xr3:uid="{9DDFFD04-B3CE-4AE8-886D-4A70CEF52CED}" name="estado" dataDxfId="1178"/>
    <tableColumn id="16" xr3:uid="{7A5068FC-22B0-4CA3-A9AE-CB2F58866646}" name="cep" dataDxfId="1177"/>
    <tableColumn id="17" xr3:uid="{99B7047C-2BD3-4E9E-8254-45F8EDDB6B50}" name="numeroTelefone" dataDxfId="1176"/>
    <tableColumn id="18" xr3:uid="{5D614E49-8FE0-498E-A25D-95BE22801671}" name="dataDeEntrada" dataDxfId="1175"/>
    <tableColumn id="32" xr3:uid="{7B4E04B2-FD59-4120-9311-CFB9ACEDA3CE}" name="inicioDaCarteira" dataDxfId="1174"/>
    <tableColumn id="19" xr3:uid="{E5B97BB9-7893-4309-A115-A22F25DFC192}" name="acronimoFamilia" dataDxfId="1173"/>
    <tableColumn id="38" xr3:uid="{AF5C2CD9-E2B0-4009-A8AA-AF60E4743CCD}" name="acronimoPagador" dataDxfId="1172"/>
    <tableColumn id="37" xr3:uid="{7CE635EC-4FAD-416A-8F0B-55D89002CF81}" name="nomePagador" dataDxfId="1171"/>
    <tableColumn id="20" xr3:uid="{ACDEA95D-BBA7-4A87-8CFD-32D8BA23989F}" name="profissao" dataDxfId="1170"/>
    <tableColumn id="21" xr3:uid="{2BEFF1A0-3DED-4F43-A90E-506D76CB09CE}" name="declaracaoDeIR" dataDxfId="1169"/>
    <tableColumn id="22" xr3:uid="{5BA7DB24-45E8-4A4A-ADC9-AF8CEFB5EBA1}" name="INSS" dataDxfId="1168"/>
    <tableColumn id="23" xr3:uid="{29F7CA8C-0B52-4B77-BCAE-39CAC04757FE}" name="tipoDeCliente" dataDxfId="1167"/>
    <tableColumn id="27" xr3:uid="{D2595C0F-F6EE-495C-8436-C516F7E291F0}" name="regraCashback" dataDxfId="1166"/>
    <tableColumn id="30" xr3:uid="{8F4ABC02-2D4C-4E2A-ACE9-052FE8C99E84}" name="tabelaDeCobranca" dataDxfId="1165"/>
    <tableColumn id="25" xr3:uid="{43F84EB8-0CC9-4961-BEBB-B92B7FE38491}" name="consolidador" dataDxfId="1164"/>
    <tableColumn id="26" xr3:uid="{80320E7D-841C-41C8-9F3C-ECBFC0934A24}" name="carteiraConjunta" dataDxfId="1163"/>
    <tableColumn id="36" xr3:uid="{5A3CEB50-C4DB-45DF-86F8-1B19B3F93DA1}" name="assetAllocation" dataDxfId="1162"/>
    <tableColumn id="28" xr3:uid="{35D3E08C-F020-4DF4-950A-7B294E925D30}" name="onboarding" dataDxfId="1161"/>
    <tableColumn id="29" xr3:uid="{761B9347-CEA1-415B-A4BC-454FC7780346}" name="situacao" dataDxfId="1160"/>
    <tableColumn id="40" xr3:uid="{DF0244C7-333F-47F1-9299-03FA98794C19}" name="dataDeSaida" dataDxfId="1159"/>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C8A7569-AC4A-4EE9-928C-7CD3D2866DC8}" name="Tabela4" displayName="Tabela4" ref="A2:E513" totalsRowShown="0" headerRowBorderDxfId="1118" tableBorderDxfId="1117" totalsRowBorderDxfId="1116">
  <autoFilter ref="A2:E513" xr:uid="{7C8A7569-AC4A-4EE9-928C-7CD3D2866DC8}">
    <filterColumn colId="4">
      <filters>
        <filter val="03/01/2025"/>
        <filter val="17/02/2025"/>
        <filter val="20/01/2025"/>
        <dateGroupItem year="2025" dateTimeGrouping="year"/>
      </filters>
    </filterColumn>
  </autoFilter>
  <sortState xmlns:xlrd2="http://schemas.microsoft.com/office/spreadsheetml/2017/richdata2" ref="A60:E405">
    <sortCondition ref="E2:E513"/>
  </sortState>
  <tableColumns count="5">
    <tableColumn id="1" xr3:uid="{11665FAB-8514-4E90-8E46-C14ACAEBDAC4}" name="dataDeEntrada" dataDxfId="1115"/>
    <tableColumn id="5" xr3:uid="{A1DA3D62-91B5-40E2-8340-A3E745BEF5D1}" name="Tipo de Entrada" dataDxfId="1114"/>
    <tableColumn id="2" xr3:uid="{F537E77A-922E-468A-80DA-A433177FAA80}" name="nomePagador" dataDxfId="1113"/>
    <tableColumn id="4" xr3:uid="{571B8B65-0705-4D15-8590-56722921FA15}" name="Tipo de Saída" dataDxfId="1112"/>
    <tableColumn id="3" xr3:uid="{A11FE880-641C-4C8A-85C6-4ADB9DDB01C5}" name="dataDeSaida" dataDxfId="1111"/>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6BDE195-3B74-4D0F-8667-A33D0389F1C1}" name="Tabela7" displayName="Tabela7" ref="A3:E105" totalsRowShown="0">
  <autoFilter ref="A3:E105" xr:uid="{26BDE195-3B74-4D0F-8667-A33D0389F1C1}"/>
  <sortState xmlns:xlrd2="http://schemas.microsoft.com/office/spreadsheetml/2017/richdata2" ref="A4:E105">
    <sortCondition ref="C3:C105"/>
  </sortState>
  <tableColumns count="5">
    <tableColumn id="1" xr3:uid="{45C073A8-4128-4383-8731-7BE86ACB310E}" name="dataDeEntrada" dataDxfId="1110"/>
    <tableColumn id="2" xr3:uid="{71517137-A127-4002-92D9-7A0F1EBF42D5}" name="Tipo de Entrada"/>
    <tableColumn id="3" xr3:uid="{28409686-9238-48DE-9463-BFBAED20D984}" name="nomePagador"/>
    <tableColumn id="4" xr3:uid="{AFF210BC-BE13-40F0-88AD-F2260B226EB5}" name="Tipo de Saída"/>
    <tableColumn id="5" xr3:uid="{A6ABDE8C-3ACA-41BF-ABF6-8B79C666E166}" name="dataDeSaid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2B277E-E626-41BA-A013-841C8BB1E0BB}" name="Tabela2" displayName="Tabela2" ref="A2:E127" totalsRowShown="0" headerRowDxfId="1109" headerRowBorderDxfId="1108" tableBorderDxfId="1107" totalsRowBorderDxfId="1106">
  <autoFilter ref="A2:E127" xr:uid="{4C2B277E-E626-41BA-A013-841C8BB1E0BB}"/>
  <sortState xmlns:xlrd2="http://schemas.microsoft.com/office/spreadsheetml/2017/richdata2" ref="A3:E127">
    <sortCondition ref="A2:A127"/>
  </sortState>
  <tableColumns count="5">
    <tableColumn id="1" xr3:uid="{93F5BDDE-83BC-4931-A69C-EF516AAB5178}" name="dataDeEntrada" dataDxfId="1105"/>
    <tableColumn id="4" xr3:uid="{04F00A80-D034-4BD5-A671-70C4E705D25C}" name="Tipo de Entrada" dataDxfId="1104"/>
    <tableColumn id="2" xr3:uid="{5513466A-63C5-419C-A7AA-F5672BC274AC}" name="nomePagador" dataDxfId="1103"/>
    <tableColumn id="5" xr3:uid="{E2A32E5D-71D1-4B2B-A410-05FFC8D02015}" name="Tipo de Saída" dataDxfId="1102"/>
    <tableColumn id="3" xr3:uid="{667657E0-5D02-4510-89A1-ED9C9CBB9EA9}" name="dataDeSaida" dataDxfId="1101"/>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B45883D-DD96-45F5-85B4-7C846B0C10AA}" name="Tabela5" displayName="Tabela5" ref="A2:D72" totalsRowShown="0" headerRowDxfId="612" headerRowBorderDxfId="611" tableBorderDxfId="610" totalsRowBorderDxfId="609">
  <autoFilter ref="A2:D72" xr:uid="{3B45883D-DD96-45F5-85B4-7C846B0C10AA}"/>
  <tableColumns count="4">
    <tableColumn id="1" xr3:uid="{B9F1157B-6180-4CC8-BAFA-91C10D485EA1}" name="dataDeEntrada" dataDxfId="608"/>
    <tableColumn id="2" xr3:uid="{B107234B-710C-4668-B8C4-C6D0E56EE46B}" name="nomePagador" dataDxfId="607"/>
    <tableColumn id="4" xr3:uid="{CF2A739F-B286-46B6-9E73-54D5820B2A09}" name="Direcionamento da saída" dataDxfId="606"/>
    <tableColumn id="3" xr3:uid="{3AF95677-C0DE-40BA-983C-B1E5D62152A8}" name="dataDeSaida" dataDxfId="605"/>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477C306-E633-4B22-B217-07EC1CF99715}" name="Tabela6" displayName="Tabela6" ref="B2:B473" totalsRowShown="0" headerRowDxfId="577" dataDxfId="575" headerRowBorderDxfId="576" tableBorderDxfId="574" totalsRowBorderDxfId="573">
  <autoFilter ref="B2:B473" xr:uid="{C477C306-E633-4B22-B217-07EC1CF99715}"/>
  <tableColumns count="1">
    <tableColumn id="1" xr3:uid="{B880D116-68E1-4C1D-9671-29DB3391A215}" name="Coluna1" dataDxfId="57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688699C-0834-460F-B25B-CDF034919781}" name="Tabela8" displayName="Tabela8" ref="D3:D397" totalsRowShown="0">
  <autoFilter ref="D3:D397" xr:uid="{7688699C-0834-460F-B25B-CDF034919781}"/>
  <tableColumns count="1">
    <tableColumn id="1" xr3:uid="{09255A81-D12A-4B35-9974-F50BC009511F}" name="Coluna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8293C4-CE61-4984-8845-3B6D20B9B0D0}" name="BaseClientes" displayName="BaseClientes" ref="A1:AM1447" totalsRowShown="0" headerRowDxfId="571" dataDxfId="570">
  <autoFilter ref="A1:AM1447" xr:uid="{BB8293C4-CE61-4984-8845-3B6D20B9B0D0}"/>
  <tableColumns count="39">
    <tableColumn id="1" xr3:uid="{FF573C6D-23B4-49CB-9E7E-A2E4E469E127}" name="Índice" dataDxfId="569"/>
    <tableColumn id="2" xr3:uid="{758A9F32-07A5-4C8D-84FC-0CC991C2DE8D}" name="nomeCompleto" dataDxfId="568"/>
    <tableColumn id="3" xr3:uid="{677B7D5E-A02F-447B-838E-82B17FBC5E6E}" name="aniversario" dataDxfId="567"/>
    <tableColumn id="4" xr3:uid="{FE294CE7-D1FA-4CCF-B0BB-4F0A640E755A}" name="genero" dataDxfId="566"/>
    <tableColumn id="5" xr3:uid="{F5579D7E-E9A5-44D0-841A-55E420674D5A}" name="codApen" dataDxfId="565"/>
    <tableColumn id="6" xr3:uid="{A1AC08EA-B481-4033-A7B4-F51E28169A59}" name="codXP" dataDxfId="564"/>
    <tableColumn id="7" xr3:uid="{F872B662-4FD8-4E51-BD94-97EDFE1D0DB6}" name="codBTG" dataDxfId="563"/>
    <tableColumn id="39" xr3:uid="{53024814-E57D-41FB-B3B7-58BC85DCF576}" name="codAGORA" dataDxfId="562"/>
    <tableColumn id="8" xr3:uid="{BCD955E3-3DAD-4A9B-9699-9A01E392A109}" name="codComdinheiro" dataDxfId="561"/>
    <tableColumn id="9" xr3:uid="{84072B93-985A-4F2F-AE16-CD5CA9A66545}" name="cpf" dataDxfId="560"/>
    <tableColumn id="10" xr3:uid="{11884F16-7948-4C75-BF16-38C6A0FF8183}" name="email" dataDxfId="559"/>
    <tableColumn id="11" xr3:uid="{3888DE20-3320-4215-B4BF-E43FE952F76B}" name="acronimo" dataDxfId="558"/>
    <tableColumn id="12" xr3:uid="{6C2EC258-008F-411F-ADD7-FBA9C2E78243}" name="titular" dataDxfId="557"/>
    <tableColumn id="31" xr3:uid="{BF980B43-2058-44A8-8D86-6073B153D30A}" name="numeroTitular" dataDxfId="556"/>
    <tableColumn id="13" xr3:uid="{0460C6D7-965D-4BF0-A911-02C15CD9804D}" name="tipoDeInvestidorXP" dataDxfId="555"/>
    <tableColumn id="35" xr3:uid="{EDB5F602-6791-4686-9342-647036C3BA30}" name="tipoDeInvestidorBTG" dataDxfId="554"/>
    <tableColumn id="34" xr3:uid="{0CD4349D-FADF-421A-B780-08760CC7C026}" name="equity" dataDxfId="553"/>
    <tableColumn id="33" xr3:uid="{B9B71A0C-906C-4524-BABA-EBDB446F7B86}" name="lead" dataDxfId="552"/>
    <tableColumn id="14" xr3:uid="{84D75C7E-C7D5-49F5-BF9A-F8038DAD6ADF}" name="cidade" dataDxfId="551"/>
    <tableColumn id="15" xr3:uid="{BF68BD67-6159-43E3-8B67-009D90E04773}" name="estado" dataDxfId="550"/>
    <tableColumn id="16" xr3:uid="{76051AE3-B738-4A0B-A510-2963AB763CD2}" name="cep" dataDxfId="549"/>
    <tableColumn id="17" xr3:uid="{D68623D0-3845-4305-AF20-5EA20521DF22}" name="numeroTelefone" dataDxfId="548"/>
    <tableColumn id="18" xr3:uid="{72340CB0-23E4-47A5-95B8-1A5C38FA1210}" name="dataDeEntrada" dataDxfId="547"/>
    <tableColumn id="32" xr3:uid="{53D7032F-C2BE-4558-A06F-CB65BCDF2970}" name="inicioDaCarteira" dataDxfId="546"/>
    <tableColumn id="19" xr3:uid="{F48E795F-5368-4720-8C6A-BC7EB89D3BBC}" name="acronimoFamilia" dataDxfId="545"/>
    <tableColumn id="38" xr3:uid="{FD417473-28AD-46D4-AE0D-D5682E7D968E}" name="acronimoPagador" dataDxfId="544"/>
    <tableColumn id="37" xr3:uid="{3D9CF7BA-81CB-44FB-87C4-3D76DC2282E2}" name="nomePagador" dataDxfId="543"/>
    <tableColumn id="20" xr3:uid="{D8FFE1C2-EBD9-46DA-9B58-F3F59E4FC556}" name="profissao" dataDxfId="542"/>
    <tableColumn id="21" xr3:uid="{C5F23BC4-B00A-4E02-BE3E-2CEAAD3B65FB}" name="declaracaoDeIR" dataDxfId="541"/>
    <tableColumn id="22" xr3:uid="{636EDFFC-0C8B-45F6-A920-EDA0CDF19F5F}" name="INSS" dataDxfId="540"/>
    <tableColumn id="23" xr3:uid="{13E74F9F-311C-4B8C-84A7-808B2CE15421}" name="tipoDeCliente" dataDxfId="539"/>
    <tableColumn id="27" xr3:uid="{6549CC3A-F56B-4204-A1AC-E26B54E34DAD}" name="regraCashback" dataDxfId="538"/>
    <tableColumn id="30" xr3:uid="{78CC6411-0639-47CA-B5FB-0880F77B5B87}" name="tabelaDeCobranca" dataDxfId="537"/>
    <tableColumn id="25" xr3:uid="{4122463B-F455-4CD0-ACF1-6D4036B5D6FB}" name="consolidador" dataDxfId="536"/>
    <tableColumn id="26" xr3:uid="{A3A3AC62-DAD9-42EC-AD47-39CED046EB5B}" name="carteiraConjunta" dataDxfId="535"/>
    <tableColumn id="36" xr3:uid="{1978A421-C812-4B82-9308-8EB1C399927F}" name="assetAllocation" dataDxfId="534"/>
    <tableColumn id="28" xr3:uid="{00B817E3-3AED-4303-93B5-246D941483D4}" name="onboarding" dataDxfId="533"/>
    <tableColumn id="29" xr3:uid="{E7652A64-71D0-4D07-9102-45B2F7BA860A}" name="situacao" dataDxfId="532"/>
    <tableColumn id="40" xr3:uid="{40E04B8D-D7A9-4D44-971A-9AABA2EC2717}" name="dataDeSaida" dataDxfId="531"/>
  </tableColumns>
  <tableStyleInfo name="TableStyleLight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C5D1A0F-4B5D-4026-A86C-1FA21C376EE7}" name="Tabela12" displayName="Tabela12" ref="A1:D14" totalsRowShown="0" headerRowDxfId="530">
  <autoFilter ref="A1:D14" xr:uid="{FC5D1A0F-4B5D-4026-A86C-1FA21C376EE7}"/>
  <sortState xmlns:xlrd2="http://schemas.microsoft.com/office/spreadsheetml/2017/richdata2" ref="A2:D14">
    <sortCondition ref="A1:A14"/>
  </sortState>
  <tableColumns count="4">
    <tableColumn id="1" xr3:uid="{B1583DF7-CAF0-471A-BBED-0DA03A460003}" name="NOME COMPLETO"/>
    <tableColumn id="2" xr3:uid="{C3250C01-9868-4519-99C0-68BD65034F11}" name="ACRÔNIMO"/>
    <tableColumn id="3" xr3:uid="{A24E6AB5-8650-4D32-97A5-D633ECF7F178}" name="%CDI MÊS" dataDxfId="529" dataCellStyle="Porcentagem"/>
    <tableColumn id="4" xr3:uid="{F9D9CBDE-7A4E-44D1-95D0-8AADA60EBBA8}" name="%CDI ANO" dataDxfId="528"/>
  </tableColumns>
  <tableStyleInfo name="TableStyleLight1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10B26C7-3737-41EC-AA60-EFA9B3B07236}" name="Tabela11" displayName="Tabela11" ref="A1:K54" totalsRowShown="0" headerRowDxfId="527">
  <autoFilter ref="A1:K54" xr:uid="{084A7282-B320-4460-B838-9124837EB4C4}"/>
  <sortState xmlns:xlrd2="http://schemas.microsoft.com/office/spreadsheetml/2017/richdata2" ref="A2:K54">
    <sortCondition ref="I1:I54"/>
  </sortState>
  <tableColumns count="11">
    <tableColumn id="1" xr3:uid="{396ED536-7C2B-490D-8D8A-8307FA70D2FC}" name="nomeCompleto" dataDxfId="526"/>
    <tableColumn id="2" xr3:uid="{4CBEF5AF-8C85-4163-BFC8-49C524B3124A}" name="aniversario" dataDxfId="525"/>
    <tableColumn id="3" xr3:uid="{0C4DCBEC-A957-4DA3-8EC1-861A10BD995E}" name="codXP" dataDxfId="524"/>
    <tableColumn id="4" xr3:uid="{6A59C367-492E-41AE-A965-31820E84BF21}" name="codBTG" dataDxfId="523"/>
    <tableColumn id="5" xr3:uid="{410DED8C-632C-48DA-BC59-122595FACF45}" name="codAGORA" dataDxfId="522"/>
    <tableColumn id="6" xr3:uid="{9CE9E778-D421-4ED6-8D20-FF0BF576D084}" name="codComdinheiro" dataDxfId="521"/>
    <tableColumn id="7" xr3:uid="{0328CAA7-5410-4C73-8636-19DA46D480E7}" name="cpf" dataDxfId="520"/>
    <tableColumn id="8" xr3:uid="{D3482E58-DFFF-4D96-8C29-D88CFA02D262}" name="email" dataDxfId="519"/>
    <tableColumn id="9" xr3:uid="{3DF8FEC3-80DC-44D6-9847-976C99775AE4}" name="acronimo" dataDxfId="518"/>
    <tableColumn id="10" xr3:uid="{1E3B1CBA-78EA-40EE-B95B-A3E1A7A52733}" name="consultor" dataDxfId="517"/>
    <tableColumn id="11" xr3:uid="{F07E6BC4-77EC-4903-B9A2-9B19DE3BD56E}" name="cobrar: sim/não?"/>
  </tableColumns>
  <tableStyleInfo name="TableStyleLight1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60C4E13-E688-4233-BB48-FDCE034024FB}" name="BaseClientes10" displayName="BaseClientes10" ref="A1:AM821" totalsRowShown="0" headerRowDxfId="516">
  <autoFilter ref="A1:AM821" xr:uid="{BB8293C4-CE61-4984-8845-3B6D20B9B0D0}">
    <filterColumn colId="37">
      <filters>
        <filter val="ATIVO"/>
      </filters>
    </filterColumn>
  </autoFilter>
  <sortState xmlns:xlrd2="http://schemas.microsoft.com/office/spreadsheetml/2017/richdata2" ref="A4:AM821">
    <sortCondition ref="W1:W821"/>
  </sortState>
  <tableColumns count="39">
    <tableColumn id="1" xr3:uid="{547A5961-2FEC-4161-BEFC-109F8BF8951D}" name="Índice" dataDxfId="515"/>
    <tableColumn id="2" xr3:uid="{97B9C4A9-55C0-4C60-92AE-D6F176165FA8}" name="nomeCompleto" dataDxfId="514"/>
    <tableColumn id="3" xr3:uid="{596201B7-BE5D-473C-A609-745315278228}" name="aniversario" dataDxfId="513"/>
    <tableColumn id="4" xr3:uid="{66C8044D-3E99-4B78-8BF7-9D22236BAFD4}" name="genero" dataDxfId="512"/>
    <tableColumn id="5" xr3:uid="{FBE7A3B2-9F23-44B0-A341-DC4C5452914A}" name="codApen" dataDxfId="511"/>
    <tableColumn id="6" xr3:uid="{4CA63C71-B03E-4A50-B922-E0ABB9B817BF}" name="codXP" dataDxfId="510"/>
    <tableColumn id="7" xr3:uid="{1028852A-7CAE-411F-9BB1-4DAFD9180C63}" name="codBTG" dataDxfId="509"/>
    <tableColumn id="39" xr3:uid="{1883A6A9-A02D-4ECC-9E72-A410E7675283}" name="codAGORA" dataDxfId="508"/>
    <tableColumn id="8" xr3:uid="{7A9677B8-1F3E-4F14-91BA-91BC70807ED9}" name="codComdinheiro" dataDxfId="507" dataCellStyle="Vírgula"/>
    <tableColumn id="9" xr3:uid="{73E0E425-064E-4278-AD93-A8D850A330D8}" name="cpf" dataDxfId="506"/>
    <tableColumn id="10" xr3:uid="{E1918146-95FD-4237-A6D8-EF8B601945EB}" name="email" dataDxfId="505" dataCellStyle="Hiperlink"/>
    <tableColumn id="11" xr3:uid="{400A0092-E0F0-4508-9068-2505975028E0}" name="acronimo" dataDxfId="504"/>
    <tableColumn id="12" xr3:uid="{1E9E7D7E-3645-45C1-9013-A39CCA60DC52}" name="titular" dataDxfId="503"/>
    <tableColumn id="31" xr3:uid="{AB0A6702-B272-4DD9-9EB2-8DD2FEF94E16}" name="numeroTitular" dataDxfId="502" dataCellStyle="Vírgula"/>
    <tableColumn id="13" xr3:uid="{0672A138-6861-47B4-94F5-8527112AB3CD}" name="tipoDeInvestidorXP" dataDxfId="501"/>
    <tableColumn id="35" xr3:uid="{BF08C346-4A79-472D-B8C1-38F231CF2C11}" name="tipoDeInvestidorBTG" dataDxfId="500"/>
    <tableColumn id="34" xr3:uid="{AB9623A6-FE41-4138-BA89-6BE4B61B38FD}" name="equity" dataDxfId="499"/>
    <tableColumn id="33" xr3:uid="{11F584FF-58B0-4F75-ACAC-5FDA2352C140}" name="lead" dataDxfId="498"/>
    <tableColumn id="14" xr3:uid="{0F1BC7B7-A477-48C4-AA61-3E2128FA3FB0}" name="cidade" dataDxfId="497"/>
    <tableColumn id="15" xr3:uid="{A00B1B33-71FE-4945-A1B6-0051F4B759EA}" name="estado" dataDxfId="496"/>
    <tableColumn id="16" xr3:uid="{CDA4C019-E91B-46E5-903B-8D4D1CF513A1}" name="cep" dataDxfId="495"/>
    <tableColumn id="17" xr3:uid="{7343FDE6-AD35-4690-8C53-65A3A7A2BE82}" name="numeroTelefone" dataDxfId="494"/>
    <tableColumn id="18" xr3:uid="{5F0C30DC-F019-41FE-818D-57FC16DEFAB8}" name="dataDeEntrada" dataDxfId="493"/>
    <tableColumn id="32" xr3:uid="{49F83FBD-33F9-4C2C-98DD-3F0D6DE38A71}" name="inicioDaCarteira" dataDxfId="492"/>
    <tableColumn id="19" xr3:uid="{D0D932BB-E560-445A-BC2E-B3B20E605D12}" name="acronimoFamilia" dataDxfId="491"/>
    <tableColumn id="38" xr3:uid="{B455CEB8-5720-4C6A-A1E9-C9489027476D}" name="acronimoPagador" dataDxfId="490"/>
    <tableColumn id="37" xr3:uid="{76BEC346-5CFF-4F86-BCF6-C8B9E2FB750E}" name="nomePagador" dataDxfId="489"/>
    <tableColumn id="20" xr3:uid="{BC8EE209-F59D-4348-A972-5448E8C5CDD6}" name="profissao" dataDxfId="488"/>
    <tableColumn id="21" xr3:uid="{C78FB304-04FB-460C-AC0F-33CA47122E3D}" name="declaracaoDeIR" dataDxfId="487"/>
    <tableColumn id="22" xr3:uid="{59937A9E-9577-4D04-B6DA-5268AACA106E}" name="INSS" dataDxfId="486"/>
    <tableColumn id="23" xr3:uid="{9D1CA1F4-D34A-4967-A7D8-F47551A68BEB}" name="tipoDeCliente" dataDxfId="485"/>
    <tableColumn id="27" xr3:uid="{D0FDBB7A-CEA2-4345-8063-7B64EEDC0665}" name="regraCashback" dataDxfId="484"/>
    <tableColumn id="30" xr3:uid="{382E4BC3-0A30-44AD-BE46-D8B5BD9D1D25}" name="tabelaDeCobranca" dataDxfId="483"/>
    <tableColumn id="25" xr3:uid="{2E7CC0B9-5CC0-4099-B4C0-A9ACA7AA6BFD}" name="consolidador" dataDxfId="482"/>
    <tableColumn id="26" xr3:uid="{32814532-85A4-4BE4-BCF0-638457B89903}" name="carteiraConjunta" dataDxfId="481"/>
    <tableColumn id="36" xr3:uid="{A04EE923-42F8-4644-9E88-2185181B88F0}" name="assetAllocation" dataDxfId="480"/>
    <tableColumn id="28" xr3:uid="{8CDED57A-AB6B-477E-92FB-D4E75F641F64}" name="onboarding" dataDxfId="479"/>
    <tableColumn id="29" xr3:uid="{DE9996AD-4A28-4638-B1F6-D1FE3C1D7100}" name="situacao" dataDxfId="478"/>
    <tableColumn id="40" xr3:uid="{9539BEF8-7ED4-45B4-A137-46B69502025C}" name="dataDeSaida" dataDxfId="477"/>
  </tableColumns>
  <tableStyleInfo name="TableStyleLight1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46AA4D2-265E-4BF2-BEC5-4D7DA60EA368}" name="Tabela10" displayName="Tabela10" ref="A1:L61" totalsRowShown="0" headerRowDxfId="476" headerRowBorderDxfId="475" tableBorderDxfId="474">
  <autoFilter ref="A1:L61" xr:uid="{6D0C83D0-AA77-4F52-BE49-61CD3B6CAA2E}"/>
  <tableColumns count="12">
    <tableColumn id="1" xr3:uid="{9A082014-BE53-4A6C-8082-23C64A7C3382}" name="nomeCompleto"/>
    <tableColumn id="2" xr3:uid="{97B97F6A-F4BF-42C7-A037-1B4C74B33876}" name="aniversario"/>
    <tableColumn id="3" xr3:uid="{A34C407C-6D89-403F-AEA7-47EEC342C6AC}" name="genero"/>
    <tableColumn id="4" xr3:uid="{893384FA-2644-4916-9A27-AB809DE0260E}" name="codApen"/>
    <tableColumn id="5" xr3:uid="{FD7DCE3A-C5BB-457C-9447-D42036590CDB}" name="codXP"/>
    <tableColumn id="6" xr3:uid="{46683068-3DE7-49AE-A85F-E00EDAECF620}" name="codBTG"/>
    <tableColumn id="7" xr3:uid="{30B55163-6715-4D7E-84E4-67A2FBE97761}" name="codAGORA"/>
    <tableColumn id="8" xr3:uid="{82F24F3D-4C5C-43ED-BE22-2CA8883AE0EE}" name="codComdinheiro"/>
    <tableColumn id="9" xr3:uid="{9AB5714A-67A2-4099-9A75-A13CB887102C}" name="observações"/>
    <tableColumn id="10" xr3:uid="{CDE667CF-ABDD-43B1-8967-898A3FE521E6}" name="cpf"/>
    <tableColumn id="11" xr3:uid="{C5E0F686-162A-4530-A73C-E943CBAAF011}" name="acronimo"/>
    <tableColumn id="12" xr3:uid="{78A6092A-9A15-4B63-9DC4-399332B5874D}" name="dataDeEntrada" dataDxfId="473"/>
  </tableColumns>
  <tableStyleInfo name="TableStyleMedium2" showFirstColumn="0" showLastColumn="0" showRowStripes="1" showColumnStripes="0"/>
</table>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R1" dT="2022-08-17T13:21:15.72" personId="{76D1ADFB-7B2A-4D6E-A7AD-6415737F5D78}" id="{68561099-EB9D-425A-9A8D-FE7351740371}">
    <text># LEAD
- RETENÇÃO: PARA CLIENTES 100% RETENÇÃO;
- CONSULTORIA: PARA CLIENTES QUE SÃO PADRÃO CONSULTORIA E A PESSOA QUE INDICOU TEM CEA
- COMISSÃO: PARA CLIENTES QUE SÃO PADRÃO CONSULTORIA E A PESSOA QUE INDICOU NÃO TEM CEA</text>
  </threadedComment>
</ThreadedComments>
</file>

<file path=xl/threadedComments/threadedComment2.xml><?xml version="1.0" encoding="utf-8"?>
<ThreadedComments xmlns="http://schemas.microsoft.com/office/spreadsheetml/2018/threadedcomments" xmlns:x="http://schemas.openxmlformats.org/spreadsheetml/2006/main">
  <threadedComment ref="H1" dT="2024-09-09T17:54:19.75" personId="{ECAE93FC-5F18-4BD2-97CD-14D742AE38AD}" id="{E994A6F7-86D1-4D5D-935E-8C3979A83850}">
    <text>Código Avenue
Código Addepar</text>
  </threadedComment>
  <threadedComment ref="R1" dT="2022-08-17T13:21:15.72" personId="{76D1ADFB-7B2A-4D6E-A7AD-6415737F5D78}" id="{DBC34E6A-F96C-46B7-A91E-4CFC5CCC373C}">
    <text># LEAD
- RETENÇÃO: PARA CLIENTES 100% RETENÇÃO;
- CONSULTORIA: PARA CLIENTES QUE SÃO PADRÃO CONSULTORIA E A PESSOA QUE INDICOU TEM CEA
- COMISSÃO: PARA CLIENTES QUE SÃO PADRÃO CONSULTORIA E A PESSOA QUE INDICOU NÃO TEM CEA</text>
  </threadedComment>
  <threadedComment ref="K240" dT="2025-02-18T13:09:59.00" personId="{6EB8D444-39CC-4F6C-A3DA-10C0C40927C6}" id="{3ED8E6D4-7990-4882-A728-F49236631EC8}">
    <text>sbengard@kenvue.com | email alternativo</text>
    <extLst>
      <x:ext xmlns:xltc2="http://schemas.microsoft.com/office/spreadsheetml/2020/threadedcomments2" uri="{F7C98A9C-CBB3-438F-8F68-D28B6AF4A901}">
        <xltc2:checksum>106081454</xltc2:checksum>
        <xltc2:hyperlink startIndex="0" length="19" url="sbengard@kenvue.com"/>
      </x:ext>
    </extLst>
  </threadedComment>
  <threadedComment ref="F909" dT="2024-09-05T16:40:43.45" personId="{ECAE93FC-5F18-4BD2-97CD-14D742AE38AD}" id="{241EB084-4EF8-4724-8805-1BD161604F77}">
    <text xml:space="preserve"> NÃO CONSOLIDAR</text>
  </threadedComment>
  <threadedComment ref="K926" dT="2025-06-06T12:41:28.67" personId="{6EB8D444-39CC-4F6C-A3DA-10C0C40927C6}" id="{72103ECB-8A2F-4181-AD64-3BAAAFC304A9}">
    <text>otavio@goace.vc</text>
    <extLst>
      <x:ext xmlns:xltc2="http://schemas.microsoft.com/office/spreadsheetml/2020/threadedcomments2" uri="{F7C98A9C-CBB3-438F-8F68-D28B6AF4A901}">
        <xltc2:checksum>2045558699</xltc2:checksum>
        <xltc2:hyperlink startIndex="0" length="15" url="otavio@goace.vc"/>
      </x:ext>
    </extLst>
  </threadedComment>
  <threadedComment ref="G1163" dT="2025-04-24T17:15:24.22" personId="{7319438E-B997-48E2-9EBE-1154BE26BC71}" id="{50D67042-232E-4F38-BC95-6C39F8D27960}">
    <text>NÃO CONSOLIDAR</text>
  </threadedComment>
  <threadedComment ref="F1168" dT="2025-05-22T12:18:31.24" personId="{7319438E-B997-48E2-9EBE-1154BE26BC71}" id="{BEC6935E-5605-451B-8E20-74592199F503}">
    <text>NÃO CONSOLIDAR ESSA CONTA</text>
  </threadedComment>
</ThreadedComments>
</file>

<file path=xl/threadedComments/threadedComment3.xml><?xml version="1.0" encoding="utf-8"?>
<ThreadedComments xmlns="http://schemas.microsoft.com/office/spreadsheetml/2018/threadedcomments" xmlns:x="http://schemas.openxmlformats.org/spreadsheetml/2006/main">
  <threadedComment ref="E1" dT="2024-09-09T17:54:19.75" personId="{ECAE93FC-5F18-4BD2-97CD-14D742AE38AD}" id="{CB3584AC-D54A-48EB-9039-464FEE1C9C14}">
    <text>Código Avenue
Código Addepar</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4-09-09T17:54:19.75" personId="{ECAE93FC-5F18-4BD2-97CD-14D742AE38AD}" id="{A5C9C470-B41C-4BB9-B326-E07CD188091E}">
    <text>Código Avenue
Código Addepar</text>
  </threadedComment>
  <threadedComment ref="R1" dT="2022-08-17T13:21:15.72" personId="{76D1ADFB-7B2A-4D6E-A7AD-6415737F5D78}" id="{9A1123A3-3264-41FA-8D2E-EAC9EB06FE3F}">
    <text># LEAD
- RETENÇÃO: PARA CLIENTES 100% RETENÇÃO;
- CONSULTORIA: PARA CLIENTES QUE SÃO PADRÃO CONSULTORIA E A PESSOA QUE INDICOU TEM CEA
- COMISSÃO: PARA CLIENTES QUE SÃO PADRÃO CONSULTORIA E A PESSOA QUE INDICOU NÃO TEM CEA</text>
  </threadedComment>
  <threadedComment ref="K235" dT="2025-02-18T13:09:59.00" personId="{6EB8D444-39CC-4F6C-A3DA-10C0C40927C6}" id="{9ECBC0E2-4974-4AD3-97CB-D8E800111AA3}">
    <text>sbengard@kenvue.com | email alternativo</text>
    <extLst>
      <x:ext xmlns:xltc2="http://schemas.microsoft.com/office/spreadsheetml/2020/threadedcomments2" uri="{F7C98A9C-CBB3-438F-8F68-D28B6AF4A901}">
        <xltc2:checksum>106081454</xltc2:checksum>
        <xltc2:hyperlink startIndex="0" length="19" url="sbengard@kenvue.com"/>
      </x:ext>
    </extLst>
  </threadedComment>
  <threadedComment ref="F765" dT="2024-09-05T16:40:43.45" personId="{ECAE93FC-5F18-4BD2-97CD-14D742AE38AD}" id="{EEDAFA8B-989E-4687-9328-EAC02206DF57}">
    <text xml:space="preserve"> NÃO CONSOLIDAR</text>
  </threadedComment>
</ThreadedComments>
</file>

<file path=xl/threadedComments/threadedComment5.xml><?xml version="1.0" encoding="utf-8"?>
<ThreadedComments xmlns="http://schemas.microsoft.com/office/spreadsheetml/2018/threadedcomments" xmlns:x="http://schemas.openxmlformats.org/spreadsheetml/2006/main">
  <threadedComment ref="G1" dT="2024-09-09T17:54:19.75" personId="{ECAE93FC-5F18-4BD2-97CD-14D742AE38AD}" id="{87638FE4-6E60-4E3F-8010-4E0623DC526B}">
    <text>Código Avenue
Código Addepar</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mailto:adriananobrega@yahoo.com.br" TargetMode="External"/><Relationship Id="rId13" Type="http://schemas.openxmlformats.org/officeDocument/2006/relationships/hyperlink" Target="mailto:fflima2@hotmail.com" TargetMode="External"/><Relationship Id="rId18" Type="http://schemas.microsoft.com/office/2017/10/relationships/threadedComment" Target="../threadedComments/threadedComment1.xml"/><Relationship Id="rId3" Type="http://schemas.openxmlformats.org/officeDocument/2006/relationships/hyperlink" Target="mailto:GABRIELSOUZACURY@HOTMAIL.COM" TargetMode="External"/><Relationship Id="rId7" Type="http://schemas.openxmlformats.org/officeDocument/2006/relationships/hyperlink" Target="mailto:mluisamlira@gmail.com" TargetMode="External"/><Relationship Id="rId12" Type="http://schemas.openxmlformats.org/officeDocument/2006/relationships/hyperlink" Target="mailto:fantonio7@gmail.com" TargetMode="External"/><Relationship Id="rId17" Type="http://schemas.openxmlformats.org/officeDocument/2006/relationships/comments" Target="../comments1.xml"/><Relationship Id="rId2" Type="http://schemas.openxmlformats.org/officeDocument/2006/relationships/hyperlink" Target="mailto:marciomendes@gmail.com" TargetMode="External"/><Relationship Id="rId16" Type="http://schemas.openxmlformats.org/officeDocument/2006/relationships/table" Target="../tables/table1.xml"/><Relationship Id="rId1" Type="http://schemas.openxmlformats.org/officeDocument/2006/relationships/hyperlink" Target="mailto:GUILHERME.BELANGA@GMAIL.COM" TargetMode="External"/><Relationship Id="rId6" Type="http://schemas.openxmlformats.org/officeDocument/2006/relationships/hyperlink" Target="mailto:edilson.araujo73@gmail.com" TargetMode="External"/><Relationship Id="rId11" Type="http://schemas.openxmlformats.org/officeDocument/2006/relationships/hyperlink" Target="mailto:joaomendes85@yahoo.com.br" TargetMode="External"/><Relationship Id="rId5" Type="http://schemas.openxmlformats.org/officeDocument/2006/relationships/hyperlink" Target="mailto:truta.diego@hotmail.com" TargetMode="External"/><Relationship Id="rId15" Type="http://schemas.openxmlformats.org/officeDocument/2006/relationships/vmlDrawing" Target="../drawings/vmlDrawing1.vml"/><Relationship Id="rId10" Type="http://schemas.openxmlformats.org/officeDocument/2006/relationships/hyperlink" Target="mailto:fagoleiro@hotmail.com" TargetMode="External"/><Relationship Id="rId4" Type="http://schemas.openxmlformats.org/officeDocument/2006/relationships/hyperlink" Target="mailto:ams.11@hotmail.com" TargetMode="External"/><Relationship Id="rId9" Type="http://schemas.openxmlformats.org/officeDocument/2006/relationships/hyperlink" Target="mailto:joaocarvalhobr@yahoo.com.br"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17" Type="http://schemas.openxmlformats.org/officeDocument/2006/relationships/hyperlink" Target="mailto:joao_lucenacn@hotmail.com" TargetMode="External"/><Relationship Id="rId299" Type="http://schemas.openxmlformats.org/officeDocument/2006/relationships/hyperlink" Target="mailto:bryanmar169@gmail.com" TargetMode="External"/><Relationship Id="rId21" Type="http://schemas.openxmlformats.org/officeDocument/2006/relationships/hyperlink" Target="mailto:lelepedrosa@hotmail.com" TargetMode="External"/><Relationship Id="rId63" Type="http://schemas.openxmlformats.org/officeDocument/2006/relationships/hyperlink" Target="mailto:vinicius.ferreira16@gmail.com" TargetMode="External"/><Relationship Id="rId159" Type="http://schemas.openxmlformats.org/officeDocument/2006/relationships/hyperlink" Target="mailto:gabrielmousinho@kgmrep.com.br" TargetMode="External"/><Relationship Id="rId324" Type="http://schemas.openxmlformats.org/officeDocument/2006/relationships/hyperlink" Target="mailto:WAGNERCASSAL@HOTMAIL.COM" TargetMode="External"/><Relationship Id="rId366" Type="http://schemas.openxmlformats.org/officeDocument/2006/relationships/hyperlink" Target="mailto:anneelizabeth38@gmail.com" TargetMode="External"/><Relationship Id="rId170" Type="http://schemas.openxmlformats.org/officeDocument/2006/relationships/hyperlink" Target="mailto:FELIPE.CERCHIARI@GMAIL.COM" TargetMode="External"/><Relationship Id="rId226" Type="http://schemas.openxmlformats.org/officeDocument/2006/relationships/hyperlink" Target="mailto:celina_tassitano@hotmail.com" TargetMode="External"/><Relationship Id="rId433" Type="http://schemas.openxmlformats.org/officeDocument/2006/relationships/hyperlink" Target="mailto:catarinatcq@hotmail.com" TargetMode="External"/><Relationship Id="rId268" Type="http://schemas.openxmlformats.org/officeDocument/2006/relationships/hyperlink" Target="mailto:mendeslrodrigo@gmail.com" TargetMode="External"/><Relationship Id="rId32" Type="http://schemas.openxmlformats.org/officeDocument/2006/relationships/hyperlink" Target="mailto:andrepmedeiros@gmail.com" TargetMode="External"/><Relationship Id="rId74" Type="http://schemas.openxmlformats.org/officeDocument/2006/relationships/hyperlink" Target="mailto:murilogun@gmail.com" TargetMode="External"/><Relationship Id="rId128" Type="http://schemas.openxmlformats.org/officeDocument/2006/relationships/hyperlink" Target="mailto:hugobarzonilucas@hotmail.com" TargetMode="External"/><Relationship Id="rId335" Type="http://schemas.openxmlformats.org/officeDocument/2006/relationships/hyperlink" Target="mailto:carlosvictorferreira@icloud.com" TargetMode="External"/><Relationship Id="rId377" Type="http://schemas.openxmlformats.org/officeDocument/2006/relationships/hyperlink" Target="mailto:marlymil@gmail.com" TargetMode="External"/><Relationship Id="rId5" Type="http://schemas.openxmlformats.org/officeDocument/2006/relationships/hyperlink" Target="mailto:mluisamlira@gmail.com" TargetMode="External"/><Relationship Id="rId181" Type="http://schemas.openxmlformats.org/officeDocument/2006/relationships/hyperlink" Target="mailto:PRISCALMEIDA@HOTMAIL.COM" TargetMode="External"/><Relationship Id="rId237" Type="http://schemas.openxmlformats.org/officeDocument/2006/relationships/hyperlink" Target="mailto:antonio.paulo@crvindustrial.com" TargetMode="External"/><Relationship Id="rId402" Type="http://schemas.openxmlformats.org/officeDocument/2006/relationships/hyperlink" Target="mailto:luiza_2107@hotmail.com" TargetMode="External"/><Relationship Id="rId279" Type="http://schemas.openxmlformats.org/officeDocument/2006/relationships/hyperlink" Target="mailto:pettenavelloso@gmail.com" TargetMode="External"/><Relationship Id="rId43" Type="http://schemas.openxmlformats.org/officeDocument/2006/relationships/hyperlink" Target="mailto:CRISTIANECLROCHA@GMAIL.COM" TargetMode="External"/><Relationship Id="rId139" Type="http://schemas.openxmlformats.org/officeDocument/2006/relationships/hyperlink" Target="mailto:carollemosa@gmail.com" TargetMode="External"/><Relationship Id="rId290" Type="http://schemas.openxmlformats.org/officeDocument/2006/relationships/hyperlink" Target="mailto:licallegari@icloud.com" TargetMode="External"/><Relationship Id="rId304" Type="http://schemas.openxmlformats.org/officeDocument/2006/relationships/hyperlink" Target="mailto:larissapmagalhaes@gmail.com" TargetMode="External"/><Relationship Id="rId346" Type="http://schemas.openxmlformats.org/officeDocument/2006/relationships/hyperlink" Target="mailto:DIEGOSANTOS1@HOTMAIL.COM.BR" TargetMode="External"/><Relationship Id="rId388" Type="http://schemas.openxmlformats.org/officeDocument/2006/relationships/hyperlink" Target="mailto:tacianot3@gmail.com" TargetMode="External"/><Relationship Id="rId85" Type="http://schemas.openxmlformats.org/officeDocument/2006/relationships/hyperlink" Target="mailto:graziela.sartori@gmail.com" TargetMode="External"/><Relationship Id="rId150" Type="http://schemas.openxmlformats.org/officeDocument/2006/relationships/hyperlink" Target="mailto:gondim.fatima@hotmail.com" TargetMode="External"/><Relationship Id="rId192" Type="http://schemas.openxmlformats.org/officeDocument/2006/relationships/hyperlink" Target="mailto:ANTONIO.PAULO@CRVINDUSTRIAL.COM.BR" TargetMode="External"/><Relationship Id="rId206" Type="http://schemas.openxmlformats.org/officeDocument/2006/relationships/hyperlink" Target="mailto:bgfferreira@gmail.com" TargetMode="External"/><Relationship Id="rId413" Type="http://schemas.openxmlformats.org/officeDocument/2006/relationships/hyperlink" Target="mailto:EDUARDAMEDINA@APENCAPITAL.COM.BR" TargetMode="External"/><Relationship Id="rId248" Type="http://schemas.openxmlformats.org/officeDocument/2006/relationships/hyperlink" Target="mailto:diegopires10@hotmail.com" TargetMode="External"/><Relationship Id="rId12" Type="http://schemas.openxmlformats.org/officeDocument/2006/relationships/hyperlink" Target="mailto:cfreitas47@gmail.com" TargetMode="External"/><Relationship Id="rId108" Type="http://schemas.openxmlformats.org/officeDocument/2006/relationships/hyperlink" Target="mailto:luazevedo475@gmail.com" TargetMode="External"/><Relationship Id="rId315" Type="http://schemas.openxmlformats.org/officeDocument/2006/relationships/hyperlink" Target="mailto:scvinicius@hotmail.com" TargetMode="External"/><Relationship Id="rId357" Type="http://schemas.openxmlformats.org/officeDocument/2006/relationships/hyperlink" Target="mailto:mariliascavalcante@gmail.com" TargetMode="External"/><Relationship Id="rId54" Type="http://schemas.openxmlformats.org/officeDocument/2006/relationships/hyperlink" Target="mailto:CROSANEGRIVICICH@OUTLOOK.COM" TargetMode="External"/><Relationship Id="rId96" Type="http://schemas.openxmlformats.org/officeDocument/2006/relationships/hyperlink" Target="mailto:gondim.fatima@hotmail.com" TargetMode="External"/><Relationship Id="rId161" Type="http://schemas.openxmlformats.org/officeDocument/2006/relationships/hyperlink" Target="mailto:WAGNERCASSAL@HOTMAIL.COM" TargetMode="External"/><Relationship Id="rId217" Type="http://schemas.openxmlformats.org/officeDocument/2006/relationships/hyperlink" Target="mailto:eduardommagalhaes06@gmail.com" TargetMode="External"/><Relationship Id="rId399" Type="http://schemas.openxmlformats.org/officeDocument/2006/relationships/hyperlink" Target="mailto:MATHEUS.ANESTESIA@GMAIL.COM" TargetMode="External"/><Relationship Id="rId259" Type="http://schemas.openxmlformats.org/officeDocument/2006/relationships/hyperlink" Target="mailto:Priscillabsa@gmail.com" TargetMode="External"/><Relationship Id="rId424" Type="http://schemas.openxmlformats.org/officeDocument/2006/relationships/hyperlink" Target="mailto:murillom40@hotmail.com" TargetMode="External"/><Relationship Id="rId23" Type="http://schemas.openxmlformats.org/officeDocument/2006/relationships/hyperlink" Target="mailto:augusto@hotlink.com.br" TargetMode="External"/><Relationship Id="rId119" Type="http://schemas.openxmlformats.org/officeDocument/2006/relationships/hyperlink" Target="mailto:luizabel6@hotmail.com" TargetMode="External"/><Relationship Id="rId270" Type="http://schemas.openxmlformats.org/officeDocument/2006/relationships/hyperlink" Target="mailto:pedroh_rpaiva@hotmail.com" TargetMode="External"/><Relationship Id="rId326" Type="http://schemas.openxmlformats.org/officeDocument/2006/relationships/hyperlink" Target="mailto:luizabel6@hotmail.com" TargetMode="External"/><Relationship Id="rId65" Type="http://schemas.openxmlformats.org/officeDocument/2006/relationships/hyperlink" Target="mailto:KAROLINEBELEM@GMAIL.COM" TargetMode="External"/><Relationship Id="rId130" Type="http://schemas.openxmlformats.org/officeDocument/2006/relationships/hyperlink" Target="mailto:harropcarolina@gmail.com" TargetMode="External"/><Relationship Id="rId368" Type="http://schemas.openxmlformats.org/officeDocument/2006/relationships/hyperlink" Target="mailto:PMMAROSTICA@HOTMAIL.COM" TargetMode="External"/><Relationship Id="rId172" Type="http://schemas.openxmlformats.org/officeDocument/2006/relationships/hyperlink" Target="mailto:matheus.linslopes@hotmail.com" TargetMode="External"/><Relationship Id="rId228" Type="http://schemas.openxmlformats.org/officeDocument/2006/relationships/hyperlink" Target="mailto:lorenabrendaoliveira@gmail.com" TargetMode="External"/><Relationship Id="rId435" Type="http://schemas.openxmlformats.org/officeDocument/2006/relationships/hyperlink" Target="mailto:sudea@hotmail.com" TargetMode="External"/><Relationship Id="rId281" Type="http://schemas.openxmlformats.org/officeDocument/2006/relationships/hyperlink" Target="mailto:elisa.adiniz@gmail.com" TargetMode="External"/><Relationship Id="rId337" Type="http://schemas.openxmlformats.org/officeDocument/2006/relationships/hyperlink" Target="mailto:luciano.guerrero@vrrecife.com.br" TargetMode="External"/><Relationship Id="rId34" Type="http://schemas.openxmlformats.org/officeDocument/2006/relationships/hyperlink" Target="mailto:erica.marostica@gmail.com" TargetMode="External"/><Relationship Id="rId76" Type="http://schemas.openxmlformats.org/officeDocument/2006/relationships/hyperlink" Target="mailto:jusandes@gmail.com" TargetMode="External"/><Relationship Id="rId141" Type="http://schemas.openxmlformats.org/officeDocument/2006/relationships/hyperlink" Target="mailto:thaisrilou@gmail.com" TargetMode="External"/><Relationship Id="rId379" Type="http://schemas.openxmlformats.org/officeDocument/2006/relationships/hyperlink" Target="mailto:tatianefr@hotmail.com" TargetMode="External"/><Relationship Id="rId7" Type="http://schemas.openxmlformats.org/officeDocument/2006/relationships/hyperlink" Target="mailto:joaocarvalhobr@yahoo.com.br" TargetMode="External"/><Relationship Id="rId183" Type="http://schemas.openxmlformats.org/officeDocument/2006/relationships/hyperlink" Target="mailto:TIAGOCARDOSOC@GMAIL.COM" TargetMode="External"/><Relationship Id="rId239" Type="http://schemas.openxmlformats.org/officeDocument/2006/relationships/hyperlink" Target="mailto:arruda.gabriela@gmail.com" TargetMode="External"/><Relationship Id="rId390" Type="http://schemas.openxmlformats.org/officeDocument/2006/relationships/hyperlink" Target="mailto:gustavohrm@icloud.com" TargetMode="External"/><Relationship Id="rId404" Type="http://schemas.openxmlformats.org/officeDocument/2006/relationships/hyperlink" Target="mailto:GIOALMEIDA@HOTMAIL.COM" TargetMode="External"/><Relationship Id="rId250" Type="http://schemas.openxmlformats.org/officeDocument/2006/relationships/hyperlink" Target="mailto:GILBERTO.HENRIQUE@TATYCOSMETICOS.COM.BR" TargetMode="External"/><Relationship Id="rId292" Type="http://schemas.openxmlformats.org/officeDocument/2006/relationships/hyperlink" Target="mailto:humbertocarrilho@outlook.com" TargetMode="External"/><Relationship Id="rId306" Type="http://schemas.openxmlformats.org/officeDocument/2006/relationships/hyperlink" Target="mailto:harropcarolina@gmail.com" TargetMode="External"/><Relationship Id="rId45" Type="http://schemas.openxmlformats.org/officeDocument/2006/relationships/hyperlink" Target="mailto:AL.AMORIMANA@GMAIL.COM" TargetMode="External"/><Relationship Id="rId87" Type="http://schemas.openxmlformats.org/officeDocument/2006/relationships/hyperlink" Target="mailto:jvitor.scampos@outlook.com" TargetMode="External"/><Relationship Id="rId110" Type="http://schemas.openxmlformats.org/officeDocument/2006/relationships/hyperlink" Target="mailto:Luciano.guerrero@vrrecife.com.br" TargetMode="External"/><Relationship Id="rId348" Type="http://schemas.openxmlformats.org/officeDocument/2006/relationships/hyperlink" Target="mailto:Pedro@mcgroup.tech" TargetMode="External"/><Relationship Id="rId152" Type="http://schemas.openxmlformats.org/officeDocument/2006/relationships/hyperlink" Target="mailto:thomaslimalins@gmail.com" TargetMode="External"/><Relationship Id="rId194" Type="http://schemas.openxmlformats.org/officeDocument/2006/relationships/hyperlink" Target="mailto:humberto1carrilho@gmail.com" TargetMode="External"/><Relationship Id="rId208" Type="http://schemas.openxmlformats.org/officeDocument/2006/relationships/hyperlink" Target="mailto:mariaclara.act22@gmail.com" TargetMode="External"/><Relationship Id="rId415" Type="http://schemas.openxmlformats.org/officeDocument/2006/relationships/hyperlink" Target="mailto:VCAMELO89@GMAIL.COM" TargetMode="External"/><Relationship Id="rId261" Type="http://schemas.openxmlformats.org/officeDocument/2006/relationships/hyperlink" Target="mailto:ronaldopereira_ronaldopereira@hotmail.com" TargetMode="External"/><Relationship Id="rId14" Type="http://schemas.openxmlformats.org/officeDocument/2006/relationships/hyperlink" Target="mailto:furine@uol.com.br" TargetMode="External"/><Relationship Id="rId56" Type="http://schemas.openxmlformats.org/officeDocument/2006/relationships/hyperlink" Target="mailto:VITORIAARQUITETURA@GMAIL.COM" TargetMode="External"/><Relationship Id="rId317" Type="http://schemas.openxmlformats.org/officeDocument/2006/relationships/hyperlink" Target="mailto:Bruno.bordinhon@gmail.com" TargetMode="External"/><Relationship Id="rId359" Type="http://schemas.openxmlformats.org/officeDocument/2006/relationships/hyperlink" Target="mailto:larissabrayner@gmail.com" TargetMode="External"/><Relationship Id="rId98" Type="http://schemas.openxmlformats.org/officeDocument/2006/relationships/hyperlink" Target="mailto:DIRETORIA@EVENTOSSP.COM.BR" TargetMode="External"/><Relationship Id="rId121" Type="http://schemas.openxmlformats.org/officeDocument/2006/relationships/hyperlink" Target="mailto:FLAVIOARANHA@HOTMAIL.COM" TargetMode="External"/><Relationship Id="rId163" Type="http://schemas.openxmlformats.org/officeDocument/2006/relationships/hyperlink" Target="mailto:MAIRAMMELOS@GMAIL.COM" TargetMode="External"/><Relationship Id="rId219" Type="http://schemas.openxmlformats.org/officeDocument/2006/relationships/hyperlink" Target="mailto:kayoesposito@gmail.com" TargetMode="External"/><Relationship Id="rId370" Type="http://schemas.openxmlformats.org/officeDocument/2006/relationships/hyperlink" Target="mailto:Gabrieltorresoliveira@hotmail.com" TargetMode="External"/><Relationship Id="rId426" Type="http://schemas.openxmlformats.org/officeDocument/2006/relationships/hyperlink" Target="mailto:lxbaptistini@gmail.com" TargetMode="External"/><Relationship Id="rId230" Type="http://schemas.openxmlformats.org/officeDocument/2006/relationships/hyperlink" Target="mailto:maromano0412@gmail.com" TargetMode="External"/><Relationship Id="rId25" Type="http://schemas.openxmlformats.org/officeDocument/2006/relationships/hyperlink" Target="mailto:eniogaraujo@yahoo.com.br" TargetMode="External"/><Relationship Id="rId67" Type="http://schemas.openxmlformats.org/officeDocument/2006/relationships/hyperlink" Target="mailto:Marcosalcinojr@gmail.com" TargetMode="External"/><Relationship Id="rId272" Type="http://schemas.openxmlformats.org/officeDocument/2006/relationships/hyperlink" Target="mailto:Alice.r.baltar@gmail.com" TargetMode="External"/><Relationship Id="rId328" Type="http://schemas.openxmlformats.org/officeDocument/2006/relationships/hyperlink" Target="mailto:carol_roso@hotmail.com" TargetMode="External"/><Relationship Id="rId132" Type="http://schemas.openxmlformats.org/officeDocument/2006/relationships/hyperlink" Target="mailto:andressajslucas@ufpa.br" TargetMode="External"/><Relationship Id="rId174" Type="http://schemas.openxmlformats.org/officeDocument/2006/relationships/hyperlink" Target="mailto:EGNUTRICAO@GMAIL.COM" TargetMode="External"/><Relationship Id="rId381" Type="http://schemas.openxmlformats.org/officeDocument/2006/relationships/hyperlink" Target="mailto:mauroarrudafilho@hotmail.com" TargetMode="External"/><Relationship Id="rId241" Type="http://schemas.openxmlformats.org/officeDocument/2006/relationships/hyperlink" Target="mailto:tatyfrej@gmail.com" TargetMode="External"/><Relationship Id="rId437" Type="http://schemas.openxmlformats.org/officeDocument/2006/relationships/printerSettings" Target="../printerSettings/printerSettings4.bin"/><Relationship Id="rId36" Type="http://schemas.openxmlformats.org/officeDocument/2006/relationships/hyperlink" Target="mailto:SAULOGODOY@HOTMAIL.COM" TargetMode="External"/><Relationship Id="rId283" Type="http://schemas.openxmlformats.org/officeDocument/2006/relationships/hyperlink" Target="mailto:ivsonbarbosa@gmail.com" TargetMode="External"/><Relationship Id="rId339" Type="http://schemas.openxmlformats.org/officeDocument/2006/relationships/hyperlink" Target="mailto:anarachel.br@gmail.com" TargetMode="External"/><Relationship Id="rId78" Type="http://schemas.openxmlformats.org/officeDocument/2006/relationships/hyperlink" Target="mailto:Nathaliaalecrim9@gmail.com" TargetMode="External"/><Relationship Id="rId101" Type="http://schemas.openxmlformats.org/officeDocument/2006/relationships/hyperlink" Target="mailto:vitoharruda@hotmail.com" TargetMode="External"/><Relationship Id="rId143" Type="http://schemas.openxmlformats.org/officeDocument/2006/relationships/hyperlink" Target="mailto:evirdoliveira@gmail.com" TargetMode="External"/><Relationship Id="rId185" Type="http://schemas.openxmlformats.org/officeDocument/2006/relationships/hyperlink" Target="mailto:albanezandrade@gmail.com" TargetMode="External"/><Relationship Id="rId350" Type="http://schemas.openxmlformats.org/officeDocument/2006/relationships/hyperlink" Target="mailto:ALEXIA_STAMFORD@HOTMAIL.COM" TargetMode="External"/><Relationship Id="rId406" Type="http://schemas.openxmlformats.org/officeDocument/2006/relationships/hyperlink" Target="mailto:fontes_monalisa123@hotmail.com" TargetMode="External"/><Relationship Id="rId9" Type="http://schemas.openxmlformats.org/officeDocument/2006/relationships/hyperlink" Target="mailto:joaomendes85@yahoo.com.br" TargetMode="External"/><Relationship Id="rId210" Type="http://schemas.openxmlformats.org/officeDocument/2006/relationships/hyperlink" Target="mailto:DIEGOFSJ@GMAIL.COM" TargetMode="External"/><Relationship Id="rId392" Type="http://schemas.openxmlformats.org/officeDocument/2006/relationships/hyperlink" Target="mailto:FLAVIOMMS@ME.COM" TargetMode="External"/><Relationship Id="rId252" Type="http://schemas.openxmlformats.org/officeDocument/2006/relationships/hyperlink" Target="mailto:joelmaloch@hotmail.com" TargetMode="External"/><Relationship Id="rId294" Type="http://schemas.openxmlformats.org/officeDocument/2006/relationships/hyperlink" Target="mailto:pettenavelloso@gmail.com" TargetMode="External"/><Relationship Id="rId308" Type="http://schemas.openxmlformats.org/officeDocument/2006/relationships/hyperlink" Target="mailto:Andrefagundescarvalho@gmail.com" TargetMode="External"/><Relationship Id="rId47" Type="http://schemas.openxmlformats.org/officeDocument/2006/relationships/hyperlink" Target="mailto:LUCAS@MANACAITAPEVA.COM.BR" TargetMode="External"/><Relationship Id="rId89" Type="http://schemas.openxmlformats.org/officeDocument/2006/relationships/hyperlink" Target="mailto:thauane_nf@yahoo.com.br" TargetMode="External"/><Relationship Id="rId112" Type="http://schemas.openxmlformats.org/officeDocument/2006/relationships/hyperlink" Target="mailto:Luciano.guerrero@vrrecife.com.br" TargetMode="External"/><Relationship Id="rId154" Type="http://schemas.openxmlformats.org/officeDocument/2006/relationships/hyperlink" Target="mailto:amandamarcal@yahoo.com.br" TargetMode="External"/><Relationship Id="rId361" Type="http://schemas.openxmlformats.org/officeDocument/2006/relationships/hyperlink" Target="mailto:jotavasconcelos@hotmail.com" TargetMode="External"/><Relationship Id="rId196" Type="http://schemas.openxmlformats.org/officeDocument/2006/relationships/hyperlink" Target="mailto:marcelo_carrilho@hotmail.com" TargetMode="External"/><Relationship Id="rId417" Type="http://schemas.openxmlformats.org/officeDocument/2006/relationships/hyperlink" Target="mailto:VICLINS@GMAIL.COM" TargetMode="External"/><Relationship Id="rId16" Type="http://schemas.openxmlformats.org/officeDocument/2006/relationships/hyperlink" Target="mailto:gomes.henrique@live.com" TargetMode="External"/><Relationship Id="rId221" Type="http://schemas.openxmlformats.org/officeDocument/2006/relationships/hyperlink" Target="mailto:LEONARDOCGRANJA@GMAIL.COM" TargetMode="External"/><Relationship Id="rId263" Type="http://schemas.openxmlformats.org/officeDocument/2006/relationships/hyperlink" Target="mailto:oscar.ma007@gmail.com" TargetMode="External"/><Relationship Id="rId319" Type="http://schemas.openxmlformats.org/officeDocument/2006/relationships/hyperlink" Target="mailto:humberto1carrilho@gmail.com" TargetMode="External"/><Relationship Id="rId58" Type="http://schemas.openxmlformats.org/officeDocument/2006/relationships/hyperlink" Target="mailto:andre.oncken@gmail.com" TargetMode="External"/><Relationship Id="rId123" Type="http://schemas.openxmlformats.org/officeDocument/2006/relationships/hyperlink" Target="mailto:lucas@manacaitapeva.com.br" TargetMode="External"/><Relationship Id="rId330" Type="http://schemas.openxmlformats.org/officeDocument/2006/relationships/hyperlink" Target="mailto:CROSANEGRIVICICH@OUTLOOK.COM" TargetMode="External"/><Relationship Id="rId165" Type="http://schemas.openxmlformats.org/officeDocument/2006/relationships/hyperlink" Target="mailto:bruna.romeiro@gmail.com" TargetMode="External"/><Relationship Id="rId372" Type="http://schemas.openxmlformats.org/officeDocument/2006/relationships/hyperlink" Target="mailto:isabelmarinhof@hotmail.com" TargetMode="External"/><Relationship Id="rId428" Type="http://schemas.openxmlformats.org/officeDocument/2006/relationships/hyperlink" Target="mailto:gabrielrattacaso@gmail.com" TargetMode="External"/><Relationship Id="rId232" Type="http://schemas.openxmlformats.org/officeDocument/2006/relationships/hyperlink" Target="mailto:jvfraga@yahoo.com.br" TargetMode="External"/><Relationship Id="rId274" Type="http://schemas.openxmlformats.org/officeDocument/2006/relationships/hyperlink" Target="mailto:joaoalvesm_adv@icloud.com" TargetMode="External"/><Relationship Id="rId27" Type="http://schemas.openxmlformats.org/officeDocument/2006/relationships/hyperlink" Target="mailto:edu.potenza@gmail.com" TargetMode="External"/><Relationship Id="rId69" Type="http://schemas.openxmlformats.org/officeDocument/2006/relationships/hyperlink" Target="mailto:betaniarodrigues3@gmail.com" TargetMode="External"/><Relationship Id="rId134" Type="http://schemas.openxmlformats.org/officeDocument/2006/relationships/hyperlink" Target="mailto:mirellagianelli@yahoo.com.br" TargetMode="External"/><Relationship Id="rId80" Type="http://schemas.openxmlformats.org/officeDocument/2006/relationships/hyperlink" Target="mailto:dinamaralucas@hotmail.com" TargetMode="External"/><Relationship Id="rId176" Type="http://schemas.openxmlformats.org/officeDocument/2006/relationships/hyperlink" Target="mailto:renatolimags@gmail.com" TargetMode="External"/><Relationship Id="rId341" Type="http://schemas.openxmlformats.org/officeDocument/2006/relationships/hyperlink" Target="mailto:vanessabelfort31@gmail.com" TargetMode="External"/><Relationship Id="rId383" Type="http://schemas.openxmlformats.org/officeDocument/2006/relationships/hyperlink" Target="mailto:Luizfelipelins.adv@gmail.com" TargetMode="External"/><Relationship Id="rId439" Type="http://schemas.openxmlformats.org/officeDocument/2006/relationships/table" Target="../tables/table8.xml"/><Relationship Id="rId201" Type="http://schemas.openxmlformats.org/officeDocument/2006/relationships/hyperlink" Target="mailto:ANDRESSAPEIXOTO@YAHOO.COM.BR" TargetMode="External"/><Relationship Id="rId243" Type="http://schemas.openxmlformats.org/officeDocument/2006/relationships/hyperlink" Target="mailto:joseloisjr@hotmail.com" TargetMode="External"/><Relationship Id="rId285" Type="http://schemas.openxmlformats.org/officeDocument/2006/relationships/hyperlink" Target="mailto:ALICEPVS@HOTMAIL.COM" TargetMode="External"/><Relationship Id="rId38" Type="http://schemas.openxmlformats.org/officeDocument/2006/relationships/hyperlink" Target="mailto:FILIPEBELFORT@GMAIL.COM" TargetMode="External"/><Relationship Id="rId103" Type="http://schemas.openxmlformats.org/officeDocument/2006/relationships/hyperlink" Target="mailto:dannilo.clima@hotmail.com" TargetMode="External"/><Relationship Id="rId310" Type="http://schemas.openxmlformats.org/officeDocument/2006/relationships/hyperlink" Target="mailto:adolpho.barrosct@gmail.com" TargetMode="External"/><Relationship Id="rId91" Type="http://schemas.openxmlformats.org/officeDocument/2006/relationships/hyperlink" Target="mailto:joas_pessoa@hotmail.com" TargetMode="External"/><Relationship Id="rId145" Type="http://schemas.openxmlformats.org/officeDocument/2006/relationships/hyperlink" Target="mailto:rpagano@gmail.com" TargetMode="External"/><Relationship Id="rId187" Type="http://schemas.openxmlformats.org/officeDocument/2006/relationships/hyperlink" Target="mailto:anacefardamentos@gmail.com" TargetMode="External"/><Relationship Id="rId352" Type="http://schemas.openxmlformats.org/officeDocument/2006/relationships/hyperlink" Target="mailto:silviatassitano@hotmail.com" TargetMode="External"/><Relationship Id="rId394" Type="http://schemas.openxmlformats.org/officeDocument/2006/relationships/hyperlink" Target="mailto:ZENETO_BMN@HOTMAIL.COM" TargetMode="External"/><Relationship Id="rId408" Type="http://schemas.openxmlformats.org/officeDocument/2006/relationships/hyperlink" Target="mailto:rafa.albuquerque.ferreira@gmail.com" TargetMode="External"/><Relationship Id="rId212" Type="http://schemas.openxmlformats.org/officeDocument/2006/relationships/hyperlink" Target="mailto:RSCHINCARIOL@GMAIL.COM" TargetMode="External"/><Relationship Id="rId254" Type="http://schemas.openxmlformats.org/officeDocument/2006/relationships/hyperlink" Target="mailto:jsf733@gmail.com" TargetMode="External"/><Relationship Id="rId49" Type="http://schemas.openxmlformats.org/officeDocument/2006/relationships/hyperlink" Target="mailto:anarachel.br@gmail.com" TargetMode="External"/><Relationship Id="rId114" Type="http://schemas.openxmlformats.org/officeDocument/2006/relationships/hyperlink" Target="mailto:pedro.pontes@live.com" TargetMode="External"/><Relationship Id="rId296" Type="http://schemas.openxmlformats.org/officeDocument/2006/relationships/hyperlink" Target="mailto:marinapradamachado@gmail.com" TargetMode="External"/><Relationship Id="rId60" Type="http://schemas.openxmlformats.org/officeDocument/2006/relationships/hyperlink" Target="mailto:leomorais.adv@hotmail.com" TargetMode="External"/><Relationship Id="rId156" Type="http://schemas.openxmlformats.org/officeDocument/2006/relationships/hyperlink" Target="mailto:MVCABRAL@GMAIL.COM" TargetMode="External"/><Relationship Id="rId198" Type="http://schemas.openxmlformats.org/officeDocument/2006/relationships/hyperlink" Target="mailto:liamoreiraa@icloud.com" TargetMode="External"/><Relationship Id="rId321" Type="http://schemas.openxmlformats.org/officeDocument/2006/relationships/hyperlink" Target="mailto:marianamquadros@gmail.com" TargetMode="External"/><Relationship Id="rId363" Type="http://schemas.openxmlformats.org/officeDocument/2006/relationships/hyperlink" Target="mailto:davidplacido200@hotmail.com" TargetMode="External"/><Relationship Id="rId419" Type="http://schemas.openxmlformats.org/officeDocument/2006/relationships/hyperlink" Target="mailto:caio_cms@hotmail.com" TargetMode="External"/><Relationship Id="rId202" Type="http://schemas.openxmlformats.org/officeDocument/2006/relationships/hyperlink" Target="mailto:paula_padilha@hotmail.com" TargetMode="External"/><Relationship Id="rId223" Type="http://schemas.openxmlformats.org/officeDocument/2006/relationships/hyperlink" Target="mailto:apandradebarreto@hotmail.com" TargetMode="External"/><Relationship Id="rId244" Type="http://schemas.openxmlformats.org/officeDocument/2006/relationships/hyperlink" Target="mailto:EDUARDALEDEBOUR@GMAIL.COM" TargetMode="External"/><Relationship Id="rId430" Type="http://schemas.openxmlformats.org/officeDocument/2006/relationships/hyperlink" Target="mailto:lnandal@hotmail.com" TargetMode="External"/><Relationship Id="rId18" Type="http://schemas.openxmlformats.org/officeDocument/2006/relationships/hyperlink" Target="mailto:helenaperaca9@gmail.com" TargetMode="External"/><Relationship Id="rId39" Type="http://schemas.openxmlformats.org/officeDocument/2006/relationships/hyperlink" Target="mailto:vanessabelfort31@gmail.com" TargetMode="External"/><Relationship Id="rId265" Type="http://schemas.openxmlformats.org/officeDocument/2006/relationships/hyperlink" Target="mailto:lemoss21@yahoo.com.br" TargetMode="External"/><Relationship Id="rId286" Type="http://schemas.openxmlformats.org/officeDocument/2006/relationships/hyperlink" Target="mailto:n3to00@gmail.com" TargetMode="External"/><Relationship Id="rId50" Type="http://schemas.openxmlformats.org/officeDocument/2006/relationships/hyperlink" Target="mailto:anarachel.br@gmail.com" TargetMode="External"/><Relationship Id="rId104" Type="http://schemas.openxmlformats.org/officeDocument/2006/relationships/hyperlink" Target="mailto:pauladoamaralsantos@yahoo.com.br" TargetMode="External"/><Relationship Id="rId125" Type="http://schemas.openxmlformats.org/officeDocument/2006/relationships/hyperlink" Target="mailto:georgealcelmo@gmail.com" TargetMode="External"/><Relationship Id="rId146" Type="http://schemas.openxmlformats.org/officeDocument/2006/relationships/hyperlink" Target="mailto:eduardo.ca.aguiar@gmail.com" TargetMode="External"/><Relationship Id="rId167" Type="http://schemas.openxmlformats.org/officeDocument/2006/relationships/hyperlink" Target="mailto:filhoedimilson@gmail.com" TargetMode="External"/><Relationship Id="rId188" Type="http://schemas.openxmlformats.org/officeDocument/2006/relationships/hyperlink" Target="mailto:giangelieri@hotmail.com" TargetMode="External"/><Relationship Id="rId311" Type="http://schemas.openxmlformats.org/officeDocument/2006/relationships/hyperlink" Target="mailto:gustavoduarte2008@gmail.com" TargetMode="External"/><Relationship Id="rId332" Type="http://schemas.openxmlformats.org/officeDocument/2006/relationships/hyperlink" Target="mailto:FELIPE.CERCHIARI@GMAIL.COM" TargetMode="External"/><Relationship Id="rId353" Type="http://schemas.openxmlformats.org/officeDocument/2006/relationships/hyperlink" Target="mailto:priscilaaca@terra.com.br" TargetMode="External"/><Relationship Id="rId374" Type="http://schemas.openxmlformats.org/officeDocument/2006/relationships/hyperlink" Target="mailto:SILVIALEMOS.PRISCOLOGA@GMAIL.COM" TargetMode="External"/><Relationship Id="rId395" Type="http://schemas.openxmlformats.org/officeDocument/2006/relationships/hyperlink" Target="mailto:escritorio1@sacitintas.com.br" TargetMode="External"/><Relationship Id="rId409" Type="http://schemas.openxmlformats.org/officeDocument/2006/relationships/hyperlink" Target="mailto:educardoso.g@gmail.com" TargetMode="External"/><Relationship Id="rId71" Type="http://schemas.openxmlformats.org/officeDocument/2006/relationships/hyperlink" Target="mailto:carlameireles18@gmail.com" TargetMode="External"/><Relationship Id="rId92" Type="http://schemas.openxmlformats.org/officeDocument/2006/relationships/hyperlink" Target="mailto:Idisqueirozsta@hotmail.com" TargetMode="External"/><Relationship Id="rId213" Type="http://schemas.openxmlformats.org/officeDocument/2006/relationships/hyperlink" Target="mailto:TACOPMF@GMAIL.COM" TargetMode="External"/><Relationship Id="rId234" Type="http://schemas.openxmlformats.org/officeDocument/2006/relationships/hyperlink" Target="mailto:SANDERSONMAFRA@HOTMAIL.COM" TargetMode="External"/><Relationship Id="rId420" Type="http://schemas.openxmlformats.org/officeDocument/2006/relationships/hyperlink" Target="mailto:caio_cms@hotmail.com" TargetMode="External"/><Relationship Id="rId2" Type="http://schemas.openxmlformats.org/officeDocument/2006/relationships/hyperlink" Target="mailto:ams.11@hotmail.com" TargetMode="External"/><Relationship Id="rId29" Type="http://schemas.openxmlformats.org/officeDocument/2006/relationships/hyperlink" Target="mailto:mapflorencio@hotmail.com" TargetMode="External"/><Relationship Id="rId255" Type="http://schemas.openxmlformats.org/officeDocument/2006/relationships/hyperlink" Target="mailto:murilo2015.1@gmail.com" TargetMode="External"/><Relationship Id="rId276" Type="http://schemas.openxmlformats.org/officeDocument/2006/relationships/hyperlink" Target="mailto:dianamedeirosramos@hotmail.com" TargetMode="External"/><Relationship Id="rId297" Type="http://schemas.openxmlformats.org/officeDocument/2006/relationships/hyperlink" Target="mailto:FLAVIOMMS@ME.COM" TargetMode="External"/><Relationship Id="rId441" Type="http://schemas.microsoft.com/office/2017/10/relationships/threadedComment" Target="../threadedComments/threadedComment2.xml"/><Relationship Id="rId40" Type="http://schemas.openxmlformats.org/officeDocument/2006/relationships/hyperlink" Target="mailto:RENATODOLIVEIRAVIEIRA@GMAIL.COM" TargetMode="External"/><Relationship Id="rId115" Type="http://schemas.openxmlformats.org/officeDocument/2006/relationships/hyperlink" Target="mailto:pedro.pontes@live.com" TargetMode="External"/><Relationship Id="rId136" Type="http://schemas.openxmlformats.org/officeDocument/2006/relationships/hyperlink" Target="mailto:patmoraes@gmail.com" TargetMode="External"/><Relationship Id="rId157" Type="http://schemas.openxmlformats.org/officeDocument/2006/relationships/hyperlink" Target="mailto:barbarafvkrause@gmail.com" TargetMode="External"/><Relationship Id="rId178" Type="http://schemas.openxmlformats.org/officeDocument/2006/relationships/hyperlink" Target="mailto:simsanta2@gmail.com" TargetMode="External"/><Relationship Id="rId301" Type="http://schemas.openxmlformats.org/officeDocument/2006/relationships/hyperlink" Target="mailto:GILBERTO.HENRIQUE@TATYCOSMETICOS.COM.BR" TargetMode="External"/><Relationship Id="rId322" Type="http://schemas.openxmlformats.org/officeDocument/2006/relationships/hyperlink" Target="mailto:JOANNEFIUZAA@GMAIL.COM" TargetMode="External"/><Relationship Id="rId343" Type="http://schemas.openxmlformats.org/officeDocument/2006/relationships/hyperlink" Target="mailto:Hamilton.junior@me.com" TargetMode="External"/><Relationship Id="rId364" Type="http://schemas.openxmlformats.org/officeDocument/2006/relationships/hyperlink" Target="mailto:taniasamilacrn@gmail.com" TargetMode="External"/><Relationship Id="rId61" Type="http://schemas.openxmlformats.org/officeDocument/2006/relationships/hyperlink" Target="mailto:Bruno.bordinhon@gmail.com" TargetMode="External"/><Relationship Id="rId82" Type="http://schemas.openxmlformats.org/officeDocument/2006/relationships/hyperlink" Target="mailto:henriquefrasca@hotmail.com" TargetMode="External"/><Relationship Id="rId199" Type="http://schemas.openxmlformats.org/officeDocument/2006/relationships/hyperlink" Target="mailto:tomaslacerda@gmail.com" TargetMode="External"/><Relationship Id="rId203" Type="http://schemas.openxmlformats.org/officeDocument/2006/relationships/hyperlink" Target="mailto:BRUNOMONTEIRO_ESTEVES@HOTMAIL.COM" TargetMode="External"/><Relationship Id="rId385" Type="http://schemas.openxmlformats.org/officeDocument/2006/relationships/hyperlink" Target="mailto:adriana.strabelli@gmail.com" TargetMode="External"/><Relationship Id="rId19" Type="http://schemas.openxmlformats.org/officeDocument/2006/relationships/hyperlink" Target="mailto:maripatriota@gmail.com" TargetMode="External"/><Relationship Id="rId224" Type="http://schemas.openxmlformats.org/officeDocument/2006/relationships/hyperlink" Target="mailto:feteti@gmail.com" TargetMode="External"/><Relationship Id="rId245" Type="http://schemas.openxmlformats.org/officeDocument/2006/relationships/hyperlink" Target="mailto:DANILO.COSTA28@GMAIL.COM" TargetMode="External"/><Relationship Id="rId266" Type="http://schemas.openxmlformats.org/officeDocument/2006/relationships/hyperlink" Target="mailto:iuribotelho@hotmail.com" TargetMode="External"/><Relationship Id="rId287" Type="http://schemas.openxmlformats.org/officeDocument/2006/relationships/hyperlink" Target="mailto:marcelodm@gmail.com" TargetMode="External"/><Relationship Id="rId410" Type="http://schemas.openxmlformats.org/officeDocument/2006/relationships/hyperlink" Target="mailto:gilson@fipelind.com.br" TargetMode="External"/><Relationship Id="rId431" Type="http://schemas.openxmlformats.org/officeDocument/2006/relationships/hyperlink" Target="mailto:carlos.guarana@rual.com.br" TargetMode="External"/><Relationship Id="rId30" Type="http://schemas.openxmlformats.org/officeDocument/2006/relationships/hyperlink" Target="mailto:rubiancastilho@gmail.com" TargetMode="External"/><Relationship Id="rId105" Type="http://schemas.openxmlformats.org/officeDocument/2006/relationships/hyperlink" Target="mailto:andrerosilva2009@gmail.com" TargetMode="External"/><Relationship Id="rId126" Type="http://schemas.openxmlformats.org/officeDocument/2006/relationships/hyperlink" Target="mailto:rodrigoagoo@hotmail.com" TargetMode="External"/><Relationship Id="rId147" Type="http://schemas.openxmlformats.org/officeDocument/2006/relationships/hyperlink" Target="mailto:THULIO@GUERRAHOLDING.COM" TargetMode="External"/><Relationship Id="rId168" Type="http://schemas.openxmlformats.org/officeDocument/2006/relationships/hyperlink" Target="mailto:docrodrigoarruda@gmail.com" TargetMode="External"/><Relationship Id="rId312" Type="http://schemas.openxmlformats.org/officeDocument/2006/relationships/hyperlink" Target="mailto:anatole.assis@gmail.com" TargetMode="External"/><Relationship Id="rId333" Type="http://schemas.openxmlformats.org/officeDocument/2006/relationships/hyperlink" Target="mailto:henriquefrasca@hotmail.com" TargetMode="External"/><Relationship Id="rId354" Type="http://schemas.openxmlformats.org/officeDocument/2006/relationships/hyperlink" Target="mailto:marianahatsumura@hotmail.com" TargetMode="External"/><Relationship Id="rId51" Type="http://schemas.openxmlformats.org/officeDocument/2006/relationships/hyperlink" Target="mailto:SMSMACIEL01@GMAIL.COM" TargetMode="External"/><Relationship Id="rId72" Type="http://schemas.openxmlformats.org/officeDocument/2006/relationships/hyperlink" Target="mailto:thaissb32@gmail.com" TargetMode="External"/><Relationship Id="rId93" Type="http://schemas.openxmlformats.org/officeDocument/2006/relationships/hyperlink" Target="mailto:drj_vazquez@hotmail.com" TargetMode="External"/><Relationship Id="rId189" Type="http://schemas.openxmlformats.org/officeDocument/2006/relationships/hyperlink" Target="mailto:CAMILACW@GMAIL.COM" TargetMode="External"/><Relationship Id="rId375" Type="http://schemas.openxmlformats.org/officeDocument/2006/relationships/hyperlink" Target="mailto:anamoraisarruda@hotmail.com" TargetMode="External"/><Relationship Id="rId396" Type="http://schemas.openxmlformats.org/officeDocument/2006/relationships/hyperlink" Target="mailto:SOBREIRA.JOSELITO@GMAIL.COM" TargetMode="External"/><Relationship Id="rId3" Type="http://schemas.openxmlformats.org/officeDocument/2006/relationships/hyperlink" Target="mailto:truta.diego@hotmail.com" TargetMode="External"/><Relationship Id="rId214" Type="http://schemas.openxmlformats.org/officeDocument/2006/relationships/hyperlink" Target="mailto:vascobravofilho@yahoo.com.br" TargetMode="External"/><Relationship Id="rId235" Type="http://schemas.openxmlformats.org/officeDocument/2006/relationships/hyperlink" Target="mailto:PBRENO@GMAIL.COM" TargetMode="External"/><Relationship Id="rId256" Type="http://schemas.openxmlformats.org/officeDocument/2006/relationships/hyperlink" Target="mailto:gmirandafilhomed@gmail.com" TargetMode="External"/><Relationship Id="rId277" Type="http://schemas.openxmlformats.org/officeDocument/2006/relationships/hyperlink" Target="mailto:ivsonbarbosa@gmail.com" TargetMode="External"/><Relationship Id="rId298" Type="http://schemas.openxmlformats.org/officeDocument/2006/relationships/hyperlink" Target="mailto:ronaldopereira_ronaldopereira@hotmail.com" TargetMode="External"/><Relationship Id="rId400" Type="http://schemas.openxmlformats.org/officeDocument/2006/relationships/hyperlink" Target="mailto:ligiavieira2010@hotmail.com" TargetMode="External"/><Relationship Id="rId421" Type="http://schemas.openxmlformats.org/officeDocument/2006/relationships/hyperlink" Target="mailto:celso@porticoesquadrias.com.br" TargetMode="External"/><Relationship Id="rId442" Type="http://schemas.microsoft.com/office/2019/04/relationships/namedSheetView" Target="../namedSheetViews/namedSheetView1.xml"/><Relationship Id="rId116" Type="http://schemas.openxmlformats.org/officeDocument/2006/relationships/hyperlink" Target="mailto:sarahemelo@gmail.com" TargetMode="External"/><Relationship Id="rId137" Type="http://schemas.openxmlformats.org/officeDocument/2006/relationships/hyperlink" Target="mailto:isaac_esmeraldo@hotmail.com" TargetMode="External"/><Relationship Id="rId158" Type="http://schemas.openxmlformats.org/officeDocument/2006/relationships/hyperlink" Target="mailto:rpandrade2002@gmail.com" TargetMode="External"/><Relationship Id="rId302" Type="http://schemas.openxmlformats.org/officeDocument/2006/relationships/hyperlink" Target="mailto:MAIRAMMELOS@GMAIL.COM" TargetMode="External"/><Relationship Id="rId323" Type="http://schemas.openxmlformats.org/officeDocument/2006/relationships/hyperlink" Target="mailto:drj_vazquez@hotmail.com" TargetMode="External"/><Relationship Id="rId344" Type="http://schemas.openxmlformats.org/officeDocument/2006/relationships/hyperlink" Target="mailto:vanessabelfort31@gmail.com" TargetMode="External"/><Relationship Id="rId20" Type="http://schemas.openxmlformats.org/officeDocument/2006/relationships/hyperlink" Target="mailto:danielsantiagov@gmail.com" TargetMode="External"/><Relationship Id="rId41" Type="http://schemas.openxmlformats.org/officeDocument/2006/relationships/hyperlink" Target="mailto:RENATODOLIVEIRAVIEIRA@GMAIL.COM" TargetMode="External"/><Relationship Id="rId62" Type="http://schemas.openxmlformats.org/officeDocument/2006/relationships/hyperlink" Target="mailto:marianalima2003@gmail.com" TargetMode="External"/><Relationship Id="rId83" Type="http://schemas.openxmlformats.org/officeDocument/2006/relationships/hyperlink" Target="mailto:luciano.guerrero@vrrecife.com.br" TargetMode="External"/><Relationship Id="rId179" Type="http://schemas.openxmlformats.org/officeDocument/2006/relationships/hyperlink" Target="mailto:GISELLELAURITZEN@HOTMAIL.COM" TargetMode="External"/><Relationship Id="rId365" Type="http://schemas.openxmlformats.org/officeDocument/2006/relationships/hyperlink" Target="mailto:furine@uol.com.br" TargetMode="External"/><Relationship Id="rId386" Type="http://schemas.openxmlformats.org/officeDocument/2006/relationships/hyperlink" Target="mailto:rafa.albuquerque.ferreira@gmail.com" TargetMode="External"/><Relationship Id="rId190" Type="http://schemas.openxmlformats.org/officeDocument/2006/relationships/hyperlink" Target="mailto:MARILDASPR@HOTMAIL.COM" TargetMode="External"/><Relationship Id="rId204" Type="http://schemas.openxmlformats.org/officeDocument/2006/relationships/hyperlink" Target="mailto:GARREZINHA@GMAIL.COM" TargetMode="External"/><Relationship Id="rId225" Type="http://schemas.openxmlformats.org/officeDocument/2006/relationships/hyperlink" Target="mailto:rafaelclima@gmail.com" TargetMode="External"/><Relationship Id="rId246" Type="http://schemas.openxmlformats.org/officeDocument/2006/relationships/hyperlink" Target="mailto:danisaporito23@gmail.com" TargetMode="External"/><Relationship Id="rId267" Type="http://schemas.openxmlformats.org/officeDocument/2006/relationships/hyperlink" Target="mailto:renatopedigoni@gmail.com" TargetMode="External"/><Relationship Id="rId288" Type="http://schemas.openxmlformats.org/officeDocument/2006/relationships/hyperlink" Target="mailto:licallegari@icloud.com" TargetMode="External"/><Relationship Id="rId411" Type="http://schemas.openxmlformats.org/officeDocument/2006/relationships/hyperlink" Target="mailto:luizadddias@gmail.com" TargetMode="External"/><Relationship Id="rId432" Type="http://schemas.openxmlformats.org/officeDocument/2006/relationships/hyperlink" Target="mailto:jpalfcarvalho@gmail.com" TargetMode="External"/><Relationship Id="rId106" Type="http://schemas.openxmlformats.org/officeDocument/2006/relationships/hyperlink" Target="mailto:alanafdiniz@gmail.com" TargetMode="External"/><Relationship Id="rId127" Type="http://schemas.openxmlformats.org/officeDocument/2006/relationships/hyperlink" Target="mailto:MAGALHAES.MEDUARDA@GMAIL.COM" TargetMode="External"/><Relationship Id="rId313" Type="http://schemas.openxmlformats.org/officeDocument/2006/relationships/hyperlink" Target="mailto:LARISSA.MOTA.ARQ@GMAIL.COM" TargetMode="External"/><Relationship Id="rId10" Type="http://schemas.openxmlformats.org/officeDocument/2006/relationships/hyperlink" Target="mailto:fantonio7@gmail.com" TargetMode="External"/><Relationship Id="rId31" Type="http://schemas.openxmlformats.org/officeDocument/2006/relationships/hyperlink" Target="mailto:DIEGOSANTOS1@HOTMAIL.COM.BR" TargetMode="External"/><Relationship Id="rId52" Type="http://schemas.openxmlformats.org/officeDocument/2006/relationships/hyperlink" Target="mailto:camilla-schultz@hotmail.com" TargetMode="External"/><Relationship Id="rId73" Type="http://schemas.openxmlformats.org/officeDocument/2006/relationships/hyperlink" Target="mailto:MARIAPAULABANDEIRA@GMAIL.COM" TargetMode="External"/><Relationship Id="rId94" Type="http://schemas.openxmlformats.org/officeDocument/2006/relationships/hyperlink" Target="mailto:danielle.figlioulo@gmail.com" TargetMode="External"/><Relationship Id="rId148" Type="http://schemas.openxmlformats.org/officeDocument/2006/relationships/hyperlink" Target="mailto:lylian_gomes@hotmail.com" TargetMode="External"/><Relationship Id="rId169" Type="http://schemas.openxmlformats.org/officeDocument/2006/relationships/hyperlink" Target="mailto:thayanna.almeida@outlook.com" TargetMode="External"/><Relationship Id="rId334" Type="http://schemas.openxmlformats.org/officeDocument/2006/relationships/hyperlink" Target="mailto:murilogun@gmail.com" TargetMode="External"/><Relationship Id="rId355" Type="http://schemas.openxmlformats.org/officeDocument/2006/relationships/hyperlink" Target="mailto:jessika.marques@hotmail.com" TargetMode="External"/><Relationship Id="rId376" Type="http://schemas.openxmlformats.org/officeDocument/2006/relationships/hyperlink" Target="mailto:mauroarrudafilho@hotmail.com" TargetMode="External"/><Relationship Id="rId397" Type="http://schemas.openxmlformats.org/officeDocument/2006/relationships/hyperlink" Target="mailto:JULIANACALADO@HOTMAIL.COM" TargetMode="External"/><Relationship Id="rId4" Type="http://schemas.openxmlformats.org/officeDocument/2006/relationships/hyperlink" Target="mailto:edilson.araujo73@gmail.com" TargetMode="External"/><Relationship Id="rId180" Type="http://schemas.openxmlformats.org/officeDocument/2006/relationships/hyperlink" Target="mailto:fttiago@gmail.com" TargetMode="External"/><Relationship Id="rId215" Type="http://schemas.openxmlformats.org/officeDocument/2006/relationships/hyperlink" Target="mailto:ALINEFEZER@HOTMAIL.COM" TargetMode="External"/><Relationship Id="rId236" Type="http://schemas.openxmlformats.org/officeDocument/2006/relationships/hyperlink" Target="mailto:MARIFARIAA@HOTMAIL.COM" TargetMode="External"/><Relationship Id="rId257" Type="http://schemas.openxmlformats.org/officeDocument/2006/relationships/hyperlink" Target="mailto:albuquerqueb@hotmail.com" TargetMode="External"/><Relationship Id="rId278" Type="http://schemas.openxmlformats.org/officeDocument/2006/relationships/hyperlink" Target="mailto:ilzafs59@hotmail.com" TargetMode="External"/><Relationship Id="rId401" Type="http://schemas.openxmlformats.org/officeDocument/2006/relationships/hyperlink" Target="mailto:joaovictorm.garcia@gmail.com" TargetMode="External"/><Relationship Id="rId422" Type="http://schemas.openxmlformats.org/officeDocument/2006/relationships/hyperlink" Target="mailto:ROGERIO.CAMPELOBARTOLOMEU@GMAIL.COM" TargetMode="External"/><Relationship Id="rId303" Type="http://schemas.openxmlformats.org/officeDocument/2006/relationships/hyperlink" Target="mailto:CELIOVOLPI@GMAIL.COM" TargetMode="External"/><Relationship Id="rId42" Type="http://schemas.openxmlformats.org/officeDocument/2006/relationships/hyperlink" Target="mailto:contato@kadulins.com.br" TargetMode="External"/><Relationship Id="rId84" Type="http://schemas.openxmlformats.org/officeDocument/2006/relationships/hyperlink" Target="mailto:guimoresco@gmail.com" TargetMode="External"/><Relationship Id="rId138" Type="http://schemas.openxmlformats.org/officeDocument/2006/relationships/hyperlink" Target="mailto:tadeu-aguiar@hotmail.com" TargetMode="External"/><Relationship Id="rId345" Type="http://schemas.openxmlformats.org/officeDocument/2006/relationships/hyperlink" Target="mailto:FILIPEBELFORT@GMAIL.COM" TargetMode="External"/><Relationship Id="rId387" Type="http://schemas.openxmlformats.org/officeDocument/2006/relationships/hyperlink" Target="mailto:carolcampolinadesa@gmail.com" TargetMode="External"/><Relationship Id="rId191" Type="http://schemas.openxmlformats.org/officeDocument/2006/relationships/hyperlink" Target="mailto:LEONARDORENDANET@GMAIL.COM" TargetMode="External"/><Relationship Id="rId205" Type="http://schemas.openxmlformats.org/officeDocument/2006/relationships/hyperlink" Target="mailto:joaoricardo@gmail.com" TargetMode="External"/><Relationship Id="rId247" Type="http://schemas.openxmlformats.org/officeDocument/2006/relationships/hyperlink" Target="mailto:danivlg@hotmail.com" TargetMode="External"/><Relationship Id="rId412" Type="http://schemas.openxmlformats.org/officeDocument/2006/relationships/hyperlink" Target="mailto:fernanda.horizonte@gmail.com" TargetMode="External"/><Relationship Id="rId107" Type="http://schemas.openxmlformats.org/officeDocument/2006/relationships/hyperlink" Target="mailto:carlamendoncaf@hotmail.com" TargetMode="External"/><Relationship Id="rId289" Type="http://schemas.openxmlformats.org/officeDocument/2006/relationships/hyperlink" Target="mailto:DANIELSENAPESSOAL@GMAIL.COM" TargetMode="External"/><Relationship Id="rId11" Type="http://schemas.openxmlformats.org/officeDocument/2006/relationships/hyperlink" Target="mailto:fflima2@hotmail.com" TargetMode="External"/><Relationship Id="rId53" Type="http://schemas.openxmlformats.org/officeDocument/2006/relationships/hyperlink" Target="mailto:fabiocnph@gmail.com" TargetMode="External"/><Relationship Id="rId149" Type="http://schemas.openxmlformats.org/officeDocument/2006/relationships/hyperlink" Target="mailto:gondim.fatima@hotmail.com" TargetMode="External"/><Relationship Id="rId314" Type="http://schemas.openxmlformats.org/officeDocument/2006/relationships/hyperlink" Target="mailto:kayoesposito@gmail.com" TargetMode="External"/><Relationship Id="rId356" Type="http://schemas.openxmlformats.org/officeDocument/2006/relationships/hyperlink" Target="mailto:Arcoverde.andrea@gmail.com" TargetMode="External"/><Relationship Id="rId398" Type="http://schemas.openxmlformats.org/officeDocument/2006/relationships/hyperlink" Target="mailto:LORENAPESSOABRAVO@GMAIL.COM" TargetMode="External"/><Relationship Id="rId95" Type="http://schemas.openxmlformats.org/officeDocument/2006/relationships/hyperlink" Target="mailto:lucas.marostica@gmail.com" TargetMode="External"/><Relationship Id="rId160" Type="http://schemas.openxmlformats.org/officeDocument/2006/relationships/hyperlink" Target="mailto:michelwsl@outlook.com" TargetMode="External"/><Relationship Id="rId216" Type="http://schemas.openxmlformats.org/officeDocument/2006/relationships/hyperlink" Target="mailto:helio.tolentino@outlook.com" TargetMode="External"/><Relationship Id="rId423" Type="http://schemas.openxmlformats.org/officeDocument/2006/relationships/hyperlink" Target="mailto:fmorais10@hotmail.com" TargetMode="External"/><Relationship Id="rId258" Type="http://schemas.openxmlformats.org/officeDocument/2006/relationships/hyperlink" Target="mailto:Andrefagundescarvalho@gmail.com" TargetMode="External"/><Relationship Id="rId22" Type="http://schemas.openxmlformats.org/officeDocument/2006/relationships/hyperlink" Target="mailto:jorgegomesr1@hotmail.com" TargetMode="External"/><Relationship Id="rId64" Type="http://schemas.openxmlformats.org/officeDocument/2006/relationships/hyperlink" Target="mailto:rafadpedrosa@gmail.com" TargetMode="External"/><Relationship Id="rId118" Type="http://schemas.openxmlformats.org/officeDocument/2006/relationships/hyperlink" Target="mailto:jefersonsds2@gmail.com" TargetMode="External"/><Relationship Id="rId325" Type="http://schemas.openxmlformats.org/officeDocument/2006/relationships/hyperlink" Target="mailto:leomorais.adv@hotmail.com" TargetMode="External"/><Relationship Id="rId367" Type="http://schemas.openxmlformats.org/officeDocument/2006/relationships/hyperlink" Target="mailto:camila.cecato@hotmail.com" TargetMode="External"/><Relationship Id="rId171" Type="http://schemas.openxmlformats.org/officeDocument/2006/relationships/hyperlink" Target="mailto:DANIELSENAPESSOAL@GMAIL.COM" TargetMode="External"/><Relationship Id="rId227" Type="http://schemas.openxmlformats.org/officeDocument/2006/relationships/hyperlink" Target="mailto:LUCASBUR@LIVE.COM" TargetMode="External"/><Relationship Id="rId269" Type="http://schemas.openxmlformats.org/officeDocument/2006/relationships/hyperlink" Target="mailto:nairabello@hotmail.com" TargetMode="External"/><Relationship Id="rId434" Type="http://schemas.openxmlformats.org/officeDocument/2006/relationships/hyperlink" Target="mailto:CLARABRAND@ME.COM" TargetMode="External"/><Relationship Id="rId33" Type="http://schemas.openxmlformats.org/officeDocument/2006/relationships/hyperlink" Target="mailto:beatriz_dias27@hotmail.com" TargetMode="External"/><Relationship Id="rId129" Type="http://schemas.openxmlformats.org/officeDocument/2006/relationships/hyperlink" Target="mailto:erikbrunnoaugusto@gmail.com" TargetMode="External"/><Relationship Id="rId280" Type="http://schemas.openxmlformats.org/officeDocument/2006/relationships/hyperlink" Target="mailto:licallegari@icloud.com" TargetMode="External"/><Relationship Id="rId336" Type="http://schemas.openxmlformats.org/officeDocument/2006/relationships/hyperlink" Target="mailto:carlosvictorferreira@icloud.com" TargetMode="External"/><Relationship Id="rId75" Type="http://schemas.openxmlformats.org/officeDocument/2006/relationships/hyperlink" Target="mailto:peduarte_50@hotmail.com" TargetMode="External"/><Relationship Id="rId140" Type="http://schemas.openxmlformats.org/officeDocument/2006/relationships/hyperlink" Target="mailto:LEILIG@GMAIL.COM" TargetMode="External"/><Relationship Id="rId182" Type="http://schemas.openxmlformats.org/officeDocument/2006/relationships/hyperlink" Target="mailto:victorlima.web@gmail.com" TargetMode="External"/><Relationship Id="rId378" Type="http://schemas.openxmlformats.org/officeDocument/2006/relationships/hyperlink" Target="mailto:ravipeixoto@gmail.com" TargetMode="External"/><Relationship Id="rId403" Type="http://schemas.openxmlformats.org/officeDocument/2006/relationships/hyperlink" Target="mailto:otaviopimentelsr@hotmail.com" TargetMode="External"/><Relationship Id="rId6" Type="http://schemas.openxmlformats.org/officeDocument/2006/relationships/hyperlink" Target="mailto:adriananobrega@yahoo.com.br" TargetMode="External"/><Relationship Id="rId238" Type="http://schemas.openxmlformats.org/officeDocument/2006/relationships/hyperlink" Target="mailto:ISABELMIRANDAMACHADO@GMAIL.COM" TargetMode="External"/><Relationship Id="rId291" Type="http://schemas.openxmlformats.org/officeDocument/2006/relationships/hyperlink" Target="mailto:marcelo_carrilho@hotmail.com" TargetMode="External"/><Relationship Id="rId305" Type="http://schemas.openxmlformats.org/officeDocument/2006/relationships/hyperlink" Target="mailto:DANIELSENAPESSOAL@GMAIL.COM" TargetMode="External"/><Relationship Id="rId347" Type="http://schemas.openxmlformats.org/officeDocument/2006/relationships/hyperlink" Target="mailto:mapflorencio@hotmail.com" TargetMode="External"/><Relationship Id="rId44" Type="http://schemas.openxmlformats.org/officeDocument/2006/relationships/hyperlink" Target="mailto:MARCUSGRANJA@GMAIL.COM" TargetMode="External"/><Relationship Id="rId86" Type="http://schemas.openxmlformats.org/officeDocument/2006/relationships/hyperlink" Target="mailto:MARIALSMM@GMAIL.COM" TargetMode="External"/><Relationship Id="rId151" Type="http://schemas.openxmlformats.org/officeDocument/2006/relationships/hyperlink" Target="mailto:camila.cecato@hotmail.com" TargetMode="External"/><Relationship Id="rId389" Type="http://schemas.openxmlformats.org/officeDocument/2006/relationships/hyperlink" Target="mailto:administrativo@sixhospitalar.com.br" TargetMode="External"/><Relationship Id="rId193" Type="http://schemas.openxmlformats.org/officeDocument/2006/relationships/hyperlink" Target="mailto:humbertocarrilho@outlook.com" TargetMode="External"/><Relationship Id="rId207" Type="http://schemas.openxmlformats.org/officeDocument/2006/relationships/hyperlink" Target="mailto:feliperesende10@gmail.com" TargetMode="External"/><Relationship Id="rId249" Type="http://schemas.openxmlformats.org/officeDocument/2006/relationships/hyperlink" Target="mailto:bryanmar169@gmail.com" TargetMode="External"/><Relationship Id="rId414" Type="http://schemas.openxmlformats.org/officeDocument/2006/relationships/hyperlink" Target="mailto:RHEBEKAFIGUEIREDO@HOTMAIL.COM" TargetMode="External"/><Relationship Id="rId13" Type="http://schemas.openxmlformats.org/officeDocument/2006/relationships/hyperlink" Target="mailto:pedro@engemaia.eng.br" TargetMode="External"/><Relationship Id="rId109" Type="http://schemas.openxmlformats.org/officeDocument/2006/relationships/hyperlink" Target="mailto:alvesandrade.camila@gmail.com" TargetMode="External"/><Relationship Id="rId260" Type="http://schemas.openxmlformats.org/officeDocument/2006/relationships/hyperlink" Target="mailto:fredalb@hotmail.com" TargetMode="External"/><Relationship Id="rId316" Type="http://schemas.openxmlformats.org/officeDocument/2006/relationships/hyperlink" Target="mailto:VICLINS@GMAIL.COM" TargetMode="External"/><Relationship Id="rId55" Type="http://schemas.openxmlformats.org/officeDocument/2006/relationships/hyperlink" Target="mailto:guaracyorto@gmail.com" TargetMode="External"/><Relationship Id="rId97" Type="http://schemas.openxmlformats.org/officeDocument/2006/relationships/hyperlink" Target="mailto:efremcbit@gmail.com" TargetMode="External"/><Relationship Id="rId120" Type="http://schemas.openxmlformats.org/officeDocument/2006/relationships/hyperlink" Target="mailto:camila.cecato@hotmail.com" TargetMode="External"/><Relationship Id="rId358" Type="http://schemas.openxmlformats.org/officeDocument/2006/relationships/hyperlink" Target="mailto:mari_romeiro@yahoo.com.br" TargetMode="External"/><Relationship Id="rId162" Type="http://schemas.openxmlformats.org/officeDocument/2006/relationships/hyperlink" Target="mailto:jotavfraga@gmail.com" TargetMode="External"/><Relationship Id="rId218" Type="http://schemas.openxmlformats.org/officeDocument/2006/relationships/hyperlink" Target="mailto:lanalima@gmail.com" TargetMode="External"/><Relationship Id="rId425" Type="http://schemas.openxmlformats.org/officeDocument/2006/relationships/hyperlink" Target="mailto:MILENA.VASCONSELOS@GMAIL.COM" TargetMode="External"/><Relationship Id="rId271" Type="http://schemas.openxmlformats.org/officeDocument/2006/relationships/hyperlink" Target="mailto:marcelodm@gmail.com" TargetMode="External"/><Relationship Id="rId24" Type="http://schemas.openxmlformats.org/officeDocument/2006/relationships/hyperlink" Target="mailto:gabrielaptinoco@outlook.com" TargetMode="External"/><Relationship Id="rId66" Type="http://schemas.openxmlformats.org/officeDocument/2006/relationships/hyperlink" Target="mailto:danielle.figlioulo@gmail.com" TargetMode="External"/><Relationship Id="rId131" Type="http://schemas.openxmlformats.org/officeDocument/2006/relationships/hyperlink" Target="mailto:gabrielmariano7@hotmail.com" TargetMode="External"/><Relationship Id="rId327" Type="http://schemas.openxmlformats.org/officeDocument/2006/relationships/hyperlink" Target="mailto:gondim.fatima@hotmail.com" TargetMode="External"/><Relationship Id="rId369" Type="http://schemas.openxmlformats.org/officeDocument/2006/relationships/hyperlink" Target="mailto:ALEJANDROCUBASWORK@GMAIL.COM" TargetMode="External"/><Relationship Id="rId173" Type="http://schemas.openxmlformats.org/officeDocument/2006/relationships/hyperlink" Target="mailto:jairocastrosilva77@gmail.com" TargetMode="External"/><Relationship Id="rId229" Type="http://schemas.openxmlformats.org/officeDocument/2006/relationships/hyperlink" Target="mailto:pedromequadros@gmail.com" TargetMode="External"/><Relationship Id="rId380" Type="http://schemas.openxmlformats.org/officeDocument/2006/relationships/hyperlink" Target="mailto:Alecrimr@icloud.com" TargetMode="External"/><Relationship Id="rId436" Type="http://schemas.openxmlformats.org/officeDocument/2006/relationships/hyperlink" Target="mailto:felipemarcel@gmail.com" TargetMode="External"/><Relationship Id="rId240" Type="http://schemas.openxmlformats.org/officeDocument/2006/relationships/hyperlink" Target="mailto:Luizfelipelins.adv@gmail.com" TargetMode="External"/><Relationship Id="rId35" Type="http://schemas.openxmlformats.org/officeDocument/2006/relationships/hyperlink" Target="mailto:mbregantim@hotmail.com" TargetMode="External"/><Relationship Id="rId77" Type="http://schemas.openxmlformats.org/officeDocument/2006/relationships/hyperlink" Target="mailto:debora.porto@yahoo.com" TargetMode="External"/><Relationship Id="rId100" Type="http://schemas.openxmlformats.org/officeDocument/2006/relationships/hyperlink" Target="mailto:liquintanilhas@hotmail.com" TargetMode="External"/><Relationship Id="rId282" Type="http://schemas.openxmlformats.org/officeDocument/2006/relationships/hyperlink" Target="mailto:mayralunanobre@gmail.com" TargetMode="External"/><Relationship Id="rId338" Type="http://schemas.openxmlformats.org/officeDocument/2006/relationships/hyperlink" Target="mailto:jvitor.scampos@outlook.com" TargetMode="External"/><Relationship Id="rId8" Type="http://schemas.openxmlformats.org/officeDocument/2006/relationships/hyperlink" Target="mailto:fagoleiro@hotmail.com" TargetMode="External"/><Relationship Id="rId142" Type="http://schemas.openxmlformats.org/officeDocument/2006/relationships/hyperlink" Target="mailto:tgalvaocosta@gmail.com" TargetMode="External"/><Relationship Id="rId184" Type="http://schemas.openxmlformats.org/officeDocument/2006/relationships/hyperlink" Target="mailto:feliperesende10@gmail.com" TargetMode="External"/><Relationship Id="rId391" Type="http://schemas.openxmlformats.org/officeDocument/2006/relationships/hyperlink" Target="mailto:anapaulalima04@hotmail.com" TargetMode="External"/><Relationship Id="rId405" Type="http://schemas.openxmlformats.org/officeDocument/2006/relationships/hyperlink" Target="mailto:mendeslrodrigo@gmail.com" TargetMode="External"/><Relationship Id="rId251" Type="http://schemas.openxmlformats.org/officeDocument/2006/relationships/hyperlink" Target="mailto:Pablourpia@gmail.com" TargetMode="External"/><Relationship Id="rId46" Type="http://schemas.openxmlformats.org/officeDocument/2006/relationships/hyperlink" Target="mailto:adolpho.barrosct@gmail.com" TargetMode="External"/><Relationship Id="rId293" Type="http://schemas.openxmlformats.org/officeDocument/2006/relationships/hyperlink" Target="mailto:LEONARDOCGRANJA@GMAIL.COM" TargetMode="External"/><Relationship Id="rId307" Type="http://schemas.openxmlformats.org/officeDocument/2006/relationships/hyperlink" Target="mailto:adolpho.barrosct@gmail.com" TargetMode="External"/><Relationship Id="rId349" Type="http://schemas.openxmlformats.org/officeDocument/2006/relationships/hyperlink" Target="mailto:rique@taemcasa.com.br" TargetMode="External"/><Relationship Id="rId88" Type="http://schemas.openxmlformats.org/officeDocument/2006/relationships/hyperlink" Target="mailto:joao.terra01@hotmail.com" TargetMode="External"/><Relationship Id="rId111" Type="http://schemas.openxmlformats.org/officeDocument/2006/relationships/hyperlink" Target="mailto:pamela.olimpio@vrrecife.com.br" TargetMode="External"/><Relationship Id="rId153" Type="http://schemas.openxmlformats.org/officeDocument/2006/relationships/hyperlink" Target="mailto:joaogspa@gmail.com" TargetMode="External"/><Relationship Id="rId195" Type="http://schemas.openxmlformats.org/officeDocument/2006/relationships/hyperlink" Target="mailto:claudia.carrilho@gde-br.com" TargetMode="External"/><Relationship Id="rId209" Type="http://schemas.openxmlformats.org/officeDocument/2006/relationships/hyperlink" Target="mailto:JANAINAGONCALVESS@YAHOO.COM.BR" TargetMode="External"/><Relationship Id="rId360" Type="http://schemas.openxmlformats.org/officeDocument/2006/relationships/hyperlink" Target="mailto:paula_padilha@hotmail.com" TargetMode="External"/><Relationship Id="rId416" Type="http://schemas.openxmlformats.org/officeDocument/2006/relationships/hyperlink" Target="mailto:isaac_esmeraldo@hotmail.com" TargetMode="External"/><Relationship Id="rId220" Type="http://schemas.openxmlformats.org/officeDocument/2006/relationships/hyperlink" Target="mailto:THULIO@GUERRAHOLDING.COM" TargetMode="External"/><Relationship Id="rId15" Type="http://schemas.openxmlformats.org/officeDocument/2006/relationships/hyperlink" Target="mailto:furine@uol.com.br" TargetMode="External"/><Relationship Id="rId57" Type="http://schemas.openxmlformats.org/officeDocument/2006/relationships/hyperlink" Target="mailto:nataliaserraalvarenga@hotmail.com" TargetMode="External"/><Relationship Id="rId262" Type="http://schemas.openxmlformats.org/officeDocument/2006/relationships/hyperlink" Target="mailto:carloshwferreira@gmail.com" TargetMode="External"/><Relationship Id="rId318" Type="http://schemas.openxmlformats.org/officeDocument/2006/relationships/hyperlink" Target="mailto:claudia.carrilho@gde-br.com" TargetMode="External"/><Relationship Id="rId99" Type="http://schemas.openxmlformats.org/officeDocument/2006/relationships/hyperlink" Target="mailto:FELIPE.CERCHIARI@GMAIL.COM" TargetMode="External"/><Relationship Id="rId122" Type="http://schemas.openxmlformats.org/officeDocument/2006/relationships/hyperlink" Target="mailto:thauane_nf@yahoo.com.br" TargetMode="External"/><Relationship Id="rId164" Type="http://schemas.openxmlformats.org/officeDocument/2006/relationships/hyperlink" Target="mailto:mariaeugeniaarruda@gmail.com" TargetMode="External"/><Relationship Id="rId371" Type="http://schemas.openxmlformats.org/officeDocument/2006/relationships/hyperlink" Target="mailto:danisaporito23@gmail.com" TargetMode="External"/><Relationship Id="rId427" Type="http://schemas.openxmlformats.org/officeDocument/2006/relationships/hyperlink" Target="mailto:FLA.MAYOR@GMAIL.COM" TargetMode="External"/><Relationship Id="rId26" Type="http://schemas.openxmlformats.org/officeDocument/2006/relationships/hyperlink" Target="mailto:eniogaraujo@yahoo.com.br" TargetMode="External"/><Relationship Id="rId231" Type="http://schemas.openxmlformats.org/officeDocument/2006/relationships/hyperlink" Target="mailto:Caiomangueiram@gmail.com" TargetMode="External"/><Relationship Id="rId273" Type="http://schemas.openxmlformats.org/officeDocument/2006/relationships/hyperlink" Target="mailto:marinapradamachado@gmail.com" TargetMode="External"/><Relationship Id="rId329" Type="http://schemas.openxmlformats.org/officeDocument/2006/relationships/hyperlink" Target="mailto:eduardo.ca.aguiar@gmail.com" TargetMode="External"/><Relationship Id="rId68" Type="http://schemas.openxmlformats.org/officeDocument/2006/relationships/hyperlink" Target="mailto:carol_roso@hotmail.com" TargetMode="External"/><Relationship Id="rId133" Type="http://schemas.openxmlformats.org/officeDocument/2006/relationships/hyperlink" Target="mailto:renata.krug@gmail.com" TargetMode="External"/><Relationship Id="rId175" Type="http://schemas.openxmlformats.org/officeDocument/2006/relationships/hyperlink" Target="mailto:RLANDIMRADIO@GMAIL.COM" TargetMode="External"/><Relationship Id="rId340" Type="http://schemas.openxmlformats.org/officeDocument/2006/relationships/hyperlink" Target="mailto:mateusspf@gmail.com" TargetMode="External"/><Relationship Id="rId200" Type="http://schemas.openxmlformats.org/officeDocument/2006/relationships/hyperlink" Target="mailto:diegomatospg@gmail.com" TargetMode="External"/><Relationship Id="rId382" Type="http://schemas.openxmlformats.org/officeDocument/2006/relationships/hyperlink" Target="mailto:administrativo@sixhospitalar.com.br" TargetMode="External"/><Relationship Id="rId438" Type="http://schemas.openxmlformats.org/officeDocument/2006/relationships/vmlDrawing" Target="../drawings/vmlDrawing2.vml"/><Relationship Id="rId242" Type="http://schemas.openxmlformats.org/officeDocument/2006/relationships/hyperlink" Target="mailto:carsanta03@gmail" TargetMode="External"/><Relationship Id="rId284" Type="http://schemas.openxmlformats.org/officeDocument/2006/relationships/hyperlink" Target="mailto:marinicolopoulos@gmail.com" TargetMode="External"/><Relationship Id="rId37" Type="http://schemas.openxmlformats.org/officeDocument/2006/relationships/hyperlink" Target="mailto:thiagoslneves@gmail.com" TargetMode="External"/><Relationship Id="rId79" Type="http://schemas.openxmlformats.org/officeDocument/2006/relationships/hyperlink" Target="mailto:ayronleal@hotmail.com" TargetMode="External"/><Relationship Id="rId102" Type="http://schemas.openxmlformats.org/officeDocument/2006/relationships/hyperlink" Target="mailto:carlosvictorferreira@icloud.com" TargetMode="External"/><Relationship Id="rId144" Type="http://schemas.openxmlformats.org/officeDocument/2006/relationships/hyperlink" Target="mailto:leonardo@solivetti.com.br" TargetMode="External"/><Relationship Id="rId90" Type="http://schemas.openxmlformats.org/officeDocument/2006/relationships/hyperlink" Target="mailto:Matos@rpcpar.com" TargetMode="External"/><Relationship Id="rId186" Type="http://schemas.openxmlformats.org/officeDocument/2006/relationships/hyperlink" Target="mailto:alvarito@rioave.com.br" TargetMode="External"/><Relationship Id="rId351" Type="http://schemas.openxmlformats.org/officeDocument/2006/relationships/hyperlink" Target="mailto:eduardopellerin@hotmail.com" TargetMode="External"/><Relationship Id="rId393" Type="http://schemas.openxmlformats.org/officeDocument/2006/relationships/hyperlink" Target="mailto:RDO.NVA01@GMAIL.COM" TargetMode="External"/><Relationship Id="rId407" Type="http://schemas.openxmlformats.org/officeDocument/2006/relationships/hyperlink" Target="mailto:rooypam@gmail.com" TargetMode="External"/><Relationship Id="rId211" Type="http://schemas.openxmlformats.org/officeDocument/2006/relationships/hyperlink" Target="mailto:JOSEFABIANO@GMAIL.COM" TargetMode="External"/><Relationship Id="rId253" Type="http://schemas.openxmlformats.org/officeDocument/2006/relationships/hyperlink" Target="mailto:denisefsilva.th@gmail.com" TargetMode="External"/><Relationship Id="rId295" Type="http://schemas.openxmlformats.org/officeDocument/2006/relationships/hyperlink" Target="mailto:orlandomaia@ayresbritto.com.br" TargetMode="External"/><Relationship Id="rId309" Type="http://schemas.openxmlformats.org/officeDocument/2006/relationships/hyperlink" Target="mailto:ROSANENATAL@UOL.COM.BR" TargetMode="External"/><Relationship Id="rId48" Type="http://schemas.openxmlformats.org/officeDocument/2006/relationships/hyperlink" Target="mailto:Hamilton.junior@me.com" TargetMode="External"/><Relationship Id="rId113" Type="http://schemas.openxmlformats.org/officeDocument/2006/relationships/hyperlink" Target="mailto:pamela.olimpio@vrrecife.com.br" TargetMode="External"/><Relationship Id="rId320" Type="http://schemas.openxmlformats.org/officeDocument/2006/relationships/hyperlink" Target="mailto:pedrojccosta@outlook.com" TargetMode="External"/><Relationship Id="rId155" Type="http://schemas.openxmlformats.org/officeDocument/2006/relationships/hyperlink" Target="mailto:isabelmarinhof@hotmail.com" TargetMode="External"/><Relationship Id="rId197" Type="http://schemas.openxmlformats.org/officeDocument/2006/relationships/hyperlink" Target="mailto:wagnerfs1@icloud.com" TargetMode="External"/><Relationship Id="rId362" Type="http://schemas.openxmlformats.org/officeDocument/2006/relationships/hyperlink" Target="mailto:Gabrieltorresoliveira@hotmail.com" TargetMode="External"/><Relationship Id="rId418" Type="http://schemas.openxmlformats.org/officeDocument/2006/relationships/hyperlink" Target="mailto:luiz_psf@hotmail.com" TargetMode="External"/><Relationship Id="rId222" Type="http://schemas.openxmlformats.org/officeDocument/2006/relationships/hyperlink" Target="mailto:diegotsouza83@gmail.com" TargetMode="External"/><Relationship Id="rId264" Type="http://schemas.openxmlformats.org/officeDocument/2006/relationships/hyperlink" Target="mailto:ferraz.fillipe@gmail.com" TargetMode="External"/><Relationship Id="rId17" Type="http://schemas.openxmlformats.org/officeDocument/2006/relationships/hyperlink" Target="mailto:ednavitoria13@yahoo.com.br" TargetMode="External"/><Relationship Id="rId59" Type="http://schemas.openxmlformats.org/officeDocument/2006/relationships/hyperlink" Target="mailto:heloisa.madureirac@gmail.com" TargetMode="External"/><Relationship Id="rId124" Type="http://schemas.openxmlformats.org/officeDocument/2006/relationships/hyperlink" Target="mailto:katy_sng@hotmail.com" TargetMode="External"/><Relationship Id="rId70" Type="http://schemas.openxmlformats.org/officeDocument/2006/relationships/hyperlink" Target="mailto:wscadmimoveis@gmail.com" TargetMode="External"/><Relationship Id="rId166" Type="http://schemas.openxmlformats.org/officeDocument/2006/relationships/hyperlink" Target="mailto:gustavoqueiroga@hotmail.com" TargetMode="External"/><Relationship Id="rId331" Type="http://schemas.openxmlformats.org/officeDocument/2006/relationships/hyperlink" Target="mailto:alvesandrade.camila@gmail.com" TargetMode="External"/><Relationship Id="rId373" Type="http://schemas.openxmlformats.org/officeDocument/2006/relationships/hyperlink" Target="mailto:cibele2almeida@gmail.com" TargetMode="External"/><Relationship Id="rId429" Type="http://schemas.openxmlformats.org/officeDocument/2006/relationships/hyperlink" Target="mailto:saluamafra@hotmail.com" TargetMode="External"/><Relationship Id="rId1" Type="http://schemas.openxmlformats.org/officeDocument/2006/relationships/hyperlink" Target="mailto:GUILHERME.BELANGA@GMAIL.COM" TargetMode="External"/><Relationship Id="rId233" Type="http://schemas.openxmlformats.org/officeDocument/2006/relationships/hyperlink" Target="mailto:GRRIBEIRO.OFTALMO@UOL.COM.BR" TargetMode="External"/><Relationship Id="rId440" Type="http://schemas.openxmlformats.org/officeDocument/2006/relationships/comments" Target="../comments2.xml"/><Relationship Id="rId28" Type="http://schemas.openxmlformats.org/officeDocument/2006/relationships/hyperlink" Target="mailto:laura.furine@gmail.com" TargetMode="External"/><Relationship Id="rId275" Type="http://schemas.openxmlformats.org/officeDocument/2006/relationships/hyperlink" Target="mailto:joaoalvesm_adv@icloud.com" TargetMode="External"/><Relationship Id="rId300" Type="http://schemas.openxmlformats.org/officeDocument/2006/relationships/hyperlink" Target="mailto:bryanmar169@gmail.com" TargetMode="External"/><Relationship Id="rId81" Type="http://schemas.openxmlformats.org/officeDocument/2006/relationships/hyperlink" Target="mailto:marinamelo@live.com" TargetMode="External"/><Relationship Id="rId135" Type="http://schemas.openxmlformats.org/officeDocument/2006/relationships/hyperlink" Target="mailto:vanessa.devechi.ginez@gmail.com" TargetMode="External"/><Relationship Id="rId177" Type="http://schemas.openxmlformats.org/officeDocument/2006/relationships/hyperlink" Target="mailto:alexandrefink@gmail.com" TargetMode="External"/><Relationship Id="rId342" Type="http://schemas.openxmlformats.org/officeDocument/2006/relationships/hyperlink" Target="mailto:FILIPEBELFORT@GMAIL.COM" TargetMode="External"/><Relationship Id="rId384" Type="http://schemas.openxmlformats.org/officeDocument/2006/relationships/hyperlink" Target="mailto:rcf.1@hotmail.com" TargetMode="Externa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7.xml.rels><?xml version="1.0" encoding="UTF-8" standalone="yes"?>
<Relationships xmlns="http://schemas.openxmlformats.org/package/2006/relationships"><Relationship Id="rId8" Type="http://schemas.openxmlformats.org/officeDocument/2006/relationships/hyperlink" Target="mailto:alvesandrade.camila@gmail.com" TargetMode="External"/><Relationship Id="rId3" Type="http://schemas.openxmlformats.org/officeDocument/2006/relationships/hyperlink" Target="mailto:gondim.fatima@hotmail.com" TargetMode="External"/><Relationship Id="rId7" Type="http://schemas.openxmlformats.org/officeDocument/2006/relationships/hyperlink" Target="mailto:Andrefagundescarvalho@gmail.com" TargetMode="External"/><Relationship Id="rId12" Type="http://schemas.microsoft.com/office/2017/10/relationships/threadedComment" Target="../threadedComments/threadedComment3.xml"/><Relationship Id="rId2" Type="http://schemas.openxmlformats.org/officeDocument/2006/relationships/hyperlink" Target="mailto:carlameireles18@gmail.com" TargetMode="External"/><Relationship Id="rId1" Type="http://schemas.openxmlformats.org/officeDocument/2006/relationships/hyperlink" Target="mailto:lelepedrosa@hotmail.com" TargetMode="External"/><Relationship Id="rId6" Type="http://schemas.openxmlformats.org/officeDocument/2006/relationships/hyperlink" Target="mailto:ALICEPVS@HOTMAIL.COM" TargetMode="External"/><Relationship Id="rId11" Type="http://schemas.openxmlformats.org/officeDocument/2006/relationships/comments" Target="../comments3.xml"/><Relationship Id="rId5" Type="http://schemas.openxmlformats.org/officeDocument/2006/relationships/hyperlink" Target="mailto:GARREZINHA@GMAIL.COM" TargetMode="External"/><Relationship Id="rId10" Type="http://schemas.openxmlformats.org/officeDocument/2006/relationships/table" Target="../tables/table10.xml"/><Relationship Id="rId4" Type="http://schemas.openxmlformats.org/officeDocument/2006/relationships/hyperlink" Target="mailto:gondim.fatima@hotmail.com" TargetMode="External"/><Relationship Id="rId9"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117" Type="http://schemas.openxmlformats.org/officeDocument/2006/relationships/hyperlink" Target="mailto:joao_lucenacn@hotmail.com" TargetMode="External"/><Relationship Id="rId21" Type="http://schemas.openxmlformats.org/officeDocument/2006/relationships/hyperlink" Target="mailto:lelepedrosa@hotmail.com" TargetMode="External"/><Relationship Id="rId42" Type="http://schemas.openxmlformats.org/officeDocument/2006/relationships/hyperlink" Target="mailto:contato@kadulins.com.br" TargetMode="External"/><Relationship Id="rId63" Type="http://schemas.openxmlformats.org/officeDocument/2006/relationships/hyperlink" Target="mailto:vinicius.ferreira16@gmail.com" TargetMode="External"/><Relationship Id="rId84" Type="http://schemas.openxmlformats.org/officeDocument/2006/relationships/hyperlink" Target="mailto:guimoresco@gmail.com" TargetMode="External"/><Relationship Id="rId138" Type="http://schemas.openxmlformats.org/officeDocument/2006/relationships/hyperlink" Target="mailto:tadeu-aguiar@hotmail.com" TargetMode="External"/><Relationship Id="rId159" Type="http://schemas.openxmlformats.org/officeDocument/2006/relationships/hyperlink" Target="mailto:gabrielmousinho@kgmrep.com.br" TargetMode="External"/><Relationship Id="rId170" Type="http://schemas.openxmlformats.org/officeDocument/2006/relationships/hyperlink" Target="mailto:FELIPE.CERCHIARI@GMAIL.COM" TargetMode="External"/><Relationship Id="rId191" Type="http://schemas.openxmlformats.org/officeDocument/2006/relationships/hyperlink" Target="mailto:LEONARDORENDANET@GMAIL.COM" TargetMode="External"/><Relationship Id="rId205" Type="http://schemas.openxmlformats.org/officeDocument/2006/relationships/hyperlink" Target="mailto:joaoricardo@gmail.com" TargetMode="External"/><Relationship Id="rId226" Type="http://schemas.openxmlformats.org/officeDocument/2006/relationships/hyperlink" Target="mailto:rafaelclima@gmail.com" TargetMode="External"/><Relationship Id="rId247" Type="http://schemas.openxmlformats.org/officeDocument/2006/relationships/hyperlink" Target="mailto:danisaporito23@gmail.com" TargetMode="External"/><Relationship Id="rId107" Type="http://schemas.openxmlformats.org/officeDocument/2006/relationships/hyperlink" Target="mailto:carlamendoncaf@hotmail.com" TargetMode="External"/><Relationship Id="rId11" Type="http://schemas.openxmlformats.org/officeDocument/2006/relationships/hyperlink" Target="mailto:fflima2@hotmail.com" TargetMode="External"/><Relationship Id="rId32" Type="http://schemas.openxmlformats.org/officeDocument/2006/relationships/hyperlink" Target="mailto:andrepmedeiros@gmail.com" TargetMode="External"/><Relationship Id="rId53" Type="http://schemas.openxmlformats.org/officeDocument/2006/relationships/hyperlink" Target="mailto:fabiocnph@gmail.com" TargetMode="External"/><Relationship Id="rId74" Type="http://schemas.openxmlformats.org/officeDocument/2006/relationships/hyperlink" Target="mailto:murilogun@gmail.com" TargetMode="External"/><Relationship Id="rId128" Type="http://schemas.openxmlformats.org/officeDocument/2006/relationships/hyperlink" Target="mailto:hugobarzonilucas@hotmail.com" TargetMode="External"/><Relationship Id="rId149" Type="http://schemas.openxmlformats.org/officeDocument/2006/relationships/hyperlink" Target="mailto:gondim.fatima@hotmail.com" TargetMode="External"/><Relationship Id="rId5" Type="http://schemas.openxmlformats.org/officeDocument/2006/relationships/hyperlink" Target="mailto:mluisamlira@gmail.com" TargetMode="External"/><Relationship Id="rId95" Type="http://schemas.openxmlformats.org/officeDocument/2006/relationships/hyperlink" Target="mailto:lucas.marostica@gmail.com" TargetMode="External"/><Relationship Id="rId160" Type="http://schemas.openxmlformats.org/officeDocument/2006/relationships/hyperlink" Target="mailto:michelwsl@outlook.com" TargetMode="External"/><Relationship Id="rId181" Type="http://schemas.openxmlformats.org/officeDocument/2006/relationships/hyperlink" Target="mailto:PRISCALMEIDA@HOTMAIL.COM" TargetMode="External"/><Relationship Id="rId216" Type="http://schemas.openxmlformats.org/officeDocument/2006/relationships/hyperlink" Target="mailto:ALINEFEZER@HOTMAIL.COM" TargetMode="External"/><Relationship Id="rId237" Type="http://schemas.openxmlformats.org/officeDocument/2006/relationships/hyperlink" Target="mailto:MARIFARIAA@HOTMAIL.COM" TargetMode="External"/><Relationship Id="rId22" Type="http://schemas.openxmlformats.org/officeDocument/2006/relationships/hyperlink" Target="mailto:jorgegomesr1@hotmail.com" TargetMode="External"/><Relationship Id="rId43" Type="http://schemas.openxmlformats.org/officeDocument/2006/relationships/hyperlink" Target="mailto:CRISTIANECLROCHA@GMAIL.COM" TargetMode="External"/><Relationship Id="rId64" Type="http://schemas.openxmlformats.org/officeDocument/2006/relationships/hyperlink" Target="mailto:rafadpedrosa@gmail.com" TargetMode="External"/><Relationship Id="rId118" Type="http://schemas.openxmlformats.org/officeDocument/2006/relationships/hyperlink" Target="mailto:jefersonsds2@gmail.com" TargetMode="External"/><Relationship Id="rId139" Type="http://schemas.openxmlformats.org/officeDocument/2006/relationships/hyperlink" Target="mailto:carollemosa@gmail.com" TargetMode="External"/><Relationship Id="rId85" Type="http://schemas.openxmlformats.org/officeDocument/2006/relationships/hyperlink" Target="mailto:graziela.sartori@gmail.com" TargetMode="External"/><Relationship Id="rId150" Type="http://schemas.openxmlformats.org/officeDocument/2006/relationships/hyperlink" Target="mailto:gondim.fatima@hotmail.com" TargetMode="External"/><Relationship Id="rId171" Type="http://schemas.openxmlformats.org/officeDocument/2006/relationships/hyperlink" Target="mailto:DANIELSENAPESSOAL@GMAIL.COM" TargetMode="External"/><Relationship Id="rId192" Type="http://schemas.openxmlformats.org/officeDocument/2006/relationships/hyperlink" Target="mailto:ANTONIO.PAULO@CRVINDUSTRIAL.COM.BR" TargetMode="External"/><Relationship Id="rId206" Type="http://schemas.openxmlformats.org/officeDocument/2006/relationships/hyperlink" Target="mailto:bgfferreira@gmail.com" TargetMode="External"/><Relationship Id="rId227" Type="http://schemas.openxmlformats.org/officeDocument/2006/relationships/hyperlink" Target="mailto:celina_tassitano@hotmail.com" TargetMode="External"/><Relationship Id="rId248" Type="http://schemas.openxmlformats.org/officeDocument/2006/relationships/printerSettings" Target="../printerSettings/printerSettings5.bin"/><Relationship Id="rId12" Type="http://schemas.openxmlformats.org/officeDocument/2006/relationships/hyperlink" Target="mailto:cfreitas47@gmail.com" TargetMode="External"/><Relationship Id="rId33" Type="http://schemas.openxmlformats.org/officeDocument/2006/relationships/hyperlink" Target="mailto:beatriz_dias27@hotmail.com" TargetMode="External"/><Relationship Id="rId108" Type="http://schemas.openxmlformats.org/officeDocument/2006/relationships/hyperlink" Target="mailto:luazevedo475@gmail.com" TargetMode="External"/><Relationship Id="rId129" Type="http://schemas.openxmlformats.org/officeDocument/2006/relationships/hyperlink" Target="mailto:erikbrunnoaugusto@gmail.com" TargetMode="External"/><Relationship Id="rId54" Type="http://schemas.openxmlformats.org/officeDocument/2006/relationships/hyperlink" Target="mailto:CROSANEGRIVICICH@OUTLOOK.COM" TargetMode="External"/><Relationship Id="rId75" Type="http://schemas.openxmlformats.org/officeDocument/2006/relationships/hyperlink" Target="mailto:peduarte_50@hotmail.com" TargetMode="External"/><Relationship Id="rId96" Type="http://schemas.openxmlformats.org/officeDocument/2006/relationships/hyperlink" Target="mailto:gondim.fatima@hotmail.com" TargetMode="External"/><Relationship Id="rId140" Type="http://schemas.openxmlformats.org/officeDocument/2006/relationships/hyperlink" Target="mailto:LEILIG@GMAIL.COM" TargetMode="External"/><Relationship Id="rId161" Type="http://schemas.openxmlformats.org/officeDocument/2006/relationships/hyperlink" Target="mailto:WAGNERCASSAL@HOTMAIL.COM" TargetMode="External"/><Relationship Id="rId182" Type="http://schemas.openxmlformats.org/officeDocument/2006/relationships/hyperlink" Target="mailto:victorlima.web@gmail.com" TargetMode="External"/><Relationship Id="rId217" Type="http://schemas.openxmlformats.org/officeDocument/2006/relationships/hyperlink" Target="mailto:helio.tolentino@outlook.com" TargetMode="External"/><Relationship Id="rId6" Type="http://schemas.openxmlformats.org/officeDocument/2006/relationships/hyperlink" Target="mailto:adriananobrega@yahoo.com.br" TargetMode="External"/><Relationship Id="rId238" Type="http://schemas.openxmlformats.org/officeDocument/2006/relationships/hyperlink" Target="mailto:antonio.paulo@crvindustrial.com" TargetMode="External"/><Relationship Id="rId23" Type="http://schemas.openxmlformats.org/officeDocument/2006/relationships/hyperlink" Target="mailto:augusto@hotlink.com.br" TargetMode="External"/><Relationship Id="rId119" Type="http://schemas.openxmlformats.org/officeDocument/2006/relationships/hyperlink" Target="mailto:luizabel6@hotmail.com" TargetMode="External"/><Relationship Id="rId44" Type="http://schemas.openxmlformats.org/officeDocument/2006/relationships/hyperlink" Target="mailto:MARCUSGRANJA@GMAIL.COM" TargetMode="External"/><Relationship Id="rId65" Type="http://schemas.openxmlformats.org/officeDocument/2006/relationships/hyperlink" Target="mailto:KAROLINEBELEM@GMAIL.COM" TargetMode="External"/><Relationship Id="rId86" Type="http://schemas.openxmlformats.org/officeDocument/2006/relationships/hyperlink" Target="mailto:MARIALSMM@GMAIL.COM" TargetMode="External"/><Relationship Id="rId130" Type="http://schemas.openxmlformats.org/officeDocument/2006/relationships/hyperlink" Target="mailto:harropcarolina@gmail.com" TargetMode="External"/><Relationship Id="rId151" Type="http://schemas.openxmlformats.org/officeDocument/2006/relationships/hyperlink" Target="mailto:camila.cecato@hotmail.com" TargetMode="External"/><Relationship Id="rId172" Type="http://schemas.openxmlformats.org/officeDocument/2006/relationships/hyperlink" Target="mailto:matheus.linslopes@hotmail.com" TargetMode="External"/><Relationship Id="rId193" Type="http://schemas.openxmlformats.org/officeDocument/2006/relationships/hyperlink" Target="mailto:humbertocarrilho@outlook.com" TargetMode="External"/><Relationship Id="rId207" Type="http://schemas.openxmlformats.org/officeDocument/2006/relationships/hyperlink" Target="mailto:feliperesende10@gmail.com" TargetMode="External"/><Relationship Id="rId228" Type="http://schemas.openxmlformats.org/officeDocument/2006/relationships/hyperlink" Target="mailto:LUCASBUR@LIVE.COM" TargetMode="External"/><Relationship Id="rId249" Type="http://schemas.openxmlformats.org/officeDocument/2006/relationships/vmlDrawing" Target="../drawings/vmlDrawing4.vml"/><Relationship Id="rId13" Type="http://schemas.openxmlformats.org/officeDocument/2006/relationships/hyperlink" Target="mailto:pedro@engemaia.eng.br" TargetMode="External"/><Relationship Id="rId109" Type="http://schemas.openxmlformats.org/officeDocument/2006/relationships/hyperlink" Target="mailto:alvesandrade.camila@gmail.com" TargetMode="External"/><Relationship Id="rId34" Type="http://schemas.openxmlformats.org/officeDocument/2006/relationships/hyperlink" Target="mailto:erica.marostica@gmail.com" TargetMode="External"/><Relationship Id="rId55" Type="http://schemas.openxmlformats.org/officeDocument/2006/relationships/hyperlink" Target="mailto:guaracyorto@gmail.com" TargetMode="External"/><Relationship Id="rId76" Type="http://schemas.openxmlformats.org/officeDocument/2006/relationships/hyperlink" Target="mailto:jusandes@gmail.com" TargetMode="External"/><Relationship Id="rId97" Type="http://schemas.openxmlformats.org/officeDocument/2006/relationships/hyperlink" Target="mailto:efremcbit@gmail.com" TargetMode="External"/><Relationship Id="rId120" Type="http://schemas.openxmlformats.org/officeDocument/2006/relationships/hyperlink" Target="mailto:camila.cecato@hotmail.com" TargetMode="External"/><Relationship Id="rId141" Type="http://schemas.openxmlformats.org/officeDocument/2006/relationships/hyperlink" Target="mailto:thaisrilou@gmail.com" TargetMode="External"/><Relationship Id="rId7" Type="http://schemas.openxmlformats.org/officeDocument/2006/relationships/hyperlink" Target="mailto:joaocarvalhobr@yahoo.com.br" TargetMode="External"/><Relationship Id="rId162" Type="http://schemas.openxmlformats.org/officeDocument/2006/relationships/hyperlink" Target="mailto:jotavfraga@gmail.com" TargetMode="External"/><Relationship Id="rId183" Type="http://schemas.openxmlformats.org/officeDocument/2006/relationships/hyperlink" Target="mailto:TIAGOCARDOSOC@GMAIL.COM" TargetMode="External"/><Relationship Id="rId218" Type="http://schemas.openxmlformats.org/officeDocument/2006/relationships/hyperlink" Target="mailto:eduardommagalhaes06@gmail.com" TargetMode="External"/><Relationship Id="rId239" Type="http://schemas.openxmlformats.org/officeDocument/2006/relationships/hyperlink" Target="mailto:ISABELMIRANDAMACHADO@GMAIL.COM" TargetMode="External"/><Relationship Id="rId250" Type="http://schemas.openxmlformats.org/officeDocument/2006/relationships/table" Target="../tables/table11.xml"/><Relationship Id="rId24" Type="http://schemas.openxmlformats.org/officeDocument/2006/relationships/hyperlink" Target="mailto:gabrielaptinoco@outlook.com" TargetMode="External"/><Relationship Id="rId45" Type="http://schemas.openxmlformats.org/officeDocument/2006/relationships/hyperlink" Target="mailto:AL.AMORIMANA@GMAIL.COM" TargetMode="External"/><Relationship Id="rId66" Type="http://schemas.openxmlformats.org/officeDocument/2006/relationships/hyperlink" Target="mailto:danielle.figlioulo@gmail.com" TargetMode="External"/><Relationship Id="rId87" Type="http://schemas.openxmlformats.org/officeDocument/2006/relationships/hyperlink" Target="mailto:jvitor.scampos@outlook.com" TargetMode="External"/><Relationship Id="rId110" Type="http://schemas.openxmlformats.org/officeDocument/2006/relationships/hyperlink" Target="mailto:Luciano.guerrero@vrrecife.com.br" TargetMode="External"/><Relationship Id="rId131" Type="http://schemas.openxmlformats.org/officeDocument/2006/relationships/hyperlink" Target="mailto:gabrielmariano7@hotmail.com" TargetMode="External"/><Relationship Id="rId152" Type="http://schemas.openxmlformats.org/officeDocument/2006/relationships/hyperlink" Target="mailto:thomaslimalins@gmail.com" TargetMode="External"/><Relationship Id="rId173" Type="http://schemas.openxmlformats.org/officeDocument/2006/relationships/hyperlink" Target="mailto:jairocastrosilva77@gmail.com" TargetMode="External"/><Relationship Id="rId194" Type="http://schemas.openxmlformats.org/officeDocument/2006/relationships/hyperlink" Target="mailto:humberto1carrilho@gmail.com" TargetMode="External"/><Relationship Id="rId208" Type="http://schemas.openxmlformats.org/officeDocument/2006/relationships/hyperlink" Target="mailto:mariaclara.act22@gmail.com" TargetMode="External"/><Relationship Id="rId229" Type="http://schemas.openxmlformats.org/officeDocument/2006/relationships/hyperlink" Target="mailto:lorenabrendaoliveira@gmail.com" TargetMode="External"/><Relationship Id="rId240" Type="http://schemas.openxmlformats.org/officeDocument/2006/relationships/hyperlink" Target="mailto:arruda.gabriela@gmail.com" TargetMode="External"/><Relationship Id="rId14" Type="http://schemas.openxmlformats.org/officeDocument/2006/relationships/hyperlink" Target="mailto:furine@uol.com.br" TargetMode="External"/><Relationship Id="rId35" Type="http://schemas.openxmlformats.org/officeDocument/2006/relationships/hyperlink" Target="mailto:mbregantim@hotmail.com" TargetMode="External"/><Relationship Id="rId56" Type="http://schemas.openxmlformats.org/officeDocument/2006/relationships/hyperlink" Target="mailto:VITORIAARQUITETURA@GMAIL.COM" TargetMode="External"/><Relationship Id="rId77" Type="http://schemas.openxmlformats.org/officeDocument/2006/relationships/hyperlink" Target="mailto:debora.porto@yahoo.com" TargetMode="External"/><Relationship Id="rId100" Type="http://schemas.openxmlformats.org/officeDocument/2006/relationships/hyperlink" Target="mailto:liquintanilhas@hotmail.com" TargetMode="External"/><Relationship Id="rId8" Type="http://schemas.openxmlformats.org/officeDocument/2006/relationships/hyperlink" Target="mailto:fagoleiro@hotmail.com" TargetMode="External"/><Relationship Id="rId98" Type="http://schemas.openxmlformats.org/officeDocument/2006/relationships/hyperlink" Target="mailto:DIRETORIA@EVENTOSSP.COM.BR" TargetMode="External"/><Relationship Id="rId121" Type="http://schemas.openxmlformats.org/officeDocument/2006/relationships/hyperlink" Target="mailto:FLAVIOARANHA@HOTMAIL.COM" TargetMode="External"/><Relationship Id="rId142" Type="http://schemas.openxmlformats.org/officeDocument/2006/relationships/hyperlink" Target="mailto:tgalvaocosta@gmail.com" TargetMode="External"/><Relationship Id="rId163" Type="http://schemas.openxmlformats.org/officeDocument/2006/relationships/hyperlink" Target="mailto:MAIRAMMELOS@GMAIL.COM" TargetMode="External"/><Relationship Id="rId184" Type="http://schemas.openxmlformats.org/officeDocument/2006/relationships/hyperlink" Target="mailto:feliperesende10@gmail.com" TargetMode="External"/><Relationship Id="rId219" Type="http://schemas.openxmlformats.org/officeDocument/2006/relationships/hyperlink" Target="mailto:lanalima@gmail.com" TargetMode="External"/><Relationship Id="rId230" Type="http://schemas.openxmlformats.org/officeDocument/2006/relationships/hyperlink" Target="mailto:pedromequadros@gmail.com" TargetMode="External"/><Relationship Id="rId251" Type="http://schemas.openxmlformats.org/officeDocument/2006/relationships/comments" Target="../comments4.xml"/><Relationship Id="rId25" Type="http://schemas.openxmlformats.org/officeDocument/2006/relationships/hyperlink" Target="mailto:eniogaraujo@yahoo.com.br" TargetMode="External"/><Relationship Id="rId46" Type="http://schemas.openxmlformats.org/officeDocument/2006/relationships/hyperlink" Target="mailto:adolpho.barrosct@gmail.com" TargetMode="External"/><Relationship Id="rId67" Type="http://schemas.openxmlformats.org/officeDocument/2006/relationships/hyperlink" Target="mailto:Marcosalcinojr@gmail.com" TargetMode="External"/><Relationship Id="rId88" Type="http://schemas.openxmlformats.org/officeDocument/2006/relationships/hyperlink" Target="mailto:joao.terra01@hotmail.com" TargetMode="External"/><Relationship Id="rId111" Type="http://schemas.openxmlformats.org/officeDocument/2006/relationships/hyperlink" Target="mailto:pamela.olimpio@vrrecife.com.br" TargetMode="External"/><Relationship Id="rId132" Type="http://schemas.openxmlformats.org/officeDocument/2006/relationships/hyperlink" Target="mailto:andressajslucas@ufpa.br" TargetMode="External"/><Relationship Id="rId153" Type="http://schemas.openxmlformats.org/officeDocument/2006/relationships/hyperlink" Target="mailto:joaogspa@gmail.com" TargetMode="External"/><Relationship Id="rId174" Type="http://schemas.openxmlformats.org/officeDocument/2006/relationships/hyperlink" Target="mailto:EGNUTRICAO@GMAIL.COM" TargetMode="External"/><Relationship Id="rId195" Type="http://schemas.openxmlformats.org/officeDocument/2006/relationships/hyperlink" Target="mailto:claudia.carrilho@gde-br.com" TargetMode="External"/><Relationship Id="rId209" Type="http://schemas.openxmlformats.org/officeDocument/2006/relationships/hyperlink" Target="mailto:JANAINAGONCALVESS@YAHOO.COM.BR" TargetMode="External"/><Relationship Id="rId220" Type="http://schemas.openxmlformats.org/officeDocument/2006/relationships/hyperlink" Target="mailto:kayoesposito@gmail.com" TargetMode="External"/><Relationship Id="rId241" Type="http://schemas.openxmlformats.org/officeDocument/2006/relationships/hyperlink" Target="mailto:Luizfelipelins.adv@gmail.com" TargetMode="External"/><Relationship Id="rId15" Type="http://schemas.openxmlformats.org/officeDocument/2006/relationships/hyperlink" Target="mailto:furine@uol.com.br" TargetMode="External"/><Relationship Id="rId36" Type="http://schemas.openxmlformats.org/officeDocument/2006/relationships/hyperlink" Target="mailto:SAULOGODOY@HOTMAIL.COM" TargetMode="External"/><Relationship Id="rId57" Type="http://schemas.openxmlformats.org/officeDocument/2006/relationships/hyperlink" Target="mailto:nataliaserraalvarenga@hotmail.com" TargetMode="External"/><Relationship Id="rId78" Type="http://schemas.openxmlformats.org/officeDocument/2006/relationships/hyperlink" Target="mailto:Nathaliaalecrim9@gmail.com" TargetMode="External"/><Relationship Id="rId99" Type="http://schemas.openxmlformats.org/officeDocument/2006/relationships/hyperlink" Target="mailto:FELIPE.CERCHIARI@GMAIL.COM" TargetMode="External"/><Relationship Id="rId101" Type="http://schemas.openxmlformats.org/officeDocument/2006/relationships/hyperlink" Target="mailto:vitoharruda@hotmail.com" TargetMode="External"/><Relationship Id="rId122" Type="http://schemas.openxmlformats.org/officeDocument/2006/relationships/hyperlink" Target="mailto:thauane_nf@yahoo.com.br" TargetMode="External"/><Relationship Id="rId143" Type="http://schemas.openxmlformats.org/officeDocument/2006/relationships/hyperlink" Target="mailto:evirdoliveira@gmail.com" TargetMode="External"/><Relationship Id="rId164" Type="http://schemas.openxmlformats.org/officeDocument/2006/relationships/hyperlink" Target="mailto:mariaeugeniaarruda@gmail.com" TargetMode="External"/><Relationship Id="rId185" Type="http://schemas.openxmlformats.org/officeDocument/2006/relationships/hyperlink" Target="mailto:albanezandrade@gmail.com" TargetMode="External"/><Relationship Id="rId4" Type="http://schemas.openxmlformats.org/officeDocument/2006/relationships/hyperlink" Target="mailto:edilson.araujo73@gmail.com" TargetMode="External"/><Relationship Id="rId9" Type="http://schemas.openxmlformats.org/officeDocument/2006/relationships/hyperlink" Target="mailto:joaomendes85@yahoo.com.br" TargetMode="External"/><Relationship Id="rId180" Type="http://schemas.openxmlformats.org/officeDocument/2006/relationships/hyperlink" Target="mailto:fttiago@gmail.com" TargetMode="External"/><Relationship Id="rId210" Type="http://schemas.openxmlformats.org/officeDocument/2006/relationships/hyperlink" Target="mailto:DIEGOFSJ@GMAIL.COM" TargetMode="External"/><Relationship Id="rId215" Type="http://schemas.openxmlformats.org/officeDocument/2006/relationships/hyperlink" Target="mailto:vascobravofilho@yahoo.com.br" TargetMode="External"/><Relationship Id="rId236" Type="http://schemas.openxmlformats.org/officeDocument/2006/relationships/hyperlink" Target="mailto:PBRENO@GMAIL.COM" TargetMode="External"/><Relationship Id="rId26" Type="http://schemas.openxmlformats.org/officeDocument/2006/relationships/hyperlink" Target="mailto:eniogaraujo@yahoo.com.br" TargetMode="External"/><Relationship Id="rId231" Type="http://schemas.openxmlformats.org/officeDocument/2006/relationships/hyperlink" Target="mailto:maromano0412@gmail.com" TargetMode="External"/><Relationship Id="rId252" Type="http://schemas.microsoft.com/office/2017/10/relationships/threadedComment" Target="../threadedComments/threadedComment4.xml"/><Relationship Id="rId47" Type="http://schemas.openxmlformats.org/officeDocument/2006/relationships/hyperlink" Target="mailto:LUCAS@MANACAITAPEVA.COM.BR" TargetMode="External"/><Relationship Id="rId68" Type="http://schemas.openxmlformats.org/officeDocument/2006/relationships/hyperlink" Target="mailto:carol_roso@hotmail.com" TargetMode="External"/><Relationship Id="rId89" Type="http://schemas.openxmlformats.org/officeDocument/2006/relationships/hyperlink" Target="mailto:thauane_nf@yahoo.com.br" TargetMode="External"/><Relationship Id="rId112" Type="http://schemas.openxmlformats.org/officeDocument/2006/relationships/hyperlink" Target="mailto:Luciano.guerrero@vrrecife.com.br" TargetMode="External"/><Relationship Id="rId133" Type="http://schemas.openxmlformats.org/officeDocument/2006/relationships/hyperlink" Target="mailto:renata.krug@gmail.com" TargetMode="External"/><Relationship Id="rId154" Type="http://schemas.openxmlformats.org/officeDocument/2006/relationships/hyperlink" Target="mailto:amandamarcal@yahoo.com.br" TargetMode="External"/><Relationship Id="rId175" Type="http://schemas.openxmlformats.org/officeDocument/2006/relationships/hyperlink" Target="mailto:RLANDIMRADIO@GMAIL.COM" TargetMode="External"/><Relationship Id="rId196" Type="http://schemas.openxmlformats.org/officeDocument/2006/relationships/hyperlink" Target="mailto:marcelo_carrilho@hotmail.com" TargetMode="External"/><Relationship Id="rId200" Type="http://schemas.openxmlformats.org/officeDocument/2006/relationships/hyperlink" Target="mailto:diegomatospg@gmail.com" TargetMode="External"/><Relationship Id="rId16" Type="http://schemas.openxmlformats.org/officeDocument/2006/relationships/hyperlink" Target="mailto:gomes.henrique@live.com" TargetMode="External"/><Relationship Id="rId221" Type="http://schemas.openxmlformats.org/officeDocument/2006/relationships/hyperlink" Target="mailto:THULIO@GUERRAHOLDING.COM" TargetMode="External"/><Relationship Id="rId242" Type="http://schemas.openxmlformats.org/officeDocument/2006/relationships/hyperlink" Target="mailto:tatyfrej@gmail.com" TargetMode="External"/><Relationship Id="rId37" Type="http://schemas.openxmlformats.org/officeDocument/2006/relationships/hyperlink" Target="mailto:thiagoslneves@gmail.com" TargetMode="External"/><Relationship Id="rId58" Type="http://schemas.openxmlformats.org/officeDocument/2006/relationships/hyperlink" Target="mailto:andre.oncken@gmail.com" TargetMode="External"/><Relationship Id="rId79" Type="http://schemas.openxmlformats.org/officeDocument/2006/relationships/hyperlink" Target="mailto:ayronleal@hotmail.com" TargetMode="External"/><Relationship Id="rId102" Type="http://schemas.openxmlformats.org/officeDocument/2006/relationships/hyperlink" Target="mailto:carlosvictorferreira@icloud.com" TargetMode="External"/><Relationship Id="rId123" Type="http://schemas.openxmlformats.org/officeDocument/2006/relationships/hyperlink" Target="mailto:lucas@manacaitapeva.com.br" TargetMode="External"/><Relationship Id="rId144" Type="http://schemas.openxmlformats.org/officeDocument/2006/relationships/hyperlink" Target="mailto:leonardo@solivetti.com.br" TargetMode="External"/><Relationship Id="rId90" Type="http://schemas.openxmlformats.org/officeDocument/2006/relationships/hyperlink" Target="mailto:Matos@rpcpar.com" TargetMode="External"/><Relationship Id="rId165" Type="http://schemas.openxmlformats.org/officeDocument/2006/relationships/hyperlink" Target="mailto:bruna.romeiro@gmail.com" TargetMode="External"/><Relationship Id="rId186" Type="http://schemas.openxmlformats.org/officeDocument/2006/relationships/hyperlink" Target="mailto:alvarito@rioave.com.br" TargetMode="External"/><Relationship Id="rId211" Type="http://schemas.openxmlformats.org/officeDocument/2006/relationships/hyperlink" Target="mailto:JOSEFABIANO@GMAIL.COM" TargetMode="External"/><Relationship Id="rId232" Type="http://schemas.openxmlformats.org/officeDocument/2006/relationships/hyperlink" Target="mailto:Caiomangueiram@gmail.com" TargetMode="External"/><Relationship Id="rId27" Type="http://schemas.openxmlformats.org/officeDocument/2006/relationships/hyperlink" Target="mailto:edu.potenza@gmail.com" TargetMode="External"/><Relationship Id="rId48" Type="http://schemas.openxmlformats.org/officeDocument/2006/relationships/hyperlink" Target="mailto:Hamilton.junior@me.com" TargetMode="External"/><Relationship Id="rId69" Type="http://schemas.openxmlformats.org/officeDocument/2006/relationships/hyperlink" Target="mailto:betaniarodrigues3@gmail.com" TargetMode="External"/><Relationship Id="rId113" Type="http://schemas.openxmlformats.org/officeDocument/2006/relationships/hyperlink" Target="mailto:pamela.olimpio@vrrecife.com.br" TargetMode="External"/><Relationship Id="rId134" Type="http://schemas.openxmlformats.org/officeDocument/2006/relationships/hyperlink" Target="mailto:mirellagianelli@yahoo.com.br" TargetMode="External"/><Relationship Id="rId80" Type="http://schemas.openxmlformats.org/officeDocument/2006/relationships/hyperlink" Target="mailto:dinamaralucas@hotmail.com" TargetMode="External"/><Relationship Id="rId155" Type="http://schemas.openxmlformats.org/officeDocument/2006/relationships/hyperlink" Target="mailto:isabelmarinhof@hotmail.com" TargetMode="External"/><Relationship Id="rId176" Type="http://schemas.openxmlformats.org/officeDocument/2006/relationships/hyperlink" Target="mailto:renatolimags@gmail.com" TargetMode="External"/><Relationship Id="rId197" Type="http://schemas.openxmlformats.org/officeDocument/2006/relationships/hyperlink" Target="mailto:wagnerfs1@icloud.com" TargetMode="External"/><Relationship Id="rId201" Type="http://schemas.openxmlformats.org/officeDocument/2006/relationships/hyperlink" Target="mailto:ANDRESSAPEIXOTO@YAHOO.COM.BR" TargetMode="External"/><Relationship Id="rId222" Type="http://schemas.openxmlformats.org/officeDocument/2006/relationships/hyperlink" Target="mailto:LEONARDOCGRANJA@GMAIL.COM" TargetMode="External"/><Relationship Id="rId243" Type="http://schemas.openxmlformats.org/officeDocument/2006/relationships/hyperlink" Target="mailto:carsanta03@gmail" TargetMode="External"/><Relationship Id="rId17" Type="http://schemas.openxmlformats.org/officeDocument/2006/relationships/hyperlink" Target="mailto:ednavitoria13@yahoo.com.br" TargetMode="External"/><Relationship Id="rId38" Type="http://schemas.openxmlformats.org/officeDocument/2006/relationships/hyperlink" Target="mailto:FILIPEBELFORT@GMAIL.COM" TargetMode="External"/><Relationship Id="rId59" Type="http://schemas.openxmlformats.org/officeDocument/2006/relationships/hyperlink" Target="mailto:heloisa.madureirac@gmail.com" TargetMode="External"/><Relationship Id="rId103" Type="http://schemas.openxmlformats.org/officeDocument/2006/relationships/hyperlink" Target="mailto:dannilo.clima@hotmail.com" TargetMode="External"/><Relationship Id="rId124" Type="http://schemas.openxmlformats.org/officeDocument/2006/relationships/hyperlink" Target="mailto:katy_sng@hotmail.com" TargetMode="External"/><Relationship Id="rId70" Type="http://schemas.openxmlformats.org/officeDocument/2006/relationships/hyperlink" Target="mailto:wscadmimoveis@gmail.com" TargetMode="External"/><Relationship Id="rId91" Type="http://schemas.openxmlformats.org/officeDocument/2006/relationships/hyperlink" Target="mailto:joas_pessoa@hotmail.com" TargetMode="External"/><Relationship Id="rId145" Type="http://schemas.openxmlformats.org/officeDocument/2006/relationships/hyperlink" Target="mailto:rpagano@gmail.com" TargetMode="External"/><Relationship Id="rId166" Type="http://schemas.openxmlformats.org/officeDocument/2006/relationships/hyperlink" Target="mailto:gustavoqueiroga@hotmail.com" TargetMode="External"/><Relationship Id="rId187" Type="http://schemas.openxmlformats.org/officeDocument/2006/relationships/hyperlink" Target="mailto:anacefardamentos@gmail.com" TargetMode="External"/><Relationship Id="rId1" Type="http://schemas.openxmlformats.org/officeDocument/2006/relationships/hyperlink" Target="mailto:GUILHERME.BELANGA@GMAIL.COM" TargetMode="External"/><Relationship Id="rId212" Type="http://schemas.openxmlformats.org/officeDocument/2006/relationships/hyperlink" Target="mailto:PMMAROSTICA@HOTMAIL.COM" TargetMode="External"/><Relationship Id="rId233" Type="http://schemas.openxmlformats.org/officeDocument/2006/relationships/hyperlink" Target="mailto:jvfraga@yahoo.com.br" TargetMode="External"/><Relationship Id="rId28" Type="http://schemas.openxmlformats.org/officeDocument/2006/relationships/hyperlink" Target="mailto:laura.furine@gmail.com" TargetMode="External"/><Relationship Id="rId49" Type="http://schemas.openxmlformats.org/officeDocument/2006/relationships/hyperlink" Target="mailto:anarachel.br@gmail.com" TargetMode="External"/><Relationship Id="rId114" Type="http://schemas.openxmlformats.org/officeDocument/2006/relationships/hyperlink" Target="mailto:pedro.pontes@live.com" TargetMode="External"/><Relationship Id="rId60" Type="http://schemas.openxmlformats.org/officeDocument/2006/relationships/hyperlink" Target="mailto:leomorais.adv@hotmail.com" TargetMode="External"/><Relationship Id="rId81" Type="http://schemas.openxmlformats.org/officeDocument/2006/relationships/hyperlink" Target="mailto:marinamelo@live.com" TargetMode="External"/><Relationship Id="rId135" Type="http://schemas.openxmlformats.org/officeDocument/2006/relationships/hyperlink" Target="mailto:vanessa.devechi.ginez@gmail.com" TargetMode="External"/><Relationship Id="rId156" Type="http://schemas.openxmlformats.org/officeDocument/2006/relationships/hyperlink" Target="mailto:MVCABRAL@GMAIL.COM" TargetMode="External"/><Relationship Id="rId177" Type="http://schemas.openxmlformats.org/officeDocument/2006/relationships/hyperlink" Target="mailto:alexandrefink@gmail.com" TargetMode="External"/><Relationship Id="rId198" Type="http://schemas.openxmlformats.org/officeDocument/2006/relationships/hyperlink" Target="mailto:liamoreiraa@icloud.com" TargetMode="External"/><Relationship Id="rId202" Type="http://schemas.openxmlformats.org/officeDocument/2006/relationships/hyperlink" Target="mailto:paula_padilha@hotmail.com" TargetMode="External"/><Relationship Id="rId223" Type="http://schemas.openxmlformats.org/officeDocument/2006/relationships/hyperlink" Target="mailto:diegotsouza83@gmail.com" TargetMode="External"/><Relationship Id="rId244" Type="http://schemas.openxmlformats.org/officeDocument/2006/relationships/hyperlink" Target="mailto:joseloisjr@hotmail.com" TargetMode="External"/><Relationship Id="rId18" Type="http://schemas.openxmlformats.org/officeDocument/2006/relationships/hyperlink" Target="mailto:helenaperaca9@gmail.com" TargetMode="External"/><Relationship Id="rId39" Type="http://schemas.openxmlformats.org/officeDocument/2006/relationships/hyperlink" Target="mailto:vanessabelfort31@gmail.com" TargetMode="External"/><Relationship Id="rId50" Type="http://schemas.openxmlformats.org/officeDocument/2006/relationships/hyperlink" Target="mailto:anarachel.br@gmail.com" TargetMode="External"/><Relationship Id="rId104" Type="http://schemas.openxmlformats.org/officeDocument/2006/relationships/hyperlink" Target="mailto:pauladoamaralsantos@yahoo.com.br" TargetMode="External"/><Relationship Id="rId125" Type="http://schemas.openxmlformats.org/officeDocument/2006/relationships/hyperlink" Target="mailto:georgealcelmo@gmail.com" TargetMode="External"/><Relationship Id="rId146" Type="http://schemas.openxmlformats.org/officeDocument/2006/relationships/hyperlink" Target="mailto:eduardo.ca.aguiar@gmail.com" TargetMode="External"/><Relationship Id="rId167" Type="http://schemas.openxmlformats.org/officeDocument/2006/relationships/hyperlink" Target="mailto:filhoedimilson@gmail.com" TargetMode="External"/><Relationship Id="rId188" Type="http://schemas.openxmlformats.org/officeDocument/2006/relationships/hyperlink" Target="mailto:giangelieri@hotmail.com" TargetMode="External"/><Relationship Id="rId71" Type="http://schemas.openxmlformats.org/officeDocument/2006/relationships/hyperlink" Target="mailto:carlameireles18@gmail.com" TargetMode="External"/><Relationship Id="rId92" Type="http://schemas.openxmlformats.org/officeDocument/2006/relationships/hyperlink" Target="mailto:Idisqueirozsta@hotmail.com" TargetMode="External"/><Relationship Id="rId213" Type="http://schemas.openxmlformats.org/officeDocument/2006/relationships/hyperlink" Target="mailto:RSCHINCARIOL@GMAIL.COM" TargetMode="External"/><Relationship Id="rId234" Type="http://schemas.openxmlformats.org/officeDocument/2006/relationships/hyperlink" Target="mailto:GRRIBEIRO.OFTALMO@UOL.COM.BR" TargetMode="External"/><Relationship Id="rId2" Type="http://schemas.openxmlformats.org/officeDocument/2006/relationships/hyperlink" Target="mailto:ams.11@hotmail.com" TargetMode="External"/><Relationship Id="rId29" Type="http://schemas.openxmlformats.org/officeDocument/2006/relationships/hyperlink" Target="mailto:mapflorencio@hotmail.com" TargetMode="External"/><Relationship Id="rId40" Type="http://schemas.openxmlformats.org/officeDocument/2006/relationships/hyperlink" Target="mailto:RENATODOLIVEIRAVIEIRA@GMAIL.COM" TargetMode="External"/><Relationship Id="rId115" Type="http://schemas.openxmlformats.org/officeDocument/2006/relationships/hyperlink" Target="mailto:pedro.pontes@live.com" TargetMode="External"/><Relationship Id="rId136" Type="http://schemas.openxmlformats.org/officeDocument/2006/relationships/hyperlink" Target="mailto:patmoraes@gmail.com" TargetMode="External"/><Relationship Id="rId157" Type="http://schemas.openxmlformats.org/officeDocument/2006/relationships/hyperlink" Target="mailto:barbarafvkrause@gmail.com" TargetMode="External"/><Relationship Id="rId178" Type="http://schemas.openxmlformats.org/officeDocument/2006/relationships/hyperlink" Target="mailto:simsanta2@gmail.com" TargetMode="External"/><Relationship Id="rId61" Type="http://schemas.openxmlformats.org/officeDocument/2006/relationships/hyperlink" Target="mailto:Bruno.bordinhon@gmail.com" TargetMode="External"/><Relationship Id="rId82" Type="http://schemas.openxmlformats.org/officeDocument/2006/relationships/hyperlink" Target="mailto:henriquefrasca@hotmail.com" TargetMode="External"/><Relationship Id="rId199" Type="http://schemas.openxmlformats.org/officeDocument/2006/relationships/hyperlink" Target="mailto:tomaslacerda@gmail.com" TargetMode="External"/><Relationship Id="rId203" Type="http://schemas.openxmlformats.org/officeDocument/2006/relationships/hyperlink" Target="mailto:BRUNOMONTEIRO_ESTEVES@HOTMAIL.COM" TargetMode="External"/><Relationship Id="rId19" Type="http://schemas.openxmlformats.org/officeDocument/2006/relationships/hyperlink" Target="mailto:maripatriota@gmail.com" TargetMode="External"/><Relationship Id="rId224" Type="http://schemas.openxmlformats.org/officeDocument/2006/relationships/hyperlink" Target="mailto:apandradebarreto@hotmail.com" TargetMode="External"/><Relationship Id="rId245" Type="http://schemas.openxmlformats.org/officeDocument/2006/relationships/hyperlink" Target="mailto:EDUARDALEDEBOUR@GMAIL.COM" TargetMode="External"/><Relationship Id="rId30" Type="http://schemas.openxmlformats.org/officeDocument/2006/relationships/hyperlink" Target="mailto:rubiancastilho@gmail.com" TargetMode="External"/><Relationship Id="rId105" Type="http://schemas.openxmlformats.org/officeDocument/2006/relationships/hyperlink" Target="mailto:andrerosilva2009@gmail.com" TargetMode="External"/><Relationship Id="rId126" Type="http://schemas.openxmlformats.org/officeDocument/2006/relationships/hyperlink" Target="mailto:rodrigoagoo@hotmail.com" TargetMode="External"/><Relationship Id="rId147" Type="http://schemas.openxmlformats.org/officeDocument/2006/relationships/hyperlink" Target="mailto:THULIO@GUERRAHOLDING.COM" TargetMode="External"/><Relationship Id="rId168" Type="http://schemas.openxmlformats.org/officeDocument/2006/relationships/hyperlink" Target="mailto:docrodrigoarruda@gmail.com" TargetMode="External"/><Relationship Id="rId51" Type="http://schemas.openxmlformats.org/officeDocument/2006/relationships/hyperlink" Target="mailto:SMSMACIEL01@GMAIL.COM" TargetMode="External"/><Relationship Id="rId72" Type="http://schemas.openxmlformats.org/officeDocument/2006/relationships/hyperlink" Target="mailto:thaissb32@gmail.com" TargetMode="External"/><Relationship Id="rId93" Type="http://schemas.openxmlformats.org/officeDocument/2006/relationships/hyperlink" Target="mailto:drj_vazquez@hotmail.com" TargetMode="External"/><Relationship Id="rId189" Type="http://schemas.openxmlformats.org/officeDocument/2006/relationships/hyperlink" Target="mailto:CAMILACW@GMAIL.COM" TargetMode="External"/><Relationship Id="rId3" Type="http://schemas.openxmlformats.org/officeDocument/2006/relationships/hyperlink" Target="mailto:truta.diego@hotmail.com" TargetMode="External"/><Relationship Id="rId214" Type="http://schemas.openxmlformats.org/officeDocument/2006/relationships/hyperlink" Target="mailto:TACOPMF@GMAIL.COM" TargetMode="External"/><Relationship Id="rId235" Type="http://schemas.openxmlformats.org/officeDocument/2006/relationships/hyperlink" Target="mailto:SANDERSONMAFRA@HOTMAIL.COM" TargetMode="External"/><Relationship Id="rId116" Type="http://schemas.openxmlformats.org/officeDocument/2006/relationships/hyperlink" Target="mailto:sarahemelo@gmail.com" TargetMode="External"/><Relationship Id="rId137" Type="http://schemas.openxmlformats.org/officeDocument/2006/relationships/hyperlink" Target="mailto:isaac_esmeraldo@hotmail.com" TargetMode="External"/><Relationship Id="rId158" Type="http://schemas.openxmlformats.org/officeDocument/2006/relationships/hyperlink" Target="mailto:rpandrade2002@gmail.com" TargetMode="External"/><Relationship Id="rId20" Type="http://schemas.openxmlformats.org/officeDocument/2006/relationships/hyperlink" Target="mailto:danielsantiagov@gmail.com" TargetMode="External"/><Relationship Id="rId41" Type="http://schemas.openxmlformats.org/officeDocument/2006/relationships/hyperlink" Target="mailto:RENATODOLIVEIRAVIEIRA@GMAIL.COM" TargetMode="External"/><Relationship Id="rId62" Type="http://schemas.openxmlformats.org/officeDocument/2006/relationships/hyperlink" Target="mailto:marianalima2003@gmail.com" TargetMode="External"/><Relationship Id="rId83" Type="http://schemas.openxmlformats.org/officeDocument/2006/relationships/hyperlink" Target="mailto:luciano.guerrero@vrrecife.com.br" TargetMode="External"/><Relationship Id="rId179" Type="http://schemas.openxmlformats.org/officeDocument/2006/relationships/hyperlink" Target="mailto:GISELLELAURITZEN@HOTMAIL.COM" TargetMode="External"/><Relationship Id="rId190" Type="http://schemas.openxmlformats.org/officeDocument/2006/relationships/hyperlink" Target="mailto:MARILDASPR@HOTMAIL.COM" TargetMode="External"/><Relationship Id="rId204" Type="http://schemas.openxmlformats.org/officeDocument/2006/relationships/hyperlink" Target="mailto:GARREZINHA@GMAIL.COM" TargetMode="External"/><Relationship Id="rId225" Type="http://schemas.openxmlformats.org/officeDocument/2006/relationships/hyperlink" Target="mailto:feteti@gmail.com" TargetMode="External"/><Relationship Id="rId246" Type="http://schemas.openxmlformats.org/officeDocument/2006/relationships/hyperlink" Target="mailto:DANILO.COSTA28@GMAIL.COM" TargetMode="External"/><Relationship Id="rId106" Type="http://schemas.openxmlformats.org/officeDocument/2006/relationships/hyperlink" Target="mailto:alanafdiniz@gmail.com" TargetMode="External"/><Relationship Id="rId127" Type="http://schemas.openxmlformats.org/officeDocument/2006/relationships/hyperlink" Target="mailto:MAGALHAES.MEDUARDA@GMAIL.COM" TargetMode="External"/><Relationship Id="rId10" Type="http://schemas.openxmlformats.org/officeDocument/2006/relationships/hyperlink" Target="mailto:fantonio7@gmail.com" TargetMode="External"/><Relationship Id="rId31" Type="http://schemas.openxmlformats.org/officeDocument/2006/relationships/hyperlink" Target="mailto:DIEGOSANTOS1@HOTMAIL.COM.BR" TargetMode="External"/><Relationship Id="rId52" Type="http://schemas.openxmlformats.org/officeDocument/2006/relationships/hyperlink" Target="mailto:camilla-schultz@hotmail.com" TargetMode="External"/><Relationship Id="rId73" Type="http://schemas.openxmlformats.org/officeDocument/2006/relationships/hyperlink" Target="mailto:MARIAPAULABANDEIRA@GMAIL.COM" TargetMode="External"/><Relationship Id="rId94" Type="http://schemas.openxmlformats.org/officeDocument/2006/relationships/hyperlink" Target="mailto:danielle.figlioulo@gmail.com" TargetMode="External"/><Relationship Id="rId148" Type="http://schemas.openxmlformats.org/officeDocument/2006/relationships/hyperlink" Target="mailto:lylian_gomes@hotmail.com" TargetMode="External"/><Relationship Id="rId169" Type="http://schemas.openxmlformats.org/officeDocument/2006/relationships/hyperlink" Target="mailto:thayanna.almeida@outlook.com" TargetMode="Externa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8" Type="http://schemas.openxmlformats.org/officeDocument/2006/relationships/hyperlink" Target="mailto:gondim.fatima@hotmail.com" TargetMode="External"/><Relationship Id="rId13" Type="http://schemas.openxmlformats.org/officeDocument/2006/relationships/hyperlink" Target="mailto:humbertocarrilho@outlook.com" TargetMode="External"/><Relationship Id="rId3" Type="http://schemas.openxmlformats.org/officeDocument/2006/relationships/hyperlink" Target="mailto:maripatriota@gmail.com" TargetMode="External"/><Relationship Id="rId7" Type="http://schemas.openxmlformats.org/officeDocument/2006/relationships/hyperlink" Target="mailto:gondim.fatima@hotmail.com" TargetMode="External"/><Relationship Id="rId12" Type="http://schemas.openxmlformats.org/officeDocument/2006/relationships/hyperlink" Target="mailto:marcelo_carrilho@hotmail.com" TargetMode="External"/><Relationship Id="rId2" Type="http://schemas.openxmlformats.org/officeDocument/2006/relationships/hyperlink" Target="mailto:pedro@engemaia.eng.br" TargetMode="External"/><Relationship Id="rId16" Type="http://schemas.microsoft.com/office/2017/10/relationships/threadedComment" Target="../threadedComments/threadedComment5.xml"/><Relationship Id="rId1" Type="http://schemas.openxmlformats.org/officeDocument/2006/relationships/hyperlink" Target="mailto:cfreitas47@gmail.com" TargetMode="External"/><Relationship Id="rId6" Type="http://schemas.openxmlformats.org/officeDocument/2006/relationships/hyperlink" Target="mailto:lucas.marostica@gmail.com" TargetMode="External"/><Relationship Id="rId11" Type="http://schemas.openxmlformats.org/officeDocument/2006/relationships/hyperlink" Target="mailto:Andrefagundescarvalho@gmail.com" TargetMode="External"/><Relationship Id="rId5" Type="http://schemas.openxmlformats.org/officeDocument/2006/relationships/hyperlink" Target="mailto:AL.AMORIMANA@GMAIL.COM" TargetMode="External"/><Relationship Id="rId15" Type="http://schemas.openxmlformats.org/officeDocument/2006/relationships/comments" Target="../comments5.xml"/><Relationship Id="rId10" Type="http://schemas.openxmlformats.org/officeDocument/2006/relationships/hyperlink" Target="mailto:gmirandafilhomed@gmail.com" TargetMode="External"/><Relationship Id="rId4" Type="http://schemas.openxmlformats.org/officeDocument/2006/relationships/hyperlink" Target="mailto:erica.marostica@gmail.com" TargetMode="External"/><Relationship Id="rId9" Type="http://schemas.openxmlformats.org/officeDocument/2006/relationships/hyperlink" Target="mailto:leomorais.adv@hotmail.com" TargetMode="External"/><Relationship Id="rId14"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BDBA8-BA02-4F99-9A71-88206B511411}">
  <sheetPr codeName="Planilha3"/>
  <dimension ref="A1:DYC484"/>
  <sheetViews>
    <sheetView showGridLines="0" topLeftCell="A4" zoomScale="90" zoomScaleNormal="90" workbookViewId="0">
      <pane xSplit="2" topLeftCell="F1" activePane="topRight" state="frozen"/>
      <selection pane="topRight" activeCell="F397" sqref="F397"/>
    </sheetView>
  </sheetViews>
  <sheetFormatPr defaultColWidth="9.109375" defaultRowHeight="14.4" x14ac:dyDescent="0.3"/>
  <cols>
    <col min="1" max="1" width="17.5546875" style="1" bestFit="1" customWidth="1"/>
    <col min="2" max="2" width="56.88671875" style="1" customWidth="1"/>
    <col min="3" max="3" width="23.5546875" style="1" bestFit="1" customWidth="1"/>
    <col min="4" max="4" width="18.5546875" style="4" bestFit="1" customWidth="1"/>
    <col min="5" max="5" width="20.88671875" style="1" bestFit="1" customWidth="1"/>
    <col min="6" max="6" width="18.33203125" style="1" bestFit="1" customWidth="1"/>
    <col min="7" max="7" width="20.109375" style="1" bestFit="1" customWidth="1"/>
    <col min="8" max="8" width="20.109375" style="1" customWidth="1"/>
    <col min="9" max="9" width="36.6640625" style="1" customWidth="1"/>
    <col min="10" max="10" width="22" style="1" bestFit="1" customWidth="1"/>
    <col min="11" max="11" width="54.5546875" style="1" customWidth="1"/>
    <col min="12" max="12" width="21.109375" style="1" bestFit="1" customWidth="1"/>
    <col min="13" max="13" width="70.33203125" style="1" bestFit="1" customWidth="1"/>
    <col min="14" max="14" width="29" style="6" bestFit="1" customWidth="1"/>
    <col min="15" max="15" width="36.5546875" style="1" bestFit="1" customWidth="1"/>
    <col min="16" max="16" width="38.5546875" style="1" bestFit="1" customWidth="1"/>
    <col min="17" max="17" width="17.88671875" style="1" bestFit="1" customWidth="1"/>
    <col min="18" max="18" width="16.6640625" style="13" bestFit="1" customWidth="1"/>
    <col min="19" max="19" width="34.6640625" style="1" bestFit="1" customWidth="1"/>
    <col min="20" max="20" width="18.5546875" style="13" bestFit="1" customWidth="1"/>
    <col min="21" max="21" width="14.6640625" style="1" bestFit="1" customWidth="1"/>
    <col min="22" max="22" width="29.33203125" style="1" bestFit="1" customWidth="1"/>
    <col min="23" max="23" width="28.109375" style="1" bestFit="1" customWidth="1"/>
    <col min="24" max="24" width="30" style="4" bestFit="1" customWidth="1"/>
    <col min="25" max="25" width="29.6640625" style="1" bestFit="1" customWidth="1"/>
    <col min="26" max="26" width="31.5546875" style="1" bestFit="1" customWidth="1"/>
    <col min="27" max="27" width="43.44140625" style="1" customWidth="1"/>
    <col min="28" max="28" width="21.5546875" style="1" customWidth="1"/>
    <col min="29" max="29" width="22.44140625" style="1" customWidth="1"/>
    <col min="30" max="30" width="15.109375" style="1" customWidth="1"/>
    <col min="31" max="31" width="23.109375" style="1" customWidth="1"/>
    <col min="32" max="32" width="28.109375" style="1" bestFit="1" customWidth="1"/>
    <col min="33" max="33" width="32.5546875" style="1" bestFit="1" customWidth="1"/>
    <col min="34" max="34" width="30.33203125" style="1" bestFit="1" customWidth="1"/>
    <col min="35" max="35" width="29.33203125" style="1" bestFit="1" customWidth="1"/>
    <col min="36" max="36" width="24" style="1" bestFit="1" customWidth="1"/>
    <col min="37" max="37" width="20.44140625" style="1" bestFit="1" customWidth="1"/>
    <col min="38" max="38" width="25.33203125" style="1" bestFit="1" customWidth="1"/>
    <col min="39" max="39" width="24.44140625" style="1" customWidth="1"/>
    <col min="40" max="40" width="8" style="1" customWidth="1"/>
    <col min="41" max="41" width="8.109375" style="1" customWidth="1"/>
    <col min="42" max="42" width="7.5546875" style="1" customWidth="1"/>
    <col min="43" max="3356" width="9.109375" style="1"/>
    <col min="3357" max="3357" width="2.33203125" style="1" bestFit="1" customWidth="1"/>
    <col min="3358" max="16384" width="9.109375" style="1"/>
  </cols>
  <sheetData>
    <row r="1" spans="1:39" x14ac:dyDescent="0.3">
      <c r="A1" s="2" t="s">
        <v>0</v>
      </c>
      <c r="B1" s="2" t="s">
        <v>1</v>
      </c>
      <c r="C1" s="3" t="s">
        <v>2</v>
      </c>
      <c r="D1" s="2" t="s">
        <v>3</v>
      </c>
      <c r="E1" s="2" t="s">
        <v>4</v>
      </c>
      <c r="F1" s="2" t="s">
        <v>5</v>
      </c>
      <c r="G1" s="2" t="s">
        <v>6</v>
      </c>
      <c r="H1" s="2" t="s">
        <v>7</v>
      </c>
      <c r="I1" s="2" t="s">
        <v>8</v>
      </c>
      <c r="J1" s="2" t="s">
        <v>9</v>
      </c>
      <c r="K1" s="2" t="s">
        <v>10</v>
      </c>
      <c r="L1" s="2" t="s">
        <v>11</v>
      </c>
      <c r="M1" s="5" t="s">
        <v>12</v>
      </c>
      <c r="N1" s="5" t="s">
        <v>13</v>
      </c>
      <c r="O1" s="5" t="s">
        <v>14</v>
      </c>
      <c r="P1" s="5" t="s">
        <v>15</v>
      </c>
      <c r="Q1" s="2" t="s">
        <v>16</v>
      </c>
      <c r="R1" s="2" t="s">
        <v>17</v>
      </c>
      <c r="S1" s="2" t="s">
        <v>18</v>
      </c>
      <c r="T1" s="2" t="s">
        <v>19</v>
      </c>
      <c r="U1" s="2" t="s">
        <v>20</v>
      </c>
      <c r="V1" s="2" t="s">
        <v>21</v>
      </c>
      <c r="W1" s="3" t="s">
        <v>22</v>
      </c>
      <c r="X1" s="3"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row>
    <row r="2" spans="1:39" x14ac:dyDescent="0.3">
      <c r="A2" s="7">
        <v>1</v>
      </c>
      <c r="B2" s="7" t="s">
        <v>39</v>
      </c>
      <c r="C2" s="8">
        <v>20025</v>
      </c>
      <c r="D2" s="7" t="s">
        <v>40</v>
      </c>
      <c r="E2" s="9" t="s">
        <v>41</v>
      </c>
      <c r="F2" s="7">
        <v>3976747</v>
      </c>
      <c r="G2" s="7" t="s">
        <v>42</v>
      </c>
      <c r="H2" s="7"/>
      <c r="I2" s="7"/>
      <c r="J2" s="7" t="s">
        <v>43</v>
      </c>
      <c r="K2" s="12" t="s">
        <v>44</v>
      </c>
      <c r="L2" s="7" t="s">
        <v>45</v>
      </c>
      <c r="M2" s="7" t="s">
        <v>46</v>
      </c>
      <c r="N2" s="10">
        <v>5581999543836</v>
      </c>
      <c r="O2" s="10" t="s">
        <v>47</v>
      </c>
      <c r="P2" s="10" t="s">
        <v>42</v>
      </c>
      <c r="Q2" s="7" t="s">
        <v>48</v>
      </c>
      <c r="R2" s="7" t="str" cm="1">
        <f t="array" ref="R2">_xlfn.IFS(BaseClientes2[[#This Row],[tipoDeCliente]]="ADVISOR","ADVISOR",BaseClientes2[[#This Row],[tipoDeCliente]]="FAMILIA","RETENCAO",BaseClientes2[[#This Row],[tipoDeCliente]]="RETENCAO","RETENCAO",BaseClientes2[[#This Row],[tipoDeCliente]]="NORMAL","CONSULTORIA",BaseClientes2[[#This Row],[tipoDeCliente]]="HIBRIDO","CONSULTORIA")</f>
        <v>RETENCAO</v>
      </c>
      <c r="S2" s="7" t="s">
        <v>49</v>
      </c>
      <c r="T2" s="7" t="s">
        <v>50</v>
      </c>
      <c r="U2" s="7" t="s">
        <v>51</v>
      </c>
      <c r="V2" s="10">
        <v>5581999717899</v>
      </c>
      <c r="W2" s="8">
        <v>43831</v>
      </c>
      <c r="X2" s="8">
        <v>42737</v>
      </c>
      <c r="Y2" s="7" t="s">
        <v>45</v>
      </c>
      <c r="Z2" s="7" t="s">
        <v>45</v>
      </c>
      <c r="AA2" s="7" t="s">
        <v>46</v>
      </c>
      <c r="AB2" s="7" t="s">
        <v>52</v>
      </c>
      <c r="AC2" s="7" t="s">
        <v>53</v>
      </c>
      <c r="AD2" s="7" t="s">
        <v>54</v>
      </c>
      <c r="AE2" s="7" t="s">
        <v>55</v>
      </c>
      <c r="AF2" s="11">
        <v>1</v>
      </c>
      <c r="AG2" s="7" t="s">
        <v>42</v>
      </c>
      <c r="AH2" s="7" t="s">
        <v>56</v>
      </c>
      <c r="AI2" s="7" t="s">
        <v>56</v>
      </c>
      <c r="AJ2" s="7" t="s">
        <v>56</v>
      </c>
      <c r="AK2" s="7" t="s">
        <v>57</v>
      </c>
      <c r="AL2" s="8" t="s">
        <v>58</v>
      </c>
      <c r="AM2" s="8"/>
    </row>
    <row r="3" spans="1:39" x14ac:dyDescent="0.3">
      <c r="A3" s="7">
        <v>2</v>
      </c>
      <c r="B3" s="7" t="s">
        <v>59</v>
      </c>
      <c r="C3" s="8" t="s">
        <v>60</v>
      </c>
      <c r="D3" s="7" t="s">
        <v>40</v>
      </c>
      <c r="E3" s="9" t="s">
        <v>61</v>
      </c>
      <c r="F3" s="7">
        <v>2418214</v>
      </c>
      <c r="G3" s="7">
        <v>3720059</v>
      </c>
      <c r="H3" s="7"/>
      <c r="I3" s="7"/>
      <c r="J3" s="7" t="s">
        <v>62</v>
      </c>
      <c r="K3" s="12" t="s">
        <v>63</v>
      </c>
      <c r="L3" s="7" t="s">
        <v>64</v>
      </c>
      <c r="M3" s="7" t="s">
        <v>59</v>
      </c>
      <c r="N3" s="10">
        <v>5581999695609</v>
      </c>
      <c r="O3" s="10" t="s">
        <v>42</v>
      </c>
      <c r="P3" s="10" t="s">
        <v>65</v>
      </c>
      <c r="Q3" s="7" t="s">
        <v>66</v>
      </c>
      <c r="R3" s="7" t="str" cm="1">
        <f t="array" ref="R3">_xlfn.IFS(BaseClientes2[[#This Row],[tipoDeCliente]]="ADVISOR","ADVISOR",BaseClientes2[[#This Row],[tipoDeCliente]]="FAMILIA","RETENCAO",BaseClientes2[[#This Row],[tipoDeCliente]]="RETENCAO","RETENCAO",BaseClientes2[[#This Row],[tipoDeCliente]]="NORMAL","CONSULTORIA",BaseClientes2[[#This Row],[tipoDeCliente]]="HIBRIDO","CONSULTORIA")</f>
        <v>RETENCAO</v>
      </c>
      <c r="S3" s="7" t="s">
        <v>49</v>
      </c>
      <c r="T3" s="7" t="s">
        <v>50</v>
      </c>
      <c r="U3" s="7" t="s">
        <v>67</v>
      </c>
      <c r="V3" s="10">
        <v>5581999695609</v>
      </c>
      <c r="W3" s="8">
        <v>43831</v>
      </c>
      <c r="X3" s="8">
        <v>43703</v>
      </c>
      <c r="Y3" s="7" t="s">
        <v>64</v>
      </c>
      <c r="Z3" s="7" t="s">
        <v>64</v>
      </c>
      <c r="AA3" s="7" t="s">
        <v>59</v>
      </c>
      <c r="AB3" s="7" t="s">
        <v>52</v>
      </c>
      <c r="AC3" s="7" t="s">
        <v>53</v>
      </c>
      <c r="AD3" s="7" t="s">
        <v>54</v>
      </c>
      <c r="AE3" s="7" t="s">
        <v>68</v>
      </c>
      <c r="AF3" s="11">
        <v>0</v>
      </c>
      <c r="AG3" s="7" t="s">
        <v>42</v>
      </c>
      <c r="AH3" s="7" t="s">
        <v>54</v>
      </c>
      <c r="AI3" s="7" t="s">
        <v>56</v>
      </c>
      <c r="AJ3" s="7" t="s">
        <v>54</v>
      </c>
      <c r="AK3" s="7"/>
      <c r="AL3" s="8" t="s">
        <v>69</v>
      </c>
      <c r="AM3" s="8">
        <v>44796</v>
      </c>
    </row>
    <row r="4" spans="1:39" x14ac:dyDescent="0.3">
      <c r="A4" s="7">
        <v>3</v>
      </c>
      <c r="B4" s="7" t="s">
        <v>70</v>
      </c>
      <c r="C4" s="8" t="s">
        <v>71</v>
      </c>
      <c r="D4" s="7" t="s">
        <v>72</v>
      </c>
      <c r="E4" s="9" t="s">
        <v>73</v>
      </c>
      <c r="F4" s="7">
        <v>3096669</v>
      </c>
      <c r="G4" s="7">
        <v>4162061</v>
      </c>
      <c r="H4" s="7"/>
      <c r="I4" s="7"/>
      <c r="J4" s="7" t="s">
        <v>74</v>
      </c>
      <c r="K4" s="12" t="s">
        <v>75</v>
      </c>
      <c r="L4" s="7" t="s">
        <v>76</v>
      </c>
      <c r="M4" s="7" t="s">
        <v>59</v>
      </c>
      <c r="N4" s="10">
        <v>5581999695609</v>
      </c>
      <c r="O4" s="10" t="s">
        <v>42</v>
      </c>
      <c r="P4" s="10" t="s">
        <v>65</v>
      </c>
      <c r="Q4" s="7" t="s">
        <v>66</v>
      </c>
      <c r="R4" s="7" t="str" cm="1">
        <f t="array" ref="R4">_xlfn.IFS(BaseClientes2[[#This Row],[tipoDeCliente]]="ADVISOR","ADVISOR",BaseClientes2[[#This Row],[tipoDeCliente]]="FAMILIA","RETENCAO",BaseClientes2[[#This Row],[tipoDeCliente]]="RETENCAO","RETENCAO",BaseClientes2[[#This Row],[tipoDeCliente]]="NORMAL","CONSULTORIA",BaseClientes2[[#This Row],[tipoDeCliente]]="HIBRIDO","CONSULTORIA")</f>
        <v>RETENCAO</v>
      </c>
      <c r="S4" s="7" t="s">
        <v>49</v>
      </c>
      <c r="T4" s="7" t="s">
        <v>50</v>
      </c>
      <c r="U4" s="7" t="s">
        <v>67</v>
      </c>
      <c r="V4" s="10">
        <v>5581999175142</v>
      </c>
      <c r="W4" s="8">
        <v>43831</v>
      </c>
      <c r="X4" s="8">
        <v>43703</v>
      </c>
      <c r="Y4" s="7" t="s">
        <v>64</v>
      </c>
      <c r="Z4" s="7" t="s">
        <v>76</v>
      </c>
      <c r="AA4" s="7" t="s">
        <v>70</v>
      </c>
      <c r="AB4" s="7" t="s">
        <v>52</v>
      </c>
      <c r="AC4" s="7" t="s">
        <v>53</v>
      </c>
      <c r="AD4" s="7" t="s">
        <v>54</v>
      </c>
      <c r="AE4" s="7" t="s">
        <v>68</v>
      </c>
      <c r="AF4" s="11">
        <v>0</v>
      </c>
      <c r="AG4" s="7" t="s">
        <v>42</v>
      </c>
      <c r="AH4" s="7" t="s">
        <v>54</v>
      </c>
      <c r="AI4" s="7" t="s">
        <v>56</v>
      </c>
      <c r="AJ4" s="7" t="s">
        <v>54</v>
      </c>
      <c r="AK4" s="7"/>
      <c r="AL4" s="8" t="s">
        <v>69</v>
      </c>
      <c r="AM4" s="8">
        <v>44796</v>
      </c>
    </row>
    <row r="5" spans="1:39" x14ac:dyDescent="0.3">
      <c r="A5" s="7">
        <v>4</v>
      </c>
      <c r="B5" s="7" t="s">
        <v>77</v>
      </c>
      <c r="C5" s="8">
        <v>17028</v>
      </c>
      <c r="D5" s="7" t="s">
        <v>40</v>
      </c>
      <c r="E5" s="9" t="s">
        <v>78</v>
      </c>
      <c r="F5" s="7">
        <v>3853671</v>
      </c>
      <c r="G5" s="7" t="s">
        <v>42</v>
      </c>
      <c r="H5" s="7"/>
      <c r="I5" s="7"/>
      <c r="J5" s="7" t="s">
        <v>79</v>
      </c>
      <c r="K5" s="12" t="s">
        <v>80</v>
      </c>
      <c r="L5" s="7" t="s">
        <v>81</v>
      </c>
      <c r="M5" s="7" t="s">
        <v>77</v>
      </c>
      <c r="N5" s="10">
        <v>5581992523535</v>
      </c>
      <c r="O5" s="10" t="s">
        <v>42</v>
      </c>
      <c r="P5" s="10" t="s">
        <v>42</v>
      </c>
      <c r="Q5" s="7" t="s">
        <v>48</v>
      </c>
      <c r="R5" s="7" t="str" cm="1">
        <f t="array" ref="R5">_xlfn.IFS(BaseClientes2[[#This Row],[tipoDeCliente]]="ADVISOR","ADVISOR",BaseClientes2[[#This Row],[tipoDeCliente]]="FAMILIA","RETENCAO",BaseClientes2[[#This Row],[tipoDeCliente]]="RETENCAO","RETENCAO",BaseClientes2[[#This Row],[tipoDeCliente]]="NORMAL","CONSULTORIA",BaseClientes2[[#This Row],[tipoDeCliente]]="HIBRIDO","CONSULTORIA")</f>
        <v>RETENCAO</v>
      </c>
      <c r="S5" s="7" t="s">
        <v>49</v>
      </c>
      <c r="T5" s="7" t="s">
        <v>50</v>
      </c>
      <c r="U5" s="7" t="s">
        <v>82</v>
      </c>
      <c r="V5" s="10">
        <v>5581991424650</v>
      </c>
      <c r="W5" s="8">
        <v>43831</v>
      </c>
      <c r="X5" s="8">
        <v>43739</v>
      </c>
      <c r="Y5" s="7" t="s">
        <v>48</v>
      </c>
      <c r="Z5" s="7" t="s">
        <v>81</v>
      </c>
      <c r="AA5" s="7" t="s">
        <v>77</v>
      </c>
      <c r="AB5" s="7" t="s">
        <v>52</v>
      </c>
      <c r="AC5" s="7"/>
      <c r="AD5" s="7"/>
      <c r="AE5" s="7" t="s">
        <v>68</v>
      </c>
      <c r="AF5" s="11">
        <v>0</v>
      </c>
      <c r="AG5" s="7" t="s">
        <v>42</v>
      </c>
      <c r="AH5" s="7" t="s">
        <v>56</v>
      </c>
      <c r="AI5" s="7" t="s">
        <v>56</v>
      </c>
      <c r="AJ5" s="7" t="s">
        <v>56</v>
      </c>
      <c r="AK5" s="7"/>
      <c r="AL5" s="8" t="s">
        <v>58</v>
      </c>
      <c r="AM5" s="8"/>
    </row>
    <row r="6" spans="1:39" x14ac:dyDescent="0.3">
      <c r="A6" s="7">
        <v>5</v>
      </c>
      <c r="B6" s="7" t="s">
        <v>83</v>
      </c>
      <c r="C6" s="8"/>
      <c r="D6" s="7" t="s">
        <v>84</v>
      </c>
      <c r="E6" s="9" t="s">
        <v>85</v>
      </c>
      <c r="F6" s="7">
        <v>1235</v>
      </c>
      <c r="G6" s="7" t="s">
        <v>42</v>
      </c>
      <c r="H6" s="7"/>
      <c r="I6" s="7"/>
      <c r="J6" s="7" t="s">
        <v>86</v>
      </c>
      <c r="K6" s="12" t="s">
        <v>87</v>
      </c>
      <c r="L6" s="7" t="s">
        <v>88</v>
      </c>
      <c r="M6" s="7" t="s">
        <v>83</v>
      </c>
      <c r="N6" s="10">
        <v>5581992523535</v>
      </c>
      <c r="O6" s="10" t="s">
        <v>42</v>
      </c>
      <c r="P6" s="10" t="s">
        <v>42</v>
      </c>
      <c r="Q6" s="7" t="s">
        <v>48</v>
      </c>
      <c r="R6" s="7" t="str" cm="1">
        <f t="array" ref="R6">_xlfn.IFS(BaseClientes2[[#This Row],[tipoDeCliente]]="ADVISOR","ADVISOR",BaseClientes2[[#This Row],[tipoDeCliente]]="FAMILIA","RETENCAO",BaseClientes2[[#This Row],[tipoDeCliente]]="RETENCAO","RETENCAO",BaseClientes2[[#This Row],[tipoDeCliente]]="NORMAL","CONSULTORIA",BaseClientes2[[#This Row],[tipoDeCliente]]="HIBRIDO","CONSULTORIA")</f>
        <v>RETENCAO</v>
      </c>
      <c r="S6" s="7" t="s">
        <v>49</v>
      </c>
      <c r="T6" s="7" t="s">
        <v>50</v>
      </c>
      <c r="U6" s="7"/>
      <c r="V6" s="10"/>
      <c r="W6" s="8">
        <v>43831</v>
      </c>
      <c r="X6" s="8">
        <v>43739</v>
      </c>
      <c r="Y6" s="7" t="s">
        <v>48</v>
      </c>
      <c r="Z6" s="7" t="s">
        <v>88</v>
      </c>
      <c r="AA6" s="7" t="s">
        <v>83</v>
      </c>
      <c r="AB6" s="7" t="s">
        <v>89</v>
      </c>
      <c r="AC6" s="7" t="s">
        <v>53</v>
      </c>
      <c r="AD6" s="7" t="s">
        <v>56</v>
      </c>
      <c r="AE6" s="7" t="s">
        <v>55</v>
      </c>
      <c r="AF6" s="11">
        <v>1</v>
      </c>
      <c r="AG6" s="7" t="s">
        <v>42</v>
      </c>
      <c r="AH6" s="7" t="s">
        <v>56</v>
      </c>
      <c r="AI6" s="7" t="s">
        <v>56</v>
      </c>
      <c r="AJ6" s="7" t="s">
        <v>56</v>
      </c>
      <c r="AK6" s="7"/>
      <c r="AL6" s="8" t="s">
        <v>58</v>
      </c>
      <c r="AM6" s="8"/>
    </row>
    <row r="7" spans="1:39" x14ac:dyDescent="0.3">
      <c r="A7" s="7">
        <v>6</v>
      </c>
      <c r="B7" s="7" t="s">
        <v>90</v>
      </c>
      <c r="C7" s="8">
        <v>27580</v>
      </c>
      <c r="D7" s="7" t="s">
        <v>40</v>
      </c>
      <c r="E7" s="9" t="s">
        <v>91</v>
      </c>
      <c r="F7" s="7">
        <v>2690244</v>
      </c>
      <c r="G7" s="7" t="s">
        <v>42</v>
      </c>
      <c r="H7" s="7"/>
      <c r="I7" s="7"/>
      <c r="J7" s="7" t="s">
        <v>92</v>
      </c>
      <c r="K7" s="12" t="s">
        <v>93</v>
      </c>
      <c r="L7" s="7" t="s">
        <v>94</v>
      </c>
      <c r="M7" s="7" t="s">
        <v>90</v>
      </c>
      <c r="N7" s="10">
        <v>5581992523535</v>
      </c>
      <c r="O7" s="10" t="s">
        <v>47</v>
      </c>
      <c r="P7" s="10" t="s">
        <v>42</v>
      </c>
      <c r="Q7" s="7" t="s">
        <v>48</v>
      </c>
      <c r="R7" s="7" t="str" cm="1">
        <f t="array" ref="R7">_xlfn.IFS(BaseClientes2[[#This Row],[tipoDeCliente]]="ADVISOR","ADVISOR",BaseClientes2[[#This Row],[tipoDeCliente]]="FAMILIA","RETENCAO",BaseClientes2[[#This Row],[tipoDeCliente]]="RETENCAO","RETENCAO",BaseClientes2[[#This Row],[tipoDeCliente]]="NORMAL","CONSULTORIA",BaseClientes2[[#This Row],[tipoDeCliente]]="HIBRIDO","CONSULTORIA")</f>
        <v>RETENCAO</v>
      </c>
      <c r="S7" s="7" t="s">
        <v>49</v>
      </c>
      <c r="T7" s="7" t="s">
        <v>50</v>
      </c>
      <c r="U7" s="7" t="s">
        <v>95</v>
      </c>
      <c r="V7" s="10">
        <v>5581992428688</v>
      </c>
      <c r="W7" s="8">
        <v>43831</v>
      </c>
      <c r="X7" s="8">
        <v>43739</v>
      </c>
      <c r="Y7" s="7" t="s">
        <v>48</v>
      </c>
      <c r="Z7" s="7" t="s">
        <v>94</v>
      </c>
      <c r="AA7" s="7" t="s">
        <v>90</v>
      </c>
      <c r="AB7" s="7" t="s">
        <v>96</v>
      </c>
      <c r="AC7" s="7"/>
      <c r="AD7" s="7"/>
      <c r="AE7" s="7" t="s">
        <v>55</v>
      </c>
      <c r="AF7" s="11">
        <v>1</v>
      </c>
      <c r="AG7" s="7" t="s">
        <v>42</v>
      </c>
      <c r="AH7" s="7" t="s">
        <v>56</v>
      </c>
      <c r="AI7" s="7" t="s">
        <v>56</v>
      </c>
      <c r="AJ7" s="7" t="s">
        <v>56</v>
      </c>
      <c r="AK7" s="7"/>
      <c r="AL7" s="8" t="s">
        <v>58</v>
      </c>
      <c r="AM7" s="8"/>
    </row>
    <row r="8" spans="1:39" x14ac:dyDescent="0.3">
      <c r="A8" s="7">
        <v>7</v>
      </c>
      <c r="B8" s="7" t="s">
        <v>97</v>
      </c>
      <c r="C8" s="8">
        <v>30159</v>
      </c>
      <c r="D8" s="7" t="s">
        <v>40</v>
      </c>
      <c r="E8" s="9" t="s">
        <v>98</v>
      </c>
      <c r="F8" s="7">
        <v>537796</v>
      </c>
      <c r="G8" s="7">
        <v>1176837</v>
      </c>
      <c r="H8" s="7"/>
      <c r="I8" s="7"/>
      <c r="J8" s="7" t="s">
        <v>99</v>
      </c>
      <c r="K8" s="12" t="s">
        <v>100</v>
      </c>
      <c r="L8" s="7" t="s">
        <v>48</v>
      </c>
      <c r="M8" s="7" t="s">
        <v>97</v>
      </c>
      <c r="N8" s="10">
        <v>5581992523535</v>
      </c>
      <c r="O8" s="10" t="s">
        <v>47</v>
      </c>
      <c r="P8" s="10" t="s">
        <v>47</v>
      </c>
      <c r="Q8" s="7" t="s">
        <v>48</v>
      </c>
      <c r="R8" s="7" t="str" cm="1">
        <f t="array" ref="R8">_xlfn.IFS(BaseClientes2[[#This Row],[tipoDeCliente]]="ADVISOR","ADVISOR",BaseClientes2[[#This Row],[tipoDeCliente]]="FAMILIA","RETENCAO",BaseClientes2[[#This Row],[tipoDeCliente]]="RETENCAO","RETENCAO",BaseClientes2[[#This Row],[tipoDeCliente]]="NORMAL","CONSULTORIA",BaseClientes2[[#This Row],[tipoDeCliente]]="HIBRIDO","CONSULTORIA")</f>
        <v>RETENCAO</v>
      </c>
      <c r="S8" s="7" t="s">
        <v>49</v>
      </c>
      <c r="T8" s="7" t="s">
        <v>50</v>
      </c>
      <c r="U8" s="7" t="s">
        <v>51</v>
      </c>
      <c r="V8" s="10">
        <v>5581992523535</v>
      </c>
      <c r="W8" s="8">
        <v>43831</v>
      </c>
      <c r="X8" s="8">
        <v>43739</v>
      </c>
      <c r="Y8" s="7" t="s">
        <v>48</v>
      </c>
      <c r="Z8" s="7" t="s">
        <v>48</v>
      </c>
      <c r="AA8" s="7" t="s">
        <v>97</v>
      </c>
      <c r="AB8" s="7" t="s">
        <v>96</v>
      </c>
      <c r="AC8" s="7" t="s">
        <v>53</v>
      </c>
      <c r="AD8" s="7" t="s">
        <v>54</v>
      </c>
      <c r="AE8" s="7" t="s">
        <v>55</v>
      </c>
      <c r="AF8" s="11">
        <v>1</v>
      </c>
      <c r="AG8" s="7" t="s">
        <v>42</v>
      </c>
      <c r="AH8" s="7" t="s">
        <v>56</v>
      </c>
      <c r="AI8" s="7" t="s">
        <v>56</v>
      </c>
      <c r="AJ8" s="7" t="s">
        <v>56</v>
      </c>
      <c r="AK8" s="7"/>
      <c r="AL8" s="8" t="s">
        <v>58</v>
      </c>
      <c r="AM8" s="8"/>
    </row>
    <row r="9" spans="1:39" x14ac:dyDescent="0.3">
      <c r="A9" s="7">
        <v>8</v>
      </c>
      <c r="B9" s="7" t="s">
        <v>101</v>
      </c>
      <c r="C9" s="8">
        <v>28608</v>
      </c>
      <c r="D9" s="7" t="s">
        <v>72</v>
      </c>
      <c r="E9" s="9" t="s">
        <v>102</v>
      </c>
      <c r="F9" s="7">
        <v>3839617</v>
      </c>
      <c r="G9" s="7" t="s">
        <v>42</v>
      </c>
      <c r="H9" s="7"/>
      <c r="I9" s="7"/>
      <c r="J9" s="7" t="s">
        <v>103</v>
      </c>
      <c r="K9" s="12" t="s">
        <v>104</v>
      </c>
      <c r="L9" s="7" t="s">
        <v>105</v>
      </c>
      <c r="M9" s="7" t="s">
        <v>101</v>
      </c>
      <c r="N9" s="10">
        <v>5581992523535</v>
      </c>
      <c r="O9" s="10" t="s">
        <v>106</v>
      </c>
      <c r="P9" s="10" t="s">
        <v>42</v>
      </c>
      <c r="Q9" s="7" t="s">
        <v>48</v>
      </c>
      <c r="R9" s="7" t="str" cm="1">
        <f t="array" ref="R9">_xlfn.IFS(BaseClientes2[[#This Row],[tipoDeCliente]]="ADVISOR","ADVISOR",BaseClientes2[[#This Row],[tipoDeCliente]]="FAMILIA","RETENCAO",BaseClientes2[[#This Row],[tipoDeCliente]]="RETENCAO","RETENCAO",BaseClientes2[[#This Row],[tipoDeCliente]]="NORMAL","CONSULTORIA",BaseClientes2[[#This Row],[tipoDeCliente]]="HIBRIDO","CONSULTORIA")</f>
        <v>RETENCAO</v>
      </c>
      <c r="S9" s="7" t="s">
        <v>49</v>
      </c>
      <c r="T9" s="7" t="s">
        <v>50</v>
      </c>
      <c r="U9" s="7" t="s">
        <v>107</v>
      </c>
      <c r="V9" s="10">
        <v>5581992927400</v>
      </c>
      <c r="W9" s="8">
        <v>43831</v>
      </c>
      <c r="X9" s="8">
        <v>43739</v>
      </c>
      <c r="Y9" s="7" t="s">
        <v>48</v>
      </c>
      <c r="Z9" s="7" t="s">
        <v>105</v>
      </c>
      <c r="AA9" s="7" t="s">
        <v>101</v>
      </c>
      <c r="AB9" s="7" t="s">
        <v>108</v>
      </c>
      <c r="AC9" s="7" t="s">
        <v>53</v>
      </c>
      <c r="AD9" s="7" t="s">
        <v>54</v>
      </c>
      <c r="AE9" s="7" t="s">
        <v>55</v>
      </c>
      <c r="AF9" s="11">
        <v>1</v>
      </c>
      <c r="AG9" s="7" t="s">
        <v>42</v>
      </c>
      <c r="AH9" s="7" t="s">
        <v>56</v>
      </c>
      <c r="AI9" s="7" t="s">
        <v>56</v>
      </c>
      <c r="AJ9" s="7" t="s">
        <v>56</v>
      </c>
      <c r="AK9" s="7"/>
      <c r="AL9" s="8" t="s">
        <v>58</v>
      </c>
      <c r="AM9" s="8"/>
    </row>
    <row r="10" spans="1:39" x14ac:dyDescent="0.3">
      <c r="A10" s="7">
        <v>9</v>
      </c>
      <c r="B10" s="7" t="s">
        <v>109</v>
      </c>
      <c r="C10" s="8">
        <v>29608</v>
      </c>
      <c r="D10" s="7" t="s">
        <v>72</v>
      </c>
      <c r="E10" s="9" t="s">
        <v>110</v>
      </c>
      <c r="F10" s="7">
        <v>4191055</v>
      </c>
      <c r="G10" s="7" t="s">
        <v>42</v>
      </c>
      <c r="H10" s="7"/>
      <c r="I10" s="7"/>
      <c r="J10" s="7" t="s">
        <v>111</v>
      </c>
      <c r="K10" s="12" t="s">
        <v>112</v>
      </c>
      <c r="L10" s="7" t="s">
        <v>113</v>
      </c>
      <c r="M10" s="7" t="s">
        <v>109</v>
      </c>
      <c r="N10" s="10">
        <v>5581992523535</v>
      </c>
      <c r="O10" s="10" t="s">
        <v>65</v>
      </c>
      <c r="P10" s="10" t="s">
        <v>42</v>
      </c>
      <c r="Q10" s="7" t="s">
        <v>48</v>
      </c>
      <c r="R10" s="7" t="str" cm="1">
        <f t="array" ref="R10">_xlfn.IFS(BaseClientes2[[#This Row],[tipoDeCliente]]="ADVISOR","ADVISOR",BaseClientes2[[#This Row],[tipoDeCliente]]="FAMILIA","RETENCAO",BaseClientes2[[#This Row],[tipoDeCliente]]="RETENCAO","RETENCAO",BaseClientes2[[#This Row],[tipoDeCliente]]="NORMAL","CONSULTORIA",BaseClientes2[[#This Row],[tipoDeCliente]]="HIBRIDO","CONSULTORIA")</f>
        <v>RETENCAO</v>
      </c>
      <c r="S10" s="7" t="s">
        <v>49</v>
      </c>
      <c r="T10" s="7" t="s">
        <v>50</v>
      </c>
      <c r="U10" s="7" t="s">
        <v>95</v>
      </c>
      <c r="V10" s="10">
        <v>5581999134905</v>
      </c>
      <c r="W10" s="8">
        <v>43831</v>
      </c>
      <c r="X10" s="8">
        <v>43739</v>
      </c>
      <c r="Y10" s="7" t="s">
        <v>48</v>
      </c>
      <c r="Z10" s="7" t="s">
        <v>113</v>
      </c>
      <c r="AA10" s="7" t="s">
        <v>109</v>
      </c>
      <c r="AB10" s="7" t="s">
        <v>96</v>
      </c>
      <c r="AC10" s="7" t="s">
        <v>53</v>
      </c>
      <c r="AD10" s="7" t="s">
        <v>54</v>
      </c>
      <c r="AE10" s="7" t="s">
        <v>55</v>
      </c>
      <c r="AF10" s="11">
        <v>1</v>
      </c>
      <c r="AG10" s="7" t="s">
        <v>42</v>
      </c>
      <c r="AH10" s="7" t="s">
        <v>56</v>
      </c>
      <c r="AI10" s="7" t="s">
        <v>56</v>
      </c>
      <c r="AJ10" s="7" t="s">
        <v>56</v>
      </c>
      <c r="AK10" s="7"/>
      <c r="AL10" s="8" t="s">
        <v>58</v>
      </c>
      <c r="AM10" s="8"/>
    </row>
    <row r="11" spans="1:39" x14ac:dyDescent="0.3">
      <c r="A11" s="7">
        <v>10</v>
      </c>
      <c r="B11" s="7" t="s">
        <v>114</v>
      </c>
      <c r="C11" s="8">
        <v>31185</v>
      </c>
      <c r="D11" s="7" t="s">
        <v>72</v>
      </c>
      <c r="E11" s="9" t="s">
        <v>115</v>
      </c>
      <c r="F11" s="7">
        <v>3786291</v>
      </c>
      <c r="G11" s="7" t="s">
        <v>42</v>
      </c>
      <c r="H11" s="7"/>
      <c r="I11" s="7"/>
      <c r="J11" s="7" t="s">
        <v>116</v>
      </c>
      <c r="K11" s="12" t="s">
        <v>117</v>
      </c>
      <c r="L11" s="7" t="s">
        <v>118</v>
      </c>
      <c r="M11" s="7" t="s">
        <v>114</v>
      </c>
      <c r="N11" s="10">
        <v>5581992523535</v>
      </c>
      <c r="O11" s="10" t="s">
        <v>42</v>
      </c>
      <c r="P11" s="10" t="s">
        <v>42</v>
      </c>
      <c r="Q11" s="7" t="s">
        <v>48</v>
      </c>
      <c r="R11" s="7" t="str" cm="1">
        <f t="array" ref="R11">_xlfn.IFS(BaseClientes2[[#This Row],[tipoDeCliente]]="ADVISOR","ADVISOR",BaseClientes2[[#This Row],[tipoDeCliente]]="FAMILIA","RETENCAO",BaseClientes2[[#This Row],[tipoDeCliente]]="RETENCAO","RETENCAO",BaseClientes2[[#This Row],[tipoDeCliente]]="NORMAL","CONSULTORIA",BaseClientes2[[#This Row],[tipoDeCliente]]="HIBRIDO","CONSULTORIA")</f>
        <v>RETENCAO</v>
      </c>
      <c r="S11" s="7" t="s">
        <v>49</v>
      </c>
      <c r="T11" s="7" t="s">
        <v>50</v>
      </c>
      <c r="U11" s="7" t="s">
        <v>51</v>
      </c>
      <c r="V11" s="10">
        <v>5581994003125</v>
      </c>
      <c r="W11" s="8">
        <v>43831</v>
      </c>
      <c r="X11" s="8">
        <v>43739</v>
      </c>
      <c r="Y11" s="7" t="s">
        <v>48</v>
      </c>
      <c r="Z11" s="7" t="s">
        <v>118</v>
      </c>
      <c r="AA11" s="7" t="s">
        <v>114</v>
      </c>
      <c r="AB11" s="7" t="s">
        <v>108</v>
      </c>
      <c r="AC11" s="7" t="s">
        <v>53</v>
      </c>
      <c r="AD11" s="7" t="s">
        <v>56</v>
      </c>
      <c r="AE11" s="7" t="s">
        <v>55</v>
      </c>
      <c r="AF11" s="11">
        <v>1</v>
      </c>
      <c r="AG11" s="7" t="s">
        <v>42</v>
      </c>
      <c r="AH11" s="7" t="s">
        <v>56</v>
      </c>
      <c r="AI11" s="7" t="s">
        <v>56</v>
      </c>
      <c r="AJ11" s="7" t="s">
        <v>56</v>
      </c>
      <c r="AK11" s="7"/>
      <c r="AL11" s="8" t="s">
        <v>58</v>
      </c>
      <c r="AM11" s="8"/>
    </row>
    <row r="12" spans="1:39" x14ac:dyDescent="0.3">
      <c r="A12" s="7">
        <v>11</v>
      </c>
      <c r="B12" s="7" t="s">
        <v>119</v>
      </c>
      <c r="C12" s="8">
        <v>19329</v>
      </c>
      <c r="D12" s="7" t="s">
        <v>72</v>
      </c>
      <c r="E12" s="9" t="s">
        <v>120</v>
      </c>
      <c r="F12" s="7">
        <v>3853618</v>
      </c>
      <c r="G12" s="7" t="s">
        <v>42</v>
      </c>
      <c r="H12" s="7"/>
      <c r="I12" s="7"/>
      <c r="J12" s="7" t="s">
        <v>121</v>
      </c>
      <c r="K12" s="12" t="s">
        <v>122</v>
      </c>
      <c r="L12" s="7" t="s">
        <v>123</v>
      </c>
      <c r="M12" s="7" t="s">
        <v>119</v>
      </c>
      <c r="N12" s="10">
        <v>5581992523535</v>
      </c>
      <c r="O12" s="10" t="s">
        <v>42</v>
      </c>
      <c r="P12" s="10" t="s">
        <v>42</v>
      </c>
      <c r="Q12" s="7" t="s">
        <v>48</v>
      </c>
      <c r="R12" s="7" t="str" cm="1">
        <f t="array" ref="R12">_xlfn.IFS(BaseClientes2[[#This Row],[tipoDeCliente]]="ADVISOR","ADVISOR",BaseClientes2[[#This Row],[tipoDeCliente]]="FAMILIA","RETENCAO",BaseClientes2[[#This Row],[tipoDeCliente]]="RETENCAO","RETENCAO",BaseClientes2[[#This Row],[tipoDeCliente]]="NORMAL","CONSULTORIA",BaseClientes2[[#This Row],[tipoDeCliente]]="HIBRIDO","CONSULTORIA")</f>
        <v>RETENCAO</v>
      </c>
      <c r="S12" s="7" t="s">
        <v>49</v>
      </c>
      <c r="T12" s="7" t="s">
        <v>50</v>
      </c>
      <c r="U12" s="7" t="s">
        <v>82</v>
      </c>
      <c r="V12" s="10">
        <v>5581991659112</v>
      </c>
      <c r="W12" s="8">
        <v>43831</v>
      </c>
      <c r="X12" s="8">
        <v>43739</v>
      </c>
      <c r="Y12" s="7" t="s">
        <v>48</v>
      </c>
      <c r="Z12" s="7" t="s">
        <v>123</v>
      </c>
      <c r="AA12" s="7" t="s">
        <v>119</v>
      </c>
      <c r="AB12" s="7" t="s">
        <v>124</v>
      </c>
      <c r="AC12" s="7" t="s">
        <v>53</v>
      </c>
      <c r="AD12" s="7" t="s">
        <v>54</v>
      </c>
      <c r="AE12" s="7" t="s">
        <v>68</v>
      </c>
      <c r="AF12" s="11">
        <v>0</v>
      </c>
      <c r="AG12" s="7" t="s">
        <v>42</v>
      </c>
      <c r="AH12" s="7" t="s">
        <v>56</v>
      </c>
      <c r="AI12" s="7" t="s">
        <v>56</v>
      </c>
      <c r="AJ12" s="7" t="s">
        <v>56</v>
      </c>
      <c r="AK12" s="7"/>
      <c r="AL12" s="8" t="s">
        <v>58</v>
      </c>
      <c r="AM12" s="8"/>
    </row>
    <row r="13" spans="1:39" x14ac:dyDescent="0.3">
      <c r="A13" s="7">
        <v>12</v>
      </c>
      <c r="B13" s="7" t="s">
        <v>125</v>
      </c>
      <c r="C13" s="8">
        <v>28472</v>
      </c>
      <c r="D13" s="7" t="s">
        <v>40</v>
      </c>
      <c r="E13" s="9" t="s">
        <v>126</v>
      </c>
      <c r="F13" s="7">
        <v>4481589</v>
      </c>
      <c r="G13" s="7" t="s">
        <v>42</v>
      </c>
      <c r="H13" s="7"/>
      <c r="I13" s="7"/>
      <c r="J13" s="7" t="s">
        <v>127</v>
      </c>
      <c r="K13" s="12" t="s">
        <v>128</v>
      </c>
      <c r="L13" s="7" t="s">
        <v>129</v>
      </c>
      <c r="M13" s="7" t="s">
        <v>130</v>
      </c>
      <c r="N13" s="10">
        <v>5581999628787</v>
      </c>
      <c r="O13" s="10" t="s">
        <v>65</v>
      </c>
      <c r="P13" s="10" t="s">
        <v>42</v>
      </c>
      <c r="Q13" s="7" t="s">
        <v>131</v>
      </c>
      <c r="R13" s="7" t="str" cm="1">
        <f t="array" ref="R13">_xlfn.IFS(BaseClientes2[[#This Row],[tipoDeCliente]]="ADVISOR","ADVISOR",BaseClientes2[[#This Row],[tipoDeCliente]]="FAMILIA","RETENCAO",BaseClientes2[[#This Row],[tipoDeCliente]]="RETENCAO","RETENCAO",BaseClientes2[[#This Row],[tipoDeCliente]]="NORMAL","CONSULTORIA",BaseClientes2[[#This Row],[tipoDeCliente]]="HIBRIDO","CONSULTORIA")</f>
        <v>RETENCAO</v>
      </c>
      <c r="S13" s="7" t="s">
        <v>49</v>
      </c>
      <c r="T13" s="7" t="s">
        <v>50</v>
      </c>
      <c r="U13" s="7" t="s">
        <v>132</v>
      </c>
      <c r="V13" s="10">
        <v>5581999628787</v>
      </c>
      <c r="W13" s="8">
        <v>43831</v>
      </c>
      <c r="X13" s="8">
        <v>43739</v>
      </c>
      <c r="Y13" s="7" t="s">
        <v>131</v>
      </c>
      <c r="Z13" s="7" t="s">
        <v>129</v>
      </c>
      <c r="AA13" s="7" t="s">
        <v>125</v>
      </c>
      <c r="AB13" s="7" t="s">
        <v>124</v>
      </c>
      <c r="AC13" s="7" t="s">
        <v>53</v>
      </c>
      <c r="AD13" s="7" t="s">
        <v>56</v>
      </c>
      <c r="AE13" s="7" t="s">
        <v>68</v>
      </c>
      <c r="AF13" s="11">
        <v>0</v>
      </c>
      <c r="AG13" s="7" t="s">
        <v>42</v>
      </c>
      <c r="AH13" s="7" t="s">
        <v>56</v>
      </c>
      <c r="AI13" s="7" t="s">
        <v>56</v>
      </c>
      <c r="AJ13" s="7" t="s">
        <v>56</v>
      </c>
      <c r="AK13" s="7"/>
      <c r="AL13" s="8" t="s">
        <v>58</v>
      </c>
      <c r="AM13" s="8"/>
    </row>
    <row r="14" spans="1:39" x14ac:dyDescent="0.3">
      <c r="A14" s="7">
        <v>13</v>
      </c>
      <c r="B14" s="7" t="s">
        <v>133</v>
      </c>
      <c r="C14" s="8">
        <v>27895</v>
      </c>
      <c r="D14" s="7" t="s">
        <v>72</v>
      </c>
      <c r="E14" s="9" t="s">
        <v>134</v>
      </c>
      <c r="F14" s="7">
        <v>4903819</v>
      </c>
      <c r="G14" s="7" t="s">
        <v>42</v>
      </c>
      <c r="H14" s="7"/>
      <c r="I14" s="7"/>
      <c r="J14" s="7" t="s">
        <v>135</v>
      </c>
      <c r="K14" s="12" t="s">
        <v>136</v>
      </c>
      <c r="L14" s="7" t="s">
        <v>137</v>
      </c>
      <c r="M14" s="7" t="s">
        <v>130</v>
      </c>
      <c r="N14" s="10">
        <v>5581987357282</v>
      </c>
      <c r="O14" s="10" t="s">
        <v>106</v>
      </c>
      <c r="P14" s="10" t="s">
        <v>42</v>
      </c>
      <c r="Q14" s="7" t="s">
        <v>131</v>
      </c>
      <c r="R14" s="7" t="str" cm="1">
        <f t="array" ref="R14">_xlfn.IFS(BaseClientes2[[#This Row],[tipoDeCliente]]="ADVISOR","ADVISOR",BaseClientes2[[#This Row],[tipoDeCliente]]="FAMILIA","RETENCAO",BaseClientes2[[#This Row],[tipoDeCliente]]="RETENCAO","RETENCAO",BaseClientes2[[#This Row],[tipoDeCliente]]="NORMAL","CONSULTORIA",BaseClientes2[[#This Row],[tipoDeCliente]]="HIBRIDO","CONSULTORIA")</f>
        <v>RETENCAO</v>
      </c>
      <c r="S14" s="7" t="s">
        <v>49</v>
      </c>
      <c r="T14" s="7" t="s">
        <v>50</v>
      </c>
      <c r="U14" s="7" t="s">
        <v>138</v>
      </c>
      <c r="V14" s="10">
        <v>5581999777575</v>
      </c>
      <c r="W14" s="8">
        <v>43831</v>
      </c>
      <c r="X14" s="8">
        <v>43739</v>
      </c>
      <c r="Y14" s="7" t="s">
        <v>131</v>
      </c>
      <c r="Z14" s="7" t="s">
        <v>137</v>
      </c>
      <c r="AA14" s="7" t="s">
        <v>133</v>
      </c>
      <c r="AB14" s="7" t="s">
        <v>139</v>
      </c>
      <c r="AC14" s="7" t="s">
        <v>140</v>
      </c>
      <c r="AD14" s="7" t="s">
        <v>54</v>
      </c>
      <c r="AE14" s="7" t="s">
        <v>68</v>
      </c>
      <c r="AF14" s="11">
        <v>0</v>
      </c>
      <c r="AG14" s="7" t="s">
        <v>42</v>
      </c>
      <c r="AH14" s="7" t="s">
        <v>56</v>
      </c>
      <c r="AI14" s="7" t="s">
        <v>56</v>
      </c>
      <c r="AJ14" s="7" t="s">
        <v>56</v>
      </c>
      <c r="AK14" s="7"/>
      <c r="AL14" s="8" t="s">
        <v>58</v>
      </c>
      <c r="AM14" s="8"/>
    </row>
    <row r="15" spans="1:39" x14ac:dyDescent="0.3">
      <c r="A15" s="7">
        <v>14</v>
      </c>
      <c r="B15" s="7" t="s">
        <v>130</v>
      </c>
      <c r="C15" s="8">
        <v>26902</v>
      </c>
      <c r="D15" s="7" t="s">
        <v>40</v>
      </c>
      <c r="E15" s="9" t="s">
        <v>141</v>
      </c>
      <c r="F15" s="7">
        <v>4645324</v>
      </c>
      <c r="G15" s="7" t="s">
        <v>42</v>
      </c>
      <c r="H15" s="7"/>
      <c r="I15" s="7"/>
      <c r="J15" s="7" t="s">
        <v>142</v>
      </c>
      <c r="K15" s="12" t="s">
        <v>143</v>
      </c>
      <c r="L15" s="7" t="s">
        <v>144</v>
      </c>
      <c r="M15" s="7" t="s">
        <v>130</v>
      </c>
      <c r="N15" s="10">
        <v>5581987357282</v>
      </c>
      <c r="O15" s="10" t="s">
        <v>106</v>
      </c>
      <c r="P15" s="10" t="s">
        <v>42</v>
      </c>
      <c r="Q15" s="7" t="s">
        <v>131</v>
      </c>
      <c r="R15" s="7" t="str" cm="1">
        <f t="array" ref="R15">_xlfn.IFS(BaseClientes2[[#This Row],[tipoDeCliente]]="ADVISOR","ADVISOR",BaseClientes2[[#This Row],[tipoDeCliente]]="FAMILIA","RETENCAO",BaseClientes2[[#This Row],[tipoDeCliente]]="RETENCAO","RETENCAO",BaseClientes2[[#This Row],[tipoDeCliente]]="NORMAL","CONSULTORIA",BaseClientes2[[#This Row],[tipoDeCliente]]="HIBRIDO","CONSULTORIA")</f>
        <v>RETENCAO</v>
      </c>
      <c r="S15" s="7" t="s">
        <v>49</v>
      </c>
      <c r="T15" s="7" t="s">
        <v>50</v>
      </c>
      <c r="U15" s="7" t="s">
        <v>138</v>
      </c>
      <c r="V15" s="10">
        <v>5581987357282</v>
      </c>
      <c r="W15" s="8">
        <v>43831</v>
      </c>
      <c r="X15" s="8">
        <v>43739</v>
      </c>
      <c r="Y15" s="7" t="s">
        <v>131</v>
      </c>
      <c r="Z15" s="7" t="s">
        <v>144</v>
      </c>
      <c r="AA15" s="7" t="s">
        <v>130</v>
      </c>
      <c r="AB15" s="7" t="s">
        <v>124</v>
      </c>
      <c r="AC15" s="7" t="s">
        <v>53</v>
      </c>
      <c r="AD15" s="7" t="s">
        <v>54</v>
      </c>
      <c r="AE15" s="7" t="s">
        <v>68</v>
      </c>
      <c r="AF15" s="11">
        <v>0</v>
      </c>
      <c r="AG15" s="7" t="s">
        <v>42</v>
      </c>
      <c r="AH15" s="7" t="s">
        <v>56</v>
      </c>
      <c r="AI15" s="7" t="s">
        <v>56</v>
      </c>
      <c r="AJ15" s="7" t="s">
        <v>56</v>
      </c>
      <c r="AK15" s="7"/>
      <c r="AL15" s="8" t="s">
        <v>58</v>
      </c>
      <c r="AM15" s="8"/>
    </row>
    <row r="16" spans="1:39" x14ac:dyDescent="0.3">
      <c r="A16" s="7">
        <v>15</v>
      </c>
      <c r="B16" s="7" t="s">
        <v>130</v>
      </c>
      <c r="C16" s="8">
        <v>26902</v>
      </c>
      <c r="D16" s="7" t="s">
        <v>40</v>
      </c>
      <c r="E16" s="9" t="s">
        <v>145</v>
      </c>
      <c r="F16" s="7">
        <v>568986</v>
      </c>
      <c r="G16" s="7" t="s">
        <v>42</v>
      </c>
      <c r="H16" s="7"/>
      <c r="I16" s="7"/>
      <c r="J16" s="7" t="s">
        <v>142</v>
      </c>
      <c r="K16" s="12" t="s">
        <v>143</v>
      </c>
      <c r="L16" s="7" t="s">
        <v>131</v>
      </c>
      <c r="M16" s="7" t="s">
        <v>130</v>
      </c>
      <c r="N16" s="10">
        <v>5581987357282</v>
      </c>
      <c r="O16" s="10" t="s">
        <v>47</v>
      </c>
      <c r="P16" s="10" t="s">
        <v>42</v>
      </c>
      <c r="Q16" s="7" t="s">
        <v>131</v>
      </c>
      <c r="R16" s="7" t="str" cm="1">
        <f t="array" ref="R16">_xlfn.IFS(BaseClientes2[[#This Row],[tipoDeCliente]]="ADVISOR","ADVISOR",BaseClientes2[[#This Row],[tipoDeCliente]]="FAMILIA","RETENCAO",BaseClientes2[[#This Row],[tipoDeCliente]]="RETENCAO","RETENCAO",BaseClientes2[[#This Row],[tipoDeCliente]]="NORMAL","CONSULTORIA",BaseClientes2[[#This Row],[tipoDeCliente]]="HIBRIDO","CONSULTORIA")</f>
        <v>RETENCAO</v>
      </c>
      <c r="S16" s="7" t="s">
        <v>49</v>
      </c>
      <c r="T16" s="7" t="s">
        <v>50</v>
      </c>
      <c r="U16" s="7" t="s">
        <v>138</v>
      </c>
      <c r="V16" s="10">
        <v>5581987357282</v>
      </c>
      <c r="W16" s="8">
        <v>43831</v>
      </c>
      <c r="X16" s="8">
        <v>43739</v>
      </c>
      <c r="Y16" s="7" t="s">
        <v>131</v>
      </c>
      <c r="Z16" s="7" t="s">
        <v>131</v>
      </c>
      <c r="AA16" s="7" t="s">
        <v>130</v>
      </c>
      <c r="AB16" s="7" t="s">
        <v>124</v>
      </c>
      <c r="AC16" s="7" t="s">
        <v>53</v>
      </c>
      <c r="AD16" s="7" t="s">
        <v>54</v>
      </c>
      <c r="AE16" s="7" t="s">
        <v>55</v>
      </c>
      <c r="AF16" s="11">
        <v>1</v>
      </c>
      <c r="AG16" s="7" t="s">
        <v>42</v>
      </c>
      <c r="AH16" s="7" t="s">
        <v>56</v>
      </c>
      <c r="AI16" s="7" t="s">
        <v>56</v>
      </c>
      <c r="AJ16" s="7" t="s">
        <v>56</v>
      </c>
      <c r="AK16" s="7"/>
      <c r="AL16" s="8" t="s">
        <v>58</v>
      </c>
      <c r="AM16" s="8"/>
    </row>
    <row r="17" spans="1:39" x14ac:dyDescent="0.3">
      <c r="A17" s="7">
        <v>16</v>
      </c>
      <c r="B17" s="7" t="s">
        <v>146</v>
      </c>
      <c r="C17" s="8">
        <v>37981</v>
      </c>
      <c r="D17" s="7" t="s">
        <v>40</v>
      </c>
      <c r="E17" s="9" t="s">
        <v>147</v>
      </c>
      <c r="F17" s="7">
        <v>4929567</v>
      </c>
      <c r="G17" s="7" t="s">
        <v>42</v>
      </c>
      <c r="H17" s="7"/>
      <c r="I17" s="7"/>
      <c r="J17" s="7" t="s">
        <v>148</v>
      </c>
      <c r="K17" s="12" t="s">
        <v>149</v>
      </c>
      <c r="L17" s="7" t="s">
        <v>150</v>
      </c>
      <c r="M17" s="7" t="s">
        <v>130</v>
      </c>
      <c r="N17" s="10">
        <v>5581987357282</v>
      </c>
      <c r="O17" s="10" t="s">
        <v>106</v>
      </c>
      <c r="P17" s="10" t="s">
        <v>42</v>
      </c>
      <c r="Q17" s="7" t="s">
        <v>131</v>
      </c>
      <c r="R17" s="7" t="str" cm="1">
        <f t="array" ref="R17">_xlfn.IFS(BaseClientes2[[#This Row],[tipoDeCliente]]="ADVISOR","ADVISOR",BaseClientes2[[#This Row],[tipoDeCliente]]="FAMILIA","RETENCAO",BaseClientes2[[#This Row],[tipoDeCliente]]="RETENCAO","RETENCAO",BaseClientes2[[#This Row],[tipoDeCliente]]="NORMAL","CONSULTORIA",BaseClientes2[[#This Row],[tipoDeCliente]]="HIBRIDO","CONSULTORIA")</f>
        <v>RETENCAO</v>
      </c>
      <c r="S17" s="7" t="s">
        <v>49</v>
      </c>
      <c r="T17" s="7" t="s">
        <v>50</v>
      </c>
      <c r="U17" s="7" t="s">
        <v>138</v>
      </c>
      <c r="V17" s="10">
        <v>5581987357282</v>
      </c>
      <c r="W17" s="8">
        <v>43831</v>
      </c>
      <c r="X17" s="8">
        <v>43739</v>
      </c>
      <c r="Y17" s="7" t="s">
        <v>131</v>
      </c>
      <c r="Z17" s="7" t="s">
        <v>150</v>
      </c>
      <c r="AA17" s="7" t="s">
        <v>146</v>
      </c>
      <c r="AB17" s="7" t="s">
        <v>151</v>
      </c>
      <c r="AC17" s="7" t="s">
        <v>140</v>
      </c>
      <c r="AD17" s="7" t="s">
        <v>56</v>
      </c>
      <c r="AE17" s="7" t="s">
        <v>68</v>
      </c>
      <c r="AF17" s="11">
        <v>0</v>
      </c>
      <c r="AG17" s="7" t="s">
        <v>42</v>
      </c>
      <c r="AH17" s="7" t="s">
        <v>56</v>
      </c>
      <c r="AI17" s="7" t="s">
        <v>56</v>
      </c>
      <c r="AJ17" s="7" t="s">
        <v>56</v>
      </c>
      <c r="AK17" s="7"/>
      <c r="AL17" s="8" t="s">
        <v>58</v>
      </c>
      <c r="AM17" s="8"/>
    </row>
    <row r="18" spans="1:39" x14ac:dyDescent="0.3">
      <c r="A18" s="7">
        <v>17</v>
      </c>
      <c r="B18" s="7" t="s">
        <v>152</v>
      </c>
      <c r="C18" s="8">
        <v>37392</v>
      </c>
      <c r="D18" s="7" t="s">
        <v>72</v>
      </c>
      <c r="E18" s="9" t="s">
        <v>153</v>
      </c>
      <c r="F18" s="7">
        <v>4903193</v>
      </c>
      <c r="G18" s="7" t="s">
        <v>42</v>
      </c>
      <c r="H18" s="7"/>
      <c r="I18" s="7"/>
      <c r="J18" s="7" t="s">
        <v>154</v>
      </c>
      <c r="K18" s="12" t="s">
        <v>155</v>
      </c>
      <c r="L18" s="7" t="s">
        <v>156</v>
      </c>
      <c r="M18" s="7" t="s">
        <v>130</v>
      </c>
      <c r="N18" s="10">
        <v>5581987357282</v>
      </c>
      <c r="O18" s="10" t="s">
        <v>106</v>
      </c>
      <c r="P18" s="10" t="s">
        <v>42</v>
      </c>
      <c r="Q18" s="7" t="s">
        <v>131</v>
      </c>
      <c r="R18" s="7" t="str" cm="1">
        <f t="array" ref="R18">_xlfn.IFS(BaseClientes2[[#This Row],[tipoDeCliente]]="ADVISOR","ADVISOR",BaseClientes2[[#This Row],[tipoDeCliente]]="FAMILIA","RETENCAO",BaseClientes2[[#This Row],[tipoDeCliente]]="RETENCAO","RETENCAO",BaseClientes2[[#This Row],[tipoDeCliente]]="NORMAL","CONSULTORIA",BaseClientes2[[#This Row],[tipoDeCliente]]="HIBRIDO","CONSULTORIA")</f>
        <v>RETENCAO</v>
      </c>
      <c r="S18" s="7" t="s">
        <v>49</v>
      </c>
      <c r="T18" s="7" t="s">
        <v>50</v>
      </c>
      <c r="U18" s="7" t="s">
        <v>138</v>
      </c>
      <c r="V18" s="10">
        <v>5581999839595</v>
      </c>
      <c r="W18" s="8">
        <v>43831</v>
      </c>
      <c r="X18" s="8">
        <v>43739</v>
      </c>
      <c r="Y18" s="7" t="s">
        <v>131</v>
      </c>
      <c r="Z18" s="7" t="s">
        <v>156</v>
      </c>
      <c r="AA18" s="7" t="s">
        <v>152</v>
      </c>
      <c r="AB18" s="7" t="s">
        <v>151</v>
      </c>
      <c r="AC18" s="7" t="s">
        <v>140</v>
      </c>
      <c r="AD18" s="7" t="s">
        <v>56</v>
      </c>
      <c r="AE18" s="7" t="s">
        <v>68</v>
      </c>
      <c r="AF18" s="11">
        <v>0</v>
      </c>
      <c r="AG18" s="7" t="s">
        <v>42</v>
      </c>
      <c r="AH18" s="7" t="s">
        <v>56</v>
      </c>
      <c r="AI18" s="7" t="s">
        <v>56</v>
      </c>
      <c r="AJ18" s="7" t="s">
        <v>56</v>
      </c>
      <c r="AK18" s="7"/>
      <c r="AL18" s="8" t="s">
        <v>58</v>
      </c>
      <c r="AM18" s="8"/>
    </row>
    <row r="19" spans="1:39" x14ac:dyDescent="0.3">
      <c r="A19" s="7">
        <v>18</v>
      </c>
      <c r="B19" s="7" t="s">
        <v>157</v>
      </c>
      <c r="C19" s="8">
        <v>32522</v>
      </c>
      <c r="D19" s="7" t="s">
        <v>72</v>
      </c>
      <c r="E19" s="9" t="s">
        <v>158</v>
      </c>
      <c r="F19" s="7">
        <v>3736038</v>
      </c>
      <c r="G19" s="7" t="s">
        <v>42</v>
      </c>
      <c r="H19" s="7"/>
      <c r="I19" s="7" t="s">
        <v>159</v>
      </c>
      <c r="J19" s="7" t="s">
        <v>160</v>
      </c>
      <c r="K19" s="12" t="s">
        <v>161</v>
      </c>
      <c r="L19" s="7" t="s">
        <v>66</v>
      </c>
      <c r="M19" s="7" t="s">
        <v>162</v>
      </c>
      <c r="N19" s="10">
        <v>5581999798969</v>
      </c>
      <c r="O19" s="10" t="s">
        <v>65</v>
      </c>
      <c r="P19" s="10" t="s">
        <v>42</v>
      </c>
      <c r="Q19" s="7" t="s">
        <v>66</v>
      </c>
      <c r="R19" s="7" t="str" cm="1">
        <f t="array" ref="R19">_xlfn.IFS(BaseClientes2[[#This Row],[tipoDeCliente]]="ADVISOR","ADVISOR",BaseClientes2[[#This Row],[tipoDeCliente]]="FAMILIA","RETENCAO",BaseClientes2[[#This Row],[tipoDeCliente]]="RETENCAO","RETENCAO",BaseClientes2[[#This Row],[tipoDeCliente]]="NORMAL","CONSULTORIA",BaseClientes2[[#This Row],[tipoDeCliente]]="HIBRIDO","CONSULTORIA")</f>
        <v>RETENCAO</v>
      </c>
      <c r="S19" s="7" t="s">
        <v>49</v>
      </c>
      <c r="T19" s="7" t="s">
        <v>50</v>
      </c>
      <c r="U19" s="7" t="s">
        <v>163</v>
      </c>
      <c r="V19" s="10">
        <v>5581999902345</v>
      </c>
      <c r="W19" s="8">
        <v>43831</v>
      </c>
      <c r="X19" s="8">
        <v>43739</v>
      </c>
      <c r="Y19" s="7" t="s">
        <v>66</v>
      </c>
      <c r="Z19" s="7" t="s">
        <v>66</v>
      </c>
      <c r="AA19" s="7" t="s">
        <v>162</v>
      </c>
      <c r="AB19" s="7" t="s">
        <v>164</v>
      </c>
      <c r="AC19" s="7" t="s">
        <v>140</v>
      </c>
      <c r="AD19" s="7" t="s">
        <v>54</v>
      </c>
      <c r="AE19" s="7" t="s">
        <v>55</v>
      </c>
      <c r="AF19" s="11">
        <v>1</v>
      </c>
      <c r="AG19" s="7" t="s">
        <v>42</v>
      </c>
      <c r="AH19" s="7" t="s">
        <v>54</v>
      </c>
      <c r="AI19" s="7" t="s">
        <v>56</v>
      </c>
      <c r="AJ19" s="7" t="s">
        <v>56</v>
      </c>
      <c r="AK19" s="7"/>
      <c r="AL19" s="8" t="s">
        <v>58</v>
      </c>
      <c r="AM19" s="8"/>
    </row>
    <row r="20" spans="1:39" x14ac:dyDescent="0.3">
      <c r="A20" s="7">
        <v>19</v>
      </c>
      <c r="B20" s="7" t="s">
        <v>162</v>
      </c>
      <c r="C20" s="8">
        <v>30299</v>
      </c>
      <c r="D20" s="7" t="s">
        <v>40</v>
      </c>
      <c r="E20" s="9" t="s">
        <v>165</v>
      </c>
      <c r="F20" s="7">
        <v>528708</v>
      </c>
      <c r="G20" s="7" t="s">
        <v>42</v>
      </c>
      <c r="H20" s="7"/>
      <c r="I20" s="7" t="s">
        <v>166</v>
      </c>
      <c r="J20" s="7" t="s">
        <v>167</v>
      </c>
      <c r="K20" s="12" t="s">
        <v>168</v>
      </c>
      <c r="L20" s="7" t="s">
        <v>66</v>
      </c>
      <c r="M20" s="7" t="s">
        <v>162</v>
      </c>
      <c r="N20" s="10">
        <v>5581999798969</v>
      </c>
      <c r="O20" s="10" t="s">
        <v>106</v>
      </c>
      <c r="P20" s="10" t="s">
        <v>42</v>
      </c>
      <c r="Q20" s="7" t="s">
        <v>66</v>
      </c>
      <c r="R20" s="7" t="str" cm="1">
        <f t="array" ref="R20">_xlfn.IFS(BaseClientes2[[#This Row],[tipoDeCliente]]="ADVISOR","ADVISOR",BaseClientes2[[#This Row],[tipoDeCliente]]="FAMILIA","RETENCAO",BaseClientes2[[#This Row],[tipoDeCliente]]="RETENCAO","RETENCAO",BaseClientes2[[#This Row],[tipoDeCliente]]="NORMAL","CONSULTORIA",BaseClientes2[[#This Row],[tipoDeCliente]]="HIBRIDO","CONSULTORIA")</f>
        <v>RETENCAO</v>
      </c>
      <c r="S20" s="7" t="s">
        <v>49</v>
      </c>
      <c r="T20" s="7" t="s">
        <v>50</v>
      </c>
      <c r="U20" s="7" t="s">
        <v>163</v>
      </c>
      <c r="V20" s="10">
        <v>5581999798969</v>
      </c>
      <c r="W20" s="8">
        <v>43831</v>
      </c>
      <c r="X20" s="8">
        <v>43739</v>
      </c>
      <c r="Y20" s="7" t="s">
        <v>66</v>
      </c>
      <c r="Z20" s="7" t="s">
        <v>66</v>
      </c>
      <c r="AA20" s="7" t="s">
        <v>162</v>
      </c>
      <c r="AB20" s="7" t="s">
        <v>124</v>
      </c>
      <c r="AC20" s="7" t="s">
        <v>53</v>
      </c>
      <c r="AD20" s="7" t="s">
        <v>56</v>
      </c>
      <c r="AE20" s="7" t="s">
        <v>55</v>
      </c>
      <c r="AF20" s="11">
        <v>1</v>
      </c>
      <c r="AG20" s="7" t="s">
        <v>42</v>
      </c>
      <c r="AH20" s="7" t="s">
        <v>54</v>
      </c>
      <c r="AI20" s="7" t="s">
        <v>56</v>
      </c>
      <c r="AJ20" s="7" t="s">
        <v>56</v>
      </c>
      <c r="AK20" s="7"/>
      <c r="AL20" s="8" t="s">
        <v>58</v>
      </c>
      <c r="AM20" s="8"/>
    </row>
    <row r="21" spans="1:39" x14ac:dyDescent="0.3">
      <c r="A21" s="7">
        <v>20</v>
      </c>
      <c r="B21" s="7" t="s">
        <v>169</v>
      </c>
      <c r="C21" s="8">
        <v>29261</v>
      </c>
      <c r="D21" s="7" t="s">
        <v>40</v>
      </c>
      <c r="E21" s="9" t="s">
        <v>170</v>
      </c>
      <c r="F21" s="7">
        <v>3632371</v>
      </c>
      <c r="G21" s="7" t="s">
        <v>42</v>
      </c>
      <c r="H21" s="7"/>
      <c r="I21" s="7" t="s">
        <v>171</v>
      </c>
      <c r="J21" s="7" t="s">
        <v>172</v>
      </c>
      <c r="K21" s="12" t="s">
        <v>173</v>
      </c>
      <c r="L21" s="7" t="s">
        <v>174</v>
      </c>
      <c r="M21" s="7" t="s">
        <v>169</v>
      </c>
      <c r="N21" s="10">
        <v>5581981992221</v>
      </c>
      <c r="O21" s="10" t="s">
        <v>106</v>
      </c>
      <c r="P21" s="10" t="s">
        <v>42</v>
      </c>
      <c r="Q21" s="7" t="s">
        <v>66</v>
      </c>
      <c r="R21" s="7" t="str" cm="1">
        <f t="array" ref="R2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1" s="7" t="s">
        <v>49</v>
      </c>
      <c r="T21" s="7" t="s">
        <v>50</v>
      </c>
      <c r="U21" s="7" t="s">
        <v>175</v>
      </c>
      <c r="V21" s="10">
        <v>5581981992221</v>
      </c>
      <c r="W21" s="8">
        <v>43831</v>
      </c>
      <c r="X21" s="8">
        <v>43780</v>
      </c>
      <c r="Y21" s="7" t="s">
        <v>174</v>
      </c>
      <c r="Z21" s="7" t="s">
        <v>174</v>
      </c>
      <c r="AA21" s="7" t="s">
        <v>169</v>
      </c>
      <c r="AB21" s="7" t="s">
        <v>52</v>
      </c>
      <c r="AC21" s="7" t="s">
        <v>53</v>
      </c>
      <c r="AD21" s="7" t="s">
        <v>56</v>
      </c>
      <c r="AE21" s="7" t="s">
        <v>176</v>
      </c>
      <c r="AF21" s="11">
        <v>1</v>
      </c>
      <c r="AG21" s="7">
        <v>1</v>
      </c>
      <c r="AH21" s="7" t="s">
        <v>54</v>
      </c>
      <c r="AI21" s="7" t="s">
        <v>56</v>
      </c>
      <c r="AJ21" s="7" t="s">
        <v>54</v>
      </c>
      <c r="AK21" s="7"/>
      <c r="AL21" s="8" t="s">
        <v>58</v>
      </c>
      <c r="AM21" s="8"/>
    </row>
    <row r="22" spans="1:39" x14ac:dyDescent="0.3">
      <c r="A22" s="7">
        <v>21</v>
      </c>
      <c r="B22" s="7" t="s">
        <v>177</v>
      </c>
      <c r="C22" s="8" t="s">
        <v>178</v>
      </c>
      <c r="D22" s="7" t="s">
        <v>40</v>
      </c>
      <c r="E22" s="9" t="s">
        <v>179</v>
      </c>
      <c r="F22" s="7">
        <v>455959</v>
      </c>
      <c r="G22" s="7">
        <v>3147295</v>
      </c>
      <c r="H22" s="7"/>
      <c r="I22" s="7" t="s">
        <v>180</v>
      </c>
      <c r="J22" s="7" t="s">
        <v>181</v>
      </c>
      <c r="K22" s="12" t="s">
        <v>182</v>
      </c>
      <c r="L22" s="7" t="s">
        <v>183</v>
      </c>
      <c r="M22" s="7" t="s">
        <v>177</v>
      </c>
      <c r="N22" s="10">
        <v>5517996065606</v>
      </c>
      <c r="O22" s="10" t="s">
        <v>106</v>
      </c>
      <c r="P22" s="10" t="s">
        <v>106</v>
      </c>
      <c r="Q22" s="7" t="s">
        <v>66</v>
      </c>
      <c r="R22" s="7" t="str" cm="1">
        <f t="array" ref="R2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2" s="7" t="s">
        <v>184</v>
      </c>
      <c r="T22" s="7" t="s">
        <v>185</v>
      </c>
      <c r="U22" s="7" t="s">
        <v>186</v>
      </c>
      <c r="V22" s="10">
        <v>5517996065606</v>
      </c>
      <c r="W22" s="8">
        <v>44138</v>
      </c>
      <c r="X22" s="8">
        <v>44138</v>
      </c>
      <c r="Y22" s="7" t="s">
        <v>183</v>
      </c>
      <c r="Z22" s="7" t="s">
        <v>183</v>
      </c>
      <c r="AA22" s="7" t="s">
        <v>177</v>
      </c>
      <c r="AB22" s="7" t="s">
        <v>52</v>
      </c>
      <c r="AC22" s="7" t="s">
        <v>53</v>
      </c>
      <c r="AD22" s="7" t="s">
        <v>54</v>
      </c>
      <c r="AE22" s="7" t="s">
        <v>176</v>
      </c>
      <c r="AF22" s="11">
        <v>1</v>
      </c>
      <c r="AG22" s="7" t="s">
        <v>187</v>
      </c>
      <c r="AH22" s="7" t="s">
        <v>54</v>
      </c>
      <c r="AI22" s="7" t="s">
        <v>56</v>
      </c>
      <c r="AJ22" s="7" t="s">
        <v>54</v>
      </c>
      <c r="AK22" s="7"/>
      <c r="AL22" s="8" t="s">
        <v>58</v>
      </c>
      <c r="AM22" s="8"/>
    </row>
    <row r="23" spans="1:39" x14ac:dyDescent="0.3">
      <c r="A23" s="7">
        <v>22</v>
      </c>
      <c r="B23" s="7" t="s">
        <v>188</v>
      </c>
      <c r="C23" s="8">
        <v>28998</v>
      </c>
      <c r="D23" s="7" t="s">
        <v>40</v>
      </c>
      <c r="E23" s="9" t="s">
        <v>189</v>
      </c>
      <c r="F23" s="7">
        <v>3189271</v>
      </c>
      <c r="G23" s="7" t="s">
        <v>42</v>
      </c>
      <c r="H23" s="7"/>
      <c r="I23" s="7" t="s">
        <v>190</v>
      </c>
      <c r="J23" s="7" t="s">
        <v>191</v>
      </c>
      <c r="K23" s="12" t="s">
        <v>192</v>
      </c>
      <c r="L23" s="7" t="s">
        <v>193</v>
      </c>
      <c r="M23" s="7" t="s">
        <v>194</v>
      </c>
      <c r="N23" s="10">
        <v>5583988405100</v>
      </c>
      <c r="O23" s="10" t="s">
        <v>106</v>
      </c>
      <c r="P23" s="10" t="s">
        <v>42</v>
      </c>
      <c r="Q23" s="7" t="s">
        <v>66</v>
      </c>
      <c r="R23" s="7" t="str" cm="1">
        <f t="array" ref="R2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3" s="7" t="s">
        <v>195</v>
      </c>
      <c r="T23" s="7" t="s">
        <v>196</v>
      </c>
      <c r="U23" s="7" t="s">
        <v>197</v>
      </c>
      <c r="V23" s="10">
        <v>5583988405100</v>
      </c>
      <c r="W23" s="8">
        <v>43831</v>
      </c>
      <c r="X23" s="8">
        <v>43780</v>
      </c>
      <c r="Y23" s="7" t="s">
        <v>193</v>
      </c>
      <c r="Z23" s="7" t="s">
        <v>198</v>
      </c>
      <c r="AA23" s="7" t="s">
        <v>194</v>
      </c>
      <c r="AB23" s="7" t="s">
        <v>124</v>
      </c>
      <c r="AC23" s="7" t="s">
        <v>53</v>
      </c>
      <c r="AD23" s="7" t="s">
        <v>56</v>
      </c>
      <c r="AE23" s="7" t="s">
        <v>176</v>
      </c>
      <c r="AF23" s="11">
        <v>1</v>
      </c>
      <c r="AG23" s="7">
        <v>1</v>
      </c>
      <c r="AH23" s="7" t="s">
        <v>54</v>
      </c>
      <c r="AI23" s="7" t="s">
        <v>54</v>
      </c>
      <c r="AJ23" s="7" t="s">
        <v>54</v>
      </c>
      <c r="AK23" s="7"/>
      <c r="AL23" s="8" t="s">
        <v>58</v>
      </c>
      <c r="AM23" s="8"/>
    </row>
    <row r="24" spans="1:39" x14ac:dyDescent="0.3">
      <c r="A24" s="7">
        <v>23</v>
      </c>
      <c r="B24" s="7" t="s">
        <v>199</v>
      </c>
      <c r="C24" s="8">
        <v>30132</v>
      </c>
      <c r="D24" s="7" t="s">
        <v>72</v>
      </c>
      <c r="E24" s="9" t="s">
        <v>200</v>
      </c>
      <c r="F24" s="7">
        <v>2959161</v>
      </c>
      <c r="G24" s="7" t="s">
        <v>42</v>
      </c>
      <c r="H24" s="7"/>
      <c r="I24" s="7" t="s">
        <v>201</v>
      </c>
      <c r="J24" s="7" t="s">
        <v>202</v>
      </c>
      <c r="K24" s="12" t="s">
        <v>203</v>
      </c>
      <c r="L24" s="7" t="s">
        <v>193</v>
      </c>
      <c r="M24" s="7" t="s">
        <v>194</v>
      </c>
      <c r="N24" s="10">
        <v>5583988405100</v>
      </c>
      <c r="O24" s="10" t="s">
        <v>106</v>
      </c>
      <c r="P24" s="10" t="s">
        <v>42</v>
      </c>
      <c r="Q24" s="7" t="s">
        <v>66</v>
      </c>
      <c r="R24" s="7" t="str" cm="1">
        <f t="array" ref="R2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 s="7" t="s">
        <v>195</v>
      </c>
      <c r="T24" s="7" t="s">
        <v>196</v>
      </c>
      <c r="U24" s="7" t="s">
        <v>197</v>
      </c>
      <c r="V24" s="10">
        <v>5583988405101</v>
      </c>
      <c r="W24" s="8">
        <v>43831</v>
      </c>
      <c r="X24" s="8">
        <v>43780</v>
      </c>
      <c r="Y24" s="7" t="s">
        <v>193</v>
      </c>
      <c r="Z24" s="7" t="s">
        <v>198</v>
      </c>
      <c r="AA24" s="7" t="s">
        <v>194</v>
      </c>
      <c r="AB24" s="7" t="s">
        <v>52</v>
      </c>
      <c r="AC24" s="7" t="s">
        <v>53</v>
      </c>
      <c r="AD24" s="7" t="s">
        <v>54</v>
      </c>
      <c r="AE24" s="7" t="s">
        <v>176</v>
      </c>
      <c r="AF24" s="11">
        <v>1</v>
      </c>
      <c r="AG24" s="7">
        <v>1</v>
      </c>
      <c r="AH24" s="7" t="s">
        <v>54</v>
      </c>
      <c r="AI24" s="7" t="s">
        <v>54</v>
      </c>
      <c r="AJ24" s="7" t="s">
        <v>54</v>
      </c>
      <c r="AK24" s="7"/>
      <c r="AL24" s="8" t="s">
        <v>58</v>
      </c>
      <c r="AM24" s="8"/>
    </row>
    <row r="25" spans="1:39" x14ac:dyDescent="0.3">
      <c r="A25" s="7">
        <v>24</v>
      </c>
      <c r="B25" s="7" t="s">
        <v>194</v>
      </c>
      <c r="C25" s="8"/>
      <c r="D25" s="7" t="s">
        <v>84</v>
      </c>
      <c r="E25" s="9" t="s">
        <v>204</v>
      </c>
      <c r="F25" s="7">
        <v>3619851</v>
      </c>
      <c r="G25" s="7" t="s">
        <v>42</v>
      </c>
      <c r="H25" s="7"/>
      <c r="I25" s="7" t="s">
        <v>205</v>
      </c>
      <c r="J25" s="7" t="s">
        <v>206</v>
      </c>
      <c r="K25" s="12" t="s">
        <v>207</v>
      </c>
      <c r="L25" s="7" t="s">
        <v>198</v>
      </c>
      <c r="M25" s="7" t="s">
        <v>194</v>
      </c>
      <c r="N25" s="10">
        <v>5583988405100</v>
      </c>
      <c r="O25" s="10" t="s">
        <v>106</v>
      </c>
      <c r="P25" s="10" t="s">
        <v>42</v>
      </c>
      <c r="Q25" s="7" t="s">
        <v>66</v>
      </c>
      <c r="R25" s="7" t="str" cm="1">
        <f t="array" ref="R2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5" s="7" t="s">
        <v>195</v>
      </c>
      <c r="T25" s="7" t="s">
        <v>196</v>
      </c>
      <c r="U25" s="7" t="s">
        <v>197</v>
      </c>
      <c r="V25" s="10">
        <v>5583988405100</v>
      </c>
      <c r="W25" s="8">
        <v>43831</v>
      </c>
      <c r="X25" s="8">
        <v>43780</v>
      </c>
      <c r="Y25" s="7" t="s">
        <v>193</v>
      </c>
      <c r="Z25" s="7" t="s">
        <v>198</v>
      </c>
      <c r="AA25" s="7" t="s">
        <v>194</v>
      </c>
      <c r="AB25" s="7" t="s">
        <v>89</v>
      </c>
      <c r="AC25" s="7" t="s">
        <v>53</v>
      </c>
      <c r="AD25" s="7" t="s">
        <v>56</v>
      </c>
      <c r="AE25" s="7" t="s">
        <v>176</v>
      </c>
      <c r="AF25" s="11">
        <v>1</v>
      </c>
      <c r="AG25" s="7">
        <v>1</v>
      </c>
      <c r="AH25" s="7" t="s">
        <v>54</v>
      </c>
      <c r="AI25" s="7" t="s">
        <v>56</v>
      </c>
      <c r="AJ25" s="7" t="s">
        <v>54</v>
      </c>
      <c r="AK25" s="7"/>
      <c r="AL25" s="8" t="s">
        <v>58</v>
      </c>
      <c r="AM25" s="8"/>
    </row>
    <row r="26" spans="1:39" x14ac:dyDescent="0.3">
      <c r="A26" s="7">
        <v>25</v>
      </c>
      <c r="B26" s="7" t="s">
        <v>208</v>
      </c>
      <c r="C26" s="8">
        <v>24473</v>
      </c>
      <c r="D26" s="7" t="s">
        <v>40</v>
      </c>
      <c r="E26" s="9" t="s">
        <v>209</v>
      </c>
      <c r="F26" s="7">
        <v>228096</v>
      </c>
      <c r="G26" s="7" t="s">
        <v>42</v>
      </c>
      <c r="H26" s="7"/>
      <c r="I26" s="7"/>
      <c r="J26" s="7" t="s">
        <v>210</v>
      </c>
      <c r="K26" s="12" t="s">
        <v>211</v>
      </c>
      <c r="L26" s="7" t="s">
        <v>212</v>
      </c>
      <c r="M26" s="7" t="s">
        <v>208</v>
      </c>
      <c r="N26" s="10">
        <v>558133250979</v>
      </c>
      <c r="O26" s="10" t="s">
        <v>106</v>
      </c>
      <c r="P26" s="10" t="s">
        <v>42</v>
      </c>
      <c r="Q26" s="7" t="s">
        <v>48</v>
      </c>
      <c r="R26" s="7" t="str" cm="1">
        <f t="array" ref="R2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6" s="7" t="s">
        <v>49</v>
      </c>
      <c r="T26" s="7" t="s">
        <v>50</v>
      </c>
      <c r="U26" s="7" t="s">
        <v>51</v>
      </c>
      <c r="V26" s="10">
        <v>558133250979</v>
      </c>
      <c r="W26" s="8">
        <v>43831</v>
      </c>
      <c r="X26" s="8">
        <v>43800</v>
      </c>
      <c r="Y26" s="7" t="s">
        <v>212</v>
      </c>
      <c r="Z26" s="7" t="s">
        <v>212</v>
      </c>
      <c r="AA26" s="7" t="s">
        <v>208</v>
      </c>
      <c r="AB26" s="7" t="s">
        <v>52</v>
      </c>
      <c r="AC26" s="7" t="s">
        <v>53</v>
      </c>
      <c r="AD26" s="7" t="s">
        <v>54</v>
      </c>
      <c r="AE26" s="7" t="s">
        <v>176</v>
      </c>
      <c r="AF26" s="11">
        <v>1</v>
      </c>
      <c r="AG26" s="7" t="s">
        <v>42</v>
      </c>
      <c r="AH26" s="7" t="s">
        <v>56</v>
      </c>
      <c r="AI26" s="7" t="s">
        <v>56</v>
      </c>
      <c r="AJ26" s="7" t="s">
        <v>56</v>
      </c>
      <c r="AK26" s="7"/>
      <c r="AL26" s="8" t="s">
        <v>58</v>
      </c>
      <c r="AM26" s="8"/>
    </row>
    <row r="27" spans="1:39" x14ac:dyDescent="0.3">
      <c r="A27" s="7">
        <v>26</v>
      </c>
      <c r="B27" s="7" t="s">
        <v>213</v>
      </c>
      <c r="C27" s="8">
        <v>31133</v>
      </c>
      <c r="D27" s="7" t="s">
        <v>72</v>
      </c>
      <c r="E27" s="9" t="s">
        <v>214</v>
      </c>
      <c r="F27" s="7">
        <v>3976823</v>
      </c>
      <c r="G27" s="7" t="s">
        <v>42</v>
      </c>
      <c r="H27" s="7"/>
      <c r="I27" s="7"/>
      <c r="J27" s="7" t="s">
        <v>215</v>
      </c>
      <c r="K27" s="12" t="s">
        <v>44</v>
      </c>
      <c r="L27" s="7" t="s">
        <v>216</v>
      </c>
      <c r="M27" s="7" t="s">
        <v>46</v>
      </c>
      <c r="N27" s="10">
        <v>5581999543836</v>
      </c>
      <c r="O27" s="10" t="s">
        <v>106</v>
      </c>
      <c r="P27" s="10" t="s">
        <v>42</v>
      </c>
      <c r="Q27" s="7" t="s">
        <v>48</v>
      </c>
      <c r="R27" s="7" t="str" cm="1">
        <f t="array" ref="R27">_xlfn.IFS(BaseClientes2[[#This Row],[tipoDeCliente]]="ADVISOR","ADVISOR",BaseClientes2[[#This Row],[tipoDeCliente]]="FAMILIA","RETENCAO",BaseClientes2[[#This Row],[tipoDeCliente]]="RETENCAO","RETENCAO",BaseClientes2[[#This Row],[tipoDeCliente]]="NORMAL","CONSULTORIA",BaseClientes2[[#This Row],[tipoDeCliente]]="HIBRIDO","CONSULTORIA")</f>
        <v>RETENCAO</v>
      </c>
      <c r="S27" s="7" t="s">
        <v>217</v>
      </c>
      <c r="T27" s="7" t="s">
        <v>185</v>
      </c>
      <c r="U27" s="7" t="s">
        <v>218</v>
      </c>
      <c r="V27" s="10">
        <v>5581999543852</v>
      </c>
      <c r="W27" s="8">
        <v>43831</v>
      </c>
      <c r="X27" s="8">
        <v>43831</v>
      </c>
      <c r="Y27" s="7" t="s">
        <v>45</v>
      </c>
      <c r="Z27" s="7" t="s">
        <v>45</v>
      </c>
      <c r="AA27" s="7" t="s">
        <v>46</v>
      </c>
      <c r="AB27" s="7" t="s">
        <v>96</v>
      </c>
      <c r="AC27" s="7" t="s">
        <v>53</v>
      </c>
      <c r="AD27" s="7" t="s">
        <v>54</v>
      </c>
      <c r="AE27" s="7" t="s">
        <v>55</v>
      </c>
      <c r="AF27" s="11">
        <v>1</v>
      </c>
      <c r="AG27" s="7" t="s">
        <v>42</v>
      </c>
      <c r="AH27" s="7" t="s">
        <v>56</v>
      </c>
      <c r="AI27" s="7" t="s">
        <v>56</v>
      </c>
      <c r="AJ27" s="7" t="s">
        <v>56</v>
      </c>
      <c r="AK27" s="7"/>
      <c r="AL27" s="8" t="s">
        <v>58</v>
      </c>
      <c r="AM27" s="8"/>
    </row>
    <row r="28" spans="1:39" x14ac:dyDescent="0.3">
      <c r="A28" s="7">
        <v>27</v>
      </c>
      <c r="B28" s="7" t="s">
        <v>46</v>
      </c>
      <c r="C28" s="8">
        <v>31083</v>
      </c>
      <c r="D28" s="7" t="s">
        <v>40</v>
      </c>
      <c r="E28" s="9" t="s">
        <v>219</v>
      </c>
      <c r="F28" s="7">
        <v>3976763</v>
      </c>
      <c r="G28" s="7" t="s">
        <v>42</v>
      </c>
      <c r="H28" s="7"/>
      <c r="I28" s="7"/>
      <c r="J28" s="7" t="s">
        <v>220</v>
      </c>
      <c r="K28" s="12" t="s">
        <v>44</v>
      </c>
      <c r="L28" s="7" t="s">
        <v>216</v>
      </c>
      <c r="M28" s="7" t="s">
        <v>46</v>
      </c>
      <c r="N28" s="10">
        <v>5581999543836</v>
      </c>
      <c r="O28" s="10" t="s">
        <v>106</v>
      </c>
      <c r="P28" s="10" t="s">
        <v>42</v>
      </c>
      <c r="Q28" s="7" t="s">
        <v>48</v>
      </c>
      <c r="R28" s="7" t="str" cm="1">
        <f t="array" ref="R28">_xlfn.IFS(BaseClientes2[[#This Row],[tipoDeCliente]]="ADVISOR","ADVISOR",BaseClientes2[[#This Row],[tipoDeCliente]]="FAMILIA","RETENCAO",BaseClientes2[[#This Row],[tipoDeCliente]]="RETENCAO","RETENCAO",BaseClientes2[[#This Row],[tipoDeCliente]]="NORMAL","CONSULTORIA",BaseClientes2[[#This Row],[tipoDeCliente]]="HIBRIDO","CONSULTORIA")</f>
        <v>RETENCAO</v>
      </c>
      <c r="S28" s="7" t="s">
        <v>49</v>
      </c>
      <c r="T28" s="7" t="s">
        <v>50</v>
      </c>
      <c r="U28" s="7" t="s">
        <v>51</v>
      </c>
      <c r="V28" s="10">
        <v>5581999543836</v>
      </c>
      <c r="W28" s="8">
        <v>43831</v>
      </c>
      <c r="X28" s="8">
        <v>43831</v>
      </c>
      <c r="Y28" s="7" t="s">
        <v>45</v>
      </c>
      <c r="Z28" s="7" t="s">
        <v>45</v>
      </c>
      <c r="AA28" s="7" t="s">
        <v>46</v>
      </c>
      <c r="AB28" s="7" t="s">
        <v>52</v>
      </c>
      <c r="AC28" s="7" t="s">
        <v>53</v>
      </c>
      <c r="AD28" s="7" t="s">
        <v>54</v>
      </c>
      <c r="AE28" s="7" t="s">
        <v>55</v>
      </c>
      <c r="AF28" s="11">
        <v>1</v>
      </c>
      <c r="AG28" s="7" t="s">
        <v>42</v>
      </c>
      <c r="AH28" s="7" t="s">
        <v>56</v>
      </c>
      <c r="AI28" s="7" t="s">
        <v>56</v>
      </c>
      <c r="AJ28" s="7" t="s">
        <v>56</v>
      </c>
      <c r="AK28" s="7"/>
      <c r="AL28" s="8" t="s">
        <v>58</v>
      </c>
      <c r="AM28" s="8"/>
    </row>
    <row r="29" spans="1:39" x14ac:dyDescent="0.3">
      <c r="A29" s="7">
        <v>28</v>
      </c>
      <c r="B29" s="7" t="s">
        <v>221</v>
      </c>
      <c r="C29" s="8">
        <v>32001</v>
      </c>
      <c r="D29" s="7" t="s">
        <v>72</v>
      </c>
      <c r="E29" s="9" t="s">
        <v>222</v>
      </c>
      <c r="F29" s="7">
        <v>4170918</v>
      </c>
      <c r="G29" s="7" t="s">
        <v>42</v>
      </c>
      <c r="H29" s="7"/>
      <c r="I29" s="7"/>
      <c r="J29" s="7" t="s">
        <v>223</v>
      </c>
      <c r="K29" s="12" t="s">
        <v>44</v>
      </c>
      <c r="L29" s="7" t="s">
        <v>216</v>
      </c>
      <c r="M29" s="7" t="s">
        <v>46</v>
      </c>
      <c r="N29" s="10">
        <v>5581999543836</v>
      </c>
      <c r="O29" s="10" t="s">
        <v>106</v>
      </c>
      <c r="P29" s="10" t="s">
        <v>42</v>
      </c>
      <c r="Q29" s="7" t="s">
        <v>48</v>
      </c>
      <c r="R29" s="7" t="str" cm="1">
        <f t="array" ref="R29">_xlfn.IFS(BaseClientes2[[#This Row],[tipoDeCliente]]="ADVISOR","ADVISOR",BaseClientes2[[#This Row],[tipoDeCliente]]="FAMILIA","RETENCAO",BaseClientes2[[#This Row],[tipoDeCliente]]="RETENCAO","RETENCAO",BaseClientes2[[#This Row],[tipoDeCliente]]="NORMAL","CONSULTORIA",BaseClientes2[[#This Row],[tipoDeCliente]]="HIBRIDO","CONSULTORIA")</f>
        <v>RETENCAO</v>
      </c>
      <c r="S29" s="7" t="s">
        <v>49</v>
      </c>
      <c r="T29" s="7" t="s">
        <v>50</v>
      </c>
      <c r="U29" s="7" t="s">
        <v>51</v>
      </c>
      <c r="V29" s="10">
        <v>5581999543862</v>
      </c>
      <c r="W29" s="8">
        <v>43831</v>
      </c>
      <c r="X29" s="8">
        <v>43831</v>
      </c>
      <c r="Y29" s="7" t="s">
        <v>45</v>
      </c>
      <c r="Z29" s="7" t="s">
        <v>45</v>
      </c>
      <c r="AA29" s="7" t="s">
        <v>46</v>
      </c>
      <c r="AB29" s="7" t="s">
        <v>52</v>
      </c>
      <c r="AC29" s="7" t="s">
        <v>53</v>
      </c>
      <c r="AD29" s="7" t="s">
        <v>54</v>
      </c>
      <c r="AE29" s="7" t="s">
        <v>55</v>
      </c>
      <c r="AF29" s="11">
        <v>1</v>
      </c>
      <c r="AG29" s="7" t="s">
        <v>42</v>
      </c>
      <c r="AH29" s="7" t="s">
        <v>56</v>
      </c>
      <c r="AI29" s="7" t="s">
        <v>56</v>
      </c>
      <c r="AJ29" s="7" t="s">
        <v>56</v>
      </c>
      <c r="AK29" s="7"/>
      <c r="AL29" s="8" t="s">
        <v>58</v>
      </c>
      <c r="AM29" s="8"/>
    </row>
    <row r="30" spans="1:39" x14ac:dyDescent="0.3">
      <c r="A30" s="7">
        <v>29</v>
      </c>
      <c r="B30" s="7" t="s">
        <v>224</v>
      </c>
      <c r="C30" s="8">
        <v>20170</v>
      </c>
      <c r="D30" s="7" t="s">
        <v>72</v>
      </c>
      <c r="E30" s="9" t="s">
        <v>225</v>
      </c>
      <c r="F30" s="7">
        <v>4589676</v>
      </c>
      <c r="G30" s="7" t="s">
        <v>42</v>
      </c>
      <c r="H30" s="7"/>
      <c r="I30" s="7"/>
      <c r="J30" s="7" t="s">
        <v>226</v>
      </c>
      <c r="K30" s="12" t="s">
        <v>44</v>
      </c>
      <c r="L30" s="7" t="s">
        <v>216</v>
      </c>
      <c r="M30" s="7" t="s">
        <v>46</v>
      </c>
      <c r="N30" s="10">
        <v>5581999543836</v>
      </c>
      <c r="O30" s="10" t="s">
        <v>65</v>
      </c>
      <c r="P30" s="10" t="s">
        <v>42</v>
      </c>
      <c r="Q30" s="7" t="s">
        <v>48</v>
      </c>
      <c r="R30" s="7" t="str" cm="1">
        <f t="array" ref="R30">_xlfn.IFS(BaseClientes2[[#This Row],[tipoDeCliente]]="ADVISOR","ADVISOR",BaseClientes2[[#This Row],[tipoDeCliente]]="FAMILIA","RETENCAO",BaseClientes2[[#This Row],[tipoDeCliente]]="RETENCAO","RETENCAO",BaseClientes2[[#This Row],[tipoDeCliente]]="NORMAL","CONSULTORIA",BaseClientes2[[#This Row],[tipoDeCliente]]="HIBRIDO","CONSULTORIA")</f>
        <v>RETENCAO</v>
      </c>
      <c r="S30" s="7" t="s">
        <v>49</v>
      </c>
      <c r="T30" s="7" t="s">
        <v>50</v>
      </c>
      <c r="U30" s="7" t="s">
        <v>51</v>
      </c>
      <c r="V30" s="10">
        <v>5581999543836</v>
      </c>
      <c r="W30" s="8">
        <v>43831</v>
      </c>
      <c r="X30" s="8">
        <v>43831</v>
      </c>
      <c r="Y30" s="7" t="s">
        <v>45</v>
      </c>
      <c r="Z30" s="7" t="s">
        <v>45</v>
      </c>
      <c r="AA30" s="7" t="s">
        <v>46</v>
      </c>
      <c r="AB30" s="7" t="s">
        <v>52</v>
      </c>
      <c r="AC30" s="7" t="s">
        <v>140</v>
      </c>
      <c r="AD30" s="7" t="s">
        <v>54</v>
      </c>
      <c r="AE30" s="7" t="s">
        <v>55</v>
      </c>
      <c r="AF30" s="11">
        <v>1</v>
      </c>
      <c r="AG30" s="7" t="s">
        <v>42</v>
      </c>
      <c r="AH30" s="7" t="s">
        <v>56</v>
      </c>
      <c r="AI30" s="7" t="s">
        <v>56</v>
      </c>
      <c r="AJ30" s="7" t="s">
        <v>56</v>
      </c>
      <c r="AK30" s="7"/>
      <c r="AL30" s="8" t="s">
        <v>58</v>
      </c>
      <c r="AM30" s="8"/>
    </row>
    <row r="31" spans="1:39" x14ac:dyDescent="0.3">
      <c r="A31" s="7">
        <v>30</v>
      </c>
      <c r="B31" s="7" t="s">
        <v>227</v>
      </c>
      <c r="C31" s="8"/>
      <c r="D31" s="7" t="s">
        <v>84</v>
      </c>
      <c r="E31" s="9" t="s">
        <v>228</v>
      </c>
      <c r="F31" s="7" t="s">
        <v>42</v>
      </c>
      <c r="G31" s="7" t="s">
        <v>42</v>
      </c>
      <c r="H31" s="7"/>
      <c r="I31" s="7"/>
      <c r="J31" s="7" t="s">
        <v>229</v>
      </c>
      <c r="K31" s="12" t="s">
        <v>230</v>
      </c>
      <c r="L31" s="7" t="s">
        <v>227</v>
      </c>
      <c r="M31" s="7" t="s">
        <v>227</v>
      </c>
      <c r="N31" s="10">
        <v>0</v>
      </c>
      <c r="O31" s="10" t="s">
        <v>42</v>
      </c>
      <c r="P31" s="10" t="s">
        <v>42</v>
      </c>
      <c r="Q31" s="7" t="s">
        <v>48</v>
      </c>
      <c r="R31" s="7" t="str" cm="1">
        <f t="array" ref="R31">_xlfn.IFS(BaseClientes2[[#This Row],[tipoDeCliente]]="ADVISOR","ADVISOR",BaseClientes2[[#This Row],[tipoDeCliente]]="FAMILIA","RETENCAO",BaseClientes2[[#This Row],[tipoDeCliente]]="RETENCAO","RETENCAO",BaseClientes2[[#This Row],[tipoDeCliente]]="NORMAL","CONSULTORIA",BaseClientes2[[#This Row],[tipoDeCliente]]="HIBRIDO","CONSULTORIA")</f>
        <v>RETENCAO</v>
      </c>
      <c r="S31" s="7" t="s">
        <v>49</v>
      </c>
      <c r="T31" s="7" t="s">
        <v>50</v>
      </c>
      <c r="U31" s="7"/>
      <c r="V31" s="10"/>
      <c r="W31" s="8">
        <v>43831</v>
      </c>
      <c r="X31" s="8">
        <v>43831</v>
      </c>
      <c r="Y31" s="7" t="s">
        <v>227</v>
      </c>
      <c r="Z31" s="7" t="s">
        <v>227</v>
      </c>
      <c r="AA31" s="7" t="s">
        <v>227</v>
      </c>
      <c r="AB31" s="7" t="s">
        <v>89</v>
      </c>
      <c r="AC31" s="7" t="s">
        <v>53</v>
      </c>
      <c r="AD31" s="7" t="s">
        <v>56</v>
      </c>
      <c r="AE31" s="7" t="s">
        <v>55</v>
      </c>
      <c r="AF31" s="11">
        <v>1</v>
      </c>
      <c r="AG31" s="7" t="s">
        <v>42</v>
      </c>
      <c r="AH31" s="7" t="s">
        <v>56</v>
      </c>
      <c r="AI31" s="7" t="s">
        <v>56</v>
      </c>
      <c r="AJ31" s="7" t="s">
        <v>56</v>
      </c>
      <c r="AK31" s="7"/>
      <c r="AL31" s="8" t="s">
        <v>58</v>
      </c>
      <c r="AM31" s="8"/>
    </row>
    <row r="32" spans="1:39" x14ac:dyDescent="0.3">
      <c r="A32" s="7">
        <v>31</v>
      </c>
      <c r="B32" s="7" t="s">
        <v>231</v>
      </c>
      <c r="C32" s="8"/>
      <c r="D32" s="7" t="s">
        <v>40</v>
      </c>
      <c r="E32" s="9" t="s">
        <v>232</v>
      </c>
      <c r="F32" s="7" t="s">
        <v>42</v>
      </c>
      <c r="G32" s="7" t="s">
        <v>42</v>
      </c>
      <c r="H32" s="7"/>
      <c r="I32" s="7"/>
      <c r="J32" s="7" t="s">
        <v>233</v>
      </c>
      <c r="K32" s="12" t="s">
        <v>234</v>
      </c>
      <c r="L32" s="7" t="s">
        <v>235</v>
      </c>
      <c r="M32" s="7" t="s">
        <v>231</v>
      </c>
      <c r="N32" s="10">
        <v>0</v>
      </c>
      <c r="O32" s="10" t="s">
        <v>42</v>
      </c>
      <c r="P32" s="10" t="s">
        <v>42</v>
      </c>
      <c r="Q32" s="7" t="s">
        <v>48</v>
      </c>
      <c r="R32" s="7" t="str" cm="1">
        <f t="array" ref="R32">_xlfn.IFS(BaseClientes2[[#This Row],[tipoDeCliente]]="ADVISOR","ADVISOR",BaseClientes2[[#This Row],[tipoDeCliente]]="FAMILIA","RETENCAO",BaseClientes2[[#This Row],[tipoDeCliente]]="RETENCAO","RETENCAO",BaseClientes2[[#This Row],[tipoDeCliente]]="NORMAL","CONSULTORIA",BaseClientes2[[#This Row],[tipoDeCliente]]="HIBRIDO","CONSULTORIA")</f>
        <v>RETENCAO</v>
      </c>
      <c r="S32" s="7" t="s">
        <v>49</v>
      </c>
      <c r="T32" s="7" t="s">
        <v>50</v>
      </c>
      <c r="U32" s="7"/>
      <c r="V32" s="10"/>
      <c r="W32" s="8">
        <v>43832</v>
      </c>
      <c r="X32" s="8">
        <v>43832</v>
      </c>
      <c r="Y32" s="7" t="s">
        <v>235</v>
      </c>
      <c r="Z32" s="7" t="s">
        <v>235</v>
      </c>
      <c r="AA32" s="7" t="s">
        <v>231</v>
      </c>
      <c r="AB32" s="7" t="s">
        <v>124</v>
      </c>
      <c r="AC32" s="7"/>
      <c r="AD32" s="7"/>
      <c r="AE32" s="7" t="s">
        <v>55</v>
      </c>
      <c r="AF32" s="11">
        <v>1</v>
      </c>
      <c r="AG32" s="7" t="s">
        <v>42</v>
      </c>
      <c r="AH32" s="7" t="s">
        <v>56</v>
      </c>
      <c r="AI32" s="7" t="s">
        <v>56</v>
      </c>
      <c r="AJ32" s="7" t="s">
        <v>56</v>
      </c>
      <c r="AK32" s="7"/>
      <c r="AL32" s="8" t="s">
        <v>58</v>
      </c>
      <c r="AM32" s="8"/>
    </row>
    <row r="33" spans="1:39" x14ac:dyDescent="0.3">
      <c r="A33" s="7">
        <v>32</v>
      </c>
      <c r="B33" s="7" t="s">
        <v>236</v>
      </c>
      <c r="C33" s="8">
        <v>28488</v>
      </c>
      <c r="D33" s="7" t="s">
        <v>40</v>
      </c>
      <c r="E33" s="9" t="s">
        <v>237</v>
      </c>
      <c r="F33" s="7">
        <v>3428840</v>
      </c>
      <c r="G33" s="7" t="s">
        <v>42</v>
      </c>
      <c r="H33" s="7"/>
      <c r="I33" s="7" t="s">
        <v>238</v>
      </c>
      <c r="J33" s="7" t="s">
        <v>239</v>
      </c>
      <c r="K33" s="12" t="s">
        <v>240</v>
      </c>
      <c r="L33" s="7" t="s">
        <v>241</v>
      </c>
      <c r="M33" s="7" t="s">
        <v>242</v>
      </c>
      <c r="N33" s="10">
        <v>5581986991312</v>
      </c>
      <c r="O33" s="10" t="s">
        <v>106</v>
      </c>
      <c r="P33" s="10" t="s">
        <v>42</v>
      </c>
      <c r="Q33" s="7" t="s">
        <v>66</v>
      </c>
      <c r="R33" s="7" t="str" cm="1">
        <f t="array" ref="R3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3" s="7" t="s">
        <v>49</v>
      </c>
      <c r="T33" s="7" t="s">
        <v>50</v>
      </c>
      <c r="U33" s="7" t="s">
        <v>243</v>
      </c>
      <c r="V33" s="10">
        <v>5581986666085</v>
      </c>
      <c r="W33" s="8">
        <v>43871</v>
      </c>
      <c r="X33" s="8">
        <v>43871</v>
      </c>
      <c r="Y33" s="7" t="s">
        <v>241</v>
      </c>
      <c r="Z33" s="7" t="s">
        <v>241</v>
      </c>
      <c r="AA33" s="7" t="s">
        <v>242</v>
      </c>
      <c r="AB33" s="7" t="s">
        <v>244</v>
      </c>
      <c r="AC33" s="7" t="s">
        <v>53</v>
      </c>
      <c r="AD33" s="7" t="s">
        <v>56</v>
      </c>
      <c r="AE33" s="7" t="s">
        <v>176</v>
      </c>
      <c r="AF33" s="11">
        <v>1</v>
      </c>
      <c r="AG33" s="7">
        <v>1</v>
      </c>
      <c r="AH33" s="7" t="s">
        <v>54</v>
      </c>
      <c r="AI33" s="7" t="s">
        <v>54</v>
      </c>
      <c r="AJ33" s="7" t="s">
        <v>54</v>
      </c>
      <c r="AK33" s="7"/>
      <c r="AL33" s="8" t="s">
        <v>58</v>
      </c>
      <c r="AM33" s="8"/>
    </row>
    <row r="34" spans="1:39" x14ac:dyDescent="0.3">
      <c r="A34" s="7">
        <v>33</v>
      </c>
      <c r="B34" s="7" t="s">
        <v>242</v>
      </c>
      <c r="C34" s="8">
        <v>30298</v>
      </c>
      <c r="D34" s="7" t="s">
        <v>72</v>
      </c>
      <c r="E34" s="9" t="s">
        <v>245</v>
      </c>
      <c r="F34" s="7">
        <v>3505123</v>
      </c>
      <c r="G34" s="7" t="s">
        <v>42</v>
      </c>
      <c r="H34" s="7"/>
      <c r="I34" s="7" t="s">
        <v>246</v>
      </c>
      <c r="J34" s="7" t="s">
        <v>247</v>
      </c>
      <c r="K34" s="12" t="s">
        <v>248</v>
      </c>
      <c r="L34" s="7" t="s">
        <v>241</v>
      </c>
      <c r="M34" s="7" t="s">
        <v>242</v>
      </c>
      <c r="N34" s="10">
        <v>5581986991312</v>
      </c>
      <c r="O34" s="10" t="s">
        <v>65</v>
      </c>
      <c r="P34" s="10" t="s">
        <v>42</v>
      </c>
      <c r="Q34" s="7" t="s">
        <v>66</v>
      </c>
      <c r="R34" s="7" t="str" cm="1">
        <f t="array" ref="R3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4" s="7" t="s">
        <v>49</v>
      </c>
      <c r="T34" s="7" t="s">
        <v>50</v>
      </c>
      <c r="U34" s="7" t="s">
        <v>243</v>
      </c>
      <c r="V34" s="10">
        <v>5581986991312</v>
      </c>
      <c r="W34" s="8">
        <v>43871</v>
      </c>
      <c r="X34" s="8">
        <v>43871</v>
      </c>
      <c r="Y34" s="7" t="s">
        <v>241</v>
      </c>
      <c r="Z34" s="7" t="s">
        <v>241</v>
      </c>
      <c r="AA34" s="7" t="s">
        <v>242</v>
      </c>
      <c r="AB34" s="7" t="s">
        <v>244</v>
      </c>
      <c r="AC34" s="7" t="s">
        <v>53</v>
      </c>
      <c r="AD34" s="7" t="s">
        <v>56</v>
      </c>
      <c r="AE34" s="7" t="s">
        <v>176</v>
      </c>
      <c r="AF34" s="11">
        <v>1</v>
      </c>
      <c r="AG34" s="7">
        <v>1</v>
      </c>
      <c r="AH34" s="7" t="s">
        <v>54</v>
      </c>
      <c r="AI34" s="7" t="s">
        <v>54</v>
      </c>
      <c r="AJ34" s="7" t="s">
        <v>54</v>
      </c>
      <c r="AK34" s="7"/>
      <c r="AL34" s="8" t="s">
        <v>58</v>
      </c>
      <c r="AM34" s="8"/>
    </row>
    <row r="35" spans="1:39" x14ac:dyDescent="0.3">
      <c r="A35" s="7">
        <v>34</v>
      </c>
      <c r="B35" s="7" t="s">
        <v>249</v>
      </c>
      <c r="C35" s="8">
        <v>31707</v>
      </c>
      <c r="D35" s="7" t="s">
        <v>72</v>
      </c>
      <c r="E35" s="9" t="s">
        <v>250</v>
      </c>
      <c r="F35" s="7">
        <v>2562032</v>
      </c>
      <c r="G35" s="7" t="s">
        <v>42</v>
      </c>
      <c r="H35" s="7"/>
      <c r="I35" s="7"/>
      <c r="J35" s="7" t="s">
        <v>251</v>
      </c>
      <c r="K35" s="12" t="s">
        <v>252</v>
      </c>
      <c r="L35" s="7" t="s">
        <v>253</v>
      </c>
      <c r="M35" s="7" t="s">
        <v>254</v>
      </c>
      <c r="N35" s="10">
        <v>5581999467210</v>
      </c>
      <c r="O35" s="10" t="s">
        <v>65</v>
      </c>
      <c r="P35" s="10" t="s">
        <v>42</v>
      </c>
      <c r="Q35" s="7" t="s">
        <v>66</v>
      </c>
      <c r="R35" s="7" t="str" cm="1">
        <f t="array" ref="R3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5" s="7" t="s">
        <v>49</v>
      </c>
      <c r="T35" s="7" t="s">
        <v>50</v>
      </c>
      <c r="U35" s="7" t="s">
        <v>255</v>
      </c>
      <c r="V35" s="10">
        <v>5581999465012</v>
      </c>
      <c r="W35" s="8">
        <v>43866</v>
      </c>
      <c r="X35" s="8">
        <v>43866</v>
      </c>
      <c r="Y35" s="7" t="s">
        <v>253</v>
      </c>
      <c r="Z35" s="7" t="s">
        <v>253</v>
      </c>
      <c r="AA35" s="7" t="s">
        <v>249</v>
      </c>
      <c r="AB35" s="7" t="s">
        <v>244</v>
      </c>
      <c r="AC35" s="7" t="s">
        <v>140</v>
      </c>
      <c r="AD35" s="7" t="s">
        <v>56</v>
      </c>
      <c r="AE35" s="7" t="s">
        <v>176</v>
      </c>
      <c r="AF35" s="11">
        <v>0</v>
      </c>
      <c r="AG35" s="7" t="s">
        <v>42</v>
      </c>
      <c r="AH35" s="7" t="s">
        <v>54</v>
      </c>
      <c r="AI35" s="7" t="s">
        <v>54</v>
      </c>
      <c r="AJ35" s="7" t="s">
        <v>54</v>
      </c>
      <c r="AK35" s="7"/>
      <c r="AL35" s="8" t="s">
        <v>69</v>
      </c>
      <c r="AM35" s="8">
        <v>44562</v>
      </c>
    </row>
    <row r="36" spans="1:39" x14ac:dyDescent="0.3">
      <c r="A36" s="7">
        <v>35</v>
      </c>
      <c r="B36" s="7" t="s">
        <v>254</v>
      </c>
      <c r="C36" s="8">
        <v>30680</v>
      </c>
      <c r="D36" s="7" t="s">
        <v>40</v>
      </c>
      <c r="E36" s="9" t="s">
        <v>256</v>
      </c>
      <c r="F36" s="7">
        <v>2026684</v>
      </c>
      <c r="G36" s="7" t="s">
        <v>42</v>
      </c>
      <c r="H36" s="7"/>
      <c r="I36" s="7"/>
      <c r="J36" s="7" t="s">
        <v>257</v>
      </c>
      <c r="K36" s="12" t="s">
        <v>258</v>
      </c>
      <c r="L36" s="7" t="s">
        <v>253</v>
      </c>
      <c r="M36" s="7" t="s">
        <v>254</v>
      </c>
      <c r="N36" s="10">
        <v>5581999467210</v>
      </c>
      <c r="O36" s="10" t="s">
        <v>65</v>
      </c>
      <c r="P36" s="10" t="s">
        <v>42</v>
      </c>
      <c r="Q36" s="7" t="s">
        <v>66</v>
      </c>
      <c r="R36" s="7" t="str" cm="1">
        <f t="array" ref="R3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6" s="7" t="s">
        <v>49</v>
      </c>
      <c r="T36" s="7" t="s">
        <v>50</v>
      </c>
      <c r="U36" s="7" t="s">
        <v>259</v>
      </c>
      <c r="V36" s="10">
        <v>5581999467210</v>
      </c>
      <c r="W36" s="8">
        <v>43866</v>
      </c>
      <c r="X36" s="8">
        <v>43866</v>
      </c>
      <c r="Y36" s="7" t="s">
        <v>253</v>
      </c>
      <c r="Z36" s="7" t="s">
        <v>253</v>
      </c>
      <c r="AA36" s="7" t="s">
        <v>249</v>
      </c>
      <c r="AB36" s="7" t="s">
        <v>244</v>
      </c>
      <c r="AC36" s="7" t="s">
        <v>53</v>
      </c>
      <c r="AD36" s="7" t="s">
        <v>56</v>
      </c>
      <c r="AE36" s="7" t="s">
        <v>176</v>
      </c>
      <c r="AF36" s="11">
        <v>0</v>
      </c>
      <c r="AG36" s="7" t="s">
        <v>42</v>
      </c>
      <c r="AH36" s="7" t="s">
        <v>54</v>
      </c>
      <c r="AI36" s="7" t="s">
        <v>54</v>
      </c>
      <c r="AJ36" s="7" t="s">
        <v>54</v>
      </c>
      <c r="AK36" s="7"/>
      <c r="AL36" s="8" t="s">
        <v>69</v>
      </c>
      <c r="AM36" s="8">
        <v>44562</v>
      </c>
    </row>
    <row r="37" spans="1:39" x14ac:dyDescent="0.3">
      <c r="A37" s="7">
        <v>36</v>
      </c>
      <c r="B37" s="7" t="s">
        <v>260</v>
      </c>
      <c r="C37" s="8">
        <v>35815</v>
      </c>
      <c r="D37" s="7" t="s">
        <v>40</v>
      </c>
      <c r="E37" s="9" t="s">
        <v>261</v>
      </c>
      <c r="F37" s="7">
        <v>2963651</v>
      </c>
      <c r="G37" s="7" t="s">
        <v>42</v>
      </c>
      <c r="H37" s="7"/>
      <c r="I37" s="7"/>
      <c r="J37" s="7" t="s">
        <v>262</v>
      </c>
      <c r="K37" s="12" t="s">
        <v>263</v>
      </c>
      <c r="L37" s="7" t="s">
        <v>264</v>
      </c>
      <c r="M37" s="7" t="s">
        <v>260</v>
      </c>
      <c r="N37" s="10">
        <v>5581999734730</v>
      </c>
      <c r="O37" s="10" t="s">
        <v>47</v>
      </c>
      <c r="P37" s="10" t="s">
        <v>42</v>
      </c>
      <c r="Q37" s="7" t="s">
        <v>264</v>
      </c>
      <c r="R37" s="7" t="str" cm="1">
        <f t="array" ref="R37">_xlfn.IFS(BaseClientes2[[#This Row],[tipoDeCliente]]="ADVISOR","ADVISOR",BaseClientes2[[#This Row],[tipoDeCliente]]="FAMILIA","RETENCAO",BaseClientes2[[#This Row],[tipoDeCliente]]="RETENCAO","RETENCAO",BaseClientes2[[#This Row],[tipoDeCliente]]="NORMAL","CONSULTORIA",BaseClientes2[[#This Row],[tipoDeCliente]]="HIBRIDO","CONSULTORIA")</f>
        <v>RETENCAO</v>
      </c>
      <c r="S37" s="7" t="s">
        <v>49</v>
      </c>
      <c r="T37" s="7" t="s">
        <v>50</v>
      </c>
      <c r="U37" s="7" t="s">
        <v>265</v>
      </c>
      <c r="V37" s="10">
        <v>5581999734730</v>
      </c>
      <c r="W37" s="8">
        <v>43891</v>
      </c>
      <c r="X37" s="8">
        <v>43891</v>
      </c>
      <c r="Y37" s="7" t="s">
        <v>266</v>
      </c>
      <c r="Z37" s="7" t="s">
        <v>266</v>
      </c>
      <c r="AA37" s="7" t="s">
        <v>260</v>
      </c>
      <c r="AB37" s="7" t="s">
        <v>108</v>
      </c>
      <c r="AC37" s="7" t="s">
        <v>140</v>
      </c>
      <c r="AD37" s="7" t="s">
        <v>56</v>
      </c>
      <c r="AE37" s="7" t="s">
        <v>55</v>
      </c>
      <c r="AF37" s="11">
        <v>1</v>
      </c>
      <c r="AG37" s="7" t="s">
        <v>42</v>
      </c>
      <c r="AH37" s="7" t="s">
        <v>56</v>
      </c>
      <c r="AI37" s="7" t="s">
        <v>56</v>
      </c>
      <c r="AJ37" s="7" t="s">
        <v>56</v>
      </c>
      <c r="AK37" s="7"/>
      <c r="AL37" s="8" t="s">
        <v>58</v>
      </c>
      <c r="AM37" s="8"/>
    </row>
    <row r="38" spans="1:39" x14ac:dyDescent="0.3">
      <c r="A38" s="7">
        <v>37</v>
      </c>
      <c r="B38" s="7" t="s">
        <v>267</v>
      </c>
      <c r="C38" s="8">
        <v>14479</v>
      </c>
      <c r="D38" s="7" t="s">
        <v>40</v>
      </c>
      <c r="E38" s="9" t="s">
        <v>268</v>
      </c>
      <c r="F38" s="7">
        <v>4294361</v>
      </c>
      <c r="G38" s="7" t="s">
        <v>42</v>
      </c>
      <c r="H38" s="7"/>
      <c r="I38" s="7" t="s">
        <v>269</v>
      </c>
      <c r="J38" s="7" t="s">
        <v>270</v>
      </c>
      <c r="K38" s="12" t="s">
        <v>271</v>
      </c>
      <c r="L38" s="7" t="s">
        <v>272</v>
      </c>
      <c r="M38" s="7" t="s">
        <v>267</v>
      </c>
      <c r="N38" s="10">
        <v>5581996017008</v>
      </c>
      <c r="O38" s="10" t="s">
        <v>65</v>
      </c>
      <c r="P38" s="10" t="s">
        <v>42</v>
      </c>
      <c r="Q38" s="7" t="s">
        <v>264</v>
      </c>
      <c r="R38" s="7" t="str" cm="1">
        <f t="array" ref="R3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8" s="7" t="s">
        <v>49</v>
      </c>
      <c r="T38" s="7" t="s">
        <v>50</v>
      </c>
      <c r="U38" s="7" t="s">
        <v>273</v>
      </c>
      <c r="V38" s="10">
        <v>5581996017080</v>
      </c>
      <c r="W38" s="8">
        <v>44039</v>
      </c>
      <c r="X38" s="8">
        <v>44039</v>
      </c>
      <c r="Y38" s="7" t="s">
        <v>272</v>
      </c>
      <c r="Z38" s="7" t="s">
        <v>272</v>
      </c>
      <c r="AA38" s="7" t="s">
        <v>267</v>
      </c>
      <c r="AB38" s="7" t="s">
        <v>52</v>
      </c>
      <c r="AC38" s="7" t="s">
        <v>53</v>
      </c>
      <c r="AD38" s="7" t="s">
        <v>56</v>
      </c>
      <c r="AE38" s="7" t="s">
        <v>176</v>
      </c>
      <c r="AF38" s="11">
        <v>1</v>
      </c>
      <c r="AG38" s="7" t="s">
        <v>187</v>
      </c>
      <c r="AH38" s="7" t="s">
        <v>54</v>
      </c>
      <c r="AI38" s="7" t="s">
        <v>56</v>
      </c>
      <c r="AJ38" s="7" t="s">
        <v>54</v>
      </c>
      <c r="AK38" s="7"/>
      <c r="AL38" s="8" t="s">
        <v>58</v>
      </c>
      <c r="AM38" s="8"/>
    </row>
    <row r="39" spans="1:39" x14ac:dyDescent="0.3">
      <c r="A39" s="7">
        <v>38</v>
      </c>
      <c r="B39" s="7" t="s">
        <v>274</v>
      </c>
      <c r="C39" s="8">
        <v>24972</v>
      </c>
      <c r="D39" s="7" t="s">
        <v>40</v>
      </c>
      <c r="E39" s="9" t="s">
        <v>275</v>
      </c>
      <c r="F39" s="7">
        <v>4697901</v>
      </c>
      <c r="G39" s="7" t="s">
        <v>42</v>
      </c>
      <c r="H39" s="7"/>
      <c r="I39" s="7" t="s">
        <v>276</v>
      </c>
      <c r="J39" s="7" t="s">
        <v>277</v>
      </c>
      <c r="K39" s="12" t="s">
        <v>278</v>
      </c>
      <c r="L39" s="7" t="s">
        <v>279</v>
      </c>
      <c r="M39" s="7" t="s">
        <v>274</v>
      </c>
      <c r="N39" s="10">
        <v>5581996760174</v>
      </c>
      <c r="O39" s="10" t="s">
        <v>65</v>
      </c>
      <c r="P39" s="10" t="s">
        <v>42</v>
      </c>
      <c r="Q39" s="7" t="s">
        <v>264</v>
      </c>
      <c r="R39" s="7" t="str" cm="1">
        <f t="array" ref="R39">_xlfn.IFS(BaseClientes2[[#This Row],[tipoDeCliente]]="ADVISOR","ADVISOR",BaseClientes2[[#This Row],[tipoDeCliente]]="FAMILIA","RETENCAO",BaseClientes2[[#This Row],[tipoDeCliente]]="RETENCAO","RETENCAO",BaseClientes2[[#This Row],[tipoDeCliente]]="NORMAL","CONSULTORIA",BaseClientes2[[#This Row],[tipoDeCliente]]="HIBRIDO","CONSULTORIA")</f>
        <v>RETENCAO</v>
      </c>
      <c r="S39" s="7" t="s">
        <v>49</v>
      </c>
      <c r="T39" s="7" t="s">
        <v>50</v>
      </c>
      <c r="U39" s="7" t="s">
        <v>280</v>
      </c>
      <c r="V39" s="10">
        <v>5581996760174</v>
      </c>
      <c r="W39" s="8">
        <v>44195</v>
      </c>
      <c r="X39" s="8">
        <v>44195</v>
      </c>
      <c r="Y39" s="7" t="s">
        <v>279</v>
      </c>
      <c r="Z39" s="7" t="s">
        <v>279</v>
      </c>
      <c r="AA39" s="7" t="s">
        <v>274</v>
      </c>
      <c r="AB39" s="7" t="s">
        <v>52</v>
      </c>
      <c r="AC39" s="7" t="s">
        <v>140</v>
      </c>
      <c r="AD39" s="7" t="s">
        <v>56</v>
      </c>
      <c r="AE39" s="7" t="s">
        <v>68</v>
      </c>
      <c r="AF39" s="11">
        <v>0</v>
      </c>
      <c r="AG39" s="7"/>
      <c r="AH39" s="7" t="s">
        <v>54</v>
      </c>
      <c r="AI39" s="7" t="s">
        <v>56</v>
      </c>
      <c r="AJ39" s="7" t="s">
        <v>54</v>
      </c>
      <c r="AK39" s="7"/>
      <c r="AL39" s="8" t="s">
        <v>58</v>
      </c>
      <c r="AM39" s="8"/>
    </row>
    <row r="40" spans="1:39" x14ac:dyDescent="0.3">
      <c r="A40" s="7">
        <v>39</v>
      </c>
      <c r="B40" s="7" t="s">
        <v>281</v>
      </c>
      <c r="C40" s="8">
        <v>28663</v>
      </c>
      <c r="D40" s="7" t="s">
        <v>84</v>
      </c>
      <c r="E40" s="9" t="s">
        <v>282</v>
      </c>
      <c r="F40" s="7">
        <v>2413979</v>
      </c>
      <c r="G40" s="7">
        <v>4347845</v>
      </c>
      <c r="H40" s="7"/>
      <c r="I40" s="7" t="s">
        <v>283</v>
      </c>
      <c r="J40" s="7" t="s">
        <v>284</v>
      </c>
      <c r="K40" s="12" t="s">
        <v>285</v>
      </c>
      <c r="L40" s="7" t="s">
        <v>286</v>
      </c>
      <c r="M40" s="7" t="s">
        <v>281</v>
      </c>
      <c r="N40" s="10">
        <v>5581981733753</v>
      </c>
      <c r="O40" s="10" t="s">
        <v>47</v>
      </c>
      <c r="P40" s="10" t="s">
        <v>106</v>
      </c>
      <c r="Q40" s="7" t="s">
        <v>66</v>
      </c>
      <c r="R40" s="7" t="str" cm="1">
        <f t="array" ref="R4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0" s="7" t="s">
        <v>49</v>
      </c>
      <c r="T40" s="7" t="s">
        <v>50</v>
      </c>
      <c r="U40" s="7" t="s">
        <v>287</v>
      </c>
      <c r="V40" s="10">
        <v>5581981733753</v>
      </c>
      <c r="W40" s="8">
        <v>43994</v>
      </c>
      <c r="X40" s="8">
        <v>43994</v>
      </c>
      <c r="Y40" s="7" t="s">
        <v>286</v>
      </c>
      <c r="Z40" s="7" t="s">
        <v>286</v>
      </c>
      <c r="AA40" s="7" t="s">
        <v>281</v>
      </c>
      <c r="AB40" s="7" t="s">
        <v>89</v>
      </c>
      <c r="AC40" s="7" t="s">
        <v>53</v>
      </c>
      <c r="AD40" s="7" t="s">
        <v>56</v>
      </c>
      <c r="AE40" s="7" t="s">
        <v>176</v>
      </c>
      <c r="AF40" s="11">
        <v>1</v>
      </c>
      <c r="AG40" s="7">
        <v>1</v>
      </c>
      <c r="AH40" s="7" t="s">
        <v>54</v>
      </c>
      <c r="AI40" s="7" t="s">
        <v>56</v>
      </c>
      <c r="AJ40" s="7" t="s">
        <v>54</v>
      </c>
      <c r="AK40" s="7"/>
      <c r="AL40" s="8" t="s">
        <v>58</v>
      </c>
      <c r="AM40" s="8"/>
    </row>
    <row r="41" spans="1:39" x14ac:dyDescent="0.3">
      <c r="A41" s="7">
        <v>40</v>
      </c>
      <c r="B41" s="7" t="s">
        <v>288</v>
      </c>
      <c r="C41" s="8" t="s">
        <v>289</v>
      </c>
      <c r="D41" s="7" t="s">
        <v>40</v>
      </c>
      <c r="E41" s="9" t="s">
        <v>290</v>
      </c>
      <c r="F41" s="7">
        <v>2588236</v>
      </c>
      <c r="G41" s="7">
        <v>1121657</v>
      </c>
      <c r="H41" s="7"/>
      <c r="I41" s="7" t="s">
        <v>291</v>
      </c>
      <c r="J41" s="7" t="s">
        <v>292</v>
      </c>
      <c r="K41" s="12" t="s">
        <v>293</v>
      </c>
      <c r="L41" s="7" t="s">
        <v>294</v>
      </c>
      <c r="M41" s="7" t="s">
        <v>288</v>
      </c>
      <c r="N41" s="10">
        <v>5575999191633</v>
      </c>
      <c r="O41" s="10" t="s">
        <v>106</v>
      </c>
      <c r="P41" s="10" t="s">
        <v>106</v>
      </c>
      <c r="Q41" s="7" t="s">
        <v>66</v>
      </c>
      <c r="R41" s="7" t="str" cm="1">
        <f t="array" ref="R4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1" s="7" t="s">
        <v>295</v>
      </c>
      <c r="T41" s="7" t="s">
        <v>296</v>
      </c>
      <c r="U41" s="7" t="s">
        <v>297</v>
      </c>
      <c r="V41" s="10">
        <v>5575999191633</v>
      </c>
      <c r="W41" s="8">
        <v>43994</v>
      </c>
      <c r="X41" s="8">
        <v>43994</v>
      </c>
      <c r="Y41" s="7" t="s">
        <v>294</v>
      </c>
      <c r="Z41" s="7" t="s">
        <v>294</v>
      </c>
      <c r="AA41" s="7" t="s">
        <v>288</v>
      </c>
      <c r="AB41" s="7" t="s">
        <v>96</v>
      </c>
      <c r="AC41" s="7" t="s">
        <v>140</v>
      </c>
      <c r="AD41" s="7" t="s">
        <v>56</v>
      </c>
      <c r="AE41" s="7" t="s">
        <v>176</v>
      </c>
      <c r="AF41" s="11">
        <v>1</v>
      </c>
      <c r="AG41" s="7">
        <v>1</v>
      </c>
      <c r="AH41" s="7" t="s">
        <v>54</v>
      </c>
      <c r="AI41" s="7" t="s">
        <v>56</v>
      </c>
      <c r="AJ41" s="7" t="s">
        <v>54</v>
      </c>
      <c r="AK41" s="7"/>
      <c r="AL41" s="8" t="s">
        <v>58</v>
      </c>
      <c r="AM41" s="8"/>
    </row>
    <row r="42" spans="1:39" x14ac:dyDescent="0.3">
      <c r="A42" s="7">
        <v>41</v>
      </c>
      <c r="B42" s="7" t="s">
        <v>298</v>
      </c>
      <c r="C42" s="8">
        <v>33497</v>
      </c>
      <c r="D42" s="7" t="s">
        <v>40</v>
      </c>
      <c r="E42" s="9" t="s">
        <v>299</v>
      </c>
      <c r="F42" s="7">
        <v>4739508</v>
      </c>
      <c r="G42" s="7" t="s">
        <v>42</v>
      </c>
      <c r="H42" s="7"/>
      <c r="I42" s="7"/>
      <c r="J42" s="7" t="s">
        <v>300</v>
      </c>
      <c r="K42" s="12" t="s">
        <v>301</v>
      </c>
      <c r="L42" s="7" t="s">
        <v>302</v>
      </c>
      <c r="M42" s="7" t="s">
        <v>303</v>
      </c>
      <c r="N42" s="10">
        <v>5581995019674</v>
      </c>
      <c r="O42" s="10" t="s">
        <v>65</v>
      </c>
      <c r="P42" s="10" t="s">
        <v>42</v>
      </c>
      <c r="Q42" s="7" t="s">
        <v>304</v>
      </c>
      <c r="R42" s="7" t="str" cm="1">
        <f t="array" ref="R4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2" s="7" t="s">
        <v>49</v>
      </c>
      <c r="T42" s="7" t="s">
        <v>50</v>
      </c>
      <c r="U42" s="7" t="s">
        <v>305</v>
      </c>
      <c r="V42" s="10">
        <v>5581997659334</v>
      </c>
      <c r="W42" s="8">
        <v>44026</v>
      </c>
      <c r="X42" s="8">
        <v>44026</v>
      </c>
      <c r="Y42" s="7" t="s">
        <v>306</v>
      </c>
      <c r="Z42" s="7" t="s">
        <v>306</v>
      </c>
      <c r="AA42" s="7" t="s">
        <v>303</v>
      </c>
      <c r="AB42" s="7" t="s">
        <v>124</v>
      </c>
      <c r="AC42" s="7" t="s">
        <v>140</v>
      </c>
      <c r="AD42" s="7" t="s">
        <v>56</v>
      </c>
      <c r="AE42" s="7" t="s">
        <v>176</v>
      </c>
      <c r="AF42" s="11">
        <v>1</v>
      </c>
      <c r="AG42" s="7" t="s">
        <v>187</v>
      </c>
      <c r="AH42" s="7" t="s">
        <v>56</v>
      </c>
      <c r="AI42" s="7" t="s">
        <v>56</v>
      </c>
      <c r="AJ42" s="7" t="s">
        <v>56</v>
      </c>
      <c r="AK42" s="7"/>
      <c r="AL42" s="8" t="s">
        <v>58</v>
      </c>
      <c r="AM42" s="8"/>
    </row>
    <row r="43" spans="1:39" x14ac:dyDescent="0.3">
      <c r="A43" s="7">
        <v>42</v>
      </c>
      <c r="B43" s="7" t="s">
        <v>307</v>
      </c>
      <c r="C43" s="8">
        <v>23886</v>
      </c>
      <c r="D43" s="7" t="s">
        <v>40</v>
      </c>
      <c r="E43" s="9" t="s">
        <v>308</v>
      </c>
      <c r="F43" s="7">
        <v>4385403</v>
      </c>
      <c r="G43" s="7" t="s">
        <v>42</v>
      </c>
      <c r="H43" s="7"/>
      <c r="I43" s="7"/>
      <c r="J43" s="7" t="s">
        <v>300</v>
      </c>
      <c r="K43" s="12" t="s">
        <v>301</v>
      </c>
      <c r="L43" s="7" t="s">
        <v>309</v>
      </c>
      <c r="M43" s="7" t="s">
        <v>303</v>
      </c>
      <c r="N43" s="10">
        <v>5581995019674</v>
      </c>
      <c r="O43" s="10" t="s">
        <v>65</v>
      </c>
      <c r="P43" s="10" t="s">
        <v>42</v>
      </c>
      <c r="Q43" s="7" t="s">
        <v>304</v>
      </c>
      <c r="R43" s="7" t="str" cm="1">
        <f t="array" ref="R4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3" s="7" t="s">
        <v>49</v>
      </c>
      <c r="T43" s="7" t="s">
        <v>50</v>
      </c>
      <c r="U43" s="7" t="s">
        <v>305</v>
      </c>
      <c r="V43" s="10">
        <v>5581995019674</v>
      </c>
      <c r="W43" s="8">
        <v>44026</v>
      </c>
      <c r="X43" s="8">
        <v>44026</v>
      </c>
      <c r="Y43" s="7" t="s">
        <v>306</v>
      </c>
      <c r="Z43" s="7" t="s">
        <v>306</v>
      </c>
      <c r="AA43" s="7" t="s">
        <v>303</v>
      </c>
      <c r="AB43" s="7" t="s">
        <v>124</v>
      </c>
      <c r="AC43" s="7" t="s">
        <v>53</v>
      </c>
      <c r="AD43" s="7" t="s">
        <v>56</v>
      </c>
      <c r="AE43" s="7" t="s">
        <v>176</v>
      </c>
      <c r="AF43" s="11">
        <v>1</v>
      </c>
      <c r="AG43" s="7" t="s">
        <v>187</v>
      </c>
      <c r="AH43" s="7" t="s">
        <v>56</v>
      </c>
      <c r="AI43" s="7" t="s">
        <v>56</v>
      </c>
      <c r="AJ43" s="7" t="s">
        <v>56</v>
      </c>
      <c r="AK43" s="7"/>
      <c r="AL43" s="8" t="s">
        <v>58</v>
      </c>
      <c r="AM43" s="8"/>
    </row>
    <row r="44" spans="1:39" x14ac:dyDescent="0.3">
      <c r="A44" s="7">
        <v>43</v>
      </c>
      <c r="B44" s="7" t="s">
        <v>310</v>
      </c>
      <c r="C44" s="8" t="s">
        <v>311</v>
      </c>
      <c r="D44" s="7" t="s">
        <v>40</v>
      </c>
      <c r="E44" s="9" t="s">
        <v>312</v>
      </c>
      <c r="F44" s="7">
        <v>4449351</v>
      </c>
      <c r="G44" s="7">
        <v>1150689</v>
      </c>
      <c r="H44" s="7"/>
      <c r="I44" s="7"/>
      <c r="J44" s="7" t="s">
        <v>313</v>
      </c>
      <c r="K44" s="12" t="s">
        <v>314</v>
      </c>
      <c r="L44" s="7" t="s">
        <v>315</v>
      </c>
      <c r="M44" s="7" t="s">
        <v>310</v>
      </c>
      <c r="N44" s="10">
        <v>5581985239337</v>
      </c>
      <c r="O44" s="10" t="s">
        <v>65</v>
      </c>
      <c r="P44" s="10" t="s">
        <v>65</v>
      </c>
      <c r="Q44" s="7" t="s">
        <v>316</v>
      </c>
      <c r="R44" s="7" t="str" cm="1">
        <f t="array" ref="R44">_xlfn.IFS(BaseClientes2[[#This Row],[tipoDeCliente]]="ADVISOR","ADVISOR",BaseClientes2[[#This Row],[tipoDeCliente]]="FAMILIA","RETENCAO",BaseClientes2[[#This Row],[tipoDeCliente]]="RETENCAO","RETENCAO",BaseClientes2[[#This Row],[tipoDeCliente]]="NORMAL","CONSULTORIA",BaseClientes2[[#This Row],[tipoDeCliente]]="HIBRIDO","CONSULTORIA")</f>
        <v>RETENCAO</v>
      </c>
      <c r="S44" s="7" t="s">
        <v>317</v>
      </c>
      <c r="T44" s="7" t="s">
        <v>50</v>
      </c>
      <c r="U44" s="7" t="s">
        <v>318</v>
      </c>
      <c r="V44" s="10">
        <v>5581985239337</v>
      </c>
      <c r="W44" s="8">
        <v>44044</v>
      </c>
      <c r="X44" s="8">
        <v>44044</v>
      </c>
      <c r="Y44" s="7" t="s">
        <v>316</v>
      </c>
      <c r="Z44" s="7" t="s">
        <v>319</v>
      </c>
      <c r="AA44" s="7" t="s">
        <v>310</v>
      </c>
      <c r="AB44" s="7" t="s">
        <v>124</v>
      </c>
      <c r="AC44" s="7" t="s">
        <v>140</v>
      </c>
      <c r="AD44" s="7" t="s">
        <v>56</v>
      </c>
      <c r="AE44" s="7" t="s">
        <v>55</v>
      </c>
      <c r="AF44" s="11">
        <v>1</v>
      </c>
      <c r="AG44" s="7"/>
      <c r="AH44" s="7" t="s">
        <v>56</v>
      </c>
      <c r="AI44" s="7" t="s">
        <v>56</v>
      </c>
      <c r="AJ44" s="7" t="s">
        <v>56</v>
      </c>
      <c r="AK44" s="7"/>
      <c r="AL44" s="8" t="s">
        <v>58</v>
      </c>
      <c r="AM44" s="8"/>
    </row>
    <row r="45" spans="1:39" x14ac:dyDescent="0.3">
      <c r="A45" s="7">
        <v>44</v>
      </c>
      <c r="B45" s="7" t="s">
        <v>320</v>
      </c>
      <c r="C45" s="8">
        <v>29450</v>
      </c>
      <c r="D45" s="7" t="s">
        <v>40</v>
      </c>
      <c r="E45" s="9" t="s">
        <v>321</v>
      </c>
      <c r="F45" s="7">
        <v>390240</v>
      </c>
      <c r="G45" s="7" t="s">
        <v>42</v>
      </c>
      <c r="H45" s="7"/>
      <c r="I45" s="7" t="s">
        <v>322</v>
      </c>
      <c r="J45" s="7" t="s">
        <v>323</v>
      </c>
      <c r="K45" s="12" t="s">
        <v>324</v>
      </c>
      <c r="L45" s="7" t="s">
        <v>325</v>
      </c>
      <c r="M45" s="7" t="s">
        <v>320</v>
      </c>
      <c r="N45" s="10">
        <v>557398052200</v>
      </c>
      <c r="O45" s="10" t="s">
        <v>106</v>
      </c>
      <c r="P45" s="10" t="s">
        <v>42</v>
      </c>
      <c r="Q45" s="7" t="s">
        <v>66</v>
      </c>
      <c r="R45" s="7" t="str" cm="1">
        <f t="array" ref="R4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5" s="7" t="s">
        <v>326</v>
      </c>
      <c r="T45" s="7" t="s">
        <v>296</v>
      </c>
      <c r="U45" s="7" t="s">
        <v>327</v>
      </c>
      <c r="V45" s="10">
        <v>557398052200</v>
      </c>
      <c r="W45" s="8">
        <v>44103</v>
      </c>
      <c r="X45" s="8">
        <v>44103</v>
      </c>
      <c r="Y45" s="7" t="s">
        <v>325</v>
      </c>
      <c r="Z45" s="7" t="s">
        <v>325</v>
      </c>
      <c r="AA45" s="7" t="s">
        <v>320</v>
      </c>
      <c r="AB45" s="7" t="s">
        <v>52</v>
      </c>
      <c r="AC45" s="7" t="s">
        <v>53</v>
      </c>
      <c r="AD45" s="7" t="s">
        <v>54</v>
      </c>
      <c r="AE45" s="7" t="s">
        <v>176</v>
      </c>
      <c r="AF45" s="11">
        <v>1</v>
      </c>
      <c r="AG45" s="7">
        <v>1</v>
      </c>
      <c r="AH45" s="7" t="s">
        <v>54</v>
      </c>
      <c r="AI45" s="7" t="s">
        <v>56</v>
      </c>
      <c r="AJ45" s="7" t="s">
        <v>54</v>
      </c>
      <c r="AK45" s="7"/>
      <c r="AL45" s="8" t="s">
        <v>58</v>
      </c>
      <c r="AM45" s="8"/>
    </row>
    <row r="46" spans="1:39" x14ac:dyDescent="0.3">
      <c r="A46" s="7">
        <v>45</v>
      </c>
      <c r="B46" s="7" t="s">
        <v>328</v>
      </c>
      <c r="C46" s="8">
        <v>23360</v>
      </c>
      <c r="D46" s="7" t="s">
        <v>40</v>
      </c>
      <c r="E46" s="9" t="s">
        <v>329</v>
      </c>
      <c r="F46" s="7">
        <v>363384</v>
      </c>
      <c r="G46" s="7" t="s">
        <v>42</v>
      </c>
      <c r="H46" s="7"/>
      <c r="I46" s="7" t="s">
        <v>330</v>
      </c>
      <c r="J46" s="7" t="s">
        <v>331</v>
      </c>
      <c r="K46" s="12" t="s">
        <v>332</v>
      </c>
      <c r="L46" s="7" t="s">
        <v>333</v>
      </c>
      <c r="M46" s="7" t="s">
        <v>334</v>
      </c>
      <c r="N46" s="10">
        <v>5584991481152</v>
      </c>
      <c r="O46" s="10" t="s">
        <v>65</v>
      </c>
      <c r="P46" s="10" t="s">
        <v>42</v>
      </c>
      <c r="Q46" s="7" t="s">
        <v>66</v>
      </c>
      <c r="R46" s="7" t="str" cm="1">
        <f t="array" ref="R4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6" s="7" t="s">
        <v>335</v>
      </c>
      <c r="T46" s="7" t="s">
        <v>336</v>
      </c>
      <c r="U46" s="7" t="s">
        <v>337</v>
      </c>
      <c r="V46" s="10">
        <v>5584987142610</v>
      </c>
      <c r="W46" s="8">
        <v>44046</v>
      </c>
      <c r="X46" s="8">
        <v>44046</v>
      </c>
      <c r="Y46" s="7" t="s">
        <v>333</v>
      </c>
      <c r="Z46" s="7" t="s">
        <v>333</v>
      </c>
      <c r="AA46" s="7" t="s">
        <v>334</v>
      </c>
      <c r="AB46" s="7" t="s">
        <v>338</v>
      </c>
      <c r="AC46" s="7" t="s">
        <v>140</v>
      </c>
      <c r="AD46" s="7" t="s">
        <v>54</v>
      </c>
      <c r="AE46" s="7" t="s">
        <v>176</v>
      </c>
      <c r="AF46" s="11">
        <v>1</v>
      </c>
      <c r="AG46" s="7">
        <v>1</v>
      </c>
      <c r="AH46" s="7" t="s">
        <v>54</v>
      </c>
      <c r="AI46" s="7" t="s">
        <v>54</v>
      </c>
      <c r="AJ46" s="7" t="s">
        <v>54</v>
      </c>
      <c r="AK46" s="7"/>
      <c r="AL46" s="8" t="s">
        <v>58</v>
      </c>
      <c r="AM46" s="8"/>
    </row>
    <row r="47" spans="1:39" x14ac:dyDescent="0.3">
      <c r="A47" s="7">
        <v>46</v>
      </c>
      <c r="B47" s="7" t="s">
        <v>339</v>
      </c>
      <c r="C47" s="8"/>
      <c r="D47" s="7" t="s">
        <v>84</v>
      </c>
      <c r="E47" s="9" t="s">
        <v>340</v>
      </c>
      <c r="F47" s="7">
        <v>4030101</v>
      </c>
      <c r="G47" s="7" t="s">
        <v>42</v>
      </c>
      <c r="H47" s="7"/>
      <c r="I47" s="7" t="s">
        <v>341</v>
      </c>
      <c r="J47" s="7" t="s">
        <v>342</v>
      </c>
      <c r="K47" s="12" t="s">
        <v>343</v>
      </c>
      <c r="L47" s="7" t="s">
        <v>333</v>
      </c>
      <c r="M47" s="7" t="s">
        <v>334</v>
      </c>
      <c r="N47" s="10">
        <v>5584991481152</v>
      </c>
      <c r="O47" s="10" t="s">
        <v>65</v>
      </c>
      <c r="P47" s="10" t="s">
        <v>42</v>
      </c>
      <c r="Q47" s="7" t="s">
        <v>66</v>
      </c>
      <c r="R47" s="7" t="str" cm="1">
        <f t="array" ref="R4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7" s="7" t="s">
        <v>335</v>
      </c>
      <c r="T47" s="7" t="s">
        <v>336</v>
      </c>
      <c r="U47" s="7" t="s">
        <v>337</v>
      </c>
      <c r="V47" s="10"/>
      <c r="W47" s="8">
        <v>44046</v>
      </c>
      <c r="X47" s="8">
        <v>44046</v>
      </c>
      <c r="Y47" s="7" t="s">
        <v>333</v>
      </c>
      <c r="Z47" s="7" t="s">
        <v>333</v>
      </c>
      <c r="AA47" s="7" t="s">
        <v>334</v>
      </c>
      <c r="AB47" s="7" t="s">
        <v>89</v>
      </c>
      <c r="AC47" s="7" t="s">
        <v>53</v>
      </c>
      <c r="AD47" s="7" t="s">
        <v>56</v>
      </c>
      <c r="AE47" s="7" t="s">
        <v>176</v>
      </c>
      <c r="AF47" s="11">
        <v>1</v>
      </c>
      <c r="AG47" s="7">
        <v>1</v>
      </c>
      <c r="AH47" s="7" t="s">
        <v>54</v>
      </c>
      <c r="AI47" s="7" t="s">
        <v>54</v>
      </c>
      <c r="AJ47" s="7" t="s">
        <v>54</v>
      </c>
      <c r="AK47" s="7"/>
      <c r="AL47" s="8" t="s">
        <v>58</v>
      </c>
      <c r="AM47" s="8"/>
    </row>
    <row r="48" spans="1:39" x14ac:dyDescent="0.3">
      <c r="A48" s="7">
        <v>47</v>
      </c>
      <c r="B48" s="7" t="s">
        <v>334</v>
      </c>
      <c r="C48" s="8" t="s">
        <v>344</v>
      </c>
      <c r="D48" s="7" t="s">
        <v>40</v>
      </c>
      <c r="E48" s="9" t="s">
        <v>345</v>
      </c>
      <c r="F48" s="7">
        <v>301471</v>
      </c>
      <c r="G48" s="7">
        <v>5703202</v>
      </c>
      <c r="H48" s="7"/>
      <c r="I48" s="7" t="s">
        <v>346</v>
      </c>
      <c r="J48" s="7" t="s">
        <v>347</v>
      </c>
      <c r="K48" s="12" t="s">
        <v>348</v>
      </c>
      <c r="L48" s="7" t="s">
        <v>333</v>
      </c>
      <c r="M48" s="7" t="s">
        <v>334</v>
      </c>
      <c r="N48" s="10">
        <v>5584991481152</v>
      </c>
      <c r="O48" s="10" t="s">
        <v>106</v>
      </c>
      <c r="P48" s="10" t="s">
        <v>65</v>
      </c>
      <c r="Q48" s="7" t="s">
        <v>66</v>
      </c>
      <c r="R48" s="7" t="str" cm="1">
        <f t="array" ref="R4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8" s="7" t="s">
        <v>349</v>
      </c>
      <c r="T48" s="7" t="s">
        <v>336</v>
      </c>
      <c r="U48" s="7" t="s">
        <v>350</v>
      </c>
      <c r="V48" s="10">
        <v>5584991481152</v>
      </c>
      <c r="W48" s="8">
        <v>44046</v>
      </c>
      <c r="X48" s="8">
        <v>44046</v>
      </c>
      <c r="Y48" s="7" t="s">
        <v>333</v>
      </c>
      <c r="Z48" s="7" t="s">
        <v>333</v>
      </c>
      <c r="AA48" s="7" t="s">
        <v>334</v>
      </c>
      <c r="AB48" s="7" t="s">
        <v>108</v>
      </c>
      <c r="AC48" s="7" t="s">
        <v>53</v>
      </c>
      <c r="AD48" s="7" t="s">
        <v>56</v>
      </c>
      <c r="AE48" s="7" t="s">
        <v>176</v>
      </c>
      <c r="AF48" s="11">
        <v>1</v>
      </c>
      <c r="AG48" s="7">
        <v>1</v>
      </c>
      <c r="AH48" s="7" t="s">
        <v>54</v>
      </c>
      <c r="AI48" s="7" t="s">
        <v>54</v>
      </c>
      <c r="AJ48" s="7" t="s">
        <v>54</v>
      </c>
      <c r="AK48" s="7"/>
      <c r="AL48" s="8" t="s">
        <v>58</v>
      </c>
      <c r="AM48" s="8"/>
    </row>
    <row r="49" spans="1:39" x14ac:dyDescent="0.3">
      <c r="A49" s="7">
        <v>48</v>
      </c>
      <c r="B49" s="7" t="s">
        <v>351</v>
      </c>
      <c r="C49" s="8"/>
      <c r="D49" s="7" t="s">
        <v>84</v>
      </c>
      <c r="E49" s="9" t="s">
        <v>352</v>
      </c>
      <c r="F49" s="7">
        <v>2731474</v>
      </c>
      <c r="G49" s="7"/>
      <c r="H49" s="7"/>
      <c r="I49" s="7" t="s">
        <v>353</v>
      </c>
      <c r="J49" s="7" t="s">
        <v>354</v>
      </c>
      <c r="K49" s="12" t="s">
        <v>355</v>
      </c>
      <c r="L49" s="7" t="s">
        <v>333</v>
      </c>
      <c r="M49" s="7" t="s">
        <v>334</v>
      </c>
      <c r="N49" s="10">
        <v>5584991481152</v>
      </c>
      <c r="O49" s="10" t="s">
        <v>65</v>
      </c>
      <c r="P49" s="10" t="s">
        <v>42</v>
      </c>
      <c r="Q49" s="7" t="s">
        <v>66</v>
      </c>
      <c r="R49" s="7" t="str" cm="1">
        <f t="array" ref="R4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9" s="7" t="s">
        <v>349</v>
      </c>
      <c r="T49" s="7" t="s">
        <v>336</v>
      </c>
      <c r="U49" s="7" t="s">
        <v>350</v>
      </c>
      <c r="V49" s="10">
        <v>5584991481152</v>
      </c>
      <c r="W49" s="8">
        <v>44046</v>
      </c>
      <c r="X49" s="8">
        <v>44046</v>
      </c>
      <c r="Y49" s="7" t="s">
        <v>333</v>
      </c>
      <c r="Z49" s="7" t="s">
        <v>333</v>
      </c>
      <c r="AA49" s="7" t="s">
        <v>334</v>
      </c>
      <c r="AB49" s="7" t="s">
        <v>89</v>
      </c>
      <c r="AC49" s="7" t="s">
        <v>53</v>
      </c>
      <c r="AD49" s="7" t="s">
        <v>56</v>
      </c>
      <c r="AE49" s="7" t="s">
        <v>176</v>
      </c>
      <c r="AF49" s="11">
        <v>1</v>
      </c>
      <c r="AG49" s="7">
        <v>1</v>
      </c>
      <c r="AH49" s="7" t="s">
        <v>54</v>
      </c>
      <c r="AI49" s="7" t="s">
        <v>54</v>
      </c>
      <c r="AJ49" s="7" t="s">
        <v>54</v>
      </c>
      <c r="AK49" s="7"/>
      <c r="AL49" s="8" t="s">
        <v>58</v>
      </c>
      <c r="AM49" s="8"/>
    </row>
    <row r="50" spans="1:39" x14ac:dyDescent="0.3">
      <c r="A50" s="7">
        <v>49</v>
      </c>
      <c r="B50" s="7" t="s">
        <v>356</v>
      </c>
      <c r="C50" s="8">
        <v>28424</v>
      </c>
      <c r="D50" s="7" t="s">
        <v>40</v>
      </c>
      <c r="E50" s="9" t="s">
        <v>357</v>
      </c>
      <c r="F50" s="7">
        <v>4482847</v>
      </c>
      <c r="G50" s="7" t="s">
        <v>42</v>
      </c>
      <c r="H50" s="7"/>
      <c r="I50" s="7" t="s">
        <v>358</v>
      </c>
      <c r="J50" s="7" t="s">
        <v>359</v>
      </c>
      <c r="K50" s="12" t="s">
        <v>360</v>
      </c>
      <c r="L50" s="7" t="s">
        <v>361</v>
      </c>
      <c r="M50" s="7" t="s">
        <v>356</v>
      </c>
      <c r="N50" s="10">
        <v>5573991384000</v>
      </c>
      <c r="O50" s="10" t="s">
        <v>65</v>
      </c>
      <c r="P50" s="10" t="s">
        <v>42</v>
      </c>
      <c r="Q50" s="7" t="s">
        <v>66</v>
      </c>
      <c r="R50" s="7" t="str" cm="1">
        <f t="array" ref="R5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50" s="7" t="s">
        <v>326</v>
      </c>
      <c r="T50" s="7" t="s">
        <v>296</v>
      </c>
      <c r="U50" s="7" t="s">
        <v>362</v>
      </c>
      <c r="V50" s="10">
        <v>5573991384000</v>
      </c>
      <c r="W50" s="8">
        <v>44110</v>
      </c>
      <c r="X50" s="8">
        <v>44110</v>
      </c>
      <c r="Y50" s="7" t="s">
        <v>361</v>
      </c>
      <c r="Z50" s="7" t="s">
        <v>361</v>
      </c>
      <c r="AA50" s="7" t="s">
        <v>356</v>
      </c>
      <c r="AB50" s="7" t="s">
        <v>52</v>
      </c>
      <c r="AC50" s="7" t="s">
        <v>53</v>
      </c>
      <c r="AD50" s="7" t="s">
        <v>54</v>
      </c>
      <c r="AE50" s="7" t="s">
        <v>176</v>
      </c>
      <c r="AF50" s="11">
        <v>1</v>
      </c>
      <c r="AG50" s="7">
        <v>1</v>
      </c>
      <c r="AH50" s="7" t="s">
        <v>54</v>
      </c>
      <c r="AI50" s="7" t="s">
        <v>56</v>
      </c>
      <c r="AJ50" s="7" t="s">
        <v>54</v>
      </c>
      <c r="AK50" s="7"/>
      <c r="AL50" s="8" t="s">
        <v>58</v>
      </c>
      <c r="AM50" s="8"/>
    </row>
    <row r="51" spans="1:39" x14ac:dyDescent="0.3">
      <c r="A51" s="7">
        <v>50</v>
      </c>
      <c r="B51" s="7" t="s">
        <v>363</v>
      </c>
      <c r="C51" s="8" t="s">
        <v>364</v>
      </c>
      <c r="D51" s="7" t="s">
        <v>40</v>
      </c>
      <c r="E51" s="9" t="s">
        <v>365</v>
      </c>
      <c r="F51" s="7">
        <v>556194</v>
      </c>
      <c r="G51" s="7">
        <v>5019880</v>
      </c>
      <c r="H51" s="7"/>
      <c r="I51" s="7" t="s">
        <v>366</v>
      </c>
      <c r="J51" s="7" t="s">
        <v>367</v>
      </c>
      <c r="K51" s="12" t="s">
        <v>368</v>
      </c>
      <c r="L51" s="7" t="s">
        <v>369</v>
      </c>
      <c r="M51" s="7" t="s">
        <v>363</v>
      </c>
      <c r="N51" s="10">
        <v>5581988328212</v>
      </c>
      <c r="O51" s="10" t="s">
        <v>106</v>
      </c>
      <c r="P51" s="10" t="s">
        <v>106</v>
      </c>
      <c r="Q51" s="7" t="s">
        <v>66</v>
      </c>
      <c r="R51" s="7" t="str" cm="1">
        <f t="array" ref="R5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51" s="7" t="s">
        <v>217</v>
      </c>
      <c r="T51" s="7" t="s">
        <v>185</v>
      </c>
      <c r="U51" s="7" t="s">
        <v>370</v>
      </c>
      <c r="V51" s="10">
        <v>5581988328212</v>
      </c>
      <c r="W51" s="8">
        <v>44078</v>
      </c>
      <c r="X51" s="8">
        <v>44078</v>
      </c>
      <c r="Y51" s="7" t="s">
        <v>369</v>
      </c>
      <c r="Z51" s="7" t="s">
        <v>369</v>
      </c>
      <c r="AA51" s="7" t="s">
        <v>363</v>
      </c>
      <c r="AB51" s="7" t="s">
        <v>96</v>
      </c>
      <c r="AC51" s="7" t="s">
        <v>53</v>
      </c>
      <c r="AD51" s="7" t="s">
        <v>56</v>
      </c>
      <c r="AE51" s="7" t="s">
        <v>176</v>
      </c>
      <c r="AF51" s="11">
        <v>1</v>
      </c>
      <c r="AG51" s="7">
        <v>1</v>
      </c>
      <c r="AH51" s="7" t="s">
        <v>54</v>
      </c>
      <c r="AI51" s="7" t="s">
        <v>56</v>
      </c>
      <c r="AJ51" s="7" t="s">
        <v>54</v>
      </c>
      <c r="AK51" s="7"/>
      <c r="AL51" s="8" t="s">
        <v>58</v>
      </c>
      <c r="AM51" s="8"/>
    </row>
    <row r="52" spans="1:39" x14ac:dyDescent="0.3">
      <c r="A52" s="7">
        <v>52</v>
      </c>
      <c r="B52" s="7" t="s">
        <v>371</v>
      </c>
      <c r="C52" s="8">
        <v>22636</v>
      </c>
      <c r="D52" s="7" t="s">
        <v>40</v>
      </c>
      <c r="E52" s="9" t="s">
        <v>372</v>
      </c>
      <c r="F52" s="7">
        <v>4475984</v>
      </c>
      <c r="G52" s="7" t="s">
        <v>42</v>
      </c>
      <c r="H52" s="7"/>
      <c r="I52" s="7"/>
      <c r="J52" s="7" t="s">
        <v>373</v>
      </c>
      <c r="K52" s="12" t="s">
        <v>374</v>
      </c>
      <c r="L52" s="7" t="s">
        <v>375</v>
      </c>
      <c r="M52" s="7" t="s">
        <v>371</v>
      </c>
      <c r="N52" s="10">
        <v>55819911331916</v>
      </c>
      <c r="O52" s="10" t="s">
        <v>106</v>
      </c>
      <c r="P52" s="10" t="s">
        <v>42</v>
      </c>
      <c r="Q52" s="7" t="s">
        <v>66</v>
      </c>
      <c r="R52" s="7" t="str" cm="1">
        <f t="array" ref="R52">_xlfn.IFS(BaseClientes2[[#This Row],[tipoDeCliente]]="ADVISOR","ADVISOR",BaseClientes2[[#This Row],[tipoDeCliente]]="FAMILIA","RETENCAO",BaseClientes2[[#This Row],[tipoDeCliente]]="RETENCAO","RETENCAO",BaseClientes2[[#This Row],[tipoDeCliente]]="NORMAL","CONSULTORIA",BaseClientes2[[#This Row],[tipoDeCliente]]="HIBRIDO","CONSULTORIA")</f>
        <v>RETENCAO</v>
      </c>
      <c r="S52" s="7" t="s">
        <v>49</v>
      </c>
      <c r="T52" s="7" t="s">
        <v>50</v>
      </c>
      <c r="U52" s="7" t="s">
        <v>376</v>
      </c>
      <c r="V52" s="10">
        <v>55819911331916</v>
      </c>
      <c r="W52" s="8">
        <v>44088</v>
      </c>
      <c r="X52" s="8">
        <v>44088</v>
      </c>
      <c r="Y52" s="7" t="s">
        <v>375</v>
      </c>
      <c r="Z52" s="7" t="s">
        <v>375</v>
      </c>
      <c r="AA52" s="7" t="s">
        <v>371</v>
      </c>
      <c r="AB52" s="7" t="s">
        <v>124</v>
      </c>
      <c r="AC52" s="7" t="s">
        <v>53</v>
      </c>
      <c r="AD52" s="7" t="s">
        <v>56</v>
      </c>
      <c r="AE52" s="7" t="s">
        <v>68</v>
      </c>
      <c r="AF52" s="11">
        <v>0</v>
      </c>
      <c r="AG52" s="7" t="s">
        <v>42</v>
      </c>
      <c r="AH52" s="7" t="s">
        <v>54</v>
      </c>
      <c r="AI52" s="7" t="s">
        <v>56</v>
      </c>
      <c r="AJ52" s="7" t="s">
        <v>54</v>
      </c>
      <c r="AK52" s="7"/>
      <c r="AL52" s="8" t="s">
        <v>69</v>
      </c>
      <c r="AM52" s="8">
        <v>44518</v>
      </c>
    </row>
    <row r="53" spans="1:39" x14ac:dyDescent="0.3">
      <c r="A53" s="7">
        <v>53</v>
      </c>
      <c r="B53" s="7" t="s">
        <v>377</v>
      </c>
      <c r="C53" s="8">
        <v>26073</v>
      </c>
      <c r="D53" s="7" t="s">
        <v>40</v>
      </c>
      <c r="E53" s="9" t="s">
        <v>378</v>
      </c>
      <c r="F53" s="7">
        <v>4567963</v>
      </c>
      <c r="G53" s="7" t="s">
        <v>42</v>
      </c>
      <c r="H53" s="7"/>
      <c r="I53" s="7" t="s">
        <v>379</v>
      </c>
      <c r="J53" s="7" t="s">
        <v>380</v>
      </c>
      <c r="K53" s="12" t="s">
        <v>381</v>
      </c>
      <c r="L53" s="7" t="s">
        <v>382</v>
      </c>
      <c r="M53" s="7" t="s">
        <v>377</v>
      </c>
      <c r="N53" s="10">
        <v>5581992397973</v>
      </c>
      <c r="O53" s="10" t="s">
        <v>106</v>
      </c>
      <c r="P53" s="10" t="s">
        <v>42</v>
      </c>
      <c r="Q53" s="7" t="s">
        <v>66</v>
      </c>
      <c r="R53" s="7" t="str" cm="1">
        <f t="array" ref="R5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53" s="7" t="s">
        <v>49</v>
      </c>
      <c r="T53" s="7" t="s">
        <v>50</v>
      </c>
      <c r="U53" s="7" t="s">
        <v>51</v>
      </c>
      <c r="V53" s="10">
        <v>5581992397973</v>
      </c>
      <c r="W53" s="8">
        <v>44090</v>
      </c>
      <c r="X53" s="8">
        <v>44134</v>
      </c>
      <c r="Y53" s="7" t="s">
        <v>382</v>
      </c>
      <c r="Z53" s="7" t="s">
        <v>382</v>
      </c>
      <c r="AA53" s="7" t="s">
        <v>377</v>
      </c>
      <c r="AB53" s="7" t="s">
        <v>124</v>
      </c>
      <c r="AC53" s="7" t="s">
        <v>53</v>
      </c>
      <c r="AD53" s="7" t="s">
        <v>54</v>
      </c>
      <c r="AE53" s="7" t="s">
        <v>383</v>
      </c>
      <c r="AF53" s="11">
        <v>1</v>
      </c>
      <c r="AG53" s="7">
        <v>1</v>
      </c>
      <c r="AH53" s="7" t="s">
        <v>54</v>
      </c>
      <c r="AI53" s="7" t="s">
        <v>54</v>
      </c>
      <c r="AJ53" s="7" t="s">
        <v>54</v>
      </c>
      <c r="AK53" s="7"/>
      <c r="AL53" s="8" t="s">
        <v>58</v>
      </c>
      <c r="AM53" s="8"/>
    </row>
    <row r="54" spans="1:39" x14ac:dyDescent="0.3">
      <c r="A54" s="7">
        <v>54</v>
      </c>
      <c r="B54" s="7" t="s">
        <v>384</v>
      </c>
      <c r="C54" s="8">
        <v>15255</v>
      </c>
      <c r="D54" s="7" t="s">
        <v>72</v>
      </c>
      <c r="E54" s="9" t="s">
        <v>385</v>
      </c>
      <c r="F54" s="7">
        <v>4609878</v>
      </c>
      <c r="G54" s="7" t="s">
        <v>42</v>
      </c>
      <c r="H54" s="7"/>
      <c r="I54" s="7" t="s">
        <v>386</v>
      </c>
      <c r="J54" s="7" t="s">
        <v>387</v>
      </c>
      <c r="K54" s="12" t="s">
        <v>381</v>
      </c>
      <c r="L54" s="7" t="s">
        <v>382</v>
      </c>
      <c r="M54" s="7" t="s">
        <v>377</v>
      </c>
      <c r="N54" s="10">
        <v>5581992397973</v>
      </c>
      <c r="O54" s="10" t="s">
        <v>42</v>
      </c>
      <c r="P54" s="10" t="s">
        <v>42</v>
      </c>
      <c r="Q54" s="7" t="s">
        <v>66</v>
      </c>
      <c r="R54" s="7" t="str" cm="1">
        <f t="array" ref="R5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54" s="7" t="s">
        <v>49</v>
      </c>
      <c r="T54" s="7" t="s">
        <v>50</v>
      </c>
      <c r="U54" s="7" t="s">
        <v>51</v>
      </c>
      <c r="V54" s="10">
        <v>5581992397973</v>
      </c>
      <c r="W54" s="8">
        <v>44090</v>
      </c>
      <c r="X54" s="8">
        <v>44134</v>
      </c>
      <c r="Y54" s="7" t="s">
        <v>382</v>
      </c>
      <c r="Z54" s="7" t="s">
        <v>382</v>
      </c>
      <c r="AA54" s="7" t="s">
        <v>377</v>
      </c>
      <c r="AB54" s="7" t="s">
        <v>124</v>
      </c>
      <c r="AC54" s="7" t="s">
        <v>53</v>
      </c>
      <c r="AD54" s="7" t="s">
        <v>54</v>
      </c>
      <c r="AE54" s="7" t="s">
        <v>383</v>
      </c>
      <c r="AF54" s="11">
        <v>1</v>
      </c>
      <c r="AG54" s="7">
        <v>1</v>
      </c>
      <c r="AH54" s="7" t="s">
        <v>54</v>
      </c>
      <c r="AI54" s="7" t="s">
        <v>54</v>
      </c>
      <c r="AJ54" s="7" t="s">
        <v>54</v>
      </c>
      <c r="AK54" s="7"/>
      <c r="AL54" s="8" t="s">
        <v>58</v>
      </c>
      <c r="AM54" s="8"/>
    </row>
    <row r="55" spans="1:39" x14ac:dyDescent="0.3">
      <c r="A55" s="7">
        <v>55</v>
      </c>
      <c r="B55" s="7" t="s">
        <v>388</v>
      </c>
      <c r="C55" s="8">
        <v>28810</v>
      </c>
      <c r="D55" s="7" t="s">
        <v>72</v>
      </c>
      <c r="E55" s="9" t="s">
        <v>389</v>
      </c>
      <c r="F55" s="7">
        <v>4605009</v>
      </c>
      <c r="G55" s="7" t="s">
        <v>42</v>
      </c>
      <c r="H55" s="7"/>
      <c r="I55" s="7" t="s">
        <v>390</v>
      </c>
      <c r="J55" s="7" t="s">
        <v>391</v>
      </c>
      <c r="K55" s="12" t="s">
        <v>381</v>
      </c>
      <c r="L55" s="7" t="s">
        <v>382</v>
      </c>
      <c r="M55" s="7" t="s">
        <v>377</v>
      </c>
      <c r="N55" s="10">
        <v>5581992397973</v>
      </c>
      <c r="O55" s="10" t="s">
        <v>106</v>
      </c>
      <c r="P55" s="10" t="s">
        <v>42</v>
      </c>
      <c r="Q55" s="7" t="s">
        <v>66</v>
      </c>
      <c r="R55" s="7" t="str" cm="1">
        <f t="array" ref="R5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55" s="7" t="s">
        <v>49</v>
      </c>
      <c r="T55" s="7" t="s">
        <v>50</v>
      </c>
      <c r="U55" s="7" t="s">
        <v>51</v>
      </c>
      <c r="V55" s="10">
        <v>5581992397973</v>
      </c>
      <c r="W55" s="8">
        <v>44090</v>
      </c>
      <c r="X55" s="8">
        <v>44134</v>
      </c>
      <c r="Y55" s="7" t="s">
        <v>382</v>
      </c>
      <c r="Z55" s="7" t="s">
        <v>382</v>
      </c>
      <c r="AA55" s="7" t="s">
        <v>377</v>
      </c>
      <c r="AB55" s="7" t="s">
        <v>124</v>
      </c>
      <c r="AC55" s="7" t="s">
        <v>53</v>
      </c>
      <c r="AD55" s="7" t="s">
        <v>54</v>
      </c>
      <c r="AE55" s="7" t="s">
        <v>383</v>
      </c>
      <c r="AF55" s="11">
        <v>0</v>
      </c>
      <c r="AG55" s="7">
        <v>1</v>
      </c>
      <c r="AH55" s="7" t="s">
        <v>54</v>
      </c>
      <c r="AI55" s="7" t="s">
        <v>54</v>
      </c>
      <c r="AJ55" s="7" t="s">
        <v>54</v>
      </c>
      <c r="AK55" s="7"/>
      <c r="AL55" s="8" t="s">
        <v>58</v>
      </c>
      <c r="AM55" s="8"/>
    </row>
    <row r="56" spans="1:39" x14ac:dyDescent="0.3">
      <c r="A56" s="7">
        <v>56</v>
      </c>
      <c r="B56" s="7" t="s">
        <v>392</v>
      </c>
      <c r="C56" s="8"/>
      <c r="D56" s="7" t="s">
        <v>84</v>
      </c>
      <c r="E56" s="9" t="s">
        <v>393</v>
      </c>
      <c r="F56" s="7">
        <v>4688245</v>
      </c>
      <c r="G56" s="7" t="s">
        <v>42</v>
      </c>
      <c r="H56" s="7"/>
      <c r="I56" s="7" t="s">
        <v>394</v>
      </c>
      <c r="J56" s="7" t="s">
        <v>395</v>
      </c>
      <c r="K56" s="12" t="s">
        <v>381</v>
      </c>
      <c r="L56" s="7" t="s">
        <v>382</v>
      </c>
      <c r="M56" s="7" t="s">
        <v>377</v>
      </c>
      <c r="N56" s="10">
        <v>5581992397973</v>
      </c>
      <c r="O56" s="10" t="s">
        <v>106</v>
      </c>
      <c r="P56" s="10" t="s">
        <v>42</v>
      </c>
      <c r="Q56" s="7" t="s">
        <v>66</v>
      </c>
      <c r="R56" s="7" t="str" cm="1">
        <f t="array" ref="R5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56" s="7" t="s">
        <v>49</v>
      </c>
      <c r="T56" s="7" t="s">
        <v>50</v>
      </c>
      <c r="U56" s="7" t="s">
        <v>51</v>
      </c>
      <c r="V56" s="10">
        <v>5581992397973</v>
      </c>
      <c r="W56" s="8">
        <v>44090</v>
      </c>
      <c r="X56" s="8">
        <v>44134</v>
      </c>
      <c r="Y56" s="7" t="s">
        <v>382</v>
      </c>
      <c r="Z56" s="7" t="s">
        <v>382</v>
      </c>
      <c r="AA56" s="7" t="s">
        <v>377</v>
      </c>
      <c r="AB56" s="7" t="s">
        <v>124</v>
      </c>
      <c r="AC56" s="7" t="s">
        <v>53</v>
      </c>
      <c r="AD56" s="7" t="s">
        <v>54</v>
      </c>
      <c r="AE56" s="7" t="s">
        <v>383</v>
      </c>
      <c r="AF56" s="11">
        <v>0</v>
      </c>
      <c r="AG56" s="7">
        <v>1</v>
      </c>
      <c r="AH56" s="7" t="s">
        <v>54</v>
      </c>
      <c r="AI56" s="7" t="s">
        <v>54</v>
      </c>
      <c r="AJ56" s="7" t="s">
        <v>54</v>
      </c>
      <c r="AK56" s="7"/>
      <c r="AL56" s="8" t="s">
        <v>58</v>
      </c>
      <c r="AM56" s="8"/>
    </row>
    <row r="57" spans="1:39" x14ac:dyDescent="0.3">
      <c r="A57" s="7">
        <v>57</v>
      </c>
      <c r="B57" s="7" t="s">
        <v>396</v>
      </c>
      <c r="C57" s="8"/>
      <c r="D57" s="7" t="s">
        <v>84</v>
      </c>
      <c r="E57" s="9" t="s">
        <v>397</v>
      </c>
      <c r="F57" s="7">
        <v>4681655</v>
      </c>
      <c r="G57" s="7" t="s">
        <v>42</v>
      </c>
      <c r="H57" s="7"/>
      <c r="I57" s="7" t="s">
        <v>398</v>
      </c>
      <c r="J57" s="7" t="s">
        <v>399</v>
      </c>
      <c r="K57" s="12" t="s">
        <v>381</v>
      </c>
      <c r="L57" s="7" t="s">
        <v>382</v>
      </c>
      <c r="M57" s="7" t="s">
        <v>377</v>
      </c>
      <c r="N57" s="10">
        <v>5581992397973</v>
      </c>
      <c r="O57" s="10" t="s">
        <v>65</v>
      </c>
      <c r="P57" s="10" t="s">
        <v>42</v>
      </c>
      <c r="Q57" s="7" t="s">
        <v>66</v>
      </c>
      <c r="R57" s="7" t="str" cm="1">
        <f t="array" ref="R5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57" s="7" t="s">
        <v>49</v>
      </c>
      <c r="T57" s="7" t="s">
        <v>50</v>
      </c>
      <c r="U57" s="7" t="s">
        <v>51</v>
      </c>
      <c r="V57" s="10">
        <v>5581992397973</v>
      </c>
      <c r="W57" s="8">
        <v>44090</v>
      </c>
      <c r="X57" s="8">
        <v>44134</v>
      </c>
      <c r="Y57" s="7" t="s">
        <v>382</v>
      </c>
      <c r="Z57" s="7" t="s">
        <v>382</v>
      </c>
      <c r="AA57" s="7" t="s">
        <v>377</v>
      </c>
      <c r="AB57" s="7" t="s">
        <v>124</v>
      </c>
      <c r="AC57" s="7" t="s">
        <v>53</v>
      </c>
      <c r="AD57" s="7" t="s">
        <v>54</v>
      </c>
      <c r="AE57" s="7" t="s">
        <v>383</v>
      </c>
      <c r="AF57" s="11">
        <v>0</v>
      </c>
      <c r="AG57" s="7">
        <v>1</v>
      </c>
      <c r="AH57" s="7" t="s">
        <v>54</v>
      </c>
      <c r="AI57" s="7" t="s">
        <v>54</v>
      </c>
      <c r="AJ57" s="7" t="s">
        <v>54</v>
      </c>
      <c r="AK57" s="7"/>
      <c r="AL57" s="8" t="s">
        <v>58</v>
      </c>
      <c r="AM57" s="8"/>
    </row>
    <row r="58" spans="1:39" x14ac:dyDescent="0.3">
      <c r="A58" s="7">
        <v>58</v>
      </c>
      <c r="B58" s="7" t="s">
        <v>400</v>
      </c>
      <c r="C58" s="8">
        <v>31929</v>
      </c>
      <c r="D58" s="7" t="s">
        <v>40</v>
      </c>
      <c r="E58" s="9" t="s">
        <v>401</v>
      </c>
      <c r="F58" s="7">
        <v>3745552</v>
      </c>
      <c r="G58" s="7" t="s">
        <v>42</v>
      </c>
      <c r="H58" s="7"/>
      <c r="I58" s="7" t="s">
        <v>402</v>
      </c>
      <c r="J58" s="7" t="s">
        <v>403</v>
      </c>
      <c r="K58" s="12" t="s">
        <v>404</v>
      </c>
      <c r="L58" s="7" t="s">
        <v>405</v>
      </c>
      <c r="M58" s="7" t="s">
        <v>400</v>
      </c>
      <c r="N58" s="10">
        <v>5511999411646</v>
      </c>
      <c r="O58" s="10" t="s">
        <v>65</v>
      </c>
      <c r="P58" s="10" t="s">
        <v>42</v>
      </c>
      <c r="Q58" s="7" t="s">
        <v>66</v>
      </c>
      <c r="R58" s="7" t="str" cm="1">
        <f t="array" ref="R58">_xlfn.IFS(BaseClientes2[[#This Row],[tipoDeCliente]]="ADVISOR","ADVISOR",BaseClientes2[[#This Row],[tipoDeCliente]]="FAMILIA","RETENCAO",BaseClientes2[[#This Row],[tipoDeCliente]]="RETENCAO","RETENCAO",BaseClientes2[[#This Row],[tipoDeCliente]]="NORMAL","CONSULTORIA",BaseClientes2[[#This Row],[tipoDeCliente]]="HIBRIDO","CONSULTORIA")</f>
        <v>RETENCAO</v>
      </c>
      <c r="S58" s="7" t="s">
        <v>406</v>
      </c>
      <c r="T58" s="7" t="s">
        <v>407</v>
      </c>
      <c r="U58" s="7" t="s">
        <v>408</v>
      </c>
      <c r="V58" s="10">
        <v>5511999411646</v>
      </c>
      <c r="W58" s="8">
        <v>44106</v>
      </c>
      <c r="X58" s="8">
        <v>44106</v>
      </c>
      <c r="Y58" s="7" t="s">
        <v>405</v>
      </c>
      <c r="Z58" s="7" t="s">
        <v>405</v>
      </c>
      <c r="AA58" s="7" t="s">
        <v>400</v>
      </c>
      <c r="AB58" s="7" t="s">
        <v>409</v>
      </c>
      <c r="AC58" s="7" t="s">
        <v>140</v>
      </c>
      <c r="AD58" s="7" t="s">
        <v>54</v>
      </c>
      <c r="AE58" s="7" t="s">
        <v>68</v>
      </c>
      <c r="AF58" s="11">
        <v>0</v>
      </c>
      <c r="AG58" s="7" t="s">
        <v>42</v>
      </c>
      <c r="AH58" s="7" t="s">
        <v>54</v>
      </c>
      <c r="AI58" s="7" t="s">
        <v>56</v>
      </c>
      <c r="AJ58" s="7" t="s">
        <v>54</v>
      </c>
      <c r="AK58" s="7"/>
      <c r="AL58" s="8" t="s">
        <v>58</v>
      </c>
      <c r="AM58" s="8"/>
    </row>
    <row r="59" spans="1:39" x14ac:dyDescent="0.3">
      <c r="A59" s="7">
        <v>59</v>
      </c>
      <c r="B59" s="7" t="s">
        <v>410</v>
      </c>
      <c r="C59" s="8">
        <v>18482</v>
      </c>
      <c r="D59" s="7" t="s">
        <v>40</v>
      </c>
      <c r="E59" s="9" t="s">
        <v>411</v>
      </c>
      <c r="F59" s="7">
        <v>3807623</v>
      </c>
      <c r="G59" s="7" t="s">
        <v>42</v>
      </c>
      <c r="H59" s="7"/>
      <c r="I59" s="7" t="s">
        <v>412</v>
      </c>
      <c r="J59" s="7" t="s">
        <v>413</v>
      </c>
      <c r="K59" s="12" t="s">
        <v>414</v>
      </c>
      <c r="L59" s="7" t="s">
        <v>415</v>
      </c>
      <c r="M59" s="7" t="s">
        <v>416</v>
      </c>
      <c r="N59" s="10">
        <v>5581982250060</v>
      </c>
      <c r="O59" s="10" t="s">
        <v>106</v>
      </c>
      <c r="P59" s="10" t="s">
        <v>42</v>
      </c>
      <c r="Q59" s="7" t="s">
        <v>66</v>
      </c>
      <c r="R59" s="7" t="str" cm="1">
        <f t="array" ref="R59">_xlfn.IFS(BaseClientes2[[#This Row],[tipoDeCliente]]="ADVISOR","ADVISOR",BaseClientes2[[#This Row],[tipoDeCliente]]="FAMILIA","RETENCAO",BaseClientes2[[#This Row],[tipoDeCliente]]="RETENCAO","RETENCAO",BaseClientes2[[#This Row],[tipoDeCliente]]="NORMAL","CONSULTORIA",BaseClientes2[[#This Row],[tipoDeCliente]]="HIBRIDO","CONSULTORIA")</f>
        <v>RETENCAO</v>
      </c>
      <c r="S59" s="7" t="s">
        <v>49</v>
      </c>
      <c r="T59" s="7" t="s">
        <v>50</v>
      </c>
      <c r="U59" s="7" t="s">
        <v>132</v>
      </c>
      <c r="V59" s="10">
        <v>5581982250060</v>
      </c>
      <c r="W59" s="8">
        <v>43844</v>
      </c>
      <c r="X59" s="8">
        <v>43844</v>
      </c>
      <c r="Y59" s="7" t="s">
        <v>415</v>
      </c>
      <c r="Z59" s="7" t="s">
        <v>415</v>
      </c>
      <c r="AA59" s="7" t="s">
        <v>410</v>
      </c>
      <c r="AB59" s="7" t="s">
        <v>417</v>
      </c>
      <c r="AC59" s="7" t="s">
        <v>140</v>
      </c>
      <c r="AD59" s="7" t="s">
        <v>56</v>
      </c>
      <c r="AE59" s="7" t="s">
        <v>68</v>
      </c>
      <c r="AF59" s="11">
        <v>0</v>
      </c>
      <c r="AG59" s="7" t="s">
        <v>42</v>
      </c>
      <c r="AH59" s="7" t="s">
        <v>54</v>
      </c>
      <c r="AI59" s="7" t="s">
        <v>56</v>
      </c>
      <c r="AJ59" s="7" t="s">
        <v>54</v>
      </c>
      <c r="AK59" s="7"/>
      <c r="AL59" s="8" t="s">
        <v>58</v>
      </c>
      <c r="AM59" s="8"/>
    </row>
    <row r="60" spans="1:39" x14ac:dyDescent="0.3">
      <c r="A60" s="7">
        <v>60</v>
      </c>
      <c r="B60" s="7" t="s">
        <v>418</v>
      </c>
      <c r="C60" s="8">
        <v>30427</v>
      </c>
      <c r="D60" s="7" t="s">
        <v>72</v>
      </c>
      <c r="E60" s="9" t="s">
        <v>419</v>
      </c>
      <c r="F60" s="7">
        <v>4344082</v>
      </c>
      <c r="G60" s="7" t="s">
        <v>42</v>
      </c>
      <c r="H60" s="7"/>
      <c r="I60" s="7" t="s">
        <v>420</v>
      </c>
      <c r="J60" s="7" t="s">
        <v>421</v>
      </c>
      <c r="K60" s="12" t="s">
        <v>422</v>
      </c>
      <c r="L60" s="7" t="s">
        <v>420</v>
      </c>
      <c r="M60" s="7" t="s">
        <v>416</v>
      </c>
      <c r="N60" s="10">
        <v>5581982250060</v>
      </c>
      <c r="O60" s="10" t="s">
        <v>65</v>
      </c>
      <c r="P60" s="10" t="s">
        <v>42</v>
      </c>
      <c r="Q60" s="7" t="s">
        <v>66</v>
      </c>
      <c r="R60" s="7" t="str" cm="1">
        <f t="array" ref="R60">_xlfn.IFS(BaseClientes2[[#This Row],[tipoDeCliente]]="ADVISOR","ADVISOR",BaseClientes2[[#This Row],[tipoDeCliente]]="FAMILIA","RETENCAO",BaseClientes2[[#This Row],[tipoDeCliente]]="RETENCAO","RETENCAO",BaseClientes2[[#This Row],[tipoDeCliente]]="NORMAL","CONSULTORIA",BaseClientes2[[#This Row],[tipoDeCliente]]="HIBRIDO","CONSULTORIA")</f>
        <v>RETENCAO</v>
      </c>
      <c r="S60" s="7" t="s">
        <v>49</v>
      </c>
      <c r="T60" s="7" t="s">
        <v>50</v>
      </c>
      <c r="U60" s="7" t="s">
        <v>82</v>
      </c>
      <c r="V60" s="10">
        <v>5581992348656</v>
      </c>
      <c r="W60" s="8">
        <v>43844</v>
      </c>
      <c r="X60" s="8">
        <v>43844</v>
      </c>
      <c r="Y60" s="7" t="s">
        <v>415</v>
      </c>
      <c r="Z60" s="7" t="s">
        <v>420</v>
      </c>
      <c r="AA60" s="7" t="s">
        <v>418</v>
      </c>
      <c r="AB60" s="7" t="s">
        <v>96</v>
      </c>
      <c r="AC60" s="7" t="s">
        <v>140</v>
      </c>
      <c r="AD60" s="7" t="s">
        <v>54</v>
      </c>
      <c r="AE60" s="7" t="s">
        <v>68</v>
      </c>
      <c r="AF60" s="11">
        <v>0</v>
      </c>
      <c r="AG60" s="7" t="s">
        <v>42</v>
      </c>
      <c r="AH60" s="7" t="s">
        <v>54</v>
      </c>
      <c r="AI60" s="7" t="s">
        <v>54</v>
      </c>
      <c r="AJ60" s="7" t="s">
        <v>54</v>
      </c>
      <c r="AK60" s="7"/>
      <c r="AL60" s="8" t="s">
        <v>58</v>
      </c>
      <c r="AM60" s="8"/>
    </row>
    <row r="61" spans="1:39" x14ac:dyDescent="0.3">
      <c r="A61" s="7">
        <v>61</v>
      </c>
      <c r="B61" s="7" t="s">
        <v>416</v>
      </c>
      <c r="C61" s="8">
        <v>30464</v>
      </c>
      <c r="D61" s="7" t="s">
        <v>40</v>
      </c>
      <c r="E61" s="9" t="s">
        <v>423</v>
      </c>
      <c r="F61" s="7">
        <v>3807582</v>
      </c>
      <c r="G61" s="7" t="s">
        <v>42</v>
      </c>
      <c r="H61" s="7"/>
      <c r="I61" s="7" t="s">
        <v>424</v>
      </c>
      <c r="J61" s="7" t="s">
        <v>425</v>
      </c>
      <c r="K61" s="12" t="s">
        <v>414</v>
      </c>
      <c r="L61" s="7" t="s">
        <v>426</v>
      </c>
      <c r="M61" s="7" t="s">
        <v>416</v>
      </c>
      <c r="N61" s="10">
        <v>5581982250060</v>
      </c>
      <c r="O61" s="10" t="s">
        <v>106</v>
      </c>
      <c r="P61" s="10" t="s">
        <v>42</v>
      </c>
      <c r="Q61" s="7" t="s">
        <v>66</v>
      </c>
      <c r="R61" s="7" t="str" cm="1">
        <f t="array" ref="R61">_xlfn.IFS(BaseClientes2[[#This Row],[tipoDeCliente]]="ADVISOR","ADVISOR",BaseClientes2[[#This Row],[tipoDeCliente]]="FAMILIA","RETENCAO",BaseClientes2[[#This Row],[tipoDeCliente]]="RETENCAO","RETENCAO",BaseClientes2[[#This Row],[tipoDeCliente]]="NORMAL","CONSULTORIA",BaseClientes2[[#This Row],[tipoDeCliente]]="HIBRIDO","CONSULTORIA")</f>
        <v>RETENCAO</v>
      </c>
      <c r="S61" s="7" t="s">
        <v>49</v>
      </c>
      <c r="T61" s="7" t="s">
        <v>50</v>
      </c>
      <c r="U61" s="7" t="s">
        <v>82</v>
      </c>
      <c r="V61" s="10">
        <v>5581982250060</v>
      </c>
      <c r="W61" s="8">
        <v>43844</v>
      </c>
      <c r="X61" s="8">
        <v>43844</v>
      </c>
      <c r="Y61" s="7" t="s">
        <v>415</v>
      </c>
      <c r="Z61" s="7" t="s">
        <v>426</v>
      </c>
      <c r="AA61" s="7" t="s">
        <v>416</v>
      </c>
      <c r="AB61" s="7" t="s">
        <v>96</v>
      </c>
      <c r="AC61" s="7" t="s">
        <v>140</v>
      </c>
      <c r="AD61" s="7" t="s">
        <v>54</v>
      </c>
      <c r="AE61" s="7" t="s">
        <v>68</v>
      </c>
      <c r="AF61" s="11">
        <v>0</v>
      </c>
      <c r="AG61" s="7"/>
      <c r="AH61" s="7" t="s">
        <v>54</v>
      </c>
      <c r="AI61" s="7" t="s">
        <v>56</v>
      </c>
      <c r="AJ61" s="7" t="s">
        <v>54</v>
      </c>
      <c r="AK61" s="7"/>
      <c r="AL61" s="8" t="s">
        <v>58</v>
      </c>
      <c r="AM61" s="8"/>
    </row>
    <row r="62" spans="1:39" x14ac:dyDescent="0.3">
      <c r="A62" s="7">
        <v>62</v>
      </c>
      <c r="B62" s="7" t="s">
        <v>427</v>
      </c>
      <c r="C62" s="8">
        <v>29394</v>
      </c>
      <c r="D62" s="7" t="s">
        <v>72</v>
      </c>
      <c r="E62" s="9" t="s">
        <v>428</v>
      </c>
      <c r="F62" s="7">
        <v>4567665</v>
      </c>
      <c r="G62" s="7" t="s">
        <v>42</v>
      </c>
      <c r="H62" s="7"/>
      <c r="I62" s="7" t="s">
        <v>429</v>
      </c>
      <c r="J62" s="7" t="s">
        <v>430</v>
      </c>
      <c r="K62" s="12" t="s">
        <v>431</v>
      </c>
      <c r="L62" s="7" t="s">
        <v>432</v>
      </c>
      <c r="M62" s="7" t="s">
        <v>427</v>
      </c>
      <c r="N62" s="10">
        <v>5521997918449</v>
      </c>
      <c r="O62" s="10" t="s">
        <v>65</v>
      </c>
      <c r="P62" s="10" t="s">
        <v>42</v>
      </c>
      <c r="Q62" s="7" t="s">
        <v>66</v>
      </c>
      <c r="R62" s="7" t="str" cm="1">
        <f t="array" ref="R6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62" s="7" t="s">
        <v>433</v>
      </c>
      <c r="T62" s="7" t="s">
        <v>434</v>
      </c>
      <c r="U62" s="7" t="s">
        <v>435</v>
      </c>
      <c r="V62" s="10">
        <v>5521997918449</v>
      </c>
      <c r="W62" s="8">
        <v>44109</v>
      </c>
      <c r="X62" s="8">
        <v>44109</v>
      </c>
      <c r="Y62" s="7" t="s">
        <v>432</v>
      </c>
      <c r="Z62" s="7" t="s">
        <v>432</v>
      </c>
      <c r="AA62" s="7" t="s">
        <v>427</v>
      </c>
      <c r="AB62" s="7" t="s">
        <v>52</v>
      </c>
      <c r="AC62" s="7" t="s">
        <v>140</v>
      </c>
      <c r="AD62" s="7" t="s">
        <v>56</v>
      </c>
      <c r="AE62" s="7" t="s">
        <v>176</v>
      </c>
      <c r="AF62" s="11">
        <v>1</v>
      </c>
      <c r="AG62" s="7">
        <v>1</v>
      </c>
      <c r="AH62" s="7" t="s">
        <v>54</v>
      </c>
      <c r="AI62" s="7" t="s">
        <v>56</v>
      </c>
      <c r="AJ62" s="7" t="s">
        <v>54</v>
      </c>
      <c r="AK62" s="7"/>
      <c r="AL62" s="8" t="s">
        <v>58</v>
      </c>
      <c r="AM62" s="8"/>
    </row>
    <row r="63" spans="1:39" x14ac:dyDescent="0.3">
      <c r="A63" s="7">
        <v>63</v>
      </c>
      <c r="B63" s="7" t="s">
        <v>436</v>
      </c>
      <c r="C63" s="8">
        <v>31604</v>
      </c>
      <c r="D63" s="7" t="s">
        <v>72</v>
      </c>
      <c r="E63" s="9" t="s">
        <v>437</v>
      </c>
      <c r="F63" s="7">
        <v>3250775</v>
      </c>
      <c r="G63" s="7" t="s">
        <v>42</v>
      </c>
      <c r="H63" s="7"/>
      <c r="I63" s="7" t="s">
        <v>438</v>
      </c>
      <c r="J63" s="7" t="s">
        <v>439</v>
      </c>
      <c r="K63" s="12" t="s">
        <v>440</v>
      </c>
      <c r="L63" s="7" t="s">
        <v>441</v>
      </c>
      <c r="M63" s="7" t="s">
        <v>442</v>
      </c>
      <c r="N63" s="10">
        <v>5581999376020</v>
      </c>
      <c r="O63" s="10" t="s">
        <v>65</v>
      </c>
      <c r="P63" s="10" t="s">
        <v>42</v>
      </c>
      <c r="Q63" s="7" t="s">
        <v>66</v>
      </c>
      <c r="R63" s="7" t="str" cm="1">
        <f t="array" ref="R6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63" s="7" t="s">
        <v>49</v>
      </c>
      <c r="T63" s="7" t="s">
        <v>50</v>
      </c>
      <c r="U63" s="7" t="s">
        <v>443</v>
      </c>
      <c r="V63" s="10">
        <v>5581999376020</v>
      </c>
      <c r="W63" s="8">
        <v>44110</v>
      </c>
      <c r="X63" s="8">
        <v>44110</v>
      </c>
      <c r="Y63" s="7" t="s">
        <v>444</v>
      </c>
      <c r="Z63" s="7" t="s">
        <v>444</v>
      </c>
      <c r="AA63" s="7" t="s">
        <v>442</v>
      </c>
      <c r="AB63" s="7" t="s">
        <v>52</v>
      </c>
      <c r="AC63" s="7" t="s">
        <v>53</v>
      </c>
      <c r="AD63" s="7" t="s">
        <v>54</v>
      </c>
      <c r="AE63" s="7" t="s">
        <v>176</v>
      </c>
      <c r="AF63" s="11">
        <v>1</v>
      </c>
      <c r="AG63" s="7">
        <v>1</v>
      </c>
      <c r="AH63" s="7" t="s">
        <v>54</v>
      </c>
      <c r="AI63" s="7" t="s">
        <v>56</v>
      </c>
      <c r="AJ63" s="7" t="s">
        <v>54</v>
      </c>
      <c r="AK63" s="7"/>
      <c r="AL63" s="8" t="s">
        <v>58</v>
      </c>
      <c r="AM63" s="8"/>
    </row>
    <row r="64" spans="1:39" x14ac:dyDescent="0.3">
      <c r="A64" s="7">
        <v>64</v>
      </c>
      <c r="B64" s="7" t="s">
        <v>442</v>
      </c>
      <c r="C64" s="8" t="s">
        <v>445</v>
      </c>
      <c r="D64" s="7" t="s">
        <v>40</v>
      </c>
      <c r="E64" s="9" t="s">
        <v>446</v>
      </c>
      <c r="F64" s="7">
        <v>3004905</v>
      </c>
      <c r="G64" s="7">
        <v>407766</v>
      </c>
      <c r="H64" s="7"/>
      <c r="I64" s="7" t="s">
        <v>447</v>
      </c>
      <c r="J64" s="7" t="s">
        <v>448</v>
      </c>
      <c r="K64" s="12" t="s">
        <v>440</v>
      </c>
      <c r="L64" s="7" t="s">
        <v>444</v>
      </c>
      <c r="M64" s="7" t="s">
        <v>442</v>
      </c>
      <c r="N64" s="10">
        <v>5581999376020</v>
      </c>
      <c r="O64" s="10" t="s">
        <v>106</v>
      </c>
      <c r="P64" s="10" t="s">
        <v>106</v>
      </c>
      <c r="Q64" s="7" t="s">
        <v>66</v>
      </c>
      <c r="R64" s="7" t="str" cm="1">
        <f t="array" ref="R6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64" s="7" t="s">
        <v>49</v>
      </c>
      <c r="T64" s="7" t="s">
        <v>50</v>
      </c>
      <c r="U64" s="7" t="s">
        <v>443</v>
      </c>
      <c r="V64" s="10">
        <v>5581999376020</v>
      </c>
      <c r="W64" s="8">
        <v>44110</v>
      </c>
      <c r="X64" s="8">
        <v>44110</v>
      </c>
      <c r="Y64" s="7" t="s">
        <v>444</v>
      </c>
      <c r="Z64" s="7" t="s">
        <v>444</v>
      </c>
      <c r="AA64" s="7" t="s">
        <v>442</v>
      </c>
      <c r="AB64" s="7" t="s">
        <v>96</v>
      </c>
      <c r="AC64" s="7" t="s">
        <v>53</v>
      </c>
      <c r="AD64" s="7" t="s">
        <v>54</v>
      </c>
      <c r="AE64" s="7" t="s">
        <v>176</v>
      </c>
      <c r="AF64" s="11">
        <v>1</v>
      </c>
      <c r="AG64" s="7">
        <v>1</v>
      </c>
      <c r="AH64" s="7" t="s">
        <v>54</v>
      </c>
      <c r="AI64" s="7" t="s">
        <v>56</v>
      </c>
      <c r="AJ64" s="7" t="s">
        <v>54</v>
      </c>
      <c r="AK64" s="7"/>
      <c r="AL64" s="8" t="s">
        <v>58</v>
      </c>
      <c r="AM64" s="8"/>
    </row>
    <row r="65" spans="1:39" x14ac:dyDescent="0.3">
      <c r="A65" s="7">
        <v>65</v>
      </c>
      <c r="B65" s="7" t="s">
        <v>449</v>
      </c>
      <c r="C65" s="8" t="s">
        <v>450</v>
      </c>
      <c r="D65" s="7" t="s">
        <v>72</v>
      </c>
      <c r="E65" s="9" t="s">
        <v>451</v>
      </c>
      <c r="F65" s="7"/>
      <c r="G65" s="7">
        <v>2991829</v>
      </c>
      <c r="H65" s="7"/>
      <c r="I65" s="7" t="s">
        <v>452</v>
      </c>
      <c r="J65" s="7" t="s">
        <v>453</v>
      </c>
      <c r="K65" s="12" t="s">
        <v>440</v>
      </c>
      <c r="L65" s="7" t="s">
        <v>454</v>
      </c>
      <c r="M65" s="7" t="s">
        <v>442</v>
      </c>
      <c r="N65" s="10">
        <v>5581999376020</v>
      </c>
      <c r="O65" s="10" t="s">
        <v>42</v>
      </c>
      <c r="P65" s="10" t="s">
        <v>65</v>
      </c>
      <c r="Q65" s="7" t="s">
        <v>66</v>
      </c>
      <c r="R65" s="7" t="str" cm="1">
        <f t="array" ref="R6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65" s="7" t="s">
        <v>49</v>
      </c>
      <c r="T65" s="7" t="s">
        <v>50</v>
      </c>
      <c r="U65" s="7" t="s">
        <v>443</v>
      </c>
      <c r="V65" s="10">
        <v>5581999376020</v>
      </c>
      <c r="W65" s="8">
        <v>44109</v>
      </c>
      <c r="X65" s="8">
        <v>44109</v>
      </c>
      <c r="Y65" s="7" t="s">
        <v>444</v>
      </c>
      <c r="Z65" s="7" t="s">
        <v>444</v>
      </c>
      <c r="AA65" s="7" t="s">
        <v>442</v>
      </c>
      <c r="AB65" s="7" t="s">
        <v>151</v>
      </c>
      <c r="AC65" s="7" t="s">
        <v>53</v>
      </c>
      <c r="AD65" s="7" t="s">
        <v>56</v>
      </c>
      <c r="AE65" s="7" t="s">
        <v>176</v>
      </c>
      <c r="AF65" s="11">
        <v>1</v>
      </c>
      <c r="AG65" s="7">
        <v>1</v>
      </c>
      <c r="AH65" s="7" t="s">
        <v>54</v>
      </c>
      <c r="AI65" s="7" t="s">
        <v>56</v>
      </c>
      <c r="AJ65" s="7" t="s">
        <v>54</v>
      </c>
      <c r="AK65" s="7"/>
      <c r="AL65" s="8" t="s">
        <v>58</v>
      </c>
      <c r="AM65" s="8"/>
    </row>
    <row r="66" spans="1:39" x14ac:dyDescent="0.3">
      <c r="A66" s="7">
        <v>66</v>
      </c>
      <c r="B66" s="7" t="s">
        <v>455</v>
      </c>
      <c r="C66" s="8" t="s">
        <v>456</v>
      </c>
      <c r="D66" s="7" t="s">
        <v>72</v>
      </c>
      <c r="E66" s="9" t="s">
        <v>457</v>
      </c>
      <c r="F66" s="7"/>
      <c r="G66" s="7">
        <v>2332825</v>
      </c>
      <c r="H66" s="7"/>
      <c r="I66" s="7" t="s">
        <v>452</v>
      </c>
      <c r="J66" s="7" t="s">
        <v>458</v>
      </c>
      <c r="K66" s="12" t="s">
        <v>440</v>
      </c>
      <c r="L66" s="7" t="s">
        <v>454</v>
      </c>
      <c r="M66" s="7" t="s">
        <v>442</v>
      </c>
      <c r="N66" s="10">
        <v>5581999376020</v>
      </c>
      <c r="O66" s="10" t="s">
        <v>42</v>
      </c>
      <c r="P66" s="10" t="s">
        <v>65</v>
      </c>
      <c r="Q66" s="7" t="s">
        <v>66</v>
      </c>
      <c r="R66" s="7" t="str" cm="1">
        <f t="array" ref="R6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66" s="7" t="s">
        <v>49</v>
      </c>
      <c r="T66" s="7" t="s">
        <v>50</v>
      </c>
      <c r="U66" s="7" t="s">
        <v>443</v>
      </c>
      <c r="V66" s="10">
        <v>5581999376020</v>
      </c>
      <c r="W66" s="8">
        <v>44109</v>
      </c>
      <c r="X66" s="8">
        <v>44109</v>
      </c>
      <c r="Y66" s="7" t="s">
        <v>444</v>
      </c>
      <c r="Z66" s="7" t="s">
        <v>444</v>
      </c>
      <c r="AA66" s="7" t="s">
        <v>442</v>
      </c>
      <c r="AB66" s="7" t="s">
        <v>151</v>
      </c>
      <c r="AC66" s="7" t="s">
        <v>140</v>
      </c>
      <c r="AD66" s="7" t="s">
        <v>56</v>
      </c>
      <c r="AE66" s="7" t="s">
        <v>176</v>
      </c>
      <c r="AF66" s="11">
        <v>1</v>
      </c>
      <c r="AG66" s="7">
        <v>1</v>
      </c>
      <c r="AH66" s="7" t="s">
        <v>54</v>
      </c>
      <c r="AI66" s="7" t="s">
        <v>56</v>
      </c>
      <c r="AJ66" s="7" t="s">
        <v>54</v>
      </c>
      <c r="AK66" s="7"/>
      <c r="AL66" s="8" t="s">
        <v>58</v>
      </c>
      <c r="AM66" s="8"/>
    </row>
    <row r="67" spans="1:39" x14ac:dyDescent="0.3">
      <c r="A67" s="7">
        <v>67</v>
      </c>
      <c r="B67" s="7" t="s">
        <v>459</v>
      </c>
      <c r="C67" s="8" t="s">
        <v>460</v>
      </c>
      <c r="D67" s="7" t="s">
        <v>72</v>
      </c>
      <c r="E67" s="9" t="s">
        <v>461</v>
      </c>
      <c r="F67" s="7"/>
      <c r="G67" s="7">
        <v>2988754</v>
      </c>
      <c r="H67" s="7"/>
      <c r="I67" s="7" t="s">
        <v>452</v>
      </c>
      <c r="J67" s="7" t="s">
        <v>462</v>
      </c>
      <c r="K67" s="12" t="s">
        <v>440</v>
      </c>
      <c r="L67" s="7" t="s">
        <v>454</v>
      </c>
      <c r="M67" s="7" t="s">
        <v>442</v>
      </c>
      <c r="N67" s="10">
        <v>5581999376020</v>
      </c>
      <c r="O67" s="10" t="s">
        <v>42</v>
      </c>
      <c r="P67" s="10" t="s">
        <v>65</v>
      </c>
      <c r="Q67" s="7" t="s">
        <v>66</v>
      </c>
      <c r="R67" s="7" t="str" cm="1">
        <f t="array" ref="R6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67" s="7" t="s">
        <v>49</v>
      </c>
      <c r="T67" s="7" t="s">
        <v>50</v>
      </c>
      <c r="U67" s="7" t="s">
        <v>443</v>
      </c>
      <c r="V67" s="10">
        <v>5581999376020</v>
      </c>
      <c r="W67" s="8">
        <v>44109</v>
      </c>
      <c r="X67" s="8">
        <v>44109</v>
      </c>
      <c r="Y67" s="7" t="s">
        <v>444</v>
      </c>
      <c r="Z67" s="7" t="s">
        <v>444</v>
      </c>
      <c r="AA67" s="7" t="s">
        <v>442</v>
      </c>
      <c r="AB67" s="7" t="s">
        <v>151</v>
      </c>
      <c r="AC67" s="7" t="s">
        <v>140</v>
      </c>
      <c r="AD67" s="7" t="s">
        <v>56</v>
      </c>
      <c r="AE67" s="7" t="s">
        <v>176</v>
      </c>
      <c r="AF67" s="11">
        <v>1</v>
      </c>
      <c r="AG67" s="7">
        <v>1</v>
      </c>
      <c r="AH67" s="7" t="s">
        <v>54</v>
      </c>
      <c r="AI67" s="7" t="s">
        <v>56</v>
      </c>
      <c r="AJ67" s="7" t="s">
        <v>54</v>
      </c>
      <c r="AK67" s="7"/>
      <c r="AL67" s="8" t="s">
        <v>58</v>
      </c>
      <c r="AM67" s="8"/>
    </row>
    <row r="68" spans="1:39" x14ac:dyDescent="0.3">
      <c r="A68" s="7">
        <v>68</v>
      </c>
      <c r="B68" s="7" t="s">
        <v>463</v>
      </c>
      <c r="C68" s="8" t="s">
        <v>464</v>
      </c>
      <c r="D68" s="7" t="s">
        <v>40</v>
      </c>
      <c r="E68" s="9" t="s">
        <v>465</v>
      </c>
      <c r="F68" s="7">
        <v>390046</v>
      </c>
      <c r="G68" s="7">
        <v>5134788</v>
      </c>
      <c r="H68" s="7"/>
      <c r="I68" s="7" t="s">
        <v>466</v>
      </c>
      <c r="J68" s="7" t="s">
        <v>467</v>
      </c>
      <c r="K68" s="12" t="s">
        <v>468</v>
      </c>
      <c r="L68" s="7" t="s">
        <v>469</v>
      </c>
      <c r="M68" s="7" t="s">
        <v>463</v>
      </c>
      <c r="N68" s="10">
        <v>5521981028089</v>
      </c>
      <c r="O68" s="10" t="s">
        <v>106</v>
      </c>
      <c r="P68" s="10" t="s">
        <v>106</v>
      </c>
      <c r="Q68" s="7" t="s">
        <v>66</v>
      </c>
      <c r="R68" s="7" t="str" cm="1">
        <f t="array" ref="R6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68" s="7" t="s">
        <v>470</v>
      </c>
      <c r="T68" s="7" t="s">
        <v>434</v>
      </c>
      <c r="U68" s="7" t="s">
        <v>471</v>
      </c>
      <c r="V68" s="10">
        <v>5521981028089</v>
      </c>
      <c r="W68" s="8">
        <v>44134</v>
      </c>
      <c r="X68" s="8">
        <v>44134</v>
      </c>
      <c r="Y68" s="7" t="s">
        <v>469</v>
      </c>
      <c r="Z68" s="7" t="s">
        <v>469</v>
      </c>
      <c r="AA68" s="7" t="s">
        <v>463</v>
      </c>
      <c r="AB68" s="7" t="s">
        <v>96</v>
      </c>
      <c r="AC68" s="7" t="s">
        <v>53</v>
      </c>
      <c r="AD68" s="7" t="s">
        <v>54</v>
      </c>
      <c r="AE68" s="7" t="s">
        <v>176</v>
      </c>
      <c r="AF68" s="11">
        <v>1</v>
      </c>
      <c r="AG68" s="7">
        <v>1</v>
      </c>
      <c r="AH68" s="7" t="s">
        <v>54</v>
      </c>
      <c r="AI68" s="7" t="s">
        <v>56</v>
      </c>
      <c r="AJ68" s="7" t="s">
        <v>54</v>
      </c>
      <c r="AK68" s="7"/>
      <c r="AL68" s="8" t="s">
        <v>58</v>
      </c>
      <c r="AM68" s="8"/>
    </row>
    <row r="69" spans="1:39" x14ac:dyDescent="0.3">
      <c r="A69" s="7">
        <v>69</v>
      </c>
      <c r="B69" s="7" t="s">
        <v>472</v>
      </c>
      <c r="C69" s="8">
        <v>32227</v>
      </c>
      <c r="D69" s="7" t="s">
        <v>40</v>
      </c>
      <c r="E69" s="9" t="s">
        <v>473</v>
      </c>
      <c r="F69" s="7">
        <v>363300</v>
      </c>
      <c r="G69" s="7">
        <v>640479</v>
      </c>
      <c r="H69" s="7"/>
      <c r="I69" s="7" t="s">
        <v>474</v>
      </c>
      <c r="J69" s="7" t="s">
        <v>475</v>
      </c>
      <c r="K69" s="12" t="s">
        <v>476</v>
      </c>
      <c r="L69" s="7" t="s">
        <v>477</v>
      </c>
      <c r="M69" s="7" t="s">
        <v>472</v>
      </c>
      <c r="N69" s="10">
        <v>5581996189966</v>
      </c>
      <c r="O69" s="10" t="s">
        <v>42</v>
      </c>
      <c r="P69" s="10" t="s">
        <v>106</v>
      </c>
      <c r="Q69" s="7" t="s">
        <v>66</v>
      </c>
      <c r="R69" s="7" t="str" cm="1">
        <f t="array" ref="R6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69" s="7" t="s">
        <v>49</v>
      </c>
      <c r="T69" s="7" t="s">
        <v>50</v>
      </c>
      <c r="U69" s="7" t="s">
        <v>478</v>
      </c>
      <c r="V69" s="10">
        <v>5581996189966</v>
      </c>
      <c r="W69" s="8">
        <v>44134</v>
      </c>
      <c r="X69" s="8">
        <v>44134</v>
      </c>
      <c r="Y69" s="7" t="s">
        <v>477</v>
      </c>
      <c r="Z69" s="7" t="s">
        <v>477</v>
      </c>
      <c r="AA69" s="7" t="s">
        <v>472</v>
      </c>
      <c r="AB69" s="7" t="s">
        <v>479</v>
      </c>
      <c r="AC69" s="7" t="s">
        <v>140</v>
      </c>
      <c r="AD69" s="7" t="s">
        <v>54</v>
      </c>
      <c r="AE69" s="7" t="s">
        <v>176</v>
      </c>
      <c r="AF69" s="11">
        <v>1</v>
      </c>
      <c r="AG69" s="7">
        <v>1</v>
      </c>
      <c r="AH69" s="7" t="s">
        <v>54</v>
      </c>
      <c r="AI69" s="7" t="s">
        <v>56</v>
      </c>
      <c r="AJ69" s="7" t="s">
        <v>54</v>
      </c>
      <c r="AK69" s="7"/>
      <c r="AL69" s="8" t="s">
        <v>58</v>
      </c>
      <c r="AM69" s="8"/>
    </row>
    <row r="70" spans="1:39" x14ac:dyDescent="0.3">
      <c r="A70" s="7">
        <v>70</v>
      </c>
      <c r="B70" s="7" t="s">
        <v>480</v>
      </c>
      <c r="C70" s="8">
        <v>29132</v>
      </c>
      <c r="D70" s="7" t="s">
        <v>72</v>
      </c>
      <c r="E70" s="9" t="s">
        <v>481</v>
      </c>
      <c r="F70" s="7">
        <v>4681051</v>
      </c>
      <c r="G70" s="7" t="s">
        <v>42</v>
      </c>
      <c r="H70" s="7"/>
      <c r="I70" s="7" t="s">
        <v>482</v>
      </c>
      <c r="J70" s="7" t="s">
        <v>483</v>
      </c>
      <c r="K70" s="12" t="s">
        <v>484</v>
      </c>
      <c r="L70" s="7" t="s">
        <v>485</v>
      </c>
      <c r="M70" s="7" t="s">
        <v>480</v>
      </c>
      <c r="N70" s="10">
        <v>5581981755151</v>
      </c>
      <c r="O70" s="10" t="s">
        <v>106</v>
      </c>
      <c r="P70" s="10" t="s">
        <v>42</v>
      </c>
      <c r="Q70" s="7" t="s">
        <v>66</v>
      </c>
      <c r="R70" s="7" t="str" cm="1">
        <f t="array" ref="R7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70" s="7" t="s">
        <v>49</v>
      </c>
      <c r="T70" s="7" t="s">
        <v>50</v>
      </c>
      <c r="U70" s="7" t="s">
        <v>486</v>
      </c>
      <c r="V70" s="10">
        <v>5581981755151</v>
      </c>
      <c r="W70" s="8">
        <v>44151</v>
      </c>
      <c r="X70" s="8">
        <v>44151</v>
      </c>
      <c r="Y70" s="7" t="s">
        <v>485</v>
      </c>
      <c r="Z70" s="7" t="s">
        <v>485</v>
      </c>
      <c r="AA70" s="7" t="s">
        <v>480</v>
      </c>
      <c r="AB70" s="7" t="s">
        <v>244</v>
      </c>
      <c r="AC70" s="7" t="s">
        <v>53</v>
      </c>
      <c r="AD70" s="7" t="s">
        <v>56</v>
      </c>
      <c r="AE70" s="7" t="s">
        <v>176</v>
      </c>
      <c r="AF70" s="11">
        <v>1</v>
      </c>
      <c r="AG70" s="7">
        <v>1</v>
      </c>
      <c r="AH70" s="7" t="s">
        <v>54</v>
      </c>
      <c r="AI70" s="7" t="s">
        <v>54</v>
      </c>
      <c r="AJ70" s="7" t="s">
        <v>54</v>
      </c>
      <c r="AK70" s="7"/>
      <c r="AL70" s="8" t="s">
        <v>58</v>
      </c>
      <c r="AM70" s="8"/>
    </row>
    <row r="71" spans="1:39" x14ac:dyDescent="0.3">
      <c r="A71" s="7">
        <v>71</v>
      </c>
      <c r="B71" s="7" t="s">
        <v>487</v>
      </c>
      <c r="C71" s="8">
        <v>29921</v>
      </c>
      <c r="D71" s="7" t="s">
        <v>40</v>
      </c>
      <c r="E71" s="9" t="s">
        <v>488</v>
      </c>
      <c r="F71" s="7">
        <v>2309446</v>
      </c>
      <c r="G71" s="7" t="s">
        <v>42</v>
      </c>
      <c r="H71" s="7"/>
      <c r="I71" s="7" t="s">
        <v>489</v>
      </c>
      <c r="J71" s="7" t="s">
        <v>490</v>
      </c>
      <c r="K71" s="12" t="s">
        <v>491</v>
      </c>
      <c r="L71" s="7" t="s">
        <v>485</v>
      </c>
      <c r="M71" s="7" t="s">
        <v>480</v>
      </c>
      <c r="N71" s="10">
        <v>5581981755151</v>
      </c>
      <c r="O71" s="10" t="s">
        <v>42</v>
      </c>
      <c r="P71" s="10" t="s">
        <v>42</v>
      </c>
      <c r="Q71" s="7" t="s">
        <v>66</v>
      </c>
      <c r="R71" s="7" t="str" cm="1">
        <f t="array" ref="R7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71" s="7" t="s">
        <v>49</v>
      </c>
      <c r="T71" s="7" t="s">
        <v>50</v>
      </c>
      <c r="U71" s="7" t="s">
        <v>486</v>
      </c>
      <c r="V71" s="10">
        <v>5581981755151</v>
      </c>
      <c r="W71" s="8">
        <v>44151</v>
      </c>
      <c r="X71" s="8">
        <v>44151</v>
      </c>
      <c r="Y71" s="7" t="s">
        <v>485</v>
      </c>
      <c r="Z71" s="7" t="s">
        <v>485</v>
      </c>
      <c r="AA71" s="7" t="s">
        <v>480</v>
      </c>
      <c r="AB71" s="7" t="s">
        <v>244</v>
      </c>
      <c r="AC71" s="7" t="s">
        <v>53</v>
      </c>
      <c r="AD71" s="7" t="s">
        <v>56</v>
      </c>
      <c r="AE71" s="7" t="s">
        <v>176</v>
      </c>
      <c r="AF71" s="11">
        <v>1</v>
      </c>
      <c r="AG71" s="7">
        <v>1</v>
      </c>
      <c r="AH71" s="7" t="s">
        <v>54</v>
      </c>
      <c r="AI71" s="7" t="s">
        <v>54</v>
      </c>
      <c r="AJ71" s="7" t="s">
        <v>54</v>
      </c>
      <c r="AK71" s="7"/>
      <c r="AL71" s="8" t="s">
        <v>58</v>
      </c>
      <c r="AM71" s="8"/>
    </row>
    <row r="72" spans="1:39" x14ac:dyDescent="0.3">
      <c r="A72" s="7">
        <v>72</v>
      </c>
      <c r="B72" s="7" t="s">
        <v>492</v>
      </c>
      <c r="C72" s="8">
        <v>40681</v>
      </c>
      <c r="D72" s="7" t="s">
        <v>40</v>
      </c>
      <c r="E72" s="9" t="s">
        <v>493</v>
      </c>
      <c r="F72" s="7">
        <v>4757389</v>
      </c>
      <c r="G72" s="7" t="s">
        <v>42</v>
      </c>
      <c r="H72" s="7"/>
      <c r="I72" s="7"/>
      <c r="J72" s="7" t="s">
        <v>494</v>
      </c>
      <c r="K72" s="12" t="s">
        <v>495</v>
      </c>
      <c r="L72" s="7" t="s">
        <v>496</v>
      </c>
      <c r="M72" s="7" t="s">
        <v>480</v>
      </c>
      <c r="N72" s="10">
        <v>5581981755151</v>
      </c>
      <c r="O72" s="10" t="s">
        <v>65</v>
      </c>
      <c r="P72" s="10" t="s">
        <v>42</v>
      </c>
      <c r="Q72" s="7" t="s">
        <v>66</v>
      </c>
      <c r="R72" s="7" t="str" cm="1">
        <f t="array" ref="R7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72" s="7" t="s">
        <v>49</v>
      </c>
      <c r="T72" s="7" t="s">
        <v>50</v>
      </c>
      <c r="U72" s="7" t="s">
        <v>486</v>
      </c>
      <c r="V72" s="10">
        <v>5581981755151</v>
      </c>
      <c r="W72" s="8">
        <v>44151</v>
      </c>
      <c r="X72" s="8">
        <v>44151</v>
      </c>
      <c r="Y72" s="7" t="s">
        <v>485</v>
      </c>
      <c r="Z72" s="7" t="s">
        <v>485</v>
      </c>
      <c r="AA72" s="7" t="s">
        <v>480</v>
      </c>
      <c r="AB72" s="7" t="s">
        <v>151</v>
      </c>
      <c r="AC72" s="7" t="s">
        <v>140</v>
      </c>
      <c r="AD72" s="7" t="s">
        <v>56</v>
      </c>
      <c r="AE72" s="7" t="s">
        <v>176</v>
      </c>
      <c r="AF72" s="11">
        <v>1</v>
      </c>
      <c r="AG72" s="7">
        <v>1</v>
      </c>
      <c r="AH72" s="7" t="s">
        <v>56</v>
      </c>
      <c r="AI72" s="7" t="s">
        <v>56</v>
      </c>
      <c r="AJ72" s="7" t="s">
        <v>56</v>
      </c>
      <c r="AK72" s="7"/>
      <c r="AL72" s="8" t="s">
        <v>58</v>
      </c>
      <c r="AM72" s="8"/>
    </row>
    <row r="73" spans="1:39" x14ac:dyDescent="0.3">
      <c r="A73" s="7">
        <v>73</v>
      </c>
      <c r="B73" s="7" t="s">
        <v>497</v>
      </c>
      <c r="C73" s="8">
        <v>41442</v>
      </c>
      <c r="D73" s="7" t="s">
        <v>72</v>
      </c>
      <c r="E73" s="9" t="s">
        <v>498</v>
      </c>
      <c r="F73" s="7">
        <v>4757417</v>
      </c>
      <c r="G73" s="7" t="s">
        <v>42</v>
      </c>
      <c r="H73" s="7"/>
      <c r="I73" s="7" t="s">
        <v>499</v>
      </c>
      <c r="J73" s="7" t="s">
        <v>500</v>
      </c>
      <c r="K73" s="12" t="s">
        <v>495</v>
      </c>
      <c r="L73" s="7" t="s">
        <v>501</v>
      </c>
      <c r="M73" s="7" t="s">
        <v>480</v>
      </c>
      <c r="N73" s="10">
        <v>5581981755151</v>
      </c>
      <c r="O73" s="10" t="s">
        <v>65</v>
      </c>
      <c r="P73" s="10" t="s">
        <v>42</v>
      </c>
      <c r="Q73" s="7" t="s">
        <v>66</v>
      </c>
      <c r="R73" s="7" t="str" cm="1">
        <f t="array" ref="R7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73" s="7" t="s">
        <v>49</v>
      </c>
      <c r="T73" s="7" t="s">
        <v>50</v>
      </c>
      <c r="U73" s="7" t="s">
        <v>486</v>
      </c>
      <c r="V73" s="10">
        <v>5581981755151</v>
      </c>
      <c r="W73" s="8">
        <v>44151</v>
      </c>
      <c r="X73" s="8">
        <v>44313</v>
      </c>
      <c r="Y73" s="7" t="s">
        <v>485</v>
      </c>
      <c r="Z73" s="7" t="s">
        <v>485</v>
      </c>
      <c r="AA73" s="7" t="s">
        <v>480</v>
      </c>
      <c r="AB73" s="7" t="s">
        <v>151</v>
      </c>
      <c r="AC73" s="7" t="s">
        <v>140</v>
      </c>
      <c r="AD73" s="7" t="s">
        <v>56</v>
      </c>
      <c r="AE73" s="7" t="s">
        <v>176</v>
      </c>
      <c r="AF73" s="11">
        <v>1</v>
      </c>
      <c r="AG73" s="7">
        <v>1</v>
      </c>
      <c r="AH73" s="7" t="s">
        <v>54</v>
      </c>
      <c r="AI73" s="7" t="s">
        <v>56</v>
      </c>
      <c r="AJ73" s="7" t="s">
        <v>54</v>
      </c>
      <c r="AK73" s="7"/>
      <c r="AL73" s="8" t="s">
        <v>58</v>
      </c>
      <c r="AM73" s="8"/>
    </row>
    <row r="74" spans="1:39" x14ac:dyDescent="0.3">
      <c r="A74" s="7">
        <v>74</v>
      </c>
      <c r="B74" s="7" t="s">
        <v>502</v>
      </c>
      <c r="C74" s="8">
        <v>26147</v>
      </c>
      <c r="D74" s="7" t="s">
        <v>40</v>
      </c>
      <c r="E74" s="9" t="s">
        <v>503</v>
      </c>
      <c r="F74" s="7">
        <v>4640247</v>
      </c>
      <c r="G74" s="7" t="s">
        <v>42</v>
      </c>
      <c r="H74" s="7"/>
      <c r="I74" s="7"/>
      <c r="J74" s="7" t="s">
        <v>504</v>
      </c>
      <c r="K74" s="12" t="s">
        <v>505</v>
      </c>
      <c r="L74" s="7" t="s">
        <v>506</v>
      </c>
      <c r="M74" s="7" t="s">
        <v>130</v>
      </c>
      <c r="N74" s="10">
        <v>5581987357282</v>
      </c>
      <c r="O74" s="10" t="s">
        <v>65</v>
      </c>
      <c r="P74" s="10" t="s">
        <v>42</v>
      </c>
      <c r="Q74" s="7" t="s">
        <v>131</v>
      </c>
      <c r="R74" s="7" t="str" cm="1">
        <f t="array" ref="R74">_xlfn.IFS(BaseClientes2[[#This Row],[tipoDeCliente]]="ADVISOR","ADVISOR",BaseClientes2[[#This Row],[tipoDeCliente]]="FAMILIA","RETENCAO",BaseClientes2[[#This Row],[tipoDeCliente]]="RETENCAO","RETENCAO",BaseClientes2[[#This Row],[tipoDeCliente]]="NORMAL","CONSULTORIA",BaseClientes2[[#This Row],[tipoDeCliente]]="HIBRIDO","CONSULTORIA")</f>
        <v>RETENCAO</v>
      </c>
      <c r="S74" s="7" t="s">
        <v>349</v>
      </c>
      <c r="T74" s="7" t="s">
        <v>336</v>
      </c>
      <c r="U74" s="7" t="s">
        <v>507</v>
      </c>
      <c r="V74" s="10">
        <v>5584988538854</v>
      </c>
      <c r="W74" s="8">
        <v>44166</v>
      </c>
      <c r="X74" s="8">
        <v>44166</v>
      </c>
      <c r="Y74" s="7" t="s">
        <v>131</v>
      </c>
      <c r="Z74" s="7" t="s">
        <v>506</v>
      </c>
      <c r="AA74" s="7" t="s">
        <v>502</v>
      </c>
      <c r="AB74" s="7" t="s">
        <v>96</v>
      </c>
      <c r="AC74" s="7" t="s">
        <v>53</v>
      </c>
      <c r="AD74" s="7" t="s">
        <v>56</v>
      </c>
      <c r="AE74" s="7" t="s">
        <v>68</v>
      </c>
      <c r="AF74" s="11">
        <v>0</v>
      </c>
      <c r="AG74" s="7" t="s">
        <v>42</v>
      </c>
      <c r="AH74" s="7" t="s">
        <v>56</v>
      </c>
      <c r="AI74" s="7" t="s">
        <v>56</v>
      </c>
      <c r="AJ74" s="7" t="s">
        <v>56</v>
      </c>
      <c r="AK74" s="7"/>
      <c r="AL74" s="8" t="s">
        <v>58</v>
      </c>
      <c r="AM74" s="8"/>
    </row>
    <row r="75" spans="1:39" x14ac:dyDescent="0.3">
      <c r="A75" s="7">
        <v>75</v>
      </c>
      <c r="B75" s="7" t="s">
        <v>508</v>
      </c>
      <c r="C75" s="8">
        <v>27396</v>
      </c>
      <c r="D75" s="7" t="s">
        <v>40</v>
      </c>
      <c r="E75" s="9" t="s">
        <v>509</v>
      </c>
      <c r="F75" s="7">
        <v>4662324</v>
      </c>
      <c r="G75" s="7" t="s">
        <v>42</v>
      </c>
      <c r="H75" s="7"/>
      <c r="I75" s="7"/>
      <c r="J75" s="7" t="s">
        <v>510</v>
      </c>
      <c r="K75" s="12" t="s">
        <v>511</v>
      </c>
      <c r="L75" s="7" t="s">
        <v>512</v>
      </c>
      <c r="M75" s="7" t="s">
        <v>130</v>
      </c>
      <c r="N75" s="10">
        <v>5581987357282</v>
      </c>
      <c r="O75" s="10" t="s">
        <v>106</v>
      </c>
      <c r="P75" s="10" t="s">
        <v>42</v>
      </c>
      <c r="Q75" s="7" t="s">
        <v>131</v>
      </c>
      <c r="R75" s="7" t="str" cm="1">
        <f t="array" ref="R75">_xlfn.IFS(BaseClientes2[[#This Row],[tipoDeCliente]]="ADVISOR","ADVISOR",BaseClientes2[[#This Row],[tipoDeCliente]]="FAMILIA","RETENCAO",BaseClientes2[[#This Row],[tipoDeCliente]]="RETENCAO","RETENCAO",BaseClientes2[[#This Row],[tipoDeCliente]]="NORMAL","CONSULTORIA",BaseClientes2[[#This Row],[tipoDeCliente]]="HIBRIDO","CONSULTORIA")</f>
        <v>RETENCAO</v>
      </c>
      <c r="S75" s="7" t="s">
        <v>49</v>
      </c>
      <c r="T75" s="7" t="s">
        <v>50</v>
      </c>
      <c r="U75" s="7" t="s">
        <v>513</v>
      </c>
      <c r="V75" s="10">
        <v>5581991275055</v>
      </c>
      <c r="W75" s="8">
        <v>44166</v>
      </c>
      <c r="X75" s="8">
        <v>44166</v>
      </c>
      <c r="Y75" s="7" t="s">
        <v>131</v>
      </c>
      <c r="Z75" s="7" t="s">
        <v>512</v>
      </c>
      <c r="AA75" s="7" t="s">
        <v>508</v>
      </c>
      <c r="AB75" s="7" t="s">
        <v>514</v>
      </c>
      <c r="AC75" s="7" t="s">
        <v>140</v>
      </c>
      <c r="AD75" s="7" t="s">
        <v>56</v>
      </c>
      <c r="AE75" s="7" t="s">
        <v>68</v>
      </c>
      <c r="AF75" s="11">
        <v>0</v>
      </c>
      <c r="AG75" s="7" t="s">
        <v>42</v>
      </c>
      <c r="AH75" s="7" t="s">
        <v>56</v>
      </c>
      <c r="AI75" s="7" t="s">
        <v>56</v>
      </c>
      <c r="AJ75" s="7" t="s">
        <v>56</v>
      </c>
      <c r="AK75" s="7"/>
      <c r="AL75" s="8" t="s">
        <v>58</v>
      </c>
      <c r="AM75" s="8"/>
    </row>
    <row r="76" spans="1:39" x14ac:dyDescent="0.3">
      <c r="A76" s="7">
        <v>76</v>
      </c>
      <c r="B76" s="7" t="s">
        <v>508</v>
      </c>
      <c r="C76" s="8">
        <v>27396</v>
      </c>
      <c r="D76" s="7" t="s">
        <v>40</v>
      </c>
      <c r="E76" s="9" t="s">
        <v>515</v>
      </c>
      <c r="F76" s="7">
        <v>4648040</v>
      </c>
      <c r="G76" s="7" t="s">
        <v>42</v>
      </c>
      <c r="H76" s="7"/>
      <c r="I76" s="7"/>
      <c r="J76" s="7" t="s">
        <v>510</v>
      </c>
      <c r="K76" s="12" t="s">
        <v>511</v>
      </c>
      <c r="L76" s="7" t="s">
        <v>516</v>
      </c>
      <c r="M76" s="7" t="s">
        <v>130</v>
      </c>
      <c r="N76" s="10">
        <v>5581987357282</v>
      </c>
      <c r="O76" s="10" t="s">
        <v>106</v>
      </c>
      <c r="P76" s="10" t="s">
        <v>42</v>
      </c>
      <c r="Q76" s="7" t="s">
        <v>131</v>
      </c>
      <c r="R76" s="7" t="str" cm="1">
        <f t="array" ref="R76">_xlfn.IFS(BaseClientes2[[#This Row],[tipoDeCliente]]="ADVISOR","ADVISOR",BaseClientes2[[#This Row],[tipoDeCliente]]="FAMILIA","RETENCAO",BaseClientes2[[#This Row],[tipoDeCliente]]="RETENCAO","RETENCAO",BaseClientes2[[#This Row],[tipoDeCliente]]="NORMAL","CONSULTORIA",BaseClientes2[[#This Row],[tipoDeCliente]]="HIBRIDO","CONSULTORIA")</f>
        <v>RETENCAO</v>
      </c>
      <c r="S76" s="7" t="s">
        <v>49</v>
      </c>
      <c r="T76" s="7" t="s">
        <v>50</v>
      </c>
      <c r="U76" s="7" t="s">
        <v>513</v>
      </c>
      <c r="V76" s="10">
        <v>5581991275055</v>
      </c>
      <c r="W76" s="8">
        <v>44166</v>
      </c>
      <c r="X76" s="8">
        <v>44166</v>
      </c>
      <c r="Y76" s="7" t="s">
        <v>131</v>
      </c>
      <c r="Z76" s="7" t="s">
        <v>516</v>
      </c>
      <c r="AA76" s="7" t="s">
        <v>508</v>
      </c>
      <c r="AB76" s="7" t="s">
        <v>514</v>
      </c>
      <c r="AC76" s="7" t="s">
        <v>140</v>
      </c>
      <c r="AD76" s="7" t="s">
        <v>56</v>
      </c>
      <c r="AE76" s="7" t="s">
        <v>68</v>
      </c>
      <c r="AF76" s="11">
        <v>0</v>
      </c>
      <c r="AG76" s="7" t="s">
        <v>42</v>
      </c>
      <c r="AH76" s="7" t="s">
        <v>56</v>
      </c>
      <c r="AI76" s="7" t="s">
        <v>56</v>
      </c>
      <c r="AJ76" s="7" t="s">
        <v>56</v>
      </c>
      <c r="AK76" s="7"/>
      <c r="AL76" s="8" t="s">
        <v>58</v>
      </c>
      <c r="AM76" s="8"/>
    </row>
    <row r="77" spans="1:39" x14ac:dyDescent="0.3">
      <c r="A77" s="7">
        <v>77</v>
      </c>
      <c r="B77" s="7" t="s">
        <v>517</v>
      </c>
      <c r="C77" s="8">
        <v>30393</v>
      </c>
      <c r="D77" s="7" t="s">
        <v>40</v>
      </c>
      <c r="E77" s="9" t="s">
        <v>518</v>
      </c>
      <c r="F77" s="7">
        <v>3458254</v>
      </c>
      <c r="G77" s="7" t="s">
        <v>42</v>
      </c>
      <c r="H77" s="7"/>
      <c r="I77" s="7" t="s">
        <v>519</v>
      </c>
      <c r="J77" s="7" t="s">
        <v>520</v>
      </c>
      <c r="K77" s="12" t="s">
        <v>521</v>
      </c>
      <c r="L77" s="7" t="s">
        <v>522</v>
      </c>
      <c r="M77" s="7" t="s">
        <v>517</v>
      </c>
      <c r="N77" s="10">
        <v>5581999717174</v>
      </c>
      <c r="O77" s="10" t="s">
        <v>106</v>
      </c>
      <c r="P77" s="10" t="s">
        <v>42</v>
      </c>
      <c r="Q77" s="7" t="s">
        <v>66</v>
      </c>
      <c r="R77" s="7" t="str" cm="1">
        <f t="array" ref="R7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77" s="7" t="s">
        <v>49</v>
      </c>
      <c r="T77" s="7" t="s">
        <v>50</v>
      </c>
      <c r="U77" s="7" t="s">
        <v>523</v>
      </c>
      <c r="V77" s="10">
        <v>5581999717174</v>
      </c>
      <c r="W77" s="8">
        <v>44166</v>
      </c>
      <c r="X77" s="8">
        <v>44691</v>
      </c>
      <c r="Y77" s="7" t="s">
        <v>522</v>
      </c>
      <c r="Z77" s="7" t="s">
        <v>522</v>
      </c>
      <c r="AA77" s="7" t="s">
        <v>517</v>
      </c>
      <c r="AB77" s="7" t="s">
        <v>124</v>
      </c>
      <c r="AC77" s="7" t="s">
        <v>53</v>
      </c>
      <c r="AD77" s="7" t="s">
        <v>56</v>
      </c>
      <c r="AE77" s="7" t="s">
        <v>176</v>
      </c>
      <c r="AF77" s="11">
        <v>1</v>
      </c>
      <c r="AG77" s="7">
        <v>1</v>
      </c>
      <c r="AH77" s="7" t="s">
        <v>54</v>
      </c>
      <c r="AI77" s="7" t="s">
        <v>56</v>
      </c>
      <c r="AJ77" s="7" t="s">
        <v>54</v>
      </c>
      <c r="AK77" s="7"/>
      <c r="AL77" s="8" t="s">
        <v>58</v>
      </c>
      <c r="AM77" s="8"/>
    </row>
    <row r="78" spans="1:39" x14ac:dyDescent="0.3">
      <c r="A78" s="7">
        <v>78</v>
      </c>
      <c r="B78" s="7" t="s">
        <v>524</v>
      </c>
      <c r="C78" s="8">
        <v>34298</v>
      </c>
      <c r="D78" s="7" t="s">
        <v>40</v>
      </c>
      <c r="E78" s="9" t="s">
        <v>525</v>
      </c>
      <c r="F78" s="7">
        <v>4664948</v>
      </c>
      <c r="G78" s="7" t="s">
        <v>42</v>
      </c>
      <c r="H78" s="7"/>
      <c r="I78" s="7" t="s">
        <v>526</v>
      </c>
      <c r="J78" s="7" t="s">
        <v>527</v>
      </c>
      <c r="K78" s="12" t="s">
        <v>528</v>
      </c>
      <c r="L78" s="7" t="s">
        <v>529</v>
      </c>
      <c r="M78" s="7" t="s">
        <v>524</v>
      </c>
      <c r="N78" s="10">
        <v>5511960309118</v>
      </c>
      <c r="O78" s="10" t="s">
        <v>65</v>
      </c>
      <c r="P78" s="10" t="s">
        <v>42</v>
      </c>
      <c r="Q78" s="7" t="s">
        <v>66</v>
      </c>
      <c r="R78" s="7" t="str" cm="1">
        <f t="array" ref="R7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78" s="7" t="s">
        <v>49</v>
      </c>
      <c r="T78" s="7" t="s">
        <v>50</v>
      </c>
      <c r="U78" s="7" t="s">
        <v>530</v>
      </c>
      <c r="V78" s="10">
        <v>5511960309118</v>
      </c>
      <c r="W78" s="8">
        <v>44223</v>
      </c>
      <c r="X78" s="8">
        <v>44223</v>
      </c>
      <c r="Y78" s="7" t="s">
        <v>529</v>
      </c>
      <c r="Z78" s="7" t="s">
        <v>529</v>
      </c>
      <c r="AA78" s="7" t="s">
        <v>524</v>
      </c>
      <c r="AB78" s="7" t="s">
        <v>108</v>
      </c>
      <c r="AC78" s="7" t="s">
        <v>140</v>
      </c>
      <c r="AD78" s="7" t="s">
        <v>56</v>
      </c>
      <c r="AE78" s="7" t="s">
        <v>176</v>
      </c>
      <c r="AF78" s="11">
        <v>1</v>
      </c>
      <c r="AG78" s="7">
        <v>1</v>
      </c>
      <c r="AH78" s="7" t="s">
        <v>54</v>
      </c>
      <c r="AI78" s="7" t="s">
        <v>54</v>
      </c>
      <c r="AJ78" s="7" t="s">
        <v>54</v>
      </c>
      <c r="AK78" s="7"/>
      <c r="AL78" s="8" t="s">
        <v>58</v>
      </c>
      <c r="AM78" s="8"/>
    </row>
    <row r="79" spans="1:39" x14ac:dyDescent="0.3">
      <c r="A79" s="7">
        <v>79</v>
      </c>
      <c r="B79" s="7" t="s">
        <v>531</v>
      </c>
      <c r="C79" s="8">
        <v>23699</v>
      </c>
      <c r="D79" s="7" t="s">
        <v>40</v>
      </c>
      <c r="E79" s="9" t="s">
        <v>532</v>
      </c>
      <c r="F79" s="7">
        <v>532084</v>
      </c>
      <c r="G79" s="7" t="s">
        <v>42</v>
      </c>
      <c r="H79" s="7"/>
      <c r="I79" s="7"/>
      <c r="J79" s="7" t="s">
        <v>533</v>
      </c>
      <c r="K79" s="12" t="s">
        <v>534</v>
      </c>
      <c r="L79" s="7" t="s">
        <v>535</v>
      </c>
      <c r="M79" s="7" t="s">
        <v>130</v>
      </c>
      <c r="N79" s="10">
        <v>5584999829998</v>
      </c>
      <c r="O79" s="10" t="s">
        <v>65</v>
      </c>
      <c r="P79" s="10" t="s">
        <v>42</v>
      </c>
      <c r="Q79" s="7" t="s">
        <v>131</v>
      </c>
      <c r="R79" s="7" t="str" cm="1">
        <f t="array" ref="R79">_xlfn.IFS(BaseClientes2[[#This Row],[tipoDeCliente]]="ADVISOR","ADVISOR",BaseClientes2[[#This Row],[tipoDeCliente]]="FAMILIA","RETENCAO",BaseClientes2[[#This Row],[tipoDeCliente]]="RETENCAO","RETENCAO",BaseClientes2[[#This Row],[tipoDeCliente]]="NORMAL","CONSULTORIA",BaseClientes2[[#This Row],[tipoDeCliente]]="HIBRIDO","CONSULTORIA")</f>
        <v>RETENCAO</v>
      </c>
      <c r="S79" s="7" t="s">
        <v>349</v>
      </c>
      <c r="T79" s="7" t="s">
        <v>336</v>
      </c>
      <c r="U79" s="7" t="s">
        <v>507</v>
      </c>
      <c r="V79" s="10">
        <v>5584999829998</v>
      </c>
      <c r="W79" s="8">
        <v>44168</v>
      </c>
      <c r="X79" s="8">
        <v>44168</v>
      </c>
      <c r="Y79" s="7" t="s">
        <v>131</v>
      </c>
      <c r="Z79" s="7" t="s">
        <v>535</v>
      </c>
      <c r="AA79" s="7" t="s">
        <v>531</v>
      </c>
      <c r="AB79" s="7" t="s">
        <v>124</v>
      </c>
      <c r="AC79" s="7" t="s">
        <v>140</v>
      </c>
      <c r="AD79" s="7" t="s">
        <v>56</v>
      </c>
      <c r="AE79" s="7" t="s">
        <v>68</v>
      </c>
      <c r="AF79" s="11">
        <v>0</v>
      </c>
      <c r="AG79" s="7" t="s">
        <v>42</v>
      </c>
      <c r="AH79" s="7" t="s">
        <v>56</v>
      </c>
      <c r="AI79" s="7" t="s">
        <v>56</v>
      </c>
      <c r="AJ79" s="7" t="s">
        <v>56</v>
      </c>
      <c r="AK79" s="7"/>
      <c r="AL79" s="8" t="s">
        <v>58</v>
      </c>
      <c r="AM79" s="8"/>
    </row>
    <row r="80" spans="1:39" x14ac:dyDescent="0.3">
      <c r="A80" s="7">
        <v>80</v>
      </c>
      <c r="B80" s="7" t="s">
        <v>536</v>
      </c>
      <c r="C80" s="8" t="s">
        <v>537</v>
      </c>
      <c r="D80" s="7" t="s">
        <v>40</v>
      </c>
      <c r="E80" s="9" t="s">
        <v>538</v>
      </c>
      <c r="F80" s="7">
        <v>398832</v>
      </c>
      <c r="G80" s="7">
        <v>684422</v>
      </c>
      <c r="H80" s="7"/>
      <c r="I80" s="7"/>
      <c r="J80" s="7" t="s">
        <v>539</v>
      </c>
      <c r="K80" s="12" t="s">
        <v>540</v>
      </c>
      <c r="L80" s="7" t="s">
        <v>541</v>
      </c>
      <c r="M80" s="7" t="s">
        <v>536</v>
      </c>
      <c r="N80" s="10">
        <v>5543996415557</v>
      </c>
      <c r="O80" s="10" t="s">
        <v>42</v>
      </c>
      <c r="P80" s="10" t="s">
        <v>106</v>
      </c>
      <c r="Q80" s="7" t="s">
        <v>66</v>
      </c>
      <c r="R80" s="7" t="str" cm="1">
        <f t="array" ref="R8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80" s="7" t="s">
        <v>542</v>
      </c>
      <c r="T80" s="7" t="s">
        <v>543</v>
      </c>
      <c r="U80" s="7" t="s">
        <v>544</v>
      </c>
      <c r="V80" s="10">
        <v>5543996415557</v>
      </c>
      <c r="W80" s="8">
        <v>44173</v>
      </c>
      <c r="X80" s="8">
        <v>44173</v>
      </c>
      <c r="Y80" s="7" t="s">
        <v>541</v>
      </c>
      <c r="Z80" s="7" t="s">
        <v>541</v>
      </c>
      <c r="AA80" s="7" t="s">
        <v>536</v>
      </c>
      <c r="AB80" s="7" t="s">
        <v>545</v>
      </c>
      <c r="AC80" s="7" t="s">
        <v>140</v>
      </c>
      <c r="AD80" s="7"/>
      <c r="AE80" s="7" t="s">
        <v>176</v>
      </c>
      <c r="AF80" s="11">
        <v>1</v>
      </c>
      <c r="AG80" s="7" t="s">
        <v>42</v>
      </c>
      <c r="AH80" s="7" t="s">
        <v>56</v>
      </c>
      <c r="AI80" s="7" t="s">
        <v>56</v>
      </c>
      <c r="AJ80" s="7" t="s">
        <v>56</v>
      </c>
      <c r="AK80" s="7"/>
      <c r="AL80" s="8" t="s">
        <v>69</v>
      </c>
      <c r="AM80" s="8">
        <v>44593</v>
      </c>
    </row>
    <row r="81" spans="1:39" x14ac:dyDescent="0.3">
      <c r="A81" s="7">
        <v>81</v>
      </c>
      <c r="B81" s="7" t="s">
        <v>546</v>
      </c>
      <c r="C81" s="8" t="s">
        <v>547</v>
      </c>
      <c r="D81" s="7" t="s">
        <v>72</v>
      </c>
      <c r="E81" s="9" t="s">
        <v>548</v>
      </c>
      <c r="F81" s="7">
        <v>4672096</v>
      </c>
      <c r="G81" s="7">
        <v>2191475</v>
      </c>
      <c r="H81" s="7"/>
      <c r="I81" s="7" t="s">
        <v>549</v>
      </c>
      <c r="J81" s="7" t="s">
        <v>550</v>
      </c>
      <c r="K81" s="12" t="s">
        <v>551</v>
      </c>
      <c r="L81" s="7" t="s">
        <v>552</v>
      </c>
      <c r="M81" s="7" t="s">
        <v>546</v>
      </c>
      <c r="N81" s="10">
        <v>5581999157388</v>
      </c>
      <c r="O81" s="10" t="s">
        <v>106</v>
      </c>
      <c r="P81" s="10" t="s">
        <v>106</v>
      </c>
      <c r="Q81" s="7" t="s">
        <v>66</v>
      </c>
      <c r="R81" s="7" t="str" cm="1">
        <f t="array" ref="R8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81" s="7" t="s">
        <v>49</v>
      </c>
      <c r="T81" s="7" t="s">
        <v>50</v>
      </c>
      <c r="U81" s="7" t="s">
        <v>553</v>
      </c>
      <c r="V81" s="10">
        <v>5581999157388</v>
      </c>
      <c r="W81" s="8">
        <v>44223</v>
      </c>
      <c r="X81" s="8">
        <v>44223</v>
      </c>
      <c r="Y81" s="7" t="s">
        <v>552</v>
      </c>
      <c r="Z81" s="7" t="s">
        <v>552</v>
      </c>
      <c r="AA81" s="7" t="s">
        <v>546</v>
      </c>
      <c r="AB81" s="7" t="s">
        <v>124</v>
      </c>
      <c r="AC81" s="7" t="s">
        <v>53</v>
      </c>
      <c r="AD81" s="7" t="s">
        <v>56</v>
      </c>
      <c r="AE81" s="7" t="s">
        <v>176</v>
      </c>
      <c r="AF81" s="11">
        <v>1</v>
      </c>
      <c r="AG81" s="7">
        <v>1</v>
      </c>
      <c r="AH81" s="7" t="s">
        <v>54</v>
      </c>
      <c r="AI81" s="7" t="s">
        <v>56</v>
      </c>
      <c r="AJ81" s="7" t="s">
        <v>54</v>
      </c>
      <c r="AK81" s="7"/>
      <c r="AL81" s="8" t="s">
        <v>58</v>
      </c>
      <c r="AM81" s="8"/>
    </row>
    <row r="82" spans="1:39" x14ac:dyDescent="0.3">
      <c r="A82" s="7">
        <v>82</v>
      </c>
      <c r="B82" s="7" t="s">
        <v>554</v>
      </c>
      <c r="C82" s="8">
        <v>11979</v>
      </c>
      <c r="D82" s="7" t="s">
        <v>72</v>
      </c>
      <c r="E82" s="9" t="s">
        <v>555</v>
      </c>
      <c r="F82" s="7">
        <v>4880747</v>
      </c>
      <c r="G82" s="7" t="s">
        <v>42</v>
      </c>
      <c r="H82" s="7"/>
      <c r="I82" s="7" t="s">
        <v>556</v>
      </c>
      <c r="J82" s="7" t="s">
        <v>557</v>
      </c>
      <c r="K82" s="12" t="s">
        <v>558</v>
      </c>
      <c r="L82" s="7" t="s">
        <v>559</v>
      </c>
      <c r="M82" s="7" t="s">
        <v>546</v>
      </c>
      <c r="N82" s="10">
        <v>5581999157388</v>
      </c>
      <c r="O82" s="10" t="s">
        <v>65</v>
      </c>
      <c r="P82" s="10" t="s">
        <v>42</v>
      </c>
      <c r="Q82" s="7" t="s">
        <v>66</v>
      </c>
      <c r="R82" s="7" t="str" cm="1">
        <f t="array" ref="R8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82" s="7" t="s">
        <v>49</v>
      </c>
      <c r="T82" s="7" t="s">
        <v>50</v>
      </c>
      <c r="U82" s="7" t="s">
        <v>560</v>
      </c>
      <c r="V82" s="10">
        <v>5581999157388</v>
      </c>
      <c r="W82" s="8">
        <v>44174</v>
      </c>
      <c r="X82" s="8">
        <v>44174</v>
      </c>
      <c r="Y82" s="7" t="s">
        <v>552</v>
      </c>
      <c r="Z82" s="7" t="s">
        <v>552</v>
      </c>
      <c r="AA82" s="7" t="s">
        <v>546</v>
      </c>
      <c r="AB82" s="7" t="s">
        <v>417</v>
      </c>
      <c r="AC82" s="7" t="s">
        <v>53</v>
      </c>
      <c r="AD82" s="7" t="s">
        <v>56</v>
      </c>
      <c r="AE82" s="7" t="s">
        <v>176</v>
      </c>
      <c r="AF82" s="11">
        <v>1</v>
      </c>
      <c r="AG82" s="7">
        <v>1</v>
      </c>
      <c r="AH82" s="7" t="s">
        <v>54</v>
      </c>
      <c r="AI82" s="7" t="s">
        <v>56</v>
      </c>
      <c r="AJ82" s="7" t="s">
        <v>54</v>
      </c>
      <c r="AK82" s="7"/>
      <c r="AL82" s="8" t="s">
        <v>58</v>
      </c>
      <c r="AM82" s="8"/>
    </row>
    <row r="83" spans="1:39" x14ac:dyDescent="0.3">
      <c r="A83" s="7">
        <v>83</v>
      </c>
      <c r="B83" s="7" t="s">
        <v>561</v>
      </c>
      <c r="C83" s="8">
        <v>33156</v>
      </c>
      <c r="D83" s="7" t="s">
        <v>40</v>
      </c>
      <c r="E83" s="9" t="s">
        <v>562</v>
      </c>
      <c r="F83" s="7">
        <v>59515</v>
      </c>
      <c r="G83" s="7" t="s">
        <v>42</v>
      </c>
      <c r="H83" s="7"/>
      <c r="I83" s="7" t="s">
        <v>563</v>
      </c>
      <c r="J83" s="7" t="s">
        <v>564</v>
      </c>
      <c r="K83" s="12" t="s">
        <v>565</v>
      </c>
      <c r="L83" s="7" t="s">
        <v>566</v>
      </c>
      <c r="M83" s="7" t="s">
        <v>561</v>
      </c>
      <c r="N83" s="10">
        <v>5511994394227</v>
      </c>
      <c r="O83" s="10" t="s">
        <v>65</v>
      </c>
      <c r="P83" s="10" t="s">
        <v>42</v>
      </c>
      <c r="Q83" s="7" t="s">
        <v>66</v>
      </c>
      <c r="R83" s="7" t="str" cm="1">
        <f t="array" ref="R8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83" s="7" t="s">
        <v>217</v>
      </c>
      <c r="T83" s="7" t="s">
        <v>185</v>
      </c>
      <c r="U83" s="7" t="s">
        <v>567</v>
      </c>
      <c r="V83" s="10">
        <v>5511994394227</v>
      </c>
      <c r="W83" s="8">
        <v>44179</v>
      </c>
      <c r="X83" s="8">
        <v>44223</v>
      </c>
      <c r="Y83" s="7" t="s">
        <v>566</v>
      </c>
      <c r="Z83" s="7" t="s">
        <v>566</v>
      </c>
      <c r="AA83" s="7" t="s">
        <v>561</v>
      </c>
      <c r="AB83" s="7" t="s">
        <v>96</v>
      </c>
      <c r="AC83" s="7" t="s">
        <v>53</v>
      </c>
      <c r="AD83" s="7" t="s">
        <v>54</v>
      </c>
      <c r="AE83" s="7" t="s">
        <v>176</v>
      </c>
      <c r="AF83" s="11">
        <v>1</v>
      </c>
      <c r="AG83" s="7">
        <v>1</v>
      </c>
      <c r="AH83" s="7" t="s">
        <v>54</v>
      </c>
      <c r="AI83" s="7" t="s">
        <v>56</v>
      </c>
      <c r="AJ83" s="7" t="s">
        <v>54</v>
      </c>
      <c r="AK83" s="7"/>
      <c r="AL83" s="8" t="s">
        <v>58</v>
      </c>
      <c r="AM83" s="8"/>
    </row>
    <row r="84" spans="1:39" x14ac:dyDescent="0.3">
      <c r="A84" s="7">
        <v>84</v>
      </c>
      <c r="B84" s="7" t="s">
        <v>568</v>
      </c>
      <c r="C84" s="8">
        <v>32659</v>
      </c>
      <c r="D84" s="7" t="s">
        <v>72</v>
      </c>
      <c r="E84" s="9" t="s">
        <v>569</v>
      </c>
      <c r="F84" s="7">
        <v>2171521</v>
      </c>
      <c r="G84" s="7" t="s">
        <v>42</v>
      </c>
      <c r="H84" s="7"/>
      <c r="I84" s="7" t="s">
        <v>570</v>
      </c>
      <c r="J84" s="7" t="s">
        <v>571</v>
      </c>
      <c r="K84" s="12" t="s">
        <v>572</v>
      </c>
      <c r="L84" s="7" t="s">
        <v>573</v>
      </c>
      <c r="M84" s="7" t="s">
        <v>561</v>
      </c>
      <c r="N84" s="10">
        <v>5511994394227</v>
      </c>
      <c r="O84" s="10" t="s">
        <v>65</v>
      </c>
      <c r="P84" s="10" t="s">
        <v>42</v>
      </c>
      <c r="Q84" s="7" t="s">
        <v>66</v>
      </c>
      <c r="R84" s="7" t="str" cm="1">
        <f t="array" ref="R8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84" s="7" t="s">
        <v>217</v>
      </c>
      <c r="T84" s="7" t="s">
        <v>185</v>
      </c>
      <c r="U84" s="7" t="s">
        <v>567</v>
      </c>
      <c r="V84" s="10">
        <v>551196865236</v>
      </c>
      <c r="W84" s="8">
        <v>44179</v>
      </c>
      <c r="X84" s="8">
        <v>44223</v>
      </c>
      <c r="Y84" s="7" t="s">
        <v>566</v>
      </c>
      <c r="Z84" s="7" t="s">
        <v>566</v>
      </c>
      <c r="AA84" s="7" t="s">
        <v>561</v>
      </c>
      <c r="AB84" s="7" t="s">
        <v>574</v>
      </c>
      <c r="AC84" s="7" t="s">
        <v>53</v>
      </c>
      <c r="AD84" s="7" t="s">
        <v>54</v>
      </c>
      <c r="AE84" s="7" t="s">
        <v>176</v>
      </c>
      <c r="AF84" s="11">
        <v>1</v>
      </c>
      <c r="AG84" s="7">
        <v>1</v>
      </c>
      <c r="AH84" s="7" t="s">
        <v>54</v>
      </c>
      <c r="AI84" s="7" t="s">
        <v>56</v>
      </c>
      <c r="AJ84" s="7" t="s">
        <v>54</v>
      </c>
      <c r="AK84" s="7"/>
      <c r="AL84" s="8" t="s">
        <v>58</v>
      </c>
      <c r="AM84" s="8"/>
    </row>
    <row r="85" spans="1:39" x14ac:dyDescent="0.3">
      <c r="A85" s="7">
        <v>85</v>
      </c>
      <c r="B85" s="7" t="s">
        <v>575</v>
      </c>
      <c r="C85" s="8">
        <v>31373</v>
      </c>
      <c r="D85" s="7" t="s">
        <v>72</v>
      </c>
      <c r="E85" s="9" t="s">
        <v>576</v>
      </c>
      <c r="F85" s="7">
        <v>2415585</v>
      </c>
      <c r="G85" s="7" t="s">
        <v>42</v>
      </c>
      <c r="H85" s="7"/>
      <c r="I85" s="7" t="s">
        <v>577</v>
      </c>
      <c r="J85" s="7" t="s">
        <v>578</v>
      </c>
      <c r="K85" s="12" t="s">
        <v>579</v>
      </c>
      <c r="L85" s="7" t="s">
        <v>580</v>
      </c>
      <c r="M85" s="7" t="s">
        <v>561</v>
      </c>
      <c r="N85" s="10">
        <v>5511994394227</v>
      </c>
      <c r="O85" s="10" t="s">
        <v>106</v>
      </c>
      <c r="P85" s="10" t="s">
        <v>42</v>
      </c>
      <c r="Q85" s="7" t="s">
        <v>66</v>
      </c>
      <c r="R85" s="7" t="str" cm="1">
        <f t="array" ref="R8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85" s="7" t="s">
        <v>581</v>
      </c>
      <c r="T85" s="7" t="s">
        <v>582</v>
      </c>
      <c r="U85" s="7" t="s">
        <v>583</v>
      </c>
      <c r="V85" s="10">
        <v>5551984092211</v>
      </c>
      <c r="W85" s="8">
        <v>44179</v>
      </c>
      <c r="X85" s="8">
        <v>44223</v>
      </c>
      <c r="Y85" s="7" t="s">
        <v>566</v>
      </c>
      <c r="Z85" s="7" t="s">
        <v>580</v>
      </c>
      <c r="AA85" s="7" t="s">
        <v>575</v>
      </c>
      <c r="AB85" s="7" t="s">
        <v>584</v>
      </c>
      <c r="AC85" s="7" t="s">
        <v>53</v>
      </c>
      <c r="AD85" s="7" t="s">
        <v>54</v>
      </c>
      <c r="AE85" s="7" t="s">
        <v>176</v>
      </c>
      <c r="AF85" s="11">
        <v>1</v>
      </c>
      <c r="AG85" s="7">
        <v>1</v>
      </c>
      <c r="AH85" s="7" t="s">
        <v>54</v>
      </c>
      <c r="AI85" s="7" t="s">
        <v>56</v>
      </c>
      <c r="AJ85" s="7" t="s">
        <v>54</v>
      </c>
      <c r="AK85" s="7"/>
      <c r="AL85" s="8" t="s">
        <v>58</v>
      </c>
      <c r="AM85" s="8"/>
    </row>
    <row r="86" spans="1:39" x14ac:dyDescent="0.3">
      <c r="A86" s="7">
        <v>86</v>
      </c>
      <c r="B86" s="7" t="s">
        <v>585</v>
      </c>
      <c r="C86" s="8">
        <v>21630</v>
      </c>
      <c r="D86" s="7" t="s">
        <v>40</v>
      </c>
      <c r="E86" s="9" t="s">
        <v>586</v>
      </c>
      <c r="F86" s="7">
        <v>369271</v>
      </c>
      <c r="G86" s="7" t="s">
        <v>42</v>
      </c>
      <c r="H86" s="7"/>
      <c r="I86" s="7" t="s">
        <v>587</v>
      </c>
      <c r="J86" s="7" t="s">
        <v>588</v>
      </c>
      <c r="K86" s="12" t="s">
        <v>589</v>
      </c>
      <c r="L86" s="7" t="s">
        <v>590</v>
      </c>
      <c r="M86" s="7" t="s">
        <v>561</v>
      </c>
      <c r="N86" s="10">
        <v>5511994394227</v>
      </c>
      <c r="O86" s="10" t="s">
        <v>106</v>
      </c>
      <c r="P86" s="10" t="s">
        <v>42</v>
      </c>
      <c r="Q86" s="7" t="s">
        <v>66</v>
      </c>
      <c r="R86" s="7" t="str" cm="1">
        <f t="array" ref="R8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86" s="7" t="s">
        <v>581</v>
      </c>
      <c r="T86" s="7" t="s">
        <v>582</v>
      </c>
      <c r="U86" s="7" t="s">
        <v>591</v>
      </c>
      <c r="V86" s="10">
        <v>5551999829802</v>
      </c>
      <c r="W86" s="8">
        <v>44179</v>
      </c>
      <c r="X86" s="8">
        <v>44223</v>
      </c>
      <c r="Y86" s="7" t="s">
        <v>566</v>
      </c>
      <c r="Z86" s="7" t="s">
        <v>590</v>
      </c>
      <c r="AA86" s="7" t="s">
        <v>585</v>
      </c>
      <c r="AB86" s="7" t="s">
        <v>164</v>
      </c>
      <c r="AC86" s="7" t="s">
        <v>53</v>
      </c>
      <c r="AD86" s="7" t="s">
        <v>54</v>
      </c>
      <c r="AE86" s="7" t="s">
        <v>176</v>
      </c>
      <c r="AF86" s="11">
        <v>1</v>
      </c>
      <c r="AG86" s="7">
        <v>1</v>
      </c>
      <c r="AH86" s="7" t="s">
        <v>54</v>
      </c>
      <c r="AI86" s="7" t="s">
        <v>56</v>
      </c>
      <c r="AJ86" s="7" t="s">
        <v>54</v>
      </c>
      <c r="AK86" s="7"/>
      <c r="AL86" s="8" t="s">
        <v>58</v>
      </c>
      <c r="AM86" s="8"/>
    </row>
    <row r="87" spans="1:39" x14ac:dyDescent="0.3">
      <c r="A87" s="7">
        <v>87</v>
      </c>
      <c r="B87" s="7" t="s">
        <v>592</v>
      </c>
      <c r="C87" s="8">
        <v>22513</v>
      </c>
      <c r="D87" s="7" t="s">
        <v>72</v>
      </c>
      <c r="E87" s="9" t="s">
        <v>593</v>
      </c>
      <c r="F87" s="7">
        <v>369275</v>
      </c>
      <c r="G87" s="7" t="s">
        <v>42</v>
      </c>
      <c r="H87" s="7"/>
      <c r="I87" s="7" t="s">
        <v>594</v>
      </c>
      <c r="J87" s="7" t="s">
        <v>595</v>
      </c>
      <c r="K87" s="12" t="s">
        <v>596</v>
      </c>
      <c r="L87" s="7" t="s">
        <v>597</v>
      </c>
      <c r="M87" s="7" t="s">
        <v>561</v>
      </c>
      <c r="N87" s="10">
        <v>5511994394227</v>
      </c>
      <c r="O87" s="10" t="s">
        <v>106</v>
      </c>
      <c r="P87" s="10" t="s">
        <v>42</v>
      </c>
      <c r="Q87" s="7" t="s">
        <v>66</v>
      </c>
      <c r="R87" s="7" t="str" cm="1">
        <f t="array" ref="R8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87" s="7" t="s">
        <v>581</v>
      </c>
      <c r="T87" s="7" t="s">
        <v>582</v>
      </c>
      <c r="U87" s="7" t="s">
        <v>591</v>
      </c>
      <c r="V87" s="10">
        <v>5551999750636</v>
      </c>
      <c r="W87" s="8">
        <v>44179</v>
      </c>
      <c r="X87" s="8">
        <v>44223</v>
      </c>
      <c r="Y87" s="7" t="s">
        <v>566</v>
      </c>
      <c r="Z87" s="7" t="s">
        <v>597</v>
      </c>
      <c r="AA87" s="7" t="s">
        <v>592</v>
      </c>
      <c r="AB87" s="7" t="s">
        <v>164</v>
      </c>
      <c r="AC87" s="7" t="s">
        <v>53</v>
      </c>
      <c r="AD87" s="7" t="s">
        <v>54</v>
      </c>
      <c r="AE87" s="7" t="s">
        <v>176</v>
      </c>
      <c r="AF87" s="11">
        <v>1</v>
      </c>
      <c r="AG87" s="7">
        <v>1</v>
      </c>
      <c r="AH87" s="7" t="s">
        <v>54</v>
      </c>
      <c r="AI87" s="7" t="s">
        <v>56</v>
      </c>
      <c r="AJ87" s="7" t="s">
        <v>54</v>
      </c>
      <c r="AK87" s="7"/>
      <c r="AL87" s="8" t="s">
        <v>58</v>
      </c>
      <c r="AM87" s="8"/>
    </row>
    <row r="88" spans="1:39" x14ac:dyDescent="0.3">
      <c r="A88" s="7">
        <v>88</v>
      </c>
      <c r="B88" s="7" t="s">
        <v>598</v>
      </c>
      <c r="C88" s="8">
        <v>18082</v>
      </c>
      <c r="D88" s="7" t="s">
        <v>72</v>
      </c>
      <c r="E88" s="9" t="s">
        <v>599</v>
      </c>
      <c r="F88" s="7">
        <v>2917757</v>
      </c>
      <c r="G88" s="7" t="s">
        <v>42</v>
      </c>
      <c r="H88" s="7"/>
      <c r="I88" s="7"/>
      <c r="J88" s="7" t="s">
        <v>600</v>
      </c>
      <c r="K88" s="12" t="s">
        <v>601</v>
      </c>
      <c r="L88" s="7" t="s">
        <v>602</v>
      </c>
      <c r="M88" s="7" t="s">
        <v>603</v>
      </c>
      <c r="N88" s="10">
        <v>5562982329500</v>
      </c>
      <c r="O88" s="10" t="s">
        <v>106</v>
      </c>
      <c r="P88" s="10" t="s">
        <v>42</v>
      </c>
      <c r="Q88" s="7" t="s">
        <v>66</v>
      </c>
      <c r="R88" s="7" t="str" cm="1">
        <f t="array" ref="R88">_xlfn.IFS(BaseClientes2[[#This Row],[tipoDeCliente]]="ADVISOR","ADVISOR",BaseClientes2[[#This Row],[tipoDeCliente]]="FAMILIA","RETENCAO",BaseClientes2[[#This Row],[tipoDeCliente]]="RETENCAO","RETENCAO",BaseClientes2[[#This Row],[tipoDeCliente]]="NORMAL","CONSULTORIA",BaseClientes2[[#This Row],[tipoDeCliente]]="HIBRIDO","CONSULTORIA")</f>
        <v>RETENCAO</v>
      </c>
      <c r="S88" s="7" t="s">
        <v>604</v>
      </c>
      <c r="T88" s="7" t="s">
        <v>605</v>
      </c>
      <c r="U88" s="7" t="s">
        <v>606</v>
      </c>
      <c r="V88" s="10">
        <v>5562981068575</v>
      </c>
      <c r="W88" s="8">
        <v>44186</v>
      </c>
      <c r="X88" s="8">
        <v>44186</v>
      </c>
      <c r="Y88" s="7" t="s">
        <v>602</v>
      </c>
      <c r="Z88" s="7" t="s">
        <v>607</v>
      </c>
      <c r="AA88" s="7" t="s">
        <v>598</v>
      </c>
      <c r="AB88" s="7" t="s">
        <v>52</v>
      </c>
      <c r="AC88" s="7" t="s">
        <v>53</v>
      </c>
      <c r="AD88" s="7" t="s">
        <v>54</v>
      </c>
      <c r="AE88" s="7" t="s">
        <v>68</v>
      </c>
      <c r="AF88" s="11">
        <v>1</v>
      </c>
      <c r="AG88" s="7" t="s">
        <v>42</v>
      </c>
      <c r="AH88" s="7" t="s">
        <v>56</v>
      </c>
      <c r="AI88" s="7" t="s">
        <v>56</v>
      </c>
      <c r="AJ88" s="7" t="s">
        <v>56</v>
      </c>
      <c r="AK88" s="7"/>
      <c r="AL88" s="8" t="s">
        <v>58</v>
      </c>
      <c r="AM88" s="8"/>
    </row>
    <row r="89" spans="1:39" x14ac:dyDescent="0.3">
      <c r="A89" s="7">
        <v>89</v>
      </c>
      <c r="B89" s="7" t="s">
        <v>608</v>
      </c>
      <c r="C89" s="8">
        <v>40669</v>
      </c>
      <c r="D89" s="7" t="s">
        <v>40</v>
      </c>
      <c r="E89" s="9" t="s">
        <v>609</v>
      </c>
      <c r="F89" s="7">
        <v>331251</v>
      </c>
      <c r="G89" s="7" t="s">
        <v>42</v>
      </c>
      <c r="H89" s="7"/>
      <c r="I89" s="7" t="s">
        <v>610</v>
      </c>
      <c r="J89" s="7" t="s">
        <v>611</v>
      </c>
      <c r="K89" s="12" t="s">
        <v>612</v>
      </c>
      <c r="L89" s="7" t="s">
        <v>602</v>
      </c>
      <c r="M89" s="7" t="s">
        <v>603</v>
      </c>
      <c r="N89" s="10">
        <v>5562982329500</v>
      </c>
      <c r="O89" s="10" t="s">
        <v>65</v>
      </c>
      <c r="P89" s="10" t="s">
        <v>42</v>
      </c>
      <c r="Q89" s="7" t="s">
        <v>66</v>
      </c>
      <c r="R89" s="7" t="str" cm="1">
        <f t="array" ref="R89">_xlfn.IFS(BaseClientes2[[#This Row],[tipoDeCliente]]="ADVISOR","ADVISOR",BaseClientes2[[#This Row],[tipoDeCliente]]="FAMILIA","RETENCAO",BaseClientes2[[#This Row],[tipoDeCliente]]="RETENCAO","RETENCAO",BaseClientes2[[#This Row],[tipoDeCliente]]="NORMAL","CONSULTORIA",BaseClientes2[[#This Row],[tipoDeCliente]]="HIBRIDO","CONSULTORIA")</f>
        <v>RETENCAO</v>
      </c>
      <c r="S89" s="7" t="s">
        <v>604</v>
      </c>
      <c r="T89" s="7" t="s">
        <v>605</v>
      </c>
      <c r="U89" s="7" t="s">
        <v>613</v>
      </c>
      <c r="V89" s="10">
        <v>556230922889</v>
      </c>
      <c r="W89" s="8">
        <v>44186</v>
      </c>
      <c r="X89" s="8">
        <v>44186</v>
      </c>
      <c r="Y89" s="7" t="s">
        <v>602</v>
      </c>
      <c r="Z89" s="7" t="s">
        <v>614</v>
      </c>
      <c r="AA89" s="7" t="s">
        <v>608</v>
      </c>
      <c r="AB89" s="7" t="s">
        <v>151</v>
      </c>
      <c r="AC89" s="7"/>
      <c r="AD89" s="7"/>
      <c r="AE89" s="7" t="s">
        <v>68</v>
      </c>
      <c r="AF89" s="11">
        <v>1</v>
      </c>
      <c r="AG89" s="7" t="s">
        <v>42</v>
      </c>
      <c r="AH89" s="7" t="s">
        <v>54</v>
      </c>
      <c r="AI89" s="7" t="s">
        <v>56</v>
      </c>
      <c r="AJ89" s="7" t="s">
        <v>56</v>
      </c>
      <c r="AK89" s="7"/>
      <c r="AL89" s="8" t="s">
        <v>58</v>
      </c>
      <c r="AM89" s="8"/>
    </row>
    <row r="90" spans="1:39" x14ac:dyDescent="0.3">
      <c r="A90" s="7">
        <v>90</v>
      </c>
      <c r="B90" s="7" t="s">
        <v>615</v>
      </c>
      <c r="C90" s="8">
        <v>24082</v>
      </c>
      <c r="D90" s="7" t="s">
        <v>72</v>
      </c>
      <c r="E90" s="9" t="s">
        <v>616</v>
      </c>
      <c r="F90" s="7">
        <v>2378798</v>
      </c>
      <c r="G90" s="7" t="s">
        <v>42</v>
      </c>
      <c r="H90" s="7"/>
      <c r="I90" s="7"/>
      <c r="J90" s="7" t="s">
        <v>617</v>
      </c>
      <c r="K90" s="12" t="s">
        <v>618</v>
      </c>
      <c r="L90" s="7" t="s">
        <v>602</v>
      </c>
      <c r="M90" s="7" t="s">
        <v>603</v>
      </c>
      <c r="N90" s="10">
        <v>5562982329500</v>
      </c>
      <c r="O90" s="10" t="s">
        <v>106</v>
      </c>
      <c r="P90" s="10" t="s">
        <v>42</v>
      </c>
      <c r="Q90" s="7" t="s">
        <v>66</v>
      </c>
      <c r="R90" s="7" t="str" cm="1">
        <f t="array" ref="R90">_xlfn.IFS(BaseClientes2[[#This Row],[tipoDeCliente]]="ADVISOR","ADVISOR",BaseClientes2[[#This Row],[tipoDeCliente]]="FAMILIA","RETENCAO",BaseClientes2[[#This Row],[tipoDeCliente]]="RETENCAO","RETENCAO",BaseClientes2[[#This Row],[tipoDeCliente]]="NORMAL","CONSULTORIA",BaseClientes2[[#This Row],[tipoDeCliente]]="HIBRIDO","CONSULTORIA")</f>
        <v>RETENCAO</v>
      </c>
      <c r="S90" s="7" t="s">
        <v>604</v>
      </c>
      <c r="T90" s="7" t="s">
        <v>605</v>
      </c>
      <c r="U90" s="7" t="s">
        <v>619</v>
      </c>
      <c r="V90" s="10">
        <v>5562999721328</v>
      </c>
      <c r="W90" s="8">
        <v>44186</v>
      </c>
      <c r="X90" s="8">
        <v>44186</v>
      </c>
      <c r="Y90" s="7" t="s">
        <v>602</v>
      </c>
      <c r="Z90" s="7" t="s">
        <v>620</v>
      </c>
      <c r="AA90" s="7" t="s">
        <v>615</v>
      </c>
      <c r="AB90" s="7" t="s">
        <v>621</v>
      </c>
      <c r="AC90" s="7" t="s">
        <v>140</v>
      </c>
      <c r="AD90" s="7" t="s">
        <v>56</v>
      </c>
      <c r="AE90" s="7" t="s">
        <v>68</v>
      </c>
      <c r="AF90" s="11">
        <v>0.7</v>
      </c>
      <c r="AG90" s="7" t="s">
        <v>42</v>
      </c>
      <c r="AH90" s="7" t="s">
        <v>56</v>
      </c>
      <c r="AI90" s="7" t="s">
        <v>56</v>
      </c>
      <c r="AJ90" s="7" t="s">
        <v>56</v>
      </c>
      <c r="AK90" s="7"/>
      <c r="AL90" s="8" t="s">
        <v>58</v>
      </c>
      <c r="AM90" s="8"/>
    </row>
    <row r="91" spans="1:39" x14ac:dyDescent="0.3">
      <c r="A91" s="7">
        <v>91</v>
      </c>
      <c r="B91" s="7" t="s">
        <v>622</v>
      </c>
      <c r="C91" s="8">
        <v>42601</v>
      </c>
      <c r="D91" s="7" t="s">
        <v>72</v>
      </c>
      <c r="E91" s="9" t="s">
        <v>623</v>
      </c>
      <c r="F91" s="7">
        <v>539277</v>
      </c>
      <c r="G91" s="7" t="s">
        <v>42</v>
      </c>
      <c r="H91" s="7"/>
      <c r="I91" s="7" t="s">
        <v>614</v>
      </c>
      <c r="J91" s="7" t="s">
        <v>624</v>
      </c>
      <c r="K91" s="12" t="s">
        <v>612</v>
      </c>
      <c r="L91" s="7" t="s">
        <v>602</v>
      </c>
      <c r="M91" s="7" t="s">
        <v>603</v>
      </c>
      <c r="N91" s="10">
        <v>5562982329500</v>
      </c>
      <c r="O91" s="10" t="s">
        <v>65</v>
      </c>
      <c r="P91" s="10" t="s">
        <v>42</v>
      </c>
      <c r="Q91" s="7" t="s">
        <v>66</v>
      </c>
      <c r="R91" s="7" t="str" cm="1">
        <f t="array" ref="R91">_xlfn.IFS(BaseClientes2[[#This Row],[tipoDeCliente]]="ADVISOR","ADVISOR",BaseClientes2[[#This Row],[tipoDeCliente]]="FAMILIA","RETENCAO",BaseClientes2[[#This Row],[tipoDeCliente]]="RETENCAO","RETENCAO",BaseClientes2[[#This Row],[tipoDeCliente]]="NORMAL","CONSULTORIA",BaseClientes2[[#This Row],[tipoDeCliente]]="HIBRIDO","CONSULTORIA")</f>
        <v>RETENCAO</v>
      </c>
      <c r="S91" s="7" t="s">
        <v>604</v>
      </c>
      <c r="T91" s="7" t="s">
        <v>605</v>
      </c>
      <c r="U91" s="7" t="s">
        <v>613</v>
      </c>
      <c r="V91" s="10">
        <v>5562982329500</v>
      </c>
      <c r="W91" s="8">
        <v>44186</v>
      </c>
      <c r="X91" s="8">
        <v>44186</v>
      </c>
      <c r="Y91" s="7" t="s">
        <v>602</v>
      </c>
      <c r="Z91" s="7" t="s">
        <v>625</v>
      </c>
      <c r="AA91" s="7" t="s">
        <v>622</v>
      </c>
      <c r="AB91" s="7" t="s">
        <v>151</v>
      </c>
      <c r="AC91" s="7"/>
      <c r="AD91" s="7"/>
      <c r="AE91" s="7" t="s">
        <v>68</v>
      </c>
      <c r="AF91" s="11">
        <v>1</v>
      </c>
      <c r="AG91" s="7" t="s">
        <v>42</v>
      </c>
      <c r="AH91" s="7" t="s">
        <v>54</v>
      </c>
      <c r="AI91" s="7" t="s">
        <v>56</v>
      </c>
      <c r="AJ91" s="7" t="s">
        <v>56</v>
      </c>
      <c r="AK91" s="7"/>
      <c r="AL91" s="8" t="s">
        <v>58</v>
      </c>
      <c r="AM91" s="8"/>
    </row>
    <row r="92" spans="1:39" x14ac:dyDescent="0.3">
      <c r="A92" s="7">
        <v>92</v>
      </c>
      <c r="B92" s="7" t="s">
        <v>626</v>
      </c>
      <c r="C92" s="8">
        <v>25682</v>
      </c>
      <c r="D92" s="7" t="s">
        <v>40</v>
      </c>
      <c r="E92" s="9" t="s">
        <v>627</v>
      </c>
      <c r="F92" s="7">
        <v>2032684</v>
      </c>
      <c r="G92" s="7" t="s">
        <v>42</v>
      </c>
      <c r="H92" s="7"/>
      <c r="I92" s="7"/>
      <c r="J92" s="7" t="s">
        <v>628</v>
      </c>
      <c r="K92" s="12" t="s">
        <v>629</v>
      </c>
      <c r="L92" s="7" t="s">
        <v>602</v>
      </c>
      <c r="M92" s="7" t="s">
        <v>603</v>
      </c>
      <c r="N92" s="10">
        <v>5562982329500</v>
      </c>
      <c r="O92" s="10" t="s">
        <v>42</v>
      </c>
      <c r="P92" s="10" t="s">
        <v>42</v>
      </c>
      <c r="Q92" s="7" t="s">
        <v>66</v>
      </c>
      <c r="R92" s="7" t="str" cm="1">
        <f t="array" ref="R92">_xlfn.IFS(BaseClientes2[[#This Row],[tipoDeCliente]]="ADVISOR","ADVISOR",BaseClientes2[[#This Row],[tipoDeCliente]]="FAMILIA","RETENCAO",BaseClientes2[[#This Row],[tipoDeCliente]]="RETENCAO","RETENCAO",BaseClientes2[[#This Row],[tipoDeCliente]]="NORMAL","CONSULTORIA",BaseClientes2[[#This Row],[tipoDeCliente]]="HIBRIDO","CONSULTORIA")</f>
        <v>RETENCAO</v>
      </c>
      <c r="S92" s="7" t="s">
        <v>604</v>
      </c>
      <c r="T92" s="7" t="s">
        <v>605</v>
      </c>
      <c r="U92" s="7" t="s">
        <v>619</v>
      </c>
      <c r="V92" s="10">
        <v>5562984355441</v>
      </c>
      <c r="W92" s="8">
        <v>44186</v>
      </c>
      <c r="X92" s="8">
        <v>44186</v>
      </c>
      <c r="Y92" s="7" t="s">
        <v>602</v>
      </c>
      <c r="Z92" s="7" t="s">
        <v>630</v>
      </c>
      <c r="AA92" s="7" t="s">
        <v>626</v>
      </c>
      <c r="AB92" s="7" t="s">
        <v>631</v>
      </c>
      <c r="AC92" s="7"/>
      <c r="AD92" s="7"/>
      <c r="AE92" s="7" t="s">
        <v>68</v>
      </c>
      <c r="AF92" s="11">
        <v>0.7</v>
      </c>
      <c r="AG92" s="7" t="s">
        <v>42</v>
      </c>
      <c r="AH92" s="7" t="s">
        <v>56</v>
      </c>
      <c r="AI92" s="7" t="s">
        <v>56</v>
      </c>
      <c r="AJ92" s="7" t="s">
        <v>56</v>
      </c>
      <c r="AK92" s="7"/>
      <c r="AL92" s="8" t="s">
        <v>58</v>
      </c>
      <c r="AM92" s="8"/>
    </row>
    <row r="93" spans="1:39" x14ac:dyDescent="0.3">
      <c r="A93" s="7">
        <v>93</v>
      </c>
      <c r="B93" s="7" t="s">
        <v>632</v>
      </c>
      <c r="C93" s="8">
        <v>26980</v>
      </c>
      <c r="D93" s="7" t="s">
        <v>40</v>
      </c>
      <c r="E93" s="9" t="s">
        <v>633</v>
      </c>
      <c r="F93" s="7">
        <v>52801</v>
      </c>
      <c r="G93" s="7" t="s">
        <v>42</v>
      </c>
      <c r="H93" s="7"/>
      <c r="I93" s="7"/>
      <c r="J93" s="7" t="s">
        <v>634</v>
      </c>
      <c r="K93" s="12" t="s">
        <v>635</v>
      </c>
      <c r="L93" s="7" t="s">
        <v>602</v>
      </c>
      <c r="M93" s="7" t="s">
        <v>603</v>
      </c>
      <c r="N93" s="10">
        <v>5562982329500</v>
      </c>
      <c r="O93" s="10" t="s">
        <v>106</v>
      </c>
      <c r="P93" s="10" t="s">
        <v>42</v>
      </c>
      <c r="Q93" s="7" t="s">
        <v>66</v>
      </c>
      <c r="R93" s="7" t="str" cm="1">
        <f t="array" ref="R93">_xlfn.IFS(BaseClientes2[[#This Row],[tipoDeCliente]]="ADVISOR","ADVISOR",BaseClientes2[[#This Row],[tipoDeCliente]]="FAMILIA","RETENCAO",BaseClientes2[[#This Row],[tipoDeCliente]]="RETENCAO","RETENCAO",BaseClientes2[[#This Row],[tipoDeCliente]]="NORMAL","CONSULTORIA",BaseClientes2[[#This Row],[tipoDeCliente]]="HIBRIDO","CONSULTORIA")</f>
        <v>RETENCAO</v>
      </c>
      <c r="S93" s="7" t="s">
        <v>604</v>
      </c>
      <c r="T93" s="7" t="s">
        <v>605</v>
      </c>
      <c r="U93" s="7" t="s">
        <v>636</v>
      </c>
      <c r="V93" s="10"/>
      <c r="W93" s="8">
        <v>44186</v>
      </c>
      <c r="X93" s="8">
        <v>44186</v>
      </c>
      <c r="Y93" s="7" t="s">
        <v>602</v>
      </c>
      <c r="Z93" s="7" t="s">
        <v>637</v>
      </c>
      <c r="AA93" s="7" t="s">
        <v>632</v>
      </c>
      <c r="AB93" s="7" t="s">
        <v>52</v>
      </c>
      <c r="AC93" s="7" t="s">
        <v>53</v>
      </c>
      <c r="AD93" s="7" t="s">
        <v>54</v>
      </c>
      <c r="AE93" s="7" t="s">
        <v>68</v>
      </c>
      <c r="AF93" s="11">
        <v>0.7</v>
      </c>
      <c r="AG93" s="7" t="s">
        <v>42</v>
      </c>
      <c r="AH93" s="7" t="s">
        <v>56</v>
      </c>
      <c r="AI93" s="7" t="s">
        <v>56</v>
      </c>
      <c r="AJ93" s="7" t="s">
        <v>56</v>
      </c>
      <c r="AK93" s="7"/>
      <c r="AL93" s="8" t="s">
        <v>58</v>
      </c>
      <c r="AM93" s="8"/>
    </row>
    <row r="94" spans="1:39" x14ac:dyDescent="0.3">
      <c r="A94" s="7">
        <v>94</v>
      </c>
      <c r="B94" s="7" t="s">
        <v>638</v>
      </c>
      <c r="C94" s="8">
        <v>29874</v>
      </c>
      <c r="D94" s="7" t="s">
        <v>40</v>
      </c>
      <c r="E94" s="9" t="s">
        <v>639</v>
      </c>
      <c r="F94" s="7">
        <v>328039</v>
      </c>
      <c r="G94" s="7" t="s">
        <v>42</v>
      </c>
      <c r="H94" s="7"/>
      <c r="I94" s="7" t="s">
        <v>640</v>
      </c>
      <c r="J94" s="7" t="s">
        <v>641</v>
      </c>
      <c r="K94" s="12" t="s">
        <v>642</v>
      </c>
      <c r="L94" s="7" t="s">
        <v>643</v>
      </c>
      <c r="M94" s="7" t="s">
        <v>603</v>
      </c>
      <c r="N94" s="10">
        <v>5562982329500</v>
      </c>
      <c r="O94" s="10" t="s">
        <v>106</v>
      </c>
      <c r="P94" s="10" t="s">
        <v>42</v>
      </c>
      <c r="Q94" s="7" t="s">
        <v>66</v>
      </c>
      <c r="R94" s="7" t="str" cm="1">
        <f t="array" ref="R94">_xlfn.IFS(BaseClientes2[[#This Row],[tipoDeCliente]]="ADVISOR","ADVISOR",BaseClientes2[[#This Row],[tipoDeCliente]]="FAMILIA","RETENCAO",BaseClientes2[[#This Row],[tipoDeCliente]]="RETENCAO","RETENCAO",BaseClientes2[[#This Row],[tipoDeCliente]]="NORMAL","CONSULTORIA",BaseClientes2[[#This Row],[tipoDeCliente]]="HIBRIDO","CONSULTORIA")</f>
        <v>RETENCAO</v>
      </c>
      <c r="S94" s="7" t="s">
        <v>217</v>
      </c>
      <c r="T94" s="7" t="s">
        <v>185</v>
      </c>
      <c r="U94" s="7" t="s">
        <v>644</v>
      </c>
      <c r="V94" s="10">
        <v>5528992522620</v>
      </c>
      <c r="W94" s="8">
        <v>44186</v>
      </c>
      <c r="X94" s="8">
        <v>44186</v>
      </c>
      <c r="Y94" s="7" t="s">
        <v>602</v>
      </c>
      <c r="Z94" s="7" t="s">
        <v>640</v>
      </c>
      <c r="AA94" s="7" t="s">
        <v>638</v>
      </c>
      <c r="AB94" s="7" t="s">
        <v>108</v>
      </c>
      <c r="AC94" s="7" t="s">
        <v>53</v>
      </c>
      <c r="AD94" s="7" t="s">
        <v>54</v>
      </c>
      <c r="AE94" s="7" t="s">
        <v>68</v>
      </c>
      <c r="AF94" s="11">
        <v>1</v>
      </c>
      <c r="AG94" s="7" t="s">
        <v>42</v>
      </c>
      <c r="AH94" s="7" t="s">
        <v>54</v>
      </c>
      <c r="AI94" s="7" t="s">
        <v>56</v>
      </c>
      <c r="AJ94" s="7" t="s">
        <v>56</v>
      </c>
      <c r="AK94" s="7"/>
      <c r="AL94" s="8" t="s">
        <v>58</v>
      </c>
      <c r="AM94" s="8"/>
    </row>
    <row r="95" spans="1:39" x14ac:dyDescent="0.3">
      <c r="A95" s="7">
        <v>95</v>
      </c>
      <c r="B95" s="7" t="s">
        <v>603</v>
      </c>
      <c r="C95" s="8">
        <v>27827</v>
      </c>
      <c r="D95" s="7" t="s">
        <v>40</v>
      </c>
      <c r="E95" s="9" t="s">
        <v>645</v>
      </c>
      <c r="F95" s="7">
        <v>44361</v>
      </c>
      <c r="G95" s="7" t="s">
        <v>42</v>
      </c>
      <c r="H95" s="7"/>
      <c r="I95" s="7" t="s">
        <v>646</v>
      </c>
      <c r="J95" s="7" t="s">
        <v>647</v>
      </c>
      <c r="K95" s="12" t="s">
        <v>612</v>
      </c>
      <c r="L95" s="7" t="s">
        <v>602</v>
      </c>
      <c r="M95" s="7" t="s">
        <v>603</v>
      </c>
      <c r="N95" s="10">
        <v>5562982329500</v>
      </c>
      <c r="O95" s="10" t="s">
        <v>106</v>
      </c>
      <c r="P95" s="10" t="s">
        <v>42</v>
      </c>
      <c r="Q95" s="7" t="s">
        <v>66</v>
      </c>
      <c r="R95" s="7" t="str" cm="1">
        <f t="array" ref="R95">_xlfn.IFS(BaseClientes2[[#This Row],[tipoDeCliente]]="ADVISOR","ADVISOR",BaseClientes2[[#This Row],[tipoDeCliente]]="FAMILIA","RETENCAO",BaseClientes2[[#This Row],[tipoDeCliente]]="RETENCAO","RETENCAO",BaseClientes2[[#This Row],[tipoDeCliente]]="NORMAL","CONSULTORIA",BaseClientes2[[#This Row],[tipoDeCliente]]="HIBRIDO","CONSULTORIA")</f>
        <v>RETENCAO</v>
      </c>
      <c r="S95" s="7" t="s">
        <v>604</v>
      </c>
      <c r="T95" s="7" t="s">
        <v>605</v>
      </c>
      <c r="U95" s="7" t="s">
        <v>613</v>
      </c>
      <c r="V95" s="10">
        <v>5562982329500</v>
      </c>
      <c r="W95" s="8">
        <v>44186</v>
      </c>
      <c r="X95" s="8">
        <v>44186</v>
      </c>
      <c r="Y95" s="7" t="s">
        <v>602</v>
      </c>
      <c r="Z95" s="7" t="s">
        <v>602</v>
      </c>
      <c r="AA95" s="7" t="s">
        <v>603</v>
      </c>
      <c r="AB95" s="7" t="s">
        <v>52</v>
      </c>
      <c r="AC95" s="7"/>
      <c r="AD95" s="7"/>
      <c r="AE95" s="7" t="s">
        <v>68</v>
      </c>
      <c r="AF95" s="11">
        <v>1</v>
      </c>
      <c r="AG95" s="7" t="s">
        <v>42</v>
      </c>
      <c r="AH95" s="7" t="s">
        <v>54</v>
      </c>
      <c r="AI95" s="7" t="s">
        <v>56</v>
      </c>
      <c r="AJ95" s="7" t="s">
        <v>56</v>
      </c>
      <c r="AK95" s="7"/>
      <c r="AL95" s="8" t="s">
        <v>58</v>
      </c>
      <c r="AM95" s="8"/>
    </row>
    <row r="96" spans="1:39" x14ac:dyDescent="0.3">
      <c r="A96" s="7">
        <v>96</v>
      </c>
      <c r="B96" s="7" t="s">
        <v>648</v>
      </c>
      <c r="C96" s="8">
        <v>30319</v>
      </c>
      <c r="D96" s="7" t="s">
        <v>72</v>
      </c>
      <c r="E96" s="9" t="s">
        <v>649</v>
      </c>
      <c r="F96" s="7">
        <v>355906</v>
      </c>
      <c r="G96" s="7" t="s">
        <v>42</v>
      </c>
      <c r="H96" s="7"/>
      <c r="I96" s="7"/>
      <c r="J96" s="7" t="s">
        <v>650</v>
      </c>
      <c r="K96" s="12" t="s">
        <v>651</v>
      </c>
      <c r="L96" s="7" t="s">
        <v>602</v>
      </c>
      <c r="M96" s="7" t="s">
        <v>603</v>
      </c>
      <c r="N96" s="10">
        <v>5562982329500</v>
      </c>
      <c r="O96" s="10" t="s">
        <v>106</v>
      </c>
      <c r="P96" s="10" t="s">
        <v>42</v>
      </c>
      <c r="Q96" s="7" t="s">
        <v>66</v>
      </c>
      <c r="R96" s="7" t="str" cm="1">
        <f t="array" ref="R96">_xlfn.IFS(BaseClientes2[[#This Row],[tipoDeCliente]]="ADVISOR","ADVISOR",BaseClientes2[[#This Row],[tipoDeCliente]]="FAMILIA","RETENCAO",BaseClientes2[[#This Row],[tipoDeCliente]]="RETENCAO","RETENCAO",BaseClientes2[[#This Row],[tipoDeCliente]]="NORMAL","CONSULTORIA",BaseClientes2[[#This Row],[tipoDeCliente]]="HIBRIDO","CONSULTORIA")</f>
        <v>RETENCAO</v>
      </c>
      <c r="S96" s="7" t="s">
        <v>217</v>
      </c>
      <c r="T96" s="7" t="s">
        <v>185</v>
      </c>
      <c r="U96" s="7" t="s">
        <v>644</v>
      </c>
      <c r="V96" s="10">
        <v>5511982654456</v>
      </c>
      <c r="W96" s="8">
        <v>44186</v>
      </c>
      <c r="X96" s="8">
        <v>44186</v>
      </c>
      <c r="Y96" s="7" t="s">
        <v>602</v>
      </c>
      <c r="Z96" s="7" t="s">
        <v>652</v>
      </c>
      <c r="AA96" s="7" t="s">
        <v>648</v>
      </c>
      <c r="AB96" s="7" t="s">
        <v>52</v>
      </c>
      <c r="AC96" s="7" t="s">
        <v>53</v>
      </c>
      <c r="AD96" s="7" t="s">
        <v>54</v>
      </c>
      <c r="AE96" s="7" t="s">
        <v>68</v>
      </c>
      <c r="AF96" s="11">
        <v>1</v>
      </c>
      <c r="AG96" s="7" t="s">
        <v>42</v>
      </c>
      <c r="AH96" s="7" t="s">
        <v>56</v>
      </c>
      <c r="AI96" s="7" t="s">
        <v>56</v>
      </c>
      <c r="AJ96" s="7" t="s">
        <v>56</v>
      </c>
      <c r="AK96" s="7"/>
      <c r="AL96" s="8" t="s">
        <v>58</v>
      </c>
      <c r="AM96" s="8"/>
    </row>
    <row r="97" spans="1:39" x14ac:dyDescent="0.3">
      <c r="A97" s="7">
        <v>97</v>
      </c>
      <c r="B97" s="7" t="s">
        <v>653</v>
      </c>
      <c r="C97" s="8">
        <v>27468</v>
      </c>
      <c r="D97" s="7" t="s">
        <v>72</v>
      </c>
      <c r="E97" s="9" t="s">
        <v>654</v>
      </c>
      <c r="F97" s="7">
        <v>45401</v>
      </c>
      <c r="G97" s="7" t="s">
        <v>42</v>
      </c>
      <c r="H97" s="7"/>
      <c r="I97" s="7" t="s">
        <v>655</v>
      </c>
      <c r="J97" s="7" t="s">
        <v>656</v>
      </c>
      <c r="K97" s="12" t="s">
        <v>657</v>
      </c>
      <c r="L97" s="7" t="s">
        <v>602</v>
      </c>
      <c r="M97" s="7" t="s">
        <v>603</v>
      </c>
      <c r="N97" s="10">
        <v>5562982329500</v>
      </c>
      <c r="O97" s="10" t="s">
        <v>106</v>
      </c>
      <c r="P97" s="10" t="s">
        <v>42</v>
      </c>
      <c r="Q97" s="7" t="s">
        <v>66</v>
      </c>
      <c r="R97" s="7" t="str" cm="1">
        <f t="array" ref="R97">_xlfn.IFS(BaseClientes2[[#This Row],[tipoDeCliente]]="ADVISOR","ADVISOR",BaseClientes2[[#This Row],[tipoDeCliente]]="FAMILIA","RETENCAO",BaseClientes2[[#This Row],[tipoDeCliente]]="RETENCAO","RETENCAO",BaseClientes2[[#This Row],[tipoDeCliente]]="NORMAL","CONSULTORIA",BaseClientes2[[#This Row],[tipoDeCliente]]="HIBRIDO","CONSULTORIA")</f>
        <v>RETENCAO</v>
      </c>
      <c r="S97" s="7" t="s">
        <v>604</v>
      </c>
      <c r="T97" s="7" t="s">
        <v>605</v>
      </c>
      <c r="U97" s="7" t="s">
        <v>613</v>
      </c>
      <c r="V97" s="10">
        <v>5562982329500</v>
      </c>
      <c r="W97" s="8">
        <v>44186</v>
      </c>
      <c r="X97" s="8">
        <v>44186</v>
      </c>
      <c r="Y97" s="7" t="s">
        <v>602</v>
      </c>
      <c r="Z97" s="7" t="s">
        <v>655</v>
      </c>
      <c r="AA97" s="7" t="s">
        <v>653</v>
      </c>
      <c r="AB97" s="7" t="s">
        <v>244</v>
      </c>
      <c r="AC97" s="7" t="s">
        <v>53</v>
      </c>
      <c r="AD97" s="7" t="s">
        <v>54</v>
      </c>
      <c r="AE97" s="7" t="s">
        <v>68</v>
      </c>
      <c r="AF97" s="11">
        <v>1</v>
      </c>
      <c r="AG97" s="7" t="s">
        <v>42</v>
      </c>
      <c r="AH97" s="7" t="s">
        <v>54</v>
      </c>
      <c r="AI97" s="7" t="s">
        <v>56</v>
      </c>
      <c r="AJ97" s="7" t="s">
        <v>56</v>
      </c>
      <c r="AK97" s="7"/>
      <c r="AL97" s="8" t="s">
        <v>58</v>
      </c>
      <c r="AM97" s="8"/>
    </row>
    <row r="98" spans="1:39" x14ac:dyDescent="0.3">
      <c r="A98" s="7">
        <v>98</v>
      </c>
      <c r="B98" s="7" t="s">
        <v>658</v>
      </c>
      <c r="C98" s="8">
        <v>18837</v>
      </c>
      <c r="D98" s="7" t="s">
        <v>40</v>
      </c>
      <c r="E98" s="9" t="s">
        <v>659</v>
      </c>
      <c r="F98" s="7">
        <v>4743156</v>
      </c>
      <c r="G98" s="7">
        <v>3644155</v>
      </c>
      <c r="H98" s="7"/>
      <c r="I98" s="7" t="s">
        <v>660</v>
      </c>
      <c r="J98" s="7" t="s">
        <v>661</v>
      </c>
      <c r="K98" s="12" t="s">
        <v>662</v>
      </c>
      <c r="L98" s="7" t="s">
        <v>663</v>
      </c>
      <c r="M98" s="7" t="s">
        <v>664</v>
      </c>
      <c r="N98" s="10">
        <v>5581991670681</v>
      </c>
      <c r="O98" s="10" t="s">
        <v>106</v>
      </c>
      <c r="P98" s="10" t="s">
        <v>65</v>
      </c>
      <c r="Q98" s="7" t="s">
        <v>66</v>
      </c>
      <c r="R98" s="7" t="str" cm="1">
        <f t="array" ref="R9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98" s="7" t="s">
        <v>49</v>
      </c>
      <c r="T98" s="7" t="s">
        <v>50</v>
      </c>
      <c r="U98" s="7" t="s">
        <v>95</v>
      </c>
      <c r="V98" s="10">
        <v>5581999649882</v>
      </c>
      <c r="W98" s="8">
        <v>44225</v>
      </c>
      <c r="X98" s="8">
        <v>44225</v>
      </c>
      <c r="Y98" s="7" t="s">
        <v>665</v>
      </c>
      <c r="Z98" s="7" t="s">
        <v>665</v>
      </c>
      <c r="AA98" s="7" t="s">
        <v>664</v>
      </c>
      <c r="AB98" s="7" t="s">
        <v>545</v>
      </c>
      <c r="AC98" s="7" t="s">
        <v>53</v>
      </c>
      <c r="AD98" s="7" t="s">
        <v>56</v>
      </c>
      <c r="AE98" s="7" t="s">
        <v>176</v>
      </c>
      <c r="AF98" s="11">
        <v>1</v>
      </c>
      <c r="AG98" s="7">
        <v>1</v>
      </c>
      <c r="AH98" s="7" t="s">
        <v>54</v>
      </c>
      <c r="AI98" s="7" t="s">
        <v>56</v>
      </c>
      <c r="AJ98" s="7" t="s">
        <v>54</v>
      </c>
      <c r="AK98" s="7"/>
      <c r="AL98" s="8" t="s">
        <v>58</v>
      </c>
      <c r="AM98" s="8"/>
    </row>
    <row r="99" spans="1:39" x14ac:dyDescent="0.3">
      <c r="A99" s="7">
        <v>99</v>
      </c>
      <c r="B99" s="7" t="s">
        <v>664</v>
      </c>
      <c r="C99" s="8">
        <v>29707</v>
      </c>
      <c r="D99" s="7" t="s">
        <v>72</v>
      </c>
      <c r="E99" s="9" t="s">
        <v>666</v>
      </c>
      <c r="F99" s="7">
        <v>4502819</v>
      </c>
      <c r="G99" s="7">
        <v>3189854</v>
      </c>
      <c r="H99" s="7"/>
      <c r="I99" s="7" t="s">
        <v>667</v>
      </c>
      <c r="J99" s="7" t="s">
        <v>668</v>
      </c>
      <c r="K99" s="12" t="s">
        <v>669</v>
      </c>
      <c r="L99" s="7" t="s">
        <v>665</v>
      </c>
      <c r="M99" s="7" t="s">
        <v>664</v>
      </c>
      <c r="N99" s="10">
        <v>5581991670681</v>
      </c>
      <c r="O99" s="10" t="s">
        <v>106</v>
      </c>
      <c r="P99" s="10" t="s">
        <v>106</v>
      </c>
      <c r="Q99" s="7" t="s">
        <v>66</v>
      </c>
      <c r="R99" s="7" t="str" cm="1">
        <f t="array" ref="R9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99" s="7" t="s">
        <v>49</v>
      </c>
      <c r="T99" s="7" t="s">
        <v>50</v>
      </c>
      <c r="U99" s="7" t="s">
        <v>670</v>
      </c>
      <c r="V99" s="10">
        <v>5581991670681</v>
      </c>
      <c r="W99" s="8">
        <v>44225</v>
      </c>
      <c r="X99" s="8">
        <v>44225</v>
      </c>
      <c r="Y99" s="7" t="s">
        <v>665</v>
      </c>
      <c r="Z99" s="7" t="s">
        <v>665</v>
      </c>
      <c r="AA99" s="7" t="s">
        <v>664</v>
      </c>
      <c r="AB99" s="7" t="s">
        <v>409</v>
      </c>
      <c r="AC99" s="7" t="s">
        <v>53</v>
      </c>
      <c r="AD99" s="7" t="s">
        <v>56</v>
      </c>
      <c r="AE99" s="7" t="s">
        <v>176</v>
      </c>
      <c r="AF99" s="11">
        <v>1</v>
      </c>
      <c r="AG99" s="7">
        <v>1</v>
      </c>
      <c r="AH99" s="7" t="s">
        <v>54</v>
      </c>
      <c r="AI99" s="7" t="s">
        <v>56</v>
      </c>
      <c r="AJ99" s="7" t="s">
        <v>54</v>
      </c>
      <c r="AK99" s="7"/>
      <c r="AL99" s="8" t="s">
        <v>58</v>
      </c>
      <c r="AM99" s="8"/>
    </row>
    <row r="100" spans="1:39" x14ac:dyDescent="0.3">
      <c r="A100" s="7">
        <v>100</v>
      </c>
      <c r="B100" s="7" t="s">
        <v>671</v>
      </c>
      <c r="C100" s="8">
        <v>30456</v>
      </c>
      <c r="D100" s="7" t="s">
        <v>72</v>
      </c>
      <c r="E100" s="9" t="s">
        <v>672</v>
      </c>
      <c r="F100" s="7">
        <v>4742932</v>
      </c>
      <c r="G100" s="7" t="s">
        <v>42</v>
      </c>
      <c r="H100" s="7"/>
      <c r="I100" s="7" t="s">
        <v>673</v>
      </c>
      <c r="J100" s="7" t="s">
        <v>674</v>
      </c>
      <c r="K100" s="12" t="s">
        <v>675</v>
      </c>
      <c r="L100" s="7" t="s">
        <v>676</v>
      </c>
      <c r="M100" s="7" t="s">
        <v>664</v>
      </c>
      <c r="N100" s="10">
        <v>5581991670681</v>
      </c>
      <c r="O100" s="10" t="s">
        <v>65</v>
      </c>
      <c r="P100" s="10" t="s">
        <v>42</v>
      </c>
      <c r="Q100" s="7" t="s">
        <v>66</v>
      </c>
      <c r="R100" s="7" t="str" cm="1">
        <f t="array" ref="R10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00" s="7" t="s">
        <v>217</v>
      </c>
      <c r="T100" s="7" t="s">
        <v>185</v>
      </c>
      <c r="U100" s="7" t="s">
        <v>677</v>
      </c>
      <c r="V100" s="10">
        <v>5581991670681</v>
      </c>
      <c r="W100" s="8">
        <v>44225</v>
      </c>
      <c r="X100" s="8">
        <v>44225</v>
      </c>
      <c r="Y100" s="7" t="s">
        <v>665</v>
      </c>
      <c r="Z100" s="7" t="s">
        <v>665</v>
      </c>
      <c r="AA100" s="7" t="s">
        <v>664</v>
      </c>
      <c r="AB100" s="7" t="s">
        <v>678</v>
      </c>
      <c r="AC100" s="7" t="s">
        <v>53</v>
      </c>
      <c r="AD100" s="7" t="s">
        <v>56</v>
      </c>
      <c r="AE100" s="7" t="s">
        <v>176</v>
      </c>
      <c r="AF100" s="11">
        <v>1</v>
      </c>
      <c r="AG100" s="7">
        <v>1</v>
      </c>
      <c r="AH100" s="7" t="s">
        <v>54</v>
      </c>
      <c r="AI100" s="7" t="s">
        <v>56</v>
      </c>
      <c r="AJ100" s="7" t="s">
        <v>54</v>
      </c>
      <c r="AK100" s="7"/>
      <c r="AL100" s="8" t="s">
        <v>58</v>
      </c>
      <c r="AM100" s="8"/>
    </row>
    <row r="101" spans="1:39" x14ac:dyDescent="0.3">
      <c r="A101" s="7">
        <v>101</v>
      </c>
      <c r="B101" s="7" t="s">
        <v>679</v>
      </c>
      <c r="C101" s="8"/>
      <c r="D101" s="7" t="s">
        <v>40</v>
      </c>
      <c r="E101" s="9" t="s">
        <v>680</v>
      </c>
      <c r="F101" s="7" t="s">
        <v>42</v>
      </c>
      <c r="G101" s="7">
        <v>2868818</v>
      </c>
      <c r="H101" s="7"/>
      <c r="I101" s="7"/>
      <c r="J101" s="7" t="s">
        <v>681</v>
      </c>
      <c r="K101" s="12" t="s">
        <v>682</v>
      </c>
      <c r="L101" s="7" t="s">
        <v>683</v>
      </c>
      <c r="M101" s="7" t="s">
        <v>679</v>
      </c>
      <c r="N101" s="10">
        <v>5581996260911</v>
      </c>
      <c r="O101" s="10" t="s">
        <v>42</v>
      </c>
      <c r="P101" s="10" t="s">
        <v>65</v>
      </c>
      <c r="Q101" s="7" t="s">
        <v>683</v>
      </c>
      <c r="R101" s="7" t="str" cm="1">
        <f t="array" ref="R101">_xlfn.IFS(BaseClientes2[[#This Row],[tipoDeCliente]]="ADVISOR","ADVISOR",BaseClientes2[[#This Row],[tipoDeCliente]]="FAMILIA","RETENCAO",BaseClientes2[[#This Row],[tipoDeCliente]]="RETENCAO","RETENCAO",BaseClientes2[[#This Row],[tipoDeCliente]]="NORMAL","CONSULTORIA",BaseClientes2[[#This Row],[tipoDeCliente]]="HIBRIDO","CONSULTORIA")</f>
        <v>RETENCAO</v>
      </c>
      <c r="S101" s="7" t="s">
        <v>684</v>
      </c>
      <c r="T101" s="7" t="s">
        <v>50</v>
      </c>
      <c r="U101" s="7"/>
      <c r="V101" s="10">
        <v>5581996260911</v>
      </c>
      <c r="W101" s="8">
        <v>44197</v>
      </c>
      <c r="X101" s="8">
        <v>44197</v>
      </c>
      <c r="Y101" s="7" t="s">
        <v>683</v>
      </c>
      <c r="Z101" s="7" t="s">
        <v>683</v>
      </c>
      <c r="AA101" s="7" t="s">
        <v>679</v>
      </c>
      <c r="AB101" s="7" t="s">
        <v>96</v>
      </c>
      <c r="AC101" s="7" t="s">
        <v>140</v>
      </c>
      <c r="AD101" s="7" t="s">
        <v>56</v>
      </c>
      <c r="AE101" s="7" t="s">
        <v>55</v>
      </c>
      <c r="AF101" s="11">
        <v>1</v>
      </c>
      <c r="AG101" s="7" t="s">
        <v>42</v>
      </c>
      <c r="AH101" s="7" t="s">
        <v>56</v>
      </c>
      <c r="AI101" s="7" t="s">
        <v>56</v>
      </c>
      <c r="AJ101" s="7" t="s">
        <v>56</v>
      </c>
      <c r="AK101" s="7"/>
      <c r="AL101" s="8" t="s">
        <v>58</v>
      </c>
      <c r="AM101" s="8"/>
    </row>
    <row r="102" spans="1:39" x14ac:dyDescent="0.3">
      <c r="A102" s="7">
        <v>102</v>
      </c>
      <c r="B102" s="7" t="s">
        <v>685</v>
      </c>
      <c r="C102" s="8">
        <v>24838</v>
      </c>
      <c r="D102" s="7" t="s">
        <v>40</v>
      </c>
      <c r="E102" s="9" t="s">
        <v>686</v>
      </c>
      <c r="F102" s="7">
        <v>4586710</v>
      </c>
      <c r="G102" s="7" t="s">
        <v>42</v>
      </c>
      <c r="H102" s="7"/>
      <c r="I102" s="7"/>
      <c r="J102" s="7" t="s">
        <v>687</v>
      </c>
      <c r="K102" s="12" t="s">
        <v>688</v>
      </c>
      <c r="L102" s="7" t="s">
        <v>689</v>
      </c>
      <c r="M102" s="7" t="s">
        <v>685</v>
      </c>
      <c r="N102" s="10">
        <v>5581999722199</v>
      </c>
      <c r="O102" s="10" t="s">
        <v>65</v>
      </c>
      <c r="P102" s="10" t="s">
        <v>42</v>
      </c>
      <c r="Q102" s="7" t="s">
        <v>304</v>
      </c>
      <c r="R102" s="7" t="str" cm="1">
        <f t="array" ref="R102">_xlfn.IFS(BaseClientes2[[#This Row],[tipoDeCliente]]="ADVISOR","ADVISOR",BaseClientes2[[#This Row],[tipoDeCliente]]="FAMILIA","RETENCAO",BaseClientes2[[#This Row],[tipoDeCliente]]="RETENCAO","RETENCAO",BaseClientes2[[#This Row],[tipoDeCliente]]="NORMAL","CONSULTORIA",BaseClientes2[[#This Row],[tipoDeCliente]]="HIBRIDO","CONSULTORIA")</f>
        <v>RETENCAO</v>
      </c>
      <c r="S102" s="7" t="s">
        <v>317</v>
      </c>
      <c r="T102" s="7" t="s">
        <v>50</v>
      </c>
      <c r="U102" s="7" t="s">
        <v>690</v>
      </c>
      <c r="V102" s="10">
        <v>5581999722199</v>
      </c>
      <c r="W102" s="8">
        <v>44200</v>
      </c>
      <c r="X102" s="8">
        <v>44200</v>
      </c>
      <c r="Y102" s="7" t="s">
        <v>689</v>
      </c>
      <c r="Z102" s="7" t="s">
        <v>689</v>
      </c>
      <c r="AA102" s="7" t="s">
        <v>685</v>
      </c>
      <c r="AB102" s="7" t="s">
        <v>691</v>
      </c>
      <c r="AC102" s="7" t="s">
        <v>140</v>
      </c>
      <c r="AD102" s="7" t="s">
        <v>54</v>
      </c>
      <c r="AE102" s="7" t="s">
        <v>68</v>
      </c>
      <c r="AF102" s="11">
        <v>0</v>
      </c>
      <c r="AG102" s="7" t="s">
        <v>42</v>
      </c>
      <c r="AH102" s="7" t="s">
        <v>56</v>
      </c>
      <c r="AI102" s="7" t="s">
        <v>56</v>
      </c>
      <c r="AJ102" s="7" t="s">
        <v>56</v>
      </c>
      <c r="AK102" s="7"/>
      <c r="AL102" s="8" t="s">
        <v>58</v>
      </c>
      <c r="AM102" s="8"/>
    </row>
    <row r="103" spans="1:39" x14ac:dyDescent="0.3">
      <c r="A103" s="7">
        <v>103</v>
      </c>
      <c r="B103" s="7" t="s">
        <v>692</v>
      </c>
      <c r="C103" s="8">
        <v>29368</v>
      </c>
      <c r="D103" s="7" t="s">
        <v>72</v>
      </c>
      <c r="E103" s="9" t="s">
        <v>693</v>
      </c>
      <c r="F103" s="7">
        <v>4797446</v>
      </c>
      <c r="G103" s="7" t="s">
        <v>42</v>
      </c>
      <c r="H103" s="7"/>
      <c r="I103" s="7" t="s">
        <v>694</v>
      </c>
      <c r="J103" s="7" t="s">
        <v>695</v>
      </c>
      <c r="K103" s="12" t="s">
        <v>696</v>
      </c>
      <c r="L103" s="7" t="s">
        <v>697</v>
      </c>
      <c r="M103" s="7" t="s">
        <v>692</v>
      </c>
      <c r="N103" s="10">
        <v>5571999793545</v>
      </c>
      <c r="O103" s="10" t="s">
        <v>106</v>
      </c>
      <c r="P103" s="10" t="s">
        <v>42</v>
      </c>
      <c r="Q103" s="7" t="s">
        <v>66</v>
      </c>
      <c r="R103" s="7" t="str" cm="1">
        <f t="array" ref="R10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03" s="7" t="s">
        <v>698</v>
      </c>
      <c r="T103" s="7" t="s">
        <v>296</v>
      </c>
      <c r="U103" s="7" t="s">
        <v>699</v>
      </c>
      <c r="V103" s="10">
        <v>5571999793545</v>
      </c>
      <c r="W103" s="8">
        <v>44203</v>
      </c>
      <c r="X103" s="8">
        <v>44203</v>
      </c>
      <c r="Y103" s="7" t="s">
        <v>697</v>
      </c>
      <c r="Z103" s="7" t="s">
        <v>697</v>
      </c>
      <c r="AA103" s="7" t="s">
        <v>692</v>
      </c>
      <c r="AB103" s="7" t="s">
        <v>52</v>
      </c>
      <c r="AC103" s="7" t="s">
        <v>140</v>
      </c>
      <c r="AD103" s="7" t="s">
        <v>56</v>
      </c>
      <c r="AE103" s="7" t="s">
        <v>176</v>
      </c>
      <c r="AF103" s="11">
        <v>1</v>
      </c>
      <c r="AG103" s="7">
        <v>1</v>
      </c>
      <c r="AH103" s="7" t="s">
        <v>54</v>
      </c>
      <c r="AI103" s="7" t="s">
        <v>54</v>
      </c>
      <c r="AJ103" s="7" t="s">
        <v>54</v>
      </c>
      <c r="AK103" s="7"/>
      <c r="AL103" s="8" t="s">
        <v>58</v>
      </c>
      <c r="AM103" s="8"/>
    </row>
    <row r="104" spans="1:39" x14ac:dyDescent="0.3">
      <c r="A104" s="7">
        <v>104</v>
      </c>
      <c r="B104" s="7" t="s">
        <v>700</v>
      </c>
      <c r="C104" s="8">
        <v>29021</v>
      </c>
      <c r="D104" s="7" t="s">
        <v>40</v>
      </c>
      <c r="E104" s="9" t="s">
        <v>701</v>
      </c>
      <c r="F104" s="7">
        <v>2044581</v>
      </c>
      <c r="G104" s="7" t="s">
        <v>42</v>
      </c>
      <c r="H104" s="7"/>
      <c r="I104" s="7" t="s">
        <v>702</v>
      </c>
      <c r="J104" s="7" t="s">
        <v>703</v>
      </c>
      <c r="K104" s="12" t="s">
        <v>704</v>
      </c>
      <c r="L104" s="7" t="s">
        <v>697</v>
      </c>
      <c r="M104" s="7" t="s">
        <v>692</v>
      </c>
      <c r="N104" s="10">
        <v>5571999793545</v>
      </c>
      <c r="O104" s="10" t="s">
        <v>65</v>
      </c>
      <c r="P104" s="10" t="s">
        <v>42</v>
      </c>
      <c r="Q104" s="7" t="s">
        <v>66</v>
      </c>
      <c r="R104" s="7" t="str" cm="1">
        <f t="array" ref="R10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04" s="7" t="s">
        <v>698</v>
      </c>
      <c r="T104" s="7" t="s">
        <v>296</v>
      </c>
      <c r="U104" s="7" t="s">
        <v>699</v>
      </c>
      <c r="V104" s="10">
        <v>5571988206696</v>
      </c>
      <c r="W104" s="8">
        <v>44203</v>
      </c>
      <c r="X104" s="8">
        <v>44203</v>
      </c>
      <c r="Y104" s="7" t="s">
        <v>697</v>
      </c>
      <c r="Z104" s="7" t="s">
        <v>697</v>
      </c>
      <c r="AA104" s="7" t="s">
        <v>692</v>
      </c>
      <c r="AB104" s="7" t="s">
        <v>705</v>
      </c>
      <c r="AC104" s="7" t="s">
        <v>140</v>
      </c>
      <c r="AD104" s="7" t="s">
        <v>54</v>
      </c>
      <c r="AE104" s="7" t="s">
        <v>176</v>
      </c>
      <c r="AF104" s="11">
        <v>1</v>
      </c>
      <c r="AG104" s="7">
        <v>1</v>
      </c>
      <c r="AH104" s="7" t="s">
        <v>54</v>
      </c>
      <c r="AI104" s="7" t="s">
        <v>54</v>
      </c>
      <c r="AJ104" s="7" t="s">
        <v>54</v>
      </c>
      <c r="AK104" s="7"/>
      <c r="AL104" s="8" t="s">
        <v>58</v>
      </c>
      <c r="AM104" s="8"/>
    </row>
    <row r="105" spans="1:39" x14ac:dyDescent="0.3">
      <c r="A105" s="7">
        <v>105</v>
      </c>
      <c r="B105" s="7" t="s">
        <v>706</v>
      </c>
      <c r="C105" s="8" t="s">
        <v>707</v>
      </c>
      <c r="D105" s="7" t="s">
        <v>40</v>
      </c>
      <c r="E105" s="9" t="s">
        <v>708</v>
      </c>
      <c r="F105" s="7">
        <v>2495430</v>
      </c>
      <c r="G105" s="7">
        <v>936181</v>
      </c>
      <c r="H105" s="7"/>
      <c r="I105" s="7" t="s">
        <v>709</v>
      </c>
      <c r="J105" s="7" t="s">
        <v>710</v>
      </c>
      <c r="K105" s="12" t="s">
        <v>711</v>
      </c>
      <c r="L105" s="7" t="s">
        <v>712</v>
      </c>
      <c r="M105" s="7" t="s">
        <v>706</v>
      </c>
      <c r="N105" s="10">
        <v>5511944421225</v>
      </c>
      <c r="O105" s="10" t="s">
        <v>42</v>
      </c>
      <c r="P105" s="10" t="s">
        <v>65</v>
      </c>
      <c r="Q105" s="7" t="s">
        <v>66</v>
      </c>
      <c r="R105" s="7" t="str" cm="1">
        <f t="array" ref="R10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05" s="7" t="s">
        <v>713</v>
      </c>
      <c r="T105" s="7" t="s">
        <v>714</v>
      </c>
      <c r="U105" s="7" t="s">
        <v>715</v>
      </c>
      <c r="V105" s="10">
        <v>5511944421225</v>
      </c>
      <c r="W105" s="8">
        <v>44225</v>
      </c>
      <c r="X105" s="8">
        <v>44225</v>
      </c>
      <c r="Y105" s="7" t="s">
        <v>712</v>
      </c>
      <c r="Z105" s="7" t="s">
        <v>712</v>
      </c>
      <c r="AA105" s="7" t="s">
        <v>706</v>
      </c>
      <c r="AB105" s="7" t="s">
        <v>52</v>
      </c>
      <c r="AC105" s="7" t="s">
        <v>53</v>
      </c>
      <c r="AD105" s="7" t="s">
        <v>56</v>
      </c>
      <c r="AE105" s="7" t="s">
        <v>176</v>
      </c>
      <c r="AF105" s="11">
        <v>1</v>
      </c>
      <c r="AG105" s="7">
        <v>1</v>
      </c>
      <c r="AH105" s="7" t="s">
        <v>54</v>
      </c>
      <c r="AI105" s="7" t="s">
        <v>56</v>
      </c>
      <c r="AJ105" s="7" t="s">
        <v>54</v>
      </c>
      <c r="AK105" s="7"/>
      <c r="AL105" s="8" t="s">
        <v>58</v>
      </c>
      <c r="AM105" s="8"/>
    </row>
    <row r="106" spans="1:39" x14ac:dyDescent="0.3">
      <c r="A106" s="7">
        <v>106</v>
      </c>
      <c r="B106" s="7" t="s">
        <v>716</v>
      </c>
      <c r="C106" s="8">
        <v>33109</v>
      </c>
      <c r="D106" s="7" t="s">
        <v>72</v>
      </c>
      <c r="E106" s="9" t="s">
        <v>717</v>
      </c>
      <c r="F106" s="7">
        <v>5666711</v>
      </c>
      <c r="G106" s="7">
        <v>2768262</v>
      </c>
      <c r="H106" s="7"/>
      <c r="I106" s="7"/>
      <c r="J106" s="7" t="s">
        <v>718</v>
      </c>
      <c r="K106" s="12" t="s">
        <v>719</v>
      </c>
      <c r="L106" s="7" t="s">
        <v>712</v>
      </c>
      <c r="M106" s="7" t="s">
        <v>706</v>
      </c>
      <c r="N106" s="10">
        <v>5511944421225</v>
      </c>
      <c r="O106" s="10" t="s">
        <v>65</v>
      </c>
      <c r="P106" s="10" t="s">
        <v>65</v>
      </c>
      <c r="Q106" s="7" t="s">
        <v>66</v>
      </c>
      <c r="R106" s="7" t="str" cm="1">
        <f t="array" ref="R10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06" s="7" t="s">
        <v>713</v>
      </c>
      <c r="T106" s="7" t="s">
        <v>714</v>
      </c>
      <c r="U106" s="7" t="s">
        <v>715</v>
      </c>
      <c r="V106" s="10">
        <v>5586981821661</v>
      </c>
      <c r="W106" s="8">
        <v>44225</v>
      </c>
      <c r="X106" s="8">
        <v>44225</v>
      </c>
      <c r="Y106" s="7" t="s">
        <v>712</v>
      </c>
      <c r="Z106" s="7" t="s">
        <v>712</v>
      </c>
      <c r="AA106" s="7" t="s">
        <v>706</v>
      </c>
      <c r="AB106" s="7" t="s">
        <v>52</v>
      </c>
      <c r="AC106" s="7" t="s">
        <v>53</v>
      </c>
      <c r="AD106" s="7" t="s">
        <v>56</v>
      </c>
      <c r="AE106" s="7" t="s">
        <v>176</v>
      </c>
      <c r="AF106" s="11">
        <v>1</v>
      </c>
      <c r="AG106" s="7">
        <v>1</v>
      </c>
      <c r="AH106" s="7" t="s">
        <v>56</v>
      </c>
      <c r="AI106" s="7" t="s">
        <v>56</v>
      </c>
      <c r="AJ106" s="7" t="s">
        <v>56</v>
      </c>
      <c r="AK106" s="7"/>
      <c r="AL106" s="8" t="s">
        <v>58</v>
      </c>
      <c r="AM106" s="8"/>
    </row>
    <row r="107" spans="1:39" x14ac:dyDescent="0.3">
      <c r="A107" s="7">
        <v>107</v>
      </c>
      <c r="B107" s="7" t="s">
        <v>720</v>
      </c>
      <c r="C107" s="8" t="s">
        <v>721</v>
      </c>
      <c r="D107" s="7" t="s">
        <v>40</v>
      </c>
      <c r="E107" s="9" t="s">
        <v>722</v>
      </c>
      <c r="F107" s="7">
        <v>2645509</v>
      </c>
      <c r="G107" s="7">
        <v>4043444</v>
      </c>
      <c r="H107" s="7"/>
      <c r="I107" s="7" t="s">
        <v>723</v>
      </c>
      <c r="J107" s="7" t="s">
        <v>724</v>
      </c>
      <c r="K107" s="12" t="s">
        <v>725</v>
      </c>
      <c r="L107" s="7" t="s">
        <v>726</v>
      </c>
      <c r="M107" s="7" t="s">
        <v>720</v>
      </c>
      <c r="N107" s="10">
        <v>5586999888414</v>
      </c>
      <c r="O107" s="10" t="s">
        <v>106</v>
      </c>
      <c r="P107" s="10" t="s">
        <v>106</v>
      </c>
      <c r="Q107" s="7" t="s">
        <v>66</v>
      </c>
      <c r="R107" s="7" t="str" cm="1">
        <f t="array" ref="R10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07" s="7" t="s">
        <v>713</v>
      </c>
      <c r="T107" s="7" t="s">
        <v>714</v>
      </c>
      <c r="U107" s="7" t="s">
        <v>727</v>
      </c>
      <c r="V107" s="10">
        <v>5586999888414</v>
      </c>
      <c r="W107" s="8">
        <v>44225</v>
      </c>
      <c r="X107" s="8">
        <v>44225</v>
      </c>
      <c r="Y107" s="7" t="s">
        <v>726</v>
      </c>
      <c r="Z107" s="7" t="s">
        <v>726</v>
      </c>
      <c r="AA107" s="7" t="s">
        <v>720</v>
      </c>
      <c r="AB107" s="7" t="s">
        <v>545</v>
      </c>
      <c r="AC107" s="7" t="s">
        <v>53</v>
      </c>
      <c r="AD107" s="7" t="s">
        <v>54</v>
      </c>
      <c r="AE107" s="7" t="s">
        <v>176</v>
      </c>
      <c r="AF107" s="11">
        <v>1</v>
      </c>
      <c r="AG107" s="7">
        <v>1</v>
      </c>
      <c r="AH107" s="7" t="s">
        <v>54</v>
      </c>
      <c r="AI107" s="7" t="s">
        <v>54</v>
      </c>
      <c r="AJ107" s="7" t="s">
        <v>54</v>
      </c>
      <c r="AK107" s="7"/>
      <c r="AL107" s="8" t="s">
        <v>69</v>
      </c>
      <c r="AM107" s="8"/>
    </row>
    <row r="108" spans="1:39" x14ac:dyDescent="0.3">
      <c r="A108" s="7">
        <v>108</v>
      </c>
      <c r="B108" s="7" t="s">
        <v>728</v>
      </c>
      <c r="C108" s="8">
        <v>23113</v>
      </c>
      <c r="D108" s="7" t="s">
        <v>72</v>
      </c>
      <c r="E108" s="9" t="s">
        <v>729</v>
      </c>
      <c r="F108" s="7">
        <v>4779559</v>
      </c>
      <c r="G108" s="7" t="s">
        <v>42</v>
      </c>
      <c r="H108" s="7"/>
      <c r="I108" s="7" t="s">
        <v>730</v>
      </c>
      <c r="J108" s="7" t="s">
        <v>731</v>
      </c>
      <c r="K108" s="12" t="s">
        <v>732</v>
      </c>
      <c r="L108" s="7" t="s">
        <v>733</v>
      </c>
      <c r="M108" s="7" t="s">
        <v>706</v>
      </c>
      <c r="N108" s="10">
        <v>5511944421225</v>
      </c>
      <c r="O108" s="10" t="s">
        <v>42</v>
      </c>
      <c r="P108" s="10" t="s">
        <v>42</v>
      </c>
      <c r="Q108" s="7" t="s">
        <v>66</v>
      </c>
      <c r="R108" s="7" t="str" cm="1">
        <f t="array" ref="R10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08" s="7" t="s">
        <v>713</v>
      </c>
      <c r="T108" s="7" t="s">
        <v>714</v>
      </c>
      <c r="U108" s="7" t="s">
        <v>734</v>
      </c>
      <c r="V108" s="10">
        <v>5586999473327</v>
      </c>
      <c r="W108" s="8">
        <v>44253</v>
      </c>
      <c r="X108" s="8">
        <v>44253</v>
      </c>
      <c r="Y108" s="7" t="s">
        <v>712</v>
      </c>
      <c r="Z108" s="7" t="s">
        <v>712</v>
      </c>
      <c r="AA108" s="7" t="s">
        <v>706</v>
      </c>
      <c r="AB108" s="7" t="s">
        <v>52</v>
      </c>
      <c r="AC108" s="7" t="s">
        <v>53</v>
      </c>
      <c r="AD108" s="7" t="s">
        <v>54</v>
      </c>
      <c r="AE108" s="7" t="s">
        <v>176</v>
      </c>
      <c r="AF108" s="11">
        <v>1</v>
      </c>
      <c r="AG108" s="7">
        <v>1</v>
      </c>
      <c r="AH108" s="7" t="s">
        <v>54</v>
      </c>
      <c r="AI108" s="7" t="s">
        <v>56</v>
      </c>
      <c r="AJ108" s="7" t="s">
        <v>54</v>
      </c>
      <c r="AK108" s="7"/>
      <c r="AL108" s="8" t="s">
        <v>58</v>
      </c>
      <c r="AM108" s="8"/>
    </row>
    <row r="109" spans="1:39" x14ac:dyDescent="0.3">
      <c r="A109" s="7">
        <v>109</v>
      </c>
      <c r="B109" s="7" t="s">
        <v>735</v>
      </c>
      <c r="C109" s="8" t="s">
        <v>736</v>
      </c>
      <c r="D109" s="7" t="s">
        <v>40</v>
      </c>
      <c r="E109" s="9" t="s">
        <v>737</v>
      </c>
      <c r="F109" s="7">
        <v>583508</v>
      </c>
      <c r="G109" s="7">
        <v>1106681</v>
      </c>
      <c r="H109" s="7"/>
      <c r="I109" s="7" t="s">
        <v>738</v>
      </c>
      <c r="J109" s="7" t="s">
        <v>739</v>
      </c>
      <c r="K109" s="12" t="s">
        <v>740</v>
      </c>
      <c r="L109" s="7" t="s">
        <v>741</v>
      </c>
      <c r="M109" s="7" t="s">
        <v>735</v>
      </c>
      <c r="N109" s="10">
        <v>5511952458170</v>
      </c>
      <c r="O109" s="10" t="s">
        <v>106</v>
      </c>
      <c r="P109" s="10" t="s">
        <v>106</v>
      </c>
      <c r="Q109" s="7" t="s">
        <v>66</v>
      </c>
      <c r="R109" s="7" t="str" cm="1">
        <f t="array" ref="R10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09" s="7" t="s">
        <v>217</v>
      </c>
      <c r="T109" s="7" t="s">
        <v>185</v>
      </c>
      <c r="U109" s="7" t="s">
        <v>742</v>
      </c>
      <c r="V109" s="10">
        <v>5511952458170</v>
      </c>
      <c r="W109" s="8">
        <v>44223</v>
      </c>
      <c r="X109" s="8">
        <v>44223</v>
      </c>
      <c r="Y109" s="7" t="s">
        <v>741</v>
      </c>
      <c r="Z109" s="7" t="s">
        <v>741</v>
      </c>
      <c r="AA109" s="7" t="s">
        <v>735</v>
      </c>
      <c r="AB109" s="7" t="s">
        <v>409</v>
      </c>
      <c r="AC109" s="7" t="s">
        <v>53</v>
      </c>
      <c r="AD109" s="7" t="s">
        <v>54</v>
      </c>
      <c r="AE109" s="7" t="s">
        <v>176</v>
      </c>
      <c r="AF109" s="11">
        <v>1</v>
      </c>
      <c r="AG109" s="7">
        <v>1</v>
      </c>
      <c r="AH109" s="7" t="s">
        <v>54</v>
      </c>
      <c r="AI109" s="7" t="s">
        <v>54</v>
      </c>
      <c r="AJ109" s="7" t="s">
        <v>54</v>
      </c>
      <c r="AK109" s="7"/>
      <c r="AL109" s="8" t="s">
        <v>58</v>
      </c>
      <c r="AM109" s="8"/>
    </row>
    <row r="110" spans="1:39" x14ac:dyDescent="0.3">
      <c r="A110" s="7">
        <v>110</v>
      </c>
      <c r="B110" s="7" t="s">
        <v>743</v>
      </c>
      <c r="C110" s="8">
        <v>32575</v>
      </c>
      <c r="D110" s="7" t="s">
        <v>72</v>
      </c>
      <c r="E110" s="9" t="s">
        <v>744</v>
      </c>
      <c r="F110" s="7">
        <v>595613</v>
      </c>
      <c r="G110" s="7" t="s">
        <v>42</v>
      </c>
      <c r="H110" s="7"/>
      <c r="I110" s="7" t="s">
        <v>745</v>
      </c>
      <c r="J110" s="7" t="s">
        <v>746</v>
      </c>
      <c r="K110" s="12" t="s">
        <v>747</v>
      </c>
      <c r="L110" s="7" t="s">
        <v>741</v>
      </c>
      <c r="M110" s="7" t="s">
        <v>735</v>
      </c>
      <c r="N110" s="10">
        <v>5511952458170</v>
      </c>
      <c r="O110" s="10" t="s">
        <v>106</v>
      </c>
      <c r="P110" s="10" t="s">
        <v>42</v>
      </c>
      <c r="Q110" s="7" t="s">
        <v>66</v>
      </c>
      <c r="R110" s="7" t="str" cm="1">
        <f t="array" ref="R11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10" s="7" t="s">
        <v>217</v>
      </c>
      <c r="T110" s="7" t="s">
        <v>185</v>
      </c>
      <c r="U110" s="7" t="s">
        <v>748</v>
      </c>
      <c r="V110" s="10">
        <v>5511972157363</v>
      </c>
      <c r="W110" s="8">
        <v>44223</v>
      </c>
      <c r="X110" s="8">
        <v>44223</v>
      </c>
      <c r="Y110" s="7" t="s">
        <v>741</v>
      </c>
      <c r="Z110" s="7" t="s">
        <v>741</v>
      </c>
      <c r="AA110" s="7" t="s">
        <v>735</v>
      </c>
      <c r="AB110" s="7" t="s">
        <v>409</v>
      </c>
      <c r="AC110" s="7" t="s">
        <v>53</v>
      </c>
      <c r="AD110" s="7" t="s">
        <v>54</v>
      </c>
      <c r="AE110" s="7" t="s">
        <v>176</v>
      </c>
      <c r="AF110" s="11">
        <v>1</v>
      </c>
      <c r="AG110" s="7">
        <v>1</v>
      </c>
      <c r="AH110" s="7" t="s">
        <v>54</v>
      </c>
      <c r="AI110" s="7" t="s">
        <v>54</v>
      </c>
      <c r="AJ110" s="7" t="s">
        <v>54</v>
      </c>
      <c r="AK110" s="7"/>
      <c r="AL110" s="8" t="s">
        <v>58</v>
      </c>
      <c r="AM110" s="8"/>
    </row>
    <row r="111" spans="1:39" x14ac:dyDescent="0.3">
      <c r="A111" s="7">
        <v>111</v>
      </c>
      <c r="B111" s="7" t="s">
        <v>749</v>
      </c>
      <c r="C111" s="8">
        <v>35740</v>
      </c>
      <c r="D111" s="7" t="s">
        <v>72</v>
      </c>
      <c r="E111" s="9" t="s">
        <v>750</v>
      </c>
      <c r="F111" s="7">
        <v>4465510</v>
      </c>
      <c r="G111" s="7" t="s">
        <v>42</v>
      </c>
      <c r="H111" s="7"/>
      <c r="I111" s="7"/>
      <c r="J111" s="7" t="s">
        <v>751</v>
      </c>
      <c r="K111" s="12" t="s">
        <v>752</v>
      </c>
      <c r="L111" s="7" t="s">
        <v>264</v>
      </c>
      <c r="M111" s="7" t="s">
        <v>260</v>
      </c>
      <c r="N111" s="10">
        <v>5581999734730</v>
      </c>
      <c r="O111" s="10" t="s">
        <v>106</v>
      </c>
      <c r="P111" s="10" t="s">
        <v>42</v>
      </c>
      <c r="Q111" s="7" t="s">
        <v>264</v>
      </c>
      <c r="R111" s="7" t="str" cm="1">
        <f t="array" ref="R111">_xlfn.IFS(BaseClientes2[[#This Row],[tipoDeCliente]]="ADVISOR","ADVISOR",BaseClientes2[[#This Row],[tipoDeCliente]]="FAMILIA","RETENCAO",BaseClientes2[[#This Row],[tipoDeCliente]]="RETENCAO","RETENCAO",BaseClientes2[[#This Row],[tipoDeCliente]]="NORMAL","CONSULTORIA",BaseClientes2[[#This Row],[tipoDeCliente]]="HIBRIDO","CONSULTORIA")</f>
        <v>RETENCAO</v>
      </c>
      <c r="S111" s="7" t="s">
        <v>49</v>
      </c>
      <c r="T111" s="7" t="s">
        <v>50</v>
      </c>
      <c r="U111" s="7" t="s">
        <v>753</v>
      </c>
      <c r="V111" s="10">
        <v>5581994563537</v>
      </c>
      <c r="W111" s="8">
        <v>44207</v>
      </c>
      <c r="X111" s="8">
        <v>44207</v>
      </c>
      <c r="Y111" s="7" t="s">
        <v>264</v>
      </c>
      <c r="Z111" s="7" t="s">
        <v>264</v>
      </c>
      <c r="AA111" s="7" t="s">
        <v>260</v>
      </c>
      <c r="AB111" s="7" t="s">
        <v>108</v>
      </c>
      <c r="AC111" s="7" t="s">
        <v>140</v>
      </c>
      <c r="AD111" s="7" t="s">
        <v>56</v>
      </c>
      <c r="AE111" s="7" t="s">
        <v>55</v>
      </c>
      <c r="AF111" s="11">
        <v>1</v>
      </c>
      <c r="AG111" s="7" t="s">
        <v>42</v>
      </c>
      <c r="AH111" s="7" t="s">
        <v>56</v>
      </c>
      <c r="AI111" s="7" t="s">
        <v>56</v>
      </c>
      <c r="AJ111" s="7" t="s">
        <v>56</v>
      </c>
      <c r="AK111" s="7"/>
      <c r="AL111" s="8" t="s">
        <v>58</v>
      </c>
      <c r="AM111" s="8"/>
    </row>
    <row r="112" spans="1:39" x14ac:dyDescent="0.3">
      <c r="A112" s="7">
        <v>112</v>
      </c>
      <c r="B112" s="7" t="s">
        <v>754</v>
      </c>
      <c r="C112" s="8">
        <v>25061</v>
      </c>
      <c r="D112" s="7" t="s">
        <v>40</v>
      </c>
      <c r="E112" s="9" t="s">
        <v>755</v>
      </c>
      <c r="F112" s="7">
        <v>2731587</v>
      </c>
      <c r="G112" s="7" t="s">
        <v>42</v>
      </c>
      <c r="H112" s="7"/>
      <c r="I112" s="7"/>
      <c r="J112" s="7" t="s">
        <v>756</v>
      </c>
      <c r="K112" s="12" t="s">
        <v>757</v>
      </c>
      <c r="L112" s="7" t="s">
        <v>758</v>
      </c>
      <c r="M112" s="7" t="s">
        <v>754</v>
      </c>
      <c r="N112" s="10">
        <v>5581991110767</v>
      </c>
      <c r="O112" s="10" t="s">
        <v>106</v>
      </c>
      <c r="P112" s="10" t="s">
        <v>42</v>
      </c>
      <c r="Q112" s="7" t="s">
        <v>66</v>
      </c>
      <c r="R112" s="7" t="str" cm="1">
        <f t="array" ref="R11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12" s="7" t="s">
        <v>49</v>
      </c>
      <c r="T112" s="7" t="s">
        <v>50</v>
      </c>
      <c r="U112" s="7" t="s">
        <v>759</v>
      </c>
      <c r="V112" s="10">
        <v>5581991110767</v>
      </c>
      <c r="W112" s="8">
        <v>44209</v>
      </c>
      <c r="X112" s="8">
        <v>44209</v>
      </c>
      <c r="Y112" s="7" t="s">
        <v>758</v>
      </c>
      <c r="Z112" s="7" t="s">
        <v>758</v>
      </c>
      <c r="AA112" s="7" t="s">
        <v>754</v>
      </c>
      <c r="AB112" s="7" t="s">
        <v>124</v>
      </c>
      <c r="AC112" s="7" t="s">
        <v>53</v>
      </c>
      <c r="AD112" s="7" t="s">
        <v>56</v>
      </c>
      <c r="AE112" s="7" t="s">
        <v>176</v>
      </c>
      <c r="AF112" s="11">
        <v>0</v>
      </c>
      <c r="AG112" s="7" t="s">
        <v>42</v>
      </c>
      <c r="AH112" s="7" t="s">
        <v>54</v>
      </c>
      <c r="AI112" s="7" t="s">
        <v>56</v>
      </c>
      <c r="AJ112" s="7" t="s">
        <v>54</v>
      </c>
      <c r="AK112" s="7"/>
      <c r="AL112" s="8" t="s">
        <v>69</v>
      </c>
      <c r="AM112" s="8">
        <v>44595</v>
      </c>
    </row>
    <row r="113" spans="1:39" x14ac:dyDescent="0.3">
      <c r="A113" s="7">
        <v>113</v>
      </c>
      <c r="B113" s="7" t="s">
        <v>760</v>
      </c>
      <c r="C113" s="8" t="s">
        <v>761</v>
      </c>
      <c r="D113" s="7" t="s">
        <v>40</v>
      </c>
      <c r="E113" s="9" t="s">
        <v>762</v>
      </c>
      <c r="F113" s="7" t="s">
        <v>42</v>
      </c>
      <c r="G113" s="7">
        <v>341069</v>
      </c>
      <c r="H113" s="7"/>
      <c r="I113" s="7" t="s">
        <v>763</v>
      </c>
      <c r="J113" s="7" t="s">
        <v>764</v>
      </c>
      <c r="K113" s="12" t="s">
        <v>765</v>
      </c>
      <c r="L113" s="7" t="s">
        <v>766</v>
      </c>
      <c r="M113" s="7" t="s">
        <v>760</v>
      </c>
      <c r="N113" s="10">
        <v>5513997199539</v>
      </c>
      <c r="O113" s="10" t="s">
        <v>106</v>
      </c>
      <c r="P113" s="10" t="s">
        <v>106</v>
      </c>
      <c r="Q113" s="7" t="s">
        <v>66</v>
      </c>
      <c r="R113" s="7" t="str" cm="1">
        <f t="array" ref="R11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13" s="7" t="s">
        <v>767</v>
      </c>
      <c r="T113" s="7" t="s">
        <v>185</v>
      </c>
      <c r="U113" s="7" t="s">
        <v>768</v>
      </c>
      <c r="V113" s="10">
        <v>5513997199539</v>
      </c>
      <c r="W113" s="8">
        <v>44223</v>
      </c>
      <c r="X113" s="8">
        <v>44223</v>
      </c>
      <c r="Y113" s="7" t="s">
        <v>766</v>
      </c>
      <c r="Z113" s="7" t="s">
        <v>766</v>
      </c>
      <c r="AA113" s="7" t="s">
        <v>760</v>
      </c>
      <c r="AB113" s="7" t="s">
        <v>769</v>
      </c>
      <c r="AC113" s="7" t="s">
        <v>53</v>
      </c>
      <c r="AD113" s="7" t="s">
        <v>54</v>
      </c>
      <c r="AE113" s="7" t="s">
        <v>176</v>
      </c>
      <c r="AF113" s="11">
        <v>1</v>
      </c>
      <c r="AG113" s="7">
        <v>1</v>
      </c>
      <c r="AH113" s="7" t="s">
        <v>54</v>
      </c>
      <c r="AI113" s="7" t="s">
        <v>56</v>
      </c>
      <c r="AJ113" s="7" t="s">
        <v>54</v>
      </c>
      <c r="AK113" s="7"/>
      <c r="AL113" s="8" t="s">
        <v>58</v>
      </c>
      <c r="AM113" s="8"/>
    </row>
    <row r="114" spans="1:39" x14ac:dyDescent="0.3">
      <c r="A114" s="7">
        <v>114</v>
      </c>
      <c r="B114" s="7" t="s">
        <v>303</v>
      </c>
      <c r="C114" s="8">
        <v>37610</v>
      </c>
      <c r="D114" s="7" t="s">
        <v>40</v>
      </c>
      <c r="E114" s="9" t="s">
        <v>770</v>
      </c>
      <c r="F114" s="7">
        <v>4744873</v>
      </c>
      <c r="G114" s="7" t="s">
        <v>42</v>
      </c>
      <c r="H114" s="7"/>
      <c r="I114" s="7" t="s">
        <v>771</v>
      </c>
      <c r="J114" s="7" t="s">
        <v>772</v>
      </c>
      <c r="K114" s="12" t="s">
        <v>773</v>
      </c>
      <c r="L114" s="7" t="s">
        <v>306</v>
      </c>
      <c r="M114" s="7" t="s">
        <v>303</v>
      </c>
      <c r="N114" s="10">
        <v>5581995019674</v>
      </c>
      <c r="O114" s="10" t="s">
        <v>106</v>
      </c>
      <c r="P114" s="10" t="s">
        <v>42</v>
      </c>
      <c r="Q114" s="7" t="s">
        <v>304</v>
      </c>
      <c r="R114" s="7" t="str" cm="1">
        <f t="array" ref="R11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14" s="7" t="s">
        <v>49</v>
      </c>
      <c r="T114" s="7" t="s">
        <v>50</v>
      </c>
      <c r="U114" s="7"/>
      <c r="V114" s="10">
        <v>5581995019674</v>
      </c>
      <c r="W114" s="8">
        <v>44223</v>
      </c>
      <c r="X114" s="8">
        <v>44223</v>
      </c>
      <c r="Y114" s="7" t="s">
        <v>306</v>
      </c>
      <c r="Z114" s="7" t="s">
        <v>306</v>
      </c>
      <c r="AA114" s="7" t="s">
        <v>303</v>
      </c>
      <c r="AB114" s="7" t="s">
        <v>89</v>
      </c>
      <c r="AC114" s="7" t="s">
        <v>53</v>
      </c>
      <c r="AD114" s="7" t="s">
        <v>56</v>
      </c>
      <c r="AE114" s="7" t="s">
        <v>176</v>
      </c>
      <c r="AF114" s="11">
        <v>1</v>
      </c>
      <c r="AG114" s="7" t="s">
        <v>187</v>
      </c>
      <c r="AH114" s="7" t="s">
        <v>54</v>
      </c>
      <c r="AI114" s="7" t="s">
        <v>56</v>
      </c>
      <c r="AJ114" s="7" t="s">
        <v>54</v>
      </c>
      <c r="AK114" s="7"/>
      <c r="AL114" s="8" t="s">
        <v>58</v>
      </c>
      <c r="AM114" s="8"/>
    </row>
    <row r="115" spans="1:39" x14ac:dyDescent="0.3">
      <c r="A115" s="7">
        <v>115</v>
      </c>
      <c r="B115" s="7" t="s">
        <v>774</v>
      </c>
      <c r="C115" s="8">
        <v>35948</v>
      </c>
      <c r="D115" s="7" t="s">
        <v>40</v>
      </c>
      <c r="E115" s="9" t="s">
        <v>775</v>
      </c>
      <c r="F115" s="7">
        <v>4385373</v>
      </c>
      <c r="G115" s="7" t="s">
        <v>42</v>
      </c>
      <c r="H115" s="7"/>
      <c r="I115" s="7" t="s">
        <v>776</v>
      </c>
      <c r="J115" s="7" t="s">
        <v>777</v>
      </c>
      <c r="K115" s="12" t="s">
        <v>778</v>
      </c>
      <c r="L115" s="7" t="s">
        <v>779</v>
      </c>
      <c r="M115" s="7" t="s">
        <v>303</v>
      </c>
      <c r="N115" s="10">
        <v>5581995019674</v>
      </c>
      <c r="O115" s="10" t="s">
        <v>65</v>
      </c>
      <c r="P115" s="10" t="s">
        <v>42</v>
      </c>
      <c r="Q115" s="7" t="s">
        <v>304</v>
      </c>
      <c r="R115" s="7" t="str" cm="1">
        <f t="array" ref="R11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15" s="7" t="s">
        <v>49</v>
      </c>
      <c r="T115" s="7" t="s">
        <v>50</v>
      </c>
      <c r="U115" s="7" t="s">
        <v>305</v>
      </c>
      <c r="V115" s="10">
        <v>5581981245770</v>
      </c>
      <c r="W115" s="8">
        <v>44210</v>
      </c>
      <c r="X115" s="8">
        <v>44210</v>
      </c>
      <c r="Y115" s="7" t="s">
        <v>306</v>
      </c>
      <c r="Z115" s="7" t="s">
        <v>306</v>
      </c>
      <c r="AA115" s="7" t="s">
        <v>303</v>
      </c>
      <c r="AB115" s="7" t="s">
        <v>124</v>
      </c>
      <c r="AC115" s="7" t="s">
        <v>53</v>
      </c>
      <c r="AD115" s="7" t="s">
        <v>56</v>
      </c>
      <c r="AE115" s="7" t="s">
        <v>176</v>
      </c>
      <c r="AF115" s="11">
        <v>1</v>
      </c>
      <c r="AG115" s="7" t="s">
        <v>187</v>
      </c>
      <c r="AH115" s="7" t="s">
        <v>56</v>
      </c>
      <c r="AI115" s="7" t="s">
        <v>56</v>
      </c>
      <c r="AJ115" s="7" t="s">
        <v>56</v>
      </c>
      <c r="AK115" s="7"/>
      <c r="AL115" s="8" t="s">
        <v>58</v>
      </c>
      <c r="AM115" s="8"/>
    </row>
    <row r="116" spans="1:39" x14ac:dyDescent="0.3">
      <c r="A116" s="7">
        <v>116</v>
      </c>
      <c r="B116" s="7" t="s">
        <v>780</v>
      </c>
      <c r="C116" s="8" t="s">
        <v>781</v>
      </c>
      <c r="D116" s="7" t="s">
        <v>40</v>
      </c>
      <c r="E116" s="9" t="s">
        <v>782</v>
      </c>
      <c r="F116" s="7">
        <v>3235740</v>
      </c>
      <c r="G116" s="7">
        <v>1904507</v>
      </c>
      <c r="H116" s="7"/>
      <c r="I116" s="7" t="s">
        <v>783</v>
      </c>
      <c r="J116" s="7" t="s">
        <v>784</v>
      </c>
      <c r="K116" s="12" t="s">
        <v>785</v>
      </c>
      <c r="L116" s="7" t="s">
        <v>786</v>
      </c>
      <c r="M116" s="7" t="s">
        <v>780</v>
      </c>
      <c r="N116" s="10">
        <v>5511988552397</v>
      </c>
      <c r="O116" s="10" t="s">
        <v>42</v>
      </c>
      <c r="P116" s="10" t="s">
        <v>106</v>
      </c>
      <c r="Q116" s="7" t="s">
        <v>66</v>
      </c>
      <c r="R116" s="7" t="str" cm="1">
        <f t="array" ref="R11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16" s="7" t="s">
        <v>787</v>
      </c>
      <c r="T116" s="7" t="s">
        <v>185</v>
      </c>
      <c r="U116" s="7" t="s">
        <v>788</v>
      </c>
      <c r="V116" s="10">
        <v>5511988552397</v>
      </c>
      <c r="W116" s="8">
        <v>44223</v>
      </c>
      <c r="X116" s="8">
        <v>44223</v>
      </c>
      <c r="Y116" s="7" t="s">
        <v>786</v>
      </c>
      <c r="Z116" s="7" t="s">
        <v>786</v>
      </c>
      <c r="AA116" s="7" t="s">
        <v>780</v>
      </c>
      <c r="AB116" s="7" t="s">
        <v>96</v>
      </c>
      <c r="AC116" s="7" t="s">
        <v>53</v>
      </c>
      <c r="AD116" s="7" t="s">
        <v>54</v>
      </c>
      <c r="AE116" s="7" t="s">
        <v>176</v>
      </c>
      <c r="AF116" s="11">
        <v>1</v>
      </c>
      <c r="AG116" s="7">
        <v>1</v>
      </c>
      <c r="AH116" s="7" t="s">
        <v>54</v>
      </c>
      <c r="AI116" s="7" t="s">
        <v>56</v>
      </c>
      <c r="AJ116" s="7" t="s">
        <v>54</v>
      </c>
      <c r="AK116" s="7"/>
      <c r="AL116" s="8" t="s">
        <v>58</v>
      </c>
      <c r="AM116" s="8"/>
    </row>
    <row r="117" spans="1:39" x14ac:dyDescent="0.3">
      <c r="A117" s="7">
        <v>117</v>
      </c>
      <c r="B117" s="7" t="s">
        <v>789</v>
      </c>
      <c r="C117" s="8">
        <v>28122</v>
      </c>
      <c r="D117" s="7" t="s">
        <v>72</v>
      </c>
      <c r="E117" s="9" t="s">
        <v>790</v>
      </c>
      <c r="F117" s="7">
        <v>2612428</v>
      </c>
      <c r="G117" s="7">
        <v>3785466</v>
      </c>
      <c r="H117" s="7"/>
      <c r="I117" s="7" t="s">
        <v>791</v>
      </c>
      <c r="J117" s="7" t="s">
        <v>792</v>
      </c>
      <c r="K117" s="12" t="s">
        <v>793</v>
      </c>
      <c r="L117" s="7" t="s">
        <v>794</v>
      </c>
      <c r="M117" s="7" t="s">
        <v>789</v>
      </c>
      <c r="N117" s="10">
        <v>5511976568787</v>
      </c>
      <c r="O117" s="10" t="s">
        <v>65</v>
      </c>
      <c r="P117" s="10" t="s">
        <v>65</v>
      </c>
      <c r="Q117" s="7" t="s">
        <v>66</v>
      </c>
      <c r="R117" s="7" t="str" cm="1">
        <f t="array" ref="R11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17" s="7" t="s">
        <v>217</v>
      </c>
      <c r="T117" s="7" t="s">
        <v>185</v>
      </c>
      <c r="U117" s="7" t="s">
        <v>795</v>
      </c>
      <c r="V117" s="10">
        <v>5511976568787</v>
      </c>
      <c r="W117" s="8">
        <v>44228</v>
      </c>
      <c r="X117" s="8">
        <v>44228</v>
      </c>
      <c r="Y117" s="7" t="s">
        <v>794</v>
      </c>
      <c r="Z117" s="7" t="s">
        <v>794</v>
      </c>
      <c r="AA117" s="7" t="s">
        <v>789</v>
      </c>
      <c r="AB117" s="7" t="s">
        <v>52</v>
      </c>
      <c r="AC117" s="7" t="s">
        <v>53</v>
      </c>
      <c r="AD117" s="7" t="s">
        <v>54</v>
      </c>
      <c r="AE117" s="7" t="s">
        <v>176</v>
      </c>
      <c r="AF117" s="11">
        <v>1</v>
      </c>
      <c r="AG117" s="7">
        <v>1</v>
      </c>
      <c r="AH117" s="7" t="s">
        <v>54</v>
      </c>
      <c r="AI117" s="7" t="s">
        <v>56</v>
      </c>
      <c r="AJ117" s="7" t="s">
        <v>54</v>
      </c>
      <c r="AK117" s="7"/>
      <c r="AL117" s="8" t="s">
        <v>58</v>
      </c>
      <c r="AM117" s="8"/>
    </row>
    <row r="118" spans="1:39" x14ac:dyDescent="0.3">
      <c r="A118" s="7">
        <v>118</v>
      </c>
      <c r="B118" s="7" t="s">
        <v>796</v>
      </c>
      <c r="C118" s="8" t="s">
        <v>797</v>
      </c>
      <c r="D118" s="7" t="s">
        <v>40</v>
      </c>
      <c r="E118" s="9" t="s">
        <v>798</v>
      </c>
      <c r="F118" s="7">
        <v>2647663</v>
      </c>
      <c r="G118" s="7">
        <v>3357621</v>
      </c>
      <c r="H118" s="7"/>
      <c r="I118" s="7" t="s">
        <v>799</v>
      </c>
      <c r="J118" s="7" t="s">
        <v>800</v>
      </c>
      <c r="K118" s="12" t="s">
        <v>801</v>
      </c>
      <c r="L118" s="7" t="s">
        <v>802</v>
      </c>
      <c r="M118" s="7" t="s">
        <v>789</v>
      </c>
      <c r="N118" s="10">
        <v>5511976568787</v>
      </c>
      <c r="O118" s="10" t="s">
        <v>42</v>
      </c>
      <c r="P118" s="10" t="s">
        <v>106</v>
      </c>
      <c r="Q118" s="7" t="s">
        <v>66</v>
      </c>
      <c r="R118" s="7" t="str" cm="1">
        <f t="array" ref="R11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18" s="7" t="s">
        <v>217</v>
      </c>
      <c r="T118" s="7" t="s">
        <v>185</v>
      </c>
      <c r="U118" s="7" t="s">
        <v>803</v>
      </c>
      <c r="V118" s="10">
        <v>5511953151974</v>
      </c>
      <c r="W118" s="8">
        <v>44228</v>
      </c>
      <c r="X118" s="8">
        <v>44228</v>
      </c>
      <c r="Y118" s="7" t="s">
        <v>794</v>
      </c>
      <c r="Z118" s="7" t="s">
        <v>794</v>
      </c>
      <c r="AA118" s="7" t="s">
        <v>789</v>
      </c>
      <c r="AB118" s="7" t="s">
        <v>52</v>
      </c>
      <c r="AC118" s="7" t="s">
        <v>53</v>
      </c>
      <c r="AD118" s="7" t="s">
        <v>54</v>
      </c>
      <c r="AE118" s="7" t="s">
        <v>176</v>
      </c>
      <c r="AF118" s="11">
        <v>1</v>
      </c>
      <c r="AG118" s="7">
        <v>1</v>
      </c>
      <c r="AH118" s="7" t="s">
        <v>54</v>
      </c>
      <c r="AI118" s="7" t="s">
        <v>56</v>
      </c>
      <c r="AJ118" s="7" t="s">
        <v>54</v>
      </c>
      <c r="AK118" s="7"/>
      <c r="AL118" s="8" t="s">
        <v>58</v>
      </c>
      <c r="AM118" s="8"/>
    </row>
    <row r="119" spans="1:39" x14ac:dyDescent="0.3">
      <c r="A119" s="7">
        <v>119</v>
      </c>
      <c r="B119" s="7" t="s">
        <v>804</v>
      </c>
      <c r="C119" s="8" t="s">
        <v>805</v>
      </c>
      <c r="D119" s="7" t="s">
        <v>40</v>
      </c>
      <c r="E119" s="9" t="s">
        <v>806</v>
      </c>
      <c r="F119" s="7">
        <v>3120456</v>
      </c>
      <c r="G119" s="7"/>
      <c r="H119" s="7"/>
      <c r="I119" s="7" t="s">
        <v>807</v>
      </c>
      <c r="J119" s="7" t="s">
        <v>808</v>
      </c>
      <c r="K119" s="12" t="s">
        <v>809</v>
      </c>
      <c r="L119" s="7" t="s">
        <v>810</v>
      </c>
      <c r="M119" s="7" t="s">
        <v>804</v>
      </c>
      <c r="N119" s="10">
        <v>5511997001994</v>
      </c>
      <c r="O119" s="10" t="s">
        <v>65</v>
      </c>
      <c r="P119" s="10" t="s">
        <v>65</v>
      </c>
      <c r="Q119" s="7" t="s">
        <v>66</v>
      </c>
      <c r="R119" s="7" t="str" cm="1">
        <f t="array" ref="R11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19" s="7" t="s">
        <v>217</v>
      </c>
      <c r="T119" s="7" t="s">
        <v>185</v>
      </c>
      <c r="U119" s="7" t="s">
        <v>811</v>
      </c>
      <c r="V119" s="10">
        <v>5511997001994</v>
      </c>
      <c r="W119" s="8">
        <v>44263</v>
      </c>
      <c r="X119" s="8">
        <v>44263</v>
      </c>
      <c r="Y119" s="7" t="s">
        <v>810</v>
      </c>
      <c r="Z119" s="7" t="s">
        <v>810</v>
      </c>
      <c r="AA119" s="7" t="s">
        <v>804</v>
      </c>
      <c r="AB119" s="7" t="s">
        <v>52</v>
      </c>
      <c r="AC119" s="7" t="s">
        <v>53</v>
      </c>
      <c r="AD119" s="7" t="s">
        <v>56</v>
      </c>
      <c r="AE119" s="7" t="s">
        <v>176</v>
      </c>
      <c r="AF119" s="11">
        <v>1</v>
      </c>
      <c r="AG119" s="7">
        <v>1</v>
      </c>
      <c r="AH119" s="7" t="s">
        <v>54</v>
      </c>
      <c r="AI119" s="7" t="s">
        <v>56</v>
      </c>
      <c r="AJ119" s="7" t="s">
        <v>54</v>
      </c>
      <c r="AK119" s="7"/>
      <c r="AL119" s="8" t="s">
        <v>58</v>
      </c>
      <c r="AM119" s="8"/>
    </row>
    <row r="120" spans="1:39" x14ac:dyDescent="0.3">
      <c r="A120" s="7">
        <v>120</v>
      </c>
      <c r="B120" s="7" t="s">
        <v>812</v>
      </c>
      <c r="C120" s="8">
        <v>22226</v>
      </c>
      <c r="D120" s="7" t="s">
        <v>72</v>
      </c>
      <c r="E120" s="9" t="s">
        <v>813</v>
      </c>
      <c r="F120" s="7">
        <v>4812519</v>
      </c>
      <c r="G120" s="7" t="s">
        <v>42</v>
      </c>
      <c r="H120" s="7"/>
      <c r="I120" s="7" t="s">
        <v>814</v>
      </c>
      <c r="J120" s="7" t="s">
        <v>815</v>
      </c>
      <c r="K120" s="12" t="s">
        <v>816</v>
      </c>
      <c r="L120" s="7" t="s">
        <v>817</v>
      </c>
      <c r="M120" s="7" t="s">
        <v>524</v>
      </c>
      <c r="N120" s="10">
        <v>5511960309118</v>
      </c>
      <c r="O120" s="10" t="s">
        <v>65</v>
      </c>
      <c r="P120" s="10" t="s">
        <v>42</v>
      </c>
      <c r="Q120" s="7" t="s">
        <v>66</v>
      </c>
      <c r="R120" s="7" t="str" cm="1">
        <f t="array" ref="R12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20" s="7" t="s">
        <v>49</v>
      </c>
      <c r="T120" s="7" t="s">
        <v>50</v>
      </c>
      <c r="U120" s="7" t="s">
        <v>530</v>
      </c>
      <c r="V120" s="10">
        <v>5581985777780</v>
      </c>
      <c r="W120" s="8">
        <v>44253</v>
      </c>
      <c r="X120" s="8">
        <v>44253</v>
      </c>
      <c r="Y120" s="7" t="s">
        <v>529</v>
      </c>
      <c r="Z120" s="7" t="s">
        <v>529</v>
      </c>
      <c r="AA120" s="7" t="s">
        <v>524</v>
      </c>
      <c r="AB120" s="7" t="s">
        <v>52</v>
      </c>
      <c r="AC120" s="7" t="s">
        <v>140</v>
      </c>
      <c r="AD120" s="7" t="s">
        <v>54</v>
      </c>
      <c r="AE120" s="7" t="s">
        <v>176</v>
      </c>
      <c r="AF120" s="11">
        <v>1</v>
      </c>
      <c r="AG120" s="7">
        <v>1</v>
      </c>
      <c r="AH120" s="7" t="s">
        <v>54</v>
      </c>
      <c r="AI120" s="7" t="s">
        <v>56</v>
      </c>
      <c r="AJ120" s="7" t="s">
        <v>54</v>
      </c>
      <c r="AK120" s="7"/>
      <c r="AL120" s="8" t="s">
        <v>58</v>
      </c>
      <c r="AM120" s="8"/>
    </row>
    <row r="121" spans="1:39" x14ac:dyDescent="0.3">
      <c r="A121" s="7">
        <v>121</v>
      </c>
      <c r="B121" s="7" t="s">
        <v>818</v>
      </c>
      <c r="C121" s="8">
        <v>18211</v>
      </c>
      <c r="D121" s="7" t="s">
        <v>72</v>
      </c>
      <c r="E121" s="9" t="s">
        <v>819</v>
      </c>
      <c r="F121" s="7">
        <v>4868958</v>
      </c>
      <c r="G121" s="7" t="s">
        <v>42</v>
      </c>
      <c r="H121" s="7"/>
      <c r="I121" s="7" t="s">
        <v>820</v>
      </c>
      <c r="J121" s="7" t="s">
        <v>821</v>
      </c>
      <c r="K121" s="12" t="s">
        <v>822</v>
      </c>
      <c r="L121" s="7" t="s">
        <v>823</v>
      </c>
      <c r="M121" s="7" t="s">
        <v>818</v>
      </c>
      <c r="N121" s="10">
        <v>5581996671536</v>
      </c>
      <c r="O121" s="10" t="s">
        <v>106</v>
      </c>
      <c r="P121" s="10" t="s">
        <v>42</v>
      </c>
      <c r="Q121" s="7" t="s">
        <v>66</v>
      </c>
      <c r="R121" s="7" t="str" cm="1">
        <f t="array" ref="R12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21" s="7" t="s">
        <v>49</v>
      </c>
      <c r="T121" s="7" t="s">
        <v>50</v>
      </c>
      <c r="U121" s="7" t="s">
        <v>824</v>
      </c>
      <c r="V121" s="10">
        <v>5581996671536</v>
      </c>
      <c r="W121" s="8">
        <v>44252</v>
      </c>
      <c r="X121" s="8">
        <v>44252</v>
      </c>
      <c r="Y121" s="7" t="s">
        <v>823</v>
      </c>
      <c r="Z121" s="7" t="s">
        <v>823</v>
      </c>
      <c r="AA121" s="7" t="s">
        <v>818</v>
      </c>
      <c r="AB121" s="7" t="s">
        <v>417</v>
      </c>
      <c r="AC121" s="7" t="s">
        <v>140</v>
      </c>
      <c r="AD121" s="7" t="s">
        <v>56</v>
      </c>
      <c r="AE121" s="7" t="s">
        <v>176</v>
      </c>
      <c r="AF121" s="11">
        <v>1</v>
      </c>
      <c r="AG121" s="7">
        <v>1</v>
      </c>
      <c r="AH121" s="7" t="s">
        <v>54</v>
      </c>
      <c r="AI121" s="7" t="s">
        <v>56</v>
      </c>
      <c r="AJ121" s="7" t="s">
        <v>54</v>
      </c>
      <c r="AK121" s="7"/>
      <c r="AL121" s="8" t="s">
        <v>58</v>
      </c>
      <c r="AM121" s="8"/>
    </row>
    <row r="122" spans="1:39" x14ac:dyDescent="0.3">
      <c r="A122" s="7">
        <v>122</v>
      </c>
      <c r="B122" s="7" t="s">
        <v>825</v>
      </c>
      <c r="C122" s="8">
        <v>33343</v>
      </c>
      <c r="D122" s="7" t="s">
        <v>72</v>
      </c>
      <c r="E122" s="9" t="s">
        <v>826</v>
      </c>
      <c r="F122" s="7">
        <v>4870473</v>
      </c>
      <c r="G122" s="7" t="s">
        <v>42</v>
      </c>
      <c r="H122" s="7"/>
      <c r="I122" s="7"/>
      <c r="J122" s="7" t="s">
        <v>827</v>
      </c>
      <c r="K122" s="12" t="s">
        <v>828</v>
      </c>
      <c r="L122" s="7" t="s">
        <v>829</v>
      </c>
      <c r="M122" s="7" t="s">
        <v>818</v>
      </c>
      <c r="N122" s="10">
        <v>5581996671536</v>
      </c>
      <c r="O122" s="10" t="s">
        <v>42</v>
      </c>
      <c r="P122" s="10" t="s">
        <v>42</v>
      </c>
      <c r="Q122" s="7" t="s">
        <v>66</v>
      </c>
      <c r="R122" s="7" t="str" cm="1">
        <f t="array" ref="R12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22" s="7" t="s">
        <v>49</v>
      </c>
      <c r="T122" s="7" t="s">
        <v>50</v>
      </c>
      <c r="U122" s="7" t="s">
        <v>830</v>
      </c>
      <c r="V122" s="10">
        <v>5581996671536</v>
      </c>
      <c r="W122" s="8">
        <v>44238</v>
      </c>
      <c r="X122" s="8">
        <v>44238</v>
      </c>
      <c r="Y122" s="7" t="s">
        <v>823</v>
      </c>
      <c r="Z122" s="7" t="s">
        <v>823</v>
      </c>
      <c r="AA122" s="7" t="s">
        <v>818</v>
      </c>
      <c r="AB122" s="7" t="s">
        <v>164</v>
      </c>
      <c r="AC122" s="7" t="s">
        <v>140</v>
      </c>
      <c r="AD122" s="7" t="s">
        <v>54</v>
      </c>
      <c r="AE122" s="7" t="s">
        <v>176</v>
      </c>
      <c r="AF122" s="11">
        <v>1</v>
      </c>
      <c r="AG122" s="7">
        <v>1</v>
      </c>
      <c r="AH122" s="7" t="s">
        <v>56</v>
      </c>
      <c r="AI122" s="7" t="s">
        <v>56</v>
      </c>
      <c r="AJ122" s="7" t="s">
        <v>56</v>
      </c>
      <c r="AK122" s="7"/>
      <c r="AL122" s="8" t="s">
        <v>58</v>
      </c>
      <c r="AM122" s="8"/>
    </row>
    <row r="123" spans="1:39" x14ac:dyDescent="0.3">
      <c r="A123" s="7">
        <v>123</v>
      </c>
      <c r="B123" s="7" t="s">
        <v>831</v>
      </c>
      <c r="C123" s="8">
        <v>31723</v>
      </c>
      <c r="D123" s="7" t="s">
        <v>72</v>
      </c>
      <c r="E123" s="9" t="s">
        <v>832</v>
      </c>
      <c r="F123" s="7">
        <v>7343004</v>
      </c>
      <c r="G123" s="7"/>
      <c r="H123" s="7"/>
      <c r="I123" s="7" t="s">
        <v>833</v>
      </c>
      <c r="J123" s="7" t="s">
        <v>834</v>
      </c>
      <c r="K123" s="12" t="s">
        <v>835</v>
      </c>
      <c r="L123" s="7" t="s">
        <v>836</v>
      </c>
      <c r="M123" s="7" t="s">
        <v>818</v>
      </c>
      <c r="N123" s="10">
        <v>5581996671536</v>
      </c>
      <c r="O123" s="10" t="s">
        <v>65</v>
      </c>
      <c r="P123" s="10" t="s">
        <v>42</v>
      </c>
      <c r="Q123" s="7" t="s">
        <v>66</v>
      </c>
      <c r="R123" s="7" t="str" cm="1">
        <f t="array" ref="R12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23" s="7" t="s">
        <v>49</v>
      </c>
      <c r="T123" s="7" t="s">
        <v>50</v>
      </c>
      <c r="U123" s="7" t="s">
        <v>837</v>
      </c>
      <c r="V123" s="10">
        <v>5581996184147</v>
      </c>
      <c r="W123" s="8">
        <v>44532</v>
      </c>
      <c r="X123" s="8">
        <v>44532</v>
      </c>
      <c r="Y123" s="7" t="s">
        <v>823</v>
      </c>
      <c r="Z123" s="7" t="s">
        <v>823</v>
      </c>
      <c r="AA123" s="7" t="s">
        <v>818</v>
      </c>
      <c r="AB123" s="7" t="s">
        <v>838</v>
      </c>
      <c r="AC123" s="7" t="s">
        <v>140</v>
      </c>
      <c r="AD123" s="7" t="s">
        <v>54</v>
      </c>
      <c r="AE123" s="7" t="s">
        <v>176</v>
      </c>
      <c r="AF123" s="11">
        <v>1</v>
      </c>
      <c r="AG123" s="7">
        <v>1</v>
      </c>
      <c r="AH123" s="7" t="s">
        <v>54</v>
      </c>
      <c r="AI123" s="7" t="s">
        <v>56</v>
      </c>
      <c r="AJ123" s="7" t="s">
        <v>54</v>
      </c>
      <c r="AK123" s="7"/>
      <c r="AL123" s="8" t="s">
        <v>58</v>
      </c>
      <c r="AM123" s="8"/>
    </row>
    <row r="124" spans="1:39" x14ac:dyDescent="0.3">
      <c r="A124" s="7">
        <v>124</v>
      </c>
      <c r="B124" s="7" t="s">
        <v>839</v>
      </c>
      <c r="C124" s="8" t="s">
        <v>840</v>
      </c>
      <c r="D124" s="7" t="s">
        <v>40</v>
      </c>
      <c r="E124" s="9" t="s">
        <v>841</v>
      </c>
      <c r="F124" s="7">
        <v>3949330</v>
      </c>
      <c r="G124" s="7">
        <v>267536</v>
      </c>
      <c r="H124" s="7"/>
      <c r="I124" s="7" t="s">
        <v>842</v>
      </c>
      <c r="J124" s="7" t="s">
        <v>843</v>
      </c>
      <c r="K124" s="12" t="s">
        <v>844</v>
      </c>
      <c r="L124" s="7" t="s">
        <v>845</v>
      </c>
      <c r="M124" s="7" t="s">
        <v>839</v>
      </c>
      <c r="N124" s="10">
        <v>5511963698916</v>
      </c>
      <c r="O124" s="10" t="s">
        <v>106</v>
      </c>
      <c r="P124" s="10" t="s">
        <v>106</v>
      </c>
      <c r="Q124" s="7" t="s">
        <v>66</v>
      </c>
      <c r="R124" s="7" t="str" cm="1">
        <f t="array" ref="R12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24" s="7" t="s">
        <v>217</v>
      </c>
      <c r="T124" s="7" t="s">
        <v>185</v>
      </c>
      <c r="U124" s="7" t="s">
        <v>846</v>
      </c>
      <c r="V124" s="10">
        <v>5511963698916</v>
      </c>
      <c r="W124" s="8">
        <v>44263</v>
      </c>
      <c r="X124" s="8">
        <v>44263</v>
      </c>
      <c r="Y124" s="7" t="s">
        <v>845</v>
      </c>
      <c r="Z124" s="7" t="s">
        <v>845</v>
      </c>
      <c r="AA124" s="7" t="s">
        <v>839</v>
      </c>
      <c r="AB124" s="7" t="s">
        <v>847</v>
      </c>
      <c r="AC124" s="7" t="s">
        <v>140</v>
      </c>
      <c r="AD124" s="7" t="s">
        <v>54</v>
      </c>
      <c r="AE124" s="7" t="s">
        <v>176</v>
      </c>
      <c r="AF124" s="11">
        <v>1</v>
      </c>
      <c r="AG124" s="7">
        <v>1</v>
      </c>
      <c r="AH124" s="7" t="s">
        <v>54</v>
      </c>
      <c r="AI124" s="7" t="s">
        <v>56</v>
      </c>
      <c r="AJ124" s="7" t="s">
        <v>54</v>
      </c>
      <c r="AK124" s="7"/>
      <c r="AL124" s="8" t="s">
        <v>58</v>
      </c>
      <c r="AM124" s="8"/>
    </row>
    <row r="125" spans="1:39" x14ac:dyDescent="0.3">
      <c r="A125" s="7">
        <v>125</v>
      </c>
      <c r="B125" s="7" t="s">
        <v>848</v>
      </c>
      <c r="C125" s="8">
        <v>34146</v>
      </c>
      <c r="D125" s="7" t="s">
        <v>72</v>
      </c>
      <c r="E125" s="9" t="s">
        <v>849</v>
      </c>
      <c r="F125" s="7">
        <v>4817020</v>
      </c>
      <c r="G125" s="7" t="s">
        <v>42</v>
      </c>
      <c r="H125" s="7"/>
      <c r="I125" s="7"/>
      <c r="J125" s="7" t="s">
        <v>850</v>
      </c>
      <c r="K125" s="12" t="s">
        <v>851</v>
      </c>
      <c r="L125" s="7" t="s">
        <v>852</v>
      </c>
      <c r="M125" s="7" t="s">
        <v>848</v>
      </c>
      <c r="N125" s="10">
        <v>5581996072532</v>
      </c>
      <c r="O125" s="10" t="s">
        <v>65</v>
      </c>
      <c r="P125" s="10" t="s">
        <v>42</v>
      </c>
      <c r="Q125" s="7" t="s">
        <v>264</v>
      </c>
      <c r="R125" s="7" t="str" cm="1">
        <f t="array" ref="R125">_xlfn.IFS(BaseClientes2[[#This Row],[tipoDeCliente]]="ADVISOR","ADVISOR",BaseClientes2[[#This Row],[tipoDeCliente]]="FAMILIA","RETENCAO",BaseClientes2[[#This Row],[tipoDeCliente]]="RETENCAO","RETENCAO",BaseClientes2[[#This Row],[tipoDeCliente]]="NORMAL","CONSULTORIA",BaseClientes2[[#This Row],[tipoDeCliente]]="HIBRIDO","CONSULTORIA")</f>
        <v>RETENCAO</v>
      </c>
      <c r="S125" s="7" t="s">
        <v>49</v>
      </c>
      <c r="T125" s="7" t="s">
        <v>50</v>
      </c>
      <c r="U125" s="7" t="s">
        <v>853</v>
      </c>
      <c r="V125" s="10">
        <v>5581996072532</v>
      </c>
      <c r="W125" s="8">
        <v>44239</v>
      </c>
      <c r="X125" s="8">
        <v>44239</v>
      </c>
      <c r="Y125" s="7" t="s">
        <v>852</v>
      </c>
      <c r="Z125" s="7" t="s">
        <v>852</v>
      </c>
      <c r="AA125" s="7" t="s">
        <v>848</v>
      </c>
      <c r="AB125" s="7" t="s">
        <v>52</v>
      </c>
      <c r="AC125" s="7" t="s">
        <v>53</v>
      </c>
      <c r="AD125" s="7" t="s">
        <v>56</v>
      </c>
      <c r="AE125" s="7" t="s">
        <v>68</v>
      </c>
      <c r="AF125" s="11">
        <v>0</v>
      </c>
      <c r="AG125" s="7" t="s">
        <v>42</v>
      </c>
      <c r="AH125" s="7" t="s">
        <v>56</v>
      </c>
      <c r="AI125" s="7" t="s">
        <v>56</v>
      </c>
      <c r="AJ125" s="7" t="s">
        <v>56</v>
      </c>
      <c r="AK125" s="7"/>
      <c r="AL125" s="8" t="s">
        <v>58</v>
      </c>
      <c r="AM125" s="8"/>
    </row>
    <row r="126" spans="1:39" x14ac:dyDescent="0.3">
      <c r="A126" s="7">
        <v>126</v>
      </c>
      <c r="B126" s="7" t="s">
        <v>854</v>
      </c>
      <c r="C126" s="8">
        <v>33175</v>
      </c>
      <c r="D126" s="7" t="s">
        <v>40</v>
      </c>
      <c r="E126" s="9" t="s">
        <v>855</v>
      </c>
      <c r="F126" s="7">
        <v>2005189</v>
      </c>
      <c r="G126" s="7" t="s">
        <v>42</v>
      </c>
      <c r="H126" s="7"/>
      <c r="I126" s="7" t="s">
        <v>856</v>
      </c>
      <c r="J126" s="7" t="s">
        <v>857</v>
      </c>
      <c r="K126" s="12" t="s">
        <v>858</v>
      </c>
      <c r="L126" s="7" t="s">
        <v>859</v>
      </c>
      <c r="M126" s="7" t="s">
        <v>854</v>
      </c>
      <c r="N126" s="10">
        <v>5584991418910</v>
      </c>
      <c r="O126" s="10" t="s">
        <v>65</v>
      </c>
      <c r="P126" s="10" t="s">
        <v>42</v>
      </c>
      <c r="Q126" s="7" t="s">
        <v>66</v>
      </c>
      <c r="R126" s="7" t="str" cm="1">
        <f t="array" ref="R126">_xlfn.IFS(BaseClientes2[[#This Row],[tipoDeCliente]]="ADVISOR","ADVISOR",BaseClientes2[[#This Row],[tipoDeCliente]]="FAMILIA","RETENCAO",BaseClientes2[[#This Row],[tipoDeCliente]]="RETENCAO","RETENCAO",BaseClientes2[[#This Row],[tipoDeCliente]]="NORMAL","CONSULTORIA",BaseClientes2[[#This Row],[tipoDeCliente]]="HIBRIDO","CONSULTORIA")</f>
        <v>RETENCAO</v>
      </c>
      <c r="S126" s="7" t="s">
        <v>860</v>
      </c>
      <c r="T126" s="7" t="s">
        <v>861</v>
      </c>
      <c r="U126" s="7" t="s">
        <v>862</v>
      </c>
      <c r="V126" s="10">
        <v>5584991418910</v>
      </c>
      <c r="W126" s="8">
        <v>44263</v>
      </c>
      <c r="X126" s="8">
        <v>44263</v>
      </c>
      <c r="Y126" s="7" t="s">
        <v>859</v>
      </c>
      <c r="Z126" s="7" t="s">
        <v>859</v>
      </c>
      <c r="AA126" s="7" t="s">
        <v>854</v>
      </c>
      <c r="AB126" s="7" t="s">
        <v>409</v>
      </c>
      <c r="AC126" s="7" t="s">
        <v>140</v>
      </c>
      <c r="AD126" s="7" t="s">
        <v>54</v>
      </c>
      <c r="AE126" s="7" t="s">
        <v>68</v>
      </c>
      <c r="AF126" s="11">
        <v>0</v>
      </c>
      <c r="AG126" s="7" t="s">
        <v>42</v>
      </c>
      <c r="AH126" s="7" t="s">
        <v>54</v>
      </c>
      <c r="AI126" s="7" t="s">
        <v>56</v>
      </c>
      <c r="AJ126" s="7" t="s">
        <v>54</v>
      </c>
      <c r="AK126" s="7"/>
      <c r="AL126" s="8" t="s">
        <v>58</v>
      </c>
      <c r="AM126" s="8"/>
    </row>
    <row r="127" spans="1:39" x14ac:dyDescent="0.3">
      <c r="A127" s="7">
        <v>127</v>
      </c>
      <c r="B127" s="7" t="s">
        <v>863</v>
      </c>
      <c r="C127" s="8">
        <v>32217</v>
      </c>
      <c r="D127" s="7" t="s">
        <v>40</v>
      </c>
      <c r="E127" s="9" t="s">
        <v>864</v>
      </c>
      <c r="F127" s="7">
        <v>552217</v>
      </c>
      <c r="G127" s="7" t="s">
        <v>42</v>
      </c>
      <c r="H127" s="7"/>
      <c r="I127" s="7"/>
      <c r="J127" s="7" t="s">
        <v>865</v>
      </c>
      <c r="K127" s="12" t="s">
        <v>866</v>
      </c>
      <c r="L127" s="7" t="s">
        <v>867</v>
      </c>
      <c r="M127" s="7" t="s">
        <v>863</v>
      </c>
      <c r="N127" s="10">
        <v>5583999418717</v>
      </c>
      <c r="O127" s="10" t="s">
        <v>65</v>
      </c>
      <c r="P127" s="10" t="s">
        <v>42</v>
      </c>
      <c r="Q127" s="7" t="s">
        <v>66</v>
      </c>
      <c r="R127" s="7" t="str" cm="1">
        <f t="array" ref="R127">_xlfn.IFS(BaseClientes2[[#This Row],[tipoDeCliente]]="ADVISOR","ADVISOR",BaseClientes2[[#This Row],[tipoDeCliente]]="FAMILIA","RETENCAO",BaseClientes2[[#This Row],[tipoDeCliente]]="RETENCAO","RETENCAO",BaseClientes2[[#This Row],[tipoDeCliente]]="NORMAL","CONSULTORIA",BaseClientes2[[#This Row],[tipoDeCliente]]="HIBRIDO","CONSULTORIA")</f>
        <v>RETENCAO</v>
      </c>
      <c r="S127" s="7" t="s">
        <v>49</v>
      </c>
      <c r="T127" s="7" t="s">
        <v>50</v>
      </c>
      <c r="U127" s="7" t="s">
        <v>868</v>
      </c>
      <c r="V127" s="10">
        <v>5583999418717</v>
      </c>
      <c r="W127" s="8">
        <v>44242</v>
      </c>
      <c r="X127" s="8">
        <v>44242</v>
      </c>
      <c r="Y127" s="7" t="s">
        <v>867</v>
      </c>
      <c r="Z127" s="7" t="s">
        <v>867</v>
      </c>
      <c r="AA127" s="7" t="s">
        <v>863</v>
      </c>
      <c r="AB127" s="7" t="s">
        <v>52</v>
      </c>
      <c r="AC127" s="7" t="s">
        <v>53</v>
      </c>
      <c r="AD127" s="7" t="s">
        <v>54</v>
      </c>
      <c r="AE127" s="7" t="s">
        <v>68</v>
      </c>
      <c r="AF127" s="11">
        <v>0</v>
      </c>
      <c r="AG127" s="7" t="s">
        <v>42</v>
      </c>
      <c r="AH127" s="7" t="s">
        <v>56</v>
      </c>
      <c r="AI127" s="7" t="s">
        <v>56</v>
      </c>
      <c r="AJ127" s="7" t="s">
        <v>56</v>
      </c>
      <c r="AK127" s="7"/>
      <c r="AL127" s="8" t="s">
        <v>58</v>
      </c>
      <c r="AM127" s="8"/>
    </row>
    <row r="128" spans="1:39" x14ac:dyDescent="0.3">
      <c r="A128" s="7">
        <v>128</v>
      </c>
      <c r="B128" s="7" t="s">
        <v>869</v>
      </c>
      <c r="C128" s="8" t="s">
        <v>870</v>
      </c>
      <c r="D128" s="7" t="s">
        <v>40</v>
      </c>
      <c r="E128" s="9" t="s">
        <v>871</v>
      </c>
      <c r="F128" s="7">
        <v>2037263</v>
      </c>
      <c r="G128" s="7">
        <v>3741451</v>
      </c>
      <c r="H128" s="7"/>
      <c r="I128" s="7" t="s">
        <v>872</v>
      </c>
      <c r="J128" s="7" t="s">
        <v>873</v>
      </c>
      <c r="K128" s="12" t="s">
        <v>874</v>
      </c>
      <c r="L128" s="7" t="s">
        <v>875</v>
      </c>
      <c r="M128" s="7" t="s">
        <v>869</v>
      </c>
      <c r="N128" s="10">
        <v>5581991390629</v>
      </c>
      <c r="O128" s="10" t="s">
        <v>106</v>
      </c>
      <c r="P128" s="10" t="s">
        <v>106</v>
      </c>
      <c r="Q128" s="7" t="s">
        <v>66</v>
      </c>
      <c r="R128" s="7" t="str" cm="1">
        <f t="array" ref="R12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28" s="7" t="s">
        <v>49</v>
      </c>
      <c r="T128" s="7" t="s">
        <v>50</v>
      </c>
      <c r="U128" s="7" t="s">
        <v>175</v>
      </c>
      <c r="V128" s="10">
        <v>5581991390629</v>
      </c>
      <c r="W128" s="8">
        <v>44256</v>
      </c>
      <c r="X128" s="8">
        <v>44256</v>
      </c>
      <c r="Y128" s="7" t="s">
        <v>875</v>
      </c>
      <c r="Z128" s="7" t="s">
        <v>875</v>
      </c>
      <c r="AA128" s="7" t="s">
        <v>869</v>
      </c>
      <c r="AB128" s="7" t="s">
        <v>124</v>
      </c>
      <c r="AC128" s="7" t="s">
        <v>53</v>
      </c>
      <c r="AD128" s="7" t="s">
        <v>56</v>
      </c>
      <c r="AE128" s="7" t="s">
        <v>176</v>
      </c>
      <c r="AF128" s="11">
        <v>1</v>
      </c>
      <c r="AG128" s="7">
        <v>1</v>
      </c>
      <c r="AH128" s="7" t="s">
        <v>54</v>
      </c>
      <c r="AI128" s="7" t="s">
        <v>56</v>
      </c>
      <c r="AJ128" s="7" t="s">
        <v>54</v>
      </c>
      <c r="AK128" s="7"/>
      <c r="AL128" s="8" t="s">
        <v>58</v>
      </c>
      <c r="AM128" s="8"/>
    </row>
    <row r="129" spans="1:39" x14ac:dyDescent="0.3">
      <c r="A129" s="7">
        <v>129</v>
      </c>
      <c r="B129" s="7" t="s">
        <v>876</v>
      </c>
      <c r="C129" s="8">
        <v>26687</v>
      </c>
      <c r="D129" s="7" t="s">
        <v>40</v>
      </c>
      <c r="E129" s="9" t="s">
        <v>877</v>
      </c>
      <c r="F129" s="7">
        <v>4923915</v>
      </c>
      <c r="G129" s="7" t="s">
        <v>42</v>
      </c>
      <c r="H129" s="7"/>
      <c r="I129" s="7" t="s">
        <v>878</v>
      </c>
      <c r="J129" s="7" t="s">
        <v>879</v>
      </c>
      <c r="K129" s="12" t="s">
        <v>880</v>
      </c>
      <c r="L129" s="7" t="s">
        <v>881</v>
      </c>
      <c r="M129" s="7" t="s">
        <v>882</v>
      </c>
      <c r="N129" s="10">
        <v>5581996090986</v>
      </c>
      <c r="O129" s="10" t="s">
        <v>106</v>
      </c>
      <c r="P129" s="10" t="s">
        <v>42</v>
      </c>
      <c r="Q129" s="7" t="s">
        <v>66</v>
      </c>
      <c r="R129" s="7" t="str" cm="1">
        <f t="array" ref="R12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29" s="7" t="s">
        <v>49</v>
      </c>
      <c r="T129" s="7" t="s">
        <v>50</v>
      </c>
      <c r="U129" s="7" t="s">
        <v>883</v>
      </c>
      <c r="V129" s="10">
        <v>5581999631183</v>
      </c>
      <c r="W129" s="8">
        <v>44263</v>
      </c>
      <c r="X129" s="8">
        <v>44263</v>
      </c>
      <c r="Y129" s="7" t="s">
        <v>881</v>
      </c>
      <c r="Z129" s="7" t="s">
        <v>881</v>
      </c>
      <c r="AA129" s="7" t="s">
        <v>882</v>
      </c>
      <c r="AB129" s="7" t="s">
        <v>52</v>
      </c>
      <c r="AC129" s="7" t="s">
        <v>53</v>
      </c>
      <c r="AD129" s="7" t="s">
        <v>54</v>
      </c>
      <c r="AE129" s="7" t="s">
        <v>176</v>
      </c>
      <c r="AF129" s="11">
        <v>1</v>
      </c>
      <c r="AG129" s="7">
        <v>1</v>
      </c>
      <c r="AH129" s="7" t="s">
        <v>54</v>
      </c>
      <c r="AI129" s="7" t="s">
        <v>54</v>
      </c>
      <c r="AJ129" s="7" t="s">
        <v>54</v>
      </c>
      <c r="AK129" s="7"/>
      <c r="AL129" s="8" t="s">
        <v>58</v>
      </c>
      <c r="AM129" s="8"/>
    </row>
    <row r="130" spans="1:39" x14ac:dyDescent="0.3">
      <c r="A130" s="7">
        <v>130</v>
      </c>
      <c r="B130" s="7" t="s">
        <v>882</v>
      </c>
      <c r="C130" s="8">
        <v>27977</v>
      </c>
      <c r="D130" s="7" t="s">
        <v>72</v>
      </c>
      <c r="E130" s="9" t="s">
        <v>884</v>
      </c>
      <c r="F130" s="7">
        <v>4463103</v>
      </c>
      <c r="G130" s="7" t="s">
        <v>42</v>
      </c>
      <c r="H130" s="7"/>
      <c r="I130" s="7" t="s">
        <v>885</v>
      </c>
      <c r="J130" s="7" t="s">
        <v>886</v>
      </c>
      <c r="K130" s="12" t="s">
        <v>887</v>
      </c>
      <c r="L130" s="7" t="s">
        <v>881</v>
      </c>
      <c r="M130" s="7" t="s">
        <v>882</v>
      </c>
      <c r="N130" s="10">
        <v>5581996090986</v>
      </c>
      <c r="O130" s="10" t="s">
        <v>106</v>
      </c>
      <c r="P130" s="10" t="s">
        <v>42</v>
      </c>
      <c r="Q130" s="7" t="s">
        <v>66</v>
      </c>
      <c r="R130" s="7" t="str" cm="1">
        <f t="array" ref="R13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30" s="7" t="s">
        <v>49</v>
      </c>
      <c r="T130" s="7" t="s">
        <v>50</v>
      </c>
      <c r="U130" s="7" t="s">
        <v>883</v>
      </c>
      <c r="V130" s="10">
        <v>5581996090986</v>
      </c>
      <c r="W130" s="8">
        <v>44263</v>
      </c>
      <c r="X130" s="8">
        <v>44263</v>
      </c>
      <c r="Y130" s="7" t="s">
        <v>881</v>
      </c>
      <c r="Z130" s="7" t="s">
        <v>881</v>
      </c>
      <c r="AA130" s="7" t="s">
        <v>882</v>
      </c>
      <c r="AB130" s="7" t="s">
        <v>52</v>
      </c>
      <c r="AC130" s="7" t="s">
        <v>53</v>
      </c>
      <c r="AD130" s="7" t="s">
        <v>54</v>
      </c>
      <c r="AE130" s="7" t="s">
        <v>176</v>
      </c>
      <c r="AF130" s="11">
        <v>1</v>
      </c>
      <c r="AG130" s="7">
        <v>1</v>
      </c>
      <c r="AH130" s="7" t="s">
        <v>54</v>
      </c>
      <c r="AI130" s="7" t="s">
        <v>54</v>
      </c>
      <c r="AJ130" s="7" t="s">
        <v>54</v>
      </c>
      <c r="AK130" s="7"/>
      <c r="AL130" s="8" t="s">
        <v>58</v>
      </c>
      <c r="AM130" s="8"/>
    </row>
    <row r="131" spans="1:39" x14ac:dyDescent="0.3">
      <c r="A131" s="7">
        <v>131</v>
      </c>
      <c r="B131" s="7" t="s">
        <v>888</v>
      </c>
      <c r="C131" s="8" t="s">
        <v>889</v>
      </c>
      <c r="D131" s="7" t="s">
        <v>40</v>
      </c>
      <c r="E131" s="9" t="s">
        <v>890</v>
      </c>
      <c r="F131" s="7">
        <v>2183938</v>
      </c>
      <c r="G131" s="7"/>
      <c r="H131" s="7"/>
      <c r="I131" s="7" t="s">
        <v>891</v>
      </c>
      <c r="J131" s="7" t="s">
        <v>892</v>
      </c>
      <c r="K131" s="12" t="s">
        <v>893</v>
      </c>
      <c r="L131" s="7" t="s">
        <v>894</v>
      </c>
      <c r="M131" s="7" t="s">
        <v>888</v>
      </c>
      <c r="N131" s="10">
        <v>5531973071828</v>
      </c>
      <c r="O131" s="10" t="s">
        <v>106</v>
      </c>
      <c r="P131" s="10"/>
      <c r="Q131" s="7" t="s">
        <v>66</v>
      </c>
      <c r="R131" s="7" t="str" cm="1">
        <f t="array" ref="R13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31" s="7" t="s">
        <v>895</v>
      </c>
      <c r="T131" s="7" t="s">
        <v>896</v>
      </c>
      <c r="U131" s="7" t="s">
        <v>897</v>
      </c>
      <c r="V131" s="10">
        <v>5531973071828</v>
      </c>
      <c r="W131" s="8">
        <v>44253</v>
      </c>
      <c r="X131" s="8">
        <v>44253</v>
      </c>
      <c r="Y131" s="7" t="s">
        <v>894</v>
      </c>
      <c r="Z131" s="7" t="s">
        <v>894</v>
      </c>
      <c r="AA131" s="7" t="s">
        <v>888</v>
      </c>
      <c r="AB131" s="7" t="s">
        <v>898</v>
      </c>
      <c r="AC131" s="7" t="s">
        <v>53</v>
      </c>
      <c r="AD131" s="7" t="s">
        <v>54</v>
      </c>
      <c r="AE131" s="7" t="s">
        <v>176</v>
      </c>
      <c r="AF131" s="11">
        <v>1</v>
      </c>
      <c r="AG131" s="7">
        <v>1</v>
      </c>
      <c r="AH131" s="7" t="s">
        <v>54</v>
      </c>
      <c r="AI131" s="7" t="s">
        <v>56</v>
      </c>
      <c r="AJ131" s="7" t="s">
        <v>54</v>
      </c>
      <c r="AK131" s="7"/>
      <c r="AL131" s="8" t="s">
        <v>58</v>
      </c>
      <c r="AM131" s="8"/>
    </row>
    <row r="132" spans="1:39" x14ac:dyDescent="0.3">
      <c r="A132" s="7">
        <v>132</v>
      </c>
      <c r="B132" s="7" t="s">
        <v>899</v>
      </c>
      <c r="C132" s="8" t="s">
        <v>900</v>
      </c>
      <c r="D132" s="7" t="s">
        <v>40</v>
      </c>
      <c r="E132" s="9" t="s">
        <v>901</v>
      </c>
      <c r="F132" s="7">
        <v>4918865</v>
      </c>
      <c r="G132" s="7">
        <v>957338</v>
      </c>
      <c r="H132" s="7"/>
      <c r="I132" s="7" t="s">
        <v>902</v>
      </c>
      <c r="J132" s="7" t="s">
        <v>903</v>
      </c>
      <c r="K132" s="12" t="s">
        <v>904</v>
      </c>
      <c r="L132" s="7" t="s">
        <v>905</v>
      </c>
      <c r="M132" s="7" t="s">
        <v>899</v>
      </c>
      <c r="N132" s="10">
        <v>5511948090405</v>
      </c>
      <c r="O132" s="10" t="s">
        <v>106</v>
      </c>
      <c r="P132" s="10" t="s">
        <v>106</v>
      </c>
      <c r="Q132" s="7" t="s">
        <v>66</v>
      </c>
      <c r="R132" s="7" t="str" cm="1">
        <f t="array" ref="R13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32" s="7" t="s">
        <v>906</v>
      </c>
      <c r="T132" s="7" t="s">
        <v>185</v>
      </c>
      <c r="U132" s="7" t="s">
        <v>907</v>
      </c>
      <c r="V132" s="10">
        <v>5581999272112</v>
      </c>
      <c r="W132" s="8">
        <v>44264</v>
      </c>
      <c r="X132" s="8">
        <v>44264</v>
      </c>
      <c r="Y132" s="7" t="s">
        <v>905</v>
      </c>
      <c r="Z132" s="7" t="s">
        <v>905</v>
      </c>
      <c r="AA132" s="7" t="s">
        <v>899</v>
      </c>
      <c r="AB132" s="7" t="s">
        <v>96</v>
      </c>
      <c r="AC132" s="7" t="s">
        <v>140</v>
      </c>
      <c r="AD132" s="7" t="s">
        <v>54</v>
      </c>
      <c r="AE132" s="7" t="s">
        <v>176</v>
      </c>
      <c r="AF132" s="11">
        <v>1</v>
      </c>
      <c r="AG132" s="7">
        <v>1</v>
      </c>
      <c r="AH132" s="7" t="s">
        <v>54</v>
      </c>
      <c r="AI132" s="7" t="s">
        <v>56</v>
      </c>
      <c r="AJ132" s="7" t="s">
        <v>54</v>
      </c>
      <c r="AK132" s="7"/>
      <c r="AL132" s="8" t="s">
        <v>58</v>
      </c>
      <c r="AM132" s="8"/>
    </row>
    <row r="133" spans="1:39" x14ac:dyDescent="0.3">
      <c r="A133" s="7">
        <v>133</v>
      </c>
      <c r="B133" s="7" t="s">
        <v>908</v>
      </c>
      <c r="C133" s="8">
        <v>25932</v>
      </c>
      <c r="D133" s="7" t="s">
        <v>72</v>
      </c>
      <c r="E133" s="9" t="s">
        <v>909</v>
      </c>
      <c r="F133" s="7">
        <v>3830547</v>
      </c>
      <c r="G133" s="7" t="s">
        <v>42</v>
      </c>
      <c r="H133" s="7"/>
      <c r="I133" s="7" t="s">
        <v>910</v>
      </c>
      <c r="J133" s="7" t="s">
        <v>911</v>
      </c>
      <c r="K133" s="12" t="s">
        <v>912</v>
      </c>
      <c r="L133" s="7" t="s">
        <v>913</v>
      </c>
      <c r="M133" s="7" t="s">
        <v>908</v>
      </c>
      <c r="N133" s="10">
        <v>558199875772</v>
      </c>
      <c r="O133" s="10" t="s">
        <v>106</v>
      </c>
      <c r="P133" s="10" t="s">
        <v>42</v>
      </c>
      <c r="Q133" s="7" t="s">
        <v>66</v>
      </c>
      <c r="R133" s="7" t="str" cm="1">
        <f t="array" ref="R13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33" s="7" t="s">
        <v>49</v>
      </c>
      <c r="T133" s="7" t="s">
        <v>50</v>
      </c>
      <c r="U133" s="7" t="s">
        <v>95</v>
      </c>
      <c r="V133" s="10">
        <v>558199875772</v>
      </c>
      <c r="W133" s="8">
        <v>44258</v>
      </c>
      <c r="X133" s="8">
        <v>44258</v>
      </c>
      <c r="Y133" s="7" t="s">
        <v>913</v>
      </c>
      <c r="Z133" s="7" t="s">
        <v>913</v>
      </c>
      <c r="AA133" s="7" t="s">
        <v>908</v>
      </c>
      <c r="AB133" s="7" t="s">
        <v>52</v>
      </c>
      <c r="AC133" s="7" t="s">
        <v>53</v>
      </c>
      <c r="AD133" s="7" t="s">
        <v>54</v>
      </c>
      <c r="AE133" s="7" t="s">
        <v>383</v>
      </c>
      <c r="AF133" s="11">
        <v>0</v>
      </c>
      <c r="AG133" s="7" t="s">
        <v>187</v>
      </c>
      <c r="AH133" s="7" t="s">
        <v>54</v>
      </c>
      <c r="AI133" s="7" t="s">
        <v>56</v>
      </c>
      <c r="AJ133" s="7" t="s">
        <v>54</v>
      </c>
      <c r="AK133" s="7"/>
      <c r="AL133" s="8" t="s">
        <v>58</v>
      </c>
      <c r="AM133" s="8"/>
    </row>
    <row r="134" spans="1:39" x14ac:dyDescent="0.3">
      <c r="A134" s="7">
        <v>134</v>
      </c>
      <c r="B134" s="7" t="s">
        <v>914</v>
      </c>
      <c r="C134" s="8" t="s">
        <v>915</v>
      </c>
      <c r="D134" s="7" t="s">
        <v>40</v>
      </c>
      <c r="E134" s="9" t="s">
        <v>916</v>
      </c>
      <c r="F134" s="7">
        <v>2272558</v>
      </c>
      <c r="G134" s="7">
        <v>1481508</v>
      </c>
      <c r="H134" s="7"/>
      <c r="I134" s="7" t="s">
        <v>917</v>
      </c>
      <c r="J134" s="7" t="s">
        <v>918</v>
      </c>
      <c r="K134" s="12" t="s">
        <v>919</v>
      </c>
      <c r="L134" s="7" t="s">
        <v>920</v>
      </c>
      <c r="M134" s="7" t="s">
        <v>914</v>
      </c>
      <c r="N134" s="10">
        <v>5511945573488</v>
      </c>
      <c r="O134" s="10" t="s">
        <v>106</v>
      </c>
      <c r="P134" s="10" t="s">
        <v>106</v>
      </c>
      <c r="Q134" s="7" t="s">
        <v>66</v>
      </c>
      <c r="R134" s="7" t="str" cm="1">
        <f t="array" ref="R13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34" s="7" t="s">
        <v>217</v>
      </c>
      <c r="T134" s="7" t="s">
        <v>185</v>
      </c>
      <c r="U134" s="7" t="s">
        <v>921</v>
      </c>
      <c r="V134" s="10">
        <v>5511945573488</v>
      </c>
      <c r="W134" s="8">
        <v>44264</v>
      </c>
      <c r="X134" s="8">
        <v>44264</v>
      </c>
      <c r="Y134" s="7" t="s">
        <v>920</v>
      </c>
      <c r="Z134" s="7" t="s">
        <v>920</v>
      </c>
      <c r="AA134" s="7" t="s">
        <v>914</v>
      </c>
      <c r="AB134" s="7" t="s">
        <v>922</v>
      </c>
      <c r="AC134" s="7" t="s">
        <v>53</v>
      </c>
      <c r="AD134" s="7" t="s">
        <v>54</v>
      </c>
      <c r="AE134" s="7" t="s">
        <v>176</v>
      </c>
      <c r="AF134" s="11">
        <v>1</v>
      </c>
      <c r="AG134" s="7">
        <v>1</v>
      </c>
      <c r="AH134" s="7" t="s">
        <v>54</v>
      </c>
      <c r="AI134" s="7" t="s">
        <v>56</v>
      </c>
      <c r="AJ134" s="7" t="s">
        <v>54</v>
      </c>
      <c r="AK134" s="7"/>
      <c r="AL134" s="8" t="s">
        <v>58</v>
      </c>
      <c r="AM134" s="8"/>
    </row>
    <row r="135" spans="1:39" x14ac:dyDescent="0.3">
      <c r="A135" s="7">
        <v>135</v>
      </c>
      <c r="B135" s="7" t="s">
        <v>923</v>
      </c>
      <c r="C135" s="8" t="s">
        <v>924</v>
      </c>
      <c r="D135" s="7" t="s">
        <v>72</v>
      </c>
      <c r="E135" s="9" t="s">
        <v>925</v>
      </c>
      <c r="F135" s="7">
        <v>4355162</v>
      </c>
      <c r="G135" s="7">
        <v>3207297</v>
      </c>
      <c r="H135" s="7"/>
      <c r="I135" s="7" t="s">
        <v>926</v>
      </c>
      <c r="J135" s="7" t="s">
        <v>927</v>
      </c>
      <c r="K135" s="12" t="s">
        <v>928</v>
      </c>
      <c r="L135" s="7" t="s">
        <v>929</v>
      </c>
      <c r="M135" s="7" t="s">
        <v>923</v>
      </c>
      <c r="N135" s="10">
        <v>5581992598451</v>
      </c>
      <c r="O135" s="10" t="s">
        <v>106</v>
      </c>
      <c r="P135" s="10" t="s">
        <v>106</v>
      </c>
      <c r="Q135" s="7" t="s">
        <v>66</v>
      </c>
      <c r="R135" s="7" t="str" cm="1">
        <f t="array" ref="R13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35" s="7" t="s">
        <v>49</v>
      </c>
      <c r="T135" s="7" t="s">
        <v>50</v>
      </c>
      <c r="U135" s="7" t="s">
        <v>523</v>
      </c>
      <c r="V135" s="10">
        <v>5581992598451</v>
      </c>
      <c r="W135" s="8">
        <v>44264</v>
      </c>
      <c r="X135" s="8">
        <v>44264</v>
      </c>
      <c r="Y135" s="7" t="s">
        <v>929</v>
      </c>
      <c r="Z135" s="7" t="s">
        <v>929</v>
      </c>
      <c r="AA135" s="7" t="s">
        <v>923</v>
      </c>
      <c r="AB135" s="7" t="s">
        <v>631</v>
      </c>
      <c r="AC135" s="7" t="s">
        <v>53</v>
      </c>
      <c r="AD135" s="7" t="s">
        <v>54</v>
      </c>
      <c r="AE135" s="7" t="s">
        <v>176</v>
      </c>
      <c r="AF135" s="11">
        <v>1</v>
      </c>
      <c r="AG135" s="7">
        <v>1</v>
      </c>
      <c r="AH135" s="7" t="s">
        <v>54</v>
      </c>
      <c r="AI135" s="7" t="s">
        <v>56</v>
      </c>
      <c r="AJ135" s="7" t="s">
        <v>54</v>
      </c>
      <c r="AK135" s="7"/>
      <c r="AL135" s="8" t="s">
        <v>58</v>
      </c>
      <c r="AM135" s="8"/>
    </row>
    <row r="136" spans="1:39" x14ac:dyDescent="0.3">
      <c r="A136" s="7">
        <v>136</v>
      </c>
      <c r="B136" s="7" t="s">
        <v>930</v>
      </c>
      <c r="C136" s="8">
        <v>30821</v>
      </c>
      <c r="D136" s="7" t="s">
        <v>40</v>
      </c>
      <c r="E136" s="9" t="s">
        <v>931</v>
      </c>
      <c r="F136" s="7">
        <v>2026632</v>
      </c>
      <c r="G136" s="7"/>
      <c r="H136" s="7"/>
      <c r="I136" s="7" t="s">
        <v>932</v>
      </c>
      <c r="J136" s="7" t="s">
        <v>933</v>
      </c>
      <c r="K136" s="12" t="s">
        <v>934</v>
      </c>
      <c r="L136" s="7" t="s">
        <v>935</v>
      </c>
      <c r="M136" s="7" t="s">
        <v>930</v>
      </c>
      <c r="N136" s="10">
        <v>5575981578919</v>
      </c>
      <c r="O136" s="10" t="s">
        <v>42</v>
      </c>
      <c r="P136" s="10" t="s">
        <v>106</v>
      </c>
      <c r="Q136" s="7" t="s">
        <v>66</v>
      </c>
      <c r="R136" s="7" t="str" cm="1">
        <f t="array" ref="R13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36" s="7" t="s">
        <v>936</v>
      </c>
      <c r="T136" s="7" t="s">
        <v>296</v>
      </c>
      <c r="U136" s="7" t="s">
        <v>937</v>
      </c>
      <c r="V136" s="10">
        <v>5575981578919</v>
      </c>
      <c r="W136" s="8">
        <v>44263</v>
      </c>
      <c r="X136" s="8">
        <v>44263</v>
      </c>
      <c r="Y136" s="7" t="s">
        <v>935</v>
      </c>
      <c r="Z136" s="7" t="s">
        <v>935</v>
      </c>
      <c r="AA136" s="7" t="s">
        <v>930</v>
      </c>
      <c r="AB136" s="7" t="s">
        <v>96</v>
      </c>
      <c r="AC136" s="7" t="s">
        <v>53</v>
      </c>
      <c r="AD136" s="7" t="s">
        <v>56</v>
      </c>
      <c r="AE136" s="7" t="s">
        <v>176</v>
      </c>
      <c r="AF136" s="11">
        <v>1</v>
      </c>
      <c r="AG136" s="7">
        <v>1</v>
      </c>
      <c r="AH136" s="7" t="s">
        <v>54</v>
      </c>
      <c r="AI136" s="7" t="s">
        <v>56</v>
      </c>
      <c r="AJ136" s="7" t="s">
        <v>54</v>
      </c>
      <c r="AK136" s="7"/>
      <c r="AL136" s="8" t="s">
        <v>58</v>
      </c>
      <c r="AM136" s="8"/>
    </row>
    <row r="137" spans="1:39" x14ac:dyDescent="0.3">
      <c r="A137" s="7">
        <v>137</v>
      </c>
      <c r="B137" s="7" t="s">
        <v>938</v>
      </c>
      <c r="C137" s="8" t="s">
        <v>939</v>
      </c>
      <c r="D137" s="7" t="s">
        <v>40</v>
      </c>
      <c r="E137" s="9" t="s">
        <v>940</v>
      </c>
      <c r="F137" s="7">
        <v>528679</v>
      </c>
      <c r="G137" s="7">
        <v>1264246</v>
      </c>
      <c r="H137" s="7"/>
      <c r="I137" s="7" t="s">
        <v>941</v>
      </c>
      <c r="J137" s="7" t="s">
        <v>942</v>
      </c>
      <c r="K137" s="12" t="s">
        <v>943</v>
      </c>
      <c r="L137" s="7" t="s">
        <v>944</v>
      </c>
      <c r="M137" s="7" t="s">
        <v>938</v>
      </c>
      <c r="N137" s="10">
        <v>5581988445033</v>
      </c>
      <c r="O137" s="10" t="s">
        <v>65</v>
      </c>
      <c r="P137" s="10" t="s">
        <v>65</v>
      </c>
      <c r="Q137" s="7" t="s">
        <v>66</v>
      </c>
      <c r="R137" s="7" t="s">
        <v>945</v>
      </c>
      <c r="S137" s="7" t="s">
        <v>49</v>
      </c>
      <c r="T137" s="7" t="s">
        <v>50</v>
      </c>
      <c r="U137" s="7" t="s">
        <v>946</v>
      </c>
      <c r="V137" s="10">
        <v>5581988445033</v>
      </c>
      <c r="W137" s="8">
        <v>44294</v>
      </c>
      <c r="X137" s="8">
        <v>44294</v>
      </c>
      <c r="Y137" s="7" t="s">
        <v>944</v>
      </c>
      <c r="Z137" s="7" t="s">
        <v>944</v>
      </c>
      <c r="AA137" s="7" t="s">
        <v>938</v>
      </c>
      <c r="AB137" s="7" t="s">
        <v>409</v>
      </c>
      <c r="AC137" s="7" t="s">
        <v>140</v>
      </c>
      <c r="AD137" s="7" t="s">
        <v>56</v>
      </c>
      <c r="AE137" s="7" t="s">
        <v>68</v>
      </c>
      <c r="AF137" s="11">
        <v>0</v>
      </c>
      <c r="AG137" s="7"/>
      <c r="AH137" s="7" t="s">
        <v>54</v>
      </c>
      <c r="AI137" s="7" t="s">
        <v>56</v>
      </c>
      <c r="AJ137" s="7" t="s">
        <v>54</v>
      </c>
      <c r="AK137" s="7"/>
      <c r="AL137" s="8" t="s">
        <v>58</v>
      </c>
      <c r="AM137" s="8"/>
    </row>
    <row r="138" spans="1:39" x14ac:dyDescent="0.3">
      <c r="A138" s="7">
        <v>138</v>
      </c>
      <c r="B138" s="7" t="s">
        <v>947</v>
      </c>
      <c r="C138" s="8">
        <v>31121</v>
      </c>
      <c r="D138" s="7" t="s">
        <v>40</v>
      </c>
      <c r="E138" s="9" t="s">
        <v>948</v>
      </c>
      <c r="F138" s="7">
        <v>2583065</v>
      </c>
      <c r="G138" s="7" t="s">
        <v>42</v>
      </c>
      <c r="H138" s="7"/>
      <c r="I138" s="7" t="s">
        <v>949</v>
      </c>
      <c r="J138" s="7" t="s">
        <v>950</v>
      </c>
      <c r="K138" s="12" t="s">
        <v>951</v>
      </c>
      <c r="L138" s="7" t="s">
        <v>952</v>
      </c>
      <c r="M138" s="7" t="s">
        <v>953</v>
      </c>
      <c r="N138" s="10">
        <v>5581971003459</v>
      </c>
      <c r="O138" s="10" t="s">
        <v>65</v>
      </c>
      <c r="P138" s="10" t="s">
        <v>42</v>
      </c>
      <c r="Q138" s="7" t="s">
        <v>66</v>
      </c>
      <c r="R138" s="7" t="str" cm="1">
        <f t="array" ref="R13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38" s="7" t="s">
        <v>49</v>
      </c>
      <c r="T138" s="7" t="s">
        <v>50</v>
      </c>
      <c r="U138" s="7" t="s">
        <v>954</v>
      </c>
      <c r="V138" s="10">
        <v>5581996800676</v>
      </c>
      <c r="W138" s="8">
        <v>44328</v>
      </c>
      <c r="X138" s="8">
        <v>44328</v>
      </c>
      <c r="Y138" s="7" t="s">
        <v>952</v>
      </c>
      <c r="Z138" s="7" t="s">
        <v>952</v>
      </c>
      <c r="AA138" s="7" t="s">
        <v>953</v>
      </c>
      <c r="AB138" s="7" t="s">
        <v>52</v>
      </c>
      <c r="AC138" s="7" t="s">
        <v>140</v>
      </c>
      <c r="AD138" s="7" t="s">
        <v>54</v>
      </c>
      <c r="AE138" s="7" t="s">
        <v>176</v>
      </c>
      <c r="AF138" s="11">
        <v>1</v>
      </c>
      <c r="AG138" s="7">
        <v>1</v>
      </c>
      <c r="AH138" s="7" t="s">
        <v>54</v>
      </c>
      <c r="AI138" s="7" t="s">
        <v>54</v>
      </c>
      <c r="AJ138" s="7" t="s">
        <v>54</v>
      </c>
      <c r="AK138" s="7"/>
      <c r="AL138" s="8" t="s">
        <v>58</v>
      </c>
      <c r="AM138" s="8"/>
    </row>
    <row r="139" spans="1:39" x14ac:dyDescent="0.3">
      <c r="A139" s="7">
        <v>139</v>
      </c>
      <c r="B139" s="7" t="s">
        <v>953</v>
      </c>
      <c r="C139" s="8">
        <v>32109</v>
      </c>
      <c r="D139" s="7" t="s">
        <v>72</v>
      </c>
      <c r="E139" s="9" t="s">
        <v>955</v>
      </c>
      <c r="F139" s="7">
        <v>2637407</v>
      </c>
      <c r="G139" s="7">
        <v>3430592</v>
      </c>
      <c r="H139" s="7"/>
      <c r="I139" s="7" t="s">
        <v>956</v>
      </c>
      <c r="J139" s="7" t="s">
        <v>957</v>
      </c>
      <c r="K139" s="12" t="s">
        <v>958</v>
      </c>
      <c r="L139" s="7" t="s">
        <v>952</v>
      </c>
      <c r="M139" s="7" t="s">
        <v>953</v>
      </c>
      <c r="N139" s="10">
        <v>5581971003459</v>
      </c>
      <c r="O139" s="10" t="s">
        <v>65</v>
      </c>
      <c r="P139" s="10" t="s">
        <v>106</v>
      </c>
      <c r="Q139" s="7" t="s">
        <v>66</v>
      </c>
      <c r="R139" s="7" t="str" cm="1">
        <f t="array" ref="R13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39" s="7" t="s">
        <v>49</v>
      </c>
      <c r="T139" s="7" t="s">
        <v>50</v>
      </c>
      <c r="U139" s="7" t="s">
        <v>954</v>
      </c>
      <c r="V139" s="10">
        <v>5581971003459</v>
      </c>
      <c r="W139" s="8">
        <v>44328</v>
      </c>
      <c r="X139" s="8">
        <v>44328</v>
      </c>
      <c r="Y139" s="7" t="s">
        <v>952</v>
      </c>
      <c r="Z139" s="7" t="s">
        <v>952</v>
      </c>
      <c r="AA139" s="7" t="s">
        <v>953</v>
      </c>
      <c r="AB139" s="7" t="s">
        <v>52</v>
      </c>
      <c r="AC139" s="7" t="s">
        <v>53</v>
      </c>
      <c r="AD139" s="7" t="s">
        <v>54</v>
      </c>
      <c r="AE139" s="7" t="s">
        <v>176</v>
      </c>
      <c r="AF139" s="11">
        <v>1</v>
      </c>
      <c r="AG139" s="7">
        <v>1</v>
      </c>
      <c r="AH139" s="7" t="s">
        <v>54</v>
      </c>
      <c r="AI139" s="7" t="s">
        <v>54</v>
      </c>
      <c r="AJ139" s="7" t="s">
        <v>54</v>
      </c>
      <c r="AK139" s="7"/>
      <c r="AL139" s="8" t="s">
        <v>58</v>
      </c>
      <c r="AM139" s="8"/>
    </row>
    <row r="140" spans="1:39" x14ac:dyDescent="0.3">
      <c r="A140" s="7">
        <v>140</v>
      </c>
      <c r="B140" s="7" t="s">
        <v>959</v>
      </c>
      <c r="C140" s="8">
        <v>32109</v>
      </c>
      <c r="D140" s="7" t="s">
        <v>72</v>
      </c>
      <c r="E140" s="9" t="s">
        <v>960</v>
      </c>
      <c r="F140" s="7">
        <v>5680662</v>
      </c>
      <c r="G140" s="7" t="s">
        <v>42</v>
      </c>
      <c r="H140" s="7"/>
      <c r="I140" s="7" t="s">
        <v>961</v>
      </c>
      <c r="J140" s="7" t="s">
        <v>957</v>
      </c>
      <c r="K140" s="12" t="s">
        <v>958</v>
      </c>
      <c r="L140" s="7" t="s">
        <v>962</v>
      </c>
      <c r="M140" s="7" t="s">
        <v>953</v>
      </c>
      <c r="N140" s="10">
        <v>5581971003459</v>
      </c>
      <c r="O140" s="10" t="s">
        <v>65</v>
      </c>
      <c r="P140" s="10" t="s">
        <v>42</v>
      </c>
      <c r="Q140" s="7" t="s">
        <v>66</v>
      </c>
      <c r="R140" s="7" t="str" cm="1">
        <f t="array" ref="R14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40" s="7" t="s">
        <v>49</v>
      </c>
      <c r="T140" s="7" t="s">
        <v>50</v>
      </c>
      <c r="U140" s="7" t="s">
        <v>954</v>
      </c>
      <c r="V140" s="10">
        <v>5581971003459</v>
      </c>
      <c r="W140" s="8">
        <v>44328</v>
      </c>
      <c r="X140" s="8">
        <v>44328</v>
      </c>
      <c r="Y140" s="7" t="s">
        <v>952</v>
      </c>
      <c r="Z140" s="7" t="s">
        <v>952</v>
      </c>
      <c r="AA140" s="7" t="s">
        <v>953</v>
      </c>
      <c r="AB140" s="7" t="s">
        <v>52</v>
      </c>
      <c r="AC140" s="7" t="s">
        <v>53</v>
      </c>
      <c r="AD140" s="7" t="s">
        <v>54</v>
      </c>
      <c r="AE140" s="7" t="s">
        <v>176</v>
      </c>
      <c r="AF140" s="11">
        <v>1</v>
      </c>
      <c r="AG140" s="7">
        <v>1</v>
      </c>
      <c r="AH140" s="7" t="s">
        <v>54</v>
      </c>
      <c r="AI140" s="7" t="s">
        <v>56</v>
      </c>
      <c r="AJ140" s="7" t="s">
        <v>54</v>
      </c>
      <c r="AK140" s="7"/>
      <c r="AL140" s="8" t="s">
        <v>58</v>
      </c>
      <c r="AM140" s="8"/>
    </row>
    <row r="141" spans="1:39" x14ac:dyDescent="0.3">
      <c r="A141" s="7">
        <v>141</v>
      </c>
      <c r="B141" s="7" t="s">
        <v>963</v>
      </c>
      <c r="C141" s="8">
        <v>27915</v>
      </c>
      <c r="D141" s="7" t="s">
        <v>72</v>
      </c>
      <c r="E141" s="9" t="s">
        <v>964</v>
      </c>
      <c r="F141" s="7">
        <v>2090949</v>
      </c>
      <c r="G141" s="7" t="s">
        <v>42</v>
      </c>
      <c r="H141" s="7"/>
      <c r="I141" s="7" t="s">
        <v>965</v>
      </c>
      <c r="J141" s="7" t="s">
        <v>966</v>
      </c>
      <c r="K141" s="12" t="s">
        <v>967</v>
      </c>
      <c r="L141" s="7" t="s">
        <v>968</v>
      </c>
      <c r="M141" s="7" t="s">
        <v>963</v>
      </c>
      <c r="N141" s="10">
        <v>5581996091120</v>
      </c>
      <c r="O141" s="10" t="s">
        <v>106</v>
      </c>
      <c r="P141" s="10" t="s">
        <v>42</v>
      </c>
      <c r="Q141" s="7" t="s">
        <v>66</v>
      </c>
      <c r="R141" s="7" t="str" cm="1">
        <f t="array" ref="R14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41" s="7" t="s">
        <v>49</v>
      </c>
      <c r="T141" s="7" t="s">
        <v>50</v>
      </c>
      <c r="U141" s="7" t="s">
        <v>969</v>
      </c>
      <c r="V141" s="10">
        <v>5581996091120</v>
      </c>
      <c r="W141" s="8">
        <v>44308</v>
      </c>
      <c r="X141" s="8">
        <v>44308</v>
      </c>
      <c r="Y141" s="7" t="s">
        <v>968</v>
      </c>
      <c r="Z141" s="7" t="s">
        <v>968</v>
      </c>
      <c r="AA141" s="7" t="s">
        <v>963</v>
      </c>
      <c r="AB141" s="7" t="s">
        <v>96</v>
      </c>
      <c r="AC141" s="7" t="s">
        <v>140</v>
      </c>
      <c r="AD141" s="7" t="s">
        <v>54</v>
      </c>
      <c r="AE141" s="7" t="s">
        <v>176</v>
      </c>
      <c r="AF141" s="11">
        <v>1</v>
      </c>
      <c r="AG141" s="7">
        <v>1</v>
      </c>
      <c r="AH141" s="7" t="s">
        <v>54</v>
      </c>
      <c r="AI141" s="7" t="s">
        <v>56</v>
      </c>
      <c r="AJ141" s="7" t="s">
        <v>54</v>
      </c>
      <c r="AK141" s="7"/>
      <c r="AL141" s="8" t="s">
        <v>58</v>
      </c>
      <c r="AM141" s="8"/>
    </row>
    <row r="142" spans="1:39" x14ac:dyDescent="0.3">
      <c r="A142" s="7">
        <v>142</v>
      </c>
      <c r="B142" s="7" t="s">
        <v>970</v>
      </c>
      <c r="C142" s="8">
        <v>27202</v>
      </c>
      <c r="D142" s="7" t="s">
        <v>72</v>
      </c>
      <c r="E142" s="9" t="s">
        <v>971</v>
      </c>
      <c r="F142" s="7">
        <v>5666085</v>
      </c>
      <c r="G142" s="7" t="s">
        <v>42</v>
      </c>
      <c r="H142" s="7"/>
      <c r="I142" s="7"/>
      <c r="J142" s="7" t="s">
        <v>972</v>
      </c>
      <c r="K142" s="12" t="s">
        <v>973</v>
      </c>
      <c r="L142" s="7" t="s">
        <v>974</v>
      </c>
      <c r="M142" s="7" t="s">
        <v>975</v>
      </c>
      <c r="N142" s="10">
        <v>5581988144319</v>
      </c>
      <c r="O142" s="10" t="s">
        <v>65</v>
      </c>
      <c r="P142" s="10" t="s">
        <v>42</v>
      </c>
      <c r="Q142" s="7" t="s">
        <v>304</v>
      </c>
      <c r="R142" s="7" t="str" cm="1">
        <f t="array" ref="R142">_xlfn.IFS(BaseClientes2[[#This Row],[tipoDeCliente]]="ADVISOR","ADVISOR",BaseClientes2[[#This Row],[tipoDeCliente]]="FAMILIA","RETENCAO",BaseClientes2[[#This Row],[tipoDeCliente]]="RETENCAO","RETENCAO",BaseClientes2[[#This Row],[tipoDeCliente]]="NORMAL","CONSULTORIA",BaseClientes2[[#This Row],[tipoDeCliente]]="HIBRIDO","CONSULTORIA")</f>
        <v>RETENCAO</v>
      </c>
      <c r="S142" s="7" t="s">
        <v>49</v>
      </c>
      <c r="T142" s="7" t="s">
        <v>50</v>
      </c>
      <c r="U142" s="7" t="s">
        <v>976</v>
      </c>
      <c r="V142" s="10">
        <v>5581988144319</v>
      </c>
      <c r="W142" s="8">
        <v>44309</v>
      </c>
      <c r="X142" s="8">
        <v>44309</v>
      </c>
      <c r="Y142" s="7" t="s">
        <v>977</v>
      </c>
      <c r="Z142" s="7" t="s">
        <v>974</v>
      </c>
      <c r="AA142" s="7" t="s">
        <v>970</v>
      </c>
      <c r="AB142" s="7" t="s">
        <v>244</v>
      </c>
      <c r="AC142" s="7" t="s">
        <v>140</v>
      </c>
      <c r="AD142" s="7" t="s">
        <v>56</v>
      </c>
      <c r="AE142" s="7" t="s">
        <v>68</v>
      </c>
      <c r="AF142" s="11">
        <v>0</v>
      </c>
      <c r="AG142" s="7" t="s">
        <v>42</v>
      </c>
      <c r="AH142" s="7" t="s">
        <v>56</v>
      </c>
      <c r="AI142" s="7" t="s">
        <v>56</v>
      </c>
      <c r="AJ142" s="7" t="s">
        <v>56</v>
      </c>
      <c r="AK142" s="7"/>
      <c r="AL142" s="8" t="s">
        <v>58</v>
      </c>
      <c r="AM142" s="8"/>
    </row>
    <row r="143" spans="1:39" x14ac:dyDescent="0.3">
      <c r="A143" s="7">
        <v>143</v>
      </c>
      <c r="B143" s="7" t="s">
        <v>978</v>
      </c>
      <c r="C143" s="8">
        <v>24487</v>
      </c>
      <c r="D143" s="7" t="s">
        <v>40</v>
      </c>
      <c r="E143" s="9" t="s">
        <v>979</v>
      </c>
      <c r="F143" s="7">
        <v>3068857</v>
      </c>
      <c r="G143" s="7" t="s">
        <v>42</v>
      </c>
      <c r="H143" s="7"/>
      <c r="I143" s="7"/>
      <c r="J143" s="7" t="s">
        <v>980</v>
      </c>
      <c r="K143" s="12" t="s">
        <v>981</v>
      </c>
      <c r="L143" s="7" t="s">
        <v>982</v>
      </c>
      <c r="M143" s="7" t="s">
        <v>975</v>
      </c>
      <c r="N143" s="10">
        <v>5581988144319</v>
      </c>
      <c r="O143" s="10" t="s">
        <v>65</v>
      </c>
      <c r="P143" s="10" t="s">
        <v>42</v>
      </c>
      <c r="Q143" s="7" t="s">
        <v>304</v>
      </c>
      <c r="R143" s="7" t="str" cm="1">
        <f t="array" ref="R143">_xlfn.IFS(BaseClientes2[[#This Row],[tipoDeCliente]]="ADVISOR","ADVISOR",BaseClientes2[[#This Row],[tipoDeCliente]]="FAMILIA","RETENCAO",BaseClientes2[[#This Row],[tipoDeCliente]]="RETENCAO","RETENCAO",BaseClientes2[[#This Row],[tipoDeCliente]]="NORMAL","CONSULTORIA",BaseClientes2[[#This Row],[tipoDeCliente]]="HIBRIDO","CONSULTORIA")</f>
        <v>RETENCAO</v>
      </c>
      <c r="S143" s="7" t="s">
        <v>49</v>
      </c>
      <c r="T143" s="7" t="s">
        <v>50</v>
      </c>
      <c r="U143" s="7" t="s">
        <v>976</v>
      </c>
      <c r="V143" s="10">
        <v>5581988144318</v>
      </c>
      <c r="W143" s="8">
        <v>44309</v>
      </c>
      <c r="X143" s="8">
        <v>44309</v>
      </c>
      <c r="Y143" s="7" t="s">
        <v>977</v>
      </c>
      <c r="Z143" s="7" t="s">
        <v>982</v>
      </c>
      <c r="AA143" s="7" t="s">
        <v>978</v>
      </c>
      <c r="AB143" s="7" t="s">
        <v>124</v>
      </c>
      <c r="AC143" s="7" t="s">
        <v>140</v>
      </c>
      <c r="AD143" s="7" t="s">
        <v>56</v>
      </c>
      <c r="AE143" s="7" t="s">
        <v>68</v>
      </c>
      <c r="AF143" s="11">
        <v>0</v>
      </c>
      <c r="AG143" s="7" t="s">
        <v>42</v>
      </c>
      <c r="AH143" s="7" t="s">
        <v>56</v>
      </c>
      <c r="AI143" s="7" t="s">
        <v>56</v>
      </c>
      <c r="AJ143" s="7" t="s">
        <v>56</v>
      </c>
      <c r="AK143" s="7"/>
      <c r="AL143" s="8" t="s">
        <v>58</v>
      </c>
      <c r="AM143" s="8"/>
    </row>
    <row r="144" spans="1:39" x14ac:dyDescent="0.3">
      <c r="A144" s="7">
        <v>144</v>
      </c>
      <c r="B144" s="7" t="s">
        <v>983</v>
      </c>
      <c r="C144" s="8">
        <v>16104</v>
      </c>
      <c r="D144" s="7" t="s">
        <v>72</v>
      </c>
      <c r="E144" s="9" t="s">
        <v>984</v>
      </c>
      <c r="F144" s="7">
        <v>4943624</v>
      </c>
      <c r="G144" s="7" t="s">
        <v>42</v>
      </c>
      <c r="H144" s="7"/>
      <c r="I144" s="7"/>
      <c r="J144" s="7" t="s">
        <v>985</v>
      </c>
      <c r="K144" s="12" t="s">
        <v>986</v>
      </c>
      <c r="L144" s="7" t="s">
        <v>987</v>
      </c>
      <c r="M144" s="7" t="s">
        <v>975</v>
      </c>
      <c r="N144" s="10">
        <v>5581988144319</v>
      </c>
      <c r="O144" s="10" t="s">
        <v>65</v>
      </c>
      <c r="P144" s="10" t="s">
        <v>42</v>
      </c>
      <c r="Q144" s="7" t="s">
        <v>304</v>
      </c>
      <c r="R144" s="7" t="str" cm="1">
        <f t="array" ref="R144">_xlfn.IFS(BaseClientes2[[#This Row],[tipoDeCliente]]="ADVISOR","ADVISOR",BaseClientes2[[#This Row],[tipoDeCliente]]="FAMILIA","RETENCAO",BaseClientes2[[#This Row],[tipoDeCliente]]="RETENCAO","RETENCAO",BaseClientes2[[#This Row],[tipoDeCliente]]="NORMAL","CONSULTORIA",BaseClientes2[[#This Row],[tipoDeCliente]]="HIBRIDO","CONSULTORIA")</f>
        <v>RETENCAO</v>
      </c>
      <c r="S144" s="7" t="s">
        <v>49</v>
      </c>
      <c r="T144" s="7" t="s">
        <v>50</v>
      </c>
      <c r="U144" s="7" t="s">
        <v>175</v>
      </c>
      <c r="V144" s="10">
        <v>5581988144318</v>
      </c>
      <c r="W144" s="8">
        <v>44309</v>
      </c>
      <c r="X144" s="8">
        <v>44309</v>
      </c>
      <c r="Y144" s="7" t="s">
        <v>977</v>
      </c>
      <c r="Z144" s="7" t="s">
        <v>987</v>
      </c>
      <c r="AA144" s="7" t="s">
        <v>983</v>
      </c>
      <c r="AB144" s="7" t="s">
        <v>139</v>
      </c>
      <c r="AC144" s="7" t="s">
        <v>140</v>
      </c>
      <c r="AD144" s="7" t="s">
        <v>56</v>
      </c>
      <c r="AE144" s="7" t="s">
        <v>68</v>
      </c>
      <c r="AF144" s="11">
        <v>0</v>
      </c>
      <c r="AG144" s="7" t="s">
        <v>42</v>
      </c>
      <c r="AH144" s="7" t="s">
        <v>56</v>
      </c>
      <c r="AI144" s="7" t="s">
        <v>56</v>
      </c>
      <c r="AJ144" s="7" t="s">
        <v>56</v>
      </c>
      <c r="AK144" s="7"/>
      <c r="AL144" s="8" t="s">
        <v>58</v>
      </c>
      <c r="AM144" s="8"/>
    </row>
    <row r="145" spans="1:39" x14ac:dyDescent="0.3">
      <c r="A145" s="7">
        <v>145</v>
      </c>
      <c r="B145" s="7" t="s">
        <v>988</v>
      </c>
      <c r="C145" s="8">
        <v>23071</v>
      </c>
      <c r="D145" s="7" t="s">
        <v>72</v>
      </c>
      <c r="E145" s="9" t="s">
        <v>989</v>
      </c>
      <c r="F145" s="7">
        <v>5365670</v>
      </c>
      <c r="G145" s="7"/>
      <c r="H145" s="7"/>
      <c r="I145" s="7" t="s">
        <v>990</v>
      </c>
      <c r="J145" s="7" t="s">
        <v>991</v>
      </c>
      <c r="K145" s="12" t="s">
        <v>992</v>
      </c>
      <c r="L145" s="7" t="s">
        <v>993</v>
      </c>
      <c r="M145" s="7" t="s">
        <v>988</v>
      </c>
      <c r="N145" s="10">
        <v>5551998088730</v>
      </c>
      <c r="O145" s="10" t="s">
        <v>106</v>
      </c>
      <c r="P145" s="10" t="s">
        <v>42</v>
      </c>
      <c r="Q145" s="7" t="s">
        <v>66</v>
      </c>
      <c r="R145" s="7" t="str" cm="1">
        <f t="array" ref="R14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45" s="7" t="s">
        <v>581</v>
      </c>
      <c r="T145" s="7" t="s">
        <v>582</v>
      </c>
      <c r="U145" s="7" t="s">
        <v>994</v>
      </c>
      <c r="V145" s="10">
        <v>5551998088730</v>
      </c>
      <c r="W145" s="8">
        <v>44312</v>
      </c>
      <c r="X145" s="8">
        <v>44312</v>
      </c>
      <c r="Y145" s="7" t="s">
        <v>993</v>
      </c>
      <c r="Z145" s="7" t="s">
        <v>993</v>
      </c>
      <c r="AA145" s="7" t="s">
        <v>988</v>
      </c>
      <c r="AB145" s="7" t="s">
        <v>164</v>
      </c>
      <c r="AC145" s="7" t="s">
        <v>53</v>
      </c>
      <c r="AD145" s="7" t="s">
        <v>54</v>
      </c>
      <c r="AE145" s="7" t="s">
        <v>176</v>
      </c>
      <c r="AF145" s="11">
        <v>1</v>
      </c>
      <c r="AG145" s="7">
        <v>1</v>
      </c>
      <c r="AH145" s="7" t="s">
        <v>54</v>
      </c>
      <c r="AI145" s="7" t="s">
        <v>56</v>
      </c>
      <c r="AJ145" s="7" t="s">
        <v>54</v>
      </c>
      <c r="AK145" s="7"/>
      <c r="AL145" s="8" t="s">
        <v>58</v>
      </c>
      <c r="AM145" s="8"/>
    </row>
    <row r="146" spans="1:39" x14ac:dyDescent="0.3">
      <c r="A146" s="7">
        <v>146</v>
      </c>
      <c r="B146" s="7" t="s">
        <v>995</v>
      </c>
      <c r="C146" s="8">
        <v>44098</v>
      </c>
      <c r="D146" s="7" t="s">
        <v>84</v>
      </c>
      <c r="E146" s="9" t="s">
        <v>996</v>
      </c>
      <c r="F146" s="7">
        <v>4940483</v>
      </c>
      <c r="G146" s="7" t="s">
        <v>42</v>
      </c>
      <c r="H146" s="7"/>
      <c r="I146" s="7" t="s">
        <v>997</v>
      </c>
      <c r="J146" s="7" t="s">
        <v>998</v>
      </c>
      <c r="K146" s="12" t="s">
        <v>999</v>
      </c>
      <c r="L146" s="7" t="s">
        <v>1000</v>
      </c>
      <c r="M146" s="7" t="s">
        <v>995</v>
      </c>
      <c r="N146" s="10">
        <v>5581998215767</v>
      </c>
      <c r="O146" s="10" t="s">
        <v>106</v>
      </c>
      <c r="P146" s="10" t="s">
        <v>42</v>
      </c>
      <c r="Q146" s="7" t="s">
        <v>304</v>
      </c>
      <c r="R146" s="7" t="str" cm="1">
        <f t="array" ref="R14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46" s="7" t="s">
        <v>1001</v>
      </c>
      <c r="T146" s="7" t="s">
        <v>50</v>
      </c>
      <c r="U146" s="7" t="s">
        <v>1002</v>
      </c>
      <c r="V146" s="10">
        <v>5581998215767</v>
      </c>
      <c r="W146" s="8">
        <v>44319</v>
      </c>
      <c r="X146" s="8">
        <v>44319</v>
      </c>
      <c r="Y146" s="7" t="s">
        <v>1000</v>
      </c>
      <c r="Z146" s="7" t="s">
        <v>1000</v>
      </c>
      <c r="AA146" s="7" t="s">
        <v>995</v>
      </c>
      <c r="AB146" s="7" t="s">
        <v>89</v>
      </c>
      <c r="AC146" s="7" t="s">
        <v>53</v>
      </c>
      <c r="AD146" s="7" t="s">
        <v>56</v>
      </c>
      <c r="AE146" s="7" t="s">
        <v>176</v>
      </c>
      <c r="AF146" s="11">
        <v>1</v>
      </c>
      <c r="AG146" s="7" t="s">
        <v>187</v>
      </c>
      <c r="AH146" s="7" t="s">
        <v>54</v>
      </c>
      <c r="AI146" s="7" t="s">
        <v>56</v>
      </c>
      <c r="AJ146" s="7" t="s">
        <v>54</v>
      </c>
      <c r="AK146" s="7"/>
      <c r="AL146" s="8" t="s">
        <v>58</v>
      </c>
      <c r="AM146" s="8"/>
    </row>
    <row r="147" spans="1:39" x14ac:dyDescent="0.3">
      <c r="A147" s="7">
        <v>147</v>
      </c>
      <c r="B147" s="7" t="s">
        <v>1003</v>
      </c>
      <c r="C147" s="8">
        <v>29520</v>
      </c>
      <c r="D147" s="7" t="s">
        <v>72</v>
      </c>
      <c r="E147" s="9" t="s">
        <v>1004</v>
      </c>
      <c r="F147" s="7">
        <v>477269</v>
      </c>
      <c r="G147" s="7" t="s">
        <v>42</v>
      </c>
      <c r="H147" s="7"/>
      <c r="I147" s="7" t="s">
        <v>1005</v>
      </c>
      <c r="J147" s="7" t="s">
        <v>1006</v>
      </c>
      <c r="K147" s="12" t="s">
        <v>1007</v>
      </c>
      <c r="L147" s="7" t="s">
        <v>1008</v>
      </c>
      <c r="M147" s="7" t="s">
        <v>1003</v>
      </c>
      <c r="N147" s="10">
        <v>5581992548012</v>
      </c>
      <c r="O147" s="10" t="s">
        <v>106</v>
      </c>
      <c r="P147" s="10" t="s">
        <v>42</v>
      </c>
      <c r="Q147" s="7" t="s">
        <v>66</v>
      </c>
      <c r="R147" s="7" t="str" cm="1">
        <f t="array" ref="R14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47" s="7" t="s">
        <v>1009</v>
      </c>
      <c r="T147" s="7" t="s">
        <v>50</v>
      </c>
      <c r="U147" s="7" t="s">
        <v>1010</v>
      </c>
      <c r="V147" s="10">
        <v>5581992548012</v>
      </c>
      <c r="W147" s="8">
        <v>43956</v>
      </c>
      <c r="X147" s="8">
        <v>43956</v>
      </c>
      <c r="Y147" s="7" t="s">
        <v>1008</v>
      </c>
      <c r="Z147" s="7" t="s">
        <v>1008</v>
      </c>
      <c r="AA147" s="7" t="s">
        <v>1003</v>
      </c>
      <c r="AB147" s="7" t="s">
        <v>96</v>
      </c>
      <c r="AC147" s="7" t="s">
        <v>140</v>
      </c>
      <c r="AD147" s="7" t="s">
        <v>56</v>
      </c>
      <c r="AE147" s="7" t="s">
        <v>176</v>
      </c>
      <c r="AF147" s="11">
        <v>1</v>
      </c>
      <c r="AG147" s="7">
        <v>1</v>
      </c>
      <c r="AH147" s="7" t="s">
        <v>54</v>
      </c>
      <c r="AI147" s="7" t="s">
        <v>56</v>
      </c>
      <c r="AJ147" s="7" t="s">
        <v>54</v>
      </c>
      <c r="AK147" s="7"/>
      <c r="AL147" s="8" t="s">
        <v>58</v>
      </c>
      <c r="AM147" s="8"/>
    </row>
    <row r="148" spans="1:39" x14ac:dyDescent="0.3">
      <c r="A148" s="7">
        <v>148</v>
      </c>
      <c r="B148" s="7" t="s">
        <v>1011</v>
      </c>
      <c r="C148" s="8">
        <v>36266</v>
      </c>
      <c r="D148" s="7" t="s">
        <v>40</v>
      </c>
      <c r="E148" s="9" t="s">
        <v>1012</v>
      </c>
      <c r="F148" s="7">
        <v>5553874</v>
      </c>
      <c r="G148" s="7" t="s">
        <v>42</v>
      </c>
      <c r="H148" s="7"/>
      <c r="I148" s="7"/>
      <c r="J148" s="7" t="s">
        <v>1013</v>
      </c>
      <c r="K148" s="12" t="s">
        <v>1014</v>
      </c>
      <c r="L148" s="7" t="s">
        <v>1015</v>
      </c>
      <c r="M148" s="7" t="s">
        <v>1011</v>
      </c>
      <c r="N148" s="10">
        <v>5548991881999</v>
      </c>
      <c r="O148" s="10" t="s">
        <v>65</v>
      </c>
      <c r="P148" s="10" t="s">
        <v>42</v>
      </c>
      <c r="Q148" s="7" t="s">
        <v>66</v>
      </c>
      <c r="R148" s="7" t="str" cm="1">
        <f t="array" ref="R14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48" s="7" t="s">
        <v>895</v>
      </c>
      <c r="T148" s="7" t="s">
        <v>896</v>
      </c>
      <c r="U148" s="7" t="s">
        <v>1016</v>
      </c>
      <c r="V148" s="10">
        <v>5548991881999</v>
      </c>
      <c r="W148" s="8">
        <v>44323</v>
      </c>
      <c r="X148" s="8">
        <v>44323</v>
      </c>
      <c r="Y148" s="7" t="s">
        <v>1015</v>
      </c>
      <c r="Z148" s="7" t="s">
        <v>1015</v>
      </c>
      <c r="AA148" s="7" t="s">
        <v>1011</v>
      </c>
      <c r="AB148" s="7" t="s">
        <v>898</v>
      </c>
      <c r="AC148" s="7" t="s">
        <v>140</v>
      </c>
      <c r="AD148" s="7" t="s">
        <v>54</v>
      </c>
      <c r="AE148" s="7" t="s">
        <v>176</v>
      </c>
      <c r="AF148" s="11">
        <v>1</v>
      </c>
      <c r="AG148" s="7" t="s">
        <v>42</v>
      </c>
      <c r="AH148" s="7" t="s">
        <v>54</v>
      </c>
      <c r="AI148" s="7" t="s">
        <v>56</v>
      </c>
      <c r="AJ148" s="7" t="s">
        <v>54</v>
      </c>
      <c r="AK148" s="7"/>
      <c r="AL148" s="8" t="s">
        <v>69</v>
      </c>
      <c r="AM148" s="8">
        <v>44629</v>
      </c>
    </row>
    <row r="149" spans="1:39" x14ac:dyDescent="0.3">
      <c r="A149" s="7">
        <v>149</v>
      </c>
      <c r="B149" s="7" t="s">
        <v>1017</v>
      </c>
      <c r="C149" s="8">
        <v>22012</v>
      </c>
      <c r="D149" s="7" t="s">
        <v>40</v>
      </c>
      <c r="E149" s="9" t="s">
        <v>1018</v>
      </c>
      <c r="F149" s="7">
        <v>4133695</v>
      </c>
      <c r="G149" s="7">
        <v>1814898</v>
      </c>
      <c r="H149" s="7"/>
      <c r="I149" s="7" t="s">
        <v>1019</v>
      </c>
      <c r="J149" s="7" t="s">
        <v>1020</v>
      </c>
      <c r="K149" s="12" t="s">
        <v>1021</v>
      </c>
      <c r="L149" s="7" t="s">
        <v>1022</v>
      </c>
      <c r="M149" s="7" t="s">
        <v>1017</v>
      </c>
      <c r="N149" s="10">
        <v>5581999713145</v>
      </c>
      <c r="O149" s="10" t="s">
        <v>42</v>
      </c>
      <c r="P149" s="10" t="s">
        <v>106</v>
      </c>
      <c r="Q149" s="7" t="s">
        <v>66</v>
      </c>
      <c r="R149" s="7" t="str" cm="1">
        <f t="array" ref="R14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49" s="7" t="s">
        <v>49</v>
      </c>
      <c r="T149" s="7" t="s">
        <v>50</v>
      </c>
      <c r="U149" s="7" t="s">
        <v>1023</v>
      </c>
      <c r="V149" s="10">
        <v>5581999713145</v>
      </c>
      <c r="W149" s="8">
        <v>44343</v>
      </c>
      <c r="X149" s="8">
        <v>44343</v>
      </c>
      <c r="Y149" s="7" t="s">
        <v>1022</v>
      </c>
      <c r="Z149" s="7" t="s">
        <v>1022</v>
      </c>
      <c r="AA149" s="7" t="s">
        <v>1017</v>
      </c>
      <c r="AB149" s="7" t="s">
        <v>124</v>
      </c>
      <c r="AC149" s="7" t="s">
        <v>53</v>
      </c>
      <c r="AD149" s="7" t="s">
        <v>56</v>
      </c>
      <c r="AE149" s="7" t="s">
        <v>176</v>
      </c>
      <c r="AF149" s="11">
        <v>1</v>
      </c>
      <c r="AG149" s="7">
        <v>1</v>
      </c>
      <c r="AH149" s="7" t="s">
        <v>54</v>
      </c>
      <c r="AI149" s="7" t="s">
        <v>56</v>
      </c>
      <c r="AJ149" s="7" t="s">
        <v>54</v>
      </c>
      <c r="AK149" s="7"/>
      <c r="AL149" s="8" t="s">
        <v>58</v>
      </c>
      <c r="AM149" s="8"/>
    </row>
    <row r="150" spans="1:39" x14ac:dyDescent="0.3">
      <c r="A150" s="7">
        <v>150</v>
      </c>
      <c r="B150" s="7" t="s">
        <v>1024</v>
      </c>
      <c r="C150" s="8">
        <v>31579</v>
      </c>
      <c r="D150" s="7" t="s">
        <v>40</v>
      </c>
      <c r="E150" s="9" t="s">
        <v>1025</v>
      </c>
      <c r="F150" s="7">
        <v>431505</v>
      </c>
      <c r="G150" s="7" t="s">
        <v>42</v>
      </c>
      <c r="I150" s="27" t="s">
        <v>1026</v>
      </c>
      <c r="J150" s="7" t="s">
        <v>1027</v>
      </c>
      <c r="K150" s="12" t="s">
        <v>1028</v>
      </c>
      <c r="L150" s="7" t="s">
        <v>1029</v>
      </c>
      <c r="M150" s="7" t="s">
        <v>1024</v>
      </c>
      <c r="N150" s="10">
        <v>5511960616543</v>
      </c>
      <c r="O150" s="10" t="s">
        <v>106</v>
      </c>
      <c r="P150" s="10" t="s">
        <v>42</v>
      </c>
      <c r="Q150" s="7" t="s">
        <v>66</v>
      </c>
      <c r="R150" s="7" t="s">
        <v>945</v>
      </c>
      <c r="S150" s="7" t="s">
        <v>217</v>
      </c>
      <c r="T150" s="7" t="s">
        <v>185</v>
      </c>
      <c r="U150" s="7" t="s">
        <v>1030</v>
      </c>
      <c r="V150" s="10">
        <v>5511960616543</v>
      </c>
      <c r="W150" s="8">
        <v>44341</v>
      </c>
      <c r="X150" s="8">
        <v>44341</v>
      </c>
      <c r="Y150" s="7" t="s">
        <v>1029</v>
      </c>
      <c r="Z150" s="7" t="s">
        <v>1029</v>
      </c>
      <c r="AA150" s="7" t="s">
        <v>1024</v>
      </c>
      <c r="AB150" s="7" t="s">
        <v>96</v>
      </c>
      <c r="AC150" s="7" t="s">
        <v>140</v>
      </c>
      <c r="AD150" s="7" t="s">
        <v>54</v>
      </c>
      <c r="AE150" s="7" t="s">
        <v>68</v>
      </c>
      <c r="AF150" s="11">
        <v>0</v>
      </c>
      <c r="AG150" s="7"/>
      <c r="AH150" s="7" t="s">
        <v>54</v>
      </c>
      <c r="AI150" s="7" t="s">
        <v>56</v>
      </c>
      <c r="AJ150" s="7" t="s">
        <v>54</v>
      </c>
      <c r="AK150" s="7"/>
      <c r="AL150" s="8" t="s">
        <v>58</v>
      </c>
      <c r="AM150" s="8"/>
    </row>
    <row r="151" spans="1:39" x14ac:dyDescent="0.3">
      <c r="A151" s="7">
        <v>151</v>
      </c>
      <c r="B151" s="7" t="s">
        <v>1031</v>
      </c>
      <c r="C151" s="8">
        <v>34695</v>
      </c>
      <c r="D151" s="7" t="s">
        <v>40</v>
      </c>
      <c r="E151" s="9" t="s">
        <v>1032</v>
      </c>
      <c r="F151" s="7">
        <v>2392738</v>
      </c>
      <c r="G151" s="7" t="s">
        <v>42</v>
      </c>
      <c r="H151" s="7"/>
      <c r="I151" s="7"/>
      <c r="J151" s="7" t="s">
        <v>1033</v>
      </c>
      <c r="K151" s="12" t="s">
        <v>1034</v>
      </c>
      <c r="L151" s="7" t="s">
        <v>1035</v>
      </c>
      <c r="M151" s="7" t="s">
        <v>1031</v>
      </c>
      <c r="N151" s="10">
        <v>5581992074527</v>
      </c>
      <c r="O151" s="10" t="s">
        <v>65</v>
      </c>
      <c r="P151" s="10" t="s">
        <v>42</v>
      </c>
      <c r="Q151" s="7" t="s">
        <v>683</v>
      </c>
      <c r="R151" s="7" t="str" cm="1">
        <f t="array" ref="R151">_xlfn.IFS(BaseClientes2[[#This Row],[tipoDeCliente]]="ADVISOR","ADVISOR",BaseClientes2[[#This Row],[tipoDeCliente]]="FAMILIA","RETENCAO",BaseClientes2[[#This Row],[tipoDeCliente]]="RETENCAO","RETENCAO",BaseClientes2[[#This Row],[tipoDeCliente]]="NORMAL","CONSULTORIA",BaseClientes2[[#This Row],[tipoDeCliente]]="HIBRIDO","CONSULTORIA")</f>
        <v>RETENCAO</v>
      </c>
      <c r="S151" s="7" t="s">
        <v>49</v>
      </c>
      <c r="T151" s="7" t="s">
        <v>50</v>
      </c>
      <c r="U151" s="7" t="s">
        <v>1036</v>
      </c>
      <c r="V151" s="10">
        <v>5581992074527</v>
      </c>
      <c r="W151" s="8">
        <v>44338</v>
      </c>
      <c r="X151" s="8">
        <v>44338</v>
      </c>
      <c r="Y151" s="7" t="s">
        <v>1035</v>
      </c>
      <c r="Z151" s="7" t="s">
        <v>1035</v>
      </c>
      <c r="AA151" s="7" t="s">
        <v>1031</v>
      </c>
      <c r="AB151" s="7" t="s">
        <v>108</v>
      </c>
      <c r="AC151" s="7" t="s">
        <v>140</v>
      </c>
      <c r="AD151" s="7" t="s">
        <v>54</v>
      </c>
      <c r="AE151" s="7" t="s">
        <v>68</v>
      </c>
      <c r="AF151" s="11">
        <v>0</v>
      </c>
      <c r="AG151" s="7" t="s">
        <v>42</v>
      </c>
      <c r="AH151" s="7" t="s">
        <v>56</v>
      </c>
      <c r="AI151" s="7" t="s">
        <v>56</v>
      </c>
      <c r="AJ151" s="7" t="s">
        <v>56</v>
      </c>
      <c r="AK151" s="7"/>
      <c r="AL151" s="8" t="s">
        <v>58</v>
      </c>
      <c r="AM151" s="8"/>
    </row>
    <row r="152" spans="1:39" x14ac:dyDescent="0.3">
      <c r="A152" s="7">
        <v>152</v>
      </c>
      <c r="B152" s="7" t="s">
        <v>1037</v>
      </c>
      <c r="C152" s="8" t="s">
        <v>1038</v>
      </c>
      <c r="D152" s="7" t="s">
        <v>40</v>
      </c>
      <c r="E152" s="9" t="s">
        <v>1039</v>
      </c>
      <c r="F152" s="7">
        <v>510407</v>
      </c>
      <c r="G152" s="7"/>
      <c r="H152" s="7"/>
      <c r="I152" s="7"/>
      <c r="J152" s="7" t="s">
        <v>1040</v>
      </c>
      <c r="K152" s="12" t="s">
        <v>1041</v>
      </c>
      <c r="L152" s="7" t="s">
        <v>1042</v>
      </c>
      <c r="M152" s="7" t="s">
        <v>1037</v>
      </c>
      <c r="N152" s="10">
        <v>5581992920868</v>
      </c>
      <c r="O152" s="10" t="s">
        <v>106</v>
      </c>
      <c r="P152" s="10"/>
      <c r="Q152" s="7" t="s">
        <v>683</v>
      </c>
      <c r="R152" s="7" t="str" cm="1">
        <f t="array" ref="R152">_xlfn.IFS(BaseClientes2[[#This Row],[tipoDeCliente]]="ADVISOR","ADVISOR",BaseClientes2[[#This Row],[tipoDeCliente]]="FAMILIA","RETENCAO",BaseClientes2[[#This Row],[tipoDeCliente]]="RETENCAO","RETENCAO",BaseClientes2[[#This Row],[tipoDeCliente]]="NORMAL","CONSULTORIA",BaseClientes2[[#This Row],[tipoDeCliente]]="HIBRIDO","CONSULTORIA")</f>
        <v>RETENCAO</v>
      </c>
      <c r="S152" s="7" t="s">
        <v>49</v>
      </c>
      <c r="T152" s="7" t="s">
        <v>50</v>
      </c>
      <c r="U152" s="7" t="s">
        <v>1043</v>
      </c>
      <c r="V152" s="10">
        <v>5581992920868</v>
      </c>
      <c r="W152" s="8">
        <v>44338</v>
      </c>
      <c r="X152" s="8">
        <v>44338</v>
      </c>
      <c r="Y152" s="7" t="s">
        <v>683</v>
      </c>
      <c r="Z152" s="7" t="s">
        <v>1044</v>
      </c>
      <c r="AA152" s="7" t="s">
        <v>1037</v>
      </c>
      <c r="AB152" s="7" t="s">
        <v>124</v>
      </c>
      <c r="AC152" s="7" t="s">
        <v>53</v>
      </c>
      <c r="AD152" s="7" t="s">
        <v>56</v>
      </c>
      <c r="AE152" s="7" t="s">
        <v>68</v>
      </c>
      <c r="AF152" s="11">
        <v>0</v>
      </c>
      <c r="AG152" s="7" t="s">
        <v>42</v>
      </c>
      <c r="AH152" s="7" t="s">
        <v>56</v>
      </c>
      <c r="AI152" s="7" t="s">
        <v>56</v>
      </c>
      <c r="AJ152" s="7" t="s">
        <v>56</v>
      </c>
      <c r="AK152" s="7"/>
      <c r="AL152" s="8" t="s">
        <v>58</v>
      </c>
      <c r="AM152" s="8"/>
    </row>
    <row r="153" spans="1:39" x14ac:dyDescent="0.3">
      <c r="A153" s="7">
        <v>153</v>
      </c>
      <c r="B153" s="7" t="s">
        <v>1045</v>
      </c>
      <c r="C153" s="8">
        <v>32419</v>
      </c>
      <c r="D153" s="7" t="s">
        <v>40</v>
      </c>
      <c r="E153" s="9" t="s">
        <v>1046</v>
      </c>
      <c r="F153" s="7">
        <v>520325</v>
      </c>
      <c r="G153" s="7" t="s">
        <v>42</v>
      </c>
      <c r="H153" s="7"/>
      <c r="I153" s="7"/>
      <c r="J153" s="7" t="s">
        <v>1047</v>
      </c>
      <c r="K153" s="12" t="s">
        <v>1048</v>
      </c>
      <c r="L153" s="7" t="s">
        <v>1049</v>
      </c>
      <c r="M153" s="7" t="s">
        <v>1045</v>
      </c>
      <c r="N153" s="10">
        <v>5581992264756</v>
      </c>
      <c r="O153" s="10" t="s">
        <v>106</v>
      </c>
      <c r="P153" s="10" t="s">
        <v>42</v>
      </c>
      <c r="Q153" s="7" t="s">
        <v>683</v>
      </c>
      <c r="R153" s="7" t="str" cm="1">
        <f t="array" ref="R153">_xlfn.IFS(BaseClientes2[[#This Row],[tipoDeCliente]]="ADVISOR","ADVISOR",BaseClientes2[[#This Row],[tipoDeCliente]]="FAMILIA","RETENCAO",BaseClientes2[[#This Row],[tipoDeCliente]]="RETENCAO","RETENCAO",BaseClientes2[[#This Row],[tipoDeCliente]]="NORMAL","CONSULTORIA",BaseClientes2[[#This Row],[tipoDeCliente]]="HIBRIDO","CONSULTORIA")</f>
        <v>RETENCAO</v>
      </c>
      <c r="S153" s="7" t="s">
        <v>49</v>
      </c>
      <c r="T153" s="7" t="s">
        <v>50</v>
      </c>
      <c r="U153" s="7" t="s">
        <v>1036</v>
      </c>
      <c r="V153" s="10">
        <v>5581992264756</v>
      </c>
      <c r="W153" s="8">
        <v>44338</v>
      </c>
      <c r="X153" s="8">
        <v>44338</v>
      </c>
      <c r="Y153" s="7" t="s">
        <v>683</v>
      </c>
      <c r="Z153" s="7" t="s">
        <v>1049</v>
      </c>
      <c r="AA153" s="7" t="s">
        <v>1045</v>
      </c>
      <c r="AB153" s="7" t="s">
        <v>244</v>
      </c>
      <c r="AC153" s="7" t="s">
        <v>53</v>
      </c>
      <c r="AD153" s="7" t="s">
        <v>56</v>
      </c>
      <c r="AE153" s="7" t="s">
        <v>68</v>
      </c>
      <c r="AF153" s="11">
        <v>0</v>
      </c>
      <c r="AG153" s="7" t="s">
        <v>42</v>
      </c>
      <c r="AH153" s="7" t="s">
        <v>56</v>
      </c>
      <c r="AI153" s="7" t="s">
        <v>56</v>
      </c>
      <c r="AJ153" s="7" t="s">
        <v>56</v>
      </c>
      <c r="AK153" s="7"/>
      <c r="AL153" s="8" t="s">
        <v>58</v>
      </c>
      <c r="AM153" s="8"/>
    </row>
    <row r="154" spans="1:39" x14ac:dyDescent="0.3">
      <c r="A154" s="7">
        <v>154</v>
      </c>
      <c r="B154" s="7" t="s">
        <v>1050</v>
      </c>
      <c r="C154" s="8">
        <v>29047</v>
      </c>
      <c r="D154" s="7" t="s">
        <v>40</v>
      </c>
      <c r="E154" s="9" t="s">
        <v>1051</v>
      </c>
      <c r="F154" s="7">
        <v>316132</v>
      </c>
      <c r="G154" s="7">
        <v>4240455</v>
      </c>
      <c r="H154" s="7"/>
      <c r="I154" s="7" t="s">
        <v>1052</v>
      </c>
      <c r="J154" s="7" t="s">
        <v>1053</v>
      </c>
      <c r="K154" s="12" t="s">
        <v>1054</v>
      </c>
      <c r="L154" s="7" t="s">
        <v>1055</v>
      </c>
      <c r="M154" s="7" t="s">
        <v>1050</v>
      </c>
      <c r="N154" s="10">
        <v>5562996835465</v>
      </c>
      <c r="O154" s="10" t="s">
        <v>47</v>
      </c>
      <c r="P154" s="10" t="s">
        <v>42</v>
      </c>
      <c r="Q154" s="7" t="s">
        <v>66</v>
      </c>
      <c r="R154" s="7" t="str" cm="1">
        <f t="array" ref="R154">_xlfn.IFS(BaseClientes2[[#This Row],[tipoDeCliente]]="ADVISOR","ADVISOR",BaseClientes2[[#This Row],[tipoDeCliente]]="FAMILIA","RETENCAO",BaseClientes2[[#This Row],[tipoDeCliente]]="RETENCAO","RETENCAO",BaseClientes2[[#This Row],[tipoDeCliente]]="NORMAL","CONSULTORIA",BaseClientes2[[#This Row],[tipoDeCliente]]="HIBRIDO","CONSULTORIA")</f>
        <v>RETENCAO</v>
      </c>
      <c r="S154" s="7" t="s">
        <v>604</v>
      </c>
      <c r="T154" s="7" t="s">
        <v>605</v>
      </c>
      <c r="U154" s="7" t="s">
        <v>1056</v>
      </c>
      <c r="V154" s="10">
        <v>5562996835465</v>
      </c>
      <c r="W154" s="8">
        <v>44348</v>
      </c>
      <c r="X154" s="8">
        <v>44348</v>
      </c>
      <c r="Y154" s="7" t="s">
        <v>1055</v>
      </c>
      <c r="Z154" s="7" t="s">
        <v>1055</v>
      </c>
      <c r="AA154" s="7" t="s">
        <v>1050</v>
      </c>
      <c r="AB154" s="7" t="s">
        <v>52</v>
      </c>
      <c r="AC154" s="7" t="s">
        <v>53</v>
      </c>
      <c r="AD154" s="7" t="s">
        <v>54</v>
      </c>
      <c r="AE154" s="7" t="s">
        <v>68</v>
      </c>
      <c r="AF154" s="11">
        <v>0.7</v>
      </c>
      <c r="AG154" s="7" t="s">
        <v>42</v>
      </c>
      <c r="AH154" s="7" t="s">
        <v>54</v>
      </c>
      <c r="AI154" s="7" t="s">
        <v>56</v>
      </c>
      <c r="AJ154" s="7" t="s">
        <v>54</v>
      </c>
      <c r="AK154" s="7"/>
      <c r="AL154" s="8" t="s">
        <v>58</v>
      </c>
      <c r="AM154" s="8"/>
    </row>
    <row r="155" spans="1:39" x14ac:dyDescent="0.3">
      <c r="A155" s="7">
        <v>155</v>
      </c>
      <c r="B155" s="7" t="s">
        <v>1057</v>
      </c>
      <c r="C155" s="8">
        <v>29233</v>
      </c>
      <c r="D155" s="7" t="s">
        <v>72</v>
      </c>
      <c r="E155" s="9" t="s">
        <v>1058</v>
      </c>
      <c r="F155" s="7">
        <v>355969</v>
      </c>
      <c r="G155" s="7" t="s">
        <v>42</v>
      </c>
      <c r="H155" s="7"/>
      <c r="I155" s="7"/>
      <c r="J155" s="7" t="s">
        <v>1059</v>
      </c>
      <c r="K155" s="12" t="s">
        <v>1054</v>
      </c>
      <c r="L155" s="7" t="s">
        <v>1060</v>
      </c>
      <c r="M155" s="7" t="s">
        <v>1050</v>
      </c>
      <c r="N155" s="10">
        <v>5562996835465</v>
      </c>
      <c r="O155" s="10" t="s">
        <v>106</v>
      </c>
      <c r="P155" s="10" t="s">
        <v>42</v>
      </c>
      <c r="Q155" s="7" t="s">
        <v>66</v>
      </c>
      <c r="R155" s="7" t="str" cm="1">
        <f t="array" ref="R155">_xlfn.IFS(BaseClientes2[[#This Row],[tipoDeCliente]]="ADVISOR","ADVISOR",BaseClientes2[[#This Row],[tipoDeCliente]]="FAMILIA","RETENCAO",BaseClientes2[[#This Row],[tipoDeCliente]]="RETENCAO","RETENCAO",BaseClientes2[[#This Row],[tipoDeCliente]]="NORMAL","CONSULTORIA",BaseClientes2[[#This Row],[tipoDeCliente]]="HIBRIDO","CONSULTORIA")</f>
        <v>RETENCAO</v>
      </c>
      <c r="S155" s="7" t="s">
        <v>604</v>
      </c>
      <c r="T155" s="7" t="s">
        <v>605</v>
      </c>
      <c r="U155" s="7" t="s">
        <v>1056</v>
      </c>
      <c r="V155" s="10">
        <v>5562996311105</v>
      </c>
      <c r="W155" s="8">
        <v>44348</v>
      </c>
      <c r="X155" s="8">
        <v>44348</v>
      </c>
      <c r="Y155" s="7" t="s">
        <v>1055</v>
      </c>
      <c r="Z155" s="7" t="s">
        <v>1060</v>
      </c>
      <c r="AA155" s="7" t="s">
        <v>1057</v>
      </c>
      <c r="AB155" s="7" t="s">
        <v>52</v>
      </c>
      <c r="AC155" s="7" t="s">
        <v>53</v>
      </c>
      <c r="AD155" s="7" t="s">
        <v>54</v>
      </c>
      <c r="AE155" s="7" t="s">
        <v>68</v>
      </c>
      <c r="AF155" s="11">
        <v>0.7</v>
      </c>
      <c r="AG155" s="7" t="s">
        <v>42</v>
      </c>
      <c r="AH155" s="7" t="s">
        <v>56</v>
      </c>
      <c r="AI155" s="7" t="s">
        <v>56</v>
      </c>
      <c r="AJ155" s="7" t="s">
        <v>56</v>
      </c>
      <c r="AK155" s="7"/>
      <c r="AL155" s="8" t="s">
        <v>58</v>
      </c>
      <c r="AM155" s="8"/>
    </row>
    <row r="156" spans="1:39" x14ac:dyDescent="0.3">
      <c r="A156" s="7">
        <v>157</v>
      </c>
      <c r="B156" s="7" t="s">
        <v>1061</v>
      </c>
      <c r="C156" s="8">
        <v>30283</v>
      </c>
      <c r="D156" s="7" t="s">
        <v>72</v>
      </c>
      <c r="E156" s="9" t="s">
        <v>1062</v>
      </c>
      <c r="F156" s="7">
        <v>3690322</v>
      </c>
      <c r="G156" s="7" t="s">
        <v>42</v>
      </c>
      <c r="H156" s="7"/>
      <c r="I156" s="7"/>
      <c r="J156" s="7" t="s">
        <v>1063</v>
      </c>
      <c r="K156" s="12" t="s">
        <v>1064</v>
      </c>
      <c r="L156" s="7" t="s">
        <v>1065</v>
      </c>
      <c r="M156" s="7" t="s">
        <v>1061</v>
      </c>
      <c r="N156" s="10">
        <v>5581991531260</v>
      </c>
      <c r="O156" s="10" t="s">
        <v>65</v>
      </c>
      <c r="P156" s="10" t="s">
        <v>42</v>
      </c>
      <c r="Q156" s="7" t="s">
        <v>131</v>
      </c>
      <c r="R156" s="7" t="str" cm="1">
        <f t="array" ref="R156">_xlfn.IFS(BaseClientes2[[#This Row],[tipoDeCliente]]="ADVISOR","ADVISOR",BaseClientes2[[#This Row],[tipoDeCliente]]="FAMILIA","RETENCAO",BaseClientes2[[#This Row],[tipoDeCliente]]="RETENCAO","RETENCAO",BaseClientes2[[#This Row],[tipoDeCliente]]="NORMAL","CONSULTORIA",BaseClientes2[[#This Row],[tipoDeCliente]]="HIBRIDO","CONSULTORIA")</f>
        <v>RETENCAO</v>
      </c>
      <c r="S156" s="7" t="s">
        <v>49</v>
      </c>
      <c r="T156" s="7" t="s">
        <v>50</v>
      </c>
      <c r="U156" s="7" t="s">
        <v>1066</v>
      </c>
      <c r="V156" s="10">
        <v>5581991531260</v>
      </c>
      <c r="W156" s="8">
        <v>44359</v>
      </c>
      <c r="X156" s="8">
        <v>44359</v>
      </c>
      <c r="Y156" s="7" t="s">
        <v>1065</v>
      </c>
      <c r="Z156" s="7" t="s">
        <v>1065</v>
      </c>
      <c r="AA156" s="7" t="s">
        <v>1061</v>
      </c>
      <c r="AB156" s="7" t="s">
        <v>1067</v>
      </c>
      <c r="AC156" s="7" t="s">
        <v>140</v>
      </c>
      <c r="AD156" s="7" t="s">
        <v>56</v>
      </c>
      <c r="AE156" s="7" t="s">
        <v>68</v>
      </c>
      <c r="AF156" s="11">
        <v>0</v>
      </c>
      <c r="AG156" s="7" t="s">
        <v>42</v>
      </c>
      <c r="AH156" s="7" t="s">
        <v>56</v>
      </c>
      <c r="AI156" s="7" t="s">
        <v>56</v>
      </c>
      <c r="AJ156" s="7" t="s">
        <v>56</v>
      </c>
      <c r="AK156" s="7"/>
      <c r="AL156" s="8" t="s">
        <v>58</v>
      </c>
      <c r="AM156" s="8"/>
    </row>
    <row r="157" spans="1:39" x14ac:dyDescent="0.3">
      <c r="A157" s="7">
        <v>158</v>
      </c>
      <c r="B157" s="7" t="s">
        <v>1068</v>
      </c>
      <c r="C157" s="8">
        <v>29132</v>
      </c>
      <c r="D157" s="7" t="s">
        <v>72</v>
      </c>
      <c r="E157" s="9" t="s">
        <v>1069</v>
      </c>
      <c r="F157" s="7">
        <v>2437361</v>
      </c>
      <c r="G157" s="7" t="s">
        <v>42</v>
      </c>
      <c r="H157" s="7"/>
      <c r="I157" s="7"/>
      <c r="J157" s="7" t="s">
        <v>1070</v>
      </c>
      <c r="K157" s="12" t="s">
        <v>1071</v>
      </c>
      <c r="L157" s="7" t="s">
        <v>1072</v>
      </c>
      <c r="M157" s="7" t="s">
        <v>1068</v>
      </c>
      <c r="N157" s="10">
        <v>5511964381550</v>
      </c>
      <c r="O157" s="10" t="s">
        <v>65</v>
      </c>
      <c r="P157" s="10" t="s">
        <v>42</v>
      </c>
      <c r="Q157" s="7" t="s">
        <v>1073</v>
      </c>
      <c r="R157" s="7" t="str" cm="1">
        <f t="array" ref="R15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57" s="7" t="s">
        <v>217</v>
      </c>
      <c r="T157" s="7" t="s">
        <v>185</v>
      </c>
      <c r="U157" s="7" t="s">
        <v>1074</v>
      </c>
      <c r="V157" s="10">
        <v>5511964381550</v>
      </c>
      <c r="W157" s="8">
        <v>44369</v>
      </c>
      <c r="X157" s="8">
        <v>44369</v>
      </c>
      <c r="Y157" s="7" t="s">
        <v>1072</v>
      </c>
      <c r="Z157" s="7" t="s">
        <v>1072</v>
      </c>
      <c r="AA157" s="7" t="s">
        <v>1068</v>
      </c>
      <c r="AB157" s="7" t="s">
        <v>244</v>
      </c>
      <c r="AC157" s="7" t="s">
        <v>53</v>
      </c>
      <c r="AD157" s="7" t="s">
        <v>56</v>
      </c>
      <c r="AE157" s="7" t="s">
        <v>176</v>
      </c>
      <c r="AF157" s="11">
        <v>1</v>
      </c>
      <c r="AG157" s="7">
        <v>1</v>
      </c>
      <c r="AH157" s="7" t="s">
        <v>56</v>
      </c>
      <c r="AI157" s="7" t="s">
        <v>56</v>
      </c>
      <c r="AJ157" s="7" t="s">
        <v>54</v>
      </c>
      <c r="AK157" s="7"/>
      <c r="AL157" s="8" t="s">
        <v>58</v>
      </c>
      <c r="AM157" s="8"/>
    </row>
    <row r="158" spans="1:39" x14ac:dyDescent="0.3">
      <c r="A158" s="7">
        <v>160</v>
      </c>
      <c r="B158" s="7" t="s">
        <v>1075</v>
      </c>
      <c r="C158" s="8">
        <v>29503</v>
      </c>
      <c r="D158" s="7" t="s">
        <v>40</v>
      </c>
      <c r="E158" s="9" t="s">
        <v>1076</v>
      </c>
      <c r="F158" s="7">
        <v>3684321</v>
      </c>
      <c r="G158" s="7"/>
      <c r="H158" s="7"/>
      <c r="I158" s="7" t="s">
        <v>1077</v>
      </c>
      <c r="J158" s="7" t="s">
        <v>1078</v>
      </c>
      <c r="K158" s="12" t="s">
        <v>1079</v>
      </c>
      <c r="L158" s="7" t="s">
        <v>1080</v>
      </c>
      <c r="M158" s="7" t="s">
        <v>1081</v>
      </c>
      <c r="N158" s="10">
        <v>5581999035512</v>
      </c>
      <c r="O158" s="10" t="s">
        <v>42</v>
      </c>
      <c r="P158" s="10" t="s">
        <v>42</v>
      </c>
      <c r="Q158" s="7" t="s">
        <v>66</v>
      </c>
      <c r="R158" s="7" t="str" cm="1">
        <f t="array" ref="R15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58" s="7" t="s">
        <v>49</v>
      </c>
      <c r="T158" s="7" t="s">
        <v>50</v>
      </c>
      <c r="U158" s="7" t="s">
        <v>1082</v>
      </c>
      <c r="V158" s="10">
        <v>5581988049711</v>
      </c>
      <c r="W158" s="8">
        <v>44372</v>
      </c>
      <c r="X158" s="8">
        <v>44372</v>
      </c>
      <c r="Y158" s="7" t="s">
        <v>1080</v>
      </c>
      <c r="Z158" s="7" t="s">
        <v>1080</v>
      </c>
      <c r="AA158" s="7" t="s">
        <v>1081</v>
      </c>
      <c r="AB158" s="7" t="s">
        <v>52</v>
      </c>
      <c r="AC158" s="7" t="s">
        <v>53</v>
      </c>
      <c r="AD158" s="7" t="s">
        <v>54</v>
      </c>
      <c r="AE158" s="7" t="s">
        <v>176</v>
      </c>
      <c r="AF158" s="11">
        <v>1</v>
      </c>
      <c r="AG158" s="7">
        <v>1</v>
      </c>
      <c r="AH158" s="7" t="s">
        <v>54</v>
      </c>
      <c r="AI158" s="7" t="s">
        <v>54</v>
      </c>
      <c r="AJ158" s="7" t="s">
        <v>54</v>
      </c>
      <c r="AK158" s="7"/>
      <c r="AL158" s="8" t="s">
        <v>58</v>
      </c>
      <c r="AM158" s="8"/>
    </row>
    <row r="159" spans="1:39" x14ac:dyDescent="0.3">
      <c r="A159" s="7">
        <v>161</v>
      </c>
      <c r="B159" s="7" t="s">
        <v>1081</v>
      </c>
      <c r="C159" s="8">
        <v>30358</v>
      </c>
      <c r="D159" s="7" t="s">
        <v>72</v>
      </c>
      <c r="E159" s="9" t="s">
        <v>1083</v>
      </c>
      <c r="F159" s="7">
        <v>3436984</v>
      </c>
      <c r="G159" s="7"/>
      <c r="H159" s="7"/>
      <c r="I159" s="7" t="s">
        <v>1084</v>
      </c>
      <c r="J159" s="7" t="s">
        <v>1085</v>
      </c>
      <c r="K159" s="12" t="s">
        <v>1086</v>
      </c>
      <c r="L159" s="7" t="s">
        <v>1080</v>
      </c>
      <c r="M159" s="7" t="s">
        <v>1081</v>
      </c>
      <c r="N159" s="10">
        <v>5581999035512</v>
      </c>
      <c r="O159" s="10" t="s">
        <v>106</v>
      </c>
      <c r="P159" s="10" t="s">
        <v>42</v>
      </c>
      <c r="Q159" s="7" t="s">
        <v>66</v>
      </c>
      <c r="R159" s="7" t="str" cm="1">
        <f t="array" ref="R15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59" s="7" t="s">
        <v>49</v>
      </c>
      <c r="T159" s="7" t="s">
        <v>50</v>
      </c>
      <c r="U159" s="7" t="s">
        <v>1082</v>
      </c>
      <c r="V159" s="10">
        <v>5581999035512</v>
      </c>
      <c r="W159" s="8">
        <v>44372</v>
      </c>
      <c r="X159" s="8">
        <v>44372</v>
      </c>
      <c r="Y159" s="7" t="s">
        <v>1080</v>
      </c>
      <c r="Z159" s="7" t="s">
        <v>1080</v>
      </c>
      <c r="AA159" s="7" t="s">
        <v>1081</v>
      </c>
      <c r="AB159" s="7" t="s">
        <v>52</v>
      </c>
      <c r="AC159" s="7" t="s">
        <v>53</v>
      </c>
      <c r="AD159" s="7" t="s">
        <v>54</v>
      </c>
      <c r="AE159" s="7" t="s">
        <v>176</v>
      </c>
      <c r="AF159" s="11">
        <v>1</v>
      </c>
      <c r="AG159" s="7">
        <v>1</v>
      </c>
      <c r="AH159" s="7" t="s">
        <v>54</v>
      </c>
      <c r="AI159" s="7" t="s">
        <v>54</v>
      </c>
      <c r="AJ159" s="7" t="s">
        <v>54</v>
      </c>
      <c r="AK159" s="7"/>
      <c r="AL159" s="8" t="s">
        <v>58</v>
      </c>
      <c r="AM159" s="8"/>
    </row>
    <row r="160" spans="1:39" x14ac:dyDescent="0.3">
      <c r="A160" s="7">
        <v>162</v>
      </c>
      <c r="B160" s="7" t="s">
        <v>1087</v>
      </c>
      <c r="C160" s="8">
        <v>29791</v>
      </c>
      <c r="D160" s="7" t="s">
        <v>40</v>
      </c>
      <c r="E160" s="9" t="s">
        <v>1088</v>
      </c>
      <c r="F160" s="7">
        <v>3525778</v>
      </c>
      <c r="G160" s="7" t="s">
        <v>42</v>
      </c>
      <c r="H160" s="7"/>
      <c r="I160" s="7" t="s">
        <v>1089</v>
      </c>
      <c r="J160" s="7" t="s">
        <v>1090</v>
      </c>
      <c r="K160" s="12" t="s">
        <v>1091</v>
      </c>
      <c r="L160" s="7" t="s">
        <v>1092</v>
      </c>
      <c r="M160" s="7" t="s">
        <v>1087</v>
      </c>
      <c r="N160" s="10">
        <v>5581973404363</v>
      </c>
      <c r="O160" s="10" t="s">
        <v>65</v>
      </c>
      <c r="P160" s="10" t="s">
        <v>42</v>
      </c>
      <c r="Q160" s="7" t="s">
        <v>66</v>
      </c>
      <c r="R160" s="7" t="str" cm="1">
        <f t="array" ref="R16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60" s="7" t="s">
        <v>49</v>
      </c>
      <c r="T160" s="7" t="s">
        <v>50</v>
      </c>
      <c r="U160" s="7" t="s">
        <v>1093</v>
      </c>
      <c r="V160" s="10">
        <v>5581973404363</v>
      </c>
      <c r="W160" s="8">
        <v>43873</v>
      </c>
      <c r="X160" s="8">
        <v>43873</v>
      </c>
      <c r="Y160" s="7" t="s">
        <v>1092</v>
      </c>
      <c r="Z160" s="7" t="s">
        <v>1092</v>
      </c>
      <c r="AA160" s="7" t="s">
        <v>1087</v>
      </c>
      <c r="AB160" s="7" t="s">
        <v>52</v>
      </c>
      <c r="AC160" s="7" t="s">
        <v>53</v>
      </c>
      <c r="AD160" s="7" t="s">
        <v>54</v>
      </c>
      <c r="AE160" s="7" t="s">
        <v>176</v>
      </c>
      <c r="AF160" s="11">
        <v>1</v>
      </c>
      <c r="AG160" s="7">
        <v>1</v>
      </c>
      <c r="AH160" s="7" t="s">
        <v>54</v>
      </c>
      <c r="AI160" s="7" t="s">
        <v>54</v>
      </c>
      <c r="AJ160" s="7" t="s">
        <v>54</v>
      </c>
      <c r="AK160" s="7"/>
      <c r="AL160" s="8" t="s">
        <v>58</v>
      </c>
      <c r="AM160" s="8"/>
    </row>
    <row r="161" spans="1:39" x14ac:dyDescent="0.3">
      <c r="A161" s="7">
        <v>163</v>
      </c>
      <c r="B161" s="7" t="s">
        <v>1094</v>
      </c>
      <c r="C161" s="8">
        <v>29901</v>
      </c>
      <c r="D161" s="7" t="s">
        <v>72</v>
      </c>
      <c r="E161" s="9" t="s">
        <v>1095</v>
      </c>
      <c r="F161" s="7">
        <v>376158</v>
      </c>
      <c r="G161" s="7" t="s">
        <v>42</v>
      </c>
      <c r="H161" s="7"/>
      <c r="I161" s="7" t="s">
        <v>1096</v>
      </c>
      <c r="J161" s="7" t="s">
        <v>1097</v>
      </c>
      <c r="K161" s="12" t="s">
        <v>1098</v>
      </c>
      <c r="L161" s="7" t="s">
        <v>1092</v>
      </c>
      <c r="M161" s="7" t="s">
        <v>1087</v>
      </c>
      <c r="N161" s="10">
        <v>5581992254952</v>
      </c>
      <c r="O161" s="10" t="s">
        <v>106</v>
      </c>
      <c r="P161" s="10" t="s">
        <v>42</v>
      </c>
      <c r="Q161" s="7" t="s">
        <v>66</v>
      </c>
      <c r="R161" s="7" t="str" cm="1">
        <f t="array" ref="R16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61" s="7" t="s">
        <v>49</v>
      </c>
      <c r="T161" s="7" t="s">
        <v>50</v>
      </c>
      <c r="U161" s="7" t="s">
        <v>1093</v>
      </c>
      <c r="V161" s="10">
        <v>5581993912763</v>
      </c>
      <c r="W161" s="8">
        <v>43873</v>
      </c>
      <c r="X161" s="8">
        <v>43873</v>
      </c>
      <c r="Y161" s="7" t="s">
        <v>1092</v>
      </c>
      <c r="Z161" s="7" t="s">
        <v>1092</v>
      </c>
      <c r="AA161" s="7" t="s">
        <v>1087</v>
      </c>
      <c r="AB161" s="7" t="s">
        <v>52</v>
      </c>
      <c r="AC161" s="7" t="s">
        <v>53</v>
      </c>
      <c r="AD161" s="7" t="s">
        <v>54</v>
      </c>
      <c r="AE161" s="7" t="s">
        <v>176</v>
      </c>
      <c r="AF161" s="11">
        <v>1</v>
      </c>
      <c r="AG161" s="7">
        <v>1</v>
      </c>
      <c r="AH161" s="7" t="s">
        <v>54</v>
      </c>
      <c r="AI161" s="7" t="s">
        <v>54</v>
      </c>
      <c r="AJ161" s="7" t="s">
        <v>54</v>
      </c>
      <c r="AK161" s="7"/>
      <c r="AL161" s="8" t="s">
        <v>58</v>
      </c>
      <c r="AM161" s="8"/>
    </row>
    <row r="162" spans="1:39" x14ac:dyDescent="0.3">
      <c r="A162" s="7">
        <v>164</v>
      </c>
      <c r="B162" s="7" t="s">
        <v>1099</v>
      </c>
      <c r="C162" s="8">
        <v>20587</v>
      </c>
      <c r="D162" s="7" t="s">
        <v>72</v>
      </c>
      <c r="E162" s="9" t="s">
        <v>1100</v>
      </c>
      <c r="F162" s="7">
        <v>5674824</v>
      </c>
      <c r="G162" s="7" t="s">
        <v>42</v>
      </c>
      <c r="H162" s="7"/>
      <c r="I162" s="7"/>
      <c r="J162" s="7" t="s">
        <v>1101</v>
      </c>
      <c r="K162" s="12" t="s">
        <v>1102</v>
      </c>
      <c r="L162" s="7" t="s">
        <v>1103</v>
      </c>
      <c r="M162" s="7" t="s">
        <v>1099</v>
      </c>
      <c r="N162" s="10">
        <v>5587999888634</v>
      </c>
      <c r="O162" s="10" t="s">
        <v>47</v>
      </c>
      <c r="P162" s="10" t="s">
        <v>42</v>
      </c>
      <c r="Q162" s="7" t="s">
        <v>683</v>
      </c>
      <c r="R162" s="7" t="s">
        <v>945</v>
      </c>
      <c r="S162" s="7" t="s">
        <v>684</v>
      </c>
      <c r="T162" s="7" t="s">
        <v>50</v>
      </c>
      <c r="U162" s="7" t="s">
        <v>1104</v>
      </c>
      <c r="V162" s="10">
        <v>5587999888634</v>
      </c>
      <c r="W162" s="8">
        <v>44384</v>
      </c>
      <c r="X162" s="8">
        <v>44384</v>
      </c>
      <c r="Y162" s="7" t="s">
        <v>1103</v>
      </c>
      <c r="Z162" s="7" t="s">
        <v>1103</v>
      </c>
      <c r="AA162" s="7" t="s">
        <v>1099</v>
      </c>
      <c r="AB162" s="7" t="s">
        <v>124</v>
      </c>
      <c r="AC162" s="7" t="s">
        <v>53</v>
      </c>
      <c r="AD162" s="7" t="s">
        <v>54</v>
      </c>
      <c r="AE162" s="7" t="s">
        <v>68</v>
      </c>
      <c r="AF162" s="11">
        <v>0</v>
      </c>
      <c r="AG162" s="7"/>
      <c r="AH162" s="7" t="s">
        <v>56</v>
      </c>
      <c r="AI162" s="7" t="s">
        <v>56</v>
      </c>
      <c r="AJ162" s="7" t="s">
        <v>56</v>
      </c>
      <c r="AK162" s="7"/>
      <c r="AL162" s="8" t="s">
        <v>58</v>
      </c>
      <c r="AM162" s="8"/>
    </row>
    <row r="163" spans="1:39" x14ac:dyDescent="0.3">
      <c r="A163" s="7">
        <v>165</v>
      </c>
      <c r="B163" s="7" t="s">
        <v>1105</v>
      </c>
      <c r="C163" s="8"/>
      <c r="D163" s="7" t="s">
        <v>84</v>
      </c>
      <c r="E163" s="9" t="s">
        <v>1106</v>
      </c>
      <c r="F163" s="7">
        <v>5747104</v>
      </c>
      <c r="G163" s="7" t="s">
        <v>42</v>
      </c>
      <c r="H163" s="7"/>
      <c r="I163" s="7" t="s">
        <v>1107</v>
      </c>
      <c r="J163" s="7" t="s">
        <v>1108</v>
      </c>
      <c r="K163" s="12" t="s">
        <v>1109</v>
      </c>
      <c r="L163" s="7" t="s">
        <v>1110</v>
      </c>
      <c r="M163" s="7" t="s">
        <v>1105</v>
      </c>
      <c r="N163" s="10">
        <v>0</v>
      </c>
      <c r="O163" s="10" t="s">
        <v>47</v>
      </c>
      <c r="P163" s="10" t="s">
        <v>42</v>
      </c>
      <c r="Q163" s="7" t="s">
        <v>66</v>
      </c>
      <c r="R163" s="7" t="str" cm="1">
        <f t="array" ref="R163">_xlfn.IFS(BaseClientes2[[#This Row],[tipoDeCliente]]="ADVISOR","ADVISOR",BaseClientes2[[#This Row],[tipoDeCliente]]="FAMILIA","RETENCAO",BaseClientes2[[#This Row],[tipoDeCliente]]="RETENCAO","RETENCAO",BaseClientes2[[#This Row],[tipoDeCliente]]="NORMAL","CONSULTORIA",BaseClientes2[[#This Row],[tipoDeCliente]]="HIBRIDO","CONSULTORIA")</f>
        <v>RETENCAO</v>
      </c>
      <c r="S163" s="7" t="s">
        <v>49</v>
      </c>
      <c r="T163" s="7" t="s">
        <v>50</v>
      </c>
      <c r="U163" s="7" t="s">
        <v>163</v>
      </c>
      <c r="V163" s="10"/>
      <c r="W163" s="8">
        <v>44382</v>
      </c>
      <c r="X163" s="8">
        <v>44382</v>
      </c>
      <c r="Y163" s="7" t="s">
        <v>1110</v>
      </c>
      <c r="Z163" s="7" t="s">
        <v>1110</v>
      </c>
      <c r="AA163" s="7" t="s">
        <v>1105</v>
      </c>
      <c r="AB163" s="7" t="s">
        <v>89</v>
      </c>
      <c r="AC163" s="7" t="s">
        <v>53</v>
      </c>
      <c r="AD163" s="7" t="s">
        <v>56</v>
      </c>
      <c r="AE163" s="7" t="s">
        <v>68</v>
      </c>
      <c r="AF163" s="11">
        <v>0</v>
      </c>
      <c r="AG163" s="7" t="s">
        <v>42</v>
      </c>
      <c r="AH163" s="7" t="s">
        <v>54</v>
      </c>
      <c r="AI163" s="7" t="s">
        <v>56</v>
      </c>
      <c r="AJ163" s="7" t="s">
        <v>54</v>
      </c>
      <c r="AK163" s="7"/>
      <c r="AL163" s="8" t="s">
        <v>58</v>
      </c>
      <c r="AM163" s="8"/>
    </row>
    <row r="164" spans="1:39" x14ac:dyDescent="0.3">
      <c r="A164" s="7">
        <v>166</v>
      </c>
      <c r="B164" s="7" t="s">
        <v>1111</v>
      </c>
      <c r="C164" s="8">
        <v>24323</v>
      </c>
      <c r="D164" s="7" t="s">
        <v>40</v>
      </c>
      <c r="E164" s="9" t="s">
        <v>1112</v>
      </c>
      <c r="F164" s="7">
        <v>5946800</v>
      </c>
      <c r="G164" s="7" t="s">
        <v>42</v>
      </c>
      <c r="H164" s="7"/>
      <c r="I164" s="7" t="s">
        <v>1113</v>
      </c>
      <c r="J164" s="7" t="s">
        <v>1114</v>
      </c>
      <c r="K164" s="12" t="s">
        <v>1115</v>
      </c>
      <c r="L164" s="7" t="s">
        <v>1116</v>
      </c>
      <c r="M164" s="7" t="s">
        <v>1111</v>
      </c>
      <c r="N164" s="10">
        <v>5575999105847</v>
      </c>
      <c r="O164" s="10" t="s">
        <v>47</v>
      </c>
      <c r="P164" s="10" t="s">
        <v>42</v>
      </c>
      <c r="Q164" s="7" t="s">
        <v>66</v>
      </c>
      <c r="R164" s="7" t="str" cm="1">
        <f t="array" ref="R16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64" s="7" t="s">
        <v>936</v>
      </c>
      <c r="T164" s="7" t="s">
        <v>296</v>
      </c>
      <c r="U164" s="7" t="s">
        <v>937</v>
      </c>
      <c r="V164" s="10">
        <v>5575999105847</v>
      </c>
      <c r="W164" s="8">
        <v>44399</v>
      </c>
      <c r="X164" s="8">
        <v>44399</v>
      </c>
      <c r="Y164" s="7" t="s">
        <v>1116</v>
      </c>
      <c r="Z164" s="7" t="s">
        <v>1116</v>
      </c>
      <c r="AA164" s="7" t="s">
        <v>1111</v>
      </c>
      <c r="AB164" s="7" t="s">
        <v>108</v>
      </c>
      <c r="AC164" s="7" t="s">
        <v>140</v>
      </c>
      <c r="AD164" s="7" t="s">
        <v>54</v>
      </c>
      <c r="AE164" s="7" t="s">
        <v>176</v>
      </c>
      <c r="AF164" s="11">
        <v>1</v>
      </c>
      <c r="AG164" s="7">
        <v>1</v>
      </c>
      <c r="AH164" s="7" t="s">
        <v>54</v>
      </c>
      <c r="AI164" s="7" t="s">
        <v>56</v>
      </c>
      <c r="AJ164" s="7" t="s">
        <v>54</v>
      </c>
      <c r="AK164" s="7"/>
      <c r="AL164" s="8" t="s">
        <v>58</v>
      </c>
      <c r="AM164" s="8"/>
    </row>
    <row r="165" spans="1:39" x14ac:dyDescent="0.3">
      <c r="A165" s="7">
        <v>167</v>
      </c>
      <c r="B165" s="7" t="s">
        <v>1111</v>
      </c>
      <c r="C165" s="8">
        <v>24323</v>
      </c>
      <c r="D165" s="7" t="s">
        <v>40</v>
      </c>
      <c r="E165" s="9" t="s">
        <v>1117</v>
      </c>
      <c r="F165" s="7">
        <v>5976387</v>
      </c>
      <c r="G165" s="7" t="s">
        <v>42</v>
      </c>
      <c r="H165" s="7"/>
      <c r="I165" s="7" t="s">
        <v>1118</v>
      </c>
      <c r="J165" s="7" t="s">
        <v>1114</v>
      </c>
      <c r="K165" s="12" t="s">
        <v>1119</v>
      </c>
      <c r="L165" s="7" t="s">
        <v>1120</v>
      </c>
      <c r="M165" s="7" t="s">
        <v>1111</v>
      </c>
      <c r="N165" s="10">
        <v>5575999105847</v>
      </c>
      <c r="O165" s="10" t="s">
        <v>47</v>
      </c>
      <c r="P165" s="10" t="s">
        <v>42</v>
      </c>
      <c r="Q165" s="7" t="s">
        <v>66</v>
      </c>
      <c r="R165" s="7" t="str" cm="1">
        <f t="array" ref="R16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65" s="7" t="s">
        <v>936</v>
      </c>
      <c r="T165" s="7" t="s">
        <v>296</v>
      </c>
      <c r="U165" s="7" t="s">
        <v>937</v>
      </c>
      <c r="V165" s="10">
        <v>5575999105847</v>
      </c>
      <c r="W165" s="8">
        <v>44399</v>
      </c>
      <c r="X165" s="8">
        <v>44399</v>
      </c>
      <c r="Y165" s="7" t="s">
        <v>1116</v>
      </c>
      <c r="Z165" s="7" t="s">
        <v>1116</v>
      </c>
      <c r="AA165" s="7" t="s">
        <v>1111</v>
      </c>
      <c r="AB165" s="7" t="s">
        <v>108</v>
      </c>
      <c r="AC165" s="7" t="s">
        <v>140</v>
      </c>
      <c r="AD165" s="7" t="s">
        <v>54</v>
      </c>
      <c r="AE165" s="7" t="s">
        <v>176</v>
      </c>
      <c r="AF165" s="11">
        <v>1</v>
      </c>
      <c r="AG165" s="7">
        <v>1</v>
      </c>
      <c r="AH165" s="7" t="s">
        <v>54</v>
      </c>
      <c r="AI165" s="7" t="s">
        <v>56</v>
      </c>
      <c r="AJ165" s="7" t="s">
        <v>54</v>
      </c>
      <c r="AK165" s="7"/>
      <c r="AL165" s="8" t="s">
        <v>58</v>
      </c>
      <c r="AM165" s="8"/>
    </row>
    <row r="166" spans="1:39" x14ac:dyDescent="0.3">
      <c r="A166" s="7">
        <v>168</v>
      </c>
      <c r="B166" s="7" t="s">
        <v>1121</v>
      </c>
      <c r="C166" s="8">
        <v>20715</v>
      </c>
      <c r="D166" s="7" t="s">
        <v>40</v>
      </c>
      <c r="E166" s="9" t="s">
        <v>1122</v>
      </c>
      <c r="F166" s="7">
        <v>2867858</v>
      </c>
      <c r="G166" s="7" t="s">
        <v>42</v>
      </c>
      <c r="H166" s="7"/>
      <c r="I166" s="7"/>
      <c r="J166" s="7" t="s">
        <v>1123</v>
      </c>
      <c r="K166" s="12" t="s">
        <v>1124</v>
      </c>
      <c r="L166" s="7" t="s">
        <v>1125</v>
      </c>
      <c r="M166" s="7" t="s">
        <v>1121</v>
      </c>
      <c r="N166" s="10">
        <v>5562984877877</v>
      </c>
      <c r="O166" s="10" t="s">
        <v>42</v>
      </c>
      <c r="P166" s="10" t="s">
        <v>42</v>
      </c>
      <c r="Q166" s="7" t="s">
        <v>66</v>
      </c>
      <c r="R166" s="7" t="str" cm="1">
        <f t="array" ref="R16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66" s="7" t="s">
        <v>604</v>
      </c>
      <c r="T166" s="7" t="s">
        <v>605</v>
      </c>
      <c r="U166" s="7" t="s">
        <v>1126</v>
      </c>
      <c r="V166" s="10">
        <v>5562984877877</v>
      </c>
      <c r="W166" s="8">
        <v>44396</v>
      </c>
      <c r="X166" s="8">
        <v>44396</v>
      </c>
      <c r="Y166" s="7" t="s">
        <v>1125</v>
      </c>
      <c r="Z166" s="7" t="s">
        <v>1125</v>
      </c>
      <c r="AA166" s="7" t="s">
        <v>1121</v>
      </c>
      <c r="AB166" s="7" t="s">
        <v>338</v>
      </c>
      <c r="AC166" s="7" t="s">
        <v>53</v>
      </c>
      <c r="AD166" s="7" t="s">
        <v>56</v>
      </c>
      <c r="AE166" s="7" t="s">
        <v>176</v>
      </c>
      <c r="AF166" s="11">
        <v>0</v>
      </c>
      <c r="AG166" s="7" t="s">
        <v>42</v>
      </c>
      <c r="AH166" s="7" t="s">
        <v>54</v>
      </c>
      <c r="AI166" s="7" t="s">
        <v>56</v>
      </c>
      <c r="AJ166" s="7" t="s">
        <v>54</v>
      </c>
      <c r="AK166" s="7"/>
      <c r="AL166" s="8" t="s">
        <v>69</v>
      </c>
      <c r="AM166" s="8">
        <v>44616</v>
      </c>
    </row>
    <row r="167" spans="1:39" x14ac:dyDescent="0.3">
      <c r="A167" s="7">
        <v>169</v>
      </c>
      <c r="B167" s="7" t="s">
        <v>1127</v>
      </c>
      <c r="C167" s="8">
        <v>31963</v>
      </c>
      <c r="D167" s="7" t="s">
        <v>40</v>
      </c>
      <c r="E167" s="9" t="s">
        <v>1128</v>
      </c>
      <c r="F167" s="7">
        <v>302971</v>
      </c>
      <c r="G167" s="7" t="s">
        <v>42</v>
      </c>
      <c r="H167" s="7"/>
      <c r="I167" s="7" t="s">
        <v>1129</v>
      </c>
      <c r="J167" s="7" t="s">
        <v>1130</v>
      </c>
      <c r="K167" s="12" t="s">
        <v>1131</v>
      </c>
      <c r="L167" s="7" t="s">
        <v>1132</v>
      </c>
      <c r="M167" s="7" t="s">
        <v>1127</v>
      </c>
      <c r="N167" s="10">
        <v>5581981813605</v>
      </c>
      <c r="O167" s="10" t="s">
        <v>47</v>
      </c>
      <c r="P167" s="10" t="s">
        <v>42</v>
      </c>
      <c r="Q167" s="7" t="s">
        <v>66</v>
      </c>
      <c r="R167" s="7" t="str" cm="1">
        <f t="array" ref="R16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67" s="7" t="s">
        <v>49</v>
      </c>
      <c r="T167" s="7" t="s">
        <v>50</v>
      </c>
      <c r="U167" s="7" t="s">
        <v>553</v>
      </c>
      <c r="V167" s="10">
        <v>5581981813605</v>
      </c>
      <c r="W167" s="8">
        <v>44425</v>
      </c>
      <c r="X167" s="8">
        <v>44425</v>
      </c>
      <c r="Y167" s="7" t="s">
        <v>1132</v>
      </c>
      <c r="Z167" s="7" t="s">
        <v>1132</v>
      </c>
      <c r="AA167" s="7" t="s">
        <v>1127</v>
      </c>
      <c r="AB167" s="7" t="s">
        <v>124</v>
      </c>
      <c r="AC167" s="7" t="s">
        <v>140</v>
      </c>
      <c r="AD167" s="7" t="s">
        <v>56</v>
      </c>
      <c r="AE167" s="7" t="s">
        <v>176</v>
      </c>
      <c r="AF167" s="11">
        <v>1</v>
      </c>
      <c r="AG167" s="7">
        <v>1</v>
      </c>
      <c r="AH167" s="7" t="s">
        <v>54</v>
      </c>
      <c r="AI167" s="7" t="s">
        <v>56</v>
      </c>
      <c r="AJ167" s="7" t="s">
        <v>54</v>
      </c>
      <c r="AK167" s="7"/>
      <c r="AL167" s="8" t="s">
        <v>69</v>
      </c>
      <c r="AM167" s="8">
        <v>44732</v>
      </c>
    </row>
    <row r="168" spans="1:39" x14ac:dyDescent="0.3">
      <c r="A168" s="7">
        <v>170</v>
      </c>
      <c r="B168" s="7" t="s">
        <v>1133</v>
      </c>
      <c r="C168" s="8">
        <v>29688</v>
      </c>
      <c r="D168" s="7" t="s">
        <v>40</v>
      </c>
      <c r="E168" s="9" t="s">
        <v>1134</v>
      </c>
      <c r="F168" s="7">
        <v>343672</v>
      </c>
      <c r="G168" s="7" t="s">
        <v>42</v>
      </c>
      <c r="H168" s="7"/>
      <c r="I168" s="7"/>
      <c r="J168" s="7" t="s">
        <v>1135</v>
      </c>
      <c r="K168" s="12" t="s">
        <v>1136</v>
      </c>
      <c r="L168" s="7" t="s">
        <v>1137</v>
      </c>
      <c r="M168" s="7" t="s">
        <v>1133</v>
      </c>
      <c r="N168" s="10">
        <v>5562984877877</v>
      </c>
      <c r="O168" s="10" t="s">
        <v>106</v>
      </c>
      <c r="P168" s="10" t="s">
        <v>42</v>
      </c>
      <c r="Q168" s="7" t="s">
        <v>66</v>
      </c>
      <c r="R168" s="7" t="str" cm="1">
        <f t="array" ref="R168">_xlfn.IFS(BaseClientes2[[#This Row],[tipoDeCliente]]="ADVISOR","ADVISOR",BaseClientes2[[#This Row],[tipoDeCliente]]="FAMILIA","RETENCAO",BaseClientes2[[#This Row],[tipoDeCliente]]="RETENCAO","RETENCAO",BaseClientes2[[#This Row],[tipoDeCliente]]="NORMAL","CONSULTORIA",BaseClientes2[[#This Row],[tipoDeCliente]]="HIBRIDO","CONSULTORIA")</f>
        <v>RETENCAO</v>
      </c>
      <c r="S168" s="7" t="s">
        <v>604</v>
      </c>
      <c r="T168" s="7" t="s">
        <v>605</v>
      </c>
      <c r="U168" s="7" t="s">
        <v>1138</v>
      </c>
      <c r="V168" s="10">
        <v>5562984877877</v>
      </c>
      <c r="W168" s="8">
        <v>44389</v>
      </c>
      <c r="X168" s="8">
        <v>44389</v>
      </c>
      <c r="Y168" s="7" t="s">
        <v>1137</v>
      </c>
      <c r="Z168" s="7" t="s">
        <v>1137</v>
      </c>
      <c r="AA168" s="7" t="s">
        <v>1133</v>
      </c>
      <c r="AB168" s="7" t="s">
        <v>108</v>
      </c>
      <c r="AC168" s="7" t="s">
        <v>53</v>
      </c>
      <c r="AD168" s="7" t="s">
        <v>56</v>
      </c>
      <c r="AE168" s="7" t="s">
        <v>68</v>
      </c>
      <c r="AF168" s="11">
        <v>0.5</v>
      </c>
      <c r="AG168" s="7" t="s">
        <v>42</v>
      </c>
      <c r="AH168" s="7" t="s">
        <v>56</v>
      </c>
      <c r="AI168" s="7" t="s">
        <v>56</v>
      </c>
      <c r="AJ168" s="7" t="s">
        <v>56</v>
      </c>
      <c r="AK168" s="7"/>
      <c r="AL168" s="8" t="s">
        <v>58</v>
      </c>
      <c r="AM168" s="8"/>
    </row>
    <row r="169" spans="1:39" x14ac:dyDescent="0.3">
      <c r="A169" s="7">
        <v>171</v>
      </c>
      <c r="B169" s="7" t="s">
        <v>1139</v>
      </c>
      <c r="C169" s="8">
        <v>31932</v>
      </c>
      <c r="D169" s="7" t="s">
        <v>72</v>
      </c>
      <c r="E169" s="9" t="s">
        <v>1140</v>
      </c>
      <c r="F169" s="7">
        <v>47174</v>
      </c>
      <c r="G169" s="7" t="s">
        <v>42</v>
      </c>
      <c r="H169" s="7"/>
      <c r="I169" s="7" t="s">
        <v>1141</v>
      </c>
      <c r="J169" s="7" t="s">
        <v>1142</v>
      </c>
      <c r="K169" s="12" t="s">
        <v>1143</v>
      </c>
      <c r="L169" s="7" t="s">
        <v>643</v>
      </c>
      <c r="M169" s="7" t="s">
        <v>1133</v>
      </c>
      <c r="N169" s="10">
        <v>5562984877877</v>
      </c>
      <c r="O169" s="10" t="s">
        <v>42</v>
      </c>
      <c r="P169" s="10" t="s">
        <v>42</v>
      </c>
      <c r="Q169" s="7" t="s">
        <v>66</v>
      </c>
      <c r="R169" s="7" t="str" cm="1">
        <f t="array" ref="R169">_xlfn.IFS(BaseClientes2[[#This Row],[tipoDeCliente]]="ADVISOR","ADVISOR",BaseClientes2[[#This Row],[tipoDeCliente]]="FAMILIA","RETENCAO",BaseClientes2[[#This Row],[tipoDeCliente]]="RETENCAO","RETENCAO",BaseClientes2[[#This Row],[tipoDeCliente]]="NORMAL","CONSULTORIA",BaseClientes2[[#This Row],[tipoDeCliente]]="HIBRIDO","CONSULTORIA")</f>
        <v>RETENCAO</v>
      </c>
      <c r="S169" s="7" t="s">
        <v>604</v>
      </c>
      <c r="T169" s="7" t="s">
        <v>605</v>
      </c>
      <c r="U169" s="7" t="s">
        <v>1138</v>
      </c>
      <c r="V169" s="10">
        <v>5562996863457</v>
      </c>
      <c r="W169" s="8">
        <v>44389</v>
      </c>
      <c r="X169" s="8">
        <v>44389</v>
      </c>
      <c r="Y169" s="7" t="s">
        <v>1137</v>
      </c>
      <c r="Z169" s="7" t="s">
        <v>1141</v>
      </c>
      <c r="AA169" s="7" t="s">
        <v>1139</v>
      </c>
      <c r="AB169" s="7" t="s">
        <v>108</v>
      </c>
      <c r="AC169" s="7" t="s">
        <v>53</v>
      </c>
      <c r="AD169" s="7" t="s">
        <v>54</v>
      </c>
      <c r="AE169" s="7" t="s">
        <v>68</v>
      </c>
      <c r="AF169" s="11">
        <v>0.5</v>
      </c>
      <c r="AG169" s="7" t="s">
        <v>42</v>
      </c>
      <c r="AH169" s="7" t="s">
        <v>54</v>
      </c>
      <c r="AI169" s="7" t="s">
        <v>56</v>
      </c>
      <c r="AJ169" s="7" t="s">
        <v>56</v>
      </c>
      <c r="AK169" s="7"/>
      <c r="AL169" s="8" t="s">
        <v>58</v>
      </c>
      <c r="AM169" s="8"/>
    </row>
    <row r="170" spans="1:39" x14ac:dyDescent="0.3">
      <c r="A170" s="7">
        <v>172</v>
      </c>
      <c r="B170" s="7" t="s">
        <v>1144</v>
      </c>
      <c r="C170" s="8">
        <v>27586</v>
      </c>
      <c r="D170" s="7" t="s">
        <v>40</v>
      </c>
      <c r="E170" s="9" t="s">
        <v>1145</v>
      </c>
      <c r="F170" s="7">
        <v>2502246</v>
      </c>
      <c r="G170" s="7" t="s">
        <v>42</v>
      </c>
      <c r="H170" s="7"/>
      <c r="I170" s="7"/>
      <c r="J170" s="7" t="s">
        <v>1146</v>
      </c>
      <c r="K170" s="12" t="s">
        <v>1147</v>
      </c>
      <c r="L170" s="7" t="s">
        <v>1148</v>
      </c>
      <c r="M170" s="7" t="s">
        <v>130</v>
      </c>
      <c r="N170" s="10">
        <v>5581991260049</v>
      </c>
      <c r="O170" s="10" t="s">
        <v>106</v>
      </c>
      <c r="P170" s="10" t="s">
        <v>42</v>
      </c>
      <c r="Q170" s="7" t="s">
        <v>131</v>
      </c>
      <c r="R170" s="7" t="str" cm="1">
        <f t="array" ref="R170">_xlfn.IFS(BaseClientes2[[#This Row],[tipoDeCliente]]="ADVISOR","ADVISOR",BaseClientes2[[#This Row],[tipoDeCliente]]="FAMILIA","RETENCAO",BaseClientes2[[#This Row],[tipoDeCliente]]="RETENCAO","RETENCAO",BaseClientes2[[#This Row],[tipoDeCliente]]="NORMAL","CONSULTORIA",BaseClientes2[[#This Row],[tipoDeCliente]]="HIBRIDO","CONSULTORIA")</f>
        <v>RETENCAO</v>
      </c>
      <c r="S170" s="7" t="s">
        <v>49</v>
      </c>
      <c r="T170" s="7" t="s">
        <v>50</v>
      </c>
      <c r="U170" s="7" t="s">
        <v>95</v>
      </c>
      <c r="V170" s="10">
        <v>5581991260049</v>
      </c>
      <c r="W170" s="8">
        <v>44391</v>
      </c>
      <c r="X170" s="8">
        <v>44391</v>
      </c>
      <c r="Y170" s="7" t="s">
        <v>131</v>
      </c>
      <c r="Z170" s="7" t="s">
        <v>1148</v>
      </c>
      <c r="AA170" s="7" t="s">
        <v>1144</v>
      </c>
      <c r="AB170" s="7" t="s">
        <v>108</v>
      </c>
      <c r="AC170" s="7"/>
      <c r="AD170" s="7"/>
      <c r="AE170" s="7" t="s">
        <v>68</v>
      </c>
      <c r="AF170" s="11">
        <v>0</v>
      </c>
      <c r="AG170" s="7" t="s">
        <v>42</v>
      </c>
      <c r="AH170" s="7" t="s">
        <v>56</v>
      </c>
      <c r="AI170" s="7" t="s">
        <v>56</v>
      </c>
      <c r="AJ170" s="7" t="s">
        <v>56</v>
      </c>
      <c r="AK170" s="7"/>
      <c r="AL170" s="8" t="s">
        <v>58</v>
      </c>
      <c r="AM170" s="8"/>
    </row>
    <row r="171" spans="1:39" x14ac:dyDescent="0.3">
      <c r="A171" s="7">
        <v>173</v>
      </c>
      <c r="B171" s="7" t="s">
        <v>1149</v>
      </c>
      <c r="C171" s="8">
        <v>39260</v>
      </c>
      <c r="D171" s="7" t="s">
        <v>72</v>
      </c>
      <c r="E171" s="9" t="s">
        <v>1150</v>
      </c>
      <c r="F171" s="7">
        <v>2508931</v>
      </c>
      <c r="G171" s="7" t="s">
        <v>42</v>
      </c>
      <c r="H171" s="7"/>
      <c r="I171" s="7"/>
      <c r="J171" s="7" t="s">
        <v>1151</v>
      </c>
      <c r="K171" s="12" t="s">
        <v>1152</v>
      </c>
      <c r="L171" s="7" t="s">
        <v>1153</v>
      </c>
      <c r="M171" s="7" t="s">
        <v>1154</v>
      </c>
      <c r="N171" s="10">
        <v>5562999800856</v>
      </c>
      <c r="O171" s="10" t="s">
        <v>65</v>
      </c>
      <c r="P171" s="10" t="s">
        <v>42</v>
      </c>
      <c r="Q171" s="7" t="s">
        <v>66</v>
      </c>
      <c r="R171" s="7" t="str" cm="1">
        <f t="array" ref="R17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71" s="7" t="s">
        <v>604</v>
      </c>
      <c r="T171" s="7" t="s">
        <v>605</v>
      </c>
      <c r="U171" s="7" t="s">
        <v>1155</v>
      </c>
      <c r="V171" s="10">
        <v>5562999800856</v>
      </c>
      <c r="W171" s="8">
        <v>44396</v>
      </c>
      <c r="X171" s="8">
        <v>44396</v>
      </c>
      <c r="Y171" s="7" t="s">
        <v>1153</v>
      </c>
      <c r="Z171" s="7" t="s">
        <v>1153</v>
      </c>
      <c r="AA171" s="7" t="s">
        <v>1154</v>
      </c>
      <c r="AB171" s="7" t="s">
        <v>151</v>
      </c>
      <c r="AC171" s="7" t="s">
        <v>140</v>
      </c>
      <c r="AD171" s="7" t="s">
        <v>56</v>
      </c>
      <c r="AE171" s="7" t="s">
        <v>176</v>
      </c>
      <c r="AF171" s="11">
        <v>1</v>
      </c>
      <c r="AG171" s="7">
        <v>1</v>
      </c>
      <c r="AH171" s="7" t="s">
        <v>56</v>
      </c>
      <c r="AI171" s="7" t="s">
        <v>56</v>
      </c>
      <c r="AJ171" s="7" t="s">
        <v>56</v>
      </c>
      <c r="AK171" s="7"/>
      <c r="AL171" s="8" t="s">
        <v>58</v>
      </c>
      <c r="AM171" s="8"/>
    </row>
    <row r="172" spans="1:39" x14ac:dyDescent="0.3">
      <c r="A172" s="7">
        <v>174</v>
      </c>
      <c r="B172" s="7" t="s">
        <v>1154</v>
      </c>
      <c r="C172" s="8">
        <v>23453</v>
      </c>
      <c r="D172" s="7" t="s">
        <v>72</v>
      </c>
      <c r="E172" s="9" t="s">
        <v>1156</v>
      </c>
      <c r="F172" s="7">
        <v>592846</v>
      </c>
      <c r="G172" s="7" t="s">
        <v>42</v>
      </c>
      <c r="H172" s="7"/>
      <c r="I172" s="7" t="s">
        <v>1157</v>
      </c>
      <c r="J172" s="7" t="s">
        <v>1158</v>
      </c>
      <c r="K172" s="12" t="s">
        <v>1152</v>
      </c>
      <c r="L172" s="7" t="s">
        <v>1153</v>
      </c>
      <c r="M172" s="7" t="s">
        <v>1154</v>
      </c>
      <c r="N172" s="10">
        <v>5562999800856</v>
      </c>
      <c r="O172" s="10" t="s">
        <v>106</v>
      </c>
      <c r="P172" s="10" t="s">
        <v>42</v>
      </c>
      <c r="Q172" s="7" t="s">
        <v>66</v>
      </c>
      <c r="R172" s="7" t="str" cm="1">
        <f t="array" ref="R17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72" s="7" t="s">
        <v>604</v>
      </c>
      <c r="T172" s="7" t="s">
        <v>605</v>
      </c>
      <c r="U172" s="7" t="s">
        <v>1155</v>
      </c>
      <c r="V172" s="10">
        <v>5562999800856</v>
      </c>
      <c r="W172" s="8">
        <v>44396</v>
      </c>
      <c r="X172" s="8">
        <v>44396</v>
      </c>
      <c r="Y172" s="7" t="s">
        <v>1153</v>
      </c>
      <c r="Z172" s="7" t="s">
        <v>1153</v>
      </c>
      <c r="AA172" s="7" t="s">
        <v>1154</v>
      </c>
      <c r="AB172" s="7" t="s">
        <v>139</v>
      </c>
      <c r="AC172" s="7" t="s">
        <v>53</v>
      </c>
      <c r="AD172" s="7" t="s">
        <v>54</v>
      </c>
      <c r="AE172" s="7" t="s">
        <v>176</v>
      </c>
      <c r="AF172" s="11">
        <v>1</v>
      </c>
      <c r="AG172" s="7">
        <v>1</v>
      </c>
      <c r="AH172" s="7" t="s">
        <v>54</v>
      </c>
      <c r="AI172" s="7" t="s">
        <v>56</v>
      </c>
      <c r="AJ172" s="7" t="s">
        <v>54</v>
      </c>
      <c r="AK172" s="7"/>
      <c r="AL172" s="8" t="s">
        <v>58</v>
      </c>
      <c r="AM172" s="8"/>
    </row>
    <row r="173" spans="1:39" x14ac:dyDescent="0.3">
      <c r="A173" s="7">
        <v>175</v>
      </c>
      <c r="B173" s="7" t="s">
        <v>1159</v>
      </c>
      <c r="C173" s="8">
        <v>26601</v>
      </c>
      <c r="D173" s="7" t="s">
        <v>72</v>
      </c>
      <c r="E173" s="9" t="s">
        <v>1160</v>
      </c>
      <c r="F173" s="7">
        <v>45732</v>
      </c>
      <c r="G173" s="7" t="s">
        <v>42</v>
      </c>
      <c r="H173" s="7"/>
      <c r="I173" s="7" t="s">
        <v>1161</v>
      </c>
      <c r="J173" s="7" t="s">
        <v>1162</v>
      </c>
      <c r="K173" s="12" t="s">
        <v>1163</v>
      </c>
      <c r="L173" s="7" t="s">
        <v>1164</v>
      </c>
      <c r="M173" s="7" t="s">
        <v>1159</v>
      </c>
      <c r="N173" s="10">
        <v>5562981153905</v>
      </c>
      <c r="O173" s="10" t="s">
        <v>106</v>
      </c>
      <c r="P173" s="10" t="s">
        <v>42</v>
      </c>
      <c r="Q173" s="7" t="s">
        <v>66</v>
      </c>
      <c r="R173" s="7" t="str" cm="1">
        <f t="array" ref="R17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73" s="7" t="s">
        <v>604</v>
      </c>
      <c r="T173" s="7" t="s">
        <v>605</v>
      </c>
      <c r="U173" s="7" t="s">
        <v>1165</v>
      </c>
      <c r="V173" s="10">
        <v>5562981153905</v>
      </c>
      <c r="W173" s="8">
        <v>44426</v>
      </c>
      <c r="X173" s="8">
        <v>44426</v>
      </c>
      <c r="Y173" s="7" t="s">
        <v>1164</v>
      </c>
      <c r="Z173" s="7" t="s">
        <v>1164</v>
      </c>
      <c r="AA173" s="7" t="s">
        <v>1159</v>
      </c>
      <c r="AB173" s="7" t="s">
        <v>52</v>
      </c>
      <c r="AC173" s="7" t="s">
        <v>53</v>
      </c>
      <c r="AD173" s="7" t="s">
        <v>54</v>
      </c>
      <c r="AE173" s="7" t="s">
        <v>176</v>
      </c>
      <c r="AF173" s="11">
        <v>1</v>
      </c>
      <c r="AG173" s="7">
        <v>1</v>
      </c>
      <c r="AH173" s="7" t="s">
        <v>54</v>
      </c>
      <c r="AI173" s="7" t="s">
        <v>56</v>
      </c>
      <c r="AJ173" s="7" t="s">
        <v>54</v>
      </c>
      <c r="AK173" s="7"/>
      <c r="AL173" s="8" t="s">
        <v>58</v>
      </c>
      <c r="AM173" s="8"/>
    </row>
    <row r="174" spans="1:39" x14ac:dyDescent="0.3">
      <c r="A174" s="7">
        <v>176</v>
      </c>
      <c r="B174" s="7" t="s">
        <v>1166</v>
      </c>
      <c r="C174" s="8">
        <v>23298</v>
      </c>
      <c r="D174" s="7" t="s">
        <v>40</v>
      </c>
      <c r="E174" s="9" t="s">
        <v>1167</v>
      </c>
      <c r="F174" s="7">
        <v>4870378</v>
      </c>
      <c r="G174" s="7" t="s">
        <v>42</v>
      </c>
      <c r="H174" s="7"/>
      <c r="I174" s="7"/>
      <c r="J174" s="7" t="s">
        <v>1168</v>
      </c>
      <c r="K174" s="12" t="s">
        <v>1169</v>
      </c>
      <c r="L174" s="7" t="s">
        <v>1170</v>
      </c>
      <c r="M174" s="7" t="s">
        <v>1166</v>
      </c>
      <c r="N174" s="10">
        <v>5581991087233</v>
      </c>
      <c r="O174" s="10" t="s">
        <v>106</v>
      </c>
      <c r="P174" s="10" t="s">
        <v>42</v>
      </c>
      <c r="Q174" s="7" t="s">
        <v>264</v>
      </c>
      <c r="R174" s="7" t="str" cm="1">
        <f t="array" ref="R174">_xlfn.IFS(BaseClientes2[[#This Row],[tipoDeCliente]]="ADVISOR","ADVISOR",BaseClientes2[[#This Row],[tipoDeCliente]]="FAMILIA","RETENCAO",BaseClientes2[[#This Row],[tipoDeCliente]]="RETENCAO","RETENCAO",BaseClientes2[[#This Row],[tipoDeCliente]]="NORMAL","CONSULTORIA",BaseClientes2[[#This Row],[tipoDeCliente]]="HIBRIDO","CONSULTORIA")</f>
        <v>RETENCAO</v>
      </c>
      <c r="S174" s="7" t="s">
        <v>49</v>
      </c>
      <c r="T174" s="7" t="s">
        <v>50</v>
      </c>
      <c r="U174" s="7" t="s">
        <v>1171</v>
      </c>
      <c r="V174" s="10">
        <v>5581991087233</v>
      </c>
      <c r="W174" s="8">
        <v>44423</v>
      </c>
      <c r="X174" s="8">
        <v>44423</v>
      </c>
      <c r="Y174" s="7" t="s">
        <v>1170</v>
      </c>
      <c r="Z174" s="7" t="s">
        <v>1170</v>
      </c>
      <c r="AA174" s="7" t="s">
        <v>1166</v>
      </c>
      <c r="AB174" s="7" t="s">
        <v>417</v>
      </c>
      <c r="AC174" s="7" t="s">
        <v>53</v>
      </c>
      <c r="AD174" s="7" t="s">
        <v>56</v>
      </c>
      <c r="AE174" s="7" t="s">
        <v>68</v>
      </c>
      <c r="AF174" s="11">
        <v>0</v>
      </c>
      <c r="AG174" s="7" t="s">
        <v>42</v>
      </c>
      <c r="AH174" s="7" t="s">
        <v>56</v>
      </c>
      <c r="AI174" s="7" t="s">
        <v>56</v>
      </c>
      <c r="AJ174" s="7" t="s">
        <v>56</v>
      </c>
      <c r="AK174" s="7"/>
      <c r="AL174" s="8" t="s">
        <v>58</v>
      </c>
      <c r="AM174" s="8"/>
    </row>
    <row r="175" spans="1:39" x14ac:dyDescent="0.3">
      <c r="A175" s="7">
        <v>177</v>
      </c>
      <c r="B175" s="7" t="s">
        <v>1172</v>
      </c>
      <c r="C175" s="8">
        <v>22738</v>
      </c>
      <c r="D175" s="7" t="s">
        <v>72</v>
      </c>
      <c r="E175" s="9" t="s">
        <v>1173</v>
      </c>
      <c r="F175" s="7">
        <v>6405798</v>
      </c>
      <c r="G175" s="7" t="s">
        <v>42</v>
      </c>
      <c r="H175" s="7"/>
      <c r="I175" s="7" t="s">
        <v>1174</v>
      </c>
      <c r="J175" s="7" t="s">
        <v>1175</v>
      </c>
      <c r="K175" s="12" t="s">
        <v>1176</v>
      </c>
      <c r="L175" s="7" t="s">
        <v>1177</v>
      </c>
      <c r="M175" s="7" t="s">
        <v>1172</v>
      </c>
      <c r="N175" s="10">
        <v>5511974888316</v>
      </c>
      <c r="O175" s="10" t="s">
        <v>106</v>
      </c>
      <c r="P175" s="10" t="s">
        <v>42</v>
      </c>
      <c r="Q175" s="7" t="s">
        <v>66</v>
      </c>
      <c r="R175" s="7" t="str" cm="1">
        <f t="array" ref="R17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75" s="7" t="s">
        <v>1178</v>
      </c>
      <c r="T175" s="7" t="s">
        <v>185</v>
      </c>
      <c r="U175" s="7" t="s">
        <v>1179</v>
      </c>
      <c r="V175" s="10">
        <v>5511974888316</v>
      </c>
      <c r="W175" s="8">
        <v>44635</v>
      </c>
      <c r="X175" s="8">
        <v>44635</v>
      </c>
      <c r="Y175" s="7" t="s">
        <v>1177</v>
      </c>
      <c r="Z175" s="7" t="s">
        <v>1177</v>
      </c>
      <c r="AA175" s="7" t="s">
        <v>1172</v>
      </c>
      <c r="AB175" s="7" t="s">
        <v>124</v>
      </c>
      <c r="AC175" s="7" t="s">
        <v>53</v>
      </c>
      <c r="AD175" s="7" t="s">
        <v>54</v>
      </c>
      <c r="AE175" s="7" t="s">
        <v>176</v>
      </c>
      <c r="AF175" s="11">
        <v>1</v>
      </c>
      <c r="AG175" s="7">
        <v>1</v>
      </c>
      <c r="AH175" s="7" t="s">
        <v>54</v>
      </c>
      <c r="AI175" s="7" t="s">
        <v>54</v>
      </c>
      <c r="AJ175" s="7" t="s">
        <v>54</v>
      </c>
      <c r="AK175" s="7"/>
      <c r="AL175" s="8" t="s">
        <v>58</v>
      </c>
      <c r="AM175" s="8"/>
    </row>
    <row r="176" spans="1:39" x14ac:dyDescent="0.3">
      <c r="A176" s="7">
        <v>178</v>
      </c>
      <c r="B176" s="7" t="s">
        <v>1180</v>
      </c>
      <c r="C176" s="8">
        <v>31077</v>
      </c>
      <c r="D176" s="7" t="s">
        <v>40</v>
      </c>
      <c r="E176" s="9" t="s">
        <v>1181</v>
      </c>
      <c r="F176" s="7">
        <v>533713</v>
      </c>
      <c r="G176" s="7" t="s">
        <v>42</v>
      </c>
      <c r="H176" s="7"/>
      <c r="I176" s="7" t="s">
        <v>1182</v>
      </c>
      <c r="J176" s="7" t="s">
        <v>1183</v>
      </c>
      <c r="K176" s="12" t="s">
        <v>1184</v>
      </c>
      <c r="L176" s="7" t="s">
        <v>1185</v>
      </c>
      <c r="M176" s="7" t="s">
        <v>1180</v>
      </c>
      <c r="N176" s="10">
        <v>5581999425942</v>
      </c>
      <c r="O176" s="10" t="s">
        <v>106</v>
      </c>
      <c r="P176" s="10" t="s">
        <v>42</v>
      </c>
      <c r="Q176" s="7" t="s">
        <v>66</v>
      </c>
      <c r="R176" s="7" t="str" cm="1">
        <f t="array" ref="R17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76" s="7" t="s">
        <v>49</v>
      </c>
      <c r="T176" s="7" t="s">
        <v>50</v>
      </c>
      <c r="U176" s="7" t="s">
        <v>1186</v>
      </c>
      <c r="V176" s="10">
        <v>5581999425942</v>
      </c>
      <c r="W176" s="8">
        <v>44459</v>
      </c>
      <c r="X176" s="8">
        <v>44459</v>
      </c>
      <c r="Y176" s="7" t="s">
        <v>1185</v>
      </c>
      <c r="Z176" s="7" t="s">
        <v>1185</v>
      </c>
      <c r="AA176" s="7" t="s">
        <v>1180</v>
      </c>
      <c r="AB176" s="7" t="s">
        <v>52</v>
      </c>
      <c r="AC176" s="7" t="s">
        <v>53</v>
      </c>
      <c r="AD176" s="7" t="s">
        <v>56</v>
      </c>
      <c r="AE176" s="7" t="s">
        <v>176</v>
      </c>
      <c r="AF176" s="11">
        <v>1</v>
      </c>
      <c r="AG176" s="7">
        <v>1</v>
      </c>
      <c r="AH176" s="7" t="s">
        <v>54</v>
      </c>
      <c r="AI176" s="7" t="s">
        <v>56</v>
      </c>
      <c r="AJ176" s="7" t="s">
        <v>54</v>
      </c>
      <c r="AK176" s="7"/>
      <c r="AL176" s="8" t="s">
        <v>58</v>
      </c>
      <c r="AM176" s="8"/>
    </row>
    <row r="177" spans="1:39" x14ac:dyDescent="0.3">
      <c r="A177" s="7">
        <v>179</v>
      </c>
      <c r="B177" s="7" t="s">
        <v>1187</v>
      </c>
      <c r="C177" s="8">
        <v>19233</v>
      </c>
      <c r="D177" s="7" t="s">
        <v>72</v>
      </c>
      <c r="E177" s="9" t="s">
        <v>1188</v>
      </c>
      <c r="F177" s="7">
        <v>6426480</v>
      </c>
      <c r="G177" s="7" t="s">
        <v>42</v>
      </c>
      <c r="H177" s="7"/>
      <c r="I177" s="7" t="s">
        <v>1189</v>
      </c>
      <c r="J177" s="7" t="s">
        <v>1190</v>
      </c>
      <c r="K177" s="12" t="s">
        <v>1191</v>
      </c>
      <c r="L177" s="7" t="s">
        <v>1192</v>
      </c>
      <c r="M177" s="7" t="s">
        <v>1187</v>
      </c>
      <c r="N177" s="10">
        <v>5581988225654</v>
      </c>
      <c r="O177" s="10" t="s">
        <v>65</v>
      </c>
      <c r="P177" s="10" t="s">
        <v>42</v>
      </c>
      <c r="Q177" s="7" t="s">
        <v>66</v>
      </c>
      <c r="R177" s="7" t="str" cm="1">
        <f t="array" ref="R17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77" s="7" t="s">
        <v>49</v>
      </c>
      <c r="T177" s="7" t="s">
        <v>50</v>
      </c>
      <c r="U177" s="7" t="s">
        <v>1193</v>
      </c>
      <c r="V177" s="10">
        <v>5581988225654</v>
      </c>
      <c r="W177" s="8">
        <v>44431</v>
      </c>
      <c r="X177" s="8">
        <v>44431</v>
      </c>
      <c r="Y177" s="7" t="s">
        <v>1192</v>
      </c>
      <c r="Z177" s="7" t="s">
        <v>1192</v>
      </c>
      <c r="AA177" s="7" t="s">
        <v>1187</v>
      </c>
      <c r="AB177" s="7" t="s">
        <v>1067</v>
      </c>
      <c r="AC177" s="7" t="s">
        <v>53</v>
      </c>
      <c r="AD177" s="7" t="s">
        <v>56</v>
      </c>
      <c r="AE177" s="7" t="s">
        <v>176</v>
      </c>
      <c r="AF177" s="11">
        <v>0</v>
      </c>
      <c r="AG177" s="7">
        <v>1</v>
      </c>
      <c r="AH177" s="7" t="s">
        <v>54</v>
      </c>
      <c r="AI177" s="7" t="s">
        <v>56</v>
      </c>
      <c r="AJ177" s="7" t="s">
        <v>54</v>
      </c>
      <c r="AK177" s="7"/>
      <c r="AL177" s="8" t="s">
        <v>58</v>
      </c>
      <c r="AM177" s="8"/>
    </row>
    <row r="178" spans="1:39" x14ac:dyDescent="0.3">
      <c r="A178" s="7">
        <v>180</v>
      </c>
      <c r="B178" s="7" t="s">
        <v>1194</v>
      </c>
      <c r="C178" s="8">
        <v>31704</v>
      </c>
      <c r="D178" s="7" t="s">
        <v>40</v>
      </c>
      <c r="E178" s="9" t="s">
        <v>1195</v>
      </c>
      <c r="F178" s="7">
        <v>213624</v>
      </c>
      <c r="G178" s="7" t="s">
        <v>42</v>
      </c>
      <c r="H178" s="7"/>
      <c r="I178" s="7" t="s">
        <v>1196</v>
      </c>
      <c r="J178" s="7" t="s">
        <v>1197</v>
      </c>
      <c r="K178" s="12" t="s">
        <v>1198</v>
      </c>
      <c r="L178" s="7" t="s">
        <v>1199</v>
      </c>
      <c r="M178" s="7" t="s">
        <v>1194</v>
      </c>
      <c r="N178" s="10">
        <v>5521993955397</v>
      </c>
      <c r="O178" s="10" t="s">
        <v>65</v>
      </c>
      <c r="P178" s="10" t="s">
        <v>42</v>
      </c>
      <c r="Q178" s="7" t="s">
        <v>66</v>
      </c>
      <c r="R178" s="7" t="str" cm="1">
        <f t="array" ref="R178">_xlfn.IFS(BaseClientes2[[#This Row],[tipoDeCliente]]="ADVISOR","ADVISOR",BaseClientes2[[#This Row],[tipoDeCliente]]="FAMILIA","RETENCAO",BaseClientes2[[#This Row],[tipoDeCliente]]="RETENCAO","RETENCAO",BaseClientes2[[#This Row],[tipoDeCliente]]="NORMAL","CONSULTORIA",BaseClientes2[[#This Row],[tipoDeCliente]]="HIBRIDO","CONSULTORIA")</f>
        <v>RETENCAO</v>
      </c>
      <c r="S178" s="7" t="s">
        <v>217</v>
      </c>
      <c r="T178" s="7" t="s">
        <v>185</v>
      </c>
      <c r="U178" s="7" t="s">
        <v>1200</v>
      </c>
      <c r="V178" s="10">
        <v>5521993955397</v>
      </c>
      <c r="W178" s="8">
        <v>44431</v>
      </c>
      <c r="X178" s="8">
        <v>44431</v>
      </c>
      <c r="Y178" s="7" t="s">
        <v>1199</v>
      </c>
      <c r="Z178" s="7" t="s">
        <v>1199</v>
      </c>
      <c r="AA178" s="7" t="s">
        <v>1194</v>
      </c>
      <c r="AB178" s="7" t="s">
        <v>1201</v>
      </c>
      <c r="AC178" s="7" t="s">
        <v>53</v>
      </c>
      <c r="AD178" s="7" t="s">
        <v>54</v>
      </c>
      <c r="AE178" s="7" t="s">
        <v>68</v>
      </c>
      <c r="AF178" s="11">
        <v>0</v>
      </c>
      <c r="AG178" s="7" t="s">
        <v>42</v>
      </c>
      <c r="AH178" s="7" t="s">
        <v>54</v>
      </c>
      <c r="AI178" s="7" t="s">
        <v>56</v>
      </c>
      <c r="AJ178" s="7" t="s">
        <v>54</v>
      </c>
      <c r="AK178" s="7"/>
      <c r="AL178" s="8" t="s">
        <v>58</v>
      </c>
      <c r="AM178" s="8"/>
    </row>
    <row r="179" spans="1:39" x14ac:dyDescent="0.3">
      <c r="A179" s="7">
        <v>181</v>
      </c>
      <c r="B179" s="7" t="s">
        <v>1202</v>
      </c>
      <c r="C179" s="8">
        <v>43907</v>
      </c>
      <c r="D179" s="7" t="s">
        <v>84</v>
      </c>
      <c r="E179" s="9" t="s">
        <v>1203</v>
      </c>
      <c r="F179" s="7">
        <v>6412217</v>
      </c>
      <c r="G179" s="7" t="s">
        <v>42</v>
      </c>
      <c r="H179" s="7"/>
      <c r="I179" s="7"/>
      <c r="J179" s="7" t="s">
        <v>1204</v>
      </c>
      <c r="K179" s="12" t="s">
        <v>1205</v>
      </c>
      <c r="L179" s="7" t="s">
        <v>1206</v>
      </c>
      <c r="M179" s="7" t="s">
        <v>130</v>
      </c>
      <c r="N179" s="10">
        <v>5581995091624</v>
      </c>
      <c r="O179" s="10" t="s">
        <v>65</v>
      </c>
      <c r="P179" s="10" t="s">
        <v>42</v>
      </c>
      <c r="Q179" s="7" t="s">
        <v>131</v>
      </c>
      <c r="R179" s="7" t="str" cm="1">
        <f t="array" ref="R179">_xlfn.IFS(BaseClientes2[[#This Row],[tipoDeCliente]]="ADVISOR","ADVISOR",BaseClientes2[[#This Row],[tipoDeCliente]]="FAMILIA","RETENCAO",BaseClientes2[[#This Row],[tipoDeCliente]]="RETENCAO","RETENCAO",BaseClientes2[[#This Row],[tipoDeCliente]]="NORMAL","CONSULTORIA",BaseClientes2[[#This Row],[tipoDeCliente]]="HIBRIDO","CONSULTORIA")</f>
        <v>RETENCAO</v>
      </c>
      <c r="S179" s="7" t="s">
        <v>1001</v>
      </c>
      <c r="T179" s="7" t="s">
        <v>50</v>
      </c>
      <c r="U179" s="7" t="s">
        <v>1207</v>
      </c>
      <c r="V179" s="10">
        <v>5581995091624</v>
      </c>
      <c r="W179" s="8">
        <v>44432</v>
      </c>
      <c r="X179" s="8">
        <v>44432</v>
      </c>
      <c r="Y179" s="7" t="s">
        <v>131</v>
      </c>
      <c r="Z179" s="7" t="s">
        <v>1206</v>
      </c>
      <c r="AA179" s="7" t="s">
        <v>1202</v>
      </c>
      <c r="AB179" s="7" t="s">
        <v>89</v>
      </c>
      <c r="AC179" s="7" t="s">
        <v>53</v>
      </c>
      <c r="AD179" s="7" t="s">
        <v>56</v>
      </c>
      <c r="AE179" s="7" t="s">
        <v>68</v>
      </c>
      <c r="AF179" s="11">
        <v>0</v>
      </c>
      <c r="AG179" s="7" t="s">
        <v>42</v>
      </c>
      <c r="AH179" s="7" t="s">
        <v>56</v>
      </c>
      <c r="AI179" s="7" t="s">
        <v>56</v>
      </c>
      <c r="AJ179" s="7" t="s">
        <v>56</v>
      </c>
      <c r="AK179" s="7"/>
      <c r="AL179" s="8" t="s">
        <v>58</v>
      </c>
      <c r="AM179" s="8"/>
    </row>
    <row r="180" spans="1:39" x14ac:dyDescent="0.3">
      <c r="A180" s="7">
        <v>182</v>
      </c>
      <c r="B180" s="7" t="s">
        <v>1208</v>
      </c>
      <c r="C180" s="8">
        <v>30736</v>
      </c>
      <c r="D180" s="7" t="s">
        <v>40</v>
      </c>
      <c r="E180" s="9" t="s">
        <v>1209</v>
      </c>
      <c r="F180" s="7">
        <v>569484</v>
      </c>
      <c r="G180" s="7" t="s">
        <v>42</v>
      </c>
      <c r="H180" s="7"/>
      <c r="I180" s="7" t="s">
        <v>1210</v>
      </c>
      <c r="J180" s="7" t="s">
        <v>1211</v>
      </c>
      <c r="K180" s="12" t="s">
        <v>1212</v>
      </c>
      <c r="L180" s="7" t="s">
        <v>1213</v>
      </c>
      <c r="M180" s="7" t="s">
        <v>1208</v>
      </c>
      <c r="N180" s="10">
        <v>5581999737450</v>
      </c>
      <c r="O180" s="10" t="s">
        <v>42</v>
      </c>
      <c r="P180" s="10" t="s">
        <v>42</v>
      </c>
      <c r="Q180" s="7" t="s">
        <v>66</v>
      </c>
      <c r="R180" s="7" t="str" cm="1">
        <f t="array" ref="R18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0" s="7" t="s">
        <v>49</v>
      </c>
      <c r="T180" s="7" t="s">
        <v>50</v>
      </c>
      <c r="U180" s="7" t="s">
        <v>1214</v>
      </c>
      <c r="V180" s="10">
        <v>5581999737450</v>
      </c>
      <c r="W180" s="8">
        <v>44475</v>
      </c>
      <c r="X180" s="8">
        <v>44475</v>
      </c>
      <c r="Y180" s="7" t="s">
        <v>1213</v>
      </c>
      <c r="Z180" s="7" t="s">
        <v>1213</v>
      </c>
      <c r="AA180" s="7" t="s">
        <v>1208</v>
      </c>
      <c r="AB180" s="7" t="s">
        <v>52</v>
      </c>
      <c r="AC180" s="7" t="s">
        <v>53</v>
      </c>
      <c r="AD180" s="7" t="s">
        <v>54</v>
      </c>
      <c r="AE180" s="7" t="s">
        <v>176</v>
      </c>
      <c r="AF180" s="11">
        <v>1</v>
      </c>
      <c r="AG180" s="7">
        <v>1</v>
      </c>
      <c r="AH180" s="7" t="s">
        <v>54</v>
      </c>
      <c r="AI180" s="7" t="s">
        <v>56</v>
      </c>
      <c r="AJ180" s="7" t="s">
        <v>54</v>
      </c>
      <c r="AK180" s="7"/>
      <c r="AL180" s="8" t="s">
        <v>58</v>
      </c>
      <c r="AM180" s="8"/>
    </row>
    <row r="181" spans="1:39" x14ac:dyDescent="0.3">
      <c r="A181" s="7">
        <v>183</v>
      </c>
      <c r="B181" s="7" t="s">
        <v>1215</v>
      </c>
      <c r="C181" s="8" t="s">
        <v>1216</v>
      </c>
      <c r="D181" s="7" t="s">
        <v>72</v>
      </c>
      <c r="E181" s="9" t="s">
        <v>1217</v>
      </c>
      <c r="F181" s="7">
        <v>444234</v>
      </c>
      <c r="G181" s="7">
        <v>1979776</v>
      </c>
      <c r="H181" s="7"/>
      <c r="I181" s="7" t="s">
        <v>1218</v>
      </c>
      <c r="J181" s="7" t="s">
        <v>1219</v>
      </c>
      <c r="K181" s="12" t="s">
        <v>1220</v>
      </c>
      <c r="L181" s="7" t="s">
        <v>1221</v>
      </c>
      <c r="M181" s="7" t="s">
        <v>1222</v>
      </c>
      <c r="N181" s="10">
        <v>5581999047299</v>
      </c>
      <c r="O181" s="10" t="s">
        <v>65</v>
      </c>
      <c r="P181" s="10" t="s">
        <v>106</v>
      </c>
      <c r="Q181" s="7" t="s">
        <v>66</v>
      </c>
      <c r="R181" s="7" t="str" cm="1">
        <f t="array" ref="R18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1" s="7" t="s">
        <v>49</v>
      </c>
      <c r="T181" s="7" t="s">
        <v>50</v>
      </c>
      <c r="U181" s="7" t="s">
        <v>1223</v>
      </c>
      <c r="V181" s="10">
        <v>5581982207299</v>
      </c>
      <c r="W181" s="8">
        <v>44435</v>
      </c>
      <c r="X181" s="8">
        <v>44435</v>
      </c>
      <c r="Y181" s="7" t="s">
        <v>1221</v>
      </c>
      <c r="Z181" s="7" t="s">
        <v>1221</v>
      </c>
      <c r="AA181" s="7" t="s">
        <v>1222</v>
      </c>
      <c r="AB181" s="7" t="s">
        <v>52</v>
      </c>
      <c r="AC181" s="7" t="s">
        <v>53</v>
      </c>
      <c r="AD181" s="7" t="s">
        <v>54</v>
      </c>
      <c r="AE181" s="7" t="s">
        <v>176</v>
      </c>
      <c r="AF181" s="11">
        <v>1</v>
      </c>
      <c r="AG181" s="7">
        <v>1</v>
      </c>
      <c r="AH181" s="7" t="s">
        <v>54</v>
      </c>
      <c r="AI181" s="7" t="s">
        <v>54</v>
      </c>
      <c r="AJ181" s="7" t="s">
        <v>54</v>
      </c>
      <c r="AK181" s="7"/>
      <c r="AL181" s="8" t="s">
        <v>58</v>
      </c>
      <c r="AM181" s="8"/>
    </row>
    <row r="182" spans="1:39" x14ac:dyDescent="0.3">
      <c r="A182" s="7">
        <v>184</v>
      </c>
      <c r="B182" s="7" t="s">
        <v>1222</v>
      </c>
      <c r="C182" s="8" t="s">
        <v>1224</v>
      </c>
      <c r="D182" s="7" t="s">
        <v>40</v>
      </c>
      <c r="E182" s="9" t="s">
        <v>1225</v>
      </c>
      <c r="F182" s="7">
        <v>409775</v>
      </c>
      <c r="G182" s="7">
        <v>1572398</v>
      </c>
      <c r="H182" s="7"/>
      <c r="I182" s="7" t="s">
        <v>1226</v>
      </c>
      <c r="J182" s="7" t="s">
        <v>1227</v>
      </c>
      <c r="K182" s="12" t="s">
        <v>1228</v>
      </c>
      <c r="L182" s="7" t="s">
        <v>1221</v>
      </c>
      <c r="M182" s="7" t="s">
        <v>1222</v>
      </c>
      <c r="N182" s="10">
        <v>5581999047299</v>
      </c>
      <c r="O182" s="10" t="s">
        <v>106</v>
      </c>
      <c r="P182" s="10" t="s">
        <v>106</v>
      </c>
      <c r="Q182" s="7" t="s">
        <v>66</v>
      </c>
      <c r="R182" s="7" t="str" cm="1">
        <f t="array" ref="R18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2" s="7" t="s">
        <v>49</v>
      </c>
      <c r="T182" s="7" t="s">
        <v>50</v>
      </c>
      <c r="U182" s="7" t="s">
        <v>1223</v>
      </c>
      <c r="V182" s="10">
        <v>5581999047299</v>
      </c>
      <c r="W182" s="8">
        <v>44435</v>
      </c>
      <c r="X182" s="8">
        <v>44435</v>
      </c>
      <c r="Y182" s="7" t="s">
        <v>1221</v>
      </c>
      <c r="Z182" s="7" t="s">
        <v>1221</v>
      </c>
      <c r="AA182" s="7" t="s">
        <v>1222</v>
      </c>
      <c r="AB182" s="7" t="s">
        <v>52</v>
      </c>
      <c r="AC182" s="7" t="s">
        <v>53</v>
      </c>
      <c r="AD182" s="7" t="s">
        <v>54</v>
      </c>
      <c r="AE182" s="7" t="s">
        <v>176</v>
      </c>
      <c r="AF182" s="11">
        <v>1</v>
      </c>
      <c r="AG182" s="7">
        <v>1</v>
      </c>
      <c r="AH182" s="7" t="s">
        <v>54</v>
      </c>
      <c r="AI182" s="7" t="s">
        <v>54</v>
      </c>
      <c r="AJ182" s="7" t="s">
        <v>54</v>
      </c>
      <c r="AK182" s="7"/>
      <c r="AL182" s="8" t="s">
        <v>58</v>
      </c>
      <c r="AM182" s="8"/>
    </row>
    <row r="183" spans="1:39" x14ac:dyDescent="0.3">
      <c r="A183" s="7">
        <v>185</v>
      </c>
      <c r="B183" s="7" t="s">
        <v>1229</v>
      </c>
      <c r="C183" s="8">
        <v>43950</v>
      </c>
      <c r="D183" s="7" t="s">
        <v>84</v>
      </c>
      <c r="E183" s="9" t="s">
        <v>1230</v>
      </c>
      <c r="F183" s="7">
        <v>6968690</v>
      </c>
      <c r="G183" s="7" t="s">
        <v>42</v>
      </c>
      <c r="H183" s="7"/>
      <c r="I183" s="7" t="s">
        <v>1231</v>
      </c>
      <c r="J183" s="7" t="s">
        <v>1232</v>
      </c>
      <c r="K183" s="12" t="s">
        <v>1233</v>
      </c>
      <c r="L183" s="7" t="s">
        <v>1234</v>
      </c>
      <c r="M183" s="7" t="s">
        <v>1172</v>
      </c>
      <c r="N183" s="10">
        <v>5511974888316</v>
      </c>
      <c r="O183" s="10" t="s">
        <v>65</v>
      </c>
      <c r="P183" s="10" t="s">
        <v>42</v>
      </c>
      <c r="Q183" s="7" t="s">
        <v>66</v>
      </c>
      <c r="R183" s="7" t="str" cm="1">
        <f t="array" ref="R18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3" s="7" t="s">
        <v>1235</v>
      </c>
      <c r="T183" s="7" t="s">
        <v>185</v>
      </c>
      <c r="U183" s="7" t="s">
        <v>1236</v>
      </c>
      <c r="V183" s="10">
        <v>5511997908737</v>
      </c>
      <c r="W183" s="8">
        <v>44635</v>
      </c>
      <c r="X183" s="8">
        <v>44635</v>
      </c>
      <c r="Y183" s="7" t="s">
        <v>1177</v>
      </c>
      <c r="Z183" s="7" t="s">
        <v>1177</v>
      </c>
      <c r="AA183" s="7" t="s">
        <v>1172</v>
      </c>
      <c r="AB183" s="7" t="s">
        <v>89</v>
      </c>
      <c r="AC183" s="7" t="s">
        <v>53</v>
      </c>
      <c r="AD183" s="7" t="s">
        <v>56</v>
      </c>
      <c r="AE183" s="7" t="s">
        <v>176</v>
      </c>
      <c r="AF183" s="11">
        <v>1</v>
      </c>
      <c r="AG183" s="7">
        <v>1</v>
      </c>
      <c r="AH183" s="7" t="s">
        <v>54</v>
      </c>
      <c r="AI183" s="7" t="s">
        <v>54</v>
      </c>
      <c r="AJ183" s="7" t="s">
        <v>54</v>
      </c>
      <c r="AK183" s="7"/>
      <c r="AL183" s="8" t="s">
        <v>58</v>
      </c>
      <c r="AM183" s="8"/>
    </row>
    <row r="184" spans="1:39" x14ac:dyDescent="0.3">
      <c r="A184" s="7">
        <v>186</v>
      </c>
      <c r="B184" s="7" t="s">
        <v>1237</v>
      </c>
      <c r="C184" s="8">
        <v>35689</v>
      </c>
      <c r="D184" s="7" t="s">
        <v>84</v>
      </c>
      <c r="E184" s="9" t="s">
        <v>1238</v>
      </c>
      <c r="F184" s="7">
        <v>6891266</v>
      </c>
      <c r="G184" s="7" t="s">
        <v>42</v>
      </c>
      <c r="H184" s="7"/>
      <c r="I184" s="7" t="s">
        <v>1239</v>
      </c>
      <c r="J184" s="7" t="s">
        <v>1240</v>
      </c>
      <c r="K184" s="12" t="s">
        <v>1233</v>
      </c>
      <c r="L184" s="7" t="s">
        <v>1177</v>
      </c>
      <c r="M184" s="7" t="s">
        <v>1172</v>
      </c>
      <c r="N184" s="10">
        <v>5511974888316</v>
      </c>
      <c r="O184" s="10" t="s">
        <v>106</v>
      </c>
      <c r="P184" s="10" t="s">
        <v>42</v>
      </c>
      <c r="Q184" s="7" t="s">
        <v>66</v>
      </c>
      <c r="R184" s="7" t="str" cm="1">
        <f t="array" ref="R18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4" s="7" t="s">
        <v>1235</v>
      </c>
      <c r="T184" s="7" t="s">
        <v>185</v>
      </c>
      <c r="U184" s="7" t="s">
        <v>1236</v>
      </c>
      <c r="V184" s="10">
        <v>5511997908737</v>
      </c>
      <c r="W184" s="8">
        <v>44635</v>
      </c>
      <c r="X184" s="8">
        <v>44635</v>
      </c>
      <c r="Y184" s="7" t="s">
        <v>1177</v>
      </c>
      <c r="Z184" s="7" t="s">
        <v>1177</v>
      </c>
      <c r="AA184" s="7" t="s">
        <v>1172</v>
      </c>
      <c r="AB184" s="7" t="s">
        <v>89</v>
      </c>
      <c r="AC184" s="7" t="s">
        <v>53</v>
      </c>
      <c r="AD184" s="7" t="s">
        <v>56</v>
      </c>
      <c r="AE184" s="7" t="s">
        <v>176</v>
      </c>
      <c r="AF184" s="11">
        <v>1</v>
      </c>
      <c r="AG184" s="7">
        <v>1</v>
      </c>
      <c r="AH184" s="7" t="s">
        <v>54</v>
      </c>
      <c r="AI184" s="7" t="s">
        <v>54</v>
      </c>
      <c r="AJ184" s="7" t="s">
        <v>54</v>
      </c>
      <c r="AK184" s="7"/>
      <c r="AL184" s="8" t="s">
        <v>58</v>
      </c>
      <c r="AM184" s="8"/>
    </row>
    <row r="185" spans="1:39" x14ac:dyDescent="0.3">
      <c r="A185" s="7">
        <v>187</v>
      </c>
      <c r="B185" s="7" t="s">
        <v>1241</v>
      </c>
      <c r="C185" s="8">
        <v>27876</v>
      </c>
      <c r="D185" s="7" t="s">
        <v>40</v>
      </c>
      <c r="E185" s="9" t="s">
        <v>1242</v>
      </c>
      <c r="F185" s="7">
        <v>3099770</v>
      </c>
      <c r="G185" s="7" t="s">
        <v>42</v>
      </c>
      <c r="H185" s="7"/>
      <c r="I185" s="7" t="s">
        <v>1243</v>
      </c>
      <c r="J185" s="7" t="s">
        <v>1244</v>
      </c>
      <c r="K185" s="12" t="s">
        <v>1245</v>
      </c>
      <c r="L185" s="7" t="s">
        <v>1246</v>
      </c>
      <c r="M185" s="7" t="s">
        <v>1241</v>
      </c>
      <c r="N185" s="10">
        <v>5573988161246</v>
      </c>
      <c r="O185" s="10" t="s">
        <v>106</v>
      </c>
      <c r="P185" s="10" t="s">
        <v>42</v>
      </c>
      <c r="Q185" s="7" t="s">
        <v>66</v>
      </c>
      <c r="R185" s="7" t="str" cm="1">
        <f t="array" ref="R18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5" s="7" t="s">
        <v>326</v>
      </c>
      <c r="T185" s="7" t="s">
        <v>296</v>
      </c>
      <c r="U185" s="7" t="s">
        <v>1247</v>
      </c>
      <c r="V185" s="10">
        <v>5573988161246</v>
      </c>
      <c r="W185" s="8">
        <v>44459</v>
      </c>
      <c r="X185" s="8">
        <v>44459</v>
      </c>
      <c r="Y185" s="7" t="s">
        <v>1246</v>
      </c>
      <c r="Z185" s="7" t="s">
        <v>1246</v>
      </c>
      <c r="AA185" s="7" t="s">
        <v>1241</v>
      </c>
      <c r="AB185" s="7" t="s">
        <v>52</v>
      </c>
      <c r="AC185" s="7" t="s">
        <v>53</v>
      </c>
      <c r="AD185" s="7" t="s">
        <v>54</v>
      </c>
      <c r="AE185" s="7" t="s">
        <v>176</v>
      </c>
      <c r="AF185" s="11">
        <v>1</v>
      </c>
      <c r="AG185" s="7">
        <v>1</v>
      </c>
      <c r="AH185" s="7" t="s">
        <v>54</v>
      </c>
      <c r="AI185" s="7" t="s">
        <v>56</v>
      </c>
      <c r="AJ185" s="7" t="s">
        <v>54</v>
      </c>
      <c r="AK185" s="7"/>
      <c r="AL185" s="8" t="s">
        <v>58</v>
      </c>
      <c r="AM185" s="8"/>
    </row>
    <row r="186" spans="1:39" x14ac:dyDescent="0.3">
      <c r="A186" s="7">
        <v>188</v>
      </c>
      <c r="B186" s="7" t="s">
        <v>1248</v>
      </c>
      <c r="C186" s="8">
        <v>32679</v>
      </c>
      <c r="D186" s="7" t="s">
        <v>40</v>
      </c>
      <c r="E186" s="9" t="s">
        <v>1249</v>
      </c>
      <c r="F186" s="7">
        <v>478108</v>
      </c>
      <c r="G186" s="7">
        <v>3771805</v>
      </c>
      <c r="H186" s="7"/>
      <c r="I186" s="7" t="s">
        <v>1250</v>
      </c>
      <c r="J186" s="7" t="s">
        <v>1251</v>
      </c>
      <c r="K186" s="12" t="s">
        <v>1252</v>
      </c>
      <c r="L186" s="7" t="s">
        <v>1253</v>
      </c>
      <c r="M186" s="7" t="s">
        <v>1248</v>
      </c>
      <c r="N186" s="10">
        <v>5581999242597</v>
      </c>
      <c r="O186" s="10" t="s">
        <v>106</v>
      </c>
      <c r="P186" s="10" t="s">
        <v>106</v>
      </c>
      <c r="Q186" s="7" t="s">
        <v>66</v>
      </c>
      <c r="R186" s="7" t="str" cm="1">
        <f t="array" ref="R18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6" s="7" t="s">
        <v>49</v>
      </c>
      <c r="T186" s="7" t="s">
        <v>50</v>
      </c>
      <c r="U186" s="7" t="s">
        <v>1254</v>
      </c>
      <c r="V186" s="10">
        <v>5581999242597</v>
      </c>
      <c r="W186" s="8">
        <v>44459</v>
      </c>
      <c r="X186" s="8">
        <v>44459</v>
      </c>
      <c r="Y186" s="7" t="s">
        <v>1253</v>
      </c>
      <c r="Z186" s="7" t="s">
        <v>1253</v>
      </c>
      <c r="AA186" s="7" t="s">
        <v>1248</v>
      </c>
      <c r="AB186" s="7" t="s">
        <v>52</v>
      </c>
      <c r="AC186" s="7" t="s">
        <v>53</v>
      </c>
      <c r="AD186" s="7" t="s">
        <v>54</v>
      </c>
      <c r="AE186" s="7" t="s">
        <v>176</v>
      </c>
      <c r="AF186" s="11">
        <v>1</v>
      </c>
      <c r="AG186" s="7">
        <v>1</v>
      </c>
      <c r="AH186" s="7" t="s">
        <v>54</v>
      </c>
      <c r="AI186" s="7" t="s">
        <v>56</v>
      </c>
      <c r="AJ186" s="7" t="s">
        <v>54</v>
      </c>
      <c r="AK186" s="7"/>
      <c r="AL186" s="8" t="s">
        <v>58</v>
      </c>
      <c r="AM186" s="8"/>
    </row>
    <row r="187" spans="1:39" x14ac:dyDescent="0.3">
      <c r="A187" s="7">
        <v>189</v>
      </c>
      <c r="B187" s="7" t="s">
        <v>1255</v>
      </c>
      <c r="C187" s="8">
        <v>31799</v>
      </c>
      <c r="D187" s="7" t="s">
        <v>40</v>
      </c>
      <c r="E187" s="9" t="s">
        <v>1256</v>
      </c>
      <c r="F187" s="7">
        <v>3826900</v>
      </c>
      <c r="G187" s="7">
        <v>1745753</v>
      </c>
      <c r="H187" s="7"/>
      <c r="I187" s="7" t="s">
        <v>1257</v>
      </c>
      <c r="J187" s="7" t="s">
        <v>1258</v>
      </c>
      <c r="K187" s="12" t="s">
        <v>1259</v>
      </c>
      <c r="L187" s="7" t="s">
        <v>1260</v>
      </c>
      <c r="M187" s="7" t="s">
        <v>1255</v>
      </c>
      <c r="N187" s="10">
        <v>5581988129302</v>
      </c>
      <c r="O187" s="10" t="s">
        <v>42</v>
      </c>
      <c r="P187" s="10" t="s">
        <v>65</v>
      </c>
      <c r="Q187" s="7" t="s">
        <v>66</v>
      </c>
      <c r="R187" s="7" t="str" cm="1">
        <f t="array" ref="R18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7" s="7" t="s">
        <v>49</v>
      </c>
      <c r="T187" s="7" t="s">
        <v>50</v>
      </c>
      <c r="U187" s="7" t="s">
        <v>1261</v>
      </c>
      <c r="V187" s="10">
        <v>5581988129302</v>
      </c>
      <c r="W187" s="8">
        <v>44459</v>
      </c>
      <c r="X187" s="8">
        <v>44459</v>
      </c>
      <c r="Y187" s="7" t="s">
        <v>1260</v>
      </c>
      <c r="Z187" s="7" t="s">
        <v>1260</v>
      </c>
      <c r="AA187" s="7" t="s">
        <v>1255</v>
      </c>
      <c r="AB187" s="7" t="s">
        <v>52</v>
      </c>
      <c r="AC187" s="7" t="s">
        <v>53</v>
      </c>
      <c r="AD187" s="7" t="s">
        <v>54</v>
      </c>
      <c r="AE187" s="7" t="s">
        <v>176</v>
      </c>
      <c r="AF187" s="11">
        <v>1</v>
      </c>
      <c r="AG187" s="7">
        <v>1</v>
      </c>
      <c r="AH187" s="7" t="s">
        <v>54</v>
      </c>
      <c r="AI187" s="7" t="s">
        <v>56</v>
      </c>
      <c r="AJ187" s="7" t="s">
        <v>54</v>
      </c>
      <c r="AK187" s="7"/>
      <c r="AL187" s="8" t="s">
        <v>58</v>
      </c>
      <c r="AM187" s="8"/>
    </row>
    <row r="188" spans="1:39" x14ac:dyDescent="0.3">
      <c r="A188" s="7">
        <v>190</v>
      </c>
      <c r="B188" s="7" t="s">
        <v>1262</v>
      </c>
      <c r="C188" s="8">
        <v>29818</v>
      </c>
      <c r="D188" s="7" t="s">
        <v>72</v>
      </c>
      <c r="E188" s="9" t="s">
        <v>1263</v>
      </c>
      <c r="F188" s="7">
        <v>6485204</v>
      </c>
      <c r="G188" s="7" t="s">
        <v>42</v>
      </c>
      <c r="H188" s="7"/>
      <c r="I188" s="7" t="s">
        <v>1264</v>
      </c>
      <c r="J188" s="7" t="s">
        <v>1265</v>
      </c>
      <c r="K188" s="12" t="s">
        <v>1266</v>
      </c>
      <c r="L188" s="7" t="s">
        <v>1267</v>
      </c>
      <c r="M188" s="7" t="s">
        <v>1262</v>
      </c>
      <c r="N188" s="10">
        <v>5581998286774</v>
      </c>
      <c r="O188" s="10" t="s">
        <v>106</v>
      </c>
      <c r="P188" s="10" t="s">
        <v>42</v>
      </c>
      <c r="Q188" s="7" t="s">
        <v>66</v>
      </c>
      <c r="R188" s="7" t="str" cm="1">
        <f t="array" ref="R18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8" s="7" t="s">
        <v>49</v>
      </c>
      <c r="T188" s="7" t="s">
        <v>50</v>
      </c>
      <c r="U188" s="7" t="s">
        <v>1268</v>
      </c>
      <c r="V188" s="10">
        <v>5581998286774</v>
      </c>
      <c r="W188" s="8">
        <v>44475</v>
      </c>
      <c r="X188" s="8">
        <v>44475</v>
      </c>
      <c r="Y188" s="7" t="s">
        <v>1267</v>
      </c>
      <c r="Z188" s="7" t="s">
        <v>1267</v>
      </c>
      <c r="AA188" s="7" t="s">
        <v>1262</v>
      </c>
      <c r="AB188" s="7" t="s">
        <v>52</v>
      </c>
      <c r="AC188" s="7" t="s">
        <v>140</v>
      </c>
      <c r="AD188" s="7" t="s">
        <v>54</v>
      </c>
      <c r="AE188" s="7" t="s">
        <v>176</v>
      </c>
      <c r="AF188" s="11">
        <v>1</v>
      </c>
      <c r="AG188" s="7">
        <v>1</v>
      </c>
      <c r="AH188" s="7" t="s">
        <v>54</v>
      </c>
      <c r="AI188" s="7" t="s">
        <v>56</v>
      </c>
      <c r="AJ188" s="7" t="s">
        <v>54</v>
      </c>
      <c r="AK188" s="7"/>
      <c r="AL188" s="8" t="s">
        <v>58</v>
      </c>
      <c r="AM188" s="8"/>
    </row>
    <row r="189" spans="1:39" x14ac:dyDescent="0.3">
      <c r="A189" s="7">
        <v>191</v>
      </c>
      <c r="B189" s="7" t="s">
        <v>1269</v>
      </c>
      <c r="C189" s="8">
        <v>20160</v>
      </c>
      <c r="D189" s="7" t="s">
        <v>40</v>
      </c>
      <c r="E189" s="9" t="s">
        <v>1270</v>
      </c>
      <c r="F189" s="7">
        <v>2255263</v>
      </c>
      <c r="G189" s="7" t="s">
        <v>42</v>
      </c>
      <c r="H189" s="7"/>
      <c r="I189" s="7" t="s">
        <v>1271</v>
      </c>
      <c r="J189" s="7" t="s">
        <v>1272</v>
      </c>
      <c r="K189" s="12" t="s">
        <v>1273</v>
      </c>
      <c r="L189" s="7" t="s">
        <v>1274</v>
      </c>
      <c r="M189" s="7" t="s">
        <v>1269</v>
      </c>
      <c r="N189" s="10">
        <v>5581988895796</v>
      </c>
      <c r="O189" s="10" t="s">
        <v>106</v>
      </c>
      <c r="P189" s="10" t="s">
        <v>42</v>
      </c>
      <c r="Q189" s="7" t="s">
        <v>66</v>
      </c>
      <c r="R189" s="7" t="str" cm="1">
        <f t="array" ref="R18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89" s="7" t="s">
        <v>49</v>
      </c>
      <c r="T189" s="7" t="s">
        <v>50</v>
      </c>
      <c r="U189" s="7" t="s">
        <v>1275</v>
      </c>
      <c r="V189" s="10">
        <v>5581988895796</v>
      </c>
      <c r="W189" s="8">
        <v>44459</v>
      </c>
      <c r="X189" s="8">
        <v>44459</v>
      </c>
      <c r="Y189" s="7" t="s">
        <v>1274</v>
      </c>
      <c r="Z189" s="7" t="s">
        <v>1274</v>
      </c>
      <c r="AA189" s="7" t="s">
        <v>1269</v>
      </c>
      <c r="AB189" s="7" t="s">
        <v>52</v>
      </c>
      <c r="AC189" s="7" t="s">
        <v>53</v>
      </c>
      <c r="AD189" s="7" t="s">
        <v>54</v>
      </c>
      <c r="AE189" s="7" t="s">
        <v>176</v>
      </c>
      <c r="AF189" s="11">
        <v>1</v>
      </c>
      <c r="AG189" s="7">
        <v>1</v>
      </c>
      <c r="AH189" s="7" t="s">
        <v>54</v>
      </c>
      <c r="AI189" s="7" t="s">
        <v>56</v>
      </c>
      <c r="AJ189" s="7" t="s">
        <v>54</v>
      </c>
      <c r="AK189" s="7"/>
      <c r="AL189" s="8" t="s">
        <v>58</v>
      </c>
      <c r="AM189" s="8"/>
    </row>
    <row r="190" spans="1:39" x14ac:dyDescent="0.3">
      <c r="A190" s="7">
        <v>192</v>
      </c>
      <c r="B190" s="7" t="s">
        <v>1276</v>
      </c>
      <c r="C190" s="8" t="s">
        <v>1277</v>
      </c>
      <c r="D190" s="7" t="s">
        <v>40</v>
      </c>
      <c r="E190" s="9" t="s">
        <v>1278</v>
      </c>
      <c r="F190" s="7">
        <v>3641182</v>
      </c>
      <c r="G190" s="7">
        <v>3500832</v>
      </c>
      <c r="H190" s="7"/>
      <c r="I190" s="7" t="s">
        <v>1279</v>
      </c>
      <c r="J190" s="7" t="s">
        <v>1280</v>
      </c>
      <c r="K190" s="12" t="s">
        <v>1281</v>
      </c>
      <c r="L190" s="7" t="s">
        <v>1282</v>
      </c>
      <c r="M190" s="7" t="s">
        <v>1276</v>
      </c>
      <c r="N190" s="10">
        <v>5581986491242</v>
      </c>
      <c r="O190" s="10" t="s">
        <v>106</v>
      </c>
      <c r="P190" s="10" t="s">
        <v>106</v>
      </c>
      <c r="Q190" s="7" t="s">
        <v>304</v>
      </c>
      <c r="R190" s="7" t="str" cm="1">
        <f t="array" ref="R19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90" s="7" t="s">
        <v>49</v>
      </c>
      <c r="T190" s="7" t="s">
        <v>50</v>
      </c>
      <c r="U190" s="7" t="s">
        <v>523</v>
      </c>
      <c r="V190" s="10">
        <v>5581986491242</v>
      </c>
      <c r="W190" s="8">
        <v>44459</v>
      </c>
      <c r="X190" s="8">
        <v>44459</v>
      </c>
      <c r="Y190" s="7" t="s">
        <v>1282</v>
      </c>
      <c r="Z190" s="7" t="s">
        <v>1282</v>
      </c>
      <c r="AA190" s="7" t="s">
        <v>1276</v>
      </c>
      <c r="AB190" s="7" t="s">
        <v>409</v>
      </c>
      <c r="AC190" s="7" t="s">
        <v>53</v>
      </c>
      <c r="AD190" s="7" t="s">
        <v>56</v>
      </c>
      <c r="AE190" s="7" t="s">
        <v>176</v>
      </c>
      <c r="AF190" s="11">
        <v>1</v>
      </c>
      <c r="AG190" s="7">
        <v>1</v>
      </c>
      <c r="AH190" s="7" t="s">
        <v>54</v>
      </c>
      <c r="AI190" s="7" t="s">
        <v>54</v>
      </c>
      <c r="AJ190" s="7" t="s">
        <v>54</v>
      </c>
      <c r="AK190" s="7"/>
      <c r="AL190" s="8" t="s">
        <v>58</v>
      </c>
      <c r="AM190" s="8"/>
    </row>
    <row r="191" spans="1:39" x14ac:dyDescent="0.3">
      <c r="A191" s="7">
        <v>193</v>
      </c>
      <c r="B191" s="7" t="s">
        <v>1283</v>
      </c>
      <c r="C191" s="8">
        <v>35526</v>
      </c>
      <c r="D191" s="7" t="s">
        <v>40</v>
      </c>
      <c r="E191" s="9" t="s">
        <v>1284</v>
      </c>
      <c r="F191" s="7">
        <v>5139684</v>
      </c>
      <c r="G191" s="7" t="s">
        <v>42</v>
      </c>
      <c r="H191" s="7"/>
      <c r="I191" s="7"/>
      <c r="J191" s="7" t="s">
        <v>1285</v>
      </c>
      <c r="K191" s="12" t="s">
        <v>1286</v>
      </c>
      <c r="L191" s="7" t="s">
        <v>1287</v>
      </c>
      <c r="M191" s="7" t="s">
        <v>1283</v>
      </c>
      <c r="N191" s="10">
        <v>5581999788232</v>
      </c>
      <c r="O191" s="10" t="s">
        <v>65</v>
      </c>
      <c r="P191" s="10" t="s">
        <v>42</v>
      </c>
      <c r="Q191" s="7" t="s">
        <v>304</v>
      </c>
      <c r="R191" s="7" t="str" cm="1">
        <f t="array" ref="R191">_xlfn.IFS(BaseClientes2[[#This Row],[tipoDeCliente]]="ADVISOR","ADVISOR",BaseClientes2[[#This Row],[tipoDeCliente]]="FAMILIA","RETENCAO",BaseClientes2[[#This Row],[tipoDeCliente]]="RETENCAO","RETENCAO",BaseClientes2[[#This Row],[tipoDeCliente]]="NORMAL","CONSULTORIA",BaseClientes2[[#This Row],[tipoDeCliente]]="HIBRIDO","CONSULTORIA")</f>
        <v>RETENCAO</v>
      </c>
      <c r="S191" s="7" t="s">
        <v>49</v>
      </c>
      <c r="T191" s="7" t="s">
        <v>50</v>
      </c>
      <c r="U191" s="7" t="s">
        <v>67</v>
      </c>
      <c r="V191" s="10">
        <v>5581999788232</v>
      </c>
      <c r="W191" s="8">
        <v>44454</v>
      </c>
      <c r="X191" s="8">
        <v>44454</v>
      </c>
      <c r="Y191" s="7" t="s">
        <v>1287</v>
      </c>
      <c r="Z191" s="7" t="s">
        <v>1287</v>
      </c>
      <c r="AA191" s="7" t="s">
        <v>1283</v>
      </c>
      <c r="AB191" s="7" t="s">
        <v>96</v>
      </c>
      <c r="AC191" s="7" t="s">
        <v>140</v>
      </c>
      <c r="AD191" s="7" t="s">
        <v>54</v>
      </c>
      <c r="AE191" s="7" t="s">
        <v>68</v>
      </c>
      <c r="AF191" s="11">
        <v>0</v>
      </c>
      <c r="AG191" s="7" t="s">
        <v>42</v>
      </c>
      <c r="AH191" s="7" t="s">
        <v>56</v>
      </c>
      <c r="AI191" s="7" t="s">
        <v>56</v>
      </c>
      <c r="AJ191" s="7" t="s">
        <v>56</v>
      </c>
      <c r="AK191" s="7"/>
      <c r="AL191" s="8" t="s">
        <v>58</v>
      </c>
      <c r="AM191" s="8"/>
    </row>
    <row r="192" spans="1:39" x14ac:dyDescent="0.3">
      <c r="A192" s="7">
        <v>194</v>
      </c>
      <c r="B192" s="7" t="s">
        <v>1288</v>
      </c>
      <c r="C192" s="8">
        <v>25894</v>
      </c>
      <c r="D192" s="7" t="s">
        <v>72</v>
      </c>
      <c r="E192" s="9" t="s">
        <v>1289</v>
      </c>
      <c r="F192" s="7">
        <v>6861068</v>
      </c>
      <c r="G192" s="7" t="s">
        <v>42</v>
      </c>
      <c r="H192" s="7"/>
      <c r="I192" s="7" t="s">
        <v>1290</v>
      </c>
      <c r="J192" s="7" t="s">
        <v>1291</v>
      </c>
      <c r="K192" s="12" t="s">
        <v>1292</v>
      </c>
      <c r="L192" s="7" t="s">
        <v>1282</v>
      </c>
      <c r="M192" s="7" t="s">
        <v>1276</v>
      </c>
      <c r="N192" s="10">
        <v>5581986491242</v>
      </c>
      <c r="O192" s="10" t="s">
        <v>65</v>
      </c>
      <c r="P192" s="10" t="s">
        <v>42</v>
      </c>
      <c r="Q192" s="7" t="s">
        <v>304</v>
      </c>
      <c r="R192" s="7" t="str" cm="1">
        <f t="array" ref="R19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92" s="7" t="s">
        <v>49</v>
      </c>
      <c r="T192" s="7" t="s">
        <v>50</v>
      </c>
      <c r="U192" s="7" t="s">
        <v>523</v>
      </c>
      <c r="V192" s="10">
        <v>5581987560400</v>
      </c>
      <c r="W192" s="8">
        <v>44459</v>
      </c>
      <c r="X192" s="8">
        <v>44459</v>
      </c>
      <c r="Y192" s="7" t="s">
        <v>1282</v>
      </c>
      <c r="Z192" s="7" t="s">
        <v>1282</v>
      </c>
      <c r="AA192" s="7" t="s">
        <v>1276</v>
      </c>
      <c r="AB192" s="7" t="s">
        <v>124</v>
      </c>
      <c r="AC192" s="7" t="s">
        <v>53</v>
      </c>
      <c r="AD192" s="7" t="s">
        <v>56</v>
      </c>
      <c r="AE192" s="7" t="s">
        <v>176</v>
      </c>
      <c r="AF192" s="11">
        <v>1</v>
      </c>
      <c r="AG192" s="7">
        <v>1</v>
      </c>
      <c r="AH192" s="7" t="s">
        <v>54</v>
      </c>
      <c r="AI192" s="7" t="s">
        <v>54</v>
      </c>
      <c r="AJ192" s="7" t="s">
        <v>54</v>
      </c>
      <c r="AK192" s="7"/>
      <c r="AL192" s="8" t="s">
        <v>58</v>
      </c>
      <c r="AM192" s="8"/>
    </row>
    <row r="193" spans="1:39" x14ac:dyDescent="0.3">
      <c r="A193" s="7">
        <v>195</v>
      </c>
      <c r="B193" s="7" t="s">
        <v>1293</v>
      </c>
      <c r="C193" s="8" t="s">
        <v>1294</v>
      </c>
      <c r="D193" s="7" t="s">
        <v>40</v>
      </c>
      <c r="E193" s="9" t="s">
        <v>1295</v>
      </c>
      <c r="F193" s="7" t="s">
        <v>42</v>
      </c>
      <c r="G193" s="7">
        <v>3837374</v>
      </c>
      <c r="H193" s="7"/>
      <c r="I193" s="7" t="s">
        <v>1296</v>
      </c>
      <c r="J193" s="7" t="s">
        <v>1297</v>
      </c>
      <c r="K193" s="12" t="s">
        <v>1298</v>
      </c>
      <c r="L193" s="7" t="s">
        <v>1299</v>
      </c>
      <c r="M193" s="7" t="s">
        <v>1293</v>
      </c>
      <c r="N193" s="10">
        <v>5581999691177</v>
      </c>
      <c r="O193" s="10" t="s">
        <v>42</v>
      </c>
      <c r="P193" s="10" t="s">
        <v>106</v>
      </c>
      <c r="Q193" s="7" t="s">
        <v>66</v>
      </c>
      <c r="R193" s="7" t="str" cm="1">
        <f t="array" ref="R19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93" s="7" t="s">
        <v>217</v>
      </c>
      <c r="T193" s="7" t="s">
        <v>185</v>
      </c>
      <c r="U193" s="7" t="s">
        <v>1300</v>
      </c>
      <c r="V193" s="10">
        <v>5581999691177</v>
      </c>
      <c r="W193" s="8">
        <v>44459</v>
      </c>
      <c r="X193" s="8">
        <v>44459</v>
      </c>
      <c r="Y193" s="7" t="s">
        <v>1299</v>
      </c>
      <c r="Z193" s="7" t="s">
        <v>1299</v>
      </c>
      <c r="AA193" s="7" t="s">
        <v>1293</v>
      </c>
      <c r="AB193" s="7" t="s">
        <v>52</v>
      </c>
      <c r="AC193" s="7" t="s">
        <v>140</v>
      </c>
      <c r="AD193" s="7" t="s">
        <v>54</v>
      </c>
      <c r="AE193" s="7" t="s">
        <v>176</v>
      </c>
      <c r="AF193" s="11">
        <v>1</v>
      </c>
      <c r="AG193" s="7">
        <v>1</v>
      </c>
      <c r="AH193" s="7" t="s">
        <v>54</v>
      </c>
      <c r="AI193" s="7" t="s">
        <v>54</v>
      </c>
      <c r="AJ193" s="7" t="s">
        <v>54</v>
      </c>
      <c r="AK193" s="7"/>
      <c r="AL193" s="8" t="s">
        <v>58</v>
      </c>
      <c r="AM193" s="8"/>
    </row>
    <row r="194" spans="1:39" x14ac:dyDescent="0.3">
      <c r="A194" s="7">
        <v>196</v>
      </c>
      <c r="B194" s="7" t="s">
        <v>1301</v>
      </c>
      <c r="C194" s="8">
        <v>32347</v>
      </c>
      <c r="D194" s="7" t="s">
        <v>72</v>
      </c>
      <c r="E194" s="9" t="s">
        <v>1302</v>
      </c>
      <c r="F194" s="7">
        <v>2050891</v>
      </c>
      <c r="G194" s="7" t="s">
        <v>42</v>
      </c>
      <c r="H194" s="7"/>
      <c r="I194" s="7" t="s">
        <v>1303</v>
      </c>
      <c r="J194" s="7" t="s">
        <v>1304</v>
      </c>
      <c r="K194" s="12" t="s">
        <v>1305</v>
      </c>
      <c r="L194" s="7" t="s">
        <v>1299</v>
      </c>
      <c r="M194" s="7" t="s">
        <v>1293</v>
      </c>
      <c r="N194" s="10">
        <v>5581999691177</v>
      </c>
      <c r="O194" s="10" t="s">
        <v>65</v>
      </c>
      <c r="P194" s="10" t="s">
        <v>42</v>
      </c>
      <c r="Q194" s="7" t="s">
        <v>66</v>
      </c>
      <c r="R194" s="7" t="str" cm="1">
        <f t="array" ref="R19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94" s="7" t="s">
        <v>217</v>
      </c>
      <c r="T194" s="7" t="s">
        <v>185</v>
      </c>
      <c r="U194" s="7" t="s">
        <v>1300</v>
      </c>
      <c r="V194" s="10">
        <v>5581999691177</v>
      </c>
      <c r="W194" s="8">
        <v>44459</v>
      </c>
      <c r="X194" s="8">
        <v>44459</v>
      </c>
      <c r="Y194" s="7" t="s">
        <v>1299</v>
      </c>
      <c r="Z194" s="7" t="s">
        <v>1299</v>
      </c>
      <c r="AA194" s="7" t="s">
        <v>1293</v>
      </c>
      <c r="AB194" s="7" t="s">
        <v>52</v>
      </c>
      <c r="AC194" s="7" t="s">
        <v>140</v>
      </c>
      <c r="AD194" s="7" t="s">
        <v>54</v>
      </c>
      <c r="AE194" s="7" t="s">
        <v>176</v>
      </c>
      <c r="AF194" s="11">
        <v>1</v>
      </c>
      <c r="AG194" s="7">
        <v>1</v>
      </c>
      <c r="AH194" s="7" t="s">
        <v>54</v>
      </c>
      <c r="AI194" s="7" t="s">
        <v>54</v>
      </c>
      <c r="AJ194" s="7" t="s">
        <v>54</v>
      </c>
      <c r="AK194" s="7"/>
      <c r="AL194" s="8" t="s">
        <v>58</v>
      </c>
      <c r="AM194" s="8"/>
    </row>
    <row r="195" spans="1:39" x14ac:dyDescent="0.3">
      <c r="A195" s="7">
        <v>197</v>
      </c>
      <c r="B195" s="7" t="s">
        <v>1306</v>
      </c>
      <c r="C195" s="8" t="s">
        <v>1307</v>
      </c>
      <c r="D195" s="7" t="s">
        <v>72</v>
      </c>
      <c r="E195" s="9" t="s">
        <v>1308</v>
      </c>
      <c r="F195" s="7" t="s">
        <v>42</v>
      </c>
      <c r="G195" s="7">
        <v>1648409</v>
      </c>
      <c r="H195" s="7"/>
      <c r="I195" s="7" t="s">
        <v>1309</v>
      </c>
      <c r="J195" s="7" t="s">
        <v>1310</v>
      </c>
      <c r="K195" s="12" t="s">
        <v>1311</v>
      </c>
      <c r="L195" s="7" t="s">
        <v>1312</v>
      </c>
      <c r="M195" s="7" t="s">
        <v>1313</v>
      </c>
      <c r="N195" s="10">
        <v>5581999949722</v>
      </c>
      <c r="O195" s="10" t="s">
        <v>42</v>
      </c>
      <c r="P195" s="10" t="s">
        <v>106</v>
      </c>
      <c r="Q195" s="7" t="s">
        <v>66</v>
      </c>
      <c r="R195" s="7" t="str" cm="1">
        <f t="array" ref="R19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95" s="7" t="s">
        <v>49</v>
      </c>
      <c r="T195" s="7" t="s">
        <v>50</v>
      </c>
      <c r="U195" s="7" t="s">
        <v>670</v>
      </c>
      <c r="V195" s="10">
        <v>5581999631120</v>
      </c>
      <c r="W195" s="8">
        <v>44460</v>
      </c>
      <c r="X195" s="8">
        <v>44460</v>
      </c>
      <c r="Y195" s="7" t="s">
        <v>1312</v>
      </c>
      <c r="Z195" s="7" t="s">
        <v>1312</v>
      </c>
      <c r="AA195" s="7" t="s">
        <v>1313</v>
      </c>
      <c r="AB195" s="7" t="s">
        <v>52</v>
      </c>
      <c r="AC195" s="7" t="s">
        <v>53</v>
      </c>
      <c r="AD195" s="7" t="s">
        <v>56</v>
      </c>
      <c r="AE195" s="7" t="s">
        <v>176</v>
      </c>
      <c r="AF195" s="11">
        <v>1</v>
      </c>
      <c r="AG195" s="7">
        <v>1</v>
      </c>
      <c r="AH195" s="7" t="s">
        <v>54</v>
      </c>
      <c r="AI195" s="7" t="s">
        <v>54</v>
      </c>
      <c r="AJ195" s="7" t="s">
        <v>54</v>
      </c>
      <c r="AK195" s="7"/>
      <c r="AL195" s="8" t="s">
        <v>58</v>
      </c>
      <c r="AM195" s="8"/>
    </row>
    <row r="196" spans="1:39" x14ac:dyDescent="0.3">
      <c r="A196" s="7">
        <v>198</v>
      </c>
      <c r="B196" s="7" t="s">
        <v>1313</v>
      </c>
      <c r="C196" s="8" t="s">
        <v>1314</v>
      </c>
      <c r="D196" s="7" t="s">
        <v>40</v>
      </c>
      <c r="E196" s="9" t="s">
        <v>1315</v>
      </c>
      <c r="F196" s="7" t="s">
        <v>42</v>
      </c>
      <c r="G196" s="7">
        <v>1791659</v>
      </c>
      <c r="H196" s="7"/>
      <c r="I196" s="7" t="s">
        <v>1316</v>
      </c>
      <c r="J196" s="7" t="s">
        <v>1317</v>
      </c>
      <c r="K196" s="12" t="s">
        <v>1318</v>
      </c>
      <c r="L196" s="7" t="s">
        <v>1312</v>
      </c>
      <c r="M196" s="7" t="s">
        <v>1313</v>
      </c>
      <c r="N196" s="10">
        <v>5581999949722</v>
      </c>
      <c r="O196" s="10" t="s">
        <v>42</v>
      </c>
      <c r="P196" s="10" t="s">
        <v>106</v>
      </c>
      <c r="Q196" s="7" t="s">
        <v>66</v>
      </c>
      <c r="R196" s="7" t="str" cm="1">
        <f t="array" ref="R19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96" s="7" t="s">
        <v>49</v>
      </c>
      <c r="T196" s="7" t="s">
        <v>50</v>
      </c>
      <c r="U196" s="7" t="s">
        <v>670</v>
      </c>
      <c r="V196" s="10">
        <v>5581999949722</v>
      </c>
      <c r="W196" s="8">
        <v>44460</v>
      </c>
      <c r="X196" s="8">
        <v>44460</v>
      </c>
      <c r="Y196" s="7" t="s">
        <v>1312</v>
      </c>
      <c r="Z196" s="7" t="s">
        <v>1312</v>
      </c>
      <c r="AA196" s="7" t="s">
        <v>1313</v>
      </c>
      <c r="AB196" s="7" t="s">
        <v>124</v>
      </c>
      <c r="AC196" s="7" t="s">
        <v>53</v>
      </c>
      <c r="AD196" s="7" t="s">
        <v>56</v>
      </c>
      <c r="AE196" s="7" t="s">
        <v>176</v>
      </c>
      <c r="AF196" s="11">
        <v>1</v>
      </c>
      <c r="AG196" s="7">
        <v>1</v>
      </c>
      <c r="AH196" s="7" t="s">
        <v>54</v>
      </c>
      <c r="AI196" s="7" t="s">
        <v>54</v>
      </c>
      <c r="AJ196" s="7" t="s">
        <v>54</v>
      </c>
      <c r="AK196" s="7"/>
      <c r="AL196" s="8" t="s">
        <v>58</v>
      </c>
      <c r="AM196" s="8"/>
    </row>
    <row r="197" spans="1:39" x14ac:dyDescent="0.3">
      <c r="A197" s="7">
        <v>199</v>
      </c>
      <c r="B197" s="7" t="s">
        <v>1319</v>
      </c>
      <c r="C197" s="8" t="s">
        <v>1320</v>
      </c>
      <c r="D197" s="7" t="s">
        <v>40</v>
      </c>
      <c r="E197" s="9" t="s">
        <v>1321</v>
      </c>
      <c r="F197" s="7">
        <v>2197950</v>
      </c>
      <c r="G197" s="7">
        <v>2843339</v>
      </c>
      <c r="H197" s="7"/>
      <c r="I197" s="7" t="s">
        <v>1322</v>
      </c>
      <c r="J197" s="7" t="s">
        <v>1323</v>
      </c>
      <c r="K197" s="12" t="s">
        <v>1324</v>
      </c>
      <c r="L197" s="7" t="s">
        <v>1325</v>
      </c>
      <c r="M197" s="7" t="s">
        <v>1319</v>
      </c>
      <c r="N197" s="10">
        <v>5581991112704</v>
      </c>
      <c r="O197" s="10" t="s">
        <v>106</v>
      </c>
      <c r="P197" s="10" t="s">
        <v>106</v>
      </c>
      <c r="Q197" s="7" t="s">
        <v>66</v>
      </c>
      <c r="R197" s="7" t="str" cm="1">
        <f t="array" ref="R19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97" s="7" t="s">
        <v>49</v>
      </c>
      <c r="T197" s="7" t="s">
        <v>50</v>
      </c>
      <c r="U197" s="7" t="s">
        <v>1326</v>
      </c>
      <c r="V197" s="10">
        <v>5581991112704</v>
      </c>
      <c r="W197" s="8">
        <v>44475</v>
      </c>
      <c r="X197" s="8">
        <v>44475</v>
      </c>
      <c r="Y197" s="7" t="s">
        <v>1325</v>
      </c>
      <c r="Z197" s="7" t="s">
        <v>1325</v>
      </c>
      <c r="AA197" s="7" t="s">
        <v>1319</v>
      </c>
      <c r="AB197" s="7" t="s">
        <v>108</v>
      </c>
      <c r="AC197" s="7" t="s">
        <v>140</v>
      </c>
      <c r="AD197" s="7" t="s">
        <v>56</v>
      </c>
      <c r="AE197" s="7" t="s">
        <v>176</v>
      </c>
      <c r="AF197" s="11">
        <v>1</v>
      </c>
      <c r="AG197" s="7">
        <v>1</v>
      </c>
      <c r="AH197" s="7" t="s">
        <v>54</v>
      </c>
      <c r="AI197" s="7" t="s">
        <v>56</v>
      </c>
      <c r="AJ197" s="7" t="s">
        <v>54</v>
      </c>
      <c r="AK197" s="7"/>
      <c r="AL197" s="8" t="s">
        <v>58</v>
      </c>
      <c r="AM197" s="8"/>
    </row>
    <row r="198" spans="1:39" x14ac:dyDescent="0.3">
      <c r="A198" s="7">
        <v>200</v>
      </c>
      <c r="B198" s="7" t="s">
        <v>1327</v>
      </c>
      <c r="C198" s="8">
        <v>28856</v>
      </c>
      <c r="D198" s="7" t="s">
        <v>40</v>
      </c>
      <c r="E198" s="9" t="s">
        <v>1328</v>
      </c>
      <c r="F198" s="7">
        <v>6865790</v>
      </c>
      <c r="G198" s="7" t="s">
        <v>42</v>
      </c>
      <c r="H198" s="7"/>
      <c r="I198" s="7"/>
      <c r="J198" s="7" t="s">
        <v>1329</v>
      </c>
      <c r="K198" s="12" t="s">
        <v>1330</v>
      </c>
      <c r="L198" s="7" t="s">
        <v>1331</v>
      </c>
      <c r="M198" s="7" t="s">
        <v>1327</v>
      </c>
      <c r="N198" s="10">
        <v>558191088660</v>
      </c>
      <c r="O198" s="10" t="s">
        <v>42</v>
      </c>
      <c r="P198" s="10" t="s">
        <v>42</v>
      </c>
      <c r="Q198" s="7" t="s">
        <v>66</v>
      </c>
      <c r="R198" s="7" t="str" cm="1">
        <f t="array" ref="R19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98" s="7" t="s">
        <v>49</v>
      </c>
      <c r="T198" s="7" t="s">
        <v>50</v>
      </c>
      <c r="U198" s="7" t="s">
        <v>670</v>
      </c>
      <c r="V198" s="10">
        <v>558191088660</v>
      </c>
      <c r="W198" s="8">
        <v>44476</v>
      </c>
      <c r="X198" s="8">
        <v>44476</v>
      </c>
      <c r="Y198" s="7" t="s">
        <v>1331</v>
      </c>
      <c r="Z198" s="7" t="s">
        <v>1331</v>
      </c>
      <c r="AA198" s="7" t="s">
        <v>1327</v>
      </c>
      <c r="AB198" s="7" t="s">
        <v>108</v>
      </c>
      <c r="AC198" s="7" t="s">
        <v>53</v>
      </c>
      <c r="AD198" s="7" t="s">
        <v>56</v>
      </c>
      <c r="AE198" s="7" t="s">
        <v>176</v>
      </c>
      <c r="AF198" s="11">
        <v>1</v>
      </c>
      <c r="AG198" s="7">
        <v>1</v>
      </c>
      <c r="AH198" s="7" t="s">
        <v>54</v>
      </c>
      <c r="AI198" s="7" t="s">
        <v>56</v>
      </c>
      <c r="AJ198" s="7" t="s">
        <v>54</v>
      </c>
      <c r="AK198" s="7"/>
      <c r="AL198" s="8" t="s">
        <v>69</v>
      </c>
      <c r="AM198" s="8">
        <v>44763</v>
      </c>
    </row>
    <row r="199" spans="1:39" x14ac:dyDescent="0.3">
      <c r="A199" s="7">
        <v>201</v>
      </c>
      <c r="B199" s="7" t="s">
        <v>1332</v>
      </c>
      <c r="C199" s="8">
        <v>28856</v>
      </c>
      <c r="D199" s="7" t="s">
        <v>72</v>
      </c>
      <c r="E199" s="9" t="s">
        <v>1333</v>
      </c>
      <c r="F199" s="7">
        <v>2031945</v>
      </c>
      <c r="G199" s="7" t="s">
        <v>42</v>
      </c>
      <c r="H199" s="7"/>
      <c r="I199" s="7" t="s">
        <v>1334</v>
      </c>
      <c r="J199" s="7" t="s">
        <v>1335</v>
      </c>
      <c r="K199" s="12" t="s">
        <v>1336</v>
      </c>
      <c r="L199" s="7" t="s">
        <v>1337</v>
      </c>
      <c r="M199" s="7" t="s">
        <v>1332</v>
      </c>
      <c r="N199" s="10">
        <v>5534996816020</v>
      </c>
      <c r="O199" s="10" t="s">
        <v>42</v>
      </c>
      <c r="P199" s="10" t="s">
        <v>42</v>
      </c>
      <c r="Q199" s="7" t="s">
        <v>66</v>
      </c>
      <c r="R199" s="7" t="str" cm="1">
        <f t="array" ref="R19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199" s="7" t="s">
        <v>1338</v>
      </c>
      <c r="T199" s="7" t="s">
        <v>896</v>
      </c>
      <c r="U199" s="7" t="s">
        <v>1339</v>
      </c>
      <c r="V199" s="10">
        <v>5534996816020</v>
      </c>
      <c r="W199" s="8">
        <v>44474</v>
      </c>
      <c r="X199" s="8">
        <v>44474</v>
      </c>
      <c r="Y199" s="7" t="s">
        <v>1337</v>
      </c>
      <c r="Z199" s="7" t="s">
        <v>1337</v>
      </c>
      <c r="AA199" s="7" t="s">
        <v>1332</v>
      </c>
      <c r="AB199" s="7" t="s">
        <v>52</v>
      </c>
      <c r="AC199" s="7" t="s">
        <v>53</v>
      </c>
      <c r="AD199" s="7" t="s">
        <v>56</v>
      </c>
      <c r="AE199" s="7" t="s">
        <v>176</v>
      </c>
      <c r="AF199" s="11">
        <v>1</v>
      </c>
      <c r="AG199" s="7">
        <v>1</v>
      </c>
      <c r="AH199" s="7" t="s">
        <v>54</v>
      </c>
      <c r="AI199" s="7" t="s">
        <v>56</v>
      </c>
      <c r="AJ199" s="7" t="s">
        <v>54</v>
      </c>
      <c r="AK199" s="7"/>
      <c r="AL199" s="8" t="s">
        <v>58</v>
      </c>
      <c r="AM199" s="8"/>
    </row>
    <row r="200" spans="1:39" x14ac:dyDescent="0.3">
      <c r="A200" s="7">
        <v>202</v>
      </c>
      <c r="B200" s="7" t="s">
        <v>1340</v>
      </c>
      <c r="C200" s="8">
        <v>35721</v>
      </c>
      <c r="D200" s="7" t="s">
        <v>40</v>
      </c>
      <c r="E200" s="9" t="s">
        <v>1341</v>
      </c>
      <c r="F200" s="7">
        <v>6956593</v>
      </c>
      <c r="G200" s="7"/>
      <c r="H200" s="7"/>
      <c r="I200" s="7" t="s">
        <v>1342</v>
      </c>
      <c r="J200" s="7" t="s">
        <v>1343</v>
      </c>
      <c r="K200" s="12" t="s">
        <v>1344</v>
      </c>
      <c r="L200" s="7" t="s">
        <v>1345</v>
      </c>
      <c r="M200" s="7" t="s">
        <v>1340</v>
      </c>
      <c r="N200" s="10">
        <v>5581996760174</v>
      </c>
      <c r="O200" s="10" t="s">
        <v>65</v>
      </c>
      <c r="P200" s="10" t="s">
        <v>42</v>
      </c>
      <c r="Q200" s="7" t="s">
        <v>264</v>
      </c>
      <c r="R200" s="7" t="str" cm="1">
        <f t="array" ref="R20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00" s="7" t="s">
        <v>49</v>
      </c>
      <c r="T200" s="7" t="s">
        <v>50</v>
      </c>
      <c r="U200" s="7" t="s">
        <v>280</v>
      </c>
      <c r="V200" s="10">
        <v>5581996760178</v>
      </c>
      <c r="W200" s="8">
        <v>44498</v>
      </c>
      <c r="X200" s="8">
        <v>44498</v>
      </c>
      <c r="Y200" s="7" t="s">
        <v>1345</v>
      </c>
      <c r="Z200" s="7" t="s">
        <v>1345</v>
      </c>
      <c r="AA200" s="7" t="s">
        <v>1340</v>
      </c>
      <c r="AB200" s="7" t="s">
        <v>52</v>
      </c>
      <c r="AC200" s="7" t="s">
        <v>140</v>
      </c>
      <c r="AD200" s="7" t="s">
        <v>56</v>
      </c>
      <c r="AE200" s="7" t="s">
        <v>176</v>
      </c>
      <c r="AF200" s="11">
        <v>1</v>
      </c>
      <c r="AG200" s="7"/>
      <c r="AH200" s="7" t="s">
        <v>54</v>
      </c>
      <c r="AI200" s="7" t="s">
        <v>56</v>
      </c>
      <c r="AJ200" s="7" t="s">
        <v>54</v>
      </c>
      <c r="AK200" s="7"/>
      <c r="AL200" s="8" t="s">
        <v>58</v>
      </c>
      <c r="AM200" s="8"/>
    </row>
    <row r="201" spans="1:39" x14ac:dyDescent="0.3">
      <c r="A201" s="7">
        <v>203</v>
      </c>
      <c r="B201" s="7" t="s">
        <v>1346</v>
      </c>
      <c r="C201" s="8">
        <v>36989</v>
      </c>
      <c r="D201" s="7" t="s">
        <v>40</v>
      </c>
      <c r="E201" s="9" t="s">
        <v>1347</v>
      </c>
      <c r="F201" s="7">
        <v>6912567</v>
      </c>
      <c r="G201" s="7"/>
      <c r="H201" s="7"/>
      <c r="I201" s="7"/>
      <c r="J201" s="7" t="s">
        <v>1348</v>
      </c>
      <c r="K201" s="12" t="s">
        <v>1349</v>
      </c>
      <c r="L201" s="7" t="s">
        <v>1350</v>
      </c>
      <c r="M201" s="7" t="s">
        <v>1346</v>
      </c>
      <c r="N201" s="10">
        <v>5584988929496</v>
      </c>
      <c r="O201" s="10" t="s">
        <v>65</v>
      </c>
      <c r="P201" s="10" t="s">
        <v>42</v>
      </c>
      <c r="Q201" s="7" t="s">
        <v>131</v>
      </c>
      <c r="R201" s="7" t="str" cm="1">
        <f t="array" ref="R201">_xlfn.IFS(BaseClientes2[[#This Row],[tipoDeCliente]]="ADVISOR","ADVISOR",BaseClientes2[[#This Row],[tipoDeCliente]]="FAMILIA","RETENCAO",BaseClientes2[[#This Row],[tipoDeCliente]]="RETENCAO","RETENCAO",BaseClientes2[[#This Row],[tipoDeCliente]]="NORMAL","CONSULTORIA",BaseClientes2[[#This Row],[tipoDeCliente]]="HIBRIDO","CONSULTORIA")</f>
        <v>RETENCAO</v>
      </c>
      <c r="S201" s="7" t="s">
        <v>349</v>
      </c>
      <c r="T201" s="7" t="s">
        <v>336</v>
      </c>
      <c r="U201" s="7" t="s">
        <v>507</v>
      </c>
      <c r="V201" s="10">
        <v>5584988929496</v>
      </c>
      <c r="W201" s="8">
        <v>44480</v>
      </c>
      <c r="X201" s="8">
        <v>44480</v>
      </c>
      <c r="Y201" s="7" t="s">
        <v>1350</v>
      </c>
      <c r="Z201" s="7" t="s">
        <v>1350</v>
      </c>
      <c r="AA201" s="7" t="s">
        <v>1346</v>
      </c>
      <c r="AB201" s="7" t="s">
        <v>151</v>
      </c>
      <c r="AC201" s="7" t="s">
        <v>140</v>
      </c>
      <c r="AD201" s="7" t="s">
        <v>54</v>
      </c>
      <c r="AE201" s="7" t="s">
        <v>68</v>
      </c>
      <c r="AF201" s="11">
        <v>0</v>
      </c>
      <c r="AG201" s="7" t="s">
        <v>42</v>
      </c>
      <c r="AH201" s="7" t="s">
        <v>56</v>
      </c>
      <c r="AI201" s="7" t="s">
        <v>56</v>
      </c>
      <c r="AJ201" s="7" t="s">
        <v>56</v>
      </c>
      <c r="AK201" s="7"/>
      <c r="AL201" s="8" t="s">
        <v>58</v>
      </c>
      <c r="AM201" s="8"/>
    </row>
    <row r="202" spans="1:39" x14ac:dyDescent="0.3">
      <c r="A202" s="7">
        <v>204</v>
      </c>
      <c r="B202" s="7" t="s">
        <v>1351</v>
      </c>
      <c r="C202" s="8">
        <v>31196</v>
      </c>
      <c r="D202" s="7" t="s">
        <v>40</v>
      </c>
      <c r="E202" s="9" t="s">
        <v>1352</v>
      </c>
      <c r="F202" s="7">
        <v>2056465</v>
      </c>
      <c r="G202" s="7" t="s">
        <v>42</v>
      </c>
      <c r="H202" s="7"/>
      <c r="I202" s="7" t="s">
        <v>1353</v>
      </c>
      <c r="J202" s="7" t="s">
        <v>1354</v>
      </c>
      <c r="K202" s="12" t="s">
        <v>1355</v>
      </c>
      <c r="L202" s="7" t="s">
        <v>1356</v>
      </c>
      <c r="M202" s="7" t="s">
        <v>1351</v>
      </c>
      <c r="N202" s="10">
        <v>5581981118755</v>
      </c>
      <c r="O202" s="10" t="s">
        <v>106</v>
      </c>
      <c r="P202" s="10" t="s">
        <v>42</v>
      </c>
      <c r="Q202" s="7" t="s">
        <v>66</v>
      </c>
      <c r="R202" s="7" t="str" cm="1">
        <f t="array" ref="R20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02" s="7" t="s">
        <v>217</v>
      </c>
      <c r="T202" s="7" t="s">
        <v>185</v>
      </c>
      <c r="U202" s="7" t="s">
        <v>1357</v>
      </c>
      <c r="V202" s="10">
        <v>5581981118755</v>
      </c>
      <c r="W202" s="8">
        <v>44498</v>
      </c>
      <c r="X202" s="8">
        <v>44498</v>
      </c>
      <c r="Y202" s="7" t="s">
        <v>1356</v>
      </c>
      <c r="Z202" s="7" t="s">
        <v>1356</v>
      </c>
      <c r="AA202" s="7" t="s">
        <v>1351</v>
      </c>
      <c r="AB202" s="7" t="s">
        <v>52</v>
      </c>
      <c r="AC202" s="7" t="s">
        <v>53</v>
      </c>
      <c r="AD202" s="7" t="s">
        <v>54</v>
      </c>
      <c r="AE202" s="7" t="s">
        <v>176</v>
      </c>
      <c r="AF202" s="11">
        <v>1</v>
      </c>
      <c r="AG202" s="7">
        <v>1</v>
      </c>
      <c r="AH202" s="7" t="s">
        <v>54</v>
      </c>
      <c r="AI202" s="7" t="s">
        <v>56</v>
      </c>
      <c r="AJ202" s="7" t="s">
        <v>54</v>
      </c>
      <c r="AK202" s="7"/>
      <c r="AL202" s="8" t="s">
        <v>58</v>
      </c>
      <c r="AM202" s="8"/>
    </row>
    <row r="203" spans="1:39" x14ac:dyDescent="0.3">
      <c r="A203" s="7">
        <v>205</v>
      </c>
      <c r="B203" s="7" t="s">
        <v>1358</v>
      </c>
      <c r="C203" s="8">
        <v>33900</v>
      </c>
      <c r="D203" s="7" t="s">
        <v>40</v>
      </c>
      <c r="E203" s="9" t="s">
        <v>1359</v>
      </c>
      <c r="F203" s="7">
        <v>2291137</v>
      </c>
      <c r="G203" s="7" t="s">
        <v>42</v>
      </c>
      <c r="H203" s="7"/>
      <c r="I203" s="7" t="s">
        <v>1360</v>
      </c>
      <c r="J203" s="7" t="s">
        <v>1361</v>
      </c>
      <c r="K203" s="12" t="s">
        <v>1362</v>
      </c>
      <c r="L203" s="7" t="s">
        <v>1363</v>
      </c>
      <c r="M203" s="7" t="s">
        <v>1358</v>
      </c>
      <c r="N203" s="10">
        <v>5581996751949</v>
      </c>
      <c r="O203" s="10" t="s">
        <v>106</v>
      </c>
      <c r="P203" s="10" t="s">
        <v>42</v>
      </c>
      <c r="Q203" s="7" t="s">
        <v>66</v>
      </c>
      <c r="R203" s="7" t="str" cm="1">
        <f t="array" ref="R203">_xlfn.IFS(BaseClientes2[[#This Row],[tipoDeCliente]]="ADVISOR","ADVISOR",BaseClientes2[[#This Row],[tipoDeCliente]]="FAMILIA","RETENCAO",BaseClientes2[[#This Row],[tipoDeCliente]]="RETENCAO","RETENCAO",BaseClientes2[[#This Row],[tipoDeCliente]]="NORMAL","CONSULTORIA",BaseClientes2[[#This Row],[tipoDeCliente]]="HIBRIDO","CONSULTORIA")</f>
        <v>RETENCAO</v>
      </c>
      <c r="S203" s="7" t="s">
        <v>49</v>
      </c>
      <c r="T203" s="7" t="s">
        <v>50</v>
      </c>
      <c r="U203" s="7" t="s">
        <v>1364</v>
      </c>
      <c r="V203" s="10">
        <v>5581996751949</v>
      </c>
      <c r="W203" s="8">
        <v>44489</v>
      </c>
      <c r="X203" s="8">
        <v>44489</v>
      </c>
      <c r="Y203" s="7" t="s">
        <v>1363</v>
      </c>
      <c r="Z203" s="7" t="s">
        <v>1363</v>
      </c>
      <c r="AA203" s="7" t="s">
        <v>1358</v>
      </c>
      <c r="AB203" s="7" t="s">
        <v>52</v>
      </c>
      <c r="AC203" s="7" t="s">
        <v>53</v>
      </c>
      <c r="AD203" s="7" t="s">
        <v>56</v>
      </c>
      <c r="AE203" s="7" t="s">
        <v>68</v>
      </c>
      <c r="AF203" s="11">
        <v>0</v>
      </c>
      <c r="AG203" s="7" t="s">
        <v>42</v>
      </c>
      <c r="AH203" s="7" t="s">
        <v>54</v>
      </c>
      <c r="AI203" s="7" t="s">
        <v>56</v>
      </c>
      <c r="AJ203" s="7" t="s">
        <v>54</v>
      </c>
      <c r="AK203" s="7"/>
      <c r="AL203" s="8" t="s">
        <v>58</v>
      </c>
      <c r="AM203" s="8"/>
    </row>
    <row r="204" spans="1:39" x14ac:dyDescent="0.3">
      <c r="A204" s="7">
        <v>206</v>
      </c>
      <c r="B204" s="7" t="s">
        <v>1365</v>
      </c>
      <c r="C204" s="8" t="s">
        <v>1366</v>
      </c>
      <c r="D204" s="7" t="s">
        <v>72</v>
      </c>
      <c r="E204" s="9" t="s">
        <v>1367</v>
      </c>
      <c r="F204" s="7"/>
      <c r="G204" s="7">
        <v>2979686</v>
      </c>
      <c r="H204" s="7"/>
      <c r="I204" s="7" t="s">
        <v>1368</v>
      </c>
      <c r="J204" s="7" t="s">
        <v>1369</v>
      </c>
      <c r="K204" s="12" t="s">
        <v>1370</v>
      </c>
      <c r="L204" s="7" t="s">
        <v>1371</v>
      </c>
      <c r="M204" s="7" t="s">
        <v>1365</v>
      </c>
      <c r="N204" s="10">
        <v>5581993724665</v>
      </c>
      <c r="O204" s="10" t="s">
        <v>42</v>
      </c>
      <c r="P204" s="10" t="s">
        <v>106</v>
      </c>
      <c r="Q204" s="7" t="s">
        <v>66</v>
      </c>
      <c r="R204" s="7" t="str" cm="1">
        <f t="array" ref="R20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04" s="7" t="s">
        <v>49</v>
      </c>
      <c r="T204" s="7" t="s">
        <v>50</v>
      </c>
      <c r="U204" s="7" t="s">
        <v>1372</v>
      </c>
      <c r="V204" s="10">
        <v>5581993724665</v>
      </c>
      <c r="W204" s="8">
        <v>44494</v>
      </c>
      <c r="X204" s="8">
        <v>44494</v>
      </c>
      <c r="Y204" s="7" t="s">
        <v>1371</v>
      </c>
      <c r="Z204" s="7" t="s">
        <v>1371</v>
      </c>
      <c r="AA204" s="7" t="s">
        <v>1365</v>
      </c>
      <c r="AB204" s="7" t="s">
        <v>838</v>
      </c>
      <c r="AC204" s="7" t="s">
        <v>140</v>
      </c>
      <c r="AD204" s="7" t="s">
        <v>56</v>
      </c>
      <c r="AE204" s="7" t="s">
        <v>176</v>
      </c>
      <c r="AF204" s="11">
        <v>1</v>
      </c>
      <c r="AG204" s="7">
        <v>1</v>
      </c>
      <c r="AH204" s="7" t="s">
        <v>54</v>
      </c>
      <c r="AI204" s="7" t="s">
        <v>54</v>
      </c>
      <c r="AJ204" s="7" t="s">
        <v>54</v>
      </c>
      <c r="AK204" s="7"/>
      <c r="AL204" s="8" t="s">
        <v>58</v>
      </c>
      <c r="AM204" s="8"/>
    </row>
    <row r="205" spans="1:39" x14ac:dyDescent="0.3">
      <c r="A205" s="7">
        <v>207</v>
      </c>
      <c r="B205" s="7" t="s">
        <v>1373</v>
      </c>
      <c r="C205" s="8" t="s">
        <v>1374</v>
      </c>
      <c r="D205" s="7" t="s">
        <v>40</v>
      </c>
      <c r="E205" s="9" t="s">
        <v>1375</v>
      </c>
      <c r="F205" s="7"/>
      <c r="G205" s="7">
        <v>2627296</v>
      </c>
      <c r="H205" s="7"/>
      <c r="I205" s="7"/>
      <c r="J205" s="7" t="s">
        <v>1376</v>
      </c>
      <c r="K205" s="12" t="s">
        <v>1377</v>
      </c>
      <c r="L205" s="7" t="s">
        <v>1378</v>
      </c>
      <c r="M205" s="7" t="s">
        <v>1373</v>
      </c>
      <c r="N205" s="10">
        <v>5535997139595</v>
      </c>
      <c r="O205" s="10" t="s">
        <v>42</v>
      </c>
      <c r="P205" s="10" t="s">
        <v>106</v>
      </c>
      <c r="Q205" s="7" t="s">
        <v>66</v>
      </c>
      <c r="R205" s="7" t="str" cm="1">
        <f t="array" ref="R20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05" s="7" t="s">
        <v>1379</v>
      </c>
      <c r="T205" s="7" t="s">
        <v>896</v>
      </c>
      <c r="U205" s="7" t="s">
        <v>1380</v>
      </c>
      <c r="V205" s="10">
        <v>5535997139595</v>
      </c>
      <c r="W205" s="8">
        <v>44498</v>
      </c>
      <c r="X205" s="8">
        <v>44498</v>
      </c>
      <c r="Y205" s="7" t="s">
        <v>1378</v>
      </c>
      <c r="Z205" s="7" t="s">
        <v>1378</v>
      </c>
      <c r="AA205" s="7" t="s">
        <v>1373</v>
      </c>
      <c r="AB205" s="7" t="s">
        <v>545</v>
      </c>
      <c r="AC205" s="7" t="s">
        <v>53</v>
      </c>
      <c r="AD205" s="7" t="s">
        <v>56</v>
      </c>
      <c r="AE205" s="7" t="s">
        <v>176</v>
      </c>
      <c r="AF205" s="11">
        <v>1</v>
      </c>
      <c r="AG205" s="7" t="s">
        <v>42</v>
      </c>
      <c r="AH205" s="7" t="s">
        <v>54</v>
      </c>
      <c r="AI205" s="7" t="s">
        <v>56</v>
      </c>
      <c r="AJ205" s="7" t="s">
        <v>54</v>
      </c>
      <c r="AK205" s="7"/>
      <c r="AL205" s="8" t="s">
        <v>69</v>
      </c>
      <c r="AM205" s="8">
        <v>44649</v>
      </c>
    </row>
    <row r="206" spans="1:39" x14ac:dyDescent="0.3">
      <c r="A206" s="7">
        <v>208</v>
      </c>
      <c r="B206" s="7" t="s">
        <v>1381</v>
      </c>
      <c r="C206" s="8">
        <v>33417</v>
      </c>
      <c r="D206" s="7" t="s">
        <v>72</v>
      </c>
      <c r="E206" s="9" t="s">
        <v>1382</v>
      </c>
      <c r="F206" s="7">
        <v>2491214</v>
      </c>
      <c r="G206" s="7" t="s">
        <v>42</v>
      </c>
      <c r="H206" s="7"/>
      <c r="I206" s="7" t="s">
        <v>1383</v>
      </c>
      <c r="J206" s="7" t="s">
        <v>1384</v>
      </c>
      <c r="K206" s="12" t="s">
        <v>1385</v>
      </c>
      <c r="L206" s="7" t="s">
        <v>1386</v>
      </c>
      <c r="M206" s="7" t="s">
        <v>1381</v>
      </c>
      <c r="N206" s="10">
        <v>5511944706832</v>
      </c>
      <c r="O206" s="10" t="s">
        <v>106</v>
      </c>
      <c r="P206" s="10" t="s">
        <v>42</v>
      </c>
      <c r="Q206" s="7" t="s">
        <v>66</v>
      </c>
      <c r="R206" s="7" t="str" cm="1">
        <f t="array" ref="R20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06" s="7" t="s">
        <v>217</v>
      </c>
      <c r="T206" s="7" t="s">
        <v>185</v>
      </c>
      <c r="U206" s="7" t="s">
        <v>1387</v>
      </c>
      <c r="V206" s="10">
        <v>5511944706832</v>
      </c>
      <c r="W206" s="8">
        <v>44504</v>
      </c>
      <c r="X206" s="8">
        <v>44504</v>
      </c>
      <c r="Y206" s="7" t="s">
        <v>1386</v>
      </c>
      <c r="Z206" s="7" t="s">
        <v>1386</v>
      </c>
      <c r="AA206" s="7" t="s">
        <v>1381</v>
      </c>
      <c r="AB206" s="7" t="s">
        <v>409</v>
      </c>
      <c r="AC206" s="7" t="s">
        <v>53</v>
      </c>
      <c r="AD206" s="7" t="s">
        <v>54</v>
      </c>
      <c r="AE206" s="7" t="s">
        <v>176</v>
      </c>
      <c r="AF206" s="11">
        <v>1</v>
      </c>
      <c r="AG206" s="7">
        <v>2</v>
      </c>
      <c r="AH206" s="7" t="s">
        <v>54</v>
      </c>
      <c r="AI206" s="7" t="s">
        <v>56</v>
      </c>
      <c r="AJ206" s="7" t="s">
        <v>54</v>
      </c>
      <c r="AK206" s="7"/>
      <c r="AL206" s="8" t="s">
        <v>58</v>
      </c>
      <c r="AM206" s="8"/>
    </row>
    <row r="207" spans="1:39" x14ac:dyDescent="0.3">
      <c r="A207" s="7">
        <v>209</v>
      </c>
      <c r="B207" s="7" t="s">
        <v>1388</v>
      </c>
      <c r="C207" s="8">
        <v>28385</v>
      </c>
      <c r="D207" s="7" t="s">
        <v>40</v>
      </c>
      <c r="E207" s="9" t="s">
        <v>1389</v>
      </c>
      <c r="F207" s="7">
        <v>3603415</v>
      </c>
      <c r="G207" s="7" t="s">
        <v>42</v>
      </c>
      <c r="H207" s="7"/>
      <c r="I207" s="7" t="s">
        <v>1390</v>
      </c>
      <c r="J207" s="7" t="s">
        <v>1391</v>
      </c>
      <c r="K207" s="12" t="s">
        <v>1392</v>
      </c>
      <c r="L207" s="7" t="s">
        <v>1393</v>
      </c>
      <c r="M207" s="7" t="s">
        <v>1388</v>
      </c>
      <c r="N207" s="10">
        <v>5581988350986</v>
      </c>
      <c r="O207" s="10" t="s">
        <v>106</v>
      </c>
      <c r="P207" s="10" t="s">
        <v>42</v>
      </c>
      <c r="Q207" s="7" t="s">
        <v>304</v>
      </c>
      <c r="R207" s="7" t="s">
        <v>945</v>
      </c>
      <c r="S207" s="7" t="s">
        <v>49</v>
      </c>
      <c r="T207" s="7" t="s">
        <v>50</v>
      </c>
      <c r="U207" s="7" t="s">
        <v>1394</v>
      </c>
      <c r="V207" s="10">
        <v>5581988350986</v>
      </c>
      <c r="W207" s="8">
        <v>44505</v>
      </c>
      <c r="X207" s="8">
        <v>44505</v>
      </c>
      <c r="Y207" s="7" t="s">
        <v>1393</v>
      </c>
      <c r="Z207" s="7" t="s">
        <v>1393</v>
      </c>
      <c r="AA207" s="7" t="s">
        <v>1388</v>
      </c>
      <c r="AB207" s="7" t="s">
        <v>124</v>
      </c>
      <c r="AC207" s="7" t="s">
        <v>53</v>
      </c>
      <c r="AD207" s="7" t="s">
        <v>54</v>
      </c>
      <c r="AE207" s="7" t="s">
        <v>176</v>
      </c>
      <c r="AF207" s="11">
        <v>1</v>
      </c>
      <c r="AG207" s="7">
        <v>3</v>
      </c>
      <c r="AH207" s="7" t="s">
        <v>54</v>
      </c>
      <c r="AI207" s="7" t="s">
        <v>56</v>
      </c>
      <c r="AJ207" s="7" t="s">
        <v>54</v>
      </c>
      <c r="AK207" s="7"/>
      <c r="AL207" s="8" t="s">
        <v>58</v>
      </c>
      <c r="AM207" s="8"/>
    </row>
    <row r="208" spans="1:39" x14ac:dyDescent="0.3">
      <c r="A208" s="7">
        <v>210</v>
      </c>
      <c r="B208" s="7" t="s">
        <v>1395</v>
      </c>
      <c r="C208" s="8">
        <v>35606</v>
      </c>
      <c r="D208" s="7" t="s">
        <v>40</v>
      </c>
      <c r="E208" s="9" t="s">
        <v>1396</v>
      </c>
      <c r="F208" s="7">
        <v>4085167</v>
      </c>
      <c r="G208" s="7" t="s">
        <v>42</v>
      </c>
      <c r="H208" s="7"/>
      <c r="I208" s="7" t="s">
        <v>1397</v>
      </c>
      <c r="J208" s="7" t="s">
        <v>1398</v>
      </c>
      <c r="K208" s="12" t="s">
        <v>1399</v>
      </c>
      <c r="L208" s="7" t="s">
        <v>1400</v>
      </c>
      <c r="M208" s="7" t="s">
        <v>1388</v>
      </c>
      <c r="N208" s="10">
        <v>5581994377020</v>
      </c>
      <c r="O208" s="10" t="s">
        <v>65</v>
      </c>
      <c r="P208" s="10" t="s">
        <v>42</v>
      </c>
      <c r="Q208" s="7" t="s">
        <v>304</v>
      </c>
      <c r="R208" s="7" t="str" cm="1">
        <f t="array" ref="R20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08" s="7" t="s">
        <v>49</v>
      </c>
      <c r="T208" s="7" t="s">
        <v>50</v>
      </c>
      <c r="U208" s="7" t="s">
        <v>1394</v>
      </c>
      <c r="V208" s="10">
        <v>5581994377020</v>
      </c>
      <c r="W208" s="8">
        <v>44505</v>
      </c>
      <c r="X208" s="8">
        <v>44505</v>
      </c>
      <c r="Y208" s="7" t="s">
        <v>1393</v>
      </c>
      <c r="Z208" s="7" t="s">
        <v>1393</v>
      </c>
      <c r="AA208" s="7" t="s">
        <v>1388</v>
      </c>
      <c r="AB208" s="7" t="s">
        <v>151</v>
      </c>
      <c r="AC208" s="7" t="s">
        <v>140</v>
      </c>
      <c r="AD208" s="7" t="s">
        <v>56</v>
      </c>
      <c r="AE208" s="7" t="s">
        <v>176</v>
      </c>
      <c r="AF208" s="11">
        <v>1</v>
      </c>
      <c r="AG208" s="7">
        <v>3</v>
      </c>
      <c r="AH208" s="7" t="s">
        <v>54</v>
      </c>
      <c r="AI208" s="7" t="s">
        <v>56</v>
      </c>
      <c r="AJ208" s="7" t="s">
        <v>54</v>
      </c>
      <c r="AK208" s="7"/>
      <c r="AL208" s="8" t="s">
        <v>58</v>
      </c>
      <c r="AM208" s="8"/>
    </row>
    <row r="209" spans="1:39" x14ac:dyDescent="0.3">
      <c r="A209" s="7">
        <v>211</v>
      </c>
      <c r="B209" s="7" t="s">
        <v>1401</v>
      </c>
      <c r="C209" s="8">
        <v>23797</v>
      </c>
      <c r="D209" s="7" t="s">
        <v>40</v>
      </c>
      <c r="E209" s="9" t="s">
        <v>1402</v>
      </c>
      <c r="F209" s="7">
        <v>599124</v>
      </c>
      <c r="G209" s="7"/>
      <c r="H209" s="7"/>
      <c r="I209" s="7" t="s">
        <v>1403</v>
      </c>
      <c r="J209" s="7" t="s">
        <v>1404</v>
      </c>
      <c r="K209" s="12" t="s">
        <v>1405</v>
      </c>
      <c r="L209" s="7" t="s">
        <v>1406</v>
      </c>
      <c r="M209" s="7" t="s">
        <v>1401</v>
      </c>
      <c r="N209" s="10">
        <v>5511962430960</v>
      </c>
      <c r="O209" s="10" t="s">
        <v>106</v>
      </c>
      <c r="P209" s="10" t="s">
        <v>42</v>
      </c>
      <c r="Q209" s="7" t="s">
        <v>264</v>
      </c>
      <c r="R209" s="7" t="str" cm="1">
        <f t="array" ref="R20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09" s="7" t="s">
        <v>217</v>
      </c>
      <c r="T209" s="7" t="s">
        <v>185</v>
      </c>
      <c r="U209" s="7" t="s">
        <v>1407</v>
      </c>
      <c r="V209" s="10">
        <v>5511962430960</v>
      </c>
      <c r="W209" s="8">
        <v>44526</v>
      </c>
      <c r="X209" s="8">
        <v>44526</v>
      </c>
      <c r="Y209" s="7" t="s">
        <v>1406</v>
      </c>
      <c r="Z209" s="7" t="s">
        <v>1406</v>
      </c>
      <c r="AA209" s="7" t="s">
        <v>1401</v>
      </c>
      <c r="AB209" s="7" t="s">
        <v>417</v>
      </c>
      <c r="AC209" s="7" t="s">
        <v>140</v>
      </c>
      <c r="AD209" s="7" t="s">
        <v>56</v>
      </c>
      <c r="AE209" s="7" t="s">
        <v>176</v>
      </c>
      <c r="AF209" s="11">
        <v>1</v>
      </c>
      <c r="AG209" s="7">
        <v>1</v>
      </c>
      <c r="AH209" s="7" t="s">
        <v>54</v>
      </c>
      <c r="AI209" s="7" t="s">
        <v>56</v>
      </c>
      <c r="AJ209" s="7" t="s">
        <v>54</v>
      </c>
      <c r="AK209" s="7"/>
      <c r="AL209" s="8" t="s">
        <v>58</v>
      </c>
      <c r="AM209" s="8"/>
    </row>
    <row r="210" spans="1:39" x14ac:dyDescent="0.3">
      <c r="A210" s="7">
        <v>212</v>
      </c>
      <c r="B210" s="7" t="s">
        <v>1401</v>
      </c>
      <c r="C210" s="8">
        <v>23797</v>
      </c>
      <c r="D210" s="7" t="s">
        <v>40</v>
      </c>
      <c r="E210" s="9" t="s">
        <v>1408</v>
      </c>
      <c r="F210" s="7">
        <v>7249480</v>
      </c>
      <c r="G210" s="7"/>
      <c r="H210" s="7"/>
      <c r="I210" s="7"/>
      <c r="J210" s="7" t="s">
        <v>1404</v>
      </c>
      <c r="K210" s="12" t="s">
        <v>1405</v>
      </c>
      <c r="L210" s="7" t="s">
        <v>1406</v>
      </c>
      <c r="M210" s="7" t="s">
        <v>1401</v>
      </c>
      <c r="N210" s="10">
        <v>5511962430960</v>
      </c>
      <c r="O210" s="10" t="s">
        <v>65</v>
      </c>
      <c r="P210" s="10" t="s">
        <v>42</v>
      </c>
      <c r="Q210" s="7" t="s">
        <v>264</v>
      </c>
      <c r="R210" s="7" t="str" cm="1">
        <f t="array" ref="R21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10" s="7" t="s">
        <v>217</v>
      </c>
      <c r="T210" s="7" t="s">
        <v>185</v>
      </c>
      <c r="U210" s="7" t="s">
        <v>1407</v>
      </c>
      <c r="V210" s="10">
        <v>5511962430960</v>
      </c>
      <c r="W210" s="8">
        <v>44526</v>
      </c>
      <c r="X210" s="8">
        <v>44526</v>
      </c>
      <c r="Y210" s="7" t="s">
        <v>1406</v>
      </c>
      <c r="Z210" s="7" t="s">
        <v>1406</v>
      </c>
      <c r="AA210" s="7" t="s">
        <v>1401</v>
      </c>
      <c r="AB210" s="7" t="s">
        <v>417</v>
      </c>
      <c r="AC210" s="7" t="s">
        <v>140</v>
      </c>
      <c r="AD210" s="7" t="s">
        <v>56</v>
      </c>
      <c r="AE210" s="7" t="s">
        <v>176</v>
      </c>
      <c r="AF210" s="11">
        <v>1</v>
      </c>
      <c r="AG210" s="7">
        <v>1</v>
      </c>
      <c r="AH210" s="7" t="s">
        <v>56</v>
      </c>
      <c r="AI210" s="7" t="s">
        <v>56</v>
      </c>
      <c r="AJ210" s="7" t="s">
        <v>56</v>
      </c>
      <c r="AK210" s="7"/>
      <c r="AL210" s="8" t="s">
        <v>58</v>
      </c>
      <c r="AM210" s="8"/>
    </row>
    <row r="211" spans="1:39" x14ac:dyDescent="0.3">
      <c r="A211" s="7">
        <v>213</v>
      </c>
      <c r="B211" s="7" t="s">
        <v>1409</v>
      </c>
      <c r="C211" s="8" t="s">
        <v>1410</v>
      </c>
      <c r="D211" s="7" t="s">
        <v>40</v>
      </c>
      <c r="E211" s="9" t="s">
        <v>1411</v>
      </c>
      <c r="F211" s="7"/>
      <c r="G211" s="7">
        <v>4972253</v>
      </c>
      <c r="H211" s="7"/>
      <c r="I211" s="7" t="s">
        <v>1412</v>
      </c>
      <c r="J211" s="7" t="s">
        <v>1413</v>
      </c>
      <c r="K211" s="12" t="s">
        <v>1414</v>
      </c>
      <c r="L211" s="7" t="s">
        <v>1415</v>
      </c>
      <c r="M211" s="7" t="s">
        <v>1409</v>
      </c>
      <c r="N211" s="10">
        <v>5581995125100</v>
      </c>
      <c r="O211" s="10" t="s">
        <v>42</v>
      </c>
      <c r="P211" s="10" t="s">
        <v>106</v>
      </c>
      <c r="Q211" s="7" t="s">
        <v>66</v>
      </c>
      <c r="R211" s="7" t="str" cm="1">
        <f t="array" ref="R21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11" s="7" t="s">
        <v>49</v>
      </c>
      <c r="T211" s="7" t="s">
        <v>50</v>
      </c>
      <c r="U211" s="7" t="s">
        <v>259</v>
      </c>
      <c r="V211" s="10">
        <v>5581995125100</v>
      </c>
      <c r="W211" s="8">
        <v>44531</v>
      </c>
      <c r="X211" s="8">
        <v>44531</v>
      </c>
      <c r="Y211" s="7" t="s">
        <v>1415</v>
      </c>
      <c r="Z211" s="7" t="s">
        <v>1415</v>
      </c>
      <c r="AA211" s="7" t="s">
        <v>1409</v>
      </c>
      <c r="AB211" s="7" t="s">
        <v>1416</v>
      </c>
      <c r="AC211" s="7" t="s">
        <v>53</v>
      </c>
      <c r="AD211" s="7" t="s">
        <v>56</v>
      </c>
      <c r="AE211" s="7" t="s">
        <v>176</v>
      </c>
      <c r="AF211" s="11">
        <v>1</v>
      </c>
      <c r="AG211" s="7">
        <v>1</v>
      </c>
      <c r="AH211" s="7" t="s">
        <v>54</v>
      </c>
      <c r="AI211" s="7" t="s">
        <v>54</v>
      </c>
      <c r="AJ211" s="7" t="s">
        <v>54</v>
      </c>
      <c r="AK211" s="7"/>
      <c r="AL211" s="8" t="s">
        <v>58</v>
      </c>
      <c r="AM211" s="8"/>
    </row>
    <row r="212" spans="1:39" x14ac:dyDescent="0.3">
      <c r="A212" s="7">
        <v>214</v>
      </c>
      <c r="B212" s="7" t="s">
        <v>1417</v>
      </c>
      <c r="C212" s="8" t="s">
        <v>1418</v>
      </c>
      <c r="D212" s="7" t="s">
        <v>72</v>
      </c>
      <c r="E212" s="9" t="s">
        <v>1419</v>
      </c>
      <c r="F212" s="7"/>
      <c r="G212" s="7">
        <v>1606647</v>
      </c>
      <c r="H212" s="7"/>
      <c r="I212" s="7" t="s">
        <v>1420</v>
      </c>
      <c r="J212" s="7" t="s">
        <v>1421</v>
      </c>
      <c r="K212" s="12" t="s">
        <v>1422</v>
      </c>
      <c r="L212" s="7" t="s">
        <v>1415</v>
      </c>
      <c r="M212" s="7" t="s">
        <v>1409</v>
      </c>
      <c r="N212" s="10">
        <v>5581995125100</v>
      </c>
      <c r="O212" s="10" t="s">
        <v>42</v>
      </c>
      <c r="P212" s="10" t="s">
        <v>65</v>
      </c>
      <c r="Q212" s="7" t="s">
        <v>66</v>
      </c>
      <c r="R212" s="7" t="str" cm="1">
        <f t="array" ref="R21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12" s="7" t="s">
        <v>49</v>
      </c>
      <c r="T212" s="7" t="s">
        <v>50</v>
      </c>
      <c r="U212" s="7" t="s">
        <v>259</v>
      </c>
      <c r="V212" s="10">
        <v>5588999929706</v>
      </c>
      <c r="W212" s="8">
        <v>44531</v>
      </c>
      <c r="X212" s="8">
        <v>44531</v>
      </c>
      <c r="Y212" s="7" t="s">
        <v>1415</v>
      </c>
      <c r="Z212" s="7" t="s">
        <v>1415</v>
      </c>
      <c r="AA212" s="7" t="s">
        <v>1409</v>
      </c>
      <c r="AB212" s="7" t="s">
        <v>52</v>
      </c>
      <c r="AC212" s="7" t="s">
        <v>53</v>
      </c>
      <c r="AD212" s="7" t="s">
        <v>54</v>
      </c>
      <c r="AE212" s="7" t="s">
        <v>176</v>
      </c>
      <c r="AF212" s="11">
        <v>1</v>
      </c>
      <c r="AG212" s="7">
        <v>1</v>
      </c>
      <c r="AH212" s="7" t="s">
        <v>54</v>
      </c>
      <c r="AI212" s="7" t="s">
        <v>54</v>
      </c>
      <c r="AJ212" s="7" t="s">
        <v>54</v>
      </c>
      <c r="AK212" s="7"/>
      <c r="AL212" s="8" t="s">
        <v>58</v>
      </c>
      <c r="AM212" s="8"/>
    </row>
    <row r="213" spans="1:39" x14ac:dyDescent="0.3">
      <c r="A213" s="7">
        <v>215</v>
      </c>
      <c r="B213" s="7" t="s">
        <v>1423</v>
      </c>
      <c r="C213" s="8" t="s">
        <v>1424</v>
      </c>
      <c r="D213" s="7" t="s">
        <v>40</v>
      </c>
      <c r="E213" s="9" t="s">
        <v>1425</v>
      </c>
      <c r="F213" s="7">
        <v>489270</v>
      </c>
      <c r="G213" s="7">
        <v>1592270</v>
      </c>
      <c r="H213" s="7"/>
      <c r="I213" s="7" t="s">
        <v>1426</v>
      </c>
      <c r="J213" s="7" t="s">
        <v>1427</v>
      </c>
      <c r="K213" s="12" t="s">
        <v>1428</v>
      </c>
      <c r="L213" s="7" t="s">
        <v>1429</v>
      </c>
      <c r="M213" s="7" t="s">
        <v>1423</v>
      </c>
      <c r="N213" s="10">
        <v>5573991943246</v>
      </c>
      <c r="O213" s="10" t="s">
        <v>106</v>
      </c>
      <c r="P213" s="10" t="s">
        <v>106</v>
      </c>
      <c r="Q213" s="7" t="s">
        <v>66</v>
      </c>
      <c r="R213" s="7" t="str" cm="1">
        <f t="array" ref="R21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13" s="7" t="s">
        <v>1430</v>
      </c>
      <c r="T213" s="7" t="s">
        <v>296</v>
      </c>
      <c r="U213" s="7" t="s">
        <v>1431</v>
      </c>
      <c r="V213" s="10">
        <v>5573991943246</v>
      </c>
      <c r="W213" s="8">
        <v>44531</v>
      </c>
      <c r="X213" s="8">
        <v>44531</v>
      </c>
      <c r="Y213" s="7" t="s">
        <v>1429</v>
      </c>
      <c r="Z213" s="7" t="s">
        <v>1429</v>
      </c>
      <c r="AA213" s="7" t="s">
        <v>1423</v>
      </c>
      <c r="AB213" s="7" t="s">
        <v>52</v>
      </c>
      <c r="AC213" s="7" t="s">
        <v>53</v>
      </c>
      <c r="AD213" s="7" t="s">
        <v>56</v>
      </c>
      <c r="AE213" s="7" t="s">
        <v>176</v>
      </c>
      <c r="AF213" s="11">
        <v>1</v>
      </c>
      <c r="AG213" s="7">
        <v>1</v>
      </c>
      <c r="AH213" s="7" t="s">
        <v>54</v>
      </c>
      <c r="AI213" s="7" t="s">
        <v>56</v>
      </c>
      <c r="AJ213" s="7" t="s">
        <v>54</v>
      </c>
      <c r="AK213" s="7"/>
      <c r="AL213" s="8" t="s">
        <v>58</v>
      </c>
      <c r="AM213" s="8"/>
    </row>
    <row r="214" spans="1:39" x14ac:dyDescent="0.3">
      <c r="A214" s="7">
        <v>216</v>
      </c>
      <c r="B214" s="7" t="s">
        <v>1432</v>
      </c>
      <c r="C214" s="8">
        <v>25454</v>
      </c>
      <c r="D214" s="7" t="s">
        <v>72</v>
      </c>
      <c r="E214" s="9" t="s">
        <v>1433</v>
      </c>
      <c r="F214" s="7">
        <v>4235644</v>
      </c>
      <c r="G214" s="7"/>
      <c r="H214" s="7"/>
      <c r="I214" s="7" t="s">
        <v>1434</v>
      </c>
      <c r="J214" s="7" t="s">
        <v>1435</v>
      </c>
      <c r="K214" s="12" t="s">
        <v>1436</v>
      </c>
      <c r="L214" s="7" t="s">
        <v>1437</v>
      </c>
      <c r="M214" s="7" t="s">
        <v>1432</v>
      </c>
      <c r="N214" s="10">
        <v>5581999494857</v>
      </c>
      <c r="O214" s="10" t="s">
        <v>106</v>
      </c>
      <c r="P214" s="10" t="s">
        <v>42</v>
      </c>
      <c r="Q214" s="7" t="s">
        <v>66</v>
      </c>
      <c r="R214" s="7" t="str" cm="1">
        <f t="array" ref="R21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14" s="7" t="s">
        <v>49</v>
      </c>
      <c r="T214" s="7" t="s">
        <v>50</v>
      </c>
      <c r="U214" s="7" t="s">
        <v>1438</v>
      </c>
      <c r="V214" s="10">
        <v>5581999494857</v>
      </c>
      <c r="W214" s="8">
        <v>44531</v>
      </c>
      <c r="X214" s="8">
        <v>44531</v>
      </c>
      <c r="Y214" s="7" t="s">
        <v>1437</v>
      </c>
      <c r="Z214" s="7" t="s">
        <v>1437</v>
      </c>
      <c r="AA214" s="7" t="s">
        <v>1432</v>
      </c>
      <c r="AB214" s="7" t="s">
        <v>678</v>
      </c>
      <c r="AC214" s="7" t="s">
        <v>140</v>
      </c>
      <c r="AD214" s="7" t="s">
        <v>56</v>
      </c>
      <c r="AE214" s="7" t="s">
        <v>176</v>
      </c>
      <c r="AF214" s="11">
        <v>1</v>
      </c>
      <c r="AG214" s="7">
        <v>1</v>
      </c>
      <c r="AH214" s="7" t="s">
        <v>54</v>
      </c>
      <c r="AI214" s="7" t="s">
        <v>56</v>
      </c>
      <c r="AJ214" s="7" t="s">
        <v>54</v>
      </c>
      <c r="AK214" s="7"/>
      <c r="AL214" s="8" t="s">
        <v>58</v>
      </c>
      <c r="AM214" s="8"/>
    </row>
    <row r="215" spans="1:39" x14ac:dyDescent="0.3">
      <c r="A215" s="7">
        <v>217</v>
      </c>
      <c r="B215" s="7" t="s">
        <v>1439</v>
      </c>
      <c r="C215" s="8">
        <v>33878</v>
      </c>
      <c r="D215" s="7" t="s">
        <v>40</v>
      </c>
      <c r="E215" s="9" t="s">
        <v>1440</v>
      </c>
      <c r="F215" s="7">
        <v>395318</v>
      </c>
      <c r="G215" s="7"/>
      <c r="H215" s="7"/>
      <c r="I215" s="7" t="s">
        <v>1441</v>
      </c>
      <c r="J215" s="7" t="s">
        <v>1442</v>
      </c>
      <c r="K215" s="12" t="s">
        <v>1443</v>
      </c>
      <c r="L215" s="7" t="s">
        <v>1444</v>
      </c>
      <c r="M215" s="7" t="s">
        <v>1432</v>
      </c>
      <c r="N215" s="10">
        <v>5581999494857</v>
      </c>
      <c r="O215" s="10" t="s">
        <v>65</v>
      </c>
      <c r="P215" s="10" t="s">
        <v>42</v>
      </c>
      <c r="Q215" s="7" t="s">
        <v>66</v>
      </c>
      <c r="R215" s="7" t="str" cm="1">
        <f t="array" ref="R21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15" s="7" t="s">
        <v>49</v>
      </c>
      <c r="T215" s="7" t="s">
        <v>50</v>
      </c>
      <c r="U215" s="7" t="s">
        <v>1438</v>
      </c>
      <c r="V215" s="10">
        <v>5581999143976</v>
      </c>
      <c r="W215" s="8">
        <v>44531</v>
      </c>
      <c r="X215" s="8">
        <v>44531</v>
      </c>
      <c r="Y215" s="7" t="s">
        <v>1437</v>
      </c>
      <c r="Z215" s="7" t="s">
        <v>1437</v>
      </c>
      <c r="AA215" s="7" t="s">
        <v>1432</v>
      </c>
      <c r="AB215" s="7" t="s">
        <v>151</v>
      </c>
      <c r="AC215" s="7" t="s">
        <v>140</v>
      </c>
      <c r="AD215" s="7" t="s">
        <v>56</v>
      </c>
      <c r="AE215" s="7" t="s">
        <v>176</v>
      </c>
      <c r="AF215" s="11">
        <v>1</v>
      </c>
      <c r="AG215" s="7">
        <v>1</v>
      </c>
      <c r="AH215" s="7" t="s">
        <v>54</v>
      </c>
      <c r="AI215" s="7" t="s">
        <v>56</v>
      </c>
      <c r="AJ215" s="7" t="s">
        <v>54</v>
      </c>
      <c r="AK215" s="7"/>
      <c r="AL215" s="8" t="s">
        <v>58</v>
      </c>
      <c r="AM215" s="8"/>
    </row>
    <row r="216" spans="1:39" x14ac:dyDescent="0.3">
      <c r="A216" s="7">
        <v>218</v>
      </c>
      <c r="B216" s="7" t="s">
        <v>1445</v>
      </c>
      <c r="C216" s="8" t="s">
        <v>1446</v>
      </c>
      <c r="D216" s="7" t="s">
        <v>40</v>
      </c>
      <c r="E216" s="9" t="s">
        <v>1447</v>
      </c>
      <c r="F216" s="7"/>
      <c r="G216" s="7">
        <v>2246940</v>
      </c>
      <c r="H216" s="7"/>
      <c r="I216" s="7"/>
      <c r="J216" s="7" t="s">
        <v>1448</v>
      </c>
      <c r="K216" s="12" t="s">
        <v>1449</v>
      </c>
      <c r="L216" s="7" t="s">
        <v>1450</v>
      </c>
      <c r="M216" s="7" t="s">
        <v>1445</v>
      </c>
      <c r="N216" s="10">
        <v>5581991989025</v>
      </c>
      <c r="O216" s="10" t="s">
        <v>42</v>
      </c>
      <c r="P216" s="10" t="s">
        <v>65</v>
      </c>
      <c r="Q216" s="7" t="s">
        <v>304</v>
      </c>
      <c r="R216" s="7" t="str" cm="1">
        <f t="array" ref="R216">_xlfn.IFS(BaseClientes2[[#This Row],[tipoDeCliente]]="ADVISOR","ADVISOR",BaseClientes2[[#This Row],[tipoDeCliente]]="FAMILIA","RETENCAO",BaseClientes2[[#This Row],[tipoDeCliente]]="RETENCAO","RETENCAO",BaseClientes2[[#This Row],[tipoDeCliente]]="NORMAL","CONSULTORIA",BaseClientes2[[#This Row],[tipoDeCliente]]="HIBRIDO","CONSULTORIA")</f>
        <v>RETENCAO</v>
      </c>
      <c r="S216" s="7" t="s">
        <v>49</v>
      </c>
      <c r="T216" s="7" t="s">
        <v>50</v>
      </c>
      <c r="U216" s="7" t="s">
        <v>1451</v>
      </c>
      <c r="V216" s="10">
        <v>5581991989025</v>
      </c>
      <c r="W216" s="8">
        <v>44531</v>
      </c>
      <c r="X216" s="8">
        <v>44531</v>
      </c>
      <c r="Y216" s="7" t="s">
        <v>1450</v>
      </c>
      <c r="Z216" s="7" t="s">
        <v>1450</v>
      </c>
      <c r="AA216" s="7" t="s">
        <v>1445</v>
      </c>
      <c r="AB216" s="7" t="s">
        <v>96</v>
      </c>
      <c r="AC216" s="7" t="s">
        <v>53</v>
      </c>
      <c r="AD216" s="7" t="s">
        <v>56</v>
      </c>
      <c r="AE216" s="7" t="s">
        <v>68</v>
      </c>
      <c r="AF216" s="11">
        <v>0</v>
      </c>
      <c r="AG216" s="7" t="s">
        <v>42</v>
      </c>
      <c r="AH216" s="7" t="s">
        <v>56</v>
      </c>
      <c r="AI216" s="7" t="s">
        <v>56</v>
      </c>
      <c r="AJ216" s="7" t="s">
        <v>56</v>
      </c>
      <c r="AK216" s="7"/>
      <c r="AL216" s="8" t="s">
        <v>58</v>
      </c>
      <c r="AM216" s="8"/>
    </row>
    <row r="217" spans="1:39" x14ac:dyDescent="0.3">
      <c r="A217" s="7">
        <v>219</v>
      </c>
      <c r="B217" s="7" t="s">
        <v>1452</v>
      </c>
      <c r="C217" s="8">
        <v>26339</v>
      </c>
      <c r="D217" s="7" t="s">
        <v>40</v>
      </c>
      <c r="E217" s="9" t="s">
        <v>1453</v>
      </c>
      <c r="F217" s="7">
        <v>2718782</v>
      </c>
      <c r="G217" s="7"/>
      <c r="H217" s="7"/>
      <c r="I217" s="7"/>
      <c r="J217" s="7" t="s">
        <v>1454</v>
      </c>
      <c r="K217" s="12" t="s">
        <v>1455</v>
      </c>
      <c r="L217" s="7" t="s">
        <v>1456</v>
      </c>
      <c r="M217" s="7" t="s">
        <v>1452</v>
      </c>
      <c r="N217" s="10">
        <v>5581999751515</v>
      </c>
      <c r="O217" s="10" t="s">
        <v>65</v>
      </c>
      <c r="P217" s="10" t="s">
        <v>42</v>
      </c>
      <c r="Q217" s="7" t="s">
        <v>264</v>
      </c>
      <c r="R217" s="7" t="str" cm="1">
        <f t="array" ref="R217">_xlfn.IFS(BaseClientes2[[#This Row],[tipoDeCliente]]="ADVISOR","ADVISOR",BaseClientes2[[#This Row],[tipoDeCliente]]="FAMILIA","RETENCAO",BaseClientes2[[#This Row],[tipoDeCliente]]="RETENCAO","RETENCAO",BaseClientes2[[#This Row],[tipoDeCliente]]="NORMAL","CONSULTORIA",BaseClientes2[[#This Row],[tipoDeCliente]]="HIBRIDO","CONSULTORIA")</f>
        <v>RETENCAO</v>
      </c>
      <c r="S217" s="7" t="s">
        <v>49</v>
      </c>
      <c r="T217" s="7" t="s">
        <v>50</v>
      </c>
      <c r="U217" s="7" t="s">
        <v>265</v>
      </c>
      <c r="V217" s="10">
        <v>5581999751515</v>
      </c>
      <c r="W217" s="8">
        <v>44531</v>
      </c>
      <c r="X217" s="8">
        <v>44531</v>
      </c>
      <c r="Y217" s="7" t="s">
        <v>1456</v>
      </c>
      <c r="Z217" s="7" t="s">
        <v>1456</v>
      </c>
      <c r="AA217" s="7" t="s">
        <v>1452</v>
      </c>
      <c r="AB217" s="7" t="s">
        <v>244</v>
      </c>
      <c r="AC217" s="7" t="s">
        <v>53</v>
      </c>
      <c r="AD217" s="7" t="s">
        <v>56</v>
      </c>
      <c r="AE217" s="7" t="s">
        <v>55</v>
      </c>
      <c r="AF217" s="11">
        <v>1</v>
      </c>
      <c r="AG217" s="7" t="s">
        <v>42</v>
      </c>
      <c r="AH217" s="7" t="s">
        <v>56</v>
      </c>
      <c r="AI217" s="7" t="s">
        <v>56</v>
      </c>
      <c r="AJ217" s="7" t="s">
        <v>56</v>
      </c>
      <c r="AK217" s="7"/>
      <c r="AL217" s="8" t="s">
        <v>58</v>
      </c>
      <c r="AM217" s="8"/>
    </row>
    <row r="218" spans="1:39" x14ac:dyDescent="0.3">
      <c r="A218" s="7">
        <v>220</v>
      </c>
      <c r="B218" s="7" t="s">
        <v>1457</v>
      </c>
      <c r="C218" s="8">
        <v>30484</v>
      </c>
      <c r="D218" s="7" t="s">
        <v>72</v>
      </c>
      <c r="E218" s="9" t="s">
        <v>1458</v>
      </c>
      <c r="F218" s="7">
        <v>2827332</v>
      </c>
      <c r="G218" s="7"/>
      <c r="H218" s="7"/>
      <c r="I218" s="7"/>
      <c r="J218" s="7" t="s">
        <v>1459</v>
      </c>
      <c r="K218" s="12" t="s">
        <v>1460</v>
      </c>
      <c r="L218" s="7" t="s">
        <v>1461</v>
      </c>
      <c r="M218" s="7" t="s">
        <v>1462</v>
      </c>
      <c r="N218" s="10">
        <v>5581994214999</v>
      </c>
      <c r="O218" s="10" t="s">
        <v>106</v>
      </c>
      <c r="P218" s="10" t="s">
        <v>42</v>
      </c>
      <c r="Q218" s="7" t="s">
        <v>264</v>
      </c>
      <c r="R218" s="7" t="str" cm="1">
        <f t="array" ref="R218">_xlfn.IFS(BaseClientes2[[#This Row],[tipoDeCliente]]="ADVISOR","ADVISOR",BaseClientes2[[#This Row],[tipoDeCliente]]="FAMILIA","RETENCAO",BaseClientes2[[#This Row],[tipoDeCliente]]="RETENCAO","RETENCAO",BaseClientes2[[#This Row],[tipoDeCliente]]="NORMAL","CONSULTORIA",BaseClientes2[[#This Row],[tipoDeCliente]]="HIBRIDO","CONSULTORIA")</f>
        <v>RETENCAO</v>
      </c>
      <c r="S218" s="7" t="s">
        <v>49</v>
      </c>
      <c r="T218" s="7" t="s">
        <v>50</v>
      </c>
      <c r="U218" s="7" t="s">
        <v>1066</v>
      </c>
      <c r="V218" s="10">
        <v>5581994215053</v>
      </c>
      <c r="W218" s="8">
        <v>44592</v>
      </c>
      <c r="X218" s="8">
        <v>44592</v>
      </c>
      <c r="Y218" s="7" t="s">
        <v>1461</v>
      </c>
      <c r="Z218" s="7" t="s">
        <v>1463</v>
      </c>
      <c r="AA218" s="7" t="s">
        <v>1457</v>
      </c>
      <c r="AB218" s="7" t="s">
        <v>124</v>
      </c>
      <c r="AC218" s="7" t="s">
        <v>53</v>
      </c>
      <c r="AD218" s="7" t="s">
        <v>54</v>
      </c>
      <c r="AE218" s="7" t="s">
        <v>68</v>
      </c>
      <c r="AF218" s="11">
        <v>0</v>
      </c>
      <c r="AG218" s="7"/>
      <c r="AH218" s="7" t="s">
        <v>56</v>
      </c>
      <c r="AI218" s="7" t="s">
        <v>56</v>
      </c>
      <c r="AJ218" s="7" t="s">
        <v>56</v>
      </c>
      <c r="AK218" s="7"/>
      <c r="AL218" s="8" t="s">
        <v>58</v>
      </c>
      <c r="AM218" s="8"/>
    </row>
    <row r="219" spans="1:39" x14ac:dyDescent="0.3">
      <c r="A219" s="7">
        <v>221</v>
      </c>
      <c r="B219" s="7" t="s">
        <v>1462</v>
      </c>
      <c r="C219" s="8">
        <v>28671</v>
      </c>
      <c r="D219" s="7" t="s">
        <v>40</v>
      </c>
      <c r="E219" s="9" t="s">
        <v>1464</v>
      </c>
      <c r="F219" s="7">
        <v>2101601</v>
      </c>
      <c r="G219" s="7"/>
      <c r="H219" s="7"/>
      <c r="I219" s="7"/>
      <c r="J219" s="7" t="s">
        <v>1465</v>
      </c>
      <c r="K219" s="12" t="s">
        <v>1466</v>
      </c>
      <c r="L219" s="7" t="s">
        <v>1461</v>
      </c>
      <c r="M219" s="7" t="s">
        <v>1462</v>
      </c>
      <c r="N219" s="10">
        <v>5581994214999</v>
      </c>
      <c r="O219" s="10" t="s">
        <v>106</v>
      </c>
      <c r="P219" s="10" t="s">
        <v>42</v>
      </c>
      <c r="Q219" s="7" t="s">
        <v>264</v>
      </c>
      <c r="R219" s="7" t="str" cm="1">
        <f t="array" ref="R219">_xlfn.IFS(BaseClientes2[[#This Row],[tipoDeCliente]]="ADVISOR","ADVISOR",BaseClientes2[[#This Row],[tipoDeCliente]]="FAMILIA","RETENCAO",BaseClientes2[[#This Row],[tipoDeCliente]]="RETENCAO","RETENCAO",BaseClientes2[[#This Row],[tipoDeCliente]]="NORMAL","CONSULTORIA",BaseClientes2[[#This Row],[tipoDeCliente]]="HIBRIDO","CONSULTORIA")</f>
        <v>RETENCAO</v>
      </c>
      <c r="S219" s="7" t="s">
        <v>49</v>
      </c>
      <c r="T219" s="7" t="s">
        <v>50</v>
      </c>
      <c r="U219" s="7" t="s">
        <v>1066</v>
      </c>
      <c r="V219" s="10">
        <v>5581994214999</v>
      </c>
      <c r="W219" s="8">
        <v>44592</v>
      </c>
      <c r="X219" s="8">
        <v>44592</v>
      </c>
      <c r="Y219" s="7" t="s">
        <v>1461</v>
      </c>
      <c r="Z219" s="7" t="s">
        <v>1461</v>
      </c>
      <c r="AA219" s="7" t="s">
        <v>1462</v>
      </c>
      <c r="AB219" s="7" t="s">
        <v>151</v>
      </c>
      <c r="AC219" s="7" t="s">
        <v>140</v>
      </c>
      <c r="AD219" s="7" t="s">
        <v>56</v>
      </c>
      <c r="AE219" s="7" t="s">
        <v>68</v>
      </c>
      <c r="AF219" s="11">
        <v>0</v>
      </c>
      <c r="AG219" s="7"/>
      <c r="AH219" s="7" t="s">
        <v>56</v>
      </c>
      <c r="AI219" s="7" t="s">
        <v>56</v>
      </c>
      <c r="AJ219" s="7" t="s">
        <v>56</v>
      </c>
      <c r="AK219" s="7"/>
      <c r="AL219" s="8" t="s">
        <v>58</v>
      </c>
      <c r="AM219" s="8"/>
    </row>
    <row r="220" spans="1:39" x14ac:dyDescent="0.3">
      <c r="A220" s="7">
        <v>222</v>
      </c>
      <c r="B220" s="7" t="s">
        <v>1467</v>
      </c>
      <c r="C220" s="8">
        <v>40285</v>
      </c>
      <c r="D220" s="7" t="s">
        <v>40</v>
      </c>
      <c r="E220" s="9" t="s">
        <v>1468</v>
      </c>
      <c r="F220" s="7">
        <v>4103085</v>
      </c>
      <c r="G220" s="7" t="s">
        <v>42</v>
      </c>
      <c r="H220" s="7"/>
      <c r="I220" s="7"/>
      <c r="J220" s="7" t="s">
        <v>1469</v>
      </c>
      <c r="K220" s="12" t="s">
        <v>1470</v>
      </c>
      <c r="L220" s="7" t="s">
        <v>1461</v>
      </c>
      <c r="M220" s="7" t="s">
        <v>1462</v>
      </c>
      <c r="N220" s="10">
        <v>5581994214999</v>
      </c>
      <c r="O220" s="10" t="s">
        <v>65</v>
      </c>
      <c r="P220" s="10" t="s">
        <v>42</v>
      </c>
      <c r="Q220" s="7" t="s">
        <v>264</v>
      </c>
      <c r="R220" s="7" t="str" cm="1">
        <f t="array" ref="R220">_xlfn.IFS(BaseClientes2[[#This Row],[tipoDeCliente]]="ADVISOR","ADVISOR",BaseClientes2[[#This Row],[tipoDeCliente]]="FAMILIA","RETENCAO",BaseClientes2[[#This Row],[tipoDeCliente]]="RETENCAO","RETENCAO",BaseClientes2[[#This Row],[tipoDeCliente]]="NORMAL","CONSULTORIA",BaseClientes2[[#This Row],[tipoDeCliente]]="HIBRIDO","CONSULTORIA")</f>
        <v>RETENCAO</v>
      </c>
      <c r="S220" s="7" t="s">
        <v>49</v>
      </c>
      <c r="T220" s="7" t="s">
        <v>50</v>
      </c>
      <c r="U220" s="7" t="s">
        <v>1066</v>
      </c>
      <c r="V220" s="10">
        <v>5581994214999</v>
      </c>
      <c r="W220" s="8">
        <v>44592</v>
      </c>
      <c r="X220" s="8">
        <v>44592</v>
      </c>
      <c r="Y220" s="7" t="s">
        <v>1461</v>
      </c>
      <c r="Z220" s="7" t="s">
        <v>1471</v>
      </c>
      <c r="AA220" s="7" t="s">
        <v>1467</v>
      </c>
      <c r="AB220" s="7" t="s">
        <v>124</v>
      </c>
      <c r="AC220" s="7" t="s">
        <v>53</v>
      </c>
      <c r="AD220" s="7" t="s">
        <v>54</v>
      </c>
      <c r="AE220" s="7" t="s">
        <v>68</v>
      </c>
      <c r="AF220" s="11">
        <v>0</v>
      </c>
      <c r="AG220" s="7"/>
      <c r="AH220" s="7" t="s">
        <v>56</v>
      </c>
      <c r="AI220" s="7" t="s">
        <v>56</v>
      </c>
      <c r="AJ220" s="7" t="s">
        <v>56</v>
      </c>
      <c r="AK220" s="7"/>
      <c r="AL220" s="8" t="s">
        <v>58</v>
      </c>
      <c r="AM220" s="8"/>
    </row>
    <row r="221" spans="1:39" x14ac:dyDescent="0.3">
      <c r="A221" s="7">
        <v>223</v>
      </c>
      <c r="B221" s="7" t="s">
        <v>1472</v>
      </c>
      <c r="C221" s="8">
        <v>33907</v>
      </c>
      <c r="D221" s="7" t="s">
        <v>40</v>
      </c>
      <c r="E221" s="9" t="s">
        <v>1473</v>
      </c>
      <c r="F221" s="7">
        <v>2174275</v>
      </c>
      <c r="G221" s="7">
        <v>3214533</v>
      </c>
      <c r="H221" s="7"/>
      <c r="I221" s="7" t="s">
        <v>1474</v>
      </c>
      <c r="J221" s="7" t="s">
        <v>1475</v>
      </c>
      <c r="K221" s="12" t="s">
        <v>1476</v>
      </c>
      <c r="L221" s="7" t="s">
        <v>1477</v>
      </c>
      <c r="M221" s="7" t="s">
        <v>1472</v>
      </c>
      <c r="N221" s="10">
        <v>5511998125995</v>
      </c>
      <c r="O221" s="10" t="s">
        <v>106</v>
      </c>
      <c r="P221" s="10" t="s">
        <v>106</v>
      </c>
      <c r="Q221" s="7" t="s">
        <v>66</v>
      </c>
      <c r="R221" s="7" t="str" cm="1">
        <f t="array" ref="R22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21" s="7" t="s">
        <v>906</v>
      </c>
      <c r="T221" s="7" t="s">
        <v>185</v>
      </c>
      <c r="U221" s="7" t="s">
        <v>1478</v>
      </c>
      <c r="V221" s="10">
        <v>5511998125995</v>
      </c>
      <c r="W221" s="8">
        <v>44504</v>
      </c>
      <c r="X221" s="8">
        <v>44504</v>
      </c>
      <c r="Y221" s="7" t="s">
        <v>1477</v>
      </c>
      <c r="Z221" s="7" t="s">
        <v>1479</v>
      </c>
      <c r="AA221" s="7" t="s">
        <v>1480</v>
      </c>
      <c r="AB221" s="7" t="s">
        <v>124</v>
      </c>
      <c r="AC221" s="7" t="s">
        <v>53</v>
      </c>
      <c r="AD221" s="7" t="s">
        <v>56</v>
      </c>
      <c r="AE221" s="7" t="s">
        <v>176</v>
      </c>
      <c r="AF221" s="11">
        <v>1</v>
      </c>
      <c r="AG221" s="7">
        <v>1</v>
      </c>
      <c r="AH221" s="7" t="s">
        <v>54</v>
      </c>
      <c r="AI221" s="7" t="s">
        <v>56</v>
      </c>
      <c r="AJ221" s="7" t="s">
        <v>54</v>
      </c>
      <c r="AK221" s="7"/>
      <c r="AL221" s="8" t="s">
        <v>58</v>
      </c>
      <c r="AM221" s="8"/>
    </row>
    <row r="222" spans="1:39" x14ac:dyDescent="0.3">
      <c r="A222" s="7">
        <v>224</v>
      </c>
      <c r="B222" s="7" t="s">
        <v>1481</v>
      </c>
      <c r="C222" s="8" t="s">
        <v>1482</v>
      </c>
      <c r="D222" s="7" t="s">
        <v>72</v>
      </c>
      <c r="E222" s="9" t="s">
        <v>1483</v>
      </c>
      <c r="F222" s="7" t="s">
        <v>42</v>
      </c>
      <c r="G222" s="7">
        <v>2870682</v>
      </c>
      <c r="H222" s="7"/>
      <c r="I222" s="7" t="s">
        <v>1484</v>
      </c>
      <c r="J222" s="7" t="s">
        <v>1485</v>
      </c>
      <c r="K222" s="12" t="s">
        <v>1476</v>
      </c>
      <c r="L222" s="7" t="s">
        <v>1486</v>
      </c>
      <c r="M222" s="7" t="s">
        <v>1472</v>
      </c>
      <c r="N222" s="10">
        <v>5511996145799</v>
      </c>
      <c r="O222" s="10" t="s">
        <v>42</v>
      </c>
      <c r="P222" s="10" t="s">
        <v>65</v>
      </c>
      <c r="Q222" s="7" t="s">
        <v>66</v>
      </c>
      <c r="R222" s="7" t="str" cm="1">
        <f t="array" ref="R22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22" s="7" t="s">
        <v>906</v>
      </c>
      <c r="T222" s="7" t="s">
        <v>185</v>
      </c>
      <c r="U222" s="7" t="s">
        <v>1487</v>
      </c>
      <c r="V222" s="10">
        <v>5511996145799</v>
      </c>
      <c r="W222" s="8">
        <v>44593</v>
      </c>
      <c r="X222" s="8">
        <v>44593</v>
      </c>
      <c r="Y222" s="7" t="s">
        <v>1477</v>
      </c>
      <c r="Z222" s="7" t="s">
        <v>1479</v>
      </c>
      <c r="AA222" s="7" t="s">
        <v>1480</v>
      </c>
      <c r="AB222" s="7" t="s">
        <v>124</v>
      </c>
      <c r="AC222" s="7" t="s">
        <v>53</v>
      </c>
      <c r="AD222" s="7" t="s">
        <v>56</v>
      </c>
      <c r="AE222" s="7" t="s">
        <v>176</v>
      </c>
      <c r="AF222" s="11">
        <v>1</v>
      </c>
      <c r="AG222" s="7">
        <v>1</v>
      </c>
      <c r="AH222" s="7" t="s">
        <v>54</v>
      </c>
      <c r="AI222" s="7" t="s">
        <v>54</v>
      </c>
      <c r="AJ222" s="7" t="s">
        <v>54</v>
      </c>
      <c r="AK222" s="7"/>
      <c r="AL222" s="8" t="s">
        <v>58</v>
      </c>
      <c r="AM222" s="8"/>
    </row>
    <row r="223" spans="1:39" x14ac:dyDescent="0.3">
      <c r="A223" s="7">
        <v>225</v>
      </c>
      <c r="B223" s="7" t="s">
        <v>1488</v>
      </c>
      <c r="C223" s="8" t="s">
        <v>1489</v>
      </c>
      <c r="D223" s="7" t="s">
        <v>72</v>
      </c>
      <c r="E223" s="9" t="s">
        <v>1490</v>
      </c>
      <c r="F223" s="7"/>
      <c r="G223" s="7">
        <v>2438899</v>
      </c>
      <c r="H223" s="7"/>
      <c r="I223" s="7" t="s">
        <v>1491</v>
      </c>
      <c r="J223" s="7" t="s">
        <v>1492</v>
      </c>
      <c r="K223" s="12" t="s">
        <v>1476</v>
      </c>
      <c r="L223" s="7" t="s">
        <v>1486</v>
      </c>
      <c r="M223" s="7" t="s">
        <v>1472</v>
      </c>
      <c r="N223" s="10">
        <v>5511999120366</v>
      </c>
      <c r="O223" s="10" t="s">
        <v>42</v>
      </c>
      <c r="P223" s="10" t="s">
        <v>65</v>
      </c>
      <c r="Q223" s="7" t="s">
        <v>66</v>
      </c>
      <c r="R223" s="7" t="str" cm="1">
        <f t="array" ref="R22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23" s="7" t="s">
        <v>906</v>
      </c>
      <c r="T223" s="7" t="s">
        <v>185</v>
      </c>
      <c r="U223" s="7" t="s">
        <v>1487</v>
      </c>
      <c r="V223" s="10">
        <v>5511999120366</v>
      </c>
      <c r="W223" s="8">
        <v>44593</v>
      </c>
      <c r="X223" s="8">
        <v>44593</v>
      </c>
      <c r="Y223" s="7" t="s">
        <v>1477</v>
      </c>
      <c r="Z223" s="7" t="s">
        <v>1479</v>
      </c>
      <c r="AA223" s="7" t="s">
        <v>1480</v>
      </c>
      <c r="AB223" s="7" t="s">
        <v>124</v>
      </c>
      <c r="AC223" s="7" t="s">
        <v>140</v>
      </c>
      <c r="AD223" s="7" t="s">
        <v>54</v>
      </c>
      <c r="AE223" s="7" t="s">
        <v>176</v>
      </c>
      <c r="AF223" s="11">
        <v>1</v>
      </c>
      <c r="AG223" s="7">
        <v>1</v>
      </c>
      <c r="AH223" s="7" t="s">
        <v>54</v>
      </c>
      <c r="AI223" s="7" t="s">
        <v>54</v>
      </c>
      <c r="AJ223" s="7" t="s">
        <v>54</v>
      </c>
      <c r="AK223" s="7"/>
      <c r="AL223" s="8" t="s">
        <v>58</v>
      </c>
      <c r="AM223" s="8"/>
    </row>
    <row r="224" spans="1:39" x14ac:dyDescent="0.3">
      <c r="A224" s="7">
        <v>226</v>
      </c>
      <c r="B224" s="7" t="s">
        <v>1493</v>
      </c>
      <c r="C224" s="8">
        <v>20968</v>
      </c>
      <c r="D224" s="7" t="s">
        <v>72</v>
      </c>
      <c r="E224" s="9" t="s">
        <v>1494</v>
      </c>
      <c r="F224" s="7">
        <v>7431593</v>
      </c>
      <c r="G224" s="7"/>
      <c r="H224" s="7"/>
      <c r="I224" s="7" t="s">
        <v>1495</v>
      </c>
      <c r="J224" s="7" t="s">
        <v>1496</v>
      </c>
      <c r="K224" s="12" t="s">
        <v>1497</v>
      </c>
      <c r="L224" s="7" t="s">
        <v>1498</v>
      </c>
      <c r="M224" s="7" t="s">
        <v>1493</v>
      </c>
      <c r="N224" s="10">
        <v>5581999747038</v>
      </c>
      <c r="O224" s="10" t="s">
        <v>106</v>
      </c>
      <c r="P224" s="10" t="s">
        <v>42</v>
      </c>
      <c r="Q224" s="7" t="s">
        <v>66</v>
      </c>
      <c r="R224" s="7" t="str" cm="1">
        <f t="array" ref="R22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24" s="7" t="s">
        <v>49</v>
      </c>
      <c r="T224" s="7" t="s">
        <v>50</v>
      </c>
      <c r="U224" s="7" t="s">
        <v>1499</v>
      </c>
      <c r="V224" s="10">
        <v>5581999747038</v>
      </c>
      <c r="W224" s="8">
        <v>44572</v>
      </c>
      <c r="X224" s="8">
        <v>44572</v>
      </c>
      <c r="Y224" s="7" t="s">
        <v>1498</v>
      </c>
      <c r="Z224" s="7" t="s">
        <v>1498</v>
      </c>
      <c r="AA224" s="7" t="s">
        <v>1493</v>
      </c>
      <c r="AB224" s="7" t="s">
        <v>417</v>
      </c>
      <c r="AC224" s="7" t="s">
        <v>140</v>
      </c>
      <c r="AD224" s="7" t="s">
        <v>56</v>
      </c>
      <c r="AE224" s="7" t="s">
        <v>176</v>
      </c>
      <c r="AF224" s="11">
        <v>1</v>
      </c>
      <c r="AG224" s="7">
        <v>1</v>
      </c>
      <c r="AH224" s="7" t="s">
        <v>54</v>
      </c>
      <c r="AI224" s="7" t="s">
        <v>56</v>
      </c>
      <c r="AJ224" s="7" t="s">
        <v>54</v>
      </c>
      <c r="AK224" s="7"/>
      <c r="AL224" s="8" t="s">
        <v>58</v>
      </c>
      <c r="AM224" s="8"/>
    </row>
    <row r="225" spans="1:39" x14ac:dyDescent="0.3">
      <c r="A225" s="7">
        <v>227</v>
      </c>
      <c r="B225" s="7" t="s">
        <v>1500</v>
      </c>
      <c r="C225" s="8">
        <v>33438</v>
      </c>
      <c r="D225" s="7" t="s">
        <v>72</v>
      </c>
      <c r="E225" s="9" t="s">
        <v>1501</v>
      </c>
      <c r="F225" s="7">
        <v>7440242</v>
      </c>
      <c r="G225" s="7"/>
      <c r="H225" s="7"/>
      <c r="I225" s="7" t="s">
        <v>1502</v>
      </c>
      <c r="J225" s="7" t="s">
        <v>1503</v>
      </c>
      <c r="K225" s="12" t="s">
        <v>1504</v>
      </c>
      <c r="L225" s="7" t="s">
        <v>1505</v>
      </c>
      <c r="M225" s="7" t="s">
        <v>1500</v>
      </c>
      <c r="N225" s="10">
        <v>5581999995300</v>
      </c>
      <c r="O225" s="10" t="s">
        <v>65</v>
      </c>
      <c r="P225" s="10" t="s">
        <v>42</v>
      </c>
      <c r="Q225" s="7" t="s">
        <v>264</v>
      </c>
      <c r="R225" s="7" t="str" cm="1">
        <f t="array" ref="R22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25" s="7" t="s">
        <v>49</v>
      </c>
      <c r="T225" s="7" t="s">
        <v>50</v>
      </c>
      <c r="U225" s="7" t="s">
        <v>1506</v>
      </c>
      <c r="V225" s="10">
        <v>5581999995300</v>
      </c>
      <c r="W225" s="8">
        <v>44571</v>
      </c>
      <c r="X225" s="8">
        <v>44571</v>
      </c>
      <c r="Y225" s="7" t="s">
        <v>1505</v>
      </c>
      <c r="Z225" s="7" t="s">
        <v>1505</v>
      </c>
      <c r="AA225" s="7" t="s">
        <v>1500</v>
      </c>
      <c r="AB225" s="7" t="s">
        <v>52</v>
      </c>
      <c r="AC225" s="7" t="s">
        <v>53</v>
      </c>
      <c r="AD225" s="7" t="s">
        <v>54</v>
      </c>
      <c r="AE225" s="7" t="s">
        <v>176</v>
      </c>
      <c r="AF225" s="11">
        <v>1</v>
      </c>
      <c r="AG225" s="7">
        <v>1</v>
      </c>
      <c r="AH225" s="7" t="s">
        <v>54</v>
      </c>
      <c r="AI225" s="7" t="s">
        <v>56</v>
      </c>
      <c r="AJ225" s="7" t="s">
        <v>54</v>
      </c>
      <c r="AK225" s="7"/>
      <c r="AL225" s="8" t="s">
        <v>58</v>
      </c>
      <c r="AM225" s="8"/>
    </row>
    <row r="226" spans="1:39" x14ac:dyDescent="0.3">
      <c r="A226" s="7">
        <v>228</v>
      </c>
      <c r="B226" s="7" t="s">
        <v>1507</v>
      </c>
      <c r="C226" s="8">
        <v>23084</v>
      </c>
      <c r="D226" s="7" t="s">
        <v>40</v>
      </c>
      <c r="E226" s="9" t="s">
        <v>1508</v>
      </c>
      <c r="F226" s="7">
        <v>2917686</v>
      </c>
      <c r="G226" s="7"/>
      <c r="H226" s="7"/>
      <c r="I226" s="7" t="s">
        <v>1509</v>
      </c>
      <c r="J226" s="7" t="s">
        <v>1510</v>
      </c>
      <c r="K226" s="12" t="s">
        <v>1511</v>
      </c>
      <c r="L226" s="7" t="s">
        <v>1512</v>
      </c>
      <c r="M226" s="7" t="s">
        <v>1507</v>
      </c>
      <c r="N226" s="10">
        <v>5581999696960</v>
      </c>
      <c r="O226" s="10" t="s">
        <v>65</v>
      </c>
      <c r="P226" s="10" t="s">
        <v>42</v>
      </c>
      <c r="Q226" s="7" t="s">
        <v>1513</v>
      </c>
      <c r="R226" s="7" t="s">
        <v>1514</v>
      </c>
      <c r="S226" s="7" t="s">
        <v>49</v>
      </c>
      <c r="T226" s="7" t="s">
        <v>50</v>
      </c>
      <c r="U226" s="7" t="s">
        <v>1515</v>
      </c>
      <c r="V226" s="10">
        <v>5581999696960</v>
      </c>
      <c r="W226" s="8">
        <v>44181</v>
      </c>
      <c r="X226" s="8">
        <v>44546</v>
      </c>
      <c r="Y226" s="7" t="s">
        <v>1512</v>
      </c>
      <c r="Z226" s="7" t="s">
        <v>1512</v>
      </c>
      <c r="AA226" s="7" t="s">
        <v>1507</v>
      </c>
      <c r="AB226" s="7" t="s">
        <v>409</v>
      </c>
      <c r="AC226" s="7" t="s">
        <v>53</v>
      </c>
      <c r="AD226" s="7" t="s">
        <v>56</v>
      </c>
      <c r="AE226" s="7" t="s">
        <v>176</v>
      </c>
      <c r="AF226" s="11">
        <v>1</v>
      </c>
      <c r="AG226" s="7">
        <v>1</v>
      </c>
      <c r="AH226" s="7" t="s">
        <v>54</v>
      </c>
      <c r="AI226" s="7" t="s">
        <v>54</v>
      </c>
      <c r="AJ226" s="7" t="s">
        <v>54</v>
      </c>
      <c r="AK226" s="7"/>
      <c r="AL226" s="8" t="s">
        <v>58</v>
      </c>
      <c r="AM226" s="8"/>
    </row>
    <row r="227" spans="1:39" x14ac:dyDescent="0.3">
      <c r="A227" s="7">
        <v>229</v>
      </c>
      <c r="B227" s="7" t="s">
        <v>1516</v>
      </c>
      <c r="C227" s="8">
        <v>24307</v>
      </c>
      <c r="D227" s="7" t="s">
        <v>72</v>
      </c>
      <c r="E227" s="9" t="s">
        <v>1517</v>
      </c>
      <c r="F227" s="7">
        <v>3219524</v>
      </c>
      <c r="G227" s="7"/>
      <c r="H227" s="7"/>
      <c r="I227" s="7" t="s">
        <v>1518</v>
      </c>
      <c r="J227" s="7" t="s">
        <v>1519</v>
      </c>
      <c r="K227" s="12" t="s">
        <v>1520</v>
      </c>
      <c r="L227" s="7" t="s">
        <v>1512</v>
      </c>
      <c r="M227" s="7" t="s">
        <v>1507</v>
      </c>
      <c r="N227" s="10">
        <v>5581999696960</v>
      </c>
      <c r="O227" s="10" t="s">
        <v>65</v>
      </c>
      <c r="P227" s="10" t="s">
        <v>65</v>
      </c>
      <c r="Q227" s="7" t="s">
        <v>1513</v>
      </c>
      <c r="R227" s="7" t="str" cm="1">
        <f t="array" ref="R22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27" s="7" t="s">
        <v>49</v>
      </c>
      <c r="T227" s="7" t="s">
        <v>50</v>
      </c>
      <c r="U227" s="7" t="s">
        <v>1515</v>
      </c>
      <c r="V227" s="10">
        <v>5581999652323</v>
      </c>
      <c r="W227" s="8">
        <v>44181</v>
      </c>
      <c r="X227" s="8">
        <v>44546</v>
      </c>
      <c r="Y227" s="7" t="s">
        <v>1512</v>
      </c>
      <c r="Z227" s="7" t="s">
        <v>1512</v>
      </c>
      <c r="AA227" s="7" t="s">
        <v>1507</v>
      </c>
      <c r="AB227" s="7" t="s">
        <v>1521</v>
      </c>
      <c r="AC227" s="7" t="s">
        <v>53</v>
      </c>
      <c r="AD227" s="7" t="s">
        <v>54</v>
      </c>
      <c r="AE227" s="7" t="s">
        <v>176</v>
      </c>
      <c r="AF227" s="11">
        <v>1</v>
      </c>
      <c r="AG227" s="7">
        <v>1</v>
      </c>
      <c r="AH227" s="7" t="s">
        <v>54</v>
      </c>
      <c r="AI227" s="7" t="s">
        <v>54</v>
      </c>
      <c r="AJ227" s="7" t="s">
        <v>54</v>
      </c>
      <c r="AK227" s="7"/>
      <c r="AL227" s="8" t="s">
        <v>58</v>
      </c>
      <c r="AM227" s="8"/>
    </row>
    <row r="228" spans="1:39" x14ac:dyDescent="0.3">
      <c r="A228" s="7">
        <v>230</v>
      </c>
      <c r="B228" s="7" t="s">
        <v>1522</v>
      </c>
      <c r="C228" s="8">
        <v>44524</v>
      </c>
      <c r="D228" s="7" t="s">
        <v>84</v>
      </c>
      <c r="E228" s="9" t="s">
        <v>1523</v>
      </c>
      <c r="F228" s="7">
        <v>7508147</v>
      </c>
      <c r="G228" s="7">
        <v>2841660</v>
      </c>
      <c r="H228" s="7"/>
      <c r="I228" s="7" t="s">
        <v>1524</v>
      </c>
      <c r="J228" s="7" t="s">
        <v>1525</v>
      </c>
      <c r="K228" s="12" t="s">
        <v>1526</v>
      </c>
      <c r="L228" s="7" t="s">
        <v>1527</v>
      </c>
      <c r="M228" s="7" t="s">
        <v>1522</v>
      </c>
      <c r="N228" s="10">
        <v>5584981557050</v>
      </c>
      <c r="O228" s="10" t="s">
        <v>65</v>
      </c>
      <c r="P228" s="10" t="s">
        <v>106</v>
      </c>
      <c r="Q228" s="7" t="s">
        <v>66</v>
      </c>
      <c r="R228" s="7" t="str" cm="1">
        <f t="array" ref="R22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28" s="7" t="s">
        <v>349</v>
      </c>
      <c r="T228" s="7" t="s">
        <v>336</v>
      </c>
      <c r="U228" s="7" t="s">
        <v>1528</v>
      </c>
      <c r="V228" s="10">
        <v>5584981557050</v>
      </c>
      <c r="W228" s="8">
        <v>44553</v>
      </c>
      <c r="X228" s="8">
        <v>44553</v>
      </c>
      <c r="Y228" s="7" t="s">
        <v>1527</v>
      </c>
      <c r="Z228" s="7" t="s">
        <v>1527</v>
      </c>
      <c r="AA228" s="7" t="s">
        <v>1522</v>
      </c>
      <c r="AB228" s="7" t="s">
        <v>89</v>
      </c>
      <c r="AC228" s="7" t="s">
        <v>140</v>
      </c>
      <c r="AD228" s="7" t="s">
        <v>56</v>
      </c>
      <c r="AE228" s="7" t="s">
        <v>176</v>
      </c>
      <c r="AF228" s="11">
        <v>1</v>
      </c>
      <c r="AG228" s="7">
        <v>1</v>
      </c>
      <c r="AH228" s="7" t="s">
        <v>54</v>
      </c>
      <c r="AI228" s="7" t="s">
        <v>54</v>
      </c>
      <c r="AJ228" s="7" t="s">
        <v>54</v>
      </c>
      <c r="AK228" s="7"/>
      <c r="AL228" s="8" t="s">
        <v>58</v>
      </c>
      <c r="AM228" s="8"/>
    </row>
    <row r="229" spans="1:39" x14ac:dyDescent="0.3">
      <c r="A229" s="7">
        <v>231</v>
      </c>
      <c r="B229" s="7" t="s">
        <v>1529</v>
      </c>
      <c r="C229" s="8">
        <v>28506</v>
      </c>
      <c r="D229" s="7" t="s">
        <v>40</v>
      </c>
      <c r="E229" s="9" t="s">
        <v>1530</v>
      </c>
      <c r="F229" s="7">
        <v>92644</v>
      </c>
      <c r="G229" s="7"/>
      <c r="H229" s="7"/>
      <c r="I229" s="7" t="s">
        <v>1531</v>
      </c>
      <c r="J229" s="7" t="s">
        <v>1532</v>
      </c>
      <c r="K229" s="12" t="s">
        <v>1533</v>
      </c>
      <c r="L229" s="7" t="s">
        <v>1527</v>
      </c>
      <c r="M229" s="7" t="s">
        <v>1522</v>
      </c>
      <c r="N229" s="10">
        <v>5584981557050</v>
      </c>
      <c r="O229" s="10" t="s">
        <v>65</v>
      </c>
      <c r="P229" s="10" t="s">
        <v>42</v>
      </c>
      <c r="Q229" s="7" t="s">
        <v>66</v>
      </c>
      <c r="R229" s="7" t="str" cm="1">
        <f t="array" ref="R22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29" s="7" t="s">
        <v>349</v>
      </c>
      <c r="T229" s="7" t="s">
        <v>336</v>
      </c>
      <c r="U229" s="7" t="s">
        <v>1534</v>
      </c>
      <c r="V229" s="10">
        <v>5584988742393</v>
      </c>
      <c r="W229" s="8">
        <v>44553</v>
      </c>
      <c r="X229" s="8">
        <v>44553</v>
      </c>
      <c r="Y229" s="7" t="s">
        <v>1527</v>
      </c>
      <c r="Z229" s="7" t="s">
        <v>1527</v>
      </c>
      <c r="AA229" s="7" t="s">
        <v>1522</v>
      </c>
      <c r="AB229" s="7" t="s">
        <v>244</v>
      </c>
      <c r="AC229" s="7" t="s">
        <v>140</v>
      </c>
      <c r="AD229" s="7" t="s">
        <v>56</v>
      </c>
      <c r="AE229" s="7" t="s">
        <v>176</v>
      </c>
      <c r="AF229" s="11">
        <v>1</v>
      </c>
      <c r="AG229" s="7">
        <v>1</v>
      </c>
      <c r="AH229" s="7" t="s">
        <v>54</v>
      </c>
      <c r="AI229" s="7" t="s">
        <v>54</v>
      </c>
      <c r="AJ229" s="7" t="s">
        <v>54</v>
      </c>
      <c r="AK229" s="7"/>
      <c r="AL229" s="8" t="s">
        <v>58</v>
      </c>
      <c r="AM229" s="8"/>
    </row>
    <row r="230" spans="1:39" x14ac:dyDescent="0.3">
      <c r="A230" s="7">
        <v>232</v>
      </c>
      <c r="B230" s="7" t="s">
        <v>1535</v>
      </c>
      <c r="C230" s="8">
        <v>33125</v>
      </c>
      <c r="D230" s="7" t="s">
        <v>40</v>
      </c>
      <c r="E230" s="9" t="s">
        <v>1536</v>
      </c>
      <c r="F230" s="7">
        <v>2318841</v>
      </c>
      <c r="G230" s="7">
        <v>3816871</v>
      </c>
      <c r="H230" s="7"/>
      <c r="I230" s="7" t="s">
        <v>1537</v>
      </c>
      <c r="J230" s="7" t="s">
        <v>1538</v>
      </c>
      <c r="K230" s="12" t="s">
        <v>1539</v>
      </c>
      <c r="L230" s="7" t="s">
        <v>1540</v>
      </c>
      <c r="M230" s="7" t="s">
        <v>1535</v>
      </c>
      <c r="N230" s="10">
        <v>5581988553031</v>
      </c>
      <c r="O230" s="10" t="s">
        <v>65</v>
      </c>
      <c r="P230" s="10" t="s">
        <v>42</v>
      </c>
      <c r="Q230" s="7" t="s">
        <v>66</v>
      </c>
      <c r="R230" s="7" t="str" cm="1">
        <f t="array" ref="R23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30" s="7" t="s">
        <v>49</v>
      </c>
      <c r="T230" s="7" t="s">
        <v>50</v>
      </c>
      <c r="U230" s="7" t="s">
        <v>1438</v>
      </c>
      <c r="V230" s="10">
        <v>5581988553031</v>
      </c>
      <c r="W230" s="8">
        <v>44571</v>
      </c>
      <c r="X230" s="8">
        <v>44571</v>
      </c>
      <c r="Y230" s="7" t="s">
        <v>1540</v>
      </c>
      <c r="Z230" s="7" t="s">
        <v>1540</v>
      </c>
      <c r="AA230" s="7" t="s">
        <v>1535</v>
      </c>
      <c r="AB230" s="7" t="s">
        <v>52</v>
      </c>
      <c r="AC230" s="7" t="s">
        <v>53</v>
      </c>
      <c r="AD230" s="7" t="s">
        <v>54</v>
      </c>
      <c r="AE230" s="7" t="s">
        <v>176</v>
      </c>
      <c r="AF230" s="11">
        <v>1</v>
      </c>
      <c r="AG230" s="7">
        <v>1</v>
      </c>
      <c r="AH230" s="7" t="s">
        <v>54</v>
      </c>
      <c r="AI230" s="7" t="s">
        <v>56</v>
      </c>
      <c r="AJ230" s="7" t="s">
        <v>54</v>
      </c>
      <c r="AK230" s="7"/>
      <c r="AL230" s="8" t="s">
        <v>58</v>
      </c>
      <c r="AM230" s="8"/>
    </row>
    <row r="231" spans="1:39" x14ac:dyDescent="0.3">
      <c r="A231" s="7">
        <v>233</v>
      </c>
      <c r="B231" s="7" t="s">
        <v>1541</v>
      </c>
      <c r="C231" s="8">
        <v>29386</v>
      </c>
      <c r="D231" s="7" t="s">
        <v>72</v>
      </c>
      <c r="E231" s="9" t="s">
        <v>1542</v>
      </c>
      <c r="F231" s="7">
        <v>478231</v>
      </c>
      <c r="G231" s="7"/>
      <c r="H231" s="7"/>
      <c r="I231" s="7" t="s">
        <v>1543</v>
      </c>
      <c r="J231" s="7" t="s">
        <v>1544</v>
      </c>
      <c r="K231" s="12" t="s">
        <v>1545</v>
      </c>
      <c r="L231" s="7" t="s">
        <v>1546</v>
      </c>
      <c r="M231" s="7" t="s">
        <v>1541</v>
      </c>
      <c r="N231" s="10">
        <v>16163684296</v>
      </c>
      <c r="O231" s="10" t="s">
        <v>65</v>
      </c>
      <c r="P231" s="10" t="s">
        <v>42</v>
      </c>
      <c r="Q231" s="7" t="s">
        <v>66</v>
      </c>
      <c r="R231" s="7" t="str" cm="1">
        <f t="array" ref="R23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31" s="7" t="s">
        <v>49</v>
      </c>
      <c r="T231" s="7" t="s">
        <v>50</v>
      </c>
      <c r="U231" s="7" t="s">
        <v>1547</v>
      </c>
      <c r="V231" s="10">
        <v>16163684296</v>
      </c>
      <c r="W231" s="8">
        <v>44558</v>
      </c>
      <c r="X231" s="8">
        <v>44558</v>
      </c>
      <c r="Y231" s="7" t="s">
        <v>1546</v>
      </c>
      <c r="Z231" s="7" t="s">
        <v>1546</v>
      </c>
      <c r="AA231" s="7" t="s">
        <v>1541</v>
      </c>
      <c r="AB231" s="7" t="s">
        <v>96</v>
      </c>
      <c r="AC231" s="7" t="s">
        <v>53</v>
      </c>
      <c r="AD231" s="7" t="s">
        <v>54</v>
      </c>
      <c r="AE231" s="7" t="s">
        <v>176</v>
      </c>
      <c r="AF231" s="11">
        <v>1</v>
      </c>
      <c r="AG231" s="7">
        <v>1</v>
      </c>
      <c r="AH231" s="7" t="s">
        <v>54</v>
      </c>
      <c r="AI231" s="7" t="s">
        <v>56</v>
      </c>
      <c r="AJ231" s="7" t="s">
        <v>54</v>
      </c>
      <c r="AK231" s="7"/>
      <c r="AL231" s="8" t="s">
        <v>58</v>
      </c>
      <c r="AM231" s="8"/>
    </row>
    <row r="232" spans="1:39" x14ac:dyDescent="0.3">
      <c r="A232" s="7">
        <v>234</v>
      </c>
      <c r="B232" s="7" t="s">
        <v>1548</v>
      </c>
      <c r="C232" s="8">
        <v>35291</v>
      </c>
      <c r="D232" s="7" t="s">
        <v>40</v>
      </c>
      <c r="E232" s="9" t="s">
        <v>1549</v>
      </c>
      <c r="F232" s="7">
        <v>5707320</v>
      </c>
      <c r="G232" s="7"/>
      <c r="H232" s="7"/>
      <c r="I232" s="7"/>
      <c r="J232" s="7" t="s">
        <v>1550</v>
      </c>
      <c r="K232" s="12" t="s">
        <v>1551</v>
      </c>
      <c r="L232" s="7" t="s">
        <v>977</v>
      </c>
      <c r="M232" s="7" t="s">
        <v>975</v>
      </c>
      <c r="N232" s="10">
        <v>5581999010200</v>
      </c>
      <c r="O232" s="10" t="s">
        <v>65</v>
      </c>
      <c r="P232" s="10" t="s">
        <v>42</v>
      </c>
      <c r="Q232" s="7" t="s">
        <v>304</v>
      </c>
      <c r="R232" s="7" t="str" cm="1">
        <f t="array" ref="R232">_xlfn.IFS(BaseClientes2[[#This Row],[tipoDeCliente]]="ADVISOR","ADVISOR",BaseClientes2[[#This Row],[tipoDeCliente]]="FAMILIA","RETENCAO",BaseClientes2[[#This Row],[tipoDeCliente]]="RETENCAO","RETENCAO",BaseClientes2[[#This Row],[tipoDeCliente]]="NORMAL","CONSULTORIA",BaseClientes2[[#This Row],[tipoDeCliente]]="HIBRIDO","CONSULTORIA")</f>
        <v>RETENCAO</v>
      </c>
      <c r="S232" s="7" t="s">
        <v>49</v>
      </c>
      <c r="T232" s="7" t="s">
        <v>50</v>
      </c>
      <c r="U232" s="7" t="s">
        <v>976</v>
      </c>
      <c r="V232" s="10">
        <v>5581999010200</v>
      </c>
      <c r="W232" s="8">
        <v>44309</v>
      </c>
      <c r="X232" s="8">
        <v>44309</v>
      </c>
      <c r="Y232" s="7" t="s">
        <v>977</v>
      </c>
      <c r="Z232" s="7" t="s">
        <v>977</v>
      </c>
      <c r="AA232" s="7" t="s">
        <v>1548</v>
      </c>
      <c r="AB232" s="7" t="s">
        <v>108</v>
      </c>
      <c r="AC232" s="7" t="s">
        <v>140</v>
      </c>
      <c r="AD232" s="7" t="s">
        <v>56</v>
      </c>
      <c r="AE232" s="7" t="s">
        <v>68</v>
      </c>
      <c r="AF232" s="11">
        <v>0</v>
      </c>
      <c r="AG232" s="7" t="s">
        <v>42</v>
      </c>
      <c r="AH232" s="7" t="s">
        <v>56</v>
      </c>
      <c r="AI232" s="7" t="s">
        <v>56</v>
      </c>
      <c r="AJ232" s="7" t="s">
        <v>56</v>
      </c>
      <c r="AK232" s="7"/>
      <c r="AL232" s="8" t="s">
        <v>58</v>
      </c>
      <c r="AM232" s="8"/>
    </row>
    <row r="233" spans="1:39" x14ac:dyDescent="0.3">
      <c r="A233" s="7">
        <v>235</v>
      </c>
      <c r="B233" s="7" t="s">
        <v>1552</v>
      </c>
      <c r="C233" s="8">
        <v>29669</v>
      </c>
      <c r="D233" s="7" t="s">
        <v>40</v>
      </c>
      <c r="E233" s="9" t="s">
        <v>1553</v>
      </c>
      <c r="F233" s="7">
        <v>3983074</v>
      </c>
      <c r="G233" s="7"/>
      <c r="H233" s="7"/>
      <c r="I233" s="7" t="s">
        <v>1554</v>
      </c>
      <c r="J233" s="7" t="s">
        <v>1555</v>
      </c>
      <c r="K233" s="12" t="s">
        <v>1556</v>
      </c>
      <c r="L233" s="7" t="s">
        <v>1371</v>
      </c>
      <c r="M233" s="7" t="s">
        <v>1365</v>
      </c>
      <c r="N233" s="10">
        <v>5581993724665</v>
      </c>
      <c r="O233" s="10" t="s">
        <v>65</v>
      </c>
      <c r="P233" s="10" t="s">
        <v>42</v>
      </c>
      <c r="Q233" s="7" t="s">
        <v>66</v>
      </c>
      <c r="R233" s="7" t="str" cm="1">
        <f t="array" ref="R23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33" s="7" t="s">
        <v>49</v>
      </c>
      <c r="T233" s="7" t="s">
        <v>50</v>
      </c>
      <c r="U233" s="7" t="s">
        <v>1372</v>
      </c>
      <c r="V233" s="10">
        <v>5581992626716</v>
      </c>
      <c r="W233" s="8">
        <v>44516</v>
      </c>
      <c r="X233" s="8">
        <v>44516</v>
      </c>
      <c r="Y233" s="7" t="s">
        <v>1371</v>
      </c>
      <c r="Z233" s="7" t="s">
        <v>1371</v>
      </c>
      <c r="AA233" s="7" t="s">
        <v>1365</v>
      </c>
      <c r="AB233" s="7" t="s">
        <v>838</v>
      </c>
      <c r="AC233" s="7" t="s">
        <v>140</v>
      </c>
      <c r="AD233" s="7" t="s">
        <v>56</v>
      </c>
      <c r="AE233" s="7" t="s">
        <v>176</v>
      </c>
      <c r="AF233" s="11">
        <v>1</v>
      </c>
      <c r="AG233" s="7">
        <v>1</v>
      </c>
      <c r="AH233" s="7" t="s">
        <v>54</v>
      </c>
      <c r="AI233" s="7" t="s">
        <v>54</v>
      </c>
      <c r="AJ233" s="7" t="s">
        <v>54</v>
      </c>
      <c r="AK233" s="7"/>
      <c r="AL233" s="8" t="s">
        <v>58</v>
      </c>
      <c r="AM233" s="8"/>
    </row>
    <row r="234" spans="1:39" x14ac:dyDescent="0.3">
      <c r="A234" s="7">
        <v>236</v>
      </c>
      <c r="B234" s="7" t="s">
        <v>1557</v>
      </c>
      <c r="C234" s="8">
        <v>35751</v>
      </c>
      <c r="D234" s="7" t="s">
        <v>72</v>
      </c>
      <c r="E234" s="9" t="s">
        <v>1558</v>
      </c>
      <c r="F234" s="7">
        <v>4107927</v>
      </c>
      <c r="G234" s="7"/>
      <c r="H234" s="7"/>
      <c r="I234" s="7"/>
      <c r="J234" s="7" t="s">
        <v>1559</v>
      </c>
      <c r="K234" s="12" t="s">
        <v>1560</v>
      </c>
      <c r="L234" s="7" t="s">
        <v>1561</v>
      </c>
      <c r="M234" s="7" t="s">
        <v>1557</v>
      </c>
      <c r="N234" s="10">
        <v>5581998474571</v>
      </c>
      <c r="O234" s="10" t="s">
        <v>65</v>
      </c>
      <c r="P234" s="10" t="s">
        <v>42</v>
      </c>
      <c r="Q234" s="7" t="s">
        <v>1513</v>
      </c>
      <c r="R234" s="7" t="str" cm="1">
        <f t="array" ref="R234">_xlfn.IFS(BaseClientes2[[#This Row],[tipoDeCliente]]="ADVISOR","ADVISOR",BaseClientes2[[#This Row],[tipoDeCliente]]="FAMILIA","RETENCAO",BaseClientes2[[#This Row],[tipoDeCliente]]="RETENCAO","RETENCAO",BaseClientes2[[#This Row],[tipoDeCliente]]="NORMAL","CONSULTORIA",BaseClientes2[[#This Row],[tipoDeCliente]]="HIBRIDO","CONSULTORIA")</f>
        <v>RETENCAO</v>
      </c>
      <c r="S234" s="7" t="s">
        <v>49</v>
      </c>
      <c r="T234" s="7" t="s">
        <v>50</v>
      </c>
      <c r="U234" s="7" t="s">
        <v>1562</v>
      </c>
      <c r="V234" s="10">
        <v>5581998474571</v>
      </c>
      <c r="W234" s="8">
        <v>44685</v>
      </c>
      <c r="X234" s="8">
        <v>44685</v>
      </c>
      <c r="Y234" s="7" t="s">
        <v>1561</v>
      </c>
      <c r="Z234" s="7" t="s">
        <v>1561</v>
      </c>
      <c r="AA234" s="7" t="s">
        <v>1557</v>
      </c>
      <c r="AB234" s="7" t="s">
        <v>52</v>
      </c>
      <c r="AC234" s="7" t="s">
        <v>140</v>
      </c>
      <c r="AD234" s="7" t="s">
        <v>54</v>
      </c>
      <c r="AE234" s="7" t="s">
        <v>68</v>
      </c>
      <c r="AF234" s="11">
        <v>0</v>
      </c>
      <c r="AG234" s="7" t="s">
        <v>42</v>
      </c>
      <c r="AH234" s="7" t="s">
        <v>56</v>
      </c>
      <c r="AI234" s="7" t="s">
        <v>56</v>
      </c>
      <c r="AJ234" s="7" t="s">
        <v>56</v>
      </c>
      <c r="AK234" s="7"/>
      <c r="AL234" s="8" t="s">
        <v>58</v>
      </c>
      <c r="AM234" s="8"/>
    </row>
    <row r="235" spans="1:39" x14ac:dyDescent="0.3">
      <c r="A235" s="7">
        <v>237</v>
      </c>
      <c r="B235" s="7" t="s">
        <v>1563</v>
      </c>
      <c r="C235" s="8">
        <v>42814</v>
      </c>
      <c r="D235" s="7" t="s">
        <v>72</v>
      </c>
      <c r="E235" s="9" t="s">
        <v>1564</v>
      </c>
      <c r="F235" s="7">
        <v>5101491</v>
      </c>
      <c r="G235" s="7"/>
      <c r="H235" s="7"/>
      <c r="I235" s="7"/>
      <c r="J235" s="7" t="s">
        <v>1565</v>
      </c>
      <c r="K235" s="12" t="s">
        <v>1470</v>
      </c>
      <c r="L235" s="7" t="s">
        <v>1461</v>
      </c>
      <c r="M235" s="7" t="s">
        <v>1462</v>
      </c>
      <c r="N235" s="10">
        <v>5581994214999</v>
      </c>
      <c r="O235" s="10" t="s">
        <v>65</v>
      </c>
      <c r="P235" s="10" t="s">
        <v>42</v>
      </c>
      <c r="Q235" s="7" t="s">
        <v>264</v>
      </c>
      <c r="R235" s="7" t="str" cm="1">
        <f t="array" ref="R235">_xlfn.IFS(BaseClientes2[[#This Row],[tipoDeCliente]]="ADVISOR","ADVISOR",BaseClientes2[[#This Row],[tipoDeCliente]]="FAMILIA","RETENCAO",BaseClientes2[[#This Row],[tipoDeCliente]]="RETENCAO","RETENCAO",BaseClientes2[[#This Row],[tipoDeCliente]]="NORMAL","CONSULTORIA",BaseClientes2[[#This Row],[tipoDeCliente]]="HIBRIDO","CONSULTORIA")</f>
        <v>RETENCAO</v>
      </c>
      <c r="S235" s="7" t="s">
        <v>49</v>
      </c>
      <c r="T235" s="7" t="s">
        <v>50</v>
      </c>
      <c r="U235" s="7" t="s">
        <v>1066</v>
      </c>
      <c r="V235" s="10">
        <v>5581994214999</v>
      </c>
      <c r="W235" s="8">
        <v>44592</v>
      </c>
      <c r="X235" s="8">
        <v>44592</v>
      </c>
      <c r="Y235" s="7" t="s">
        <v>1461</v>
      </c>
      <c r="Z235" s="7" t="s">
        <v>1566</v>
      </c>
      <c r="AA235" s="7" t="s">
        <v>1563</v>
      </c>
      <c r="AB235" s="7" t="s">
        <v>151</v>
      </c>
      <c r="AC235" s="7" t="s">
        <v>140</v>
      </c>
      <c r="AD235" s="7" t="s">
        <v>56</v>
      </c>
      <c r="AE235" s="7" t="s">
        <v>68</v>
      </c>
      <c r="AF235" s="11">
        <v>0</v>
      </c>
      <c r="AG235" s="7"/>
      <c r="AH235" s="7" t="s">
        <v>56</v>
      </c>
      <c r="AI235" s="7" t="s">
        <v>56</v>
      </c>
      <c r="AJ235" s="7" t="s">
        <v>56</v>
      </c>
      <c r="AK235" s="7"/>
      <c r="AL235" s="8" t="s">
        <v>58</v>
      </c>
      <c r="AM235" s="8"/>
    </row>
    <row r="236" spans="1:39" x14ac:dyDescent="0.3">
      <c r="A236" s="7">
        <v>238</v>
      </c>
      <c r="B236" s="7" t="s">
        <v>1567</v>
      </c>
      <c r="C236" s="8">
        <v>39146</v>
      </c>
      <c r="D236" s="7" t="s">
        <v>40</v>
      </c>
      <c r="E236" s="9" t="s">
        <v>1568</v>
      </c>
      <c r="F236" s="7">
        <v>4235422</v>
      </c>
      <c r="G236" s="7"/>
      <c r="H236" s="7"/>
      <c r="I236" s="7"/>
      <c r="J236" s="7" t="s">
        <v>1569</v>
      </c>
      <c r="K236" s="12" t="s">
        <v>1470</v>
      </c>
      <c r="L236" s="7" t="s">
        <v>1461</v>
      </c>
      <c r="M236" s="7" t="s">
        <v>1462</v>
      </c>
      <c r="N236" s="10">
        <v>5581994214999</v>
      </c>
      <c r="O236" s="10" t="s">
        <v>65</v>
      </c>
      <c r="P236" s="10" t="s">
        <v>42</v>
      </c>
      <c r="Q236" s="7" t="s">
        <v>264</v>
      </c>
      <c r="R236" s="7" t="str" cm="1">
        <f t="array" ref="R236">_xlfn.IFS(BaseClientes2[[#This Row],[tipoDeCliente]]="ADVISOR","ADVISOR",BaseClientes2[[#This Row],[tipoDeCliente]]="FAMILIA","RETENCAO",BaseClientes2[[#This Row],[tipoDeCliente]]="RETENCAO","RETENCAO",BaseClientes2[[#This Row],[tipoDeCliente]]="NORMAL","CONSULTORIA",BaseClientes2[[#This Row],[tipoDeCliente]]="HIBRIDO","CONSULTORIA")</f>
        <v>RETENCAO</v>
      </c>
      <c r="S236" s="7" t="s">
        <v>49</v>
      </c>
      <c r="T236" s="7" t="s">
        <v>50</v>
      </c>
      <c r="U236" s="7" t="s">
        <v>1066</v>
      </c>
      <c r="V236" s="10">
        <v>5581994214999</v>
      </c>
      <c r="W236" s="8">
        <v>44592</v>
      </c>
      <c r="X236" s="8">
        <v>44592</v>
      </c>
      <c r="Y236" s="7" t="s">
        <v>1461</v>
      </c>
      <c r="Z236" s="7" t="s">
        <v>1570</v>
      </c>
      <c r="AA236" s="7" t="s">
        <v>1567</v>
      </c>
      <c r="AB236" s="7" t="s">
        <v>151</v>
      </c>
      <c r="AC236" s="7" t="s">
        <v>140</v>
      </c>
      <c r="AD236" s="7" t="s">
        <v>56</v>
      </c>
      <c r="AE236" s="7" t="s">
        <v>68</v>
      </c>
      <c r="AF236" s="11">
        <v>0</v>
      </c>
      <c r="AG236" s="7"/>
      <c r="AH236" s="7" t="s">
        <v>56</v>
      </c>
      <c r="AI236" s="7" t="s">
        <v>56</v>
      </c>
      <c r="AJ236" s="7" t="s">
        <v>56</v>
      </c>
      <c r="AK236" s="7"/>
      <c r="AL236" s="8" t="s">
        <v>58</v>
      </c>
      <c r="AM236" s="8"/>
    </row>
    <row r="237" spans="1:39" x14ac:dyDescent="0.3">
      <c r="A237" s="7">
        <v>239</v>
      </c>
      <c r="B237" s="7" t="s">
        <v>1571</v>
      </c>
      <c r="C237" s="8">
        <v>42129</v>
      </c>
      <c r="D237" s="7" t="s">
        <v>84</v>
      </c>
      <c r="E237" s="9" t="s">
        <v>1572</v>
      </c>
      <c r="F237" s="7">
        <v>2588518</v>
      </c>
      <c r="G237" s="7"/>
      <c r="H237" s="7"/>
      <c r="I237" s="7" t="s">
        <v>1573</v>
      </c>
      <c r="J237" s="7" t="s">
        <v>1574</v>
      </c>
      <c r="K237" s="12" t="s">
        <v>1575</v>
      </c>
      <c r="L237" s="7" t="s">
        <v>1576</v>
      </c>
      <c r="M237" s="7" t="s">
        <v>1571</v>
      </c>
      <c r="N237" s="10">
        <v>5511985084056</v>
      </c>
      <c r="O237" s="10" t="s">
        <v>106</v>
      </c>
      <c r="P237" s="10" t="s">
        <v>42</v>
      </c>
      <c r="Q237" s="7" t="s">
        <v>66</v>
      </c>
      <c r="R237" s="7" t="str" cm="1">
        <f t="array" ref="R23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37" s="7" t="s">
        <v>217</v>
      </c>
      <c r="T237" s="7" t="s">
        <v>185</v>
      </c>
      <c r="U237" s="7" t="s">
        <v>1577</v>
      </c>
      <c r="V237" s="10">
        <v>5511985084056</v>
      </c>
      <c r="W237" s="8">
        <v>44671</v>
      </c>
      <c r="X237" s="8">
        <v>44671</v>
      </c>
      <c r="Y237" s="7" t="s">
        <v>1576</v>
      </c>
      <c r="Z237" s="7" t="s">
        <v>1576</v>
      </c>
      <c r="AA237" s="7" t="s">
        <v>1571</v>
      </c>
      <c r="AB237" s="7" t="s">
        <v>89</v>
      </c>
      <c r="AC237" s="7" t="s">
        <v>53</v>
      </c>
      <c r="AD237" s="7" t="s">
        <v>56</v>
      </c>
      <c r="AE237" s="7" t="s">
        <v>176</v>
      </c>
      <c r="AF237" s="11">
        <v>1</v>
      </c>
      <c r="AG237" s="7">
        <v>2</v>
      </c>
      <c r="AH237" s="7" t="s">
        <v>54</v>
      </c>
      <c r="AI237" s="7" t="s">
        <v>56</v>
      </c>
      <c r="AJ237" s="7" t="s">
        <v>54</v>
      </c>
      <c r="AK237" s="7"/>
      <c r="AL237" s="8" t="s">
        <v>58</v>
      </c>
      <c r="AM237" s="8"/>
    </row>
    <row r="238" spans="1:39" x14ac:dyDescent="0.3">
      <c r="A238" s="7">
        <v>243</v>
      </c>
      <c r="B238" s="7" t="s">
        <v>1578</v>
      </c>
      <c r="C238" s="8"/>
      <c r="D238" s="7" t="s">
        <v>84</v>
      </c>
      <c r="E238" s="9" t="s">
        <v>1579</v>
      </c>
      <c r="F238" s="7"/>
      <c r="G238" s="7"/>
      <c r="H238" s="7"/>
      <c r="I238" s="7" t="s">
        <v>1580</v>
      </c>
      <c r="J238" s="7"/>
      <c r="K238" s="12" t="s">
        <v>381</v>
      </c>
      <c r="L238" s="7" t="s">
        <v>382</v>
      </c>
      <c r="M238" s="7" t="s">
        <v>377</v>
      </c>
      <c r="N238" s="10">
        <v>5581992397973</v>
      </c>
      <c r="O238" s="10" t="s">
        <v>42</v>
      </c>
      <c r="P238" s="10" t="s">
        <v>42</v>
      </c>
      <c r="Q238" s="7" t="s">
        <v>66</v>
      </c>
      <c r="R238" s="7" t="str" cm="1">
        <f t="array" ref="R23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38" s="7" t="s">
        <v>49</v>
      </c>
      <c r="T238" s="7" t="s">
        <v>50</v>
      </c>
      <c r="U238" s="7" t="s">
        <v>51</v>
      </c>
      <c r="V238" s="10">
        <v>5581992397973</v>
      </c>
      <c r="W238" s="8">
        <v>44090</v>
      </c>
      <c r="X238" s="8">
        <v>44134</v>
      </c>
      <c r="Y238" s="7" t="s">
        <v>382</v>
      </c>
      <c r="Z238" s="7" t="s">
        <v>382</v>
      </c>
      <c r="AA238" s="7" t="s">
        <v>377</v>
      </c>
      <c r="AB238" s="7" t="s">
        <v>124</v>
      </c>
      <c r="AC238" s="7" t="s">
        <v>53</v>
      </c>
      <c r="AD238" s="7" t="s">
        <v>54</v>
      </c>
      <c r="AE238" s="7" t="s">
        <v>383</v>
      </c>
      <c r="AF238" s="11">
        <v>0</v>
      </c>
      <c r="AG238" s="7">
        <v>1</v>
      </c>
      <c r="AH238" s="7" t="s">
        <v>54</v>
      </c>
      <c r="AI238" s="7" t="s">
        <v>54</v>
      </c>
      <c r="AJ238" s="7" t="s">
        <v>54</v>
      </c>
      <c r="AK238" s="7"/>
      <c r="AL238" s="8" t="s">
        <v>58</v>
      </c>
      <c r="AM238" s="8"/>
    </row>
    <row r="239" spans="1:39" x14ac:dyDescent="0.3">
      <c r="A239" s="7">
        <v>244</v>
      </c>
      <c r="B239" s="7" t="s">
        <v>1581</v>
      </c>
      <c r="C239" s="8"/>
      <c r="D239" s="7" t="s">
        <v>84</v>
      </c>
      <c r="E239" s="9" t="s">
        <v>1582</v>
      </c>
      <c r="F239" s="7"/>
      <c r="G239" s="7"/>
      <c r="H239" s="7"/>
      <c r="I239" s="7" t="s">
        <v>1583</v>
      </c>
      <c r="J239" s="7"/>
      <c r="K239" s="12" t="s">
        <v>381</v>
      </c>
      <c r="L239" s="7" t="s">
        <v>382</v>
      </c>
      <c r="M239" s="7" t="s">
        <v>377</v>
      </c>
      <c r="N239" s="10">
        <v>5581992397973</v>
      </c>
      <c r="O239" s="10" t="s">
        <v>42</v>
      </c>
      <c r="P239" s="10" t="s">
        <v>42</v>
      </c>
      <c r="Q239" s="7" t="s">
        <v>66</v>
      </c>
      <c r="R239" s="7" t="str" cm="1">
        <f t="array" ref="R23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39" s="7" t="s">
        <v>49</v>
      </c>
      <c r="T239" s="7" t="s">
        <v>50</v>
      </c>
      <c r="U239" s="7" t="s">
        <v>51</v>
      </c>
      <c r="V239" s="10">
        <v>5581992397973</v>
      </c>
      <c r="W239" s="8">
        <v>44090</v>
      </c>
      <c r="X239" s="8">
        <v>44134</v>
      </c>
      <c r="Y239" s="7" t="s">
        <v>382</v>
      </c>
      <c r="Z239" s="7" t="s">
        <v>382</v>
      </c>
      <c r="AA239" s="7" t="s">
        <v>377</v>
      </c>
      <c r="AB239" s="7" t="s">
        <v>124</v>
      </c>
      <c r="AC239" s="7" t="s">
        <v>53</v>
      </c>
      <c r="AD239" s="7" t="s">
        <v>54</v>
      </c>
      <c r="AE239" s="7" t="s">
        <v>383</v>
      </c>
      <c r="AF239" s="11">
        <v>0</v>
      </c>
      <c r="AG239" s="7">
        <v>1</v>
      </c>
      <c r="AH239" s="7" t="s">
        <v>54</v>
      </c>
      <c r="AI239" s="7" t="s">
        <v>54</v>
      </c>
      <c r="AJ239" s="7" t="s">
        <v>54</v>
      </c>
      <c r="AK239" s="7"/>
      <c r="AL239" s="8" t="s">
        <v>58</v>
      </c>
      <c r="AM239" s="8"/>
    </row>
    <row r="240" spans="1:39" x14ac:dyDescent="0.3">
      <c r="A240" s="7">
        <v>245</v>
      </c>
      <c r="B240" s="7" t="s">
        <v>1584</v>
      </c>
      <c r="C240" s="8"/>
      <c r="D240" s="7" t="s">
        <v>84</v>
      </c>
      <c r="E240" s="9" t="s">
        <v>1585</v>
      </c>
      <c r="F240" s="7"/>
      <c r="G240" s="7"/>
      <c r="H240" s="7"/>
      <c r="I240" s="7" t="s">
        <v>1586</v>
      </c>
      <c r="J240" s="7"/>
      <c r="K240" s="12" t="s">
        <v>381</v>
      </c>
      <c r="L240" s="7" t="s">
        <v>382</v>
      </c>
      <c r="M240" s="7" t="s">
        <v>377</v>
      </c>
      <c r="N240" s="10">
        <v>5581992397973</v>
      </c>
      <c r="O240" s="10" t="s">
        <v>42</v>
      </c>
      <c r="P240" s="10" t="s">
        <v>42</v>
      </c>
      <c r="Q240" s="7" t="s">
        <v>66</v>
      </c>
      <c r="R240" s="7" t="str" cm="1">
        <f t="array" ref="R24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0" s="7" t="s">
        <v>49</v>
      </c>
      <c r="T240" s="7" t="s">
        <v>50</v>
      </c>
      <c r="U240" s="7" t="s">
        <v>51</v>
      </c>
      <c r="V240" s="10">
        <v>5581992397973</v>
      </c>
      <c r="W240" s="8">
        <v>44090</v>
      </c>
      <c r="X240" s="8">
        <v>44134</v>
      </c>
      <c r="Y240" s="7" t="s">
        <v>382</v>
      </c>
      <c r="Z240" s="7" t="s">
        <v>382</v>
      </c>
      <c r="AA240" s="7" t="s">
        <v>377</v>
      </c>
      <c r="AB240" s="7" t="s">
        <v>124</v>
      </c>
      <c r="AC240" s="7" t="s">
        <v>53</v>
      </c>
      <c r="AD240" s="7" t="s">
        <v>54</v>
      </c>
      <c r="AE240" s="7" t="s">
        <v>383</v>
      </c>
      <c r="AF240" s="11">
        <v>0</v>
      </c>
      <c r="AG240" s="7">
        <v>1</v>
      </c>
      <c r="AH240" s="7" t="s">
        <v>54</v>
      </c>
      <c r="AI240" s="7" t="s">
        <v>54</v>
      </c>
      <c r="AJ240" s="7" t="s">
        <v>54</v>
      </c>
      <c r="AK240" s="7"/>
      <c r="AL240" s="8" t="s">
        <v>58</v>
      </c>
      <c r="AM240" s="8"/>
    </row>
    <row r="241" spans="1:39" x14ac:dyDescent="0.3">
      <c r="A241" s="7">
        <v>246</v>
      </c>
      <c r="B241" s="7" t="s">
        <v>1587</v>
      </c>
      <c r="C241" s="8"/>
      <c r="D241" s="7" t="s">
        <v>40</v>
      </c>
      <c r="E241" s="9" t="s">
        <v>1588</v>
      </c>
      <c r="F241" s="7"/>
      <c r="G241" s="7"/>
      <c r="H241" s="7"/>
      <c r="I241" s="7" t="s">
        <v>1589</v>
      </c>
      <c r="J241" s="7"/>
      <c r="K241" s="12" t="s">
        <v>381</v>
      </c>
      <c r="L241" s="7" t="s">
        <v>382</v>
      </c>
      <c r="M241" s="7" t="s">
        <v>377</v>
      </c>
      <c r="N241" s="10">
        <v>5581992397973</v>
      </c>
      <c r="O241" s="10" t="s">
        <v>42</v>
      </c>
      <c r="P241" s="10" t="s">
        <v>42</v>
      </c>
      <c r="Q241" s="7" t="s">
        <v>66</v>
      </c>
      <c r="R241" s="7" t="str" cm="1">
        <f t="array" ref="R24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1" s="7" t="s">
        <v>49</v>
      </c>
      <c r="T241" s="7" t="s">
        <v>50</v>
      </c>
      <c r="U241" s="7" t="s">
        <v>51</v>
      </c>
      <c r="V241" s="10">
        <v>5581992397973</v>
      </c>
      <c r="W241" s="8">
        <v>44090</v>
      </c>
      <c r="X241" s="8">
        <v>44134</v>
      </c>
      <c r="Y241" s="7" t="s">
        <v>382</v>
      </c>
      <c r="Z241" s="7" t="s">
        <v>382</v>
      </c>
      <c r="AA241" s="7" t="s">
        <v>377</v>
      </c>
      <c r="AB241" s="7" t="s">
        <v>124</v>
      </c>
      <c r="AC241" s="7" t="s">
        <v>53</v>
      </c>
      <c r="AD241" s="7" t="s">
        <v>54</v>
      </c>
      <c r="AE241" s="7" t="s">
        <v>383</v>
      </c>
      <c r="AF241" s="11">
        <v>0</v>
      </c>
      <c r="AG241" s="7">
        <v>1</v>
      </c>
      <c r="AH241" s="7" t="s">
        <v>54</v>
      </c>
      <c r="AI241" s="7" t="s">
        <v>54</v>
      </c>
      <c r="AJ241" s="7" t="s">
        <v>54</v>
      </c>
      <c r="AK241" s="7"/>
      <c r="AL241" s="8" t="s">
        <v>58</v>
      </c>
      <c r="AM241" s="8"/>
    </row>
    <row r="242" spans="1:39" x14ac:dyDescent="0.3">
      <c r="A242" s="7">
        <v>247</v>
      </c>
      <c r="B242" s="7" t="s">
        <v>1590</v>
      </c>
      <c r="C242" s="8"/>
      <c r="D242" s="7" t="s">
        <v>72</v>
      </c>
      <c r="E242" s="9" t="s">
        <v>1591</v>
      </c>
      <c r="F242" s="7"/>
      <c r="G242" s="7"/>
      <c r="H242" s="7"/>
      <c r="I242" s="7" t="s">
        <v>1592</v>
      </c>
      <c r="J242" s="7"/>
      <c r="K242" s="12" t="s">
        <v>725</v>
      </c>
      <c r="L242" s="7" t="s">
        <v>726</v>
      </c>
      <c r="M242" s="7" t="s">
        <v>720</v>
      </c>
      <c r="N242" s="10">
        <v>5586999888414</v>
      </c>
      <c r="O242" s="10" t="s">
        <v>42</v>
      </c>
      <c r="P242" s="10" t="s">
        <v>42</v>
      </c>
      <c r="Q242" s="7" t="s">
        <v>66</v>
      </c>
      <c r="R242" s="7" t="str" cm="1">
        <f t="array" ref="R24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2" s="7" t="s">
        <v>713</v>
      </c>
      <c r="T242" s="7" t="s">
        <v>714</v>
      </c>
      <c r="U242" s="7" t="s">
        <v>727</v>
      </c>
      <c r="V242" s="10">
        <v>5586999888414</v>
      </c>
      <c r="W242" s="8">
        <v>44225</v>
      </c>
      <c r="X242" s="8">
        <v>44225</v>
      </c>
      <c r="Y242" s="7" t="s">
        <v>726</v>
      </c>
      <c r="Z242" s="7" t="s">
        <v>726</v>
      </c>
      <c r="AA242" s="7" t="s">
        <v>720</v>
      </c>
      <c r="AB242" s="7" t="s">
        <v>151</v>
      </c>
      <c r="AC242" s="7"/>
      <c r="AD242" s="7"/>
      <c r="AE242" s="7" t="s">
        <v>176</v>
      </c>
      <c r="AF242" s="11">
        <v>1</v>
      </c>
      <c r="AG242" s="7">
        <v>1</v>
      </c>
      <c r="AH242" s="7" t="s">
        <v>54</v>
      </c>
      <c r="AI242" s="7" t="s">
        <v>54</v>
      </c>
      <c r="AJ242" s="7" t="s">
        <v>54</v>
      </c>
      <c r="AK242" s="7"/>
      <c r="AL242" s="8" t="s">
        <v>69</v>
      </c>
      <c r="AM242" s="8"/>
    </row>
    <row r="243" spans="1:39" x14ac:dyDescent="0.3">
      <c r="A243" s="7">
        <v>248</v>
      </c>
      <c r="B243" s="7" t="s">
        <v>1593</v>
      </c>
      <c r="C243" s="8"/>
      <c r="D243" s="7" t="s">
        <v>72</v>
      </c>
      <c r="E243" s="9" t="s">
        <v>1594</v>
      </c>
      <c r="F243" s="7"/>
      <c r="G243" s="7"/>
      <c r="H243" s="7"/>
      <c r="I243" s="7" t="s">
        <v>1595</v>
      </c>
      <c r="J243" s="7"/>
      <c r="K243" s="12" t="s">
        <v>725</v>
      </c>
      <c r="L243" s="7" t="s">
        <v>726</v>
      </c>
      <c r="M243" s="7" t="s">
        <v>720</v>
      </c>
      <c r="N243" s="10">
        <v>5586999888414</v>
      </c>
      <c r="O243" s="10" t="s">
        <v>42</v>
      </c>
      <c r="P243" s="10" t="s">
        <v>42</v>
      </c>
      <c r="Q243" s="7" t="s">
        <v>66</v>
      </c>
      <c r="R243" s="7" t="str" cm="1">
        <f t="array" ref="R24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3" s="7" t="s">
        <v>713</v>
      </c>
      <c r="T243" s="7" t="s">
        <v>714</v>
      </c>
      <c r="U243" s="7" t="s">
        <v>727</v>
      </c>
      <c r="V243" s="10">
        <v>5586999888414</v>
      </c>
      <c r="W243" s="8">
        <v>44225</v>
      </c>
      <c r="X243" s="8">
        <v>44225</v>
      </c>
      <c r="Y243" s="7" t="s">
        <v>726</v>
      </c>
      <c r="Z243" s="7" t="s">
        <v>726</v>
      </c>
      <c r="AA243" s="7" t="s">
        <v>720</v>
      </c>
      <c r="AB243" s="7" t="s">
        <v>151</v>
      </c>
      <c r="AC243" s="7"/>
      <c r="AD243" s="7"/>
      <c r="AE243" s="7" t="s">
        <v>176</v>
      </c>
      <c r="AF243" s="11">
        <v>1</v>
      </c>
      <c r="AG243" s="7">
        <v>1</v>
      </c>
      <c r="AH243" s="7" t="s">
        <v>54</v>
      </c>
      <c r="AI243" s="7" t="s">
        <v>54</v>
      </c>
      <c r="AJ243" s="7" t="s">
        <v>54</v>
      </c>
      <c r="AK243" s="7"/>
      <c r="AL243" s="8" t="s">
        <v>69</v>
      </c>
      <c r="AM243" s="8"/>
    </row>
    <row r="244" spans="1:39" x14ac:dyDescent="0.3">
      <c r="A244" s="7">
        <v>249</v>
      </c>
      <c r="B244" s="7" t="s">
        <v>1596</v>
      </c>
      <c r="C244" s="8">
        <v>28070</v>
      </c>
      <c r="D244" s="7" t="s">
        <v>40</v>
      </c>
      <c r="E244" s="9" t="s">
        <v>1597</v>
      </c>
      <c r="F244" s="7">
        <v>3693036</v>
      </c>
      <c r="G244" s="7"/>
      <c r="H244" s="7"/>
      <c r="I244" s="7" t="s">
        <v>1598</v>
      </c>
      <c r="J244" s="7" t="s">
        <v>1599</v>
      </c>
      <c r="K244" s="12" t="s">
        <v>1600</v>
      </c>
      <c r="L244" s="7" t="s">
        <v>1601</v>
      </c>
      <c r="M244" s="7" t="s">
        <v>1596</v>
      </c>
      <c r="N244" s="10">
        <v>5581993503326</v>
      </c>
      <c r="O244" s="10" t="s">
        <v>42</v>
      </c>
      <c r="P244" s="10" t="s">
        <v>42</v>
      </c>
      <c r="Q244" s="7" t="s">
        <v>66</v>
      </c>
      <c r="R244" s="7" t="str" cm="1">
        <f t="array" ref="R24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4" s="7" t="s">
        <v>49</v>
      </c>
      <c r="T244" s="7" t="s">
        <v>50</v>
      </c>
      <c r="U244" s="7" t="s">
        <v>1602</v>
      </c>
      <c r="V244" s="10">
        <v>5581993503326</v>
      </c>
      <c r="W244" s="8">
        <v>44586</v>
      </c>
      <c r="X244" s="8">
        <v>44586</v>
      </c>
      <c r="Y244" s="7" t="s">
        <v>1601</v>
      </c>
      <c r="Z244" s="7" t="s">
        <v>1601</v>
      </c>
      <c r="AA244" s="7" t="s">
        <v>1596</v>
      </c>
      <c r="AB244" s="7" t="s">
        <v>52</v>
      </c>
      <c r="AC244" s="7" t="s">
        <v>53</v>
      </c>
      <c r="AD244" s="7" t="s">
        <v>54</v>
      </c>
      <c r="AE244" s="7" t="s">
        <v>176</v>
      </c>
      <c r="AF244" s="11">
        <v>1</v>
      </c>
      <c r="AG244" s="7">
        <v>2</v>
      </c>
      <c r="AH244" s="7" t="s">
        <v>54</v>
      </c>
      <c r="AI244" s="7" t="s">
        <v>56</v>
      </c>
      <c r="AJ244" s="7" t="s">
        <v>54</v>
      </c>
      <c r="AK244" s="7"/>
      <c r="AL244" s="8" t="s">
        <v>58</v>
      </c>
      <c r="AM244" s="8"/>
    </row>
    <row r="245" spans="1:39" x14ac:dyDescent="0.3">
      <c r="A245" s="7">
        <v>250</v>
      </c>
      <c r="B245" s="7" t="s">
        <v>1603</v>
      </c>
      <c r="C245" s="8">
        <v>29659</v>
      </c>
      <c r="D245" s="7" t="s">
        <v>72</v>
      </c>
      <c r="E245" s="9" t="s">
        <v>1604</v>
      </c>
      <c r="F245" s="7">
        <v>3723492</v>
      </c>
      <c r="G245" s="7"/>
      <c r="H245" s="7"/>
      <c r="I245" s="7" t="s">
        <v>1605</v>
      </c>
      <c r="J245" s="7" t="s">
        <v>1606</v>
      </c>
      <c r="K245" s="12" t="s">
        <v>1607</v>
      </c>
      <c r="L245" s="7" t="s">
        <v>1608</v>
      </c>
      <c r="M245" s="7" t="s">
        <v>1603</v>
      </c>
      <c r="N245" s="10">
        <v>5581988521403</v>
      </c>
      <c r="O245" s="10" t="s">
        <v>106</v>
      </c>
      <c r="P245" s="10" t="s">
        <v>42</v>
      </c>
      <c r="Q245" s="7" t="s">
        <v>66</v>
      </c>
      <c r="R245" s="7" t="str" cm="1">
        <f t="array" ref="R24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5" s="7" t="s">
        <v>49</v>
      </c>
      <c r="T245" s="7" t="s">
        <v>50</v>
      </c>
      <c r="U245" s="7" t="s">
        <v>1609</v>
      </c>
      <c r="V245" s="10">
        <v>5581988521403</v>
      </c>
      <c r="W245" s="8">
        <v>44571</v>
      </c>
      <c r="X245" s="8">
        <v>44571</v>
      </c>
      <c r="Y245" s="7" t="s">
        <v>1608</v>
      </c>
      <c r="Z245" s="7" t="s">
        <v>1608</v>
      </c>
      <c r="AA245" s="7" t="s">
        <v>1603</v>
      </c>
      <c r="AB245" s="7" t="s">
        <v>244</v>
      </c>
      <c r="AC245" s="7" t="s">
        <v>53</v>
      </c>
      <c r="AD245" s="7" t="s">
        <v>56</v>
      </c>
      <c r="AE245" s="7" t="s">
        <v>176</v>
      </c>
      <c r="AF245" s="11">
        <v>1</v>
      </c>
      <c r="AG245" s="7">
        <v>1</v>
      </c>
      <c r="AH245" s="7" t="s">
        <v>54</v>
      </c>
      <c r="AI245" s="7" t="s">
        <v>56</v>
      </c>
      <c r="AJ245" s="7" t="s">
        <v>54</v>
      </c>
      <c r="AK245" s="7"/>
      <c r="AL245" s="8" t="s">
        <v>58</v>
      </c>
      <c r="AM245" s="8"/>
    </row>
    <row r="246" spans="1:39" x14ac:dyDescent="0.3">
      <c r="A246" s="7">
        <v>251</v>
      </c>
      <c r="B246" s="7" t="s">
        <v>1610</v>
      </c>
      <c r="C246" s="8">
        <v>21509</v>
      </c>
      <c r="D246" s="7" t="s">
        <v>72</v>
      </c>
      <c r="E246" s="9" t="s">
        <v>1611</v>
      </c>
      <c r="F246" s="7">
        <v>3678393</v>
      </c>
      <c r="G246" s="7"/>
      <c r="H246" s="7"/>
      <c r="I246" s="7" t="s">
        <v>1612</v>
      </c>
      <c r="J246" s="7" t="s">
        <v>1613</v>
      </c>
      <c r="K246" s="12" t="s">
        <v>1614</v>
      </c>
      <c r="L246" s="7" t="s">
        <v>1615</v>
      </c>
      <c r="M246" s="7" t="s">
        <v>1610</v>
      </c>
      <c r="N246" s="10">
        <v>5583991835653</v>
      </c>
      <c r="O246" s="10" t="s">
        <v>106</v>
      </c>
      <c r="P246" s="10" t="s">
        <v>42</v>
      </c>
      <c r="Q246" s="7" t="s">
        <v>66</v>
      </c>
      <c r="R246" s="7" t="str" cm="1">
        <f t="array" ref="R24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6" s="7" t="s">
        <v>1616</v>
      </c>
      <c r="T246" s="7" t="s">
        <v>196</v>
      </c>
      <c r="U246" s="7" t="s">
        <v>1617</v>
      </c>
      <c r="V246" s="10">
        <v>5583991835653</v>
      </c>
      <c r="W246" s="8">
        <v>44581</v>
      </c>
      <c r="X246" s="8">
        <v>44581</v>
      </c>
      <c r="Y246" s="7" t="s">
        <v>1615</v>
      </c>
      <c r="Z246" s="7" t="s">
        <v>1615</v>
      </c>
      <c r="AA246" s="7" t="s">
        <v>1610</v>
      </c>
      <c r="AB246" s="7" t="s">
        <v>417</v>
      </c>
      <c r="AC246" s="7" t="s">
        <v>53</v>
      </c>
      <c r="AD246" s="7" t="s">
        <v>56</v>
      </c>
      <c r="AE246" s="7" t="s">
        <v>176</v>
      </c>
      <c r="AF246" s="11">
        <v>1</v>
      </c>
      <c r="AG246" s="7">
        <v>1</v>
      </c>
      <c r="AH246" s="7" t="s">
        <v>54</v>
      </c>
      <c r="AI246" s="7" t="s">
        <v>56</v>
      </c>
      <c r="AJ246" s="7" t="s">
        <v>54</v>
      </c>
      <c r="AK246" s="7"/>
      <c r="AL246" s="8" t="s">
        <v>58</v>
      </c>
      <c r="AM246" s="8"/>
    </row>
    <row r="247" spans="1:39" x14ac:dyDescent="0.3">
      <c r="A247" s="7">
        <v>252</v>
      </c>
      <c r="B247" s="7" t="s">
        <v>1618</v>
      </c>
      <c r="C247" s="8">
        <v>30699</v>
      </c>
      <c r="D247" s="7" t="s">
        <v>72</v>
      </c>
      <c r="E247" s="9" t="s">
        <v>1619</v>
      </c>
      <c r="F247" s="7">
        <v>7729325</v>
      </c>
      <c r="G247" s="7"/>
      <c r="H247" s="7"/>
      <c r="I247" s="7" t="s">
        <v>1620</v>
      </c>
      <c r="J247" s="7" t="s">
        <v>1621</v>
      </c>
      <c r="K247" s="12" t="s">
        <v>1622</v>
      </c>
      <c r="L247" s="7" t="s">
        <v>1623</v>
      </c>
      <c r="M247" s="7" t="s">
        <v>1618</v>
      </c>
      <c r="N247" s="10">
        <v>5581988514775</v>
      </c>
      <c r="O247" s="10" t="s">
        <v>65</v>
      </c>
      <c r="P247" s="10" t="s">
        <v>42</v>
      </c>
      <c r="Q247" s="7" t="s">
        <v>66</v>
      </c>
      <c r="R247" s="7" t="str" cm="1">
        <f t="array" ref="R24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7" s="7" t="s">
        <v>1001</v>
      </c>
      <c r="T247" s="7" t="s">
        <v>50</v>
      </c>
      <c r="U247" s="7" t="s">
        <v>1602</v>
      </c>
      <c r="V247" s="10">
        <v>5581995227302</v>
      </c>
      <c r="W247" s="8">
        <v>44580</v>
      </c>
      <c r="X247" s="8">
        <v>44580</v>
      </c>
      <c r="Y247" s="7" t="s">
        <v>1623</v>
      </c>
      <c r="Z247" s="7" t="s">
        <v>1623</v>
      </c>
      <c r="AA247" s="7" t="s">
        <v>1618</v>
      </c>
      <c r="AB247" s="7" t="s">
        <v>52</v>
      </c>
      <c r="AC247" s="7" t="s">
        <v>53</v>
      </c>
      <c r="AD247" s="7" t="s">
        <v>54</v>
      </c>
      <c r="AE247" s="7" t="s">
        <v>176</v>
      </c>
      <c r="AF247" s="11">
        <v>1</v>
      </c>
      <c r="AG247" s="7">
        <v>1</v>
      </c>
      <c r="AH247" s="7" t="s">
        <v>54</v>
      </c>
      <c r="AI247" s="7" t="s">
        <v>54</v>
      </c>
      <c r="AJ247" s="7" t="s">
        <v>54</v>
      </c>
      <c r="AK247" s="7"/>
      <c r="AL247" s="8" t="s">
        <v>58</v>
      </c>
      <c r="AM247" s="8"/>
    </row>
    <row r="248" spans="1:39" x14ac:dyDescent="0.3">
      <c r="A248" s="7">
        <v>253</v>
      </c>
      <c r="B248" s="7" t="s">
        <v>1624</v>
      </c>
      <c r="C248" s="8">
        <v>29871</v>
      </c>
      <c r="D248" s="7" t="s">
        <v>40</v>
      </c>
      <c r="E248" s="9" t="s">
        <v>1625</v>
      </c>
      <c r="F248" s="7">
        <v>2685864</v>
      </c>
      <c r="G248" s="7"/>
      <c r="H248" s="7"/>
      <c r="I248" s="7" t="s">
        <v>1626</v>
      </c>
      <c r="J248" s="7" t="s">
        <v>1627</v>
      </c>
      <c r="K248" s="12" t="s">
        <v>1628</v>
      </c>
      <c r="L248" s="7" t="s">
        <v>1623</v>
      </c>
      <c r="M248" s="7" t="s">
        <v>1618</v>
      </c>
      <c r="N248" s="10">
        <v>5581988514775</v>
      </c>
      <c r="O248" s="10" t="s">
        <v>65</v>
      </c>
      <c r="P248" s="10" t="s">
        <v>42</v>
      </c>
      <c r="Q248" s="7" t="s">
        <v>66</v>
      </c>
      <c r="R248" s="7" t="str" cm="1">
        <f t="array" ref="R24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8" s="7" t="s">
        <v>1001</v>
      </c>
      <c r="T248" s="7" t="s">
        <v>50</v>
      </c>
      <c r="U248" s="7" t="s">
        <v>1602</v>
      </c>
      <c r="V248" s="10">
        <v>5581988514775</v>
      </c>
      <c r="W248" s="8">
        <v>44580</v>
      </c>
      <c r="X248" s="8">
        <v>44580</v>
      </c>
      <c r="Y248" s="7" t="s">
        <v>1623</v>
      </c>
      <c r="Z248" s="7" t="s">
        <v>1623</v>
      </c>
      <c r="AA248" s="7" t="s">
        <v>1618</v>
      </c>
      <c r="AB248" s="7" t="s">
        <v>409</v>
      </c>
      <c r="AC248" s="7" t="s">
        <v>53</v>
      </c>
      <c r="AD248" s="7" t="s">
        <v>54</v>
      </c>
      <c r="AE248" s="7" t="s">
        <v>176</v>
      </c>
      <c r="AF248" s="11">
        <v>1</v>
      </c>
      <c r="AG248" s="7">
        <v>1</v>
      </c>
      <c r="AH248" s="7" t="s">
        <v>54</v>
      </c>
      <c r="AI248" s="7" t="s">
        <v>54</v>
      </c>
      <c r="AJ248" s="7" t="s">
        <v>54</v>
      </c>
      <c r="AK248" s="7"/>
      <c r="AL248" s="8" t="s">
        <v>58</v>
      </c>
      <c r="AM248" s="8"/>
    </row>
    <row r="249" spans="1:39" x14ac:dyDescent="0.3">
      <c r="A249" s="7">
        <v>254</v>
      </c>
      <c r="B249" s="7" t="s">
        <v>1629</v>
      </c>
      <c r="C249" s="8" t="s">
        <v>1630</v>
      </c>
      <c r="D249" s="7" t="s">
        <v>40</v>
      </c>
      <c r="E249" s="9" t="s">
        <v>1631</v>
      </c>
      <c r="F249" s="7"/>
      <c r="G249" s="7">
        <v>2581852</v>
      </c>
      <c r="H249" s="7"/>
      <c r="I249" s="7" t="s">
        <v>1632</v>
      </c>
      <c r="J249" s="7" t="s">
        <v>1633</v>
      </c>
      <c r="K249" s="12" t="s">
        <v>1476</v>
      </c>
      <c r="L249" s="7" t="s">
        <v>1486</v>
      </c>
      <c r="M249" s="7" t="s">
        <v>1472</v>
      </c>
      <c r="N249" s="10">
        <v>5511999132023</v>
      </c>
      <c r="O249" s="10" t="s">
        <v>42</v>
      </c>
      <c r="P249" s="10" t="s">
        <v>65</v>
      </c>
      <c r="Q249" s="7" t="s">
        <v>66</v>
      </c>
      <c r="R249" s="7" t="str" cm="1">
        <f t="array" ref="R24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49" s="7" t="s">
        <v>906</v>
      </c>
      <c r="T249" s="7" t="s">
        <v>185</v>
      </c>
      <c r="U249" s="7" t="s">
        <v>1478</v>
      </c>
      <c r="V249" s="10">
        <v>5511999132023</v>
      </c>
      <c r="W249" s="8">
        <v>44593</v>
      </c>
      <c r="X249" s="8">
        <v>44593</v>
      </c>
      <c r="Y249" s="7" t="s">
        <v>1477</v>
      </c>
      <c r="Z249" s="7" t="s">
        <v>1479</v>
      </c>
      <c r="AA249" s="7" t="s">
        <v>1480</v>
      </c>
      <c r="AB249" s="7" t="s">
        <v>124</v>
      </c>
      <c r="AC249" s="7" t="s">
        <v>140</v>
      </c>
      <c r="AD249" s="7" t="s">
        <v>54</v>
      </c>
      <c r="AE249" s="7" t="s">
        <v>176</v>
      </c>
      <c r="AF249" s="11">
        <v>1</v>
      </c>
      <c r="AG249" s="7">
        <v>1</v>
      </c>
      <c r="AH249" s="7" t="s">
        <v>54</v>
      </c>
      <c r="AI249" s="7" t="s">
        <v>54</v>
      </c>
      <c r="AJ249" s="7" t="s">
        <v>54</v>
      </c>
      <c r="AK249" s="7"/>
      <c r="AL249" s="8" t="s">
        <v>58</v>
      </c>
      <c r="AM249" s="8"/>
    </row>
    <row r="250" spans="1:39" x14ac:dyDescent="0.3">
      <c r="A250" s="7">
        <v>255</v>
      </c>
      <c r="B250" s="7" t="s">
        <v>1634</v>
      </c>
      <c r="C250" s="8">
        <v>32045</v>
      </c>
      <c r="D250" s="7" t="s">
        <v>40</v>
      </c>
      <c r="E250" s="9" t="s">
        <v>1635</v>
      </c>
      <c r="F250" s="7">
        <v>4225631</v>
      </c>
      <c r="G250" s="7"/>
      <c r="H250" s="7"/>
      <c r="I250" s="7" t="s">
        <v>1636</v>
      </c>
      <c r="J250" s="7" t="s">
        <v>1637</v>
      </c>
      <c r="K250" s="12" t="s">
        <v>1638</v>
      </c>
      <c r="L250" s="7" t="s">
        <v>1639</v>
      </c>
      <c r="M250" s="7" t="s">
        <v>1634</v>
      </c>
      <c r="N250" s="10">
        <v>5561981500927</v>
      </c>
      <c r="O250" s="10" t="s">
        <v>106</v>
      </c>
      <c r="P250" s="10" t="s">
        <v>42</v>
      </c>
      <c r="Q250" s="7" t="s">
        <v>66</v>
      </c>
      <c r="R250" s="7" t="str" cm="1">
        <f t="array" ref="R25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50" s="7" t="s">
        <v>1640</v>
      </c>
      <c r="T250" s="7" t="s">
        <v>1641</v>
      </c>
      <c r="U250" s="7" t="s">
        <v>1642</v>
      </c>
      <c r="V250" s="10">
        <v>5561981500927</v>
      </c>
      <c r="W250" s="8">
        <v>44587</v>
      </c>
      <c r="X250" s="8">
        <v>44587</v>
      </c>
      <c r="Y250" s="7" t="s">
        <v>1639</v>
      </c>
      <c r="Z250" s="7" t="s">
        <v>1639</v>
      </c>
      <c r="AA250" s="7" t="s">
        <v>1634</v>
      </c>
      <c r="AB250" s="7" t="s">
        <v>108</v>
      </c>
      <c r="AC250" s="7" t="s">
        <v>53</v>
      </c>
      <c r="AD250" s="7" t="s">
        <v>54</v>
      </c>
      <c r="AE250" s="7" t="s">
        <v>176</v>
      </c>
      <c r="AF250" s="11">
        <v>1</v>
      </c>
      <c r="AG250" s="7">
        <v>1</v>
      </c>
      <c r="AH250" s="7" t="s">
        <v>54</v>
      </c>
      <c r="AI250" s="7" t="s">
        <v>56</v>
      </c>
      <c r="AJ250" s="7" t="s">
        <v>54</v>
      </c>
      <c r="AK250" s="7"/>
      <c r="AL250" s="8" t="s">
        <v>58</v>
      </c>
      <c r="AM250" s="8"/>
    </row>
    <row r="251" spans="1:39" x14ac:dyDescent="0.3">
      <c r="A251" s="7">
        <v>256</v>
      </c>
      <c r="B251" s="7" t="s">
        <v>1643</v>
      </c>
      <c r="C251" s="8">
        <v>25346</v>
      </c>
      <c r="D251" s="7" t="s">
        <v>40</v>
      </c>
      <c r="E251" s="9" t="s">
        <v>1644</v>
      </c>
      <c r="F251" s="7">
        <v>4979919</v>
      </c>
      <c r="G251" s="7">
        <v>3857059</v>
      </c>
      <c r="H251" s="7"/>
      <c r="I251" s="7" t="s">
        <v>1645</v>
      </c>
      <c r="J251" s="7" t="s">
        <v>1646</v>
      </c>
      <c r="K251" s="12" t="s">
        <v>973</v>
      </c>
      <c r="L251" s="7" t="s">
        <v>1647</v>
      </c>
      <c r="M251" s="7" t="s">
        <v>1643</v>
      </c>
      <c r="N251" s="10">
        <v>5581997253486</v>
      </c>
      <c r="O251" s="10" t="s">
        <v>42</v>
      </c>
      <c r="P251" s="10" t="s">
        <v>106</v>
      </c>
      <c r="Q251" s="7" t="s">
        <v>66</v>
      </c>
      <c r="R251" s="7" t="str" cm="1">
        <f t="array" ref="R25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51" s="7" t="s">
        <v>1001</v>
      </c>
      <c r="T251" s="7" t="s">
        <v>50</v>
      </c>
      <c r="U251" s="7" t="s">
        <v>1602</v>
      </c>
      <c r="V251" s="10">
        <v>5581997253486</v>
      </c>
      <c r="W251" s="8">
        <v>44587</v>
      </c>
      <c r="X251" s="8">
        <v>44587</v>
      </c>
      <c r="Y251" s="7" t="s">
        <v>1647</v>
      </c>
      <c r="Z251" s="7" t="s">
        <v>1647</v>
      </c>
      <c r="AA251" s="7" t="s">
        <v>1643</v>
      </c>
      <c r="AB251" s="7" t="s">
        <v>124</v>
      </c>
      <c r="AC251" s="7" t="s">
        <v>53</v>
      </c>
      <c r="AD251" s="7" t="s">
        <v>56</v>
      </c>
      <c r="AE251" s="7" t="s">
        <v>176</v>
      </c>
      <c r="AF251" s="11">
        <v>1</v>
      </c>
      <c r="AG251" s="7" t="s">
        <v>187</v>
      </c>
      <c r="AH251" s="7" t="s">
        <v>54</v>
      </c>
      <c r="AI251" s="7" t="s">
        <v>56</v>
      </c>
      <c r="AJ251" s="7" t="s">
        <v>54</v>
      </c>
      <c r="AK251" s="7"/>
      <c r="AL251" s="8" t="s">
        <v>58</v>
      </c>
      <c r="AM251" s="8"/>
    </row>
    <row r="252" spans="1:39" x14ac:dyDescent="0.3">
      <c r="A252" s="7">
        <v>257</v>
      </c>
      <c r="B252" s="7" t="s">
        <v>1648</v>
      </c>
      <c r="C252" s="8">
        <v>36385</v>
      </c>
      <c r="D252" s="7" t="s">
        <v>40</v>
      </c>
      <c r="E252" s="9" t="s">
        <v>1649</v>
      </c>
      <c r="F252" s="7">
        <v>2886924</v>
      </c>
      <c r="G252" s="7">
        <v>3476876</v>
      </c>
      <c r="H252" s="7"/>
      <c r="I252" s="7" t="s">
        <v>1650</v>
      </c>
      <c r="J252" s="7" t="s">
        <v>1651</v>
      </c>
      <c r="K252" s="12" t="s">
        <v>1652</v>
      </c>
      <c r="L252" s="7" t="s">
        <v>1653</v>
      </c>
      <c r="M252" s="7" t="s">
        <v>1643</v>
      </c>
      <c r="N252" s="10">
        <v>5581997253486</v>
      </c>
      <c r="O252" s="10" t="s">
        <v>42</v>
      </c>
      <c r="P252" s="10" t="s">
        <v>65</v>
      </c>
      <c r="Q252" s="7" t="s">
        <v>66</v>
      </c>
      <c r="R252" s="7" t="str" cm="1">
        <f t="array" ref="R25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52" s="7" t="s">
        <v>1001</v>
      </c>
      <c r="T252" s="7" t="s">
        <v>50</v>
      </c>
      <c r="U252" s="7" t="s">
        <v>1602</v>
      </c>
      <c r="V252" s="10">
        <v>5581997253486</v>
      </c>
      <c r="W252" s="8">
        <v>44587</v>
      </c>
      <c r="X252" s="8">
        <v>44587</v>
      </c>
      <c r="Y252" s="7" t="s">
        <v>1647</v>
      </c>
      <c r="Z252" s="7" t="s">
        <v>1647</v>
      </c>
      <c r="AA252" s="7" t="s">
        <v>1643</v>
      </c>
      <c r="AB252" s="7" t="s">
        <v>124</v>
      </c>
      <c r="AC252" s="7" t="s">
        <v>140</v>
      </c>
      <c r="AD252" s="7" t="s">
        <v>56</v>
      </c>
      <c r="AE252" s="7" t="s">
        <v>176</v>
      </c>
      <c r="AF252" s="11">
        <v>1</v>
      </c>
      <c r="AG252" s="7" t="s">
        <v>187</v>
      </c>
      <c r="AH252" s="7" t="s">
        <v>54</v>
      </c>
      <c r="AI252" s="7" t="s">
        <v>54</v>
      </c>
      <c r="AJ252" s="7" t="s">
        <v>54</v>
      </c>
      <c r="AK252" s="7"/>
      <c r="AL252" s="8" t="s">
        <v>58</v>
      </c>
      <c r="AM252" s="8"/>
    </row>
    <row r="253" spans="1:39" x14ac:dyDescent="0.3">
      <c r="A253" s="7">
        <v>258</v>
      </c>
      <c r="B253" s="7" t="s">
        <v>1654</v>
      </c>
      <c r="C253" s="8">
        <v>35968</v>
      </c>
      <c r="D253" s="7" t="s">
        <v>40</v>
      </c>
      <c r="E253" s="9" t="s">
        <v>1655</v>
      </c>
      <c r="F253" s="7"/>
      <c r="G253" s="7">
        <v>1127126</v>
      </c>
      <c r="H253" s="7"/>
      <c r="I253" s="7" t="s">
        <v>1656</v>
      </c>
      <c r="J253" s="7" t="s">
        <v>1657</v>
      </c>
      <c r="K253" s="12" t="s">
        <v>1658</v>
      </c>
      <c r="L253" s="7" t="s">
        <v>1659</v>
      </c>
      <c r="M253" s="7" t="s">
        <v>1643</v>
      </c>
      <c r="N253" s="10">
        <v>5581997253486</v>
      </c>
      <c r="O253" s="10" t="s">
        <v>42</v>
      </c>
      <c r="P253" s="10" t="s">
        <v>65</v>
      </c>
      <c r="Q253" s="7" t="s">
        <v>66</v>
      </c>
      <c r="R253" s="7" t="str" cm="1">
        <f t="array" ref="R25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53" s="7" t="s">
        <v>49</v>
      </c>
      <c r="T253" s="7" t="s">
        <v>50</v>
      </c>
      <c r="U253" s="7" t="s">
        <v>1660</v>
      </c>
      <c r="V253" s="10">
        <v>5581997253486</v>
      </c>
      <c r="W253" s="8">
        <v>44587</v>
      </c>
      <c r="X253" s="8">
        <v>44587</v>
      </c>
      <c r="Y253" s="7" t="s">
        <v>1647</v>
      </c>
      <c r="Z253" s="7" t="s">
        <v>1647</v>
      </c>
      <c r="AA253" s="7" t="s">
        <v>1643</v>
      </c>
      <c r="AB253" s="7" t="s">
        <v>1661</v>
      </c>
      <c r="AC253" s="7" t="s">
        <v>140</v>
      </c>
      <c r="AD253" s="7" t="s">
        <v>54</v>
      </c>
      <c r="AE253" s="7" t="s">
        <v>176</v>
      </c>
      <c r="AF253" s="11">
        <v>1</v>
      </c>
      <c r="AG253" s="7" t="s">
        <v>187</v>
      </c>
      <c r="AH253" s="7" t="s">
        <v>54</v>
      </c>
      <c r="AI253" s="7" t="s">
        <v>54</v>
      </c>
      <c r="AJ253" s="7" t="s">
        <v>54</v>
      </c>
      <c r="AK253" s="7"/>
      <c r="AL253" s="8" t="s">
        <v>58</v>
      </c>
      <c r="AM253" s="8"/>
    </row>
    <row r="254" spans="1:39" x14ac:dyDescent="0.3">
      <c r="A254" s="7">
        <v>259</v>
      </c>
      <c r="B254" s="7" t="s">
        <v>1662</v>
      </c>
      <c r="C254" s="8">
        <v>26685</v>
      </c>
      <c r="D254" s="7" t="s">
        <v>72</v>
      </c>
      <c r="E254" s="9" t="s">
        <v>1663</v>
      </c>
      <c r="F254" s="7"/>
      <c r="G254" s="7">
        <v>2156505</v>
      </c>
      <c r="H254" s="7"/>
      <c r="I254" s="7" t="s">
        <v>1664</v>
      </c>
      <c r="J254" s="7" t="s">
        <v>1665</v>
      </c>
      <c r="K254" s="12" t="s">
        <v>1666</v>
      </c>
      <c r="L254" s="7" t="s">
        <v>1667</v>
      </c>
      <c r="M254" s="7" t="s">
        <v>1643</v>
      </c>
      <c r="N254" s="10">
        <v>5581997253486</v>
      </c>
      <c r="O254" s="10" t="s">
        <v>42</v>
      </c>
      <c r="P254" s="10" t="s">
        <v>65</v>
      </c>
      <c r="Q254" s="7" t="s">
        <v>66</v>
      </c>
      <c r="R254" s="7" t="str" cm="1">
        <f t="array" ref="R25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54" s="7" t="s">
        <v>1001</v>
      </c>
      <c r="T254" s="7" t="s">
        <v>50</v>
      </c>
      <c r="U254" s="7" t="s">
        <v>1668</v>
      </c>
      <c r="V254" s="10">
        <v>5581997253486</v>
      </c>
      <c r="W254" s="8">
        <v>44587</v>
      </c>
      <c r="X254" s="8">
        <v>44587</v>
      </c>
      <c r="Y254" s="7" t="s">
        <v>1647</v>
      </c>
      <c r="Z254" s="7" t="s">
        <v>1647</v>
      </c>
      <c r="AA254" s="7" t="s">
        <v>1643</v>
      </c>
      <c r="AB254" s="7" t="s">
        <v>124</v>
      </c>
      <c r="AC254" s="7" t="s">
        <v>53</v>
      </c>
      <c r="AD254" s="7" t="s">
        <v>56</v>
      </c>
      <c r="AE254" s="7" t="s">
        <v>176</v>
      </c>
      <c r="AF254" s="11">
        <v>1</v>
      </c>
      <c r="AG254" s="7" t="s">
        <v>187</v>
      </c>
      <c r="AH254" s="7" t="s">
        <v>54</v>
      </c>
      <c r="AI254" s="7" t="s">
        <v>54</v>
      </c>
      <c r="AJ254" s="7" t="s">
        <v>54</v>
      </c>
      <c r="AK254" s="7"/>
      <c r="AL254" s="8" t="s">
        <v>58</v>
      </c>
      <c r="AM254" s="8"/>
    </row>
    <row r="255" spans="1:39" x14ac:dyDescent="0.3">
      <c r="A255" s="7">
        <v>260</v>
      </c>
      <c r="B255" s="7" t="s">
        <v>1669</v>
      </c>
      <c r="C255" s="8">
        <v>30727</v>
      </c>
      <c r="D255" s="7" t="s">
        <v>40</v>
      </c>
      <c r="E255" s="9" t="s">
        <v>1670</v>
      </c>
      <c r="F255" s="7">
        <v>543731</v>
      </c>
      <c r="G255" s="7"/>
      <c r="H255" s="7"/>
      <c r="I255" s="7"/>
      <c r="J255" s="7" t="s">
        <v>1671</v>
      </c>
      <c r="K255" s="12" t="s">
        <v>1672</v>
      </c>
      <c r="L255" s="7" t="s">
        <v>1073</v>
      </c>
      <c r="M255" s="7" t="s">
        <v>1669</v>
      </c>
      <c r="N255" s="10">
        <v>5581973126556</v>
      </c>
      <c r="O255" s="10" t="s">
        <v>106</v>
      </c>
      <c r="P255" s="10" t="s">
        <v>42</v>
      </c>
      <c r="Q255" s="7" t="s">
        <v>1073</v>
      </c>
      <c r="R255" s="7" t="str" cm="1">
        <f t="array" ref="R255">_xlfn.IFS(BaseClientes2[[#This Row],[tipoDeCliente]]="ADVISOR","ADVISOR",BaseClientes2[[#This Row],[tipoDeCliente]]="FAMILIA","RETENCAO",BaseClientes2[[#This Row],[tipoDeCliente]]="RETENCAO","RETENCAO",BaseClientes2[[#This Row],[tipoDeCliente]]="NORMAL","CONSULTORIA",BaseClientes2[[#This Row],[tipoDeCliente]]="HIBRIDO","CONSULTORIA")</f>
        <v>RETENCAO</v>
      </c>
      <c r="S255" s="7" t="s">
        <v>49</v>
      </c>
      <c r="T255" s="7" t="s">
        <v>50</v>
      </c>
      <c r="U255" s="7" t="s">
        <v>824</v>
      </c>
      <c r="V255" s="10">
        <v>5581973126556</v>
      </c>
      <c r="W255" s="8">
        <v>44564</v>
      </c>
      <c r="X255" s="8">
        <v>44564</v>
      </c>
      <c r="Y255" s="7" t="s">
        <v>1073</v>
      </c>
      <c r="Z255" s="7" t="s">
        <v>1073</v>
      </c>
      <c r="AA255" s="7" t="s">
        <v>1669</v>
      </c>
      <c r="AB255" s="7" t="s">
        <v>631</v>
      </c>
      <c r="AC255" s="7" t="s">
        <v>53</v>
      </c>
      <c r="AD255" s="7" t="s">
        <v>54</v>
      </c>
      <c r="AE255" s="7" t="s">
        <v>55</v>
      </c>
      <c r="AF255" s="11">
        <v>1</v>
      </c>
      <c r="AG255" s="7" t="s">
        <v>42</v>
      </c>
      <c r="AH255" s="7" t="s">
        <v>56</v>
      </c>
      <c r="AI255" s="7" t="s">
        <v>56</v>
      </c>
      <c r="AJ255" s="7" t="s">
        <v>56</v>
      </c>
      <c r="AK255" s="7"/>
      <c r="AL255" s="8" t="s">
        <v>58</v>
      </c>
      <c r="AM255" s="8"/>
    </row>
    <row r="256" spans="1:39" x14ac:dyDescent="0.3">
      <c r="A256" s="7">
        <v>261</v>
      </c>
      <c r="B256" s="7" t="s">
        <v>1673</v>
      </c>
      <c r="C256" s="8">
        <v>35466</v>
      </c>
      <c r="D256" s="7" t="s">
        <v>72</v>
      </c>
      <c r="E256" s="9" t="s">
        <v>1674</v>
      </c>
      <c r="F256" s="7">
        <v>4654495</v>
      </c>
      <c r="G256" s="7"/>
      <c r="H256" s="7"/>
      <c r="I256" s="7"/>
      <c r="J256" s="7" t="s">
        <v>1675</v>
      </c>
      <c r="K256" s="12" t="s">
        <v>1676</v>
      </c>
      <c r="L256" s="7" t="s">
        <v>1677</v>
      </c>
      <c r="M256" s="7" t="s">
        <v>1673</v>
      </c>
      <c r="N256" s="10">
        <v>5581992082795</v>
      </c>
      <c r="O256" s="10" t="s">
        <v>65</v>
      </c>
      <c r="P256" s="10" t="s">
        <v>42</v>
      </c>
      <c r="Q256" s="7" t="s">
        <v>1513</v>
      </c>
      <c r="R256" s="7" t="str" cm="1">
        <f t="array" ref="R256">_xlfn.IFS(BaseClientes2[[#This Row],[tipoDeCliente]]="ADVISOR","ADVISOR",BaseClientes2[[#This Row],[tipoDeCliente]]="FAMILIA","RETENCAO",BaseClientes2[[#This Row],[tipoDeCliente]]="RETENCAO","RETENCAO",BaseClientes2[[#This Row],[tipoDeCliente]]="NORMAL","CONSULTORIA",BaseClientes2[[#This Row],[tipoDeCliente]]="HIBRIDO","CONSULTORIA")</f>
        <v>RETENCAO</v>
      </c>
      <c r="S256" s="7" t="s">
        <v>49</v>
      </c>
      <c r="T256" s="7" t="s">
        <v>50</v>
      </c>
      <c r="U256" s="7" t="s">
        <v>1678</v>
      </c>
      <c r="V256" s="10">
        <v>5581992082795</v>
      </c>
      <c r="W256" s="8">
        <v>44585</v>
      </c>
      <c r="X256" s="8">
        <v>44585</v>
      </c>
      <c r="Y256" s="7" t="s">
        <v>1677</v>
      </c>
      <c r="Z256" s="7" t="s">
        <v>1677</v>
      </c>
      <c r="AA256" s="7" t="s">
        <v>1673</v>
      </c>
      <c r="AB256" s="7" t="s">
        <v>631</v>
      </c>
      <c r="AC256" s="7" t="s">
        <v>140</v>
      </c>
      <c r="AD256" s="7" t="s">
        <v>54</v>
      </c>
      <c r="AE256" s="7" t="s">
        <v>68</v>
      </c>
      <c r="AF256" s="11">
        <v>0</v>
      </c>
      <c r="AG256" s="7" t="s">
        <v>42</v>
      </c>
      <c r="AH256" s="7" t="s">
        <v>56</v>
      </c>
      <c r="AI256" s="7" t="s">
        <v>56</v>
      </c>
      <c r="AJ256" s="7" t="s">
        <v>56</v>
      </c>
      <c r="AK256" s="7"/>
      <c r="AL256" s="8" t="s">
        <v>58</v>
      </c>
      <c r="AM256" s="8"/>
    </row>
    <row r="257" spans="1:39" x14ac:dyDescent="0.3">
      <c r="A257" s="7">
        <v>262</v>
      </c>
      <c r="B257" s="7" t="s">
        <v>1679</v>
      </c>
      <c r="C257" s="8">
        <v>35988</v>
      </c>
      <c r="D257" s="7" t="s">
        <v>72</v>
      </c>
      <c r="E257" s="9" t="s">
        <v>1680</v>
      </c>
      <c r="F257" s="7">
        <v>7710094</v>
      </c>
      <c r="G257" s="7"/>
      <c r="H257" s="7"/>
      <c r="I257" s="7" t="s">
        <v>1681</v>
      </c>
      <c r="J257" s="7" t="s">
        <v>1682</v>
      </c>
      <c r="K257" s="12" t="s">
        <v>1683</v>
      </c>
      <c r="L257" s="7" t="s">
        <v>1684</v>
      </c>
      <c r="M257" s="7" t="s">
        <v>908</v>
      </c>
      <c r="N257" s="10">
        <v>558199875772</v>
      </c>
      <c r="O257" s="10" t="s">
        <v>65</v>
      </c>
      <c r="P257" s="10" t="s">
        <v>42</v>
      </c>
      <c r="Q257" s="7" t="s">
        <v>66</v>
      </c>
      <c r="R257" s="7" t="s">
        <v>945</v>
      </c>
      <c r="S257" s="7" t="s">
        <v>49</v>
      </c>
      <c r="T257" s="7" t="s">
        <v>50</v>
      </c>
      <c r="U257" s="7" t="s">
        <v>95</v>
      </c>
      <c r="V257" s="10">
        <v>558199875772</v>
      </c>
      <c r="W257" s="8">
        <v>44256</v>
      </c>
      <c r="X257" s="8">
        <v>44256</v>
      </c>
      <c r="Y257" s="7" t="s">
        <v>913</v>
      </c>
      <c r="Z257" s="7" t="s">
        <v>1681</v>
      </c>
      <c r="AA257" s="7" t="s">
        <v>1679</v>
      </c>
      <c r="AB257" s="7" t="s">
        <v>108</v>
      </c>
      <c r="AC257" s="7" t="s">
        <v>140</v>
      </c>
      <c r="AD257" s="7" t="s">
        <v>56</v>
      </c>
      <c r="AE257" s="7" t="s">
        <v>68</v>
      </c>
      <c r="AF257" s="11">
        <v>0</v>
      </c>
      <c r="AG257" s="7"/>
      <c r="AH257" s="7" t="s">
        <v>54</v>
      </c>
      <c r="AI257" s="7" t="s">
        <v>56</v>
      </c>
      <c r="AJ257" s="7" t="s">
        <v>54</v>
      </c>
      <c r="AK257" s="7"/>
      <c r="AL257" s="8" t="s">
        <v>58</v>
      </c>
      <c r="AM257" s="8"/>
    </row>
    <row r="258" spans="1:39" x14ac:dyDescent="0.3">
      <c r="A258" s="7">
        <v>263</v>
      </c>
      <c r="B258" s="7" t="s">
        <v>1685</v>
      </c>
      <c r="C258" s="8">
        <v>37288</v>
      </c>
      <c r="D258" s="7" t="s">
        <v>72</v>
      </c>
      <c r="E258" s="9" t="s">
        <v>1686</v>
      </c>
      <c r="F258" s="7">
        <v>7732451</v>
      </c>
      <c r="G258" s="7"/>
      <c r="H258" s="7"/>
      <c r="I258" s="7" t="s">
        <v>1687</v>
      </c>
      <c r="J258" s="7" t="s">
        <v>1688</v>
      </c>
      <c r="K258" s="12" t="s">
        <v>1689</v>
      </c>
      <c r="L258" s="7" t="s">
        <v>1690</v>
      </c>
      <c r="M258" s="7" t="s">
        <v>908</v>
      </c>
      <c r="N258" s="10">
        <v>558199875772</v>
      </c>
      <c r="O258" s="10" t="s">
        <v>65</v>
      </c>
      <c r="P258" s="10" t="s">
        <v>42</v>
      </c>
      <c r="Q258" s="7" t="s">
        <v>66</v>
      </c>
      <c r="R258" s="7" t="str" cm="1">
        <f t="array" ref="R258">_xlfn.IFS(BaseClientes2[[#This Row],[tipoDeCliente]]="ADVISOR","ADVISOR",BaseClientes2[[#This Row],[tipoDeCliente]]="FAMILIA","RETENCAO",BaseClientes2[[#This Row],[tipoDeCliente]]="RETENCAO","RETENCAO",BaseClientes2[[#This Row],[tipoDeCliente]]="NORMAL","CONSULTORIA",BaseClientes2[[#This Row],[tipoDeCliente]]="HIBRIDO","CONSULTORIA")</f>
        <v>RETENCAO</v>
      </c>
      <c r="S258" s="7" t="s">
        <v>49</v>
      </c>
      <c r="T258" s="7" t="s">
        <v>50</v>
      </c>
      <c r="U258" s="7" t="s">
        <v>95</v>
      </c>
      <c r="V258" s="10">
        <v>558199875772</v>
      </c>
      <c r="W258" s="8">
        <v>44256</v>
      </c>
      <c r="X258" s="8">
        <v>44256</v>
      </c>
      <c r="Y258" s="7" t="s">
        <v>913</v>
      </c>
      <c r="Z258" s="7" t="s">
        <v>1690</v>
      </c>
      <c r="AA258" s="7" t="s">
        <v>1685</v>
      </c>
      <c r="AB258" s="7" t="s">
        <v>151</v>
      </c>
      <c r="AC258" s="7" t="s">
        <v>140</v>
      </c>
      <c r="AD258" s="7" t="s">
        <v>56</v>
      </c>
      <c r="AE258" s="7" t="s">
        <v>68</v>
      </c>
      <c r="AF258" s="11">
        <v>0</v>
      </c>
      <c r="AG258" s="7" t="s">
        <v>42</v>
      </c>
      <c r="AH258" s="7" t="s">
        <v>56</v>
      </c>
      <c r="AI258" s="7" t="s">
        <v>56</v>
      </c>
      <c r="AJ258" s="7" t="s">
        <v>56</v>
      </c>
      <c r="AK258" s="7"/>
      <c r="AL258" s="8" t="s">
        <v>58</v>
      </c>
      <c r="AM258" s="8"/>
    </row>
    <row r="259" spans="1:39" x14ac:dyDescent="0.3">
      <c r="A259" s="7">
        <v>264</v>
      </c>
      <c r="B259" s="7" t="s">
        <v>1691</v>
      </c>
      <c r="C259" s="8">
        <v>35558</v>
      </c>
      <c r="D259" s="7" t="s">
        <v>72</v>
      </c>
      <c r="E259" s="9" t="s">
        <v>1692</v>
      </c>
      <c r="F259" s="7">
        <v>3987729</v>
      </c>
      <c r="G259" s="7"/>
      <c r="H259" s="7"/>
      <c r="I259" s="7" t="s">
        <v>1693</v>
      </c>
      <c r="J259" s="7" t="s">
        <v>1694</v>
      </c>
      <c r="K259" s="12" t="s">
        <v>1695</v>
      </c>
      <c r="L259" s="7" t="s">
        <v>1696</v>
      </c>
      <c r="M259" s="7" t="s">
        <v>1691</v>
      </c>
      <c r="N259" s="10">
        <v>5581981650555</v>
      </c>
      <c r="O259" s="10" t="s">
        <v>65</v>
      </c>
      <c r="P259" s="10" t="s">
        <v>42</v>
      </c>
      <c r="Q259" s="7" t="s">
        <v>1513</v>
      </c>
      <c r="R259" s="7" t="str" cm="1">
        <f t="array" ref="R25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59" s="7" t="s">
        <v>49</v>
      </c>
      <c r="T259" s="7" t="s">
        <v>50</v>
      </c>
      <c r="U259" s="7" t="s">
        <v>175</v>
      </c>
      <c r="V259" s="10">
        <v>5581981650555</v>
      </c>
      <c r="W259" s="8">
        <v>44595</v>
      </c>
      <c r="X259" s="8">
        <v>44595</v>
      </c>
      <c r="Y259" s="7" t="s">
        <v>1696</v>
      </c>
      <c r="Z259" s="7" t="s">
        <v>1696</v>
      </c>
      <c r="AA259" s="7" t="s">
        <v>1691</v>
      </c>
      <c r="AB259" s="7" t="s">
        <v>96</v>
      </c>
      <c r="AC259" s="7" t="s">
        <v>140</v>
      </c>
      <c r="AD259" s="7" t="s">
        <v>54</v>
      </c>
      <c r="AE259" s="7" t="s">
        <v>176</v>
      </c>
      <c r="AF259" s="11">
        <v>1</v>
      </c>
      <c r="AG259" s="7">
        <v>1</v>
      </c>
      <c r="AH259" s="7" t="s">
        <v>54</v>
      </c>
      <c r="AI259" s="7" t="s">
        <v>54</v>
      </c>
      <c r="AJ259" s="7" t="s">
        <v>54</v>
      </c>
      <c r="AK259" s="7"/>
      <c r="AL259" s="8" t="s">
        <v>58</v>
      </c>
      <c r="AM259" s="8"/>
    </row>
    <row r="260" spans="1:39" x14ac:dyDescent="0.3">
      <c r="A260" s="7">
        <v>265</v>
      </c>
      <c r="B260" s="7" t="s">
        <v>1697</v>
      </c>
      <c r="C260" s="8">
        <v>34280</v>
      </c>
      <c r="D260" s="7" t="s">
        <v>72</v>
      </c>
      <c r="E260" s="9" t="s">
        <v>1698</v>
      </c>
      <c r="F260" s="7">
        <v>7373099</v>
      </c>
      <c r="G260" s="7"/>
      <c r="H260" s="7"/>
      <c r="I260" s="7" t="s">
        <v>1699</v>
      </c>
      <c r="J260" s="7" t="s">
        <v>1700</v>
      </c>
      <c r="K260" s="12" t="s">
        <v>1701</v>
      </c>
      <c r="L260" s="7" t="s">
        <v>1696</v>
      </c>
      <c r="M260" s="7" t="s">
        <v>1691</v>
      </c>
      <c r="N260" s="10">
        <v>5581981650555</v>
      </c>
      <c r="O260" s="10" t="s">
        <v>65</v>
      </c>
      <c r="P260" s="10" t="s">
        <v>42</v>
      </c>
      <c r="Q260" s="7" t="s">
        <v>1513</v>
      </c>
      <c r="R260" s="7" t="str" cm="1">
        <f t="array" ref="R26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60" s="7" t="s">
        <v>49</v>
      </c>
      <c r="T260" s="7" t="s">
        <v>50</v>
      </c>
      <c r="U260" s="7" t="s">
        <v>175</v>
      </c>
      <c r="V260" s="10">
        <v>5581982000708</v>
      </c>
      <c r="W260" s="8">
        <v>44595</v>
      </c>
      <c r="X260" s="8">
        <v>44595</v>
      </c>
      <c r="Y260" s="7" t="s">
        <v>1696</v>
      </c>
      <c r="Z260" s="7" t="s">
        <v>1696</v>
      </c>
      <c r="AA260" s="7" t="s">
        <v>1691</v>
      </c>
      <c r="AB260" s="7" t="s">
        <v>96</v>
      </c>
      <c r="AC260" s="7" t="s">
        <v>140</v>
      </c>
      <c r="AD260" s="7" t="s">
        <v>56</v>
      </c>
      <c r="AE260" s="7" t="s">
        <v>176</v>
      </c>
      <c r="AF260" s="11">
        <v>1</v>
      </c>
      <c r="AG260" s="7">
        <v>1</v>
      </c>
      <c r="AH260" s="7" t="s">
        <v>54</v>
      </c>
      <c r="AI260" s="7" t="s">
        <v>54</v>
      </c>
      <c r="AJ260" s="7" t="s">
        <v>54</v>
      </c>
      <c r="AK260" s="7"/>
      <c r="AL260" s="8" t="s">
        <v>58</v>
      </c>
      <c r="AM260" s="8"/>
    </row>
    <row r="261" spans="1:39" x14ac:dyDescent="0.3">
      <c r="A261" s="7">
        <v>266</v>
      </c>
      <c r="B261" s="7" t="s">
        <v>1702</v>
      </c>
      <c r="C261" s="8"/>
      <c r="D261" s="7" t="s">
        <v>40</v>
      </c>
      <c r="E261" s="9" t="s">
        <v>1703</v>
      </c>
      <c r="F261" s="7"/>
      <c r="G261" s="7"/>
      <c r="H261" s="7"/>
      <c r="I261" s="7" t="s">
        <v>1704</v>
      </c>
      <c r="J261" s="7"/>
      <c r="K261" s="12"/>
      <c r="L261" s="7" t="s">
        <v>1696</v>
      </c>
      <c r="M261" s="7" t="s">
        <v>1691</v>
      </c>
      <c r="N261" s="10">
        <v>5581981650555</v>
      </c>
      <c r="O261" s="10" t="s">
        <v>42</v>
      </c>
      <c r="P261" s="10" t="s">
        <v>42</v>
      </c>
      <c r="Q261" s="7" t="s">
        <v>1513</v>
      </c>
      <c r="R261" s="7" t="str" cm="1">
        <f t="array" ref="R26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61" s="7" t="s">
        <v>49</v>
      </c>
      <c r="T261" s="7" t="s">
        <v>50</v>
      </c>
      <c r="U261" s="7" t="s">
        <v>175</v>
      </c>
      <c r="V261" s="10">
        <v>5581981650555</v>
      </c>
      <c r="W261" s="8">
        <v>44595</v>
      </c>
      <c r="X261" s="8">
        <v>44595</v>
      </c>
      <c r="Y261" s="7" t="s">
        <v>1696</v>
      </c>
      <c r="Z261" s="7" t="s">
        <v>1696</v>
      </c>
      <c r="AA261" s="7" t="s">
        <v>1691</v>
      </c>
      <c r="AB261" s="7" t="s">
        <v>96</v>
      </c>
      <c r="AC261" s="7" t="s">
        <v>53</v>
      </c>
      <c r="AD261" s="7" t="s">
        <v>54</v>
      </c>
      <c r="AE261" s="7" t="s">
        <v>176</v>
      </c>
      <c r="AF261" s="11">
        <v>1</v>
      </c>
      <c r="AG261" s="7">
        <v>1</v>
      </c>
      <c r="AH261" s="7" t="s">
        <v>54</v>
      </c>
      <c r="AI261" s="7" t="s">
        <v>54</v>
      </c>
      <c r="AJ261" s="7" t="s">
        <v>54</v>
      </c>
      <c r="AK261" s="7"/>
      <c r="AL261" s="8" t="s">
        <v>58</v>
      </c>
      <c r="AM261" s="8"/>
    </row>
    <row r="262" spans="1:39" x14ac:dyDescent="0.3">
      <c r="A262" s="7">
        <v>269</v>
      </c>
      <c r="B262" s="7" t="s">
        <v>1705</v>
      </c>
      <c r="C262" s="8">
        <v>34539</v>
      </c>
      <c r="D262" s="7" t="s">
        <v>72</v>
      </c>
      <c r="E262" s="9" t="s">
        <v>1706</v>
      </c>
      <c r="F262" s="7">
        <v>3360528</v>
      </c>
      <c r="G262" s="7"/>
      <c r="H262" s="7"/>
      <c r="I262" s="7" t="s">
        <v>1707</v>
      </c>
      <c r="J262" s="7" t="s">
        <v>1708</v>
      </c>
      <c r="K262" s="12" t="s">
        <v>1709</v>
      </c>
      <c r="L262" s="7" t="s">
        <v>529</v>
      </c>
      <c r="M262" s="7" t="s">
        <v>524</v>
      </c>
      <c r="N262" s="10">
        <v>5511960309118</v>
      </c>
      <c r="O262" s="10" t="s">
        <v>65</v>
      </c>
      <c r="P262" s="10" t="s">
        <v>42</v>
      </c>
      <c r="Q262" s="7" t="s">
        <v>66</v>
      </c>
      <c r="R262" s="7" t="str" cm="1">
        <f t="array" ref="R26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62" s="7" t="s">
        <v>49</v>
      </c>
      <c r="T262" s="7" t="s">
        <v>50</v>
      </c>
      <c r="U262" s="7" t="s">
        <v>1710</v>
      </c>
      <c r="V262" s="10">
        <v>5581999965333</v>
      </c>
      <c r="W262" s="8">
        <v>44223</v>
      </c>
      <c r="X262" s="8">
        <v>44223</v>
      </c>
      <c r="Y262" s="7" t="s">
        <v>529</v>
      </c>
      <c r="Z262" s="7" t="s">
        <v>529</v>
      </c>
      <c r="AA262" s="7" t="s">
        <v>524</v>
      </c>
      <c r="AB262" s="7" t="s">
        <v>52</v>
      </c>
      <c r="AC262" s="7" t="s">
        <v>140</v>
      </c>
      <c r="AD262" s="7" t="s">
        <v>56</v>
      </c>
      <c r="AE262" s="7" t="s">
        <v>176</v>
      </c>
      <c r="AF262" s="11">
        <v>1</v>
      </c>
      <c r="AG262" s="7">
        <v>1</v>
      </c>
      <c r="AH262" s="7" t="s">
        <v>54</v>
      </c>
      <c r="AI262" s="7" t="s">
        <v>54</v>
      </c>
      <c r="AJ262" s="7" t="s">
        <v>54</v>
      </c>
      <c r="AK262" s="7"/>
      <c r="AL262" s="8" t="s">
        <v>58</v>
      </c>
      <c r="AM262" s="8"/>
    </row>
    <row r="263" spans="1:39" x14ac:dyDescent="0.3">
      <c r="A263" s="7">
        <v>270</v>
      </c>
      <c r="B263" s="7" t="s">
        <v>1711</v>
      </c>
      <c r="C263" s="8">
        <v>33842</v>
      </c>
      <c r="D263" s="7" t="s">
        <v>40</v>
      </c>
      <c r="E263" s="9" t="s">
        <v>1712</v>
      </c>
      <c r="F263" s="7">
        <v>7828741</v>
      </c>
      <c r="G263" s="7"/>
      <c r="H263" s="7"/>
      <c r="I263" s="7" t="s">
        <v>1713</v>
      </c>
      <c r="J263" s="7" t="s">
        <v>1714</v>
      </c>
      <c r="K263" s="12" t="s">
        <v>1715</v>
      </c>
      <c r="L263" s="7" t="s">
        <v>1716</v>
      </c>
      <c r="M263" s="7" t="s">
        <v>1381</v>
      </c>
      <c r="N263" s="10">
        <v>5511994046411</v>
      </c>
      <c r="O263" s="10" t="s">
        <v>106</v>
      </c>
      <c r="P263" s="10" t="s">
        <v>42</v>
      </c>
      <c r="Q263" s="7" t="s">
        <v>264</v>
      </c>
      <c r="R263" s="7" t="str" cm="1">
        <f t="array" ref="R26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63" s="7" t="s">
        <v>1717</v>
      </c>
      <c r="T263" s="7" t="s">
        <v>185</v>
      </c>
      <c r="U263" s="7" t="s">
        <v>1718</v>
      </c>
      <c r="V263" s="10">
        <v>5511951778200</v>
      </c>
      <c r="W263" s="8">
        <v>44592</v>
      </c>
      <c r="X263" s="8">
        <v>44592</v>
      </c>
      <c r="Y263" s="7" t="s">
        <v>1386</v>
      </c>
      <c r="Z263" s="7" t="s">
        <v>1716</v>
      </c>
      <c r="AA263" s="7" t="s">
        <v>1711</v>
      </c>
      <c r="AB263" s="7" t="s">
        <v>409</v>
      </c>
      <c r="AC263" s="7" t="s">
        <v>53</v>
      </c>
      <c r="AD263" s="7" t="s">
        <v>54</v>
      </c>
      <c r="AE263" s="7" t="s">
        <v>176</v>
      </c>
      <c r="AF263" s="11">
        <v>1</v>
      </c>
      <c r="AG263" s="7">
        <v>2</v>
      </c>
      <c r="AH263" s="7" t="s">
        <v>54</v>
      </c>
      <c r="AI263" s="7" t="s">
        <v>56</v>
      </c>
      <c r="AJ263" s="7" t="s">
        <v>54</v>
      </c>
      <c r="AK263" s="7"/>
      <c r="AL263" s="8" t="s">
        <v>58</v>
      </c>
      <c r="AM263" s="8"/>
    </row>
    <row r="264" spans="1:39" x14ac:dyDescent="0.3">
      <c r="A264" s="7">
        <v>271</v>
      </c>
      <c r="B264" s="7" t="s">
        <v>1719</v>
      </c>
      <c r="C264" s="8">
        <v>37363</v>
      </c>
      <c r="D264" s="7" t="s">
        <v>40</v>
      </c>
      <c r="E264" s="9" t="s">
        <v>1720</v>
      </c>
      <c r="F264" s="7">
        <v>6441443</v>
      </c>
      <c r="G264" s="7"/>
      <c r="H264" s="7"/>
      <c r="I264" s="7"/>
      <c r="J264" s="7" t="s">
        <v>1721</v>
      </c>
      <c r="K264" s="12" t="s">
        <v>1722</v>
      </c>
      <c r="L264" s="7" t="s">
        <v>1723</v>
      </c>
      <c r="M264" s="7" t="s">
        <v>1719</v>
      </c>
      <c r="N264" s="10">
        <v>5581992513974</v>
      </c>
      <c r="O264" s="10" t="s">
        <v>65</v>
      </c>
      <c r="P264" s="10" t="s">
        <v>42</v>
      </c>
      <c r="Q264" s="7" t="s">
        <v>66</v>
      </c>
      <c r="R264" s="7" t="str" cm="1">
        <f t="array" ref="R264">_xlfn.IFS(BaseClientes2[[#This Row],[tipoDeCliente]]="ADVISOR","ADVISOR",BaseClientes2[[#This Row],[tipoDeCliente]]="FAMILIA","RETENCAO",BaseClientes2[[#This Row],[tipoDeCliente]]="RETENCAO","RETENCAO",BaseClientes2[[#This Row],[tipoDeCliente]]="NORMAL","CONSULTORIA",BaseClientes2[[#This Row],[tipoDeCliente]]="HIBRIDO","CONSULTORIA")</f>
        <v>RETENCAO</v>
      </c>
      <c r="S264" s="7" t="s">
        <v>49</v>
      </c>
      <c r="T264" s="7" t="s">
        <v>50</v>
      </c>
      <c r="U264" s="7" t="s">
        <v>1660</v>
      </c>
      <c r="V264" s="10">
        <v>5581992513974</v>
      </c>
      <c r="W264" s="8">
        <v>44565</v>
      </c>
      <c r="X264" s="8">
        <v>44565</v>
      </c>
      <c r="Y264" s="7" t="s">
        <v>1723</v>
      </c>
      <c r="Z264" s="7" t="s">
        <v>1723</v>
      </c>
      <c r="AA264" s="7" t="s">
        <v>1719</v>
      </c>
      <c r="AB264" s="7" t="s">
        <v>151</v>
      </c>
      <c r="AC264" s="7" t="s">
        <v>140</v>
      </c>
      <c r="AD264" s="7" t="s">
        <v>56</v>
      </c>
      <c r="AE264" s="7" t="s">
        <v>55</v>
      </c>
      <c r="AF264" s="11">
        <v>1</v>
      </c>
      <c r="AG264" s="7" t="s">
        <v>42</v>
      </c>
      <c r="AH264" s="7" t="s">
        <v>56</v>
      </c>
      <c r="AI264" s="7" t="s">
        <v>56</v>
      </c>
      <c r="AJ264" s="7" t="s">
        <v>56</v>
      </c>
      <c r="AK264" s="7"/>
      <c r="AL264" s="8" t="s">
        <v>58</v>
      </c>
      <c r="AM264" s="8"/>
    </row>
    <row r="265" spans="1:39" x14ac:dyDescent="0.3">
      <c r="A265" s="7">
        <v>272</v>
      </c>
      <c r="B265" s="7" t="s">
        <v>1724</v>
      </c>
      <c r="C265" s="8">
        <v>31644</v>
      </c>
      <c r="D265" s="7" t="s">
        <v>72</v>
      </c>
      <c r="E265" s="9" t="s">
        <v>1725</v>
      </c>
      <c r="F265" s="7">
        <v>2881685</v>
      </c>
      <c r="G265" s="7"/>
      <c r="H265" s="7"/>
      <c r="I265" s="7" t="s">
        <v>1726</v>
      </c>
      <c r="J265" s="7" t="s">
        <v>1727</v>
      </c>
      <c r="K265" s="12" t="s">
        <v>1728</v>
      </c>
      <c r="L265" s="7" t="s">
        <v>1729</v>
      </c>
      <c r="M265" s="7" t="s">
        <v>1724</v>
      </c>
      <c r="N265" s="10">
        <v>5581999545032</v>
      </c>
      <c r="O265" s="10" t="s">
        <v>65</v>
      </c>
      <c r="P265" s="10" t="s">
        <v>42</v>
      </c>
      <c r="Q265" s="7" t="s">
        <v>66</v>
      </c>
      <c r="R265" s="7" t="str" cm="1">
        <f t="array" ref="R26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65" s="7" t="s">
        <v>49</v>
      </c>
      <c r="T265" s="7" t="s">
        <v>50</v>
      </c>
      <c r="U265" s="7" t="s">
        <v>1730</v>
      </c>
      <c r="V265" s="10">
        <v>5581999545032</v>
      </c>
      <c r="W265" s="8">
        <v>44630</v>
      </c>
      <c r="X265" s="8">
        <v>44630</v>
      </c>
      <c r="Y265" s="7" t="s">
        <v>1729</v>
      </c>
      <c r="Z265" s="7" t="s">
        <v>1729</v>
      </c>
      <c r="AA265" s="7" t="s">
        <v>1724</v>
      </c>
      <c r="AB265" s="7" t="s">
        <v>52</v>
      </c>
      <c r="AC265" s="7" t="s">
        <v>53</v>
      </c>
      <c r="AD265" s="7" t="s">
        <v>54</v>
      </c>
      <c r="AE265" s="7" t="s">
        <v>176</v>
      </c>
      <c r="AF265" s="11">
        <v>1</v>
      </c>
      <c r="AG265" s="7">
        <v>2</v>
      </c>
      <c r="AH265" s="7" t="s">
        <v>54</v>
      </c>
      <c r="AI265" s="7" t="s">
        <v>56</v>
      </c>
      <c r="AJ265" s="7" t="s">
        <v>54</v>
      </c>
      <c r="AK265" s="7"/>
      <c r="AL265" s="8" t="s">
        <v>58</v>
      </c>
      <c r="AM265" s="8"/>
    </row>
    <row r="266" spans="1:39" x14ac:dyDescent="0.3">
      <c r="A266" s="7">
        <v>273</v>
      </c>
      <c r="B266" s="7" t="s">
        <v>1731</v>
      </c>
      <c r="C266" s="8">
        <v>28986</v>
      </c>
      <c r="D266" s="7" t="s">
        <v>40</v>
      </c>
      <c r="E266" s="9" t="s">
        <v>1732</v>
      </c>
      <c r="F266" s="7">
        <v>565182</v>
      </c>
      <c r="G266" s="7"/>
      <c r="H266" s="7"/>
      <c r="I266" s="7" t="s">
        <v>1733</v>
      </c>
      <c r="J266" s="7" t="s">
        <v>1734</v>
      </c>
      <c r="K266" s="12" t="s">
        <v>1735</v>
      </c>
      <c r="L266" s="7" t="s">
        <v>1736</v>
      </c>
      <c r="M266" s="7" t="s">
        <v>1737</v>
      </c>
      <c r="N266" s="10">
        <v>5581991157910</v>
      </c>
      <c r="O266" s="10" t="s">
        <v>42</v>
      </c>
      <c r="P266" s="10" t="s">
        <v>42</v>
      </c>
      <c r="Q266" s="7" t="s">
        <v>66</v>
      </c>
      <c r="R266" s="7" t="str" cm="1">
        <f t="array" ref="R26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66" s="7" t="s">
        <v>49</v>
      </c>
      <c r="T266" s="7" t="s">
        <v>50</v>
      </c>
      <c r="U266" s="7" t="s">
        <v>759</v>
      </c>
      <c r="V266" s="10">
        <v>5581991141717</v>
      </c>
      <c r="W266" s="8">
        <v>44630</v>
      </c>
      <c r="X266" s="8">
        <v>44630</v>
      </c>
      <c r="Y266" s="7" t="s">
        <v>1738</v>
      </c>
      <c r="Z266" s="7" t="s">
        <v>1736</v>
      </c>
      <c r="AA266" s="7" t="s">
        <v>1731</v>
      </c>
      <c r="AB266" s="7" t="s">
        <v>124</v>
      </c>
      <c r="AC266" s="7" t="s">
        <v>53</v>
      </c>
      <c r="AD266" s="7" t="s">
        <v>54</v>
      </c>
      <c r="AE266" s="7" t="s">
        <v>176</v>
      </c>
      <c r="AF266" s="11">
        <v>1</v>
      </c>
      <c r="AG266" s="7">
        <v>2</v>
      </c>
      <c r="AH266" s="7" t="s">
        <v>54</v>
      </c>
      <c r="AI266" s="7" t="s">
        <v>56</v>
      </c>
      <c r="AJ266" s="7" t="s">
        <v>54</v>
      </c>
      <c r="AK266" s="7"/>
      <c r="AL266" s="8" t="s">
        <v>58</v>
      </c>
      <c r="AM266" s="8"/>
    </row>
    <row r="267" spans="1:39" x14ac:dyDescent="0.3">
      <c r="A267" s="7">
        <v>274</v>
      </c>
      <c r="B267" s="7" t="s">
        <v>1737</v>
      </c>
      <c r="C267" s="8">
        <v>28195</v>
      </c>
      <c r="D267" s="7" t="s">
        <v>40</v>
      </c>
      <c r="E267" s="9" t="s">
        <v>1739</v>
      </c>
      <c r="F267" s="7">
        <v>2075508</v>
      </c>
      <c r="G267" s="7"/>
      <c r="H267" s="7"/>
      <c r="I267" s="7" t="s">
        <v>1740</v>
      </c>
      <c r="J267" s="7" t="s">
        <v>1741</v>
      </c>
      <c r="K267" s="12" t="s">
        <v>1742</v>
      </c>
      <c r="L267" s="7" t="s">
        <v>1738</v>
      </c>
      <c r="M267" s="7" t="s">
        <v>1737</v>
      </c>
      <c r="N267" s="10">
        <v>5581991157910</v>
      </c>
      <c r="O267" s="10" t="s">
        <v>106</v>
      </c>
      <c r="P267" s="10" t="s">
        <v>42</v>
      </c>
      <c r="Q267" s="7" t="s">
        <v>66</v>
      </c>
      <c r="R267" s="7" t="str" cm="1">
        <f t="array" ref="R26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67" s="7" t="s">
        <v>49</v>
      </c>
      <c r="T267" s="7" t="s">
        <v>50</v>
      </c>
      <c r="U267" s="7" t="s">
        <v>759</v>
      </c>
      <c r="V267" s="10">
        <v>5581991157910</v>
      </c>
      <c r="W267" s="8">
        <v>44630</v>
      </c>
      <c r="X267" s="8">
        <v>44630</v>
      </c>
      <c r="Y267" s="7" t="s">
        <v>1738</v>
      </c>
      <c r="Z267" s="7" t="s">
        <v>1738</v>
      </c>
      <c r="AA267" s="7" t="s">
        <v>1737</v>
      </c>
      <c r="AB267" s="7" t="s">
        <v>124</v>
      </c>
      <c r="AC267" s="7" t="s">
        <v>53</v>
      </c>
      <c r="AD267" s="7" t="s">
        <v>54</v>
      </c>
      <c r="AE267" s="7" t="s">
        <v>176</v>
      </c>
      <c r="AF267" s="11">
        <v>1</v>
      </c>
      <c r="AG267" s="7">
        <v>2</v>
      </c>
      <c r="AH267" s="7" t="s">
        <v>54</v>
      </c>
      <c r="AI267" s="7" t="s">
        <v>56</v>
      </c>
      <c r="AJ267" s="7" t="s">
        <v>54</v>
      </c>
      <c r="AK267" s="7"/>
      <c r="AL267" s="8" t="s">
        <v>58</v>
      </c>
      <c r="AM267" s="8"/>
    </row>
    <row r="268" spans="1:39" x14ac:dyDescent="0.3">
      <c r="A268" s="7">
        <v>275</v>
      </c>
      <c r="B268" s="7" t="s">
        <v>1743</v>
      </c>
      <c r="C268" s="8">
        <v>24115</v>
      </c>
      <c r="D268" s="7" t="s">
        <v>72</v>
      </c>
      <c r="E268" s="9" t="s">
        <v>1744</v>
      </c>
      <c r="F268" s="7">
        <v>8101889</v>
      </c>
      <c r="G268" s="7"/>
      <c r="H268" s="7"/>
      <c r="I268" s="7" t="s">
        <v>1745</v>
      </c>
      <c r="J268" s="7" t="s">
        <v>1746</v>
      </c>
      <c r="K268" s="12" t="s">
        <v>1747</v>
      </c>
      <c r="L268" s="7" t="s">
        <v>1748</v>
      </c>
      <c r="M268" s="7" t="s">
        <v>1743</v>
      </c>
      <c r="N268" s="10">
        <v>5584999894904</v>
      </c>
      <c r="O268" s="10" t="s">
        <v>65</v>
      </c>
      <c r="P268" s="10" t="s">
        <v>42</v>
      </c>
      <c r="Q268" s="7" t="s">
        <v>1749</v>
      </c>
      <c r="R268" s="7" t="str" cm="1">
        <f t="array" ref="R268">_xlfn.IFS(BaseClientes2[[#This Row],[tipoDeCliente]]="ADVISOR","ADVISOR",BaseClientes2[[#This Row],[tipoDeCliente]]="FAMILIA","RETENCAO",BaseClientes2[[#This Row],[tipoDeCliente]]="RETENCAO","RETENCAO",BaseClientes2[[#This Row],[tipoDeCliente]]="NORMAL","CONSULTORIA",BaseClientes2[[#This Row],[tipoDeCliente]]="HIBRIDO","CONSULTORIA")</f>
        <v>RETENCAO</v>
      </c>
      <c r="S268" s="7" t="s">
        <v>349</v>
      </c>
      <c r="T268" s="7" t="s">
        <v>336</v>
      </c>
      <c r="U268" s="7" t="s">
        <v>1750</v>
      </c>
      <c r="V268" s="10">
        <v>5584999894904</v>
      </c>
      <c r="W268" s="8">
        <v>44630</v>
      </c>
      <c r="X268" s="8">
        <v>44630</v>
      </c>
      <c r="Y268" s="7" t="s">
        <v>1748</v>
      </c>
      <c r="Z268" s="7" t="s">
        <v>1748</v>
      </c>
      <c r="AA268" s="7" t="s">
        <v>1743</v>
      </c>
      <c r="AB268" s="7" t="s">
        <v>108</v>
      </c>
      <c r="AC268" s="7" t="s">
        <v>140</v>
      </c>
      <c r="AD268" s="7" t="s">
        <v>56</v>
      </c>
      <c r="AE268" s="7" t="s">
        <v>68</v>
      </c>
      <c r="AF268" s="11">
        <v>0</v>
      </c>
      <c r="AG268" s="7" t="s">
        <v>42</v>
      </c>
      <c r="AH268" s="7" t="s">
        <v>54</v>
      </c>
      <c r="AI268" s="7" t="s">
        <v>56</v>
      </c>
      <c r="AJ268" s="7" t="s">
        <v>54</v>
      </c>
      <c r="AK268" s="7"/>
      <c r="AL268" s="8" t="s">
        <v>58</v>
      </c>
      <c r="AM268" s="8"/>
    </row>
    <row r="269" spans="1:39" x14ac:dyDescent="0.3">
      <c r="A269" s="7">
        <v>276</v>
      </c>
      <c r="B269" s="7" t="s">
        <v>1751</v>
      </c>
      <c r="C269" s="8">
        <v>20094</v>
      </c>
      <c r="D269" s="7" t="s">
        <v>40</v>
      </c>
      <c r="E269" s="9" t="s">
        <v>1752</v>
      </c>
      <c r="F269" s="7"/>
      <c r="G269" s="7">
        <v>3102179</v>
      </c>
      <c r="H269" s="7"/>
      <c r="I269" s="7" t="s">
        <v>1753</v>
      </c>
      <c r="J269" s="7" t="s">
        <v>1754</v>
      </c>
      <c r="K269" s="12" t="s">
        <v>1755</v>
      </c>
      <c r="L269" s="7" t="s">
        <v>1756</v>
      </c>
      <c r="M269" s="7" t="s">
        <v>1751</v>
      </c>
      <c r="N269" s="10">
        <v>5581992486415</v>
      </c>
      <c r="O269" s="10" t="s">
        <v>42</v>
      </c>
      <c r="P269" s="10" t="s">
        <v>65</v>
      </c>
      <c r="Q269" s="7" t="s">
        <v>1749</v>
      </c>
      <c r="R269" s="7" t="str" cm="1">
        <f t="array" ref="R26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69" s="7" t="s">
        <v>49</v>
      </c>
      <c r="T269" s="7" t="s">
        <v>50</v>
      </c>
      <c r="U269" s="7" t="s">
        <v>1757</v>
      </c>
      <c r="V269" s="10">
        <v>5581992486415</v>
      </c>
      <c r="W269" s="8">
        <v>44628</v>
      </c>
      <c r="X269" s="8">
        <v>44628</v>
      </c>
      <c r="Y269" s="7" t="s">
        <v>1756</v>
      </c>
      <c r="Z269" s="7" t="s">
        <v>1756</v>
      </c>
      <c r="AA269" s="7" t="s">
        <v>1751</v>
      </c>
      <c r="AB269" s="7" t="s">
        <v>545</v>
      </c>
      <c r="AC269" s="7" t="s">
        <v>140</v>
      </c>
      <c r="AD269" s="7" t="s">
        <v>54</v>
      </c>
      <c r="AE269" s="7" t="s">
        <v>176</v>
      </c>
      <c r="AF269" s="11">
        <v>1</v>
      </c>
      <c r="AG269" s="7">
        <v>2</v>
      </c>
      <c r="AH269" s="7" t="s">
        <v>54</v>
      </c>
      <c r="AI269" s="7" t="s">
        <v>54</v>
      </c>
      <c r="AJ269" s="7" t="s">
        <v>54</v>
      </c>
      <c r="AK269" s="7"/>
      <c r="AL269" s="8" t="s">
        <v>58</v>
      </c>
      <c r="AM269" s="8"/>
    </row>
    <row r="270" spans="1:39" x14ac:dyDescent="0.3">
      <c r="A270" s="7">
        <v>278</v>
      </c>
      <c r="B270" s="7" t="s">
        <v>1758</v>
      </c>
      <c r="C270" s="8">
        <v>31753</v>
      </c>
      <c r="D270" s="7" t="s">
        <v>72</v>
      </c>
      <c r="E270" s="9" t="s">
        <v>1759</v>
      </c>
      <c r="F270" s="7">
        <v>2050044</v>
      </c>
      <c r="G270" s="7"/>
      <c r="H270" s="7"/>
      <c r="I270" s="7" t="s">
        <v>1760</v>
      </c>
      <c r="J270" s="7" t="s">
        <v>1761</v>
      </c>
      <c r="K270" s="12" t="s">
        <v>1762</v>
      </c>
      <c r="L270" s="7" t="s">
        <v>1763</v>
      </c>
      <c r="M270" s="7" t="s">
        <v>1751</v>
      </c>
      <c r="N270" s="10">
        <v>5581992486415</v>
      </c>
      <c r="O270" s="10" t="s">
        <v>42</v>
      </c>
      <c r="P270" s="10" t="s">
        <v>42</v>
      </c>
      <c r="Q270" s="7" t="s">
        <v>1749</v>
      </c>
      <c r="R270" s="7" t="str" cm="1">
        <f t="array" ref="R27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70" s="7" t="s">
        <v>49</v>
      </c>
      <c r="T270" s="7" t="s">
        <v>50</v>
      </c>
      <c r="U270" s="7" t="s">
        <v>1764</v>
      </c>
      <c r="V270" s="10">
        <v>5581999879181</v>
      </c>
      <c r="W270" s="8">
        <v>44628</v>
      </c>
      <c r="X270" s="8">
        <v>44628</v>
      </c>
      <c r="Y270" s="7" t="s">
        <v>1756</v>
      </c>
      <c r="Z270" s="7" t="s">
        <v>1763</v>
      </c>
      <c r="AA270" s="7" t="s">
        <v>1758</v>
      </c>
      <c r="AB270" s="7" t="s">
        <v>96</v>
      </c>
      <c r="AC270" s="7" t="s">
        <v>140</v>
      </c>
      <c r="AD270" s="7" t="s">
        <v>54</v>
      </c>
      <c r="AE270" s="7" t="s">
        <v>176</v>
      </c>
      <c r="AF270" s="11">
        <v>1</v>
      </c>
      <c r="AG270" s="7">
        <v>2</v>
      </c>
      <c r="AH270" s="7" t="s">
        <v>54</v>
      </c>
      <c r="AI270" s="7" t="s">
        <v>56</v>
      </c>
      <c r="AJ270" s="7" t="s">
        <v>54</v>
      </c>
      <c r="AK270" s="7"/>
      <c r="AL270" s="8" t="s">
        <v>58</v>
      </c>
      <c r="AM270" s="8"/>
    </row>
    <row r="271" spans="1:39" x14ac:dyDescent="0.3">
      <c r="A271" s="7">
        <v>279</v>
      </c>
      <c r="B271" s="7" t="s">
        <v>1765</v>
      </c>
      <c r="C271" s="8">
        <v>28444</v>
      </c>
      <c r="D271" s="7" t="s">
        <v>40</v>
      </c>
      <c r="E271" s="9" t="s">
        <v>1766</v>
      </c>
      <c r="F271" s="7"/>
      <c r="G271" s="7">
        <v>1555848</v>
      </c>
      <c r="H271" s="7"/>
      <c r="I271" s="7" t="s">
        <v>1767</v>
      </c>
      <c r="J271" s="7" t="s">
        <v>1768</v>
      </c>
      <c r="K271" s="12" t="s">
        <v>1769</v>
      </c>
      <c r="L271" s="7" t="s">
        <v>1770</v>
      </c>
      <c r="M271" s="7" t="s">
        <v>1765</v>
      </c>
      <c r="N271" s="10">
        <v>595971319037</v>
      </c>
      <c r="O271" s="10" t="s">
        <v>42</v>
      </c>
      <c r="P271" s="10" t="s">
        <v>106</v>
      </c>
      <c r="Q271" s="7" t="s">
        <v>1749</v>
      </c>
      <c r="R271" s="7" t="str" cm="1">
        <f t="array" ref="R27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71" s="7" t="s">
        <v>406</v>
      </c>
      <c r="T271" s="7" t="s">
        <v>407</v>
      </c>
      <c r="U271" s="7" t="s">
        <v>1771</v>
      </c>
      <c r="V271" s="10">
        <v>595971319037</v>
      </c>
      <c r="W271" s="8">
        <v>44606</v>
      </c>
      <c r="X271" s="8">
        <v>44606</v>
      </c>
      <c r="Y271" s="7" t="s">
        <v>1770</v>
      </c>
      <c r="Z271" s="7" t="s">
        <v>1770</v>
      </c>
      <c r="AA271" s="7" t="s">
        <v>1765</v>
      </c>
      <c r="AB271" s="7" t="s">
        <v>96</v>
      </c>
      <c r="AC271" s="7" t="s">
        <v>140</v>
      </c>
      <c r="AD271" s="7" t="s">
        <v>54</v>
      </c>
      <c r="AE271" s="7" t="s">
        <v>176</v>
      </c>
      <c r="AF271" s="11">
        <v>1</v>
      </c>
      <c r="AG271" s="7">
        <v>2</v>
      </c>
      <c r="AH271" s="7" t="s">
        <v>54</v>
      </c>
      <c r="AI271" s="7" t="s">
        <v>56</v>
      </c>
      <c r="AJ271" s="7" t="s">
        <v>54</v>
      </c>
      <c r="AK271" s="7"/>
      <c r="AL271" s="8" t="s">
        <v>58</v>
      </c>
      <c r="AM271" s="8"/>
    </row>
    <row r="272" spans="1:39" x14ac:dyDescent="0.3">
      <c r="A272" s="7">
        <v>280</v>
      </c>
      <c r="B272" s="7" t="s">
        <v>1772</v>
      </c>
      <c r="C272" s="8">
        <v>28179</v>
      </c>
      <c r="D272" s="7" t="s">
        <v>72</v>
      </c>
      <c r="E272" s="9" t="s">
        <v>1773</v>
      </c>
      <c r="F272" s="7"/>
      <c r="G272" s="7"/>
      <c r="H272" s="7"/>
      <c r="I272" s="7" t="s">
        <v>1774</v>
      </c>
      <c r="J272" s="7" t="s">
        <v>1775</v>
      </c>
      <c r="K272" s="12" t="s">
        <v>1776</v>
      </c>
      <c r="L272" s="7" t="s">
        <v>1777</v>
      </c>
      <c r="M272" s="7" t="s">
        <v>1772</v>
      </c>
      <c r="N272" s="10">
        <v>5581994215015</v>
      </c>
      <c r="O272" s="10" t="s">
        <v>42</v>
      </c>
      <c r="P272" s="10" t="s">
        <v>42</v>
      </c>
      <c r="Q272" s="7" t="s">
        <v>264</v>
      </c>
      <c r="R272" s="7" t="str" cm="1">
        <f t="array" ref="R27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72" s="7" t="s">
        <v>49</v>
      </c>
      <c r="T272" s="7" t="s">
        <v>50</v>
      </c>
      <c r="U272" s="7" t="s">
        <v>1066</v>
      </c>
      <c r="V272" s="10">
        <v>5581994215015</v>
      </c>
      <c r="W272" s="8">
        <v>44593</v>
      </c>
      <c r="X272" s="8">
        <v>44593</v>
      </c>
      <c r="Y272" s="7" t="s">
        <v>1777</v>
      </c>
      <c r="Z272" s="7" t="s">
        <v>1777</v>
      </c>
      <c r="AA272" s="7" t="s">
        <v>1772</v>
      </c>
      <c r="AB272" s="7" t="s">
        <v>96</v>
      </c>
      <c r="AC272" s="7" t="s">
        <v>53</v>
      </c>
      <c r="AD272" s="7" t="s">
        <v>54</v>
      </c>
      <c r="AE272" s="7" t="s">
        <v>176</v>
      </c>
      <c r="AF272" s="11">
        <v>1</v>
      </c>
      <c r="AG272" s="7" t="s">
        <v>187</v>
      </c>
      <c r="AH272" s="7" t="s">
        <v>54</v>
      </c>
      <c r="AI272" s="7" t="s">
        <v>56</v>
      </c>
      <c r="AJ272" s="7" t="s">
        <v>54</v>
      </c>
      <c r="AK272" s="7"/>
      <c r="AL272" s="8" t="s">
        <v>58</v>
      </c>
      <c r="AM272" s="8"/>
    </row>
    <row r="273" spans="1:39" x14ac:dyDescent="0.3">
      <c r="A273" s="7">
        <v>281</v>
      </c>
      <c r="B273" s="7" t="s">
        <v>1778</v>
      </c>
      <c r="C273" s="8">
        <v>17562</v>
      </c>
      <c r="D273" s="7" t="s">
        <v>40</v>
      </c>
      <c r="E273" s="9" t="s">
        <v>1779</v>
      </c>
      <c r="F273" s="7">
        <v>4354424</v>
      </c>
      <c r="G273" s="7"/>
      <c r="H273" s="7"/>
      <c r="I273" s="7" t="s">
        <v>1780</v>
      </c>
      <c r="J273" s="7" t="s">
        <v>1781</v>
      </c>
      <c r="K273" s="12" t="s">
        <v>1782</v>
      </c>
      <c r="L273" s="7" t="s">
        <v>1783</v>
      </c>
      <c r="M273" s="7" t="s">
        <v>1778</v>
      </c>
      <c r="N273" s="10">
        <v>5571988060106</v>
      </c>
      <c r="O273" s="10" t="s">
        <v>106</v>
      </c>
      <c r="P273" s="10" t="s">
        <v>42</v>
      </c>
      <c r="Q273" s="7" t="s">
        <v>66</v>
      </c>
      <c r="R273" s="7" t="str" cm="1">
        <f t="array" ref="R27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73" s="7" t="s">
        <v>698</v>
      </c>
      <c r="T273" s="7" t="s">
        <v>296</v>
      </c>
      <c r="U273" s="7" t="s">
        <v>1784</v>
      </c>
      <c r="V273" s="10">
        <v>5571988060106</v>
      </c>
      <c r="W273" s="8">
        <v>44651</v>
      </c>
      <c r="X273" s="8">
        <v>44651</v>
      </c>
      <c r="Y273" s="7" t="s">
        <v>1783</v>
      </c>
      <c r="Z273" s="7" t="s">
        <v>1783</v>
      </c>
      <c r="AA273" s="7" t="s">
        <v>1778</v>
      </c>
      <c r="AB273" s="7" t="s">
        <v>417</v>
      </c>
      <c r="AC273" s="7" t="s">
        <v>53</v>
      </c>
      <c r="AD273" s="7" t="s">
        <v>54</v>
      </c>
      <c r="AE273" s="7" t="s">
        <v>176</v>
      </c>
      <c r="AF273" s="11">
        <v>1</v>
      </c>
      <c r="AG273" s="7">
        <v>2</v>
      </c>
      <c r="AH273" s="7" t="s">
        <v>54</v>
      </c>
      <c r="AI273" s="7" t="s">
        <v>56</v>
      </c>
      <c r="AJ273" s="7" t="s">
        <v>54</v>
      </c>
      <c r="AK273" s="7"/>
      <c r="AL273" s="8" t="s">
        <v>58</v>
      </c>
      <c r="AM273" s="8"/>
    </row>
    <row r="274" spans="1:39" x14ac:dyDescent="0.3">
      <c r="A274" s="7">
        <v>282</v>
      </c>
      <c r="B274" s="7" t="s">
        <v>1068</v>
      </c>
      <c r="C274" s="8">
        <v>29132</v>
      </c>
      <c r="D274" s="7" t="s">
        <v>72</v>
      </c>
      <c r="E274" s="9" t="s">
        <v>1785</v>
      </c>
      <c r="F274" s="7">
        <v>4884424</v>
      </c>
      <c r="G274" s="7" t="s">
        <v>42</v>
      </c>
      <c r="H274" s="7"/>
      <c r="I274" s="7"/>
      <c r="J274" s="7" t="s">
        <v>1070</v>
      </c>
      <c r="K274" s="12" t="s">
        <v>1071</v>
      </c>
      <c r="L274" s="7" t="s">
        <v>1072</v>
      </c>
      <c r="M274" s="7" t="s">
        <v>1068</v>
      </c>
      <c r="N274" s="10">
        <v>5511964381550</v>
      </c>
      <c r="O274" s="10" t="s">
        <v>106</v>
      </c>
      <c r="P274" s="10" t="s">
        <v>42</v>
      </c>
      <c r="Q274" s="7" t="s">
        <v>1073</v>
      </c>
      <c r="R274" s="7" t="str" cm="1">
        <f t="array" ref="R27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74" s="7" t="s">
        <v>217</v>
      </c>
      <c r="T274" s="7" t="s">
        <v>185</v>
      </c>
      <c r="U274" s="7" t="s">
        <v>1074</v>
      </c>
      <c r="V274" s="10">
        <v>5511964381550</v>
      </c>
      <c r="W274" s="8">
        <v>44369</v>
      </c>
      <c r="X274" s="8">
        <v>44369</v>
      </c>
      <c r="Y274" s="7" t="s">
        <v>1072</v>
      </c>
      <c r="Z274" s="7" t="s">
        <v>1072</v>
      </c>
      <c r="AA274" s="7" t="s">
        <v>1068</v>
      </c>
      <c r="AB274" s="7" t="s">
        <v>244</v>
      </c>
      <c r="AC274" s="7" t="s">
        <v>53</v>
      </c>
      <c r="AD274" s="7" t="s">
        <v>56</v>
      </c>
      <c r="AE274" s="7" t="s">
        <v>176</v>
      </c>
      <c r="AF274" s="11">
        <v>1</v>
      </c>
      <c r="AG274" s="7">
        <v>1</v>
      </c>
      <c r="AH274" s="7" t="s">
        <v>56</v>
      </c>
      <c r="AI274" s="7" t="s">
        <v>56</v>
      </c>
      <c r="AJ274" s="7" t="s">
        <v>54</v>
      </c>
      <c r="AK274" s="7"/>
      <c r="AL274" s="8" t="s">
        <v>58</v>
      </c>
      <c r="AM274" s="8"/>
    </row>
    <row r="275" spans="1:39" x14ac:dyDescent="0.3">
      <c r="A275" s="7">
        <v>283</v>
      </c>
      <c r="B275" s="7" t="s">
        <v>1786</v>
      </c>
      <c r="C275" s="8">
        <v>31841</v>
      </c>
      <c r="D275" s="7" t="s">
        <v>40</v>
      </c>
      <c r="E275" s="9" t="s">
        <v>1787</v>
      </c>
      <c r="F275" s="7"/>
      <c r="G275" s="7">
        <v>3283199</v>
      </c>
      <c r="H275" s="7"/>
      <c r="I275" s="7"/>
      <c r="J275" s="7" t="s">
        <v>1788</v>
      </c>
      <c r="K275" s="12" t="s">
        <v>1789</v>
      </c>
      <c r="L275" s="7" t="s">
        <v>1749</v>
      </c>
      <c r="M275" s="7" t="s">
        <v>1786</v>
      </c>
      <c r="N275" s="10">
        <v>5581999130271</v>
      </c>
      <c r="O275" s="10" t="s">
        <v>42</v>
      </c>
      <c r="P275" s="10" t="s">
        <v>106</v>
      </c>
      <c r="Q275" s="7" t="s">
        <v>1749</v>
      </c>
      <c r="R275" s="7" t="str" cm="1">
        <f t="array" ref="R275">_xlfn.IFS(BaseClientes2[[#This Row],[tipoDeCliente]]="ADVISOR","ADVISOR",BaseClientes2[[#This Row],[tipoDeCliente]]="FAMILIA","RETENCAO",BaseClientes2[[#This Row],[tipoDeCliente]]="RETENCAO","RETENCAO",BaseClientes2[[#This Row],[tipoDeCliente]]="NORMAL","CONSULTORIA",BaseClientes2[[#This Row],[tipoDeCliente]]="HIBRIDO","CONSULTORIA")</f>
        <v>RETENCAO</v>
      </c>
      <c r="S275" s="7" t="s">
        <v>49</v>
      </c>
      <c r="T275" s="7" t="s">
        <v>50</v>
      </c>
      <c r="U275" s="7" t="s">
        <v>1790</v>
      </c>
      <c r="V275" s="10">
        <v>5581999130271</v>
      </c>
      <c r="W275" s="8">
        <v>44656</v>
      </c>
      <c r="X275" s="8">
        <v>44656</v>
      </c>
      <c r="Y275" s="7" t="s">
        <v>1749</v>
      </c>
      <c r="Z275" s="7" t="s">
        <v>1749</v>
      </c>
      <c r="AA275" s="7" t="s">
        <v>1786</v>
      </c>
      <c r="AB275" s="7" t="s">
        <v>96</v>
      </c>
      <c r="AC275" s="7" t="s">
        <v>53</v>
      </c>
      <c r="AD275" s="7" t="s">
        <v>56</v>
      </c>
      <c r="AE275" s="7" t="s">
        <v>55</v>
      </c>
      <c r="AF275" s="11">
        <v>1</v>
      </c>
      <c r="AG275" s="7" t="s">
        <v>42</v>
      </c>
      <c r="AH275" s="7" t="s">
        <v>56</v>
      </c>
      <c r="AI275" s="7" t="s">
        <v>56</v>
      </c>
      <c r="AJ275" s="7" t="s">
        <v>56</v>
      </c>
      <c r="AK275" s="7"/>
      <c r="AL275" s="8" t="s">
        <v>58</v>
      </c>
      <c r="AM275" s="8"/>
    </row>
    <row r="276" spans="1:39" x14ac:dyDescent="0.3">
      <c r="A276" s="7">
        <v>284</v>
      </c>
      <c r="B276" s="7" t="s">
        <v>1791</v>
      </c>
      <c r="C276" s="8">
        <v>36539</v>
      </c>
      <c r="D276" s="7" t="s">
        <v>40</v>
      </c>
      <c r="E276" s="9" t="s">
        <v>1792</v>
      </c>
      <c r="F276" s="7">
        <v>7909973</v>
      </c>
      <c r="G276" s="7"/>
      <c r="H276" s="7"/>
      <c r="I276" s="7"/>
      <c r="J276" s="7" t="s">
        <v>1793</v>
      </c>
      <c r="K276" s="12" t="s">
        <v>1794</v>
      </c>
      <c r="L276" s="7" t="s">
        <v>1795</v>
      </c>
      <c r="M276" s="7" t="s">
        <v>1791</v>
      </c>
      <c r="N276" s="10">
        <v>5581993958831</v>
      </c>
      <c r="O276" s="10" t="s">
        <v>65</v>
      </c>
      <c r="P276" s="10" t="s">
        <v>42</v>
      </c>
      <c r="Q276" s="7" t="s">
        <v>66</v>
      </c>
      <c r="R276" s="7" t="str" cm="1">
        <f t="array" ref="R276">_xlfn.IFS(BaseClientes2[[#This Row],[tipoDeCliente]]="ADVISOR","ADVISOR",BaseClientes2[[#This Row],[tipoDeCliente]]="FAMILIA","RETENCAO",BaseClientes2[[#This Row],[tipoDeCliente]]="RETENCAO","RETENCAO",BaseClientes2[[#This Row],[tipoDeCliente]]="NORMAL","CONSULTORIA",BaseClientes2[[#This Row],[tipoDeCliente]]="HIBRIDO","CONSULTORIA")</f>
        <v>RETENCAO</v>
      </c>
      <c r="S276" s="7" t="s">
        <v>49</v>
      </c>
      <c r="T276" s="7" t="s">
        <v>50</v>
      </c>
      <c r="U276" s="7" t="s">
        <v>1796</v>
      </c>
      <c r="V276" s="10">
        <v>5581993958831</v>
      </c>
      <c r="W276" s="8">
        <v>44656</v>
      </c>
      <c r="X276" s="8">
        <v>44656</v>
      </c>
      <c r="Y276" s="7" t="s">
        <v>1795</v>
      </c>
      <c r="Z276" s="7" t="s">
        <v>1795</v>
      </c>
      <c r="AA276" s="7" t="s">
        <v>1791</v>
      </c>
      <c r="AB276" s="7" t="s">
        <v>631</v>
      </c>
      <c r="AC276" s="7" t="s">
        <v>140</v>
      </c>
      <c r="AD276" s="7" t="s">
        <v>56</v>
      </c>
      <c r="AE276" s="7" t="s">
        <v>55</v>
      </c>
      <c r="AF276" s="11">
        <v>1</v>
      </c>
      <c r="AG276" s="7" t="s">
        <v>42</v>
      </c>
      <c r="AH276" s="7" t="s">
        <v>56</v>
      </c>
      <c r="AI276" s="7" t="s">
        <v>56</v>
      </c>
      <c r="AJ276" s="7" t="s">
        <v>56</v>
      </c>
      <c r="AK276" s="7"/>
      <c r="AL276" s="8" t="s">
        <v>58</v>
      </c>
      <c r="AM276" s="8"/>
    </row>
    <row r="277" spans="1:39" x14ac:dyDescent="0.3">
      <c r="A277" s="7">
        <v>287</v>
      </c>
      <c r="B277" s="7" t="s">
        <v>1797</v>
      </c>
      <c r="C277" s="8"/>
      <c r="D277" s="7" t="s">
        <v>40</v>
      </c>
      <c r="E277" s="9" t="s">
        <v>1798</v>
      </c>
      <c r="F277" s="7"/>
      <c r="G277" s="7"/>
      <c r="H277" s="7"/>
      <c r="I277" s="7"/>
      <c r="J277" s="7"/>
      <c r="K277" s="12" t="s">
        <v>1466</v>
      </c>
      <c r="L277" s="7" t="s">
        <v>1461</v>
      </c>
      <c r="M277" s="7" t="s">
        <v>1462</v>
      </c>
      <c r="N277" s="10">
        <v>5581994214999</v>
      </c>
      <c r="O277" s="10" t="s">
        <v>42</v>
      </c>
      <c r="P277" s="10" t="s">
        <v>42</v>
      </c>
      <c r="Q277" s="7" t="s">
        <v>264</v>
      </c>
      <c r="R277" s="7" t="str" cm="1">
        <f t="array" ref="R277">_xlfn.IFS(BaseClientes2[[#This Row],[tipoDeCliente]]="ADVISOR","ADVISOR",BaseClientes2[[#This Row],[tipoDeCliente]]="FAMILIA","RETENCAO",BaseClientes2[[#This Row],[tipoDeCliente]]="RETENCAO","RETENCAO",BaseClientes2[[#This Row],[tipoDeCliente]]="NORMAL","CONSULTORIA",BaseClientes2[[#This Row],[tipoDeCliente]]="HIBRIDO","CONSULTORIA")</f>
        <v>RETENCAO</v>
      </c>
      <c r="S277" s="7" t="s">
        <v>49</v>
      </c>
      <c r="T277" s="7" t="s">
        <v>50</v>
      </c>
      <c r="U277" s="7" t="s">
        <v>1066</v>
      </c>
      <c r="V277" s="10">
        <v>5581994215053</v>
      </c>
      <c r="W277" s="8">
        <v>44592</v>
      </c>
      <c r="X277" s="8">
        <v>44592</v>
      </c>
      <c r="Y277" s="7" t="s">
        <v>1461</v>
      </c>
      <c r="Z277" s="7" t="s">
        <v>1799</v>
      </c>
      <c r="AA277" s="7" t="s">
        <v>1797</v>
      </c>
      <c r="AB277" s="7" t="s">
        <v>124</v>
      </c>
      <c r="AC277" s="7" t="s">
        <v>53</v>
      </c>
      <c r="AD277" s="7" t="s">
        <v>56</v>
      </c>
      <c r="AE277" s="7" t="s">
        <v>68</v>
      </c>
      <c r="AF277" s="11">
        <v>0</v>
      </c>
      <c r="AG277" s="7"/>
      <c r="AH277" s="7" t="s">
        <v>56</v>
      </c>
      <c r="AI277" s="7" t="s">
        <v>56</v>
      </c>
      <c r="AJ277" s="7" t="s">
        <v>56</v>
      </c>
      <c r="AK277" s="7"/>
      <c r="AL277" s="8" t="s">
        <v>58</v>
      </c>
      <c r="AM277" s="8"/>
    </row>
    <row r="278" spans="1:39" x14ac:dyDescent="0.3">
      <c r="A278" s="7">
        <v>288</v>
      </c>
      <c r="B278" s="7" t="s">
        <v>1800</v>
      </c>
      <c r="C278" s="8">
        <v>32381</v>
      </c>
      <c r="D278" s="7" t="s">
        <v>72</v>
      </c>
      <c r="E278" s="9" t="s">
        <v>1801</v>
      </c>
      <c r="F278" s="7">
        <v>8371976</v>
      </c>
      <c r="G278" s="7"/>
      <c r="H278" s="7"/>
      <c r="I278" s="7" t="s">
        <v>1802</v>
      </c>
      <c r="J278" s="7" t="s">
        <v>1803</v>
      </c>
      <c r="K278" s="12" t="s">
        <v>1804</v>
      </c>
      <c r="L278" s="7" t="s">
        <v>1805</v>
      </c>
      <c r="M278" s="7" t="s">
        <v>1800</v>
      </c>
      <c r="N278" s="10">
        <v>5581997053310</v>
      </c>
      <c r="O278" s="10" t="s">
        <v>65</v>
      </c>
      <c r="P278" s="10" t="s">
        <v>42</v>
      </c>
      <c r="Q278" s="7" t="s">
        <v>66</v>
      </c>
      <c r="R278" s="7" t="str" cm="1">
        <f t="array" ref="R27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78" s="7" t="s">
        <v>49</v>
      </c>
      <c r="T278" s="7" t="s">
        <v>50</v>
      </c>
      <c r="U278" s="7" t="s">
        <v>1806</v>
      </c>
      <c r="V278" s="10">
        <v>5581997053310</v>
      </c>
      <c r="W278" s="8">
        <v>44658</v>
      </c>
      <c r="X278" s="8">
        <v>44658</v>
      </c>
      <c r="Y278" s="7" t="s">
        <v>1805</v>
      </c>
      <c r="Z278" s="7" t="s">
        <v>1805</v>
      </c>
      <c r="AA278" s="7" t="s">
        <v>1800</v>
      </c>
      <c r="AB278" s="7" t="s">
        <v>108</v>
      </c>
      <c r="AC278" s="7" t="s">
        <v>140</v>
      </c>
      <c r="AD278" s="7" t="s">
        <v>54</v>
      </c>
      <c r="AE278" s="7" t="s">
        <v>176</v>
      </c>
      <c r="AF278" s="11">
        <v>1</v>
      </c>
      <c r="AG278" s="7">
        <v>2</v>
      </c>
      <c r="AH278" s="7" t="s">
        <v>54</v>
      </c>
      <c r="AI278" s="7" t="s">
        <v>56</v>
      </c>
      <c r="AJ278" s="7" t="s">
        <v>54</v>
      </c>
      <c r="AK278" s="7"/>
      <c r="AL278" s="8" t="s">
        <v>58</v>
      </c>
      <c r="AM278" s="8"/>
    </row>
    <row r="279" spans="1:39" x14ac:dyDescent="0.3">
      <c r="A279" s="7">
        <v>289</v>
      </c>
      <c r="B279" s="7" t="s">
        <v>1807</v>
      </c>
      <c r="C279" s="8">
        <v>29170</v>
      </c>
      <c r="D279" s="7" t="s">
        <v>40</v>
      </c>
      <c r="E279" s="9" t="s">
        <v>1808</v>
      </c>
      <c r="F279" s="7">
        <v>4678405</v>
      </c>
      <c r="G279" s="7"/>
      <c r="H279" s="7"/>
      <c r="I279" s="7" t="s">
        <v>1809</v>
      </c>
      <c r="J279" s="7" t="s">
        <v>1810</v>
      </c>
      <c r="K279" s="12" t="s">
        <v>1811</v>
      </c>
      <c r="L279" s="7" t="s">
        <v>1812</v>
      </c>
      <c r="M279" s="7" t="s">
        <v>1807</v>
      </c>
      <c r="N279" s="10">
        <v>5511950882787</v>
      </c>
      <c r="O279" s="10" t="s">
        <v>106</v>
      </c>
      <c r="P279" s="10" t="s">
        <v>42</v>
      </c>
      <c r="Q279" s="7" t="s">
        <v>66</v>
      </c>
      <c r="R279" s="7" t="str" cm="1">
        <f t="array" ref="R27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79" s="7" t="s">
        <v>49</v>
      </c>
      <c r="T279" s="7" t="s">
        <v>50</v>
      </c>
      <c r="U279" s="7" t="s">
        <v>1813</v>
      </c>
      <c r="V279" s="10">
        <v>5511950882787</v>
      </c>
      <c r="W279" s="8">
        <v>44671</v>
      </c>
      <c r="X279" s="8">
        <v>44671</v>
      </c>
      <c r="Y279" s="7" t="s">
        <v>1812</v>
      </c>
      <c r="Z279" s="7" t="s">
        <v>1812</v>
      </c>
      <c r="AA279" s="7" t="s">
        <v>1807</v>
      </c>
      <c r="AB279" s="7" t="s">
        <v>922</v>
      </c>
      <c r="AC279" s="7" t="s">
        <v>53</v>
      </c>
      <c r="AD279" s="7" t="s">
        <v>54</v>
      </c>
      <c r="AE279" s="7" t="s">
        <v>176</v>
      </c>
      <c r="AF279" s="11">
        <v>1</v>
      </c>
      <c r="AG279" s="7">
        <v>1</v>
      </c>
      <c r="AH279" s="7" t="s">
        <v>54</v>
      </c>
      <c r="AI279" s="7" t="s">
        <v>56</v>
      </c>
      <c r="AJ279" s="7" t="s">
        <v>54</v>
      </c>
      <c r="AK279" s="7"/>
      <c r="AL279" s="8" t="s">
        <v>58</v>
      </c>
      <c r="AM279" s="8"/>
    </row>
    <row r="280" spans="1:39" x14ac:dyDescent="0.3">
      <c r="A280" s="7">
        <v>290</v>
      </c>
      <c r="B280" s="7" t="s">
        <v>1814</v>
      </c>
      <c r="C280" s="8">
        <v>30184</v>
      </c>
      <c r="D280" s="7" t="s">
        <v>1815</v>
      </c>
      <c r="E280" s="9" t="s">
        <v>1816</v>
      </c>
      <c r="F280" s="7">
        <v>3917244</v>
      </c>
      <c r="G280" s="7"/>
      <c r="H280" s="7"/>
      <c r="I280" s="7" t="s">
        <v>1817</v>
      </c>
      <c r="J280" s="7" t="s">
        <v>1818</v>
      </c>
      <c r="K280" s="12" t="s">
        <v>1819</v>
      </c>
      <c r="L280" s="7" t="s">
        <v>1820</v>
      </c>
      <c r="M280" s="7" t="s">
        <v>1814</v>
      </c>
      <c r="N280" s="10">
        <v>5511952309052</v>
      </c>
      <c r="O280" s="10" t="s">
        <v>106</v>
      </c>
      <c r="P280" s="10" t="s">
        <v>42</v>
      </c>
      <c r="Q280" s="7" t="s">
        <v>66</v>
      </c>
      <c r="R280" s="7" t="str" cm="1">
        <f t="array" ref="R28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80" s="7" t="s">
        <v>49</v>
      </c>
      <c r="T280" s="7" t="s">
        <v>185</v>
      </c>
      <c r="U280" s="7" t="s">
        <v>1821</v>
      </c>
      <c r="V280" s="10">
        <v>5511952309052</v>
      </c>
      <c r="W280" s="8">
        <v>44671</v>
      </c>
      <c r="X280" s="8">
        <v>44671</v>
      </c>
      <c r="Y280" s="7" t="s">
        <v>1820</v>
      </c>
      <c r="Z280" s="7" t="s">
        <v>1820</v>
      </c>
      <c r="AA280" s="7" t="s">
        <v>1814</v>
      </c>
      <c r="AB280" s="7" t="s">
        <v>1822</v>
      </c>
      <c r="AC280" s="7" t="s">
        <v>53</v>
      </c>
      <c r="AD280" s="7" t="s">
        <v>54</v>
      </c>
      <c r="AE280" s="7" t="s">
        <v>176</v>
      </c>
      <c r="AF280" s="11">
        <v>1</v>
      </c>
      <c r="AG280" s="7">
        <v>3</v>
      </c>
      <c r="AH280" s="7" t="s">
        <v>54</v>
      </c>
      <c r="AI280" s="7" t="s">
        <v>56</v>
      </c>
      <c r="AJ280" s="7" t="s">
        <v>54</v>
      </c>
      <c r="AK280" s="7"/>
      <c r="AL280" s="8" t="s">
        <v>58</v>
      </c>
      <c r="AM280" s="8"/>
    </row>
    <row r="281" spans="1:39" x14ac:dyDescent="0.3">
      <c r="A281" s="7">
        <v>292</v>
      </c>
      <c r="B281" s="7" t="s">
        <v>1823</v>
      </c>
      <c r="C281" s="8">
        <v>35929</v>
      </c>
      <c r="D281" s="7" t="s">
        <v>72</v>
      </c>
      <c r="E281" s="9" t="s">
        <v>1824</v>
      </c>
      <c r="F281" s="7">
        <v>6305266</v>
      </c>
      <c r="G281" s="7"/>
      <c r="H281" s="7"/>
      <c r="I281" s="7"/>
      <c r="J281" s="7" t="s">
        <v>1825</v>
      </c>
      <c r="K281" s="12" t="s">
        <v>1826</v>
      </c>
      <c r="L281" s="7" t="s">
        <v>1827</v>
      </c>
      <c r="M281" s="7" t="s">
        <v>1823</v>
      </c>
      <c r="N281" s="10">
        <v>5581999145198</v>
      </c>
      <c r="O281" s="10" t="s">
        <v>65</v>
      </c>
      <c r="P281" s="10" t="s">
        <v>42</v>
      </c>
      <c r="Q281" s="7" t="s">
        <v>1513</v>
      </c>
      <c r="R281" s="7" t="str" cm="1">
        <f t="array" ref="R281">_xlfn.IFS(BaseClientes2[[#This Row],[tipoDeCliente]]="ADVISOR","ADVISOR",BaseClientes2[[#This Row],[tipoDeCliente]]="FAMILIA","RETENCAO",BaseClientes2[[#This Row],[tipoDeCliente]]="RETENCAO","RETENCAO",BaseClientes2[[#This Row],[tipoDeCliente]]="NORMAL","CONSULTORIA",BaseClientes2[[#This Row],[tipoDeCliente]]="HIBRIDO","CONSULTORIA")</f>
        <v>RETENCAO</v>
      </c>
      <c r="S281" s="7" t="s">
        <v>49</v>
      </c>
      <c r="T281" s="7" t="s">
        <v>1828</v>
      </c>
      <c r="U281" s="7" t="s">
        <v>1790</v>
      </c>
      <c r="V281" s="10">
        <v>5581999145198</v>
      </c>
      <c r="W281" s="8">
        <v>44683</v>
      </c>
      <c r="X281" s="8">
        <v>44683</v>
      </c>
      <c r="Y281" s="7" t="s">
        <v>1829</v>
      </c>
      <c r="Z281" s="7" t="s">
        <v>1829</v>
      </c>
      <c r="AA281" s="7" t="s">
        <v>1823</v>
      </c>
      <c r="AB281" s="7" t="s">
        <v>1822</v>
      </c>
      <c r="AC281" s="7" t="s">
        <v>140</v>
      </c>
      <c r="AD281" s="7" t="s">
        <v>1830</v>
      </c>
      <c r="AE281" s="7" t="s">
        <v>68</v>
      </c>
      <c r="AF281" s="11">
        <v>0</v>
      </c>
      <c r="AG281" s="7" t="s">
        <v>42</v>
      </c>
      <c r="AH281" s="7" t="s">
        <v>56</v>
      </c>
      <c r="AI281" s="7" t="s">
        <v>56</v>
      </c>
      <c r="AJ281" s="7" t="s">
        <v>56</v>
      </c>
      <c r="AK281" s="7"/>
      <c r="AL281" s="8" t="s">
        <v>58</v>
      </c>
      <c r="AM281" s="8"/>
    </row>
    <row r="282" spans="1:39" x14ac:dyDescent="0.3">
      <c r="A282" s="7">
        <v>295</v>
      </c>
      <c r="B282" s="7" t="s">
        <v>1472</v>
      </c>
      <c r="C282" s="8">
        <v>33907</v>
      </c>
      <c r="D282" s="7" t="s">
        <v>40</v>
      </c>
      <c r="E282" s="9" t="s">
        <v>1831</v>
      </c>
      <c r="F282" s="7">
        <v>2174275</v>
      </c>
      <c r="G282" s="7">
        <v>3214533</v>
      </c>
      <c r="H282" s="7"/>
      <c r="I282" s="7" t="s">
        <v>1832</v>
      </c>
      <c r="J282" s="7" t="s">
        <v>1475</v>
      </c>
      <c r="K282" s="12" t="s">
        <v>1476</v>
      </c>
      <c r="L282" s="7" t="s">
        <v>1477</v>
      </c>
      <c r="M282" s="7" t="s">
        <v>1472</v>
      </c>
      <c r="N282" s="10">
        <v>5511998125995</v>
      </c>
      <c r="O282" s="10" t="s">
        <v>106</v>
      </c>
      <c r="P282" s="10" t="s">
        <v>106</v>
      </c>
      <c r="Q282" s="7" t="s">
        <v>66</v>
      </c>
      <c r="R282" s="7" t="str" cm="1">
        <f t="array" ref="R28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82" s="7" t="s">
        <v>906</v>
      </c>
      <c r="T282" s="7" t="s">
        <v>185</v>
      </c>
      <c r="U282" s="7" t="s">
        <v>1478</v>
      </c>
      <c r="V282" s="10">
        <v>5511998125995</v>
      </c>
      <c r="W282" s="8">
        <v>44504</v>
      </c>
      <c r="X282" s="8">
        <v>44504</v>
      </c>
      <c r="Y282" s="7" t="s">
        <v>1477</v>
      </c>
      <c r="Z282" s="7" t="s">
        <v>1479</v>
      </c>
      <c r="AA282" s="7" t="s">
        <v>1480</v>
      </c>
      <c r="AB282" s="7" t="s">
        <v>124</v>
      </c>
      <c r="AC282" s="7" t="s">
        <v>53</v>
      </c>
      <c r="AD282" s="7" t="s">
        <v>56</v>
      </c>
      <c r="AE282" s="7" t="s">
        <v>176</v>
      </c>
      <c r="AF282" s="11">
        <v>1</v>
      </c>
      <c r="AG282" s="7">
        <v>1</v>
      </c>
      <c r="AH282" s="7" t="s">
        <v>54</v>
      </c>
      <c r="AI282" s="7" t="s">
        <v>54</v>
      </c>
      <c r="AJ282" s="7" t="s">
        <v>54</v>
      </c>
      <c r="AK282" s="7"/>
      <c r="AL282" s="8" t="s">
        <v>58</v>
      </c>
      <c r="AM282" s="8"/>
    </row>
    <row r="283" spans="1:39" x14ac:dyDescent="0.3">
      <c r="A283" s="7">
        <v>296</v>
      </c>
      <c r="B283" s="7" t="s">
        <v>1833</v>
      </c>
      <c r="C283" s="8">
        <v>29322</v>
      </c>
      <c r="D283" s="7" t="s">
        <v>72</v>
      </c>
      <c r="E283" s="9" t="s">
        <v>1834</v>
      </c>
      <c r="F283" s="7">
        <v>2191526</v>
      </c>
      <c r="G283" s="7"/>
      <c r="H283" s="7"/>
      <c r="I283" s="7"/>
      <c r="J283" s="7" t="s">
        <v>1835</v>
      </c>
      <c r="K283" s="12" t="s">
        <v>1836</v>
      </c>
      <c r="L283" s="7" t="s">
        <v>1837</v>
      </c>
      <c r="M283" s="7" t="s">
        <v>1833</v>
      </c>
      <c r="N283" s="10">
        <v>5581992926119</v>
      </c>
      <c r="O283" s="10" t="s">
        <v>65</v>
      </c>
      <c r="P283" s="10" t="s">
        <v>42</v>
      </c>
      <c r="Q283" s="7" t="s">
        <v>1073</v>
      </c>
      <c r="R283" s="7" t="str" cm="1">
        <f t="array" ref="R28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83" s="7" t="s">
        <v>49</v>
      </c>
      <c r="T283" s="7" t="s">
        <v>50</v>
      </c>
      <c r="U283" s="7" t="s">
        <v>1214</v>
      </c>
      <c r="V283" s="10">
        <v>5581992926119</v>
      </c>
      <c r="W283" s="8">
        <v>44671</v>
      </c>
      <c r="X283" s="8">
        <v>44671</v>
      </c>
      <c r="Y283" s="7" t="s">
        <v>1837</v>
      </c>
      <c r="Z283" s="7" t="s">
        <v>1837</v>
      </c>
      <c r="AA283" s="7" t="s">
        <v>1833</v>
      </c>
      <c r="AB283" s="7" t="s">
        <v>244</v>
      </c>
      <c r="AC283" s="7" t="s">
        <v>140</v>
      </c>
      <c r="AD283" s="7" t="s">
        <v>56</v>
      </c>
      <c r="AE283" s="7" t="s">
        <v>383</v>
      </c>
      <c r="AF283" s="11">
        <v>0</v>
      </c>
      <c r="AG283" s="7" t="s">
        <v>187</v>
      </c>
      <c r="AH283" s="7" t="s">
        <v>56</v>
      </c>
      <c r="AI283" s="7" t="s">
        <v>56</v>
      </c>
      <c r="AJ283" s="7" t="s">
        <v>56</v>
      </c>
      <c r="AK283" s="7"/>
      <c r="AL283" s="8" t="s">
        <v>58</v>
      </c>
      <c r="AM283" s="8"/>
    </row>
    <row r="284" spans="1:39" x14ac:dyDescent="0.3">
      <c r="A284" s="7">
        <v>297</v>
      </c>
      <c r="B284" s="7" t="s">
        <v>1838</v>
      </c>
      <c r="C284" s="8">
        <v>28406</v>
      </c>
      <c r="D284" s="7" t="s">
        <v>40</v>
      </c>
      <c r="E284" s="9" t="s">
        <v>1839</v>
      </c>
      <c r="F284" s="7">
        <v>4459005</v>
      </c>
      <c r="G284" s="7"/>
      <c r="H284" s="7"/>
      <c r="I284" s="7"/>
      <c r="J284" s="7" t="s">
        <v>1840</v>
      </c>
      <c r="K284" s="12" t="s">
        <v>1841</v>
      </c>
      <c r="L284" s="7" t="s">
        <v>1842</v>
      </c>
      <c r="M284" s="7" t="s">
        <v>1838</v>
      </c>
      <c r="N284" s="10">
        <v>5581999139450</v>
      </c>
      <c r="O284" s="10" t="s">
        <v>106</v>
      </c>
      <c r="P284" s="10" t="s">
        <v>42</v>
      </c>
      <c r="Q284" s="7" t="s">
        <v>1073</v>
      </c>
      <c r="R284" s="7" t="str" cm="1">
        <f t="array" ref="R28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84" s="7" t="s">
        <v>49</v>
      </c>
      <c r="T284" s="7" t="s">
        <v>50</v>
      </c>
      <c r="U284" s="7" t="s">
        <v>1757</v>
      </c>
      <c r="V284" s="10">
        <v>5581999139450</v>
      </c>
      <c r="W284" s="8">
        <v>44694</v>
      </c>
      <c r="X284" s="8">
        <v>44694</v>
      </c>
      <c r="Y284" s="7" t="s">
        <v>1842</v>
      </c>
      <c r="Z284" s="7" t="s">
        <v>1842</v>
      </c>
      <c r="AA284" s="7" t="s">
        <v>1838</v>
      </c>
      <c r="AB284" s="7" t="s">
        <v>52</v>
      </c>
      <c r="AC284" s="7" t="s">
        <v>53</v>
      </c>
      <c r="AD284" s="7" t="s">
        <v>54</v>
      </c>
      <c r="AE284" s="7" t="s">
        <v>176</v>
      </c>
      <c r="AF284" s="11">
        <v>1</v>
      </c>
      <c r="AG284" s="7" t="s">
        <v>187</v>
      </c>
      <c r="AH284" s="7" t="s">
        <v>56</v>
      </c>
      <c r="AI284" s="7" t="s">
        <v>56</v>
      </c>
      <c r="AJ284" s="7" t="s">
        <v>56</v>
      </c>
      <c r="AK284" s="7"/>
      <c r="AL284" s="8" t="s">
        <v>58</v>
      </c>
      <c r="AM284" s="8"/>
    </row>
    <row r="285" spans="1:39" x14ac:dyDescent="0.3">
      <c r="A285" s="7">
        <v>298</v>
      </c>
      <c r="B285" s="7" t="s">
        <v>1843</v>
      </c>
      <c r="C285" s="8">
        <v>29559</v>
      </c>
      <c r="D285" s="7" t="s">
        <v>72</v>
      </c>
      <c r="E285" s="9" t="s">
        <v>1844</v>
      </c>
      <c r="F285" s="7">
        <v>2727207</v>
      </c>
      <c r="G285" s="7"/>
      <c r="H285" s="7"/>
      <c r="I285" s="7"/>
      <c r="J285" s="7" t="s">
        <v>1845</v>
      </c>
      <c r="K285" s="12" t="s">
        <v>1846</v>
      </c>
      <c r="L285" s="7" t="s">
        <v>1847</v>
      </c>
      <c r="M285" s="7" t="s">
        <v>1843</v>
      </c>
      <c r="N285" s="10">
        <v>5581999660686</v>
      </c>
      <c r="O285" s="10" t="s">
        <v>106</v>
      </c>
      <c r="P285" s="10" t="s">
        <v>42</v>
      </c>
      <c r="Q285" s="7" t="s">
        <v>1073</v>
      </c>
      <c r="R285" s="7" t="str" cm="1">
        <f t="array" ref="R285">_xlfn.IFS(BaseClientes2[[#This Row],[tipoDeCliente]]="ADVISOR","ADVISOR",BaseClientes2[[#This Row],[tipoDeCliente]]="FAMILIA","RETENCAO",BaseClientes2[[#This Row],[tipoDeCliente]]="RETENCAO","RETENCAO",BaseClientes2[[#This Row],[tipoDeCliente]]="NORMAL","CONSULTORIA",BaseClientes2[[#This Row],[tipoDeCliente]]="HIBRIDO","CONSULTORIA")</f>
        <v>RETENCAO</v>
      </c>
      <c r="S285" s="7" t="s">
        <v>49</v>
      </c>
      <c r="T285" s="7" t="s">
        <v>50</v>
      </c>
      <c r="U285" s="7" t="s">
        <v>1848</v>
      </c>
      <c r="V285" s="10">
        <v>5581999660686</v>
      </c>
      <c r="W285" s="8">
        <v>44697</v>
      </c>
      <c r="X285" s="8">
        <v>44697</v>
      </c>
      <c r="Y285" s="7" t="s">
        <v>1847</v>
      </c>
      <c r="Z285" s="7" t="s">
        <v>1847</v>
      </c>
      <c r="AA285" s="7" t="s">
        <v>1843</v>
      </c>
      <c r="AB285" s="7" t="s">
        <v>244</v>
      </c>
      <c r="AC285" s="7" t="s">
        <v>140</v>
      </c>
      <c r="AD285" s="7" t="s">
        <v>56</v>
      </c>
      <c r="AE285" s="7" t="s">
        <v>68</v>
      </c>
      <c r="AF285" s="11">
        <v>0</v>
      </c>
      <c r="AG285" s="7" t="s">
        <v>42</v>
      </c>
      <c r="AH285" s="7" t="s">
        <v>56</v>
      </c>
      <c r="AI285" s="7" t="s">
        <v>56</v>
      </c>
      <c r="AJ285" s="7" t="s">
        <v>56</v>
      </c>
      <c r="AK285" s="7"/>
      <c r="AL285" s="8" t="s">
        <v>58</v>
      </c>
      <c r="AM285" s="8"/>
    </row>
    <row r="286" spans="1:39" x14ac:dyDescent="0.3">
      <c r="A286" s="7">
        <v>299</v>
      </c>
      <c r="B286" s="7" t="s">
        <v>1849</v>
      </c>
      <c r="C286" s="8">
        <v>29054</v>
      </c>
      <c r="D286" s="7" t="s">
        <v>40</v>
      </c>
      <c r="E286" s="9" t="s">
        <v>1850</v>
      </c>
      <c r="F286" s="7">
        <v>91944</v>
      </c>
      <c r="G286" s="7"/>
      <c r="H286" s="7"/>
      <c r="I286" s="7"/>
      <c r="J286" s="7" t="s">
        <v>1851</v>
      </c>
      <c r="K286" s="12" t="s">
        <v>1852</v>
      </c>
      <c r="L286" s="7" t="s">
        <v>1853</v>
      </c>
      <c r="M286" s="7" t="s">
        <v>1849</v>
      </c>
      <c r="N286" s="10">
        <v>5581992598875</v>
      </c>
      <c r="O286" s="10" t="s">
        <v>106</v>
      </c>
      <c r="P286" s="10" t="s">
        <v>42</v>
      </c>
      <c r="Q286" s="7" t="s">
        <v>48</v>
      </c>
      <c r="R286" s="7" t="str" cm="1">
        <f t="array" ref="R286">_xlfn.IFS(BaseClientes2[[#This Row],[tipoDeCliente]]="ADVISOR","ADVISOR",BaseClientes2[[#This Row],[tipoDeCliente]]="FAMILIA","RETENCAO",BaseClientes2[[#This Row],[tipoDeCliente]]="RETENCAO","RETENCAO",BaseClientes2[[#This Row],[tipoDeCliente]]="NORMAL","CONSULTORIA",BaseClientes2[[#This Row],[tipoDeCliente]]="HIBRIDO","CONSULTORIA")</f>
        <v>RETENCAO</v>
      </c>
      <c r="S286" s="7" t="s">
        <v>49</v>
      </c>
      <c r="T286" s="7" t="s">
        <v>50</v>
      </c>
      <c r="U286" s="7" t="s">
        <v>82</v>
      </c>
      <c r="V286" s="10">
        <v>5581992598875</v>
      </c>
      <c r="W286" s="8">
        <v>44670</v>
      </c>
      <c r="X286" s="8">
        <v>44670</v>
      </c>
      <c r="Y286" s="7" t="s">
        <v>1853</v>
      </c>
      <c r="Z286" s="7" t="s">
        <v>1853</v>
      </c>
      <c r="AA286" s="7" t="s">
        <v>1849</v>
      </c>
      <c r="AB286" s="7" t="s">
        <v>124</v>
      </c>
      <c r="AC286" s="7" t="s">
        <v>53</v>
      </c>
      <c r="AD286" s="7" t="s">
        <v>54</v>
      </c>
      <c r="AE286" s="7" t="s">
        <v>55</v>
      </c>
      <c r="AF286" s="11">
        <v>0</v>
      </c>
      <c r="AG286" s="7" t="s">
        <v>42</v>
      </c>
      <c r="AH286" s="7" t="s">
        <v>56</v>
      </c>
      <c r="AI286" s="7" t="s">
        <v>56</v>
      </c>
      <c r="AJ286" s="7" t="s">
        <v>56</v>
      </c>
      <c r="AK286" s="7"/>
      <c r="AL286" s="8" t="s">
        <v>58</v>
      </c>
      <c r="AM286" s="8"/>
    </row>
    <row r="287" spans="1:39" x14ac:dyDescent="0.3">
      <c r="A287" s="7">
        <v>300</v>
      </c>
      <c r="B287" s="7" t="s">
        <v>1854</v>
      </c>
      <c r="C287" s="8">
        <v>25621</v>
      </c>
      <c r="D287" s="7" t="s">
        <v>72</v>
      </c>
      <c r="E287" s="9" t="s">
        <v>1855</v>
      </c>
      <c r="F287" s="7">
        <v>8211008</v>
      </c>
      <c r="G287" s="7"/>
      <c r="H287" s="7"/>
      <c r="I287" s="7"/>
      <c r="J287" s="7" t="s">
        <v>1856</v>
      </c>
      <c r="K287" s="12" t="s">
        <v>1857</v>
      </c>
      <c r="L287" s="7" t="s">
        <v>1858</v>
      </c>
      <c r="M287" s="7" t="s">
        <v>1854</v>
      </c>
      <c r="N287" s="10">
        <v>5581999730567</v>
      </c>
      <c r="O287" s="10" t="s">
        <v>106</v>
      </c>
      <c r="P287" s="10" t="s">
        <v>42</v>
      </c>
      <c r="Q287" s="7" t="s">
        <v>48</v>
      </c>
      <c r="R287" s="7" t="str" cm="1">
        <f t="array" ref="R287">_xlfn.IFS(BaseClientes2[[#This Row],[tipoDeCliente]]="ADVISOR","ADVISOR",BaseClientes2[[#This Row],[tipoDeCliente]]="FAMILIA","RETENCAO",BaseClientes2[[#This Row],[tipoDeCliente]]="RETENCAO","RETENCAO",BaseClientes2[[#This Row],[tipoDeCliente]]="NORMAL","CONSULTORIA",BaseClientes2[[#This Row],[tipoDeCliente]]="HIBRIDO","CONSULTORIA")</f>
        <v>RETENCAO</v>
      </c>
      <c r="S287" s="7" t="s">
        <v>49</v>
      </c>
      <c r="T287" s="7" t="s">
        <v>50</v>
      </c>
      <c r="U287" s="7" t="s">
        <v>1859</v>
      </c>
      <c r="V287" s="10">
        <v>5581999730567</v>
      </c>
      <c r="W287" s="8">
        <v>44684</v>
      </c>
      <c r="X287" s="8">
        <v>44684</v>
      </c>
      <c r="Y287" s="7" t="s">
        <v>1858</v>
      </c>
      <c r="Z287" s="7" t="s">
        <v>1858</v>
      </c>
      <c r="AA287" s="7" t="s">
        <v>1854</v>
      </c>
      <c r="AB287" s="7" t="s">
        <v>1201</v>
      </c>
      <c r="AC287" s="7" t="s">
        <v>53</v>
      </c>
      <c r="AD287" s="7" t="s">
        <v>54</v>
      </c>
      <c r="AE287" s="7" t="s">
        <v>55</v>
      </c>
      <c r="AF287" s="11">
        <v>0</v>
      </c>
      <c r="AG287" s="7" t="s">
        <v>42</v>
      </c>
      <c r="AH287" s="7" t="s">
        <v>56</v>
      </c>
      <c r="AI287" s="7" t="s">
        <v>56</v>
      </c>
      <c r="AJ287" s="7" t="s">
        <v>56</v>
      </c>
      <c r="AK287" s="7"/>
      <c r="AL287" s="8" t="s">
        <v>58</v>
      </c>
      <c r="AM287" s="8"/>
    </row>
    <row r="288" spans="1:39" x14ac:dyDescent="0.3">
      <c r="A288" s="7">
        <v>301</v>
      </c>
      <c r="B288" s="7" t="s">
        <v>1860</v>
      </c>
      <c r="C288" s="8">
        <v>29002</v>
      </c>
      <c r="D288" s="7" t="s">
        <v>40</v>
      </c>
      <c r="E288" s="9" t="s">
        <v>1861</v>
      </c>
      <c r="F288" s="7">
        <v>2080451</v>
      </c>
      <c r="G288" s="7"/>
      <c r="H288" s="7"/>
      <c r="I288" s="7" t="s">
        <v>1862</v>
      </c>
      <c r="J288" s="7" t="s">
        <v>1863</v>
      </c>
      <c r="K288" s="12" t="s">
        <v>1864</v>
      </c>
      <c r="L288" s="7" t="s">
        <v>1865</v>
      </c>
      <c r="M288" s="7" t="s">
        <v>1860</v>
      </c>
      <c r="N288" s="10">
        <v>5581971170111</v>
      </c>
      <c r="O288" s="10" t="s">
        <v>65</v>
      </c>
      <c r="P288" s="10" t="s">
        <v>42</v>
      </c>
      <c r="Q288" s="7" t="s">
        <v>66</v>
      </c>
      <c r="R288" s="7" t="str" cm="1">
        <f t="array" ref="R28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88" s="7" t="s">
        <v>49</v>
      </c>
      <c r="T288" s="7" t="s">
        <v>50</v>
      </c>
      <c r="U288" s="7" t="s">
        <v>1562</v>
      </c>
      <c r="V288" s="10">
        <v>5581971170111</v>
      </c>
      <c r="W288" s="8">
        <v>44699</v>
      </c>
      <c r="X288" s="8">
        <v>44699</v>
      </c>
      <c r="Y288" s="7" t="s">
        <v>1865</v>
      </c>
      <c r="Z288" s="7" t="s">
        <v>1865</v>
      </c>
      <c r="AA288" s="7" t="s">
        <v>1860</v>
      </c>
      <c r="AB288" s="7" t="s">
        <v>124</v>
      </c>
      <c r="AC288" s="7" t="s">
        <v>53</v>
      </c>
      <c r="AD288" s="7" t="s">
        <v>54</v>
      </c>
      <c r="AE288" s="7" t="s">
        <v>176</v>
      </c>
      <c r="AF288" s="11">
        <v>1</v>
      </c>
      <c r="AG288" s="7">
        <v>2</v>
      </c>
      <c r="AH288" s="7" t="s">
        <v>54</v>
      </c>
      <c r="AI288" s="7" t="s">
        <v>54</v>
      </c>
      <c r="AJ288" s="7" t="s">
        <v>54</v>
      </c>
      <c r="AK288" s="7"/>
      <c r="AL288" s="8" t="s">
        <v>58</v>
      </c>
      <c r="AM288" s="8"/>
    </row>
    <row r="289" spans="1:39 3357:3357" x14ac:dyDescent="0.3">
      <c r="A289" s="7">
        <v>302</v>
      </c>
      <c r="B289" s="7" t="s">
        <v>1866</v>
      </c>
      <c r="C289" s="8">
        <v>29433</v>
      </c>
      <c r="D289" s="7" t="s">
        <v>72</v>
      </c>
      <c r="E289" s="9" t="s">
        <v>1867</v>
      </c>
      <c r="F289" s="7">
        <v>227672</v>
      </c>
      <c r="G289" s="7"/>
      <c r="H289" s="7"/>
      <c r="I289" s="7" t="s">
        <v>1868</v>
      </c>
      <c r="J289" s="7" t="s">
        <v>1869</v>
      </c>
      <c r="K289" s="12" t="s">
        <v>1870</v>
      </c>
      <c r="L289" s="7" t="s">
        <v>1865</v>
      </c>
      <c r="M289" s="7" t="s">
        <v>1860</v>
      </c>
      <c r="N289" s="10">
        <v>5581971170111</v>
      </c>
      <c r="O289" s="10" t="s">
        <v>65</v>
      </c>
      <c r="P289" s="10" t="s">
        <v>42</v>
      </c>
      <c r="Q289" s="7" t="s">
        <v>66</v>
      </c>
      <c r="R289" s="7" t="str" cm="1">
        <f t="array" ref="R28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89" s="7" t="s">
        <v>49</v>
      </c>
      <c r="T289" s="7" t="s">
        <v>50</v>
      </c>
      <c r="U289" s="7" t="s">
        <v>1562</v>
      </c>
      <c r="V289" s="10">
        <v>5581971170011</v>
      </c>
      <c r="W289" s="8">
        <v>44699</v>
      </c>
      <c r="X289" s="8">
        <v>44699</v>
      </c>
      <c r="Y289" s="7" t="s">
        <v>1865</v>
      </c>
      <c r="Z289" s="7" t="s">
        <v>1865</v>
      </c>
      <c r="AA289" s="7" t="s">
        <v>1860</v>
      </c>
      <c r="AB289" s="7" t="s">
        <v>164</v>
      </c>
      <c r="AC289" s="7" t="s">
        <v>140</v>
      </c>
      <c r="AD289" s="7" t="s">
        <v>54</v>
      </c>
      <c r="AE289" s="7" t="s">
        <v>176</v>
      </c>
      <c r="AF289" s="11">
        <v>1</v>
      </c>
      <c r="AG289" s="7">
        <v>2</v>
      </c>
      <c r="AH289" s="7" t="s">
        <v>54</v>
      </c>
      <c r="AI289" s="7" t="s">
        <v>54</v>
      </c>
      <c r="AJ289" s="7" t="s">
        <v>54</v>
      </c>
      <c r="AK289" s="7"/>
      <c r="AL289" s="8" t="s">
        <v>58</v>
      </c>
      <c r="AM289" s="8"/>
    </row>
    <row r="290" spans="1:39 3357:3357" x14ac:dyDescent="0.3">
      <c r="A290" s="7">
        <v>303</v>
      </c>
      <c r="B290" s="7" t="s">
        <v>1871</v>
      </c>
      <c r="C290" s="8">
        <v>27763</v>
      </c>
      <c r="D290" s="7" t="s">
        <v>40</v>
      </c>
      <c r="E290" s="9" t="s">
        <v>1872</v>
      </c>
      <c r="F290" s="7">
        <v>8600365</v>
      </c>
      <c r="G290" s="7"/>
      <c r="H290" s="7"/>
      <c r="I290" s="7" t="s">
        <v>1873</v>
      </c>
      <c r="J290" s="7" t="s">
        <v>1874</v>
      </c>
      <c r="K290" s="12" t="s">
        <v>1875</v>
      </c>
      <c r="L290" s="7" t="s">
        <v>1876</v>
      </c>
      <c r="M290" s="7" t="s">
        <v>1871</v>
      </c>
      <c r="N290" s="10">
        <v>5581996490033</v>
      </c>
      <c r="O290" s="10" t="s">
        <v>106</v>
      </c>
      <c r="P290" s="10" t="s">
        <v>42</v>
      </c>
      <c r="Q290" s="7" t="s">
        <v>1877</v>
      </c>
      <c r="R290" s="7" t="str" cm="1">
        <f t="array" ref="R29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90" s="7" t="s">
        <v>49</v>
      </c>
      <c r="T290" s="7" t="s">
        <v>50</v>
      </c>
      <c r="U290" s="7" t="s">
        <v>138</v>
      </c>
      <c r="V290" s="10">
        <v>5581996490033</v>
      </c>
      <c r="W290" s="8">
        <v>44697</v>
      </c>
      <c r="X290" s="8">
        <v>44697</v>
      </c>
      <c r="Y290" s="7" t="s">
        <v>1876</v>
      </c>
      <c r="Z290" s="7" t="s">
        <v>1876</v>
      </c>
      <c r="AA290" s="7" t="s">
        <v>1871</v>
      </c>
      <c r="AB290" s="7" t="s">
        <v>96</v>
      </c>
      <c r="AC290" s="7" t="s">
        <v>53</v>
      </c>
      <c r="AD290" s="7" t="s">
        <v>54</v>
      </c>
      <c r="AE290" s="7" t="s">
        <v>176</v>
      </c>
      <c r="AF290" s="11">
        <v>1</v>
      </c>
      <c r="AG290" s="7">
        <v>3</v>
      </c>
      <c r="AH290" s="7" t="s">
        <v>54</v>
      </c>
      <c r="AI290" s="7" t="s">
        <v>54</v>
      </c>
      <c r="AJ290" s="7" t="s">
        <v>54</v>
      </c>
      <c r="AK290" s="7"/>
      <c r="AL290" s="8" t="s">
        <v>58</v>
      </c>
      <c r="AM290" s="8"/>
    </row>
    <row r="291" spans="1:39 3357:3357" x14ac:dyDescent="0.3">
      <c r="A291" s="7">
        <v>304</v>
      </c>
      <c r="B291" s="7" t="s">
        <v>1878</v>
      </c>
      <c r="C291" s="8">
        <v>27956</v>
      </c>
      <c r="D291" s="7" t="s">
        <v>72</v>
      </c>
      <c r="E291" s="9" t="s">
        <v>1879</v>
      </c>
      <c r="F291" s="7">
        <v>8682924</v>
      </c>
      <c r="G291" s="7"/>
      <c r="H291" s="7"/>
      <c r="I291" s="7" t="s">
        <v>1880</v>
      </c>
      <c r="J291" s="7" t="s">
        <v>1881</v>
      </c>
      <c r="K291" s="12" t="s">
        <v>1875</v>
      </c>
      <c r="L291" s="7" t="s">
        <v>1876</v>
      </c>
      <c r="M291" s="7" t="s">
        <v>1871</v>
      </c>
      <c r="N291" s="10">
        <v>5581996490033</v>
      </c>
      <c r="O291" s="10" t="s">
        <v>65</v>
      </c>
      <c r="P291" s="10" t="s">
        <v>42</v>
      </c>
      <c r="Q291" s="7" t="s">
        <v>1877</v>
      </c>
      <c r="R291" s="7" t="str" cm="1">
        <f t="array" ref="R29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91" s="7" t="s">
        <v>49</v>
      </c>
      <c r="T291" s="7" t="s">
        <v>50</v>
      </c>
      <c r="U291" s="7" t="s">
        <v>138</v>
      </c>
      <c r="V291" s="10">
        <v>5581996490033</v>
      </c>
      <c r="W291" s="8">
        <v>44697</v>
      </c>
      <c r="X291" s="8">
        <v>44697</v>
      </c>
      <c r="Y291" s="7" t="s">
        <v>1876</v>
      </c>
      <c r="Z291" s="7" t="s">
        <v>1876</v>
      </c>
      <c r="AA291" s="7" t="s">
        <v>1871</v>
      </c>
      <c r="AB291" s="7" t="s">
        <v>164</v>
      </c>
      <c r="AC291" s="7" t="s">
        <v>140</v>
      </c>
      <c r="AD291" s="7" t="s">
        <v>54</v>
      </c>
      <c r="AE291" s="7" t="s">
        <v>176</v>
      </c>
      <c r="AF291" s="11">
        <v>1</v>
      </c>
      <c r="AG291" s="7">
        <v>3</v>
      </c>
      <c r="AH291" s="7" t="s">
        <v>54</v>
      </c>
      <c r="AI291" s="7" t="s">
        <v>54</v>
      </c>
      <c r="AJ291" s="7" t="s">
        <v>54</v>
      </c>
      <c r="AK291" s="7"/>
      <c r="AL291" s="8" t="s">
        <v>58</v>
      </c>
      <c r="AM291" s="8"/>
    </row>
    <row r="292" spans="1:39 3357:3357" x14ac:dyDescent="0.3">
      <c r="A292" s="7">
        <v>305</v>
      </c>
      <c r="B292" s="7" t="s">
        <v>1882</v>
      </c>
      <c r="C292" s="8">
        <v>32597</v>
      </c>
      <c r="D292" s="7" t="s">
        <v>40</v>
      </c>
      <c r="E292" s="9" t="s">
        <v>1883</v>
      </c>
      <c r="F292" s="7">
        <v>3344319</v>
      </c>
      <c r="G292" s="7">
        <v>3557212</v>
      </c>
      <c r="H292" s="7"/>
      <c r="I292" s="7" t="s">
        <v>1884</v>
      </c>
      <c r="J292" s="7" t="s">
        <v>1885</v>
      </c>
      <c r="K292" s="12" t="s">
        <v>1886</v>
      </c>
      <c r="L292" s="7" t="s">
        <v>1887</v>
      </c>
      <c r="M292" s="7" t="s">
        <v>1882</v>
      </c>
      <c r="N292" s="10">
        <v>5581999792299</v>
      </c>
      <c r="O292" s="10" t="s">
        <v>42</v>
      </c>
      <c r="P292" s="10" t="s">
        <v>106</v>
      </c>
      <c r="Q292" s="7" t="s">
        <v>66</v>
      </c>
      <c r="R292" s="7" t="str" cm="1">
        <f t="array" ref="R29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92" s="7" t="s">
        <v>49</v>
      </c>
      <c r="T292" s="7" t="s">
        <v>50</v>
      </c>
      <c r="U292" s="7">
        <v>52061095</v>
      </c>
      <c r="V292" s="10">
        <v>5581999792299</v>
      </c>
      <c r="W292" s="8">
        <v>44708</v>
      </c>
      <c r="X292" s="8">
        <v>44708</v>
      </c>
      <c r="Y292" s="7" t="s">
        <v>1887</v>
      </c>
      <c r="Z292" s="7" t="s">
        <v>1887</v>
      </c>
      <c r="AA292" s="7" t="s">
        <v>1882</v>
      </c>
      <c r="AB292" s="7" t="s">
        <v>124</v>
      </c>
      <c r="AC292" s="7" t="s">
        <v>53</v>
      </c>
      <c r="AD292" s="7" t="s">
        <v>54</v>
      </c>
      <c r="AE292" s="7" t="s">
        <v>176</v>
      </c>
      <c r="AF292" s="11">
        <v>1</v>
      </c>
      <c r="AG292" s="7">
        <v>2</v>
      </c>
      <c r="AH292" s="7" t="s">
        <v>54</v>
      </c>
      <c r="AI292" s="7" t="s">
        <v>54</v>
      </c>
      <c r="AJ292" s="7" t="s">
        <v>54</v>
      </c>
      <c r="AK292" s="7"/>
      <c r="AL292" s="8" t="s">
        <v>58</v>
      </c>
      <c r="AM292" s="8"/>
    </row>
    <row r="293" spans="1:39 3357:3357" x14ac:dyDescent="0.3">
      <c r="A293" s="7">
        <v>306</v>
      </c>
      <c r="B293" s="7" t="s">
        <v>1888</v>
      </c>
      <c r="C293" s="8">
        <v>31934</v>
      </c>
      <c r="D293" s="7" t="s">
        <v>72</v>
      </c>
      <c r="E293" s="9" t="s">
        <v>1889</v>
      </c>
      <c r="F293" s="7">
        <v>8705301</v>
      </c>
      <c r="G293" s="7"/>
      <c r="H293" s="7"/>
      <c r="I293" s="7" t="s">
        <v>1890</v>
      </c>
      <c r="J293" s="7" t="s">
        <v>1891</v>
      </c>
      <c r="K293" s="12" t="s">
        <v>1892</v>
      </c>
      <c r="L293" s="7" t="s">
        <v>1887</v>
      </c>
      <c r="M293" s="7" t="s">
        <v>1882</v>
      </c>
      <c r="N293" s="10">
        <v>5581999792299</v>
      </c>
      <c r="O293" s="10" t="s">
        <v>65</v>
      </c>
      <c r="P293" s="10" t="s">
        <v>42</v>
      </c>
      <c r="Q293" s="7" t="s">
        <v>66</v>
      </c>
      <c r="R293" s="7" t="str" cm="1">
        <f t="array" ref="R29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93" s="7" t="s">
        <v>49</v>
      </c>
      <c r="T293" s="7" t="s">
        <v>50</v>
      </c>
      <c r="U293" s="7">
        <v>52061095</v>
      </c>
      <c r="V293" s="10">
        <v>5581987098082</v>
      </c>
      <c r="W293" s="8">
        <v>44708</v>
      </c>
      <c r="X293" s="8">
        <v>44708</v>
      </c>
      <c r="Y293" s="7" t="s">
        <v>1887</v>
      </c>
      <c r="Z293" s="7" t="s">
        <v>1887</v>
      </c>
      <c r="AA293" s="7" t="s">
        <v>1882</v>
      </c>
      <c r="AB293" s="7" t="s">
        <v>124</v>
      </c>
      <c r="AC293" s="7" t="s">
        <v>140</v>
      </c>
      <c r="AD293" s="7" t="s">
        <v>56</v>
      </c>
      <c r="AE293" s="7" t="s">
        <v>176</v>
      </c>
      <c r="AF293" s="11">
        <v>1</v>
      </c>
      <c r="AG293" s="7">
        <v>2</v>
      </c>
      <c r="AH293" s="7" t="s">
        <v>54</v>
      </c>
      <c r="AI293" s="7" t="s">
        <v>54</v>
      </c>
      <c r="AJ293" s="7" t="s">
        <v>54</v>
      </c>
      <c r="AK293" s="7"/>
      <c r="AL293" s="8" t="s">
        <v>58</v>
      </c>
      <c r="AM293" s="8"/>
    </row>
    <row r="294" spans="1:39 3357:3357" x14ac:dyDescent="0.3">
      <c r="A294" s="7">
        <v>307</v>
      </c>
      <c r="B294" s="7" t="s">
        <v>1893</v>
      </c>
      <c r="C294" s="8">
        <v>43869</v>
      </c>
      <c r="D294" s="7" t="s">
        <v>72</v>
      </c>
      <c r="E294" s="9" t="s">
        <v>1894</v>
      </c>
      <c r="F294" s="7">
        <v>8837283</v>
      </c>
      <c r="G294" s="7"/>
      <c r="H294" s="7"/>
      <c r="I294" s="7" t="s">
        <v>1895</v>
      </c>
      <c r="J294" s="7" t="s">
        <v>1896</v>
      </c>
      <c r="K294" s="12" t="s">
        <v>1886</v>
      </c>
      <c r="L294" s="7" t="s">
        <v>1887</v>
      </c>
      <c r="M294" s="7" t="s">
        <v>1882</v>
      </c>
      <c r="N294" s="10">
        <v>5581999792299</v>
      </c>
      <c r="O294" s="10" t="s">
        <v>65</v>
      </c>
      <c r="P294" s="10" t="s">
        <v>42</v>
      </c>
      <c r="Q294" s="7" t="s">
        <v>66</v>
      </c>
      <c r="R294" s="7" t="str" cm="1">
        <f t="array" ref="R29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94" s="7" t="s">
        <v>49</v>
      </c>
      <c r="T294" s="7" t="s">
        <v>50</v>
      </c>
      <c r="U294" s="7">
        <v>52061095</v>
      </c>
      <c r="V294" s="10">
        <v>5581999792299</v>
      </c>
      <c r="W294" s="8">
        <v>44708</v>
      </c>
      <c r="X294" s="8">
        <v>44708</v>
      </c>
      <c r="Y294" s="7" t="s">
        <v>1887</v>
      </c>
      <c r="Z294" s="7" t="s">
        <v>1887</v>
      </c>
      <c r="AA294" s="7" t="s">
        <v>1882</v>
      </c>
      <c r="AB294" s="7" t="s">
        <v>151</v>
      </c>
      <c r="AC294" s="7" t="s">
        <v>140</v>
      </c>
      <c r="AD294" s="7" t="s">
        <v>56</v>
      </c>
      <c r="AE294" s="7" t="s">
        <v>176</v>
      </c>
      <c r="AF294" s="11">
        <v>1</v>
      </c>
      <c r="AG294" s="7">
        <v>2</v>
      </c>
      <c r="AH294" s="7" t="s">
        <v>54</v>
      </c>
      <c r="AI294" s="7" t="s">
        <v>54</v>
      </c>
      <c r="AJ294" s="7" t="s">
        <v>54</v>
      </c>
      <c r="AK294" s="7"/>
      <c r="AL294" s="8" t="s">
        <v>58</v>
      </c>
      <c r="AM294" s="8"/>
    </row>
    <row r="295" spans="1:39 3357:3357" x14ac:dyDescent="0.3">
      <c r="A295" s="7">
        <v>308</v>
      </c>
      <c r="B295" s="7" t="s">
        <v>1897</v>
      </c>
      <c r="C295" s="8">
        <v>42848</v>
      </c>
      <c r="D295" s="7" t="s">
        <v>40</v>
      </c>
      <c r="E295" s="9" t="s">
        <v>1898</v>
      </c>
      <c r="F295" s="7">
        <v>8864224</v>
      </c>
      <c r="G295" s="7"/>
      <c r="H295" s="7"/>
      <c r="I295" s="7" t="s">
        <v>1899</v>
      </c>
      <c r="J295" s="7" t="s">
        <v>1900</v>
      </c>
      <c r="K295" s="12" t="s">
        <v>1886</v>
      </c>
      <c r="L295" s="7" t="s">
        <v>1887</v>
      </c>
      <c r="M295" s="7" t="s">
        <v>1882</v>
      </c>
      <c r="N295" s="10">
        <v>5581999792299</v>
      </c>
      <c r="O295" s="10" t="s">
        <v>65</v>
      </c>
      <c r="P295" s="10" t="s">
        <v>42</v>
      </c>
      <c r="Q295" s="7" t="s">
        <v>66</v>
      </c>
      <c r="R295" s="7" t="str" cm="1">
        <f t="array" ref="R29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95" s="7" t="s">
        <v>49</v>
      </c>
      <c r="T295" s="7" t="s">
        <v>50</v>
      </c>
      <c r="U295" s="7" t="s">
        <v>1901</v>
      </c>
      <c r="V295" s="10">
        <v>5581999792299</v>
      </c>
      <c r="W295" s="8">
        <v>44708</v>
      </c>
      <c r="X295" s="8">
        <v>44708</v>
      </c>
      <c r="Y295" s="7" t="s">
        <v>1887</v>
      </c>
      <c r="Z295" s="7" t="s">
        <v>1887</v>
      </c>
      <c r="AA295" s="7" t="s">
        <v>1882</v>
      </c>
      <c r="AB295" s="7" t="s">
        <v>151</v>
      </c>
      <c r="AC295" s="7" t="s">
        <v>140</v>
      </c>
      <c r="AD295" s="7" t="s">
        <v>56</v>
      </c>
      <c r="AE295" s="7" t="s">
        <v>176</v>
      </c>
      <c r="AF295" s="11">
        <v>1</v>
      </c>
      <c r="AG295" s="7">
        <v>2</v>
      </c>
      <c r="AH295" s="7" t="s">
        <v>54</v>
      </c>
      <c r="AI295" s="7" t="s">
        <v>54</v>
      </c>
      <c r="AJ295" s="7" t="s">
        <v>54</v>
      </c>
      <c r="AK295" s="7"/>
      <c r="AL295" s="8" t="s">
        <v>58</v>
      </c>
      <c r="AM295" s="8"/>
    </row>
    <row r="296" spans="1:39 3357:3357" x14ac:dyDescent="0.3">
      <c r="A296" s="7">
        <v>309</v>
      </c>
      <c r="B296" s="7" t="s">
        <v>1902</v>
      </c>
      <c r="C296" s="8">
        <v>27391</v>
      </c>
      <c r="D296" s="7" t="s">
        <v>40</v>
      </c>
      <c r="E296" s="9" t="s">
        <v>1903</v>
      </c>
      <c r="F296" s="7"/>
      <c r="G296" s="7">
        <v>433363</v>
      </c>
      <c r="H296" s="7"/>
      <c r="I296" s="7" t="s">
        <v>1904</v>
      </c>
      <c r="J296" s="7" t="s">
        <v>1905</v>
      </c>
      <c r="K296" s="12" t="s">
        <v>1906</v>
      </c>
      <c r="L296" s="7" t="s">
        <v>1907</v>
      </c>
      <c r="M296" s="7" t="s">
        <v>1902</v>
      </c>
      <c r="N296" s="10">
        <v>5511993292933</v>
      </c>
      <c r="O296" s="10" t="s">
        <v>42</v>
      </c>
      <c r="P296" s="10" t="s">
        <v>106</v>
      </c>
      <c r="Q296" s="7" t="s">
        <v>66</v>
      </c>
      <c r="R296" s="7" t="str" cm="1">
        <f t="array" ref="R29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96" s="7" t="s">
        <v>217</v>
      </c>
      <c r="T296" s="7" t="s">
        <v>185</v>
      </c>
      <c r="U296" s="7" t="s">
        <v>1908</v>
      </c>
      <c r="V296" s="10">
        <v>5511993292933</v>
      </c>
      <c r="W296" s="8">
        <v>44704</v>
      </c>
      <c r="X296" s="8">
        <v>44704</v>
      </c>
      <c r="Y296" s="7" t="s">
        <v>1907</v>
      </c>
      <c r="Z296" s="7" t="s">
        <v>1907</v>
      </c>
      <c r="AA296" s="7" t="s">
        <v>1902</v>
      </c>
      <c r="AB296" s="7" t="s">
        <v>847</v>
      </c>
      <c r="AC296" s="7" t="s">
        <v>53</v>
      </c>
      <c r="AD296" s="7" t="s">
        <v>54</v>
      </c>
      <c r="AE296" s="7" t="s">
        <v>176</v>
      </c>
      <c r="AF296" s="11">
        <v>1</v>
      </c>
      <c r="AG296" s="7">
        <v>2</v>
      </c>
      <c r="AH296" s="7" t="s">
        <v>54</v>
      </c>
      <c r="AI296" s="7" t="s">
        <v>56</v>
      </c>
      <c r="AJ296" s="7" t="s">
        <v>54</v>
      </c>
      <c r="AK296" s="7"/>
      <c r="AL296" s="8" t="s">
        <v>58</v>
      </c>
      <c r="AM296" s="8"/>
    </row>
    <row r="297" spans="1:39 3357:3357" x14ac:dyDescent="0.3">
      <c r="A297" s="7">
        <v>310</v>
      </c>
      <c r="B297" s="7" t="s">
        <v>1909</v>
      </c>
      <c r="C297" s="8">
        <v>30460</v>
      </c>
      <c r="D297" s="7" t="s">
        <v>40</v>
      </c>
      <c r="E297" s="9" t="s">
        <v>1910</v>
      </c>
      <c r="F297" s="7">
        <v>2125874</v>
      </c>
      <c r="G297" s="7">
        <v>3805413</v>
      </c>
      <c r="H297" s="7"/>
      <c r="I297" s="7" t="s">
        <v>1911</v>
      </c>
      <c r="J297" s="7" t="s">
        <v>1912</v>
      </c>
      <c r="K297" s="12" t="s">
        <v>1913</v>
      </c>
      <c r="L297" s="7" t="s">
        <v>1914</v>
      </c>
      <c r="M297" s="7" t="s">
        <v>1909</v>
      </c>
      <c r="N297" s="10">
        <v>5511998773185</v>
      </c>
      <c r="O297" s="10" t="s">
        <v>106</v>
      </c>
      <c r="P297" s="10" t="s">
        <v>65</v>
      </c>
      <c r="Q297" s="7" t="s">
        <v>66</v>
      </c>
      <c r="R297" s="7" t="str" cm="1">
        <f t="array" ref="R29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297" s="7" t="s">
        <v>217</v>
      </c>
      <c r="T297" s="7" t="s">
        <v>185</v>
      </c>
      <c r="U297" s="7" t="s">
        <v>1915</v>
      </c>
      <c r="V297" s="10">
        <v>5511998773185</v>
      </c>
      <c r="W297" s="8">
        <v>44693</v>
      </c>
      <c r="X297" s="8">
        <v>44693</v>
      </c>
      <c r="Y297" s="7" t="s">
        <v>1914</v>
      </c>
      <c r="Z297" s="7" t="s">
        <v>1914</v>
      </c>
      <c r="AA297" s="7" t="s">
        <v>1909</v>
      </c>
      <c r="AB297" s="7" t="s">
        <v>96</v>
      </c>
      <c r="AC297" s="7" t="s">
        <v>53</v>
      </c>
      <c r="AD297" s="7" t="s">
        <v>54</v>
      </c>
      <c r="AE297" s="7" t="s">
        <v>176</v>
      </c>
      <c r="AF297" s="11">
        <v>1</v>
      </c>
      <c r="AG297" s="7">
        <v>2</v>
      </c>
      <c r="AH297" s="7" t="s">
        <v>54</v>
      </c>
      <c r="AI297" s="7" t="s">
        <v>56</v>
      </c>
      <c r="AJ297" s="7" t="s">
        <v>54</v>
      </c>
      <c r="AK297" s="7"/>
      <c r="AL297" s="8" t="s">
        <v>58</v>
      </c>
      <c r="AM297" s="8"/>
    </row>
    <row r="298" spans="1:39 3357:3357" x14ac:dyDescent="0.3">
      <c r="A298" s="7">
        <v>311</v>
      </c>
      <c r="B298" s="7" t="s">
        <v>1916</v>
      </c>
      <c r="C298" s="8">
        <v>28630</v>
      </c>
      <c r="D298" s="7" t="s">
        <v>72</v>
      </c>
      <c r="E298" s="9" t="s">
        <v>1917</v>
      </c>
      <c r="F298" s="7">
        <v>4391645</v>
      </c>
      <c r="G298" s="7"/>
      <c r="H298" s="7"/>
      <c r="I298" s="7"/>
      <c r="J298" s="7" t="s">
        <v>1918</v>
      </c>
      <c r="K298" s="12" t="s">
        <v>1919</v>
      </c>
      <c r="L298" s="7" t="s">
        <v>1920</v>
      </c>
      <c r="M298" s="7" t="s">
        <v>1916</v>
      </c>
      <c r="N298" s="10" t="s">
        <v>42</v>
      </c>
      <c r="O298" s="10" t="s">
        <v>65</v>
      </c>
      <c r="P298" s="10" t="s">
        <v>42</v>
      </c>
      <c r="Q298" s="7" t="s">
        <v>1073</v>
      </c>
      <c r="R298" s="7" t="str" cm="1">
        <f t="array" ref="R298">_xlfn.IFS(BaseClientes2[[#This Row],[tipoDeCliente]]="ADVISOR","ADVISOR",BaseClientes2[[#This Row],[tipoDeCliente]]="FAMILIA","RETENCAO",BaseClientes2[[#This Row],[tipoDeCliente]]="RETENCAO","RETENCAO",BaseClientes2[[#This Row],[tipoDeCliente]]="NORMAL","CONSULTORIA",BaseClientes2[[#This Row],[tipoDeCliente]]="HIBRIDO","CONSULTORIA")</f>
        <v>RETENCAO</v>
      </c>
      <c r="S298" s="7" t="s">
        <v>49</v>
      </c>
      <c r="T298" s="7" t="s">
        <v>50</v>
      </c>
      <c r="U298" s="7" t="s">
        <v>1921</v>
      </c>
      <c r="V298" s="10">
        <v>5581991787770</v>
      </c>
      <c r="W298" s="8">
        <v>44694</v>
      </c>
      <c r="X298" s="8">
        <v>44694</v>
      </c>
      <c r="Y298" s="7" t="s">
        <v>1920</v>
      </c>
      <c r="Z298" s="7" t="s">
        <v>1920</v>
      </c>
      <c r="AA298" s="7" t="s">
        <v>1916</v>
      </c>
      <c r="AB298" s="7" t="s">
        <v>108</v>
      </c>
      <c r="AC298" s="7" t="s">
        <v>140</v>
      </c>
      <c r="AD298" s="7" t="s">
        <v>54</v>
      </c>
      <c r="AE298" s="7" t="s">
        <v>68</v>
      </c>
      <c r="AF298" s="11">
        <v>0</v>
      </c>
      <c r="AG298" s="7"/>
      <c r="AH298" s="7" t="s">
        <v>56</v>
      </c>
      <c r="AI298" s="7" t="s">
        <v>56</v>
      </c>
      <c r="AJ298" s="7" t="s">
        <v>56</v>
      </c>
      <c r="AK298" s="7"/>
      <c r="AL298" s="8" t="s">
        <v>58</v>
      </c>
      <c r="AM298" s="8"/>
    </row>
    <row r="299" spans="1:39 3357:3357" x14ac:dyDescent="0.3">
      <c r="A299" s="7">
        <v>312</v>
      </c>
      <c r="B299" s="7" t="s">
        <v>1922</v>
      </c>
      <c r="C299" s="8">
        <v>28136</v>
      </c>
      <c r="D299" s="7" t="s">
        <v>72</v>
      </c>
      <c r="E299" s="9" t="s">
        <v>1923</v>
      </c>
      <c r="F299" s="7">
        <v>6900933</v>
      </c>
      <c r="G299" s="7"/>
      <c r="H299" s="7"/>
      <c r="I299" s="7"/>
      <c r="J299" s="7" t="s">
        <v>1924</v>
      </c>
      <c r="K299" s="12" t="s">
        <v>1925</v>
      </c>
      <c r="L299" s="7" t="s">
        <v>1926</v>
      </c>
      <c r="M299" s="7" t="s">
        <v>1922</v>
      </c>
      <c r="N299" s="10" t="s">
        <v>42</v>
      </c>
      <c r="O299" s="10" t="s">
        <v>42</v>
      </c>
      <c r="P299" s="10" t="s">
        <v>42</v>
      </c>
      <c r="Q299" s="7" t="s">
        <v>316</v>
      </c>
      <c r="R299" s="7" t="str" cm="1">
        <f t="array" ref="R299">_xlfn.IFS(BaseClientes2[[#This Row],[tipoDeCliente]]="ADVISOR","ADVISOR",BaseClientes2[[#This Row],[tipoDeCliente]]="FAMILIA","RETENCAO",BaseClientes2[[#This Row],[tipoDeCliente]]="RETENCAO","RETENCAO",BaseClientes2[[#This Row],[tipoDeCliente]]="NORMAL","CONSULTORIA",BaseClientes2[[#This Row],[tipoDeCliente]]="HIBRIDO","CONSULTORIA")</f>
        <v>RETENCAO</v>
      </c>
      <c r="S299" s="7" t="s">
        <v>317</v>
      </c>
      <c r="T299" s="7" t="s">
        <v>50</v>
      </c>
      <c r="U299" s="7" t="s">
        <v>318</v>
      </c>
      <c r="V299" s="10">
        <v>55819885327355</v>
      </c>
      <c r="W299" s="8">
        <v>44475</v>
      </c>
      <c r="X299" s="8">
        <v>44475</v>
      </c>
      <c r="Y299" s="7" t="s">
        <v>316</v>
      </c>
      <c r="Z299" s="7" t="s">
        <v>1926</v>
      </c>
      <c r="AA299" s="7" t="s">
        <v>1922</v>
      </c>
      <c r="AB299" s="7" t="s">
        <v>139</v>
      </c>
      <c r="AC299" s="7" t="s">
        <v>53</v>
      </c>
      <c r="AD299" s="7" t="s">
        <v>56</v>
      </c>
      <c r="AE299" s="7" t="s">
        <v>55</v>
      </c>
      <c r="AF299" s="11">
        <v>1</v>
      </c>
      <c r="AG299" s="7"/>
      <c r="AH299" s="7" t="s">
        <v>56</v>
      </c>
      <c r="AI299" s="7" t="s">
        <v>56</v>
      </c>
      <c r="AJ299" s="7" t="s">
        <v>56</v>
      </c>
      <c r="AK299" s="7"/>
      <c r="AL299" s="8" t="s">
        <v>58</v>
      </c>
      <c r="AM299" s="8"/>
    </row>
    <row r="300" spans="1:39 3357:3357" x14ac:dyDescent="0.3">
      <c r="A300" s="7">
        <v>315</v>
      </c>
      <c r="B300" s="7" t="s">
        <v>1927</v>
      </c>
      <c r="C300" s="8">
        <v>30963</v>
      </c>
      <c r="D300" s="7" t="s">
        <v>72</v>
      </c>
      <c r="E300" s="9" t="s">
        <v>1928</v>
      </c>
      <c r="F300" s="7">
        <v>5614296</v>
      </c>
      <c r="G300" s="7"/>
      <c r="H300" s="7"/>
      <c r="I300" s="7"/>
      <c r="J300" s="7" t="s">
        <v>1929</v>
      </c>
      <c r="K300" s="12" t="s">
        <v>1930</v>
      </c>
      <c r="L300" s="7" t="s">
        <v>1931</v>
      </c>
      <c r="M300" s="7" t="s">
        <v>1669</v>
      </c>
      <c r="N300" s="10">
        <v>5581973126556</v>
      </c>
      <c r="O300" s="10" t="s">
        <v>65</v>
      </c>
      <c r="P300" s="10" t="s">
        <v>42</v>
      </c>
      <c r="Q300" s="7" t="s">
        <v>1073</v>
      </c>
      <c r="R300" s="7" t="str" cm="1">
        <f t="array" ref="R300">_xlfn.IFS(BaseClientes2[[#This Row],[tipoDeCliente]]="ADVISOR","ADVISOR",BaseClientes2[[#This Row],[tipoDeCliente]]="FAMILIA","RETENCAO",BaseClientes2[[#This Row],[tipoDeCliente]]="RETENCAO","RETENCAO",BaseClientes2[[#This Row],[tipoDeCliente]]="NORMAL","CONSULTORIA",BaseClientes2[[#This Row],[tipoDeCliente]]="HIBRIDO","CONSULTORIA")</f>
        <v>RETENCAO</v>
      </c>
      <c r="S300" s="7" t="s">
        <v>1932</v>
      </c>
      <c r="T300" s="7" t="s">
        <v>50</v>
      </c>
      <c r="U300" s="7" t="s">
        <v>1933</v>
      </c>
      <c r="V300" s="10">
        <v>5581997592354</v>
      </c>
      <c r="W300" s="8">
        <v>44707</v>
      </c>
      <c r="X300" s="8">
        <v>44707</v>
      </c>
      <c r="Y300" s="7" t="s">
        <v>1073</v>
      </c>
      <c r="Z300" s="7" t="s">
        <v>1073</v>
      </c>
      <c r="AA300" s="7" t="s">
        <v>1669</v>
      </c>
      <c r="AB300" s="7" t="s">
        <v>52</v>
      </c>
      <c r="AC300" s="7" t="s">
        <v>53</v>
      </c>
      <c r="AD300" s="7" t="s">
        <v>56</v>
      </c>
      <c r="AE300" s="7" t="s">
        <v>55</v>
      </c>
      <c r="AF300" s="11">
        <v>1</v>
      </c>
      <c r="AG300" s="7"/>
      <c r="AH300" s="7" t="s">
        <v>56</v>
      </c>
      <c r="AI300" s="7" t="s">
        <v>56</v>
      </c>
      <c r="AJ300" s="7" t="s">
        <v>56</v>
      </c>
      <c r="AK300" s="7"/>
      <c r="AL300" s="8" t="s">
        <v>58</v>
      </c>
      <c r="AM300" s="8"/>
      <c r="DYC300" s="1" t="s">
        <v>1934</v>
      </c>
    </row>
    <row r="301" spans="1:39 3357:3357" x14ac:dyDescent="0.3">
      <c r="A301" s="7">
        <v>316</v>
      </c>
      <c r="B301" s="7" t="s">
        <v>1935</v>
      </c>
      <c r="C301" s="8">
        <v>37426</v>
      </c>
      <c r="D301" s="7" t="s">
        <v>72</v>
      </c>
      <c r="E301" s="9" t="s">
        <v>1936</v>
      </c>
      <c r="F301" s="7">
        <v>7901917</v>
      </c>
      <c r="G301" s="7"/>
      <c r="H301" s="7"/>
      <c r="I301" s="7"/>
      <c r="J301" s="7" t="s">
        <v>1937</v>
      </c>
      <c r="K301" s="12" t="s">
        <v>1938</v>
      </c>
      <c r="L301" s="7" t="s">
        <v>1939</v>
      </c>
      <c r="M301" s="7" t="s">
        <v>1935</v>
      </c>
      <c r="N301" s="10">
        <v>5581992676678</v>
      </c>
      <c r="O301" s="10" t="s">
        <v>65</v>
      </c>
      <c r="P301" s="10" t="s">
        <v>42</v>
      </c>
      <c r="Q301" s="7" t="s">
        <v>1723</v>
      </c>
      <c r="R301" s="7" t="str" cm="1">
        <f t="array" ref="R301">_xlfn.IFS(BaseClientes2[[#This Row],[tipoDeCliente]]="ADVISOR","ADVISOR",BaseClientes2[[#This Row],[tipoDeCliente]]="FAMILIA","RETENCAO",BaseClientes2[[#This Row],[tipoDeCliente]]="RETENCAO","RETENCAO",BaseClientes2[[#This Row],[tipoDeCliente]]="NORMAL","CONSULTORIA",BaseClientes2[[#This Row],[tipoDeCliente]]="HIBRIDO","CONSULTORIA")</f>
        <v>RETENCAO</v>
      </c>
      <c r="S301" s="7" t="s">
        <v>49</v>
      </c>
      <c r="T301" s="7" t="s">
        <v>50</v>
      </c>
      <c r="U301" s="7" t="s">
        <v>1940</v>
      </c>
      <c r="V301" s="10">
        <v>5581992676678</v>
      </c>
      <c r="W301" s="8">
        <v>44683</v>
      </c>
      <c r="X301" s="8">
        <v>44683</v>
      </c>
      <c r="Y301" s="7" t="s">
        <v>1939</v>
      </c>
      <c r="Z301" s="7" t="s">
        <v>1939</v>
      </c>
      <c r="AA301" s="7" t="s">
        <v>1935</v>
      </c>
      <c r="AB301" s="7" t="s">
        <v>1941</v>
      </c>
      <c r="AC301" s="7" t="s">
        <v>140</v>
      </c>
      <c r="AD301" s="7" t="s">
        <v>54</v>
      </c>
      <c r="AE301" s="7" t="s">
        <v>55</v>
      </c>
      <c r="AF301" s="11">
        <v>1</v>
      </c>
      <c r="AG301" s="7"/>
      <c r="AH301" s="7" t="s">
        <v>56</v>
      </c>
      <c r="AI301" s="7" t="s">
        <v>56</v>
      </c>
      <c r="AJ301" s="7" t="s">
        <v>56</v>
      </c>
      <c r="AK301" s="7"/>
      <c r="AL301" s="8" t="s">
        <v>58</v>
      </c>
      <c r="AM301" s="8"/>
    </row>
    <row r="302" spans="1:39 3357:3357" x14ac:dyDescent="0.3">
      <c r="A302" s="7">
        <v>319</v>
      </c>
      <c r="B302" s="7" t="s">
        <v>1942</v>
      </c>
      <c r="C302" s="8">
        <v>34723</v>
      </c>
      <c r="D302" s="7" t="s">
        <v>40</v>
      </c>
      <c r="E302" s="9" t="s">
        <v>1943</v>
      </c>
      <c r="F302" s="7">
        <v>7710245</v>
      </c>
      <c r="G302" s="7"/>
      <c r="H302" s="7"/>
      <c r="I302" s="7" t="s">
        <v>1944</v>
      </c>
      <c r="J302" s="7" t="s">
        <v>1945</v>
      </c>
      <c r="K302" s="12" t="s">
        <v>1946</v>
      </c>
      <c r="L302" s="7" t="s">
        <v>1947</v>
      </c>
      <c r="M302" s="7" t="s">
        <v>1942</v>
      </c>
      <c r="N302" s="10">
        <v>19494322510</v>
      </c>
      <c r="O302" s="10" t="s">
        <v>106</v>
      </c>
      <c r="P302" s="10" t="s">
        <v>106</v>
      </c>
      <c r="Q302" s="7" t="s">
        <v>66</v>
      </c>
      <c r="R302" s="7" t="str" cm="1">
        <f t="array" ref="R30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02" s="7" t="s">
        <v>49</v>
      </c>
      <c r="T302" s="7" t="s">
        <v>50</v>
      </c>
      <c r="U302" s="7" t="s">
        <v>1948</v>
      </c>
      <c r="V302" s="10">
        <v>19494322510</v>
      </c>
      <c r="W302" s="8">
        <v>44099</v>
      </c>
      <c r="X302" s="8">
        <v>44099</v>
      </c>
      <c r="Y302" s="7" t="s">
        <v>1947</v>
      </c>
      <c r="Z302" s="7" t="s">
        <v>1947</v>
      </c>
      <c r="AA302" s="7" t="s">
        <v>1942</v>
      </c>
      <c r="AB302" s="7" t="s">
        <v>1949</v>
      </c>
      <c r="AC302" s="7" t="s">
        <v>53</v>
      </c>
      <c r="AD302" s="7" t="s">
        <v>56</v>
      </c>
      <c r="AE302" s="7" t="s">
        <v>176</v>
      </c>
      <c r="AF302" s="11">
        <v>1</v>
      </c>
      <c r="AG302" s="7">
        <v>1</v>
      </c>
      <c r="AH302" s="7" t="s">
        <v>54</v>
      </c>
      <c r="AI302" s="7" t="s">
        <v>56</v>
      </c>
      <c r="AJ302" s="7" t="s">
        <v>54</v>
      </c>
      <c r="AK302" s="7"/>
      <c r="AL302" s="8" t="s">
        <v>58</v>
      </c>
      <c r="AM302" s="8"/>
    </row>
    <row r="303" spans="1:39 3357:3357" x14ac:dyDescent="0.3">
      <c r="A303" s="7">
        <v>321</v>
      </c>
      <c r="B303" s="7" t="s">
        <v>1950</v>
      </c>
      <c r="C303" s="8">
        <v>36177</v>
      </c>
      <c r="D303" s="7" t="s">
        <v>40</v>
      </c>
      <c r="E303" s="9" t="s">
        <v>1951</v>
      </c>
      <c r="F303" s="7">
        <v>3672188</v>
      </c>
      <c r="G303" s="7"/>
      <c r="H303" s="7"/>
      <c r="I303" s="7" t="s">
        <v>1952</v>
      </c>
      <c r="J303" s="7" t="s">
        <v>1953</v>
      </c>
      <c r="K303" s="12" t="s">
        <v>1954</v>
      </c>
      <c r="L303" s="7" t="s">
        <v>1955</v>
      </c>
      <c r="M303" s="7" t="s">
        <v>1610</v>
      </c>
      <c r="N303" s="10">
        <v>5583991835653</v>
      </c>
      <c r="O303" s="10" t="s">
        <v>65</v>
      </c>
      <c r="P303" s="10" t="s">
        <v>42</v>
      </c>
      <c r="Q303" s="7" t="s">
        <v>66</v>
      </c>
      <c r="R303" s="7" t="str" cm="1">
        <f t="array" ref="R30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03" s="7" t="s">
        <v>1616</v>
      </c>
      <c r="T303" s="7" t="s">
        <v>196</v>
      </c>
      <c r="U303" s="7" t="s">
        <v>1617</v>
      </c>
      <c r="V303" s="10">
        <v>5583991835653</v>
      </c>
      <c r="W303" s="8">
        <v>44099</v>
      </c>
      <c r="X303" s="8">
        <v>44669</v>
      </c>
      <c r="Y303" s="7" t="s">
        <v>1615</v>
      </c>
      <c r="Z303" s="7" t="s">
        <v>1615</v>
      </c>
      <c r="AA303" s="7" t="s">
        <v>1610</v>
      </c>
      <c r="AB303" s="7" t="s">
        <v>151</v>
      </c>
      <c r="AC303" s="7" t="s">
        <v>140</v>
      </c>
      <c r="AD303" s="7" t="s">
        <v>56</v>
      </c>
      <c r="AE303" s="7" t="s">
        <v>176</v>
      </c>
      <c r="AF303" s="11">
        <v>1</v>
      </c>
      <c r="AG303" s="7"/>
      <c r="AH303" s="7" t="s">
        <v>54</v>
      </c>
      <c r="AI303" s="7" t="s">
        <v>56</v>
      </c>
      <c r="AJ303" s="7" t="s">
        <v>54</v>
      </c>
      <c r="AK303" s="7"/>
      <c r="AL303" s="8" t="s">
        <v>58</v>
      </c>
      <c r="AM303" s="8"/>
    </row>
    <row r="304" spans="1:39 3357:3357" x14ac:dyDescent="0.3">
      <c r="A304" s="7">
        <v>325</v>
      </c>
      <c r="B304" s="7" t="s">
        <v>1956</v>
      </c>
      <c r="C304" s="8">
        <v>25148</v>
      </c>
      <c r="D304" s="7" t="s">
        <v>72</v>
      </c>
      <c r="E304" s="9" t="s">
        <v>1957</v>
      </c>
      <c r="F304" s="7">
        <v>8579810</v>
      </c>
      <c r="G304" s="7"/>
      <c r="H304" s="7"/>
      <c r="I304" s="7"/>
      <c r="J304" s="7" t="s">
        <v>1958</v>
      </c>
      <c r="K304" s="12" t="s">
        <v>1959</v>
      </c>
      <c r="L304" s="7" t="s">
        <v>1960</v>
      </c>
      <c r="M304" s="7" t="s">
        <v>1956</v>
      </c>
      <c r="N304" s="10">
        <v>5581992325802</v>
      </c>
      <c r="O304" s="10" t="s">
        <v>42</v>
      </c>
      <c r="P304" s="10" t="s">
        <v>42</v>
      </c>
      <c r="Q304" s="7" t="s">
        <v>264</v>
      </c>
      <c r="R304" s="7" t="str" cm="1">
        <f t="array" ref="R304">_xlfn.IFS(BaseClientes2[[#This Row],[tipoDeCliente]]="ADVISOR","ADVISOR",BaseClientes2[[#This Row],[tipoDeCliente]]="FAMILIA","RETENCAO",BaseClientes2[[#This Row],[tipoDeCliente]]="RETENCAO","RETENCAO",BaseClientes2[[#This Row],[tipoDeCliente]]="NORMAL","CONSULTORIA",BaseClientes2[[#This Row],[tipoDeCliente]]="HIBRIDO","CONSULTORIA")</f>
        <v>RETENCAO</v>
      </c>
      <c r="S304" s="7" t="s">
        <v>49</v>
      </c>
      <c r="T304" s="7" t="s">
        <v>50</v>
      </c>
      <c r="U304" s="7" t="s">
        <v>1171</v>
      </c>
      <c r="V304" s="10">
        <v>5581992325802</v>
      </c>
      <c r="W304" s="8">
        <v>44099</v>
      </c>
      <c r="X304" s="8">
        <v>44479</v>
      </c>
      <c r="Y304" s="7" t="s">
        <v>1960</v>
      </c>
      <c r="Z304" s="7" t="s">
        <v>1960</v>
      </c>
      <c r="AA304" s="7" t="s">
        <v>1956</v>
      </c>
      <c r="AB304" s="7" t="s">
        <v>338</v>
      </c>
      <c r="AC304" s="7" t="s">
        <v>53</v>
      </c>
      <c r="AD304" s="7" t="s">
        <v>54</v>
      </c>
      <c r="AE304" s="7" t="s">
        <v>68</v>
      </c>
      <c r="AF304" s="11">
        <v>0</v>
      </c>
      <c r="AG304" s="7"/>
      <c r="AH304" s="7" t="s">
        <v>56</v>
      </c>
      <c r="AI304" s="7" t="s">
        <v>56</v>
      </c>
      <c r="AJ304" s="7" t="s">
        <v>56</v>
      </c>
      <c r="AK304" s="7"/>
      <c r="AL304" s="8" t="s">
        <v>58</v>
      </c>
      <c r="AM304" s="8"/>
    </row>
    <row r="305" spans="1:39" x14ac:dyDescent="0.3">
      <c r="A305" s="7">
        <v>328</v>
      </c>
      <c r="B305" s="7" t="s">
        <v>1961</v>
      </c>
      <c r="C305" s="8">
        <v>30470</v>
      </c>
      <c r="D305" s="7" t="s">
        <v>72</v>
      </c>
      <c r="E305" s="9" t="s">
        <v>1962</v>
      </c>
      <c r="F305" s="7">
        <v>540907</v>
      </c>
      <c r="G305" s="7">
        <v>488766</v>
      </c>
      <c r="H305" s="7"/>
      <c r="I305" s="7" t="s">
        <v>1963</v>
      </c>
      <c r="J305" s="7" t="s">
        <v>1964</v>
      </c>
      <c r="K305" s="12" t="s">
        <v>1965</v>
      </c>
      <c r="L305" s="7" t="s">
        <v>1966</v>
      </c>
      <c r="M305" s="7" t="s">
        <v>1961</v>
      </c>
      <c r="N305" s="10">
        <v>5534992504446</v>
      </c>
      <c r="O305" s="10" t="s">
        <v>65</v>
      </c>
      <c r="P305" s="10" t="s">
        <v>106</v>
      </c>
      <c r="Q305" s="7" t="s">
        <v>66</v>
      </c>
      <c r="R305" s="7" t="str" cm="1">
        <f t="array" ref="R30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05" s="7" t="s">
        <v>1338</v>
      </c>
      <c r="T305" s="7" t="s">
        <v>896</v>
      </c>
      <c r="U305" s="7" t="s">
        <v>1967</v>
      </c>
      <c r="V305" s="10">
        <v>5534992504446</v>
      </c>
      <c r="W305" s="8">
        <v>44099</v>
      </c>
      <c r="X305" s="8">
        <v>44706</v>
      </c>
      <c r="Y305" s="7" t="s">
        <v>1966</v>
      </c>
      <c r="Z305" s="7" t="s">
        <v>1966</v>
      </c>
      <c r="AA305" s="7" t="s">
        <v>1961</v>
      </c>
      <c r="AB305" s="7" t="s">
        <v>52</v>
      </c>
      <c r="AC305" s="7" t="s">
        <v>140</v>
      </c>
      <c r="AD305" s="7" t="s">
        <v>54</v>
      </c>
      <c r="AE305" s="7" t="s">
        <v>176</v>
      </c>
      <c r="AF305" s="11">
        <v>1</v>
      </c>
      <c r="AG305" s="7">
        <v>2</v>
      </c>
      <c r="AH305" s="7" t="s">
        <v>54</v>
      </c>
      <c r="AI305" s="7" t="s">
        <v>56</v>
      </c>
      <c r="AJ305" s="7" t="s">
        <v>54</v>
      </c>
      <c r="AK305" s="7"/>
      <c r="AL305" s="8" t="s">
        <v>58</v>
      </c>
      <c r="AM305" s="8"/>
    </row>
    <row r="306" spans="1:39" x14ac:dyDescent="0.3">
      <c r="A306" s="7">
        <v>329</v>
      </c>
      <c r="B306" s="7" t="s">
        <v>1968</v>
      </c>
      <c r="C306" s="8">
        <v>29787</v>
      </c>
      <c r="D306" s="7" t="s">
        <v>40</v>
      </c>
      <c r="E306" s="9" t="s">
        <v>1969</v>
      </c>
      <c r="F306" s="7">
        <v>2980746</v>
      </c>
      <c r="G306" s="7"/>
      <c r="H306" s="7"/>
      <c r="I306" s="7" t="s">
        <v>1970</v>
      </c>
      <c r="J306" s="7" t="s">
        <v>1971</v>
      </c>
      <c r="K306" s="12" t="s">
        <v>1972</v>
      </c>
      <c r="L306" s="7" t="s">
        <v>1973</v>
      </c>
      <c r="M306" s="7" t="s">
        <v>1968</v>
      </c>
      <c r="N306" s="10">
        <v>50762043467</v>
      </c>
      <c r="O306" s="10" t="s">
        <v>106</v>
      </c>
      <c r="P306" s="10" t="s">
        <v>42</v>
      </c>
      <c r="Q306" s="7" t="s">
        <v>66</v>
      </c>
      <c r="R306" s="7" t="str" cm="1">
        <f t="array" ref="R30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06" s="7" t="s">
        <v>1974</v>
      </c>
      <c r="T306" s="7" t="s">
        <v>185</v>
      </c>
      <c r="U306" s="7" t="s">
        <v>1975</v>
      </c>
      <c r="V306" s="10">
        <v>50762043467</v>
      </c>
      <c r="W306" s="8">
        <v>44099</v>
      </c>
      <c r="X306" s="8">
        <v>44706</v>
      </c>
      <c r="Y306" s="7" t="s">
        <v>1973</v>
      </c>
      <c r="Z306" s="7" t="s">
        <v>1973</v>
      </c>
      <c r="AA306" s="7" t="s">
        <v>1968</v>
      </c>
      <c r="AB306" s="7" t="s">
        <v>96</v>
      </c>
      <c r="AC306" s="7" t="s">
        <v>140</v>
      </c>
      <c r="AD306" s="7" t="s">
        <v>56</v>
      </c>
      <c r="AE306" s="7" t="s">
        <v>176</v>
      </c>
      <c r="AF306" s="11">
        <v>1</v>
      </c>
      <c r="AG306" s="7">
        <v>2</v>
      </c>
      <c r="AH306" s="7" t="s">
        <v>54</v>
      </c>
      <c r="AI306" s="7" t="s">
        <v>56</v>
      </c>
      <c r="AJ306" s="7" t="s">
        <v>54</v>
      </c>
      <c r="AK306" s="7"/>
      <c r="AL306" s="8" t="s">
        <v>58</v>
      </c>
      <c r="AM306" s="8"/>
    </row>
    <row r="307" spans="1:39" x14ac:dyDescent="0.3">
      <c r="A307" s="7">
        <v>330</v>
      </c>
      <c r="B307" s="7" t="s">
        <v>1976</v>
      </c>
      <c r="C307" s="8">
        <v>23873</v>
      </c>
      <c r="D307" s="7" t="s">
        <v>40</v>
      </c>
      <c r="E307" s="9" t="s">
        <v>1977</v>
      </c>
      <c r="F307" s="7">
        <v>5555428</v>
      </c>
      <c r="G307" s="7"/>
      <c r="H307" s="7"/>
      <c r="I307" s="7" t="s">
        <v>1978</v>
      </c>
      <c r="J307" s="7" t="s">
        <v>1979</v>
      </c>
      <c r="K307" s="12" t="s">
        <v>1980</v>
      </c>
      <c r="L307" s="7" t="s">
        <v>1981</v>
      </c>
      <c r="M307" s="7" t="s">
        <v>1976</v>
      </c>
      <c r="N307" s="10">
        <v>5581996151005</v>
      </c>
      <c r="O307" s="10" t="s">
        <v>106</v>
      </c>
      <c r="P307" s="10" t="s">
        <v>42</v>
      </c>
      <c r="Q307" s="7" t="s">
        <v>66</v>
      </c>
      <c r="R307" s="7" t="str" cm="1">
        <f t="array" ref="R30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07" s="7" t="s">
        <v>49</v>
      </c>
      <c r="T307" s="7" t="s">
        <v>50</v>
      </c>
      <c r="U307" s="7" t="s">
        <v>1982</v>
      </c>
      <c r="V307" s="10">
        <v>5581996151005</v>
      </c>
      <c r="W307" s="8">
        <v>44099</v>
      </c>
      <c r="X307" s="8">
        <v>44699</v>
      </c>
      <c r="Y307" s="7" t="s">
        <v>1981</v>
      </c>
      <c r="Z307" s="7" t="s">
        <v>1981</v>
      </c>
      <c r="AA307" s="7" t="s">
        <v>1976</v>
      </c>
      <c r="AB307" s="7" t="s">
        <v>96</v>
      </c>
      <c r="AC307" s="7" t="s">
        <v>53</v>
      </c>
      <c r="AD307" s="7" t="s">
        <v>56</v>
      </c>
      <c r="AE307" s="7" t="s">
        <v>176</v>
      </c>
      <c r="AF307" s="11">
        <v>1</v>
      </c>
      <c r="AG307" s="7" t="s">
        <v>187</v>
      </c>
      <c r="AH307" s="7" t="s">
        <v>54</v>
      </c>
      <c r="AI307" s="7" t="s">
        <v>56</v>
      </c>
      <c r="AJ307" s="7" t="s">
        <v>54</v>
      </c>
      <c r="AK307" s="7"/>
      <c r="AL307" s="8" t="s">
        <v>58</v>
      </c>
      <c r="AM307" s="8"/>
    </row>
    <row r="308" spans="1:39" x14ac:dyDescent="0.3">
      <c r="A308" s="7">
        <v>331</v>
      </c>
      <c r="B308" s="7" t="s">
        <v>1983</v>
      </c>
      <c r="C308" s="8">
        <v>26610</v>
      </c>
      <c r="D308" s="7" t="s">
        <v>40</v>
      </c>
      <c r="E308" s="9" t="s">
        <v>1984</v>
      </c>
      <c r="F308" s="7">
        <v>8749759</v>
      </c>
      <c r="G308" s="7"/>
      <c r="H308" s="7"/>
      <c r="I308" s="7" t="s">
        <v>1985</v>
      </c>
      <c r="J308" s="7" t="s">
        <v>1986</v>
      </c>
      <c r="K308" s="12" t="s">
        <v>1987</v>
      </c>
      <c r="L308" s="7" t="s">
        <v>1988</v>
      </c>
      <c r="M308" s="7" t="s">
        <v>1983</v>
      </c>
      <c r="N308" s="10">
        <v>5581991910710</v>
      </c>
      <c r="O308" s="10" t="s">
        <v>47</v>
      </c>
      <c r="P308" s="10" t="s">
        <v>42</v>
      </c>
      <c r="Q308" s="7" t="s">
        <v>66</v>
      </c>
      <c r="R308" s="7" t="str" cm="1">
        <f t="array" ref="R30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08" s="7" t="s">
        <v>49</v>
      </c>
      <c r="T308" s="7" t="s">
        <v>50</v>
      </c>
      <c r="U308" s="7" t="s">
        <v>1066</v>
      </c>
      <c r="V308" s="10">
        <v>5581991910710</v>
      </c>
      <c r="W308" s="8">
        <v>44099</v>
      </c>
      <c r="X308" s="8">
        <v>44719</v>
      </c>
      <c r="Y308" s="7" t="s">
        <v>1988</v>
      </c>
      <c r="Z308" s="7" t="s">
        <v>1988</v>
      </c>
      <c r="AA308" s="7" t="s">
        <v>1983</v>
      </c>
      <c r="AB308" s="7" t="s">
        <v>124</v>
      </c>
      <c r="AC308" s="7" t="s">
        <v>53</v>
      </c>
      <c r="AD308" s="7" t="s">
        <v>56</v>
      </c>
      <c r="AE308" s="7" t="s">
        <v>176</v>
      </c>
      <c r="AF308" s="11">
        <v>1</v>
      </c>
      <c r="AG308" s="7">
        <v>3</v>
      </c>
      <c r="AH308" s="7" t="s">
        <v>54</v>
      </c>
      <c r="AI308" s="7" t="s">
        <v>56</v>
      </c>
      <c r="AJ308" s="7" t="s">
        <v>54</v>
      </c>
      <c r="AK308" s="7"/>
      <c r="AL308" s="8" t="s">
        <v>58</v>
      </c>
      <c r="AM308" s="8"/>
    </row>
    <row r="309" spans="1:39" x14ac:dyDescent="0.3">
      <c r="A309" s="7">
        <v>332</v>
      </c>
      <c r="B309" s="7" t="s">
        <v>1989</v>
      </c>
      <c r="C309" s="8">
        <v>27548</v>
      </c>
      <c r="D309" s="7" t="s">
        <v>72</v>
      </c>
      <c r="E309" s="9" t="s">
        <v>1990</v>
      </c>
      <c r="F309" s="7">
        <v>8792987</v>
      </c>
      <c r="G309" s="7"/>
      <c r="H309" s="7"/>
      <c r="I309" s="7" t="s">
        <v>1991</v>
      </c>
      <c r="J309" s="7" t="s">
        <v>1992</v>
      </c>
      <c r="K309" s="12" t="s">
        <v>1993</v>
      </c>
      <c r="L309" s="7" t="s">
        <v>1994</v>
      </c>
      <c r="M309" s="7" t="s">
        <v>1983</v>
      </c>
      <c r="N309" s="10">
        <v>5581991910989</v>
      </c>
      <c r="O309" s="10" t="s">
        <v>42</v>
      </c>
      <c r="P309" s="10" t="s">
        <v>42</v>
      </c>
      <c r="Q309" s="7" t="s">
        <v>66</v>
      </c>
      <c r="R309" s="7" t="str" cm="1">
        <f t="array" ref="R30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09" s="7" t="s">
        <v>49</v>
      </c>
      <c r="T309" s="7" t="s">
        <v>50</v>
      </c>
      <c r="U309" s="7" t="s">
        <v>1066</v>
      </c>
      <c r="V309" s="10">
        <v>5581991910989</v>
      </c>
      <c r="W309" s="8">
        <v>44099</v>
      </c>
      <c r="X309" s="8">
        <v>44719</v>
      </c>
      <c r="Y309" s="7" t="s">
        <v>1988</v>
      </c>
      <c r="Z309" s="7" t="s">
        <v>1988</v>
      </c>
      <c r="AA309" s="7" t="s">
        <v>1983</v>
      </c>
      <c r="AB309" s="7" t="s">
        <v>108</v>
      </c>
      <c r="AC309" s="7" t="s">
        <v>53</v>
      </c>
      <c r="AD309" s="7" t="s">
        <v>56</v>
      </c>
      <c r="AE309" s="7" t="s">
        <v>176</v>
      </c>
      <c r="AF309" s="11">
        <v>1</v>
      </c>
      <c r="AG309" s="7">
        <v>3</v>
      </c>
      <c r="AH309" s="7" t="s">
        <v>54</v>
      </c>
      <c r="AI309" s="7" t="s">
        <v>56</v>
      </c>
      <c r="AJ309" s="7" t="s">
        <v>54</v>
      </c>
      <c r="AK309" s="7"/>
      <c r="AL309" s="8" t="s">
        <v>58</v>
      </c>
      <c r="AM309" s="8"/>
    </row>
    <row r="310" spans="1:39" x14ac:dyDescent="0.3">
      <c r="A310" s="7">
        <v>333</v>
      </c>
      <c r="B310" s="7" t="s">
        <v>1995</v>
      </c>
      <c r="C310" s="8">
        <v>24431</v>
      </c>
      <c r="D310" s="7" t="s">
        <v>72</v>
      </c>
      <c r="E310" s="9" t="s">
        <v>1996</v>
      </c>
      <c r="F310" s="7">
        <v>8776435</v>
      </c>
      <c r="G310" s="7"/>
      <c r="H310" s="7"/>
      <c r="I310" s="7" t="s">
        <v>1997</v>
      </c>
      <c r="J310" s="7" t="s">
        <v>1998</v>
      </c>
      <c r="K310" s="12" t="s">
        <v>1999</v>
      </c>
      <c r="L310" s="7" t="s">
        <v>2000</v>
      </c>
      <c r="M310" s="7" t="s">
        <v>1983</v>
      </c>
      <c r="N310" s="10">
        <v>5581999135273</v>
      </c>
      <c r="O310" s="10" t="s">
        <v>106</v>
      </c>
      <c r="P310" s="10" t="s">
        <v>42</v>
      </c>
      <c r="Q310" s="7" t="s">
        <v>66</v>
      </c>
      <c r="R310" s="7" t="str" cm="1">
        <f t="array" ref="R31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10" s="7" t="s">
        <v>49</v>
      </c>
      <c r="T310" s="7" t="s">
        <v>50</v>
      </c>
      <c r="U310" s="7" t="s">
        <v>1066</v>
      </c>
      <c r="V310" s="10">
        <v>5581999135273</v>
      </c>
      <c r="W310" s="8">
        <v>44099</v>
      </c>
      <c r="X310" s="8">
        <v>44719</v>
      </c>
      <c r="Y310" s="7" t="s">
        <v>1988</v>
      </c>
      <c r="Z310" s="7" t="s">
        <v>2000</v>
      </c>
      <c r="AA310" s="7" t="s">
        <v>1995</v>
      </c>
      <c r="AB310" s="7" t="s">
        <v>1067</v>
      </c>
      <c r="AC310" s="7" t="s">
        <v>53</v>
      </c>
      <c r="AD310" s="7" t="s">
        <v>56</v>
      </c>
      <c r="AE310" s="7" t="s">
        <v>176</v>
      </c>
      <c r="AF310" s="11">
        <v>1</v>
      </c>
      <c r="AG310" s="7">
        <v>3</v>
      </c>
      <c r="AH310" s="7" t="s">
        <v>54</v>
      </c>
      <c r="AI310" s="7" t="s">
        <v>56</v>
      </c>
      <c r="AJ310" s="7" t="s">
        <v>54</v>
      </c>
      <c r="AK310" s="7"/>
      <c r="AL310" s="8" t="s">
        <v>58</v>
      </c>
      <c r="AM310" s="8"/>
    </row>
    <row r="311" spans="1:39" x14ac:dyDescent="0.3">
      <c r="A311" s="7">
        <v>335</v>
      </c>
      <c r="B311" s="7" t="s">
        <v>2001</v>
      </c>
      <c r="C311" s="8"/>
      <c r="D311" s="7" t="s">
        <v>40</v>
      </c>
      <c r="E311" s="9" t="s">
        <v>2002</v>
      </c>
      <c r="F311" s="7">
        <v>3775232</v>
      </c>
      <c r="G311" s="7">
        <v>3743541</v>
      </c>
      <c r="H311" s="7"/>
      <c r="I311" s="7" t="s">
        <v>2003</v>
      </c>
      <c r="J311" s="7" t="s">
        <v>2004</v>
      </c>
      <c r="K311" s="12" t="s">
        <v>2005</v>
      </c>
      <c r="L311" s="7" t="s">
        <v>2006</v>
      </c>
      <c r="M311" s="7" t="s">
        <v>1983</v>
      </c>
      <c r="N311" s="10">
        <v>5581981791703</v>
      </c>
      <c r="O311" s="10" t="s">
        <v>42</v>
      </c>
      <c r="P311" s="10" t="s">
        <v>106</v>
      </c>
      <c r="Q311" s="7" t="s">
        <v>66</v>
      </c>
      <c r="R311" s="7" t="str" cm="1">
        <f t="array" ref="R31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11" s="7" t="s">
        <v>49</v>
      </c>
      <c r="T311" s="7" t="s">
        <v>50</v>
      </c>
      <c r="U311" s="7" t="s">
        <v>1066</v>
      </c>
      <c r="V311" s="10">
        <v>5581992933318</v>
      </c>
      <c r="W311" s="8">
        <v>44099</v>
      </c>
      <c r="X311" s="8">
        <v>44719</v>
      </c>
      <c r="Y311" s="7" t="s">
        <v>1988</v>
      </c>
      <c r="Z311" s="7" t="s">
        <v>2006</v>
      </c>
      <c r="AA311" s="7" t="s">
        <v>2001</v>
      </c>
      <c r="AB311" s="7" t="s">
        <v>124</v>
      </c>
      <c r="AC311" s="7"/>
      <c r="AD311" s="7"/>
      <c r="AE311" s="7" t="s">
        <v>176</v>
      </c>
      <c r="AF311" s="11">
        <v>1</v>
      </c>
      <c r="AG311" s="7">
        <v>3</v>
      </c>
      <c r="AH311" s="7" t="s">
        <v>54</v>
      </c>
      <c r="AI311" s="7" t="s">
        <v>54</v>
      </c>
      <c r="AJ311" s="7" t="s">
        <v>54</v>
      </c>
      <c r="AK311" s="7"/>
      <c r="AL311" s="8" t="s">
        <v>58</v>
      </c>
      <c r="AM311" s="8"/>
    </row>
    <row r="312" spans="1:39" x14ac:dyDescent="0.3">
      <c r="A312" s="7">
        <v>336</v>
      </c>
      <c r="B312" s="7" t="s">
        <v>2007</v>
      </c>
      <c r="C312" s="8">
        <v>28558</v>
      </c>
      <c r="D312" s="7" t="s">
        <v>40</v>
      </c>
      <c r="E312" s="9" t="s">
        <v>2008</v>
      </c>
      <c r="F312" s="7">
        <v>3177081</v>
      </c>
      <c r="G312" s="7"/>
      <c r="H312" s="7"/>
      <c r="I312" s="7" t="s">
        <v>2009</v>
      </c>
      <c r="J312" s="7" t="s">
        <v>2010</v>
      </c>
      <c r="K312" s="12" t="s">
        <v>2011</v>
      </c>
      <c r="L312" s="7" t="s">
        <v>2012</v>
      </c>
      <c r="M312" s="7" t="s">
        <v>2007</v>
      </c>
      <c r="N312" s="10">
        <v>5583981030013</v>
      </c>
      <c r="O312" s="10" t="s">
        <v>106</v>
      </c>
      <c r="P312" s="10" t="s">
        <v>42</v>
      </c>
      <c r="Q312" s="7" t="s">
        <v>66</v>
      </c>
      <c r="R312" s="7" t="str" cm="1">
        <f t="array" ref="R31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12" s="7" t="s">
        <v>2013</v>
      </c>
      <c r="T312" s="7" t="s">
        <v>196</v>
      </c>
      <c r="U312" s="7" t="s">
        <v>2014</v>
      </c>
      <c r="V312" s="10">
        <v>5583981030013</v>
      </c>
      <c r="W312" s="8">
        <v>44099</v>
      </c>
      <c r="X312" s="8">
        <v>44743</v>
      </c>
      <c r="Y312" s="7" t="s">
        <v>2012</v>
      </c>
      <c r="Z312" s="7" t="s">
        <v>2012</v>
      </c>
      <c r="AA312" s="7" t="s">
        <v>2007</v>
      </c>
      <c r="AB312" s="7" t="s">
        <v>52</v>
      </c>
      <c r="AC312" s="7" t="s">
        <v>2015</v>
      </c>
      <c r="AD312" s="7" t="s">
        <v>54</v>
      </c>
      <c r="AE312" s="7" t="s">
        <v>176</v>
      </c>
      <c r="AF312" s="11">
        <v>1</v>
      </c>
      <c r="AG312" s="7">
        <v>2</v>
      </c>
      <c r="AH312" s="7" t="s">
        <v>54</v>
      </c>
      <c r="AI312" s="7" t="s">
        <v>54</v>
      </c>
      <c r="AJ312" s="7" t="s">
        <v>54</v>
      </c>
      <c r="AK312" s="7"/>
      <c r="AL312" s="8" t="s">
        <v>58</v>
      </c>
      <c r="AM312" s="8"/>
    </row>
    <row r="313" spans="1:39" x14ac:dyDescent="0.3">
      <c r="A313" s="7">
        <v>337</v>
      </c>
      <c r="B313" s="7" t="s">
        <v>2016</v>
      </c>
      <c r="C313" s="8">
        <v>42189</v>
      </c>
      <c r="D313" s="7" t="s">
        <v>40</v>
      </c>
      <c r="E313" s="9" t="s">
        <v>2017</v>
      </c>
      <c r="F313" s="7">
        <v>5376760</v>
      </c>
      <c r="G313" s="7"/>
      <c r="H313" s="7"/>
      <c r="I313" s="7" t="s">
        <v>2018</v>
      </c>
      <c r="J313" s="7" t="s">
        <v>2019</v>
      </c>
      <c r="K313" s="12" t="s">
        <v>2011</v>
      </c>
      <c r="L313" s="7" t="s">
        <v>2012</v>
      </c>
      <c r="M313" s="7" t="s">
        <v>2007</v>
      </c>
      <c r="N313" s="10">
        <v>5583981030013</v>
      </c>
      <c r="O313" s="10" t="s">
        <v>65</v>
      </c>
      <c r="P313" s="10" t="s">
        <v>42</v>
      </c>
      <c r="Q313" s="7" t="s">
        <v>66</v>
      </c>
      <c r="R313" s="7" t="str" cm="1">
        <f t="array" ref="R31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13" s="7" t="s">
        <v>2013</v>
      </c>
      <c r="T313" s="7" t="s">
        <v>196</v>
      </c>
      <c r="U313" s="7" t="s">
        <v>2014</v>
      </c>
      <c r="V313" s="10">
        <v>5583981030013</v>
      </c>
      <c r="W313" s="8">
        <v>44099</v>
      </c>
      <c r="X313" s="8">
        <v>44743</v>
      </c>
      <c r="Y313" s="7" t="s">
        <v>2012</v>
      </c>
      <c r="Z313" s="7" t="s">
        <v>2012</v>
      </c>
      <c r="AA313" s="7" t="s">
        <v>2007</v>
      </c>
      <c r="AB313" s="7" t="s">
        <v>151</v>
      </c>
      <c r="AC313" s="7" t="s">
        <v>140</v>
      </c>
      <c r="AD313" s="7" t="s">
        <v>56</v>
      </c>
      <c r="AE313" s="7" t="s">
        <v>176</v>
      </c>
      <c r="AF313" s="11">
        <v>1</v>
      </c>
      <c r="AG313" s="7">
        <v>2</v>
      </c>
      <c r="AH313" s="7" t="s">
        <v>54</v>
      </c>
      <c r="AI313" s="7" t="s">
        <v>54</v>
      </c>
      <c r="AJ313" s="7" t="s">
        <v>54</v>
      </c>
      <c r="AK313" s="7"/>
      <c r="AL313" s="8" t="s">
        <v>58</v>
      </c>
      <c r="AM313" s="8"/>
    </row>
    <row r="314" spans="1:39" x14ac:dyDescent="0.3">
      <c r="A314" s="7">
        <v>338</v>
      </c>
      <c r="B314" s="7" t="s">
        <v>2020</v>
      </c>
      <c r="C314" s="8">
        <v>28505</v>
      </c>
      <c r="D314" s="7" t="s">
        <v>72</v>
      </c>
      <c r="E314" s="9" t="s">
        <v>2021</v>
      </c>
      <c r="F314" s="7">
        <v>5170554</v>
      </c>
      <c r="G314" s="7"/>
      <c r="H314" s="7"/>
      <c r="I314" s="7" t="s">
        <v>2022</v>
      </c>
      <c r="J314" s="7" t="s">
        <v>2023</v>
      </c>
      <c r="K314" s="12" t="s">
        <v>2024</v>
      </c>
      <c r="L314" s="7" t="s">
        <v>2012</v>
      </c>
      <c r="M314" s="7" t="s">
        <v>2007</v>
      </c>
      <c r="N314" s="10">
        <v>5583981030013</v>
      </c>
      <c r="O314" s="10" t="s">
        <v>106</v>
      </c>
      <c r="P314" s="10" t="s">
        <v>42</v>
      </c>
      <c r="Q314" s="7" t="s">
        <v>66</v>
      </c>
      <c r="R314" s="7" t="str" cm="1">
        <f t="array" ref="R31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14" s="7" t="s">
        <v>2013</v>
      </c>
      <c r="T314" s="7" t="s">
        <v>196</v>
      </c>
      <c r="U314" s="7" t="s">
        <v>2014</v>
      </c>
      <c r="V314" s="10">
        <v>5583981030013</v>
      </c>
      <c r="W314" s="8">
        <v>44099</v>
      </c>
      <c r="X314" s="8">
        <v>44743</v>
      </c>
      <c r="Y314" s="7" t="s">
        <v>2012</v>
      </c>
      <c r="Z314" s="7" t="s">
        <v>2012</v>
      </c>
      <c r="AA314" s="7" t="s">
        <v>2007</v>
      </c>
      <c r="AB314" s="7" t="s">
        <v>52</v>
      </c>
      <c r="AC314" s="7" t="s">
        <v>2015</v>
      </c>
      <c r="AD314" s="7" t="s">
        <v>54</v>
      </c>
      <c r="AE314" s="7" t="s">
        <v>176</v>
      </c>
      <c r="AF314" s="11">
        <v>1</v>
      </c>
      <c r="AG314" s="7">
        <v>2</v>
      </c>
      <c r="AH314" s="7" t="s">
        <v>54</v>
      </c>
      <c r="AI314" s="7" t="s">
        <v>54</v>
      </c>
      <c r="AJ314" s="7" t="s">
        <v>54</v>
      </c>
      <c r="AK314" s="7"/>
      <c r="AL314" s="8" t="s">
        <v>58</v>
      </c>
      <c r="AM314" s="8"/>
    </row>
    <row r="315" spans="1:39" x14ac:dyDescent="0.3">
      <c r="A315" s="7">
        <v>339</v>
      </c>
      <c r="B315" s="7" t="s">
        <v>2025</v>
      </c>
      <c r="C315" s="8">
        <v>40868</v>
      </c>
      <c r="D315" s="7" t="s">
        <v>72</v>
      </c>
      <c r="E315" s="9" t="s">
        <v>2026</v>
      </c>
      <c r="F315" s="7">
        <v>5538212</v>
      </c>
      <c r="G315" s="7"/>
      <c r="H315" s="7"/>
      <c r="I315" s="7" t="s">
        <v>2027</v>
      </c>
      <c r="J315" s="7" t="s">
        <v>2028</v>
      </c>
      <c r="K315" s="12" t="s">
        <v>2011</v>
      </c>
      <c r="L315" s="7" t="s">
        <v>2012</v>
      </c>
      <c r="M315" s="7" t="s">
        <v>2007</v>
      </c>
      <c r="N315" s="10">
        <v>5583981030013</v>
      </c>
      <c r="O315" s="10" t="s">
        <v>65</v>
      </c>
      <c r="P315" s="10" t="s">
        <v>42</v>
      </c>
      <c r="Q315" s="7" t="s">
        <v>66</v>
      </c>
      <c r="R315" s="7" t="str" cm="1">
        <f t="array" ref="R31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15" s="7" t="s">
        <v>2013</v>
      </c>
      <c r="T315" s="7" t="s">
        <v>196</v>
      </c>
      <c r="U315" s="7" t="s">
        <v>2014</v>
      </c>
      <c r="V315" s="10">
        <v>5583981030013</v>
      </c>
      <c r="W315" s="8">
        <v>44099</v>
      </c>
      <c r="X315" s="8">
        <v>44743</v>
      </c>
      <c r="Y315" s="7" t="s">
        <v>2012</v>
      </c>
      <c r="Z315" s="7" t="s">
        <v>2012</v>
      </c>
      <c r="AA315" s="7" t="s">
        <v>2007</v>
      </c>
      <c r="AB315" s="7" t="s">
        <v>151</v>
      </c>
      <c r="AC315" s="7" t="s">
        <v>140</v>
      </c>
      <c r="AD315" s="7" t="s">
        <v>56</v>
      </c>
      <c r="AE315" s="7" t="s">
        <v>176</v>
      </c>
      <c r="AF315" s="11">
        <v>1</v>
      </c>
      <c r="AG315" s="7">
        <v>2</v>
      </c>
      <c r="AH315" s="7" t="s">
        <v>54</v>
      </c>
      <c r="AI315" s="7" t="s">
        <v>54</v>
      </c>
      <c r="AJ315" s="7" t="s">
        <v>54</v>
      </c>
      <c r="AK315" s="7"/>
      <c r="AL315" s="8" t="s">
        <v>58</v>
      </c>
      <c r="AM315" s="8"/>
    </row>
    <row r="316" spans="1:39" x14ac:dyDescent="0.3">
      <c r="A316" s="7">
        <v>344</v>
      </c>
      <c r="B316" s="7" t="s">
        <v>2029</v>
      </c>
      <c r="C316" s="8">
        <v>23455</v>
      </c>
      <c r="D316" s="7" t="s">
        <v>72</v>
      </c>
      <c r="E316" s="9" t="s">
        <v>2030</v>
      </c>
      <c r="F316" s="7">
        <v>4960119</v>
      </c>
      <c r="G316" s="7"/>
      <c r="H316" s="7"/>
      <c r="I316" s="7" t="s">
        <v>2031</v>
      </c>
      <c r="J316" s="7" t="s">
        <v>2032</v>
      </c>
      <c r="K316" s="12" t="s">
        <v>2033</v>
      </c>
      <c r="L316" s="7" t="s">
        <v>2034</v>
      </c>
      <c r="M316" s="7" t="s">
        <v>2029</v>
      </c>
      <c r="N316" s="10">
        <v>5581996491409</v>
      </c>
      <c r="O316" s="10" t="s">
        <v>65</v>
      </c>
      <c r="P316" s="10" t="s">
        <v>42</v>
      </c>
      <c r="Q316" s="7" t="s">
        <v>66</v>
      </c>
      <c r="R316" s="7" t="str" cm="1">
        <f t="array" ref="R31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16" s="7" t="s">
        <v>49</v>
      </c>
      <c r="T316" s="7" t="s">
        <v>50</v>
      </c>
      <c r="U316" s="7" t="s">
        <v>1730</v>
      </c>
      <c r="V316" s="10">
        <v>5581996491409</v>
      </c>
      <c r="W316" s="8">
        <v>44099</v>
      </c>
      <c r="X316" s="8">
        <v>44709</v>
      </c>
      <c r="Y316" s="7" t="s">
        <v>2034</v>
      </c>
      <c r="Z316" s="7" t="s">
        <v>2034</v>
      </c>
      <c r="AA316" s="7" t="s">
        <v>2029</v>
      </c>
      <c r="AB316" s="7" t="s">
        <v>96</v>
      </c>
      <c r="AC316" s="7" t="s">
        <v>53</v>
      </c>
      <c r="AD316" s="7" t="s">
        <v>54</v>
      </c>
      <c r="AE316" s="7" t="s">
        <v>176</v>
      </c>
      <c r="AF316" s="11">
        <v>1</v>
      </c>
      <c r="AG316" s="7">
        <v>2</v>
      </c>
      <c r="AH316" s="7" t="s">
        <v>54</v>
      </c>
      <c r="AI316" s="7" t="s">
        <v>54</v>
      </c>
      <c r="AJ316" s="7" t="s">
        <v>54</v>
      </c>
      <c r="AK316" s="7"/>
      <c r="AL316" s="8" t="s">
        <v>58</v>
      </c>
      <c r="AM316" s="8"/>
    </row>
    <row r="317" spans="1:39" x14ac:dyDescent="0.3">
      <c r="A317" s="7">
        <v>345</v>
      </c>
      <c r="B317" s="7" t="s">
        <v>2035</v>
      </c>
      <c r="C317" s="8">
        <v>35007</v>
      </c>
      <c r="D317" s="7" t="s">
        <v>40</v>
      </c>
      <c r="E317" s="9" t="s">
        <v>2036</v>
      </c>
      <c r="F317" s="7">
        <v>8023066</v>
      </c>
      <c r="G317" s="7"/>
      <c r="H317" s="7"/>
      <c r="I317" s="7" t="s">
        <v>2037</v>
      </c>
      <c r="J317" s="7" t="s">
        <v>2038</v>
      </c>
      <c r="K317" s="12" t="s">
        <v>2039</v>
      </c>
      <c r="L317" s="7" t="s">
        <v>2040</v>
      </c>
      <c r="M317" s="7" t="s">
        <v>2029</v>
      </c>
      <c r="N317" s="10">
        <v>5581981588300</v>
      </c>
      <c r="O317" s="10" t="s">
        <v>65</v>
      </c>
      <c r="P317" s="10" t="s">
        <v>42</v>
      </c>
      <c r="Q317" s="7" t="s">
        <v>66</v>
      </c>
      <c r="R317" s="7" t="str" cm="1">
        <f t="array" ref="R31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17" s="7" t="s">
        <v>49</v>
      </c>
      <c r="T317" s="7" t="s">
        <v>50</v>
      </c>
      <c r="U317" s="7" t="s">
        <v>1730</v>
      </c>
      <c r="V317" s="10">
        <v>5581981588300</v>
      </c>
      <c r="W317" s="8">
        <v>44099</v>
      </c>
      <c r="X317" s="8">
        <v>44709</v>
      </c>
      <c r="Y317" s="7" t="s">
        <v>2034</v>
      </c>
      <c r="Z317" s="7" t="s">
        <v>2034</v>
      </c>
      <c r="AA317" s="7" t="s">
        <v>2029</v>
      </c>
      <c r="AB317" s="7" t="s">
        <v>96</v>
      </c>
      <c r="AC317" s="7" t="s">
        <v>53</v>
      </c>
      <c r="AD317" s="7" t="s">
        <v>54</v>
      </c>
      <c r="AE317" s="7" t="s">
        <v>176</v>
      </c>
      <c r="AF317" s="11">
        <v>1</v>
      </c>
      <c r="AG317" s="7">
        <v>2</v>
      </c>
      <c r="AH317" s="7" t="s">
        <v>54</v>
      </c>
      <c r="AI317" s="7" t="s">
        <v>54</v>
      </c>
      <c r="AJ317" s="7" t="s">
        <v>54</v>
      </c>
      <c r="AK317" s="7"/>
      <c r="AL317" s="8" t="s">
        <v>58</v>
      </c>
      <c r="AM317" s="8"/>
    </row>
    <row r="318" spans="1:39" x14ac:dyDescent="0.3">
      <c r="A318" s="7">
        <v>346</v>
      </c>
      <c r="B318" s="7" t="s">
        <v>2041</v>
      </c>
      <c r="C318" s="8">
        <v>35093</v>
      </c>
      <c r="D318" s="7" t="s">
        <v>40</v>
      </c>
      <c r="E318" s="9" t="s">
        <v>2042</v>
      </c>
      <c r="F318" s="7">
        <v>2288603</v>
      </c>
      <c r="G318" s="7">
        <v>4208339</v>
      </c>
      <c r="H318" s="7"/>
      <c r="I318" s="7"/>
      <c r="J318" s="7" t="s">
        <v>2043</v>
      </c>
      <c r="K318" s="12" t="s">
        <v>2044</v>
      </c>
      <c r="L318" s="7" t="s">
        <v>2045</v>
      </c>
      <c r="M318" s="7" t="s">
        <v>2041</v>
      </c>
      <c r="N318" s="10">
        <v>5581999041418</v>
      </c>
      <c r="O318" s="10" t="s">
        <v>42</v>
      </c>
      <c r="P318" s="10" t="s">
        <v>42</v>
      </c>
      <c r="Q318" s="7" t="s">
        <v>66</v>
      </c>
      <c r="R318" s="7" t="str" cm="1">
        <f t="array" ref="R318">_xlfn.IFS(BaseClientes2[[#This Row],[tipoDeCliente]]="ADVISOR","ADVISOR",BaseClientes2[[#This Row],[tipoDeCliente]]="FAMILIA","RETENCAO",BaseClientes2[[#This Row],[tipoDeCliente]]="RETENCAO","RETENCAO",BaseClientes2[[#This Row],[tipoDeCliente]]="NORMAL","CONSULTORIA",BaseClientes2[[#This Row],[tipoDeCliente]]="HIBRIDO","CONSULTORIA")</f>
        <v>RETENCAO</v>
      </c>
      <c r="S318" s="7" t="s">
        <v>49</v>
      </c>
      <c r="T318" s="7" t="s">
        <v>50</v>
      </c>
      <c r="U318" s="7" t="s">
        <v>95</v>
      </c>
      <c r="V318" s="10">
        <v>5581999041418</v>
      </c>
      <c r="W318" s="8">
        <v>44099</v>
      </c>
      <c r="X318" s="8">
        <v>44750</v>
      </c>
      <c r="Y318" s="7" t="s">
        <v>2045</v>
      </c>
      <c r="Z318" s="7" t="s">
        <v>2045</v>
      </c>
      <c r="AA318" s="7" t="s">
        <v>2041</v>
      </c>
      <c r="AB318" s="7" t="s">
        <v>96</v>
      </c>
      <c r="AC318" s="7" t="s">
        <v>53</v>
      </c>
      <c r="AD318" s="7" t="s">
        <v>56</v>
      </c>
      <c r="AE318" s="7" t="s">
        <v>55</v>
      </c>
      <c r="AF318" s="11">
        <v>1</v>
      </c>
      <c r="AG318" s="7"/>
      <c r="AH318" s="7" t="s">
        <v>56</v>
      </c>
      <c r="AI318" s="7" t="s">
        <v>56</v>
      </c>
      <c r="AJ318" s="7" t="s">
        <v>56</v>
      </c>
      <c r="AK318" s="7"/>
      <c r="AL318" s="8" t="s">
        <v>58</v>
      </c>
      <c r="AM318" s="8"/>
    </row>
    <row r="319" spans="1:39" x14ac:dyDescent="0.3">
      <c r="A319" s="7">
        <v>349</v>
      </c>
      <c r="B319" s="7" t="s">
        <v>2046</v>
      </c>
      <c r="C319" s="8">
        <v>31856</v>
      </c>
      <c r="D319" s="7" t="s">
        <v>40</v>
      </c>
      <c r="E319" s="9" t="s">
        <v>2047</v>
      </c>
      <c r="F319" s="7">
        <v>2009736</v>
      </c>
      <c r="G319" s="7"/>
      <c r="H319" s="7"/>
      <c r="I319" s="7" t="s">
        <v>2048</v>
      </c>
      <c r="J319" s="7" t="s">
        <v>2049</v>
      </c>
      <c r="K319" s="12" t="s">
        <v>2050</v>
      </c>
      <c r="L319" s="7" t="s">
        <v>2051</v>
      </c>
      <c r="M319" s="7" t="s">
        <v>2046</v>
      </c>
      <c r="N319" s="10">
        <v>5581991150200</v>
      </c>
      <c r="O319" s="10" t="s">
        <v>65</v>
      </c>
      <c r="P319" s="10" t="s">
        <v>42</v>
      </c>
      <c r="Q319" s="7" t="s">
        <v>66</v>
      </c>
      <c r="R319" s="7" t="str" cm="1">
        <f t="array" ref="R31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19" s="7" t="s">
        <v>49</v>
      </c>
      <c r="T319" s="7" t="s">
        <v>50</v>
      </c>
      <c r="U319" s="7" t="s">
        <v>1602</v>
      </c>
      <c r="V319" s="10">
        <v>5581991150200</v>
      </c>
      <c r="W319" s="8">
        <v>44099</v>
      </c>
      <c r="X319" s="8">
        <v>44722</v>
      </c>
      <c r="Y319" s="7" t="s">
        <v>2051</v>
      </c>
      <c r="Z319" s="7" t="s">
        <v>2051</v>
      </c>
      <c r="AA319" s="7" t="s">
        <v>2046</v>
      </c>
      <c r="AB319" s="7" t="s">
        <v>96</v>
      </c>
      <c r="AC319" s="7" t="s">
        <v>53</v>
      </c>
      <c r="AD319" s="7" t="s">
        <v>54</v>
      </c>
      <c r="AE319" s="7" t="s">
        <v>176</v>
      </c>
      <c r="AF319" s="11">
        <v>1</v>
      </c>
      <c r="AG319" s="7"/>
      <c r="AH319" s="7" t="s">
        <v>54</v>
      </c>
      <c r="AI319" s="7" t="s">
        <v>56</v>
      </c>
      <c r="AJ319" s="7" t="s">
        <v>54</v>
      </c>
      <c r="AK319" s="7"/>
      <c r="AL319" s="8" t="s">
        <v>58</v>
      </c>
      <c r="AM319" s="8"/>
    </row>
    <row r="320" spans="1:39" x14ac:dyDescent="0.3">
      <c r="A320" s="7">
        <v>350</v>
      </c>
      <c r="B320" s="7" t="s">
        <v>2052</v>
      </c>
      <c r="C320" s="8">
        <v>33779</v>
      </c>
      <c r="D320" s="7" t="s">
        <v>72</v>
      </c>
      <c r="E320" s="9" t="s">
        <v>2053</v>
      </c>
      <c r="F320" s="7">
        <v>3919090</v>
      </c>
      <c r="G320" s="7"/>
      <c r="H320" s="7"/>
      <c r="I320" s="7" t="s">
        <v>2054</v>
      </c>
      <c r="J320" s="7" t="s">
        <v>2055</v>
      </c>
      <c r="K320" s="12" t="s">
        <v>2056</v>
      </c>
      <c r="L320" s="7" t="s">
        <v>2034</v>
      </c>
      <c r="M320" s="7" t="s">
        <v>2029</v>
      </c>
      <c r="N320" s="10">
        <v>5581996491409</v>
      </c>
      <c r="O320" s="10" t="s">
        <v>106</v>
      </c>
      <c r="P320" s="10"/>
      <c r="Q320" s="7" t="s">
        <v>66</v>
      </c>
      <c r="R320" s="7" t="str" cm="1">
        <f t="array" ref="R32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20" s="7" t="s">
        <v>217</v>
      </c>
      <c r="T320" s="7" t="s">
        <v>185</v>
      </c>
      <c r="U320" s="7" t="s">
        <v>2057</v>
      </c>
      <c r="V320" s="10">
        <v>5581981928899</v>
      </c>
      <c r="W320" s="8">
        <v>44099</v>
      </c>
      <c r="X320" s="8">
        <v>44709</v>
      </c>
      <c r="Y320" s="7" t="s">
        <v>2034</v>
      </c>
      <c r="Z320" s="7" t="s">
        <v>2034</v>
      </c>
      <c r="AA320" s="7" t="s">
        <v>2029</v>
      </c>
      <c r="AB320" s="7" t="s">
        <v>124</v>
      </c>
      <c r="AC320" s="7" t="s">
        <v>53</v>
      </c>
      <c r="AD320" s="7" t="s">
        <v>56</v>
      </c>
      <c r="AE320" s="7" t="s">
        <v>176</v>
      </c>
      <c r="AF320" s="11">
        <v>1</v>
      </c>
      <c r="AG320" s="7">
        <v>2</v>
      </c>
      <c r="AH320" s="7" t="s">
        <v>54</v>
      </c>
      <c r="AI320" s="7" t="s">
        <v>54</v>
      </c>
      <c r="AJ320" s="7" t="s">
        <v>54</v>
      </c>
      <c r="AK320" s="7"/>
      <c r="AL320" s="8" t="s">
        <v>58</v>
      </c>
      <c r="AM320" s="8"/>
    </row>
    <row r="321" spans="1:39" x14ac:dyDescent="0.3">
      <c r="A321" s="7">
        <v>351</v>
      </c>
      <c r="B321" s="7" t="s">
        <v>2058</v>
      </c>
      <c r="C321" s="8">
        <v>22905</v>
      </c>
      <c r="D321" s="7" t="s">
        <v>72</v>
      </c>
      <c r="E321" s="9" t="s">
        <v>2059</v>
      </c>
      <c r="F321" s="7">
        <v>3438437</v>
      </c>
      <c r="G321" s="7"/>
      <c r="H321" s="7"/>
      <c r="I321" s="7" t="s">
        <v>2060</v>
      </c>
      <c r="J321" s="7" t="s">
        <v>2061</v>
      </c>
      <c r="K321" s="12" t="s">
        <v>2062</v>
      </c>
      <c r="L321" s="7" t="s">
        <v>2063</v>
      </c>
      <c r="M321" s="7" t="s">
        <v>2058</v>
      </c>
      <c r="N321" s="10">
        <v>5541988457075</v>
      </c>
      <c r="O321" s="10" t="s">
        <v>106</v>
      </c>
      <c r="P321" s="10" t="s">
        <v>42</v>
      </c>
      <c r="Q321" s="7" t="s">
        <v>66</v>
      </c>
      <c r="R321" s="7" t="str" cm="1">
        <f t="array" ref="R32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21" s="7" t="s">
        <v>2064</v>
      </c>
      <c r="T321" s="7" t="s">
        <v>2065</v>
      </c>
      <c r="U321" s="7" t="s">
        <v>2066</v>
      </c>
      <c r="V321" s="10">
        <v>5541988457075</v>
      </c>
      <c r="W321" s="8">
        <v>44099</v>
      </c>
      <c r="X321" s="8">
        <v>44742</v>
      </c>
      <c r="Y321" s="7" t="s">
        <v>2063</v>
      </c>
      <c r="Z321" s="7" t="s">
        <v>2063</v>
      </c>
      <c r="AA321" s="7" t="s">
        <v>2058</v>
      </c>
      <c r="AB321" s="7" t="s">
        <v>417</v>
      </c>
      <c r="AC321" s="7" t="s">
        <v>53</v>
      </c>
      <c r="AD321" s="7" t="s">
        <v>54</v>
      </c>
      <c r="AE321" s="7" t="s">
        <v>176</v>
      </c>
      <c r="AF321" s="11">
        <v>1</v>
      </c>
      <c r="AG321" s="7">
        <v>2</v>
      </c>
      <c r="AH321" s="7" t="s">
        <v>54</v>
      </c>
      <c r="AI321" s="7" t="s">
        <v>56</v>
      </c>
      <c r="AJ321" s="7" t="s">
        <v>54</v>
      </c>
      <c r="AK321" s="7"/>
      <c r="AL321" s="8" t="s">
        <v>58</v>
      </c>
      <c r="AM321" s="8"/>
    </row>
    <row r="322" spans="1:39" x14ac:dyDescent="0.3">
      <c r="A322" s="7">
        <v>352</v>
      </c>
      <c r="B322" s="7" t="s">
        <v>2067</v>
      </c>
      <c r="C322" s="8">
        <v>30265</v>
      </c>
      <c r="D322" s="7" t="s">
        <v>40</v>
      </c>
      <c r="E322" s="9" t="s">
        <v>2068</v>
      </c>
      <c r="F322" s="7">
        <v>8419108</v>
      </c>
      <c r="G322" s="7"/>
      <c r="H322" s="7"/>
      <c r="I322" s="7"/>
      <c r="J322" s="7" t="s">
        <v>2069</v>
      </c>
      <c r="K322" s="12" t="s">
        <v>2067</v>
      </c>
      <c r="L322" s="7" t="s">
        <v>2070</v>
      </c>
      <c r="M322" s="7" t="s">
        <v>2067</v>
      </c>
      <c r="N322" s="10">
        <v>5581999868721</v>
      </c>
      <c r="O322" s="10" t="s">
        <v>42</v>
      </c>
      <c r="P322" s="10" t="s">
        <v>42</v>
      </c>
      <c r="Q322" s="7" t="s">
        <v>48</v>
      </c>
      <c r="R322" s="7" t="str" cm="1">
        <f t="array" ref="R322">_xlfn.IFS(BaseClientes2[[#This Row],[tipoDeCliente]]="ADVISOR","ADVISOR",BaseClientes2[[#This Row],[tipoDeCliente]]="FAMILIA","RETENCAO",BaseClientes2[[#This Row],[tipoDeCliente]]="RETENCAO","RETENCAO",BaseClientes2[[#This Row],[tipoDeCliente]]="NORMAL","CONSULTORIA",BaseClientes2[[#This Row],[tipoDeCliente]]="HIBRIDO","CONSULTORIA")</f>
        <v>RETENCAO</v>
      </c>
      <c r="S322" s="7" t="s">
        <v>49</v>
      </c>
      <c r="T322" s="7" t="s">
        <v>50</v>
      </c>
      <c r="U322" s="7" t="s">
        <v>2071</v>
      </c>
      <c r="V322" s="10">
        <v>5581999868721</v>
      </c>
      <c r="W322" s="8">
        <v>44099</v>
      </c>
      <c r="X322" s="8">
        <v>44721</v>
      </c>
      <c r="Y322" s="7" t="s">
        <v>2070</v>
      </c>
      <c r="Z322" s="7" t="s">
        <v>2070</v>
      </c>
      <c r="AA322" s="7" t="s">
        <v>2067</v>
      </c>
      <c r="AB322" s="7" t="s">
        <v>108</v>
      </c>
      <c r="AC322" s="7" t="s">
        <v>53</v>
      </c>
      <c r="AD322" s="7" t="s">
        <v>56</v>
      </c>
      <c r="AE322" s="7" t="s">
        <v>68</v>
      </c>
      <c r="AF322" s="11">
        <v>0</v>
      </c>
      <c r="AG322" s="7"/>
      <c r="AH322" s="7" t="s">
        <v>56</v>
      </c>
      <c r="AI322" s="7" t="s">
        <v>56</v>
      </c>
      <c r="AJ322" s="7" t="s">
        <v>56</v>
      </c>
      <c r="AK322" s="7"/>
      <c r="AL322" s="8" t="s">
        <v>58</v>
      </c>
      <c r="AM322" s="8"/>
    </row>
    <row r="323" spans="1:39" x14ac:dyDescent="0.3">
      <c r="A323" s="7">
        <v>353</v>
      </c>
      <c r="B323" s="7" t="s">
        <v>2072</v>
      </c>
      <c r="C323" s="8">
        <v>23455</v>
      </c>
      <c r="D323" s="7" t="s">
        <v>84</v>
      </c>
      <c r="E323" s="9" t="s">
        <v>2073</v>
      </c>
      <c r="F323" s="7">
        <v>5089063</v>
      </c>
      <c r="G323" s="7"/>
      <c r="H323" s="7"/>
      <c r="I323" s="7" t="s">
        <v>2074</v>
      </c>
      <c r="J323" s="7" t="s">
        <v>2075</v>
      </c>
      <c r="K323" s="12" t="s">
        <v>2033</v>
      </c>
      <c r="L323" s="7" t="s">
        <v>2034</v>
      </c>
      <c r="M323" s="7" t="s">
        <v>2029</v>
      </c>
      <c r="N323" s="10">
        <v>5581996491409</v>
      </c>
      <c r="O323" s="10" t="s">
        <v>42</v>
      </c>
      <c r="P323" s="10" t="s">
        <v>42</v>
      </c>
      <c r="Q323" s="7" t="s">
        <v>66</v>
      </c>
      <c r="R323" s="7" t="str" cm="1">
        <f t="array" ref="R32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23" s="7" t="s">
        <v>49</v>
      </c>
      <c r="T323" s="7" t="s">
        <v>50</v>
      </c>
      <c r="U323" s="7" t="s">
        <v>1214</v>
      </c>
      <c r="V323" s="10">
        <v>5581996491409</v>
      </c>
      <c r="W323" s="8">
        <v>44099</v>
      </c>
      <c r="X323" s="8">
        <v>44709</v>
      </c>
      <c r="Y323" s="7" t="s">
        <v>2034</v>
      </c>
      <c r="Z323" s="7" t="s">
        <v>2034</v>
      </c>
      <c r="AA323" s="7" t="s">
        <v>2029</v>
      </c>
      <c r="AB323" s="7" t="s">
        <v>89</v>
      </c>
      <c r="AC323" s="7" t="s">
        <v>53</v>
      </c>
      <c r="AD323" s="7" t="s">
        <v>54</v>
      </c>
      <c r="AE323" s="7" t="s">
        <v>176</v>
      </c>
      <c r="AF323" s="11">
        <v>1</v>
      </c>
      <c r="AG323" s="7">
        <v>2</v>
      </c>
      <c r="AH323" s="7" t="s">
        <v>54</v>
      </c>
      <c r="AI323" s="7" t="s">
        <v>54</v>
      </c>
      <c r="AJ323" s="7" t="s">
        <v>54</v>
      </c>
      <c r="AK323" s="7"/>
      <c r="AL323" s="8" t="s">
        <v>58</v>
      </c>
      <c r="AM323" s="8"/>
    </row>
    <row r="324" spans="1:39" x14ac:dyDescent="0.3">
      <c r="A324" s="7">
        <v>354</v>
      </c>
      <c r="B324" s="7" t="s">
        <v>2076</v>
      </c>
      <c r="C324" s="8">
        <v>32566</v>
      </c>
      <c r="D324" s="7" t="s">
        <v>40</v>
      </c>
      <c r="E324" s="9" t="s">
        <v>2077</v>
      </c>
      <c r="F324" s="7"/>
      <c r="G324" s="7">
        <v>2073674</v>
      </c>
      <c r="H324" s="7"/>
      <c r="I324" s="7" t="s">
        <v>2078</v>
      </c>
      <c r="J324" s="7" t="s">
        <v>2079</v>
      </c>
      <c r="K324" s="12" t="s">
        <v>2080</v>
      </c>
      <c r="L324" s="7" t="s">
        <v>2081</v>
      </c>
      <c r="M324" s="7" t="s">
        <v>2076</v>
      </c>
      <c r="N324" s="10">
        <v>5511952511494</v>
      </c>
      <c r="O324" s="10" t="s">
        <v>42</v>
      </c>
      <c r="P324" s="10" t="s">
        <v>106</v>
      </c>
      <c r="Q324" s="7" t="s">
        <v>1749</v>
      </c>
      <c r="R324" s="7" t="str" cm="1">
        <f t="array" ref="R32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24" s="7" t="s">
        <v>217</v>
      </c>
      <c r="T324" s="7" t="s">
        <v>185</v>
      </c>
      <c r="U324" s="7" t="s">
        <v>2082</v>
      </c>
      <c r="V324" s="10">
        <v>5511952511494</v>
      </c>
      <c r="W324" s="8">
        <v>44099</v>
      </c>
      <c r="X324" s="8">
        <v>44763</v>
      </c>
      <c r="Y324" s="7" t="s">
        <v>2081</v>
      </c>
      <c r="Z324" s="7" t="s">
        <v>2081</v>
      </c>
      <c r="AA324" s="7" t="s">
        <v>2076</v>
      </c>
      <c r="AB324" s="7" t="s">
        <v>96</v>
      </c>
      <c r="AC324" s="7" t="s">
        <v>53</v>
      </c>
      <c r="AD324" s="7" t="s">
        <v>54</v>
      </c>
      <c r="AE324" s="7" t="s">
        <v>176</v>
      </c>
      <c r="AF324" s="11">
        <v>1</v>
      </c>
      <c r="AG324" s="7">
        <v>2</v>
      </c>
      <c r="AH324" s="7" t="s">
        <v>54</v>
      </c>
      <c r="AI324" s="7" t="s">
        <v>56</v>
      </c>
      <c r="AJ324" s="7" t="s">
        <v>54</v>
      </c>
      <c r="AK324" s="7"/>
      <c r="AL324" s="8" t="s">
        <v>58</v>
      </c>
      <c r="AM324" s="8"/>
    </row>
    <row r="325" spans="1:39" x14ac:dyDescent="0.3">
      <c r="A325" s="7">
        <v>355</v>
      </c>
      <c r="B325" s="7" t="s">
        <v>2083</v>
      </c>
      <c r="C325" s="8">
        <v>34214</v>
      </c>
      <c r="D325" s="7" t="s">
        <v>40</v>
      </c>
      <c r="E325" s="9" t="s">
        <v>2084</v>
      </c>
      <c r="F325" s="7">
        <v>3364629</v>
      </c>
      <c r="G325" s="7"/>
      <c r="H325" s="7"/>
      <c r="I325" s="7" t="s">
        <v>2085</v>
      </c>
      <c r="J325" s="7" t="s">
        <v>2086</v>
      </c>
      <c r="K325" s="12" t="s">
        <v>2087</v>
      </c>
      <c r="L325" s="7" t="s">
        <v>2088</v>
      </c>
      <c r="M325" s="7" t="s">
        <v>2083</v>
      </c>
      <c r="N325" s="10">
        <v>5511982023932</v>
      </c>
      <c r="O325" s="10" t="s">
        <v>65</v>
      </c>
      <c r="P325" s="10" t="s">
        <v>42</v>
      </c>
      <c r="Q325" s="7" t="s">
        <v>66</v>
      </c>
      <c r="R325" s="7" t="str" cm="1">
        <f t="array" ref="R32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25" s="7" t="s">
        <v>217</v>
      </c>
      <c r="T325" s="7" t="s">
        <v>185</v>
      </c>
      <c r="U325" s="7" t="s">
        <v>2089</v>
      </c>
      <c r="V325" s="10">
        <v>5511982023932</v>
      </c>
      <c r="W325" s="8">
        <v>44099</v>
      </c>
      <c r="X325" s="8">
        <v>44706</v>
      </c>
      <c r="Y325" s="7" t="s">
        <v>2088</v>
      </c>
      <c r="Z325" s="7" t="s">
        <v>2088</v>
      </c>
      <c r="AA325" s="7" t="s">
        <v>2083</v>
      </c>
      <c r="AB325" s="7" t="s">
        <v>769</v>
      </c>
      <c r="AC325" s="7" t="s">
        <v>53</v>
      </c>
      <c r="AD325" s="7" t="s">
        <v>54</v>
      </c>
      <c r="AE325" s="7" t="s">
        <v>176</v>
      </c>
      <c r="AF325" s="11">
        <v>1</v>
      </c>
      <c r="AG325" s="7">
        <v>2</v>
      </c>
      <c r="AH325" s="7" t="s">
        <v>54</v>
      </c>
      <c r="AI325" s="7" t="s">
        <v>54</v>
      </c>
      <c r="AJ325" s="7" t="s">
        <v>54</v>
      </c>
      <c r="AK325" s="7"/>
      <c r="AL325" s="8" t="s">
        <v>58</v>
      </c>
      <c r="AM325" s="8"/>
    </row>
    <row r="326" spans="1:39" x14ac:dyDescent="0.3">
      <c r="A326" s="7">
        <v>356</v>
      </c>
      <c r="B326" s="7" t="s">
        <v>2090</v>
      </c>
      <c r="C326" s="8"/>
      <c r="D326" s="7" t="s">
        <v>72</v>
      </c>
      <c r="E326" s="9" t="s">
        <v>2091</v>
      </c>
      <c r="F326" s="7"/>
      <c r="G326" s="7">
        <v>3797385</v>
      </c>
      <c r="H326" s="7"/>
      <c r="I326" s="7" t="s">
        <v>2092</v>
      </c>
      <c r="J326" s="7" t="s">
        <v>2093</v>
      </c>
      <c r="K326" s="12" t="s">
        <v>2094</v>
      </c>
      <c r="L326" s="7" t="s">
        <v>2006</v>
      </c>
      <c r="M326" s="7" t="s">
        <v>1983</v>
      </c>
      <c r="N326" s="10">
        <v>5581992933318</v>
      </c>
      <c r="O326" s="10" t="s">
        <v>42</v>
      </c>
      <c r="P326" s="10" t="s">
        <v>106</v>
      </c>
      <c r="Q326" s="7" t="s">
        <v>66</v>
      </c>
      <c r="R326" s="7" t="str" cm="1">
        <f t="array" ref="R32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26" s="7" t="s">
        <v>49</v>
      </c>
      <c r="T326" s="7" t="s">
        <v>50</v>
      </c>
      <c r="U326" s="7" t="s">
        <v>1066</v>
      </c>
      <c r="V326" s="10">
        <v>5581992933318</v>
      </c>
      <c r="W326" s="8">
        <v>44099</v>
      </c>
      <c r="X326" s="8">
        <v>44719</v>
      </c>
      <c r="Y326" s="7" t="s">
        <v>1988</v>
      </c>
      <c r="Z326" s="7" t="s">
        <v>2006</v>
      </c>
      <c r="AA326" s="7" t="s">
        <v>2001</v>
      </c>
      <c r="AB326" s="7" t="s">
        <v>124</v>
      </c>
      <c r="AC326" s="7"/>
      <c r="AD326" s="7"/>
      <c r="AE326" s="7" t="s">
        <v>176</v>
      </c>
      <c r="AF326" s="11">
        <v>1</v>
      </c>
      <c r="AG326" s="7">
        <v>3</v>
      </c>
      <c r="AH326" s="7" t="s">
        <v>54</v>
      </c>
      <c r="AI326" s="7" t="s">
        <v>54</v>
      </c>
      <c r="AJ326" s="7" t="s">
        <v>54</v>
      </c>
      <c r="AK326" s="7"/>
      <c r="AL326" s="8" t="s">
        <v>58</v>
      </c>
      <c r="AM326" s="8"/>
    </row>
    <row r="327" spans="1:39" x14ac:dyDescent="0.3">
      <c r="A327" s="7">
        <v>358</v>
      </c>
      <c r="B327" s="7" t="s">
        <v>2095</v>
      </c>
      <c r="C327" s="8">
        <v>29261</v>
      </c>
      <c r="D327" s="7" t="s">
        <v>40</v>
      </c>
      <c r="E327" s="9" t="s">
        <v>2096</v>
      </c>
      <c r="F327" s="7">
        <v>9034502</v>
      </c>
      <c r="G327" s="7"/>
      <c r="H327" s="7"/>
      <c r="I327" s="7" t="s">
        <v>2097</v>
      </c>
      <c r="J327" s="7" t="s">
        <v>172</v>
      </c>
      <c r="K327" s="12" t="s">
        <v>173</v>
      </c>
      <c r="L327" s="7" t="s">
        <v>2098</v>
      </c>
      <c r="M327" s="7" t="s">
        <v>169</v>
      </c>
      <c r="N327" s="10">
        <v>5581981992221</v>
      </c>
      <c r="O327" s="10" t="s">
        <v>65</v>
      </c>
      <c r="P327" s="10" t="s">
        <v>42</v>
      </c>
      <c r="Q327" s="7" t="s">
        <v>66</v>
      </c>
      <c r="R327" s="7" t="str" cm="1">
        <f t="array" ref="R32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27" s="7" t="s">
        <v>49</v>
      </c>
      <c r="T327" s="7" t="s">
        <v>50</v>
      </c>
      <c r="U327" s="7" t="s">
        <v>175</v>
      </c>
      <c r="V327" s="10">
        <v>5581981992221</v>
      </c>
      <c r="W327" s="8">
        <v>44099</v>
      </c>
      <c r="X327" s="8">
        <v>43780</v>
      </c>
      <c r="Y327" s="7" t="s">
        <v>174</v>
      </c>
      <c r="Z327" s="7" t="s">
        <v>174</v>
      </c>
      <c r="AA327" s="7" t="s">
        <v>169</v>
      </c>
      <c r="AB327" s="7" t="s">
        <v>52</v>
      </c>
      <c r="AC327" s="7" t="s">
        <v>53</v>
      </c>
      <c r="AD327" s="7" t="s">
        <v>56</v>
      </c>
      <c r="AE327" s="7" t="s">
        <v>176</v>
      </c>
      <c r="AF327" s="11">
        <v>1</v>
      </c>
      <c r="AG327" s="7">
        <v>1</v>
      </c>
      <c r="AH327" s="7" t="s">
        <v>54</v>
      </c>
      <c r="AI327" s="7" t="s">
        <v>56</v>
      </c>
      <c r="AJ327" s="7" t="s">
        <v>54</v>
      </c>
      <c r="AK327" s="7"/>
      <c r="AL327" s="8" t="s">
        <v>58</v>
      </c>
      <c r="AM327" s="8"/>
    </row>
    <row r="328" spans="1:39" x14ac:dyDescent="0.3">
      <c r="A328" s="7">
        <v>359</v>
      </c>
      <c r="B328" s="7" t="s">
        <v>2099</v>
      </c>
      <c r="C328" s="8" t="s">
        <v>2100</v>
      </c>
      <c r="D328" s="7" t="s">
        <v>40</v>
      </c>
      <c r="E328" s="9" t="s">
        <v>2101</v>
      </c>
      <c r="F328" s="7">
        <v>2601198</v>
      </c>
      <c r="G328" s="7"/>
      <c r="H328" s="7"/>
      <c r="I328" s="7"/>
      <c r="J328" s="7">
        <v>8864486461</v>
      </c>
      <c r="K328" s="12" t="s">
        <v>2102</v>
      </c>
      <c r="L328" s="7" t="s">
        <v>2103</v>
      </c>
      <c r="M328" s="7" t="s">
        <v>2099</v>
      </c>
      <c r="N328" s="10">
        <v>5581996651198</v>
      </c>
      <c r="O328" s="10" t="s">
        <v>106</v>
      </c>
      <c r="P328" s="10" t="s">
        <v>42</v>
      </c>
      <c r="Q328" s="7" t="s">
        <v>2104</v>
      </c>
      <c r="R328" s="7" t="str" cm="1">
        <f t="array" ref="R328">_xlfn.IFS(BaseClientes2[[#This Row],[tipoDeCliente]]="ADVISOR","ADVISOR",BaseClientes2[[#This Row],[tipoDeCliente]]="FAMILIA","RETENCAO",BaseClientes2[[#This Row],[tipoDeCliente]]="RETENCAO","RETENCAO",BaseClientes2[[#This Row],[tipoDeCliente]]="NORMAL","CONSULTORIA",BaseClientes2[[#This Row],[tipoDeCliente]]="HIBRIDO","CONSULTORIA")</f>
        <v>ADVISOR</v>
      </c>
      <c r="S328" s="7" t="s">
        <v>49</v>
      </c>
      <c r="T328" s="7" t="s">
        <v>50</v>
      </c>
      <c r="U328" s="7" t="s">
        <v>95</v>
      </c>
      <c r="V328" s="10">
        <v>5581996651198</v>
      </c>
      <c r="W328" s="8">
        <v>44099</v>
      </c>
      <c r="X328" s="8">
        <v>44637</v>
      </c>
      <c r="Y328" s="7" t="s">
        <v>2103</v>
      </c>
      <c r="Z328" s="7" t="s">
        <v>2103</v>
      </c>
      <c r="AA328" s="7" t="s">
        <v>2099</v>
      </c>
      <c r="AB328" s="7" t="s">
        <v>1822</v>
      </c>
      <c r="AC328" s="7"/>
      <c r="AD328" s="7"/>
      <c r="AE328" s="7" t="s">
        <v>2104</v>
      </c>
      <c r="AF328" s="11">
        <v>1</v>
      </c>
      <c r="AG328" s="7"/>
      <c r="AH328" s="7" t="s">
        <v>56</v>
      </c>
      <c r="AI328" s="7" t="s">
        <v>56</v>
      </c>
      <c r="AJ328" s="7" t="s">
        <v>56</v>
      </c>
      <c r="AK328" s="7"/>
      <c r="AL328" s="8" t="s">
        <v>58</v>
      </c>
      <c r="AM328" s="8"/>
    </row>
    <row r="329" spans="1:39" x14ac:dyDescent="0.3">
      <c r="A329" s="7">
        <v>360</v>
      </c>
      <c r="B329" s="7" t="s">
        <v>2105</v>
      </c>
      <c r="C329" s="8">
        <v>30018</v>
      </c>
      <c r="D329" s="7" t="s">
        <v>40</v>
      </c>
      <c r="E329" s="9" t="s">
        <v>2106</v>
      </c>
      <c r="F329" s="7">
        <v>2695313</v>
      </c>
      <c r="G329" s="7"/>
      <c r="H329" s="7"/>
      <c r="I329" s="7"/>
      <c r="J329" s="7" t="s">
        <v>2107</v>
      </c>
      <c r="K329" s="12" t="s">
        <v>2108</v>
      </c>
      <c r="L329" s="7" t="s">
        <v>2109</v>
      </c>
      <c r="M329" s="7" t="s">
        <v>2110</v>
      </c>
      <c r="N329" s="10">
        <v>5587988740297</v>
      </c>
      <c r="O329" s="10" t="s">
        <v>65</v>
      </c>
      <c r="P329" s="10" t="s">
        <v>42</v>
      </c>
      <c r="Q329" s="7" t="s">
        <v>2104</v>
      </c>
      <c r="R329" s="7" t="str" cm="1">
        <f t="array" ref="R329">_xlfn.IFS(BaseClientes2[[#This Row],[tipoDeCliente]]="ADVISOR","ADVISOR",BaseClientes2[[#This Row],[tipoDeCliente]]="FAMILIA","RETENCAO",BaseClientes2[[#This Row],[tipoDeCliente]]="RETENCAO","RETENCAO",BaseClientes2[[#This Row],[tipoDeCliente]]="NORMAL","CONSULTORIA",BaseClientes2[[#This Row],[tipoDeCliente]]="HIBRIDO","CONSULTORIA")</f>
        <v>ADVISOR</v>
      </c>
      <c r="S329" s="7" t="s">
        <v>2111</v>
      </c>
      <c r="T329" s="7" t="s">
        <v>296</v>
      </c>
      <c r="U329" s="7" t="s">
        <v>2112</v>
      </c>
      <c r="V329" s="10">
        <v>5587988740297</v>
      </c>
      <c r="W329" s="8">
        <v>44099</v>
      </c>
      <c r="X329" s="8">
        <v>44651</v>
      </c>
      <c r="Y329" s="7" t="s">
        <v>2109</v>
      </c>
      <c r="Z329" s="7" t="s">
        <v>2109</v>
      </c>
      <c r="AA329" s="7" t="s">
        <v>2110</v>
      </c>
      <c r="AB329" s="7" t="s">
        <v>52</v>
      </c>
      <c r="AC329" s="7"/>
      <c r="AD329" s="7"/>
      <c r="AE329" s="7" t="s">
        <v>2104</v>
      </c>
      <c r="AF329" s="11">
        <v>1</v>
      </c>
      <c r="AG329" s="7"/>
      <c r="AH329" s="7" t="s">
        <v>56</v>
      </c>
      <c r="AI329" s="7" t="s">
        <v>56</v>
      </c>
      <c r="AJ329" s="7" t="s">
        <v>56</v>
      </c>
      <c r="AK329" s="7"/>
      <c r="AL329" s="8" t="s">
        <v>58</v>
      </c>
      <c r="AM329" s="8"/>
    </row>
    <row r="330" spans="1:39" x14ac:dyDescent="0.3">
      <c r="A330" s="7">
        <v>361</v>
      </c>
      <c r="B330" s="7" t="s">
        <v>2113</v>
      </c>
      <c r="C330" s="8">
        <v>27273</v>
      </c>
      <c r="D330" s="7" t="s">
        <v>40</v>
      </c>
      <c r="E330" s="9" t="s">
        <v>2114</v>
      </c>
      <c r="F330" s="7"/>
      <c r="G330" s="7"/>
      <c r="H330" s="7"/>
      <c r="I330" s="7"/>
      <c r="J330" s="7">
        <v>72350628</v>
      </c>
      <c r="K330" s="12" t="s">
        <v>2115</v>
      </c>
      <c r="L330" s="7" t="s">
        <v>2116</v>
      </c>
      <c r="M330" s="7" t="s">
        <v>2113</v>
      </c>
      <c r="N330" s="10">
        <v>5531984185035</v>
      </c>
      <c r="O330" s="10" t="s">
        <v>42</v>
      </c>
      <c r="P330" s="10" t="s">
        <v>42</v>
      </c>
      <c r="Q330" s="7" t="s">
        <v>2104</v>
      </c>
      <c r="R330" s="7" t="str" cm="1">
        <f t="array" ref="R330">_xlfn.IFS(BaseClientes2[[#This Row],[tipoDeCliente]]="ADVISOR","ADVISOR",BaseClientes2[[#This Row],[tipoDeCliente]]="FAMILIA","RETENCAO",BaseClientes2[[#This Row],[tipoDeCliente]]="RETENCAO","RETENCAO",BaseClientes2[[#This Row],[tipoDeCliente]]="NORMAL","CONSULTORIA",BaseClientes2[[#This Row],[tipoDeCliente]]="HIBRIDO","CONSULTORIA")</f>
        <v>ADVISOR</v>
      </c>
      <c r="S330" s="7" t="s">
        <v>895</v>
      </c>
      <c r="T330" s="7" t="s">
        <v>896</v>
      </c>
      <c r="U330" s="7" t="s">
        <v>2117</v>
      </c>
      <c r="V330" s="10">
        <v>5531984185035</v>
      </c>
      <c r="W330" s="8">
        <v>44099</v>
      </c>
      <c r="X330" s="8">
        <v>44648</v>
      </c>
      <c r="Y330" s="7" t="s">
        <v>2116</v>
      </c>
      <c r="Z330" s="7" t="s">
        <v>2116</v>
      </c>
      <c r="AA330" s="7" t="s">
        <v>2113</v>
      </c>
      <c r="AB330" s="7" t="s">
        <v>409</v>
      </c>
      <c r="AC330" s="7"/>
      <c r="AD330" s="7"/>
      <c r="AE330" s="7" t="s">
        <v>2104</v>
      </c>
      <c r="AF330" s="11">
        <v>1</v>
      </c>
      <c r="AG330" s="7"/>
      <c r="AH330" s="7" t="s">
        <v>56</v>
      </c>
      <c r="AI330" s="7" t="s">
        <v>56</v>
      </c>
      <c r="AJ330" s="7" t="s">
        <v>56</v>
      </c>
      <c r="AK330" s="7"/>
      <c r="AL330" s="8" t="s">
        <v>58</v>
      </c>
      <c r="AM330" s="8"/>
    </row>
    <row r="331" spans="1:39" x14ac:dyDescent="0.3">
      <c r="A331" s="7">
        <v>362</v>
      </c>
      <c r="B331" s="7" t="s">
        <v>2118</v>
      </c>
      <c r="C331" s="8" t="s">
        <v>2119</v>
      </c>
      <c r="D331" s="7" t="s">
        <v>72</v>
      </c>
      <c r="E331" s="9" t="s">
        <v>2120</v>
      </c>
      <c r="F331" s="7">
        <v>2391152</v>
      </c>
      <c r="G331" s="7">
        <v>3233319</v>
      </c>
      <c r="H331" s="7"/>
      <c r="I331" s="7"/>
      <c r="J331" s="7">
        <v>5982732630</v>
      </c>
      <c r="K331" s="12" t="s">
        <v>2121</v>
      </c>
      <c r="L331" s="7" t="s">
        <v>2122</v>
      </c>
      <c r="M331" s="7" t="s">
        <v>2118</v>
      </c>
      <c r="N331" s="10">
        <v>553191283712</v>
      </c>
      <c r="O331" s="10" t="s">
        <v>65</v>
      </c>
      <c r="P331" s="10" t="s">
        <v>106</v>
      </c>
      <c r="Q331" s="7" t="s">
        <v>2104</v>
      </c>
      <c r="R331" s="7" t="str" cm="1">
        <f t="array" ref="R331">_xlfn.IFS(BaseClientes2[[#This Row],[tipoDeCliente]]="ADVISOR","ADVISOR",BaseClientes2[[#This Row],[tipoDeCliente]]="FAMILIA","RETENCAO",BaseClientes2[[#This Row],[tipoDeCliente]]="RETENCAO","RETENCAO",BaseClientes2[[#This Row],[tipoDeCliente]]="NORMAL","CONSULTORIA",BaseClientes2[[#This Row],[tipoDeCliente]]="HIBRIDO","CONSULTORIA")</f>
        <v>ADVISOR</v>
      </c>
      <c r="S331" s="7" t="s">
        <v>895</v>
      </c>
      <c r="T331" s="7" t="s">
        <v>896</v>
      </c>
      <c r="U331" s="7" t="s">
        <v>2123</v>
      </c>
      <c r="V331" s="10">
        <v>553191283712</v>
      </c>
      <c r="W331" s="8">
        <v>44099</v>
      </c>
      <c r="X331" s="8">
        <v>44648</v>
      </c>
      <c r="Y331" s="7" t="s">
        <v>2122</v>
      </c>
      <c r="Z331" s="7" t="s">
        <v>2122</v>
      </c>
      <c r="AA331" s="7" t="s">
        <v>2124</v>
      </c>
      <c r="AB331" s="7" t="s">
        <v>545</v>
      </c>
      <c r="AC331" s="7"/>
      <c r="AD331" s="7"/>
      <c r="AE331" s="7" t="s">
        <v>2104</v>
      </c>
      <c r="AF331" s="11">
        <v>1</v>
      </c>
      <c r="AG331" s="7"/>
      <c r="AH331" s="7" t="s">
        <v>56</v>
      </c>
      <c r="AI331" s="7" t="s">
        <v>56</v>
      </c>
      <c r="AJ331" s="7" t="s">
        <v>56</v>
      </c>
      <c r="AK331" s="7"/>
      <c r="AL331" s="8" t="s">
        <v>58</v>
      </c>
      <c r="AM331" s="8"/>
    </row>
    <row r="332" spans="1:39" x14ac:dyDescent="0.3">
      <c r="A332" s="7">
        <v>363</v>
      </c>
      <c r="B332" s="7" t="s">
        <v>2125</v>
      </c>
      <c r="C332" s="8" t="s">
        <v>2126</v>
      </c>
      <c r="D332" s="7" t="s">
        <v>40</v>
      </c>
      <c r="E332" s="9" t="s">
        <v>2127</v>
      </c>
      <c r="F332" s="7">
        <v>362681</v>
      </c>
      <c r="G332" s="7">
        <v>1791975</v>
      </c>
      <c r="H332" s="7"/>
      <c r="I332" s="7"/>
      <c r="J332" s="7">
        <v>4434057600</v>
      </c>
      <c r="K332" s="12" t="s">
        <v>2128</v>
      </c>
      <c r="L332" s="7" t="s">
        <v>2129</v>
      </c>
      <c r="M332" s="7" t="s">
        <v>2125</v>
      </c>
      <c r="N332" s="10">
        <v>5541995365995</v>
      </c>
      <c r="O332" s="10" t="s">
        <v>106</v>
      </c>
      <c r="P332" s="10" t="s">
        <v>106</v>
      </c>
      <c r="Q332" s="7" t="s">
        <v>2104</v>
      </c>
      <c r="R332" s="7" t="str" cm="1">
        <f t="array" ref="R332">_xlfn.IFS(BaseClientes2[[#This Row],[tipoDeCliente]]="ADVISOR","ADVISOR",BaseClientes2[[#This Row],[tipoDeCliente]]="FAMILIA","RETENCAO",BaseClientes2[[#This Row],[tipoDeCliente]]="RETENCAO","RETENCAO",BaseClientes2[[#This Row],[tipoDeCliente]]="NORMAL","CONSULTORIA",BaseClientes2[[#This Row],[tipoDeCliente]]="HIBRIDO","CONSULTORIA")</f>
        <v>ADVISOR</v>
      </c>
      <c r="S332" s="7" t="s">
        <v>2064</v>
      </c>
      <c r="T332" s="7" t="s">
        <v>2065</v>
      </c>
      <c r="U332" s="7" t="s">
        <v>2130</v>
      </c>
      <c r="V332" s="10">
        <v>5541995365995</v>
      </c>
      <c r="W332" s="8">
        <v>44099</v>
      </c>
      <c r="X332" s="8">
        <v>44643</v>
      </c>
      <c r="Y332" s="7" t="s">
        <v>2129</v>
      </c>
      <c r="Z332" s="7" t="s">
        <v>2129</v>
      </c>
      <c r="AA332" s="7" t="s">
        <v>2125</v>
      </c>
      <c r="AB332" s="7" t="s">
        <v>409</v>
      </c>
      <c r="AC332" s="7"/>
      <c r="AD332" s="7"/>
      <c r="AE332" s="7" t="s">
        <v>2104</v>
      </c>
      <c r="AF332" s="11">
        <v>1</v>
      </c>
      <c r="AG332" s="7"/>
      <c r="AH332" s="7" t="s">
        <v>56</v>
      </c>
      <c r="AI332" s="7" t="s">
        <v>56</v>
      </c>
      <c r="AJ332" s="7" t="s">
        <v>56</v>
      </c>
      <c r="AK332" s="7"/>
      <c r="AL332" s="8" t="s">
        <v>58</v>
      </c>
      <c r="AM332" s="8"/>
    </row>
    <row r="333" spans="1:39" x14ac:dyDescent="0.3">
      <c r="A333" s="7">
        <v>364</v>
      </c>
      <c r="B333" s="7" t="s">
        <v>2131</v>
      </c>
      <c r="C333" s="8" t="s">
        <v>2132</v>
      </c>
      <c r="D333" s="7" t="s">
        <v>40</v>
      </c>
      <c r="E333" s="9" t="s">
        <v>2133</v>
      </c>
      <c r="F333" s="7">
        <v>2605296</v>
      </c>
      <c r="G333" s="7">
        <v>1198429</v>
      </c>
      <c r="H333" s="7"/>
      <c r="I333" s="7"/>
      <c r="J333" s="7">
        <v>70300087403</v>
      </c>
      <c r="K333" s="12" t="s">
        <v>2134</v>
      </c>
      <c r="L333" s="7" t="s">
        <v>2135</v>
      </c>
      <c r="M333" s="7" t="s">
        <v>2131</v>
      </c>
      <c r="N333" s="10">
        <v>5581996345974</v>
      </c>
      <c r="O333" s="10" t="s">
        <v>65</v>
      </c>
      <c r="P333" s="10" t="s">
        <v>106</v>
      </c>
      <c r="Q333" s="7" t="s">
        <v>2104</v>
      </c>
      <c r="R333" s="7" t="str" cm="1">
        <f t="array" ref="R333">_xlfn.IFS(BaseClientes2[[#This Row],[tipoDeCliente]]="ADVISOR","ADVISOR",BaseClientes2[[#This Row],[tipoDeCliente]]="FAMILIA","RETENCAO",BaseClientes2[[#This Row],[tipoDeCliente]]="RETENCAO","RETENCAO",BaseClientes2[[#This Row],[tipoDeCliente]]="NORMAL","CONSULTORIA",BaseClientes2[[#This Row],[tipoDeCliente]]="HIBRIDO","CONSULTORIA")</f>
        <v>ADVISOR</v>
      </c>
      <c r="S333" s="7" t="s">
        <v>49</v>
      </c>
      <c r="T333" s="7" t="s">
        <v>50</v>
      </c>
      <c r="U333" s="7" t="s">
        <v>1394</v>
      </c>
      <c r="V333" s="10">
        <v>5581996345974</v>
      </c>
      <c r="W333" s="8">
        <v>44099</v>
      </c>
      <c r="X333" s="8">
        <v>44648</v>
      </c>
      <c r="Y333" s="7" t="s">
        <v>2135</v>
      </c>
      <c r="Z333" s="7" t="s">
        <v>2135</v>
      </c>
      <c r="AA333" s="7" t="s">
        <v>2131</v>
      </c>
      <c r="AB333" s="7" t="s">
        <v>124</v>
      </c>
      <c r="AC333" s="7"/>
      <c r="AD333" s="7"/>
      <c r="AE333" s="7" t="s">
        <v>2104</v>
      </c>
      <c r="AF333" s="11">
        <v>1</v>
      </c>
      <c r="AG333" s="7"/>
      <c r="AH333" s="7" t="s">
        <v>56</v>
      </c>
      <c r="AI333" s="7" t="s">
        <v>56</v>
      </c>
      <c r="AJ333" s="7" t="s">
        <v>56</v>
      </c>
      <c r="AK333" s="7"/>
      <c r="AL333" s="8" t="s">
        <v>58</v>
      </c>
      <c r="AM333" s="8"/>
    </row>
    <row r="334" spans="1:39" x14ac:dyDescent="0.3">
      <c r="A334" s="7">
        <v>365</v>
      </c>
      <c r="B334" s="7" t="s">
        <v>2136</v>
      </c>
      <c r="C334" s="8">
        <v>35891</v>
      </c>
      <c r="D334" s="7" t="s">
        <v>40</v>
      </c>
      <c r="E334" s="9" t="s">
        <v>2137</v>
      </c>
      <c r="F334" s="7"/>
      <c r="G334" s="7"/>
      <c r="H334" s="7"/>
      <c r="I334" s="7"/>
      <c r="J334" s="7">
        <v>16949679726</v>
      </c>
      <c r="K334" s="12" t="s">
        <v>2138</v>
      </c>
      <c r="L334" s="7" t="s">
        <v>2139</v>
      </c>
      <c r="M334" s="7" t="s">
        <v>2136</v>
      </c>
      <c r="N334" s="10">
        <v>5524998456984</v>
      </c>
      <c r="O334" s="10" t="s">
        <v>42</v>
      </c>
      <c r="P334" s="10" t="s">
        <v>42</v>
      </c>
      <c r="Q334" s="7" t="s">
        <v>2104</v>
      </c>
      <c r="R334" s="7" t="str" cm="1">
        <f t="array" ref="R334">_xlfn.IFS(BaseClientes2[[#This Row],[tipoDeCliente]]="ADVISOR","ADVISOR",BaseClientes2[[#This Row],[tipoDeCliente]]="FAMILIA","RETENCAO",BaseClientes2[[#This Row],[tipoDeCliente]]="RETENCAO","RETENCAO",BaseClientes2[[#This Row],[tipoDeCliente]]="NORMAL","CONSULTORIA",BaseClientes2[[#This Row],[tipoDeCliente]]="HIBRIDO","CONSULTORIA")</f>
        <v>ADVISOR</v>
      </c>
      <c r="S334" s="7" t="s">
        <v>2140</v>
      </c>
      <c r="T334" s="7" t="s">
        <v>434</v>
      </c>
      <c r="U334" s="7" t="s">
        <v>2141</v>
      </c>
      <c r="V334" s="10">
        <v>5524998456984</v>
      </c>
      <c r="W334" s="8">
        <v>44099</v>
      </c>
      <c r="X334" s="8">
        <v>44676</v>
      </c>
      <c r="Y334" s="7" t="s">
        <v>2139</v>
      </c>
      <c r="Z334" s="7" t="s">
        <v>2139</v>
      </c>
      <c r="AA334" s="7" t="s">
        <v>2142</v>
      </c>
      <c r="AB334" s="7" t="s">
        <v>769</v>
      </c>
      <c r="AC334" s="7"/>
      <c r="AD334" s="7"/>
      <c r="AE334" s="7" t="s">
        <v>2104</v>
      </c>
      <c r="AF334" s="11">
        <v>1</v>
      </c>
      <c r="AG334" s="7"/>
      <c r="AH334" s="7" t="s">
        <v>56</v>
      </c>
      <c r="AI334" s="7" t="s">
        <v>56</v>
      </c>
      <c r="AJ334" s="7" t="s">
        <v>56</v>
      </c>
      <c r="AK334" s="7"/>
      <c r="AL334" s="8" t="s">
        <v>69</v>
      </c>
      <c r="AM334" s="8">
        <v>44886</v>
      </c>
    </row>
    <row r="335" spans="1:39" x14ac:dyDescent="0.3">
      <c r="A335" s="7">
        <v>366</v>
      </c>
      <c r="B335" s="7" t="s">
        <v>2143</v>
      </c>
      <c r="C335" s="8">
        <v>29197</v>
      </c>
      <c r="D335" s="7" t="s">
        <v>72</v>
      </c>
      <c r="E335" s="9" t="s">
        <v>2144</v>
      </c>
      <c r="F335" s="7">
        <v>4679904</v>
      </c>
      <c r="G335" s="7"/>
      <c r="H335" s="7"/>
      <c r="I335" s="7"/>
      <c r="J335" s="7">
        <v>2383291439</v>
      </c>
      <c r="K335" s="12" t="s">
        <v>2145</v>
      </c>
      <c r="L335" s="7" t="s">
        <v>2146</v>
      </c>
      <c r="M335" s="7" t="s">
        <v>2143</v>
      </c>
      <c r="N335" s="10">
        <v>5581982081208</v>
      </c>
      <c r="O335" s="10" t="s">
        <v>42</v>
      </c>
      <c r="P335" s="10" t="s">
        <v>42</v>
      </c>
      <c r="Q335" s="7" t="s">
        <v>2104</v>
      </c>
      <c r="R335" s="7" t="str" cm="1">
        <f t="array" ref="R335">_xlfn.IFS(BaseClientes2[[#This Row],[tipoDeCliente]]="ADVISOR","ADVISOR",BaseClientes2[[#This Row],[tipoDeCliente]]="FAMILIA","RETENCAO",BaseClientes2[[#This Row],[tipoDeCliente]]="RETENCAO","RETENCAO",BaseClientes2[[#This Row],[tipoDeCliente]]="NORMAL","CONSULTORIA",BaseClientes2[[#This Row],[tipoDeCliente]]="HIBRIDO","CONSULTORIA")</f>
        <v>ADVISOR</v>
      </c>
      <c r="S335" s="7" t="s">
        <v>49</v>
      </c>
      <c r="T335" s="7" t="s">
        <v>50</v>
      </c>
      <c r="U335" s="7" t="s">
        <v>2147</v>
      </c>
      <c r="V335" s="10">
        <v>5581982081208</v>
      </c>
      <c r="W335" s="8">
        <v>44099</v>
      </c>
      <c r="X335" s="8">
        <v>44685</v>
      </c>
      <c r="Y335" s="7" t="s">
        <v>2146</v>
      </c>
      <c r="Z335" s="7" t="s">
        <v>2146</v>
      </c>
      <c r="AA335" s="7" t="s">
        <v>2143</v>
      </c>
      <c r="AB335" s="7" t="s">
        <v>1822</v>
      </c>
      <c r="AC335" s="7"/>
      <c r="AD335" s="7"/>
      <c r="AE335" s="7" t="s">
        <v>2104</v>
      </c>
      <c r="AF335" s="11">
        <v>1</v>
      </c>
      <c r="AG335" s="7"/>
      <c r="AH335" s="7" t="s">
        <v>56</v>
      </c>
      <c r="AI335" s="7" t="s">
        <v>56</v>
      </c>
      <c r="AJ335" s="7" t="s">
        <v>56</v>
      </c>
      <c r="AK335" s="7"/>
      <c r="AL335" s="8" t="s">
        <v>58</v>
      </c>
      <c r="AM335" s="8"/>
    </row>
    <row r="336" spans="1:39" x14ac:dyDescent="0.3">
      <c r="A336" s="7">
        <v>367</v>
      </c>
      <c r="B336" s="7" t="s">
        <v>2148</v>
      </c>
      <c r="C336" s="8">
        <v>33636</v>
      </c>
      <c r="D336" s="7" t="s">
        <v>40</v>
      </c>
      <c r="E336" s="9" t="s">
        <v>2149</v>
      </c>
      <c r="F336" s="7"/>
      <c r="G336" s="7">
        <v>2153569</v>
      </c>
      <c r="H336" s="7"/>
      <c r="I336" s="7"/>
      <c r="J336" s="7">
        <v>5073886402</v>
      </c>
      <c r="K336" s="12" t="s">
        <v>2150</v>
      </c>
      <c r="L336" s="7" t="s">
        <v>2151</v>
      </c>
      <c r="M336" s="7" t="s">
        <v>2148</v>
      </c>
      <c r="N336" s="10">
        <v>5581991337581</v>
      </c>
      <c r="O336" s="10" t="s">
        <v>42</v>
      </c>
      <c r="P336" s="10" t="s">
        <v>65</v>
      </c>
      <c r="Q336" s="7" t="s">
        <v>2104</v>
      </c>
      <c r="R336" s="7" t="str" cm="1">
        <f t="array" ref="R336">_xlfn.IFS(BaseClientes2[[#This Row],[tipoDeCliente]]="ADVISOR","ADVISOR",BaseClientes2[[#This Row],[tipoDeCliente]]="FAMILIA","RETENCAO",BaseClientes2[[#This Row],[tipoDeCliente]]="RETENCAO","RETENCAO",BaseClientes2[[#This Row],[tipoDeCliente]]="NORMAL","CONSULTORIA",BaseClientes2[[#This Row],[tipoDeCliente]]="HIBRIDO","CONSULTORIA")</f>
        <v>ADVISOR</v>
      </c>
      <c r="S336" s="7" t="s">
        <v>49</v>
      </c>
      <c r="T336" s="7" t="s">
        <v>50</v>
      </c>
      <c r="U336" s="7" t="s">
        <v>2152</v>
      </c>
      <c r="V336" s="10">
        <v>5581991337581</v>
      </c>
      <c r="W336" s="8">
        <v>44099</v>
      </c>
      <c r="X336" s="8">
        <v>44686</v>
      </c>
      <c r="Y336" s="7" t="s">
        <v>2151</v>
      </c>
      <c r="Z336" s="7" t="s">
        <v>2151</v>
      </c>
      <c r="AA336" s="7" t="s">
        <v>2148</v>
      </c>
      <c r="AB336" s="7" t="s">
        <v>769</v>
      </c>
      <c r="AC336" s="7"/>
      <c r="AD336" s="7"/>
      <c r="AE336" s="7" t="s">
        <v>2104</v>
      </c>
      <c r="AF336" s="11">
        <v>1</v>
      </c>
      <c r="AG336" s="7"/>
      <c r="AH336" s="7" t="s">
        <v>56</v>
      </c>
      <c r="AI336" s="7" t="s">
        <v>56</v>
      </c>
      <c r="AJ336" s="7" t="s">
        <v>56</v>
      </c>
      <c r="AK336" s="7"/>
      <c r="AL336" s="8" t="s">
        <v>58</v>
      </c>
      <c r="AM336" s="8"/>
    </row>
    <row r="337" spans="1:39" x14ac:dyDescent="0.3">
      <c r="A337" s="7">
        <v>368</v>
      </c>
      <c r="B337" s="7" t="s">
        <v>2153</v>
      </c>
      <c r="C337" s="8">
        <v>18882</v>
      </c>
      <c r="D337" s="7" t="s">
        <v>72</v>
      </c>
      <c r="E337" s="9" t="s">
        <v>2154</v>
      </c>
      <c r="F337" s="7">
        <v>4841771</v>
      </c>
      <c r="G337" s="7"/>
      <c r="H337" s="7"/>
      <c r="I337" s="7"/>
      <c r="J337" s="7">
        <v>12913812449</v>
      </c>
      <c r="K337" s="12" t="s">
        <v>2155</v>
      </c>
      <c r="L337" s="7" t="s">
        <v>2156</v>
      </c>
      <c r="M337" s="7" t="s">
        <v>2153</v>
      </c>
      <c r="N337" s="10">
        <v>5581982201983</v>
      </c>
      <c r="O337" s="10" t="s">
        <v>42</v>
      </c>
      <c r="P337" s="10" t="s">
        <v>42</v>
      </c>
      <c r="Q337" s="7" t="s">
        <v>2104</v>
      </c>
      <c r="R337" s="7" t="str" cm="1">
        <f t="array" ref="R337">_xlfn.IFS(BaseClientes2[[#This Row],[tipoDeCliente]]="ADVISOR","ADVISOR",BaseClientes2[[#This Row],[tipoDeCliente]]="FAMILIA","RETENCAO",BaseClientes2[[#This Row],[tipoDeCliente]]="RETENCAO","RETENCAO",BaseClientes2[[#This Row],[tipoDeCliente]]="NORMAL","CONSULTORIA",BaseClientes2[[#This Row],[tipoDeCliente]]="HIBRIDO","CONSULTORIA")</f>
        <v>ADVISOR</v>
      </c>
      <c r="S337" s="7" t="s">
        <v>49</v>
      </c>
      <c r="T337" s="7" t="s">
        <v>50</v>
      </c>
      <c r="U337" s="7" t="s">
        <v>2157</v>
      </c>
      <c r="V337" s="10">
        <v>5581982201983</v>
      </c>
      <c r="W337" s="8">
        <v>44099</v>
      </c>
      <c r="X337" s="8">
        <v>44686</v>
      </c>
      <c r="Y337" s="7" t="s">
        <v>2156</v>
      </c>
      <c r="Z337" s="7" t="s">
        <v>2156</v>
      </c>
      <c r="AA337" s="7" t="s">
        <v>2153</v>
      </c>
      <c r="AB337" s="7" t="s">
        <v>417</v>
      </c>
      <c r="AC337" s="7"/>
      <c r="AD337" s="7"/>
      <c r="AE337" s="7" t="s">
        <v>2104</v>
      </c>
      <c r="AF337" s="11">
        <v>1</v>
      </c>
      <c r="AG337" s="7"/>
      <c r="AH337" s="7" t="s">
        <v>56</v>
      </c>
      <c r="AI337" s="7" t="s">
        <v>56</v>
      </c>
      <c r="AJ337" s="7" t="s">
        <v>56</v>
      </c>
      <c r="AK337" s="7"/>
      <c r="AL337" s="8" t="s">
        <v>58</v>
      </c>
      <c r="AM337" s="8"/>
    </row>
    <row r="338" spans="1:39" x14ac:dyDescent="0.3">
      <c r="A338" s="7">
        <v>369</v>
      </c>
      <c r="B338" s="7" t="s">
        <v>2158</v>
      </c>
      <c r="C338" s="8" t="s">
        <v>2159</v>
      </c>
      <c r="D338" s="7" t="s">
        <v>40</v>
      </c>
      <c r="E338" s="9" t="s">
        <v>2160</v>
      </c>
      <c r="F338" s="7">
        <v>8529063</v>
      </c>
      <c r="G338" s="7">
        <v>3919095</v>
      </c>
      <c r="H338" s="7"/>
      <c r="I338" s="7"/>
      <c r="J338" s="7">
        <v>70292988451</v>
      </c>
      <c r="K338" s="12" t="s">
        <v>2161</v>
      </c>
      <c r="L338" s="7" t="s">
        <v>2162</v>
      </c>
      <c r="M338" s="7" t="s">
        <v>2158</v>
      </c>
      <c r="N338" s="10">
        <v>5581995998936</v>
      </c>
      <c r="O338" s="10" t="s">
        <v>65</v>
      </c>
      <c r="P338" s="10" t="s">
        <v>42</v>
      </c>
      <c r="Q338" s="7" t="s">
        <v>2104</v>
      </c>
      <c r="R338" s="7" t="str" cm="1">
        <f t="array" ref="R338">_xlfn.IFS(BaseClientes2[[#This Row],[tipoDeCliente]]="ADVISOR","ADVISOR",BaseClientes2[[#This Row],[tipoDeCliente]]="FAMILIA","RETENCAO",BaseClientes2[[#This Row],[tipoDeCliente]]="RETENCAO","RETENCAO",BaseClientes2[[#This Row],[tipoDeCliente]]="NORMAL","CONSULTORIA",BaseClientes2[[#This Row],[tipoDeCliente]]="HIBRIDO","CONSULTORIA")</f>
        <v>ADVISOR</v>
      </c>
      <c r="S338" s="7" t="s">
        <v>49</v>
      </c>
      <c r="T338" s="7" t="s">
        <v>50</v>
      </c>
      <c r="U338" s="7" t="s">
        <v>2163</v>
      </c>
      <c r="V338" s="10">
        <v>5581995998936</v>
      </c>
      <c r="W338" s="8">
        <v>44099</v>
      </c>
      <c r="X338" s="8">
        <v>44686</v>
      </c>
      <c r="Y338" s="7" t="s">
        <v>2162</v>
      </c>
      <c r="Z338" s="7" t="s">
        <v>2162</v>
      </c>
      <c r="AA338" s="7" t="s">
        <v>2158</v>
      </c>
      <c r="AB338" s="7" t="s">
        <v>52</v>
      </c>
      <c r="AC338" s="7"/>
      <c r="AD338" s="7"/>
      <c r="AE338" s="7" t="s">
        <v>2104</v>
      </c>
      <c r="AF338" s="11">
        <v>1</v>
      </c>
      <c r="AG338" s="7"/>
      <c r="AH338" s="7" t="s">
        <v>56</v>
      </c>
      <c r="AI338" s="7" t="s">
        <v>56</v>
      </c>
      <c r="AJ338" s="7" t="s">
        <v>56</v>
      </c>
      <c r="AK338" s="7"/>
      <c r="AL338" s="8" t="s">
        <v>58</v>
      </c>
      <c r="AM338" s="8"/>
    </row>
    <row r="339" spans="1:39" x14ac:dyDescent="0.3">
      <c r="A339" s="7">
        <v>370</v>
      </c>
      <c r="B339" s="7" t="s">
        <v>2164</v>
      </c>
      <c r="C339" s="8">
        <v>31149</v>
      </c>
      <c r="D339" s="7" t="s">
        <v>40</v>
      </c>
      <c r="E339" s="9" t="s">
        <v>2165</v>
      </c>
      <c r="F339" s="7">
        <v>2327204</v>
      </c>
      <c r="G339" s="7"/>
      <c r="H339" s="7"/>
      <c r="I339" s="7"/>
      <c r="J339" s="7">
        <v>5106988918</v>
      </c>
      <c r="K339" s="12" t="s">
        <v>2166</v>
      </c>
      <c r="L339" s="7" t="s">
        <v>2167</v>
      </c>
      <c r="M339" s="7" t="s">
        <v>2164</v>
      </c>
      <c r="N339" s="10">
        <v>554591511542</v>
      </c>
      <c r="O339" s="10" t="s">
        <v>106</v>
      </c>
      <c r="P339" s="10" t="s">
        <v>42</v>
      </c>
      <c r="Q339" s="7" t="s">
        <v>2104</v>
      </c>
      <c r="R339" s="7" t="str" cm="1">
        <f t="array" ref="R339">_xlfn.IFS(BaseClientes2[[#This Row],[tipoDeCliente]]="ADVISOR","ADVISOR",BaseClientes2[[#This Row],[tipoDeCliente]]="FAMILIA","RETENCAO",BaseClientes2[[#This Row],[tipoDeCliente]]="RETENCAO","RETENCAO",BaseClientes2[[#This Row],[tipoDeCliente]]="NORMAL","CONSULTORIA",BaseClientes2[[#This Row],[tipoDeCliente]]="HIBRIDO","CONSULTORIA")</f>
        <v>ADVISOR</v>
      </c>
      <c r="S339" s="7" t="s">
        <v>2168</v>
      </c>
      <c r="T339" s="7" t="s">
        <v>2065</v>
      </c>
      <c r="U339" s="7" t="s">
        <v>2169</v>
      </c>
      <c r="V339" s="10">
        <v>554591511542</v>
      </c>
      <c r="W339" s="8">
        <v>44099</v>
      </c>
      <c r="X339" s="8">
        <v>44686</v>
      </c>
      <c r="Y339" s="7" t="s">
        <v>2167</v>
      </c>
      <c r="Z339" s="7" t="s">
        <v>2167</v>
      </c>
      <c r="AA339" s="7" t="s">
        <v>2164</v>
      </c>
      <c r="AB339" s="7" t="s">
        <v>409</v>
      </c>
      <c r="AC339" s="7"/>
      <c r="AD339" s="7"/>
      <c r="AE339" s="7" t="s">
        <v>2104</v>
      </c>
      <c r="AF339" s="11">
        <v>1</v>
      </c>
      <c r="AG339" s="7"/>
      <c r="AH339" s="7" t="s">
        <v>56</v>
      </c>
      <c r="AI339" s="7" t="s">
        <v>56</v>
      </c>
      <c r="AJ339" s="7" t="s">
        <v>56</v>
      </c>
      <c r="AK339" s="7"/>
      <c r="AL339" s="8" t="s">
        <v>58</v>
      </c>
      <c r="AM339" s="8"/>
    </row>
    <row r="340" spans="1:39" x14ac:dyDescent="0.3">
      <c r="A340" s="7">
        <v>371</v>
      </c>
      <c r="B340" s="7" t="s">
        <v>2170</v>
      </c>
      <c r="C340" s="8" t="s">
        <v>2171</v>
      </c>
      <c r="D340" s="7" t="s">
        <v>40</v>
      </c>
      <c r="E340" s="9" t="s">
        <v>2172</v>
      </c>
      <c r="F340" s="7"/>
      <c r="G340" s="7">
        <v>2104610</v>
      </c>
      <c r="H340" s="7"/>
      <c r="I340" s="7"/>
      <c r="J340" s="7">
        <v>9924235703</v>
      </c>
      <c r="K340" s="12" t="s">
        <v>2173</v>
      </c>
      <c r="L340" s="7" t="s">
        <v>2174</v>
      </c>
      <c r="M340" s="7" t="s">
        <v>2170</v>
      </c>
      <c r="N340" s="10">
        <v>5521998754212</v>
      </c>
      <c r="O340" s="10" t="s">
        <v>42</v>
      </c>
      <c r="P340" s="10" t="s">
        <v>65</v>
      </c>
      <c r="Q340" s="7" t="s">
        <v>2104</v>
      </c>
      <c r="R340" s="7" t="str" cm="1">
        <f t="array" ref="R340">_xlfn.IFS(BaseClientes2[[#This Row],[tipoDeCliente]]="ADVISOR","ADVISOR",BaseClientes2[[#This Row],[tipoDeCliente]]="FAMILIA","RETENCAO",BaseClientes2[[#This Row],[tipoDeCliente]]="RETENCAO","RETENCAO",BaseClientes2[[#This Row],[tipoDeCliente]]="NORMAL","CONSULTORIA",BaseClientes2[[#This Row],[tipoDeCliente]]="HIBRIDO","CONSULTORIA")</f>
        <v>ADVISOR</v>
      </c>
      <c r="S340" s="7" t="s">
        <v>2175</v>
      </c>
      <c r="T340" s="7" t="s">
        <v>434</v>
      </c>
      <c r="U340" s="7" t="s">
        <v>2176</v>
      </c>
      <c r="V340" s="10">
        <v>5521998754212</v>
      </c>
      <c r="W340" s="8">
        <v>44099</v>
      </c>
      <c r="X340" s="8">
        <v>44688</v>
      </c>
      <c r="Y340" s="7" t="s">
        <v>2174</v>
      </c>
      <c r="Z340" s="7" t="s">
        <v>2174</v>
      </c>
      <c r="AA340" s="7" t="s">
        <v>2170</v>
      </c>
      <c r="AB340" s="7" t="s">
        <v>545</v>
      </c>
      <c r="AC340" s="7"/>
      <c r="AD340" s="7"/>
      <c r="AE340" s="7" t="s">
        <v>2104</v>
      </c>
      <c r="AF340" s="11">
        <v>1</v>
      </c>
      <c r="AG340" s="7"/>
      <c r="AH340" s="7" t="s">
        <v>56</v>
      </c>
      <c r="AI340" s="7" t="s">
        <v>56</v>
      </c>
      <c r="AJ340" s="7" t="s">
        <v>56</v>
      </c>
      <c r="AK340" s="7"/>
      <c r="AL340" s="8" t="s">
        <v>58</v>
      </c>
      <c r="AM340" s="8"/>
    </row>
    <row r="341" spans="1:39" x14ac:dyDescent="0.3">
      <c r="A341" s="7">
        <v>372</v>
      </c>
      <c r="B341" s="7" t="s">
        <v>2177</v>
      </c>
      <c r="C341" s="8" t="s">
        <v>2178</v>
      </c>
      <c r="D341" s="7" t="s">
        <v>40</v>
      </c>
      <c r="E341" s="9" t="s">
        <v>2179</v>
      </c>
      <c r="F341" s="7">
        <v>2185338</v>
      </c>
      <c r="G341" s="7">
        <v>4359402</v>
      </c>
      <c r="H341" s="7"/>
      <c r="I341" s="7"/>
      <c r="J341" s="7">
        <v>31068173807</v>
      </c>
      <c r="K341" s="12" t="s">
        <v>2180</v>
      </c>
      <c r="L341" s="7" t="s">
        <v>2181</v>
      </c>
      <c r="M341" s="7" t="s">
        <v>2177</v>
      </c>
      <c r="N341" s="10">
        <v>5511982179063</v>
      </c>
      <c r="O341" s="10" t="s">
        <v>106</v>
      </c>
      <c r="P341" s="10" t="s">
        <v>65</v>
      </c>
      <c r="Q341" s="7" t="s">
        <v>2104</v>
      </c>
      <c r="R341" s="7" t="str" cm="1">
        <f t="array" ref="R341">_xlfn.IFS(BaseClientes2[[#This Row],[tipoDeCliente]]="ADVISOR","ADVISOR",BaseClientes2[[#This Row],[tipoDeCliente]]="FAMILIA","RETENCAO",BaseClientes2[[#This Row],[tipoDeCliente]]="RETENCAO","RETENCAO",BaseClientes2[[#This Row],[tipoDeCliente]]="NORMAL","CONSULTORIA",BaseClientes2[[#This Row],[tipoDeCliente]]="HIBRIDO","CONSULTORIA")</f>
        <v>ADVISOR</v>
      </c>
      <c r="S341" s="7" t="s">
        <v>2182</v>
      </c>
      <c r="T341" s="7" t="s">
        <v>896</v>
      </c>
      <c r="U341" s="7" t="s">
        <v>2183</v>
      </c>
      <c r="V341" s="10">
        <v>5511982179063</v>
      </c>
      <c r="W341" s="8">
        <v>44099</v>
      </c>
      <c r="X341" s="8">
        <v>44693</v>
      </c>
      <c r="Y341" s="7" t="s">
        <v>2181</v>
      </c>
      <c r="Z341" s="7" t="s">
        <v>2181</v>
      </c>
      <c r="AA341" s="7" t="s">
        <v>2177</v>
      </c>
      <c r="AB341" s="7" t="s">
        <v>124</v>
      </c>
      <c r="AC341" s="7"/>
      <c r="AD341" s="7"/>
      <c r="AE341" s="7" t="s">
        <v>2104</v>
      </c>
      <c r="AF341" s="11">
        <v>1</v>
      </c>
      <c r="AG341" s="7"/>
      <c r="AH341" s="7" t="s">
        <v>56</v>
      </c>
      <c r="AI341" s="7" t="s">
        <v>56</v>
      </c>
      <c r="AJ341" s="7" t="s">
        <v>56</v>
      </c>
      <c r="AK341" s="7"/>
      <c r="AL341" s="8" t="s">
        <v>58</v>
      </c>
      <c r="AM341" s="8"/>
    </row>
    <row r="342" spans="1:39" x14ac:dyDescent="0.3">
      <c r="A342" s="7">
        <v>373</v>
      </c>
      <c r="B342" s="7" t="s">
        <v>2184</v>
      </c>
      <c r="C342" s="8" t="s">
        <v>2185</v>
      </c>
      <c r="D342" s="7" t="s">
        <v>72</v>
      </c>
      <c r="E342" s="9" t="s">
        <v>2186</v>
      </c>
      <c r="F342" s="7">
        <v>8478389</v>
      </c>
      <c r="G342" s="7"/>
      <c r="H342" s="7"/>
      <c r="I342" s="7"/>
      <c r="J342" s="7">
        <v>88742733472</v>
      </c>
      <c r="K342" s="12" t="s">
        <v>2187</v>
      </c>
      <c r="L342" s="7" t="s">
        <v>2188</v>
      </c>
      <c r="M342" s="7" t="s">
        <v>2184</v>
      </c>
      <c r="N342" s="10">
        <v>5581999733091</v>
      </c>
      <c r="O342" s="10" t="s">
        <v>65</v>
      </c>
      <c r="P342" s="10" t="s">
        <v>42</v>
      </c>
      <c r="Q342" s="7" t="s">
        <v>2104</v>
      </c>
      <c r="R342" s="7" t="str" cm="1">
        <f t="array" ref="R342">_xlfn.IFS(BaseClientes2[[#This Row],[tipoDeCliente]]="ADVISOR","ADVISOR",BaseClientes2[[#This Row],[tipoDeCliente]]="FAMILIA","RETENCAO",BaseClientes2[[#This Row],[tipoDeCliente]]="RETENCAO","RETENCAO",BaseClientes2[[#This Row],[tipoDeCliente]]="NORMAL","CONSULTORIA",BaseClientes2[[#This Row],[tipoDeCliente]]="HIBRIDO","CONSULTORIA")</f>
        <v>ADVISOR</v>
      </c>
      <c r="S342" s="7" t="s">
        <v>49</v>
      </c>
      <c r="T342" s="7" t="s">
        <v>50</v>
      </c>
      <c r="U342" s="7" t="s">
        <v>2189</v>
      </c>
      <c r="V342" s="10">
        <v>5581999733091</v>
      </c>
      <c r="W342" s="8">
        <v>44099</v>
      </c>
      <c r="X342" s="8">
        <v>44685</v>
      </c>
      <c r="Y342" s="7" t="s">
        <v>2188</v>
      </c>
      <c r="Z342" s="7" t="s">
        <v>2188</v>
      </c>
      <c r="AA342" s="7" t="s">
        <v>2190</v>
      </c>
      <c r="AB342" s="7" t="s">
        <v>124</v>
      </c>
      <c r="AC342" s="7"/>
      <c r="AD342" s="7"/>
      <c r="AE342" s="7" t="s">
        <v>2104</v>
      </c>
      <c r="AF342" s="11">
        <v>1</v>
      </c>
      <c r="AG342" s="7"/>
      <c r="AH342" s="7" t="s">
        <v>56</v>
      </c>
      <c r="AI342" s="7" t="s">
        <v>56</v>
      </c>
      <c r="AJ342" s="7" t="s">
        <v>56</v>
      </c>
      <c r="AK342" s="7"/>
      <c r="AL342" s="8" t="s">
        <v>58</v>
      </c>
      <c r="AM342" s="8"/>
    </row>
    <row r="343" spans="1:39" x14ac:dyDescent="0.3">
      <c r="A343" s="7">
        <v>374</v>
      </c>
      <c r="B343" s="7" t="s">
        <v>2191</v>
      </c>
      <c r="C343" s="8" t="s">
        <v>2192</v>
      </c>
      <c r="D343" s="7" t="s">
        <v>40</v>
      </c>
      <c r="E343" s="9" t="s">
        <v>2193</v>
      </c>
      <c r="F343" s="7"/>
      <c r="G343" s="7">
        <v>3925857400</v>
      </c>
      <c r="H343" s="7"/>
      <c r="I343" s="7"/>
      <c r="J343" s="7">
        <v>6302989477</v>
      </c>
      <c r="K343" s="12" t="s">
        <v>2194</v>
      </c>
      <c r="L343" s="7" t="s">
        <v>2195</v>
      </c>
      <c r="M343" s="7" t="s">
        <v>2191</v>
      </c>
      <c r="N343" s="10">
        <v>5581986606531</v>
      </c>
      <c r="O343" s="10" t="s">
        <v>42</v>
      </c>
      <c r="P343" s="10" t="s">
        <v>42</v>
      </c>
      <c r="Q343" s="7" t="s">
        <v>2104</v>
      </c>
      <c r="R343" s="7" t="str" cm="1">
        <f t="array" ref="R343">_xlfn.IFS(BaseClientes2[[#This Row],[tipoDeCliente]]="ADVISOR","ADVISOR",BaseClientes2[[#This Row],[tipoDeCliente]]="FAMILIA","RETENCAO",BaseClientes2[[#This Row],[tipoDeCliente]]="RETENCAO","RETENCAO",BaseClientes2[[#This Row],[tipoDeCliente]]="NORMAL","CONSULTORIA",BaseClientes2[[#This Row],[tipoDeCliente]]="HIBRIDO","CONSULTORIA")</f>
        <v>ADVISOR</v>
      </c>
      <c r="S343" s="7" t="s">
        <v>49</v>
      </c>
      <c r="T343" s="7" t="s">
        <v>50</v>
      </c>
      <c r="U343" s="7" t="s">
        <v>2196</v>
      </c>
      <c r="V343" s="10">
        <v>5581986606531</v>
      </c>
      <c r="W343" s="8">
        <v>44099</v>
      </c>
      <c r="X343" s="8">
        <v>44690</v>
      </c>
      <c r="Y343" s="7" t="s">
        <v>2195</v>
      </c>
      <c r="Z343" s="7" t="s">
        <v>2195</v>
      </c>
      <c r="AA343" s="7" t="s">
        <v>2191</v>
      </c>
      <c r="AB343" s="7" t="s">
        <v>124</v>
      </c>
      <c r="AC343" s="7"/>
      <c r="AD343" s="7"/>
      <c r="AE343" s="7" t="s">
        <v>2104</v>
      </c>
      <c r="AF343" s="11">
        <v>1</v>
      </c>
      <c r="AG343" s="7"/>
      <c r="AH343" s="7" t="s">
        <v>56</v>
      </c>
      <c r="AI343" s="7" t="s">
        <v>56</v>
      </c>
      <c r="AJ343" s="7" t="s">
        <v>56</v>
      </c>
      <c r="AK343" s="7"/>
      <c r="AL343" s="8" t="s">
        <v>58</v>
      </c>
      <c r="AM343" s="8"/>
    </row>
    <row r="344" spans="1:39" x14ac:dyDescent="0.3">
      <c r="A344" s="7">
        <v>375</v>
      </c>
      <c r="B344" s="7" t="s">
        <v>2197</v>
      </c>
      <c r="C344" s="8">
        <v>32602</v>
      </c>
      <c r="D344" s="7" t="s">
        <v>40</v>
      </c>
      <c r="E344" s="9" t="s">
        <v>2198</v>
      </c>
      <c r="F344" s="7">
        <v>2993570</v>
      </c>
      <c r="G344" s="7"/>
      <c r="H344" s="7"/>
      <c r="I344" s="7" t="s">
        <v>2199</v>
      </c>
      <c r="J344" s="7">
        <v>9213105606</v>
      </c>
      <c r="K344" s="12" t="s">
        <v>2200</v>
      </c>
      <c r="L344" s="7" t="s">
        <v>2201</v>
      </c>
      <c r="M344" s="7" t="s">
        <v>2197</v>
      </c>
      <c r="N344" s="10">
        <v>5531987650479</v>
      </c>
      <c r="O344" s="10" t="s">
        <v>65</v>
      </c>
      <c r="P344" s="10" t="s">
        <v>42</v>
      </c>
      <c r="Q344" s="7" t="s">
        <v>2104</v>
      </c>
      <c r="R344" s="7" t="str" cm="1">
        <f t="array" ref="R344">_xlfn.IFS(BaseClientes2[[#This Row],[tipoDeCliente]]="ADVISOR","ADVISOR",BaseClientes2[[#This Row],[tipoDeCliente]]="FAMILIA","RETENCAO",BaseClientes2[[#This Row],[tipoDeCliente]]="RETENCAO","RETENCAO",BaseClientes2[[#This Row],[tipoDeCliente]]="NORMAL","CONSULTORIA",BaseClientes2[[#This Row],[tipoDeCliente]]="HIBRIDO","CONSULTORIA")</f>
        <v>ADVISOR</v>
      </c>
      <c r="S344" s="7" t="s">
        <v>2202</v>
      </c>
      <c r="T344" s="7" t="s">
        <v>896</v>
      </c>
      <c r="U344" s="7" t="s">
        <v>2203</v>
      </c>
      <c r="V344" s="10">
        <v>5531987650479</v>
      </c>
      <c r="W344" s="8">
        <v>44099</v>
      </c>
      <c r="X344" s="8">
        <v>44692</v>
      </c>
      <c r="Y344" s="7" t="s">
        <v>2201</v>
      </c>
      <c r="Z344" s="7" t="s">
        <v>2201</v>
      </c>
      <c r="AA344" s="7" t="s">
        <v>2197</v>
      </c>
      <c r="AB344" s="7" t="s">
        <v>584</v>
      </c>
      <c r="AC344" s="7"/>
      <c r="AD344" s="7"/>
      <c r="AE344" s="7" t="s">
        <v>2104</v>
      </c>
      <c r="AF344" s="11">
        <v>1</v>
      </c>
      <c r="AG344" s="7"/>
      <c r="AH344" s="7" t="s">
        <v>54</v>
      </c>
      <c r="AI344" s="7" t="s">
        <v>56</v>
      </c>
      <c r="AJ344" s="7" t="s">
        <v>56</v>
      </c>
      <c r="AK344" s="7"/>
      <c r="AL344" s="8" t="s">
        <v>58</v>
      </c>
      <c r="AM344" s="8"/>
    </row>
    <row r="345" spans="1:39" x14ac:dyDescent="0.3">
      <c r="A345" s="7">
        <v>376</v>
      </c>
      <c r="B345" s="7" t="s">
        <v>2204</v>
      </c>
      <c r="C345" s="8">
        <v>30743</v>
      </c>
      <c r="D345" s="7" t="s">
        <v>40</v>
      </c>
      <c r="E345" s="9" t="s">
        <v>2205</v>
      </c>
      <c r="F345" s="7">
        <v>2059776</v>
      </c>
      <c r="G345" s="7"/>
      <c r="H345" s="7"/>
      <c r="I345" s="7"/>
      <c r="J345" s="7" t="s">
        <v>2206</v>
      </c>
      <c r="K345" s="12" t="s">
        <v>2207</v>
      </c>
      <c r="L345" s="7" t="s">
        <v>2208</v>
      </c>
      <c r="M345" s="7" t="s">
        <v>2204</v>
      </c>
      <c r="N345" s="10">
        <v>5511988027585</v>
      </c>
      <c r="O345" s="10" t="s">
        <v>106</v>
      </c>
      <c r="P345" s="10" t="s">
        <v>42</v>
      </c>
      <c r="Q345" s="7" t="s">
        <v>2104</v>
      </c>
      <c r="R345" s="7" t="str" cm="1">
        <f t="array" ref="R345">_xlfn.IFS(BaseClientes2[[#This Row],[tipoDeCliente]]="ADVISOR","ADVISOR",BaseClientes2[[#This Row],[tipoDeCliente]]="FAMILIA","RETENCAO",BaseClientes2[[#This Row],[tipoDeCliente]]="RETENCAO","RETENCAO",BaseClientes2[[#This Row],[tipoDeCliente]]="NORMAL","CONSULTORIA",BaseClientes2[[#This Row],[tipoDeCliente]]="HIBRIDO","CONSULTORIA")</f>
        <v>ADVISOR</v>
      </c>
      <c r="S345" s="7" t="s">
        <v>217</v>
      </c>
      <c r="T345" s="7" t="s">
        <v>185</v>
      </c>
      <c r="U345" s="7" t="s">
        <v>2209</v>
      </c>
      <c r="V345" s="10">
        <v>5511988027585</v>
      </c>
      <c r="W345" s="8">
        <v>44099</v>
      </c>
      <c r="X345" s="8">
        <v>44693</v>
      </c>
      <c r="Y345" s="7" t="s">
        <v>2208</v>
      </c>
      <c r="Z345" s="7" t="s">
        <v>2208</v>
      </c>
      <c r="AA345" s="7" t="s">
        <v>2204</v>
      </c>
      <c r="AB345" s="7" t="s">
        <v>2210</v>
      </c>
      <c r="AC345" s="7"/>
      <c r="AD345" s="7"/>
      <c r="AE345" s="7" t="s">
        <v>2104</v>
      </c>
      <c r="AF345" s="11">
        <v>1</v>
      </c>
      <c r="AG345" s="7"/>
      <c r="AH345" s="7" t="s">
        <v>56</v>
      </c>
      <c r="AI345" s="7" t="s">
        <v>56</v>
      </c>
      <c r="AJ345" s="7" t="s">
        <v>56</v>
      </c>
      <c r="AK345" s="7"/>
      <c r="AL345" s="8" t="s">
        <v>58</v>
      </c>
      <c r="AM345" s="8"/>
    </row>
    <row r="346" spans="1:39" x14ac:dyDescent="0.3">
      <c r="A346" s="7">
        <v>377</v>
      </c>
      <c r="B346" s="7" t="s">
        <v>2211</v>
      </c>
      <c r="C346" s="8" t="s">
        <v>2212</v>
      </c>
      <c r="D346" s="7" t="s">
        <v>40</v>
      </c>
      <c r="E346" s="9" t="s">
        <v>2213</v>
      </c>
      <c r="F346" s="7">
        <v>382625</v>
      </c>
      <c r="G346" s="7"/>
      <c r="H346" s="7"/>
      <c r="I346" s="7"/>
      <c r="J346" s="7">
        <v>31804753823</v>
      </c>
      <c r="K346" s="12" t="s">
        <v>2214</v>
      </c>
      <c r="L346" s="7" t="s">
        <v>2215</v>
      </c>
      <c r="M346" s="7" t="s">
        <v>2211</v>
      </c>
      <c r="N346" s="10">
        <v>5511941282844</v>
      </c>
      <c r="O346" s="10" t="s">
        <v>65</v>
      </c>
      <c r="P346" s="10" t="s">
        <v>42</v>
      </c>
      <c r="Q346" s="7" t="s">
        <v>2104</v>
      </c>
      <c r="R346" s="7" t="str" cm="1">
        <f t="array" ref="R346">_xlfn.IFS(BaseClientes2[[#This Row],[tipoDeCliente]]="ADVISOR","ADVISOR",BaseClientes2[[#This Row],[tipoDeCliente]]="FAMILIA","RETENCAO",BaseClientes2[[#This Row],[tipoDeCliente]]="RETENCAO","RETENCAO",BaseClientes2[[#This Row],[tipoDeCliente]]="NORMAL","CONSULTORIA",BaseClientes2[[#This Row],[tipoDeCliente]]="HIBRIDO","CONSULTORIA")</f>
        <v>ADVISOR</v>
      </c>
      <c r="S346" s="7" t="s">
        <v>217</v>
      </c>
      <c r="T346" s="7" t="s">
        <v>185</v>
      </c>
      <c r="U346" s="7" t="s">
        <v>2216</v>
      </c>
      <c r="V346" s="10">
        <v>5511941282844</v>
      </c>
      <c r="W346" s="8">
        <v>44099</v>
      </c>
      <c r="X346" s="8">
        <v>44698</v>
      </c>
      <c r="Y346" s="7" t="s">
        <v>2215</v>
      </c>
      <c r="Z346" s="7" t="s">
        <v>2215</v>
      </c>
      <c r="AA346" s="7" t="s">
        <v>2217</v>
      </c>
      <c r="AB346" s="7" t="s">
        <v>244</v>
      </c>
      <c r="AC346" s="7"/>
      <c r="AD346" s="7"/>
      <c r="AE346" s="7" t="s">
        <v>2104</v>
      </c>
      <c r="AF346" s="11">
        <v>1</v>
      </c>
      <c r="AG346" s="7"/>
      <c r="AH346" s="7" t="s">
        <v>56</v>
      </c>
      <c r="AI346" s="7" t="s">
        <v>56</v>
      </c>
      <c r="AJ346" s="7" t="s">
        <v>56</v>
      </c>
      <c r="AK346" s="7"/>
      <c r="AL346" s="8" t="s">
        <v>58</v>
      </c>
      <c r="AM346" s="8"/>
    </row>
    <row r="347" spans="1:39" x14ac:dyDescent="0.3">
      <c r="A347" s="7">
        <v>378</v>
      </c>
      <c r="B347" s="7" t="s">
        <v>2218</v>
      </c>
      <c r="C347" s="8" t="s">
        <v>2219</v>
      </c>
      <c r="D347" s="7" t="s">
        <v>40</v>
      </c>
      <c r="E347" s="9" t="s">
        <v>2220</v>
      </c>
      <c r="F347" s="7">
        <v>256834</v>
      </c>
      <c r="G347" s="7"/>
      <c r="H347" s="7"/>
      <c r="I347" s="7"/>
      <c r="J347" s="7">
        <v>32531985883</v>
      </c>
      <c r="K347" s="12" t="s">
        <v>2221</v>
      </c>
      <c r="L347" s="7" t="s">
        <v>2222</v>
      </c>
      <c r="M347" s="7" t="s">
        <v>2218</v>
      </c>
      <c r="N347" s="10">
        <v>5515981125103</v>
      </c>
      <c r="O347" s="10" t="s">
        <v>65</v>
      </c>
      <c r="P347" s="10" t="s">
        <v>42</v>
      </c>
      <c r="Q347" s="7" t="s">
        <v>2104</v>
      </c>
      <c r="R347" s="7" t="str" cm="1">
        <f t="array" ref="R347">_xlfn.IFS(BaseClientes2[[#This Row],[tipoDeCliente]]="ADVISOR","ADVISOR",BaseClientes2[[#This Row],[tipoDeCliente]]="FAMILIA","RETENCAO",BaseClientes2[[#This Row],[tipoDeCliente]]="RETENCAO","RETENCAO",BaseClientes2[[#This Row],[tipoDeCliente]]="NORMAL","CONSULTORIA",BaseClientes2[[#This Row],[tipoDeCliente]]="HIBRIDO","CONSULTORIA")</f>
        <v>ADVISOR</v>
      </c>
      <c r="S347" s="7" t="s">
        <v>2223</v>
      </c>
      <c r="T347" s="7" t="s">
        <v>185</v>
      </c>
      <c r="U347" s="7" t="s">
        <v>2224</v>
      </c>
      <c r="V347" s="10">
        <v>5515981125103</v>
      </c>
      <c r="W347" s="8">
        <v>44099</v>
      </c>
      <c r="X347" s="8">
        <v>44698</v>
      </c>
      <c r="Y347" s="7" t="s">
        <v>2222</v>
      </c>
      <c r="Z347" s="7" t="s">
        <v>2222</v>
      </c>
      <c r="AA347" s="7" t="s">
        <v>2218</v>
      </c>
      <c r="AB347" s="7" t="s">
        <v>545</v>
      </c>
      <c r="AC347" s="7"/>
      <c r="AD347" s="7"/>
      <c r="AE347" s="7" t="s">
        <v>2104</v>
      </c>
      <c r="AF347" s="11">
        <v>1</v>
      </c>
      <c r="AG347" s="7"/>
      <c r="AH347" s="7" t="s">
        <v>56</v>
      </c>
      <c r="AI347" s="7" t="s">
        <v>56</v>
      </c>
      <c r="AJ347" s="7" t="s">
        <v>56</v>
      </c>
      <c r="AK347" s="7"/>
      <c r="AL347" s="8" t="s">
        <v>58</v>
      </c>
      <c r="AM347" s="8"/>
    </row>
    <row r="348" spans="1:39" x14ac:dyDescent="0.3">
      <c r="A348" s="7">
        <v>379</v>
      </c>
      <c r="B348" s="7" t="s">
        <v>2225</v>
      </c>
      <c r="C348" s="8" t="s">
        <v>2226</v>
      </c>
      <c r="D348" s="7" t="s">
        <v>72</v>
      </c>
      <c r="E348" s="9" t="str">
        <f>_xlfn.CONCAT((TEXT(W348,"ddmmaaaa")),A348)</f>
        <v>25092020379</v>
      </c>
      <c r="F348" s="7">
        <v>3610965</v>
      </c>
      <c r="G348" s="7"/>
      <c r="H348" s="7"/>
      <c r="I348" s="7"/>
      <c r="J348" s="7">
        <v>6230300478</v>
      </c>
      <c r="K348" s="12" t="s">
        <v>2227</v>
      </c>
      <c r="L348" s="7" t="s">
        <v>2228</v>
      </c>
      <c r="M348" s="7" t="s">
        <v>2225</v>
      </c>
      <c r="N348" s="10">
        <v>5581999219111</v>
      </c>
      <c r="O348" s="10" t="s">
        <v>106</v>
      </c>
      <c r="P348" s="10" t="s">
        <v>42</v>
      </c>
      <c r="Q348" s="7" t="s">
        <v>2104</v>
      </c>
      <c r="R348" s="7" t="str" cm="1">
        <f t="array" ref="R348">_xlfn.IFS(BaseClientes2[[#This Row],[tipoDeCliente]]="ADVISOR","ADVISOR",BaseClientes2[[#This Row],[tipoDeCliente]]="FAMILIA","RETENCAO",BaseClientes2[[#This Row],[tipoDeCliente]]="RETENCAO","RETENCAO",BaseClientes2[[#This Row],[tipoDeCliente]]="NORMAL","CONSULTORIA",BaseClientes2[[#This Row],[tipoDeCliente]]="HIBRIDO","CONSULTORIA")</f>
        <v>ADVISOR</v>
      </c>
      <c r="S348" s="7" t="s">
        <v>49</v>
      </c>
      <c r="T348" s="7" t="s">
        <v>50</v>
      </c>
      <c r="U348" s="7" t="s">
        <v>1066</v>
      </c>
      <c r="V348" s="10">
        <v>5581999219111</v>
      </c>
      <c r="W348" s="8">
        <v>44099</v>
      </c>
      <c r="X348" s="8">
        <v>44686</v>
      </c>
      <c r="Y348" s="7" t="s">
        <v>2228</v>
      </c>
      <c r="Z348" s="7" t="s">
        <v>2228</v>
      </c>
      <c r="AA348" s="7" t="s">
        <v>2225</v>
      </c>
      <c r="AB348" s="7" t="s">
        <v>417</v>
      </c>
      <c r="AC348" s="7"/>
      <c r="AD348" s="7"/>
      <c r="AE348" s="7" t="s">
        <v>2104</v>
      </c>
      <c r="AF348" s="11">
        <v>1</v>
      </c>
      <c r="AG348" s="7"/>
      <c r="AH348" s="7" t="s">
        <v>56</v>
      </c>
      <c r="AI348" s="7" t="s">
        <v>56</v>
      </c>
      <c r="AJ348" s="7" t="s">
        <v>56</v>
      </c>
      <c r="AK348" s="7"/>
      <c r="AL348" s="8" t="s">
        <v>58</v>
      </c>
      <c r="AM348" s="8"/>
    </row>
    <row r="349" spans="1:39" x14ac:dyDescent="0.3">
      <c r="A349" s="7">
        <v>380</v>
      </c>
      <c r="B349" s="7" t="s">
        <v>2229</v>
      </c>
      <c r="C349" s="8" t="s">
        <v>2230</v>
      </c>
      <c r="D349" s="7" t="s">
        <v>40</v>
      </c>
      <c r="E349" s="9" t="s">
        <v>2231</v>
      </c>
      <c r="F349" s="7"/>
      <c r="G349" s="7"/>
      <c r="H349" s="7"/>
      <c r="I349" s="7"/>
      <c r="J349" s="7"/>
      <c r="K349" s="12" t="s">
        <v>2232</v>
      </c>
      <c r="L349" s="7" t="s">
        <v>2233</v>
      </c>
      <c r="M349" s="7" t="s">
        <v>2229</v>
      </c>
      <c r="N349" s="10">
        <v>5527999690841</v>
      </c>
      <c r="O349" s="10" t="s">
        <v>42</v>
      </c>
      <c r="P349" s="10" t="s">
        <v>42</v>
      </c>
      <c r="Q349" s="7" t="s">
        <v>2104</v>
      </c>
      <c r="R349" s="7" t="str" cm="1">
        <f t="array" ref="R349">_xlfn.IFS(BaseClientes2[[#This Row],[tipoDeCliente]]="ADVISOR","ADVISOR",BaseClientes2[[#This Row],[tipoDeCliente]]="FAMILIA","RETENCAO",BaseClientes2[[#This Row],[tipoDeCliente]]="RETENCAO","RETENCAO",BaseClientes2[[#This Row],[tipoDeCliente]]="NORMAL","CONSULTORIA",BaseClientes2[[#This Row],[tipoDeCliente]]="HIBRIDO","CONSULTORIA")</f>
        <v>ADVISOR</v>
      </c>
      <c r="S349" s="7" t="s">
        <v>2234</v>
      </c>
      <c r="T349" s="7" t="s">
        <v>2235</v>
      </c>
      <c r="U349" s="7" t="s">
        <v>2236</v>
      </c>
      <c r="V349" s="10">
        <v>5527999690841</v>
      </c>
      <c r="W349" s="8">
        <v>44099</v>
      </c>
      <c r="X349" s="8">
        <v>44636</v>
      </c>
      <c r="Y349" s="7" t="s">
        <v>2233</v>
      </c>
      <c r="Z349" s="7" t="s">
        <v>2233</v>
      </c>
      <c r="AA349" s="7" t="s">
        <v>2229</v>
      </c>
      <c r="AB349" s="7" t="s">
        <v>124</v>
      </c>
      <c r="AC349" s="7"/>
      <c r="AD349" s="7"/>
      <c r="AE349" s="7" t="s">
        <v>2104</v>
      </c>
      <c r="AF349" s="11">
        <v>1</v>
      </c>
      <c r="AG349" s="7"/>
      <c r="AH349" s="7" t="s">
        <v>56</v>
      </c>
      <c r="AI349" s="7" t="s">
        <v>56</v>
      </c>
      <c r="AJ349" s="7" t="s">
        <v>56</v>
      </c>
      <c r="AK349" s="7"/>
      <c r="AL349" s="8" t="s">
        <v>58</v>
      </c>
      <c r="AM349" s="8"/>
    </row>
    <row r="350" spans="1:39" x14ac:dyDescent="0.3">
      <c r="A350" s="7">
        <v>381</v>
      </c>
      <c r="B350" s="7" t="s">
        <v>2237</v>
      </c>
      <c r="C350" s="8" t="s">
        <v>2238</v>
      </c>
      <c r="D350" s="7" t="s">
        <v>72</v>
      </c>
      <c r="E350" s="9" t="s">
        <v>2239</v>
      </c>
      <c r="F350" s="7"/>
      <c r="G350" s="7">
        <v>3477130</v>
      </c>
      <c r="H350" s="7"/>
      <c r="I350" s="7"/>
      <c r="J350" s="7"/>
      <c r="K350" s="12" t="s">
        <v>2194</v>
      </c>
      <c r="L350" s="7" t="s">
        <v>2240</v>
      </c>
      <c r="M350" s="7" t="s">
        <v>2237</v>
      </c>
      <c r="N350" s="10">
        <v>5581986606531</v>
      </c>
      <c r="O350" s="10" t="s">
        <v>42</v>
      </c>
      <c r="P350" s="10" t="s">
        <v>106</v>
      </c>
      <c r="Q350" s="7" t="s">
        <v>2104</v>
      </c>
      <c r="R350" s="7" t="str" cm="1">
        <f t="array" ref="R350">_xlfn.IFS(BaseClientes2[[#This Row],[tipoDeCliente]]="ADVISOR","ADVISOR",BaseClientes2[[#This Row],[tipoDeCliente]]="FAMILIA","RETENCAO",BaseClientes2[[#This Row],[tipoDeCliente]]="RETENCAO","RETENCAO",BaseClientes2[[#This Row],[tipoDeCliente]]="NORMAL","CONSULTORIA",BaseClientes2[[#This Row],[tipoDeCliente]]="HIBRIDO","CONSULTORIA")</f>
        <v>ADVISOR</v>
      </c>
      <c r="S350" s="7" t="s">
        <v>49</v>
      </c>
      <c r="T350" s="7" t="s">
        <v>50</v>
      </c>
      <c r="U350" s="7" t="s">
        <v>2241</v>
      </c>
      <c r="V350" s="10">
        <v>5581986606531</v>
      </c>
      <c r="W350" s="8">
        <v>44099</v>
      </c>
      <c r="X350" s="8">
        <v>44690</v>
      </c>
      <c r="Y350" s="7" t="s">
        <v>2240</v>
      </c>
      <c r="Z350" s="7" t="s">
        <v>2240</v>
      </c>
      <c r="AA350" s="7" t="s">
        <v>2191</v>
      </c>
      <c r="AB350" s="7" t="s">
        <v>124</v>
      </c>
      <c r="AC350" s="7"/>
      <c r="AD350" s="7"/>
      <c r="AE350" s="7" t="s">
        <v>2104</v>
      </c>
      <c r="AF350" s="11">
        <v>1</v>
      </c>
      <c r="AG350" s="7"/>
      <c r="AH350" s="7" t="s">
        <v>56</v>
      </c>
      <c r="AI350" s="7" t="s">
        <v>56</v>
      </c>
      <c r="AJ350" s="7" t="s">
        <v>56</v>
      </c>
      <c r="AK350" s="7"/>
      <c r="AL350" s="8" t="s">
        <v>58</v>
      </c>
      <c r="AM350" s="8"/>
    </row>
    <row r="351" spans="1:39" x14ac:dyDescent="0.3">
      <c r="A351" s="7">
        <v>382</v>
      </c>
      <c r="B351" s="7" t="s">
        <v>2242</v>
      </c>
      <c r="C351" s="8" t="s">
        <v>2243</v>
      </c>
      <c r="D351" s="7" t="s">
        <v>40</v>
      </c>
      <c r="E351" s="9" t="s">
        <v>2244</v>
      </c>
      <c r="F351" s="7">
        <v>4636348</v>
      </c>
      <c r="G351" s="7">
        <v>3960471</v>
      </c>
      <c r="H351" s="7"/>
      <c r="I351" s="7"/>
      <c r="J351" s="7" t="s">
        <v>2245</v>
      </c>
      <c r="K351" s="12" t="s">
        <v>2246</v>
      </c>
      <c r="L351" s="7" t="s">
        <v>2247</v>
      </c>
      <c r="M351" s="7" t="s">
        <v>2242</v>
      </c>
      <c r="N351" s="10">
        <v>5581991817191</v>
      </c>
      <c r="O351" s="10" t="s">
        <v>65</v>
      </c>
      <c r="P351" s="10" t="s">
        <v>42</v>
      </c>
      <c r="Q351" s="7" t="s">
        <v>2104</v>
      </c>
      <c r="R351" s="7" t="str" cm="1">
        <f t="array" ref="R351">_xlfn.IFS(BaseClientes2[[#This Row],[tipoDeCliente]]="ADVISOR","ADVISOR",BaseClientes2[[#This Row],[tipoDeCliente]]="FAMILIA","RETENCAO",BaseClientes2[[#This Row],[tipoDeCliente]]="RETENCAO","RETENCAO",BaseClientes2[[#This Row],[tipoDeCliente]]="NORMAL","CONSULTORIA",BaseClientes2[[#This Row],[tipoDeCliente]]="HIBRIDO","CONSULTORIA")</f>
        <v>ADVISOR</v>
      </c>
      <c r="S351" s="7" t="s">
        <v>49</v>
      </c>
      <c r="T351" s="7" t="s">
        <v>50</v>
      </c>
      <c r="U351" s="7" t="s">
        <v>1066</v>
      </c>
      <c r="V351" s="10">
        <v>5581991817191</v>
      </c>
      <c r="W351" s="8">
        <v>44099</v>
      </c>
      <c r="X351" s="8">
        <v>44712</v>
      </c>
      <c r="Y351" s="7" t="s">
        <v>2247</v>
      </c>
      <c r="Z351" s="7" t="s">
        <v>2247</v>
      </c>
      <c r="AA351" s="7" t="s">
        <v>2242</v>
      </c>
      <c r="AB351" s="7" t="s">
        <v>52</v>
      </c>
      <c r="AC351" s="7"/>
      <c r="AD351" s="7"/>
      <c r="AE351" s="7" t="s">
        <v>2104</v>
      </c>
      <c r="AF351" s="11">
        <v>1</v>
      </c>
      <c r="AG351" s="7"/>
      <c r="AH351" s="7" t="s">
        <v>56</v>
      </c>
      <c r="AI351" s="7" t="s">
        <v>56</v>
      </c>
      <c r="AJ351" s="7" t="s">
        <v>56</v>
      </c>
      <c r="AK351" s="7"/>
      <c r="AL351" s="8" t="s">
        <v>58</v>
      </c>
      <c r="AM351" s="8"/>
    </row>
    <row r="352" spans="1:39" x14ac:dyDescent="0.3">
      <c r="A352" s="7">
        <v>383</v>
      </c>
      <c r="B352" s="7" t="s">
        <v>2248</v>
      </c>
      <c r="C352" s="8" t="s">
        <v>2249</v>
      </c>
      <c r="D352" s="7" t="s">
        <v>40</v>
      </c>
      <c r="E352" s="9" t="s">
        <v>2250</v>
      </c>
      <c r="F352" s="7">
        <v>3083217</v>
      </c>
      <c r="G352" s="7">
        <v>264311</v>
      </c>
      <c r="H352" s="7"/>
      <c r="I352" s="7"/>
      <c r="J352" s="7" t="s">
        <v>2251</v>
      </c>
      <c r="K352" s="12" t="s">
        <v>2252</v>
      </c>
      <c r="L352" s="7" t="s">
        <v>2253</v>
      </c>
      <c r="M352" s="7" t="s">
        <v>2248</v>
      </c>
      <c r="N352" s="10">
        <v>5511971626160</v>
      </c>
      <c r="O352" s="10" t="s">
        <v>106</v>
      </c>
      <c r="P352" s="10" t="s">
        <v>106</v>
      </c>
      <c r="Q352" s="7" t="s">
        <v>2104</v>
      </c>
      <c r="R352" s="7" t="str" cm="1">
        <f t="array" ref="R352">_xlfn.IFS(BaseClientes2[[#This Row],[tipoDeCliente]]="ADVISOR","ADVISOR",BaseClientes2[[#This Row],[tipoDeCliente]]="FAMILIA","RETENCAO",BaseClientes2[[#This Row],[tipoDeCliente]]="RETENCAO","RETENCAO",BaseClientes2[[#This Row],[tipoDeCliente]]="NORMAL","CONSULTORIA",BaseClientes2[[#This Row],[tipoDeCliente]]="HIBRIDO","CONSULTORIA")</f>
        <v>ADVISOR</v>
      </c>
      <c r="S352" s="7" t="s">
        <v>217</v>
      </c>
      <c r="T352" s="7" t="s">
        <v>185</v>
      </c>
      <c r="U352" s="7" t="s">
        <v>2254</v>
      </c>
      <c r="V352" s="10">
        <v>5511971626160</v>
      </c>
      <c r="W352" s="8">
        <v>44099</v>
      </c>
      <c r="X352" s="8">
        <v>44714</v>
      </c>
      <c r="Y352" s="7" t="s">
        <v>2253</v>
      </c>
      <c r="Z352" s="7" t="s">
        <v>2253</v>
      </c>
      <c r="AA352" s="7" t="s">
        <v>2248</v>
      </c>
      <c r="AB352" s="7" t="s">
        <v>1822</v>
      </c>
      <c r="AC352" s="7"/>
      <c r="AD352" s="7"/>
      <c r="AE352" s="7" t="s">
        <v>2104</v>
      </c>
      <c r="AF352" s="11">
        <v>1</v>
      </c>
      <c r="AG352" s="7"/>
      <c r="AH352" s="7" t="s">
        <v>56</v>
      </c>
      <c r="AI352" s="7" t="s">
        <v>56</v>
      </c>
      <c r="AJ352" s="7" t="s">
        <v>56</v>
      </c>
      <c r="AK352" s="7"/>
      <c r="AL352" s="8" t="s">
        <v>58</v>
      </c>
      <c r="AM352" s="8"/>
    </row>
    <row r="353" spans="1:39" x14ac:dyDescent="0.3">
      <c r="A353" s="7">
        <v>384</v>
      </c>
      <c r="B353" s="7" t="s">
        <v>2255</v>
      </c>
      <c r="C353" s="8" t="s">
        <v>2256</v>
      </c>
      <c r="D353" s="7" t="s">
        <v>72</v>
      </c>
      <c r="E353" s="9" t="s">
        <v>2257</v>
      </c>
      <c r="F353" s="7"/>
      <c r="G353" s="7">
        <v>701231</v>
      </c>
      <c r="H353" s="7"/>
      <c r="I353" s="7"/>
      <c r="J353" s="7"/>
      <c r="K353" s="12" t="s">
        <v>2258</v>
      </c>
      <c r="L353" s="7" t="s">
        <v>2259</v>
      </c>
      <c r="M353" s="7" t="s">
        <v>2255</v>
      </c>
      <c r="N353" s="10">
        <v>5586999494643</v>
      </c>
      <c r="O353" s="10" t="s">
        <v>42</v>
      </c>
      <c r="P353" s="10" t="s">
        <v>42</v>
      </c>
      <c r="Q353" s="7" t="s">
        <v>2104</v>
      </c>
      <c r="R353" s="7" t="str" cm="1">
        <f t="array" ref="R353">_xlfn.IFS(BaseClientes2[[#This Row],[tipoDeCliente]]="ADVISOR","ADVISOR",BaseClientes2[[#This Row],[tipoDeCliente]]="FAMILIA","RETENCAO",BaseClientes2[[#This Row],[tipoDeCliente]]="RETENCAO","RETENCAO",BaseClientes2[[#This Row],[tipoDeCliente]]="NORMAL","CONSULTORIA",BaseClientes2[[#This Row],[tipoDeCliente]]="HIBRIDO","CONSULTORIA")</f>
        <v>ADVISOR</v>
      </c>
      <c r="S353" s="7" t="s">
        <v>713</v>
      </c>
      <c r="T353" s="7" t="s">
        <v>714</v>
      </c>
      <c r="U353" s="7" t="s">
        <v>2260</v>
      </c>
      <c r="V353" s="10">
        <v>5586999494643</v>
      </c>
      <c r="W353" s="8">
        <v>44099</v>
      </c>
      <c r="X353" s="8">
        <v>44720</v>
      </c>
      <c r="Y353" s="7" t="s">
        <v>2259</v>
      </c>
      <c r="Z353" s="7" t="s">
        <v>2259</v>
      </c>
      <c r="AA353" s="7" t="s">
        <v>2255</v>
      </c>
      <c r="AB353" s="7" t="s">
        <v>417</v>
      </c>
      <c r="AC353" s="7"/>
      <c r="AD353" s="7"/>
      <c r="AE353" s="7" t="s">
        <v>2104</v>
      </c>
      <c r="AF353" s="11">
        <v>1</v>
      </c>
      <c r="AG353" s="7"/>
      <c r="AH353" s="7" t="s">
        <v>56</v>
      </c>
      <c r="AI353" s="7" t="s">
        <v>56</v>
      </c>
      <c r="AJ353" s="7" t="s">
        <v>56</v>
      </c>
      <c r="AK353" s="7"/>
      <c r="AL353" s="8" t="s">
        <v>58</v>
      </c>
      <c r="AM353" s="8"/>
    </row>
    <row r="354" spans="1:39" x14ac:dyDescent="0.3">
      <c r="A354" s="7">
        <v>385</v>
      </c>
      <c r="B354" s="7" t="s">
        <v>2261</v>
      </c>
      <c r="C354" s="8" t="s">
        <v>2262</v>
      </c>
      <c r="D354" s="7" t="s">
        <v>40</v>
      </c>
      <c r="E354" s="9" t="s">
        <v>2263</v>
      </c>
      <c r="F354" s="7">
        <v>3506336</v>
      </c>
      <c r="G354" s="7">
        <v>942150</v>
      </c>
      <c r="H354" s="7"/>
      <c r="I354" s="7"/>
      <c r="J354" s="7"/>
      <c r="K354" s="12" t="s">
        <v>2264</v>
      </c>
      <c r="L354" s="7" t="s">
        <v>2265</v>
      </c>
      <c r="M354" s="7" t="s">
        <v>2261</v>
      </c>
      <c r="N354" s="10">
        <v>5589999408868</v>
      </c>
      <c r="O354" s="10" t="s">
        <v>65</v>
      </c>
      <c r="P354" s="10" t="s">
        <v>106</v>
      </c>
      <c r="Q354" s="7" t="s">
        <v>2104</v>
      </c>
      <c r="R354" s="7" t="str" cm="1">
        <f t="array" ref="R354">_xlfn.IFS(BaseClientes2[[#This Row],[tipoDeCliente]]="ADVISOR","ADVISOR",BaseClientes2[[#This Row],[tipoDeCliente]]="FAMILIA","RETENCAO",BaseClientes2[[#This Row],[tipoDeCliente]]="RETENCAO","RETENCAO",BaseClientes2[[#This Row],[tipoDeCliente]]="NORMAL","CONSULTORIA",BaseClientes2[[#This Row],[tipoDeCliente]]="HIBRIDO","CONSULTORIA")</f>
        <v>ADVISOR</v>
      </c>
      <c r="S354" s="7" t="s">
        <v>713</v>
      </c>
      <c r="T354" s="7" t="s">
        <v>714</v>
      </c>
      <c r="U354" s="7" t="s">
        <v>2266</v>
      </c>
      <c r="V354" s="10">
        <v>5589999408868</v>
      </c>
      <c r="W354" s="8">
        <v>44099</v>
      </c>
      <c r="X354" s="8">
        <v>44732</v>
      </c>
      <c r="Y354" s="7" t="s">
        <v>2265</v>
      </c>
      <c r="Z354" s="7" t="s">
        <v>2265</v>
      </c>
      <c r="AA354" s="7" t="s">
        <v>2261</v>
      </c>
      <c r="AB354" s="7" t="s">
        <v>691</v>
      </c>
      <c r="AC354" s="7"/>
      <c r="AD354" s="7"/>
      <c r="AE354" s="7" t="s">
        <v>2104</v>
      </c>
      <c r="AF354" s="11">
        <v>1</v>
      </c>
      <c r="AG354" s="7"/>
      <c r="AH354" s="7" t="s">
        <v>56</v>
      </c>
      <c r="AI354" s="7" t="s">
        <v>56</v>
      </c>
      <c r="AJ354" s="7" t="s">
        <v>56</v>
      </c>
      <c r="AK354" s="7"/>
      <c r="AL354" s="8" t="s">
        <v>58</v>
      </c>
      <c r="AM354" s="8"/>
    </row>
    <row r="355" spans="1:39" x14ac:dyDescent="0.3">
      <c r="A355" s="7">
        <v>386</v>
      </c>
      <c r="B355" s="7" t="s">
        <v>2267</v>
      </c>
      <c r="C355" s="8">
        <v>33487</v>
      </c>
      <c r="D355" s="7" t="s">
        <v>40</v>
      </c>
      <c r="E355" s="9" t="s">
        <v>2268</v>
      </c>
      <c r="F355" s="7"/>
      <c r="G355" s="7">
        <v>1067196</v>
      </c>
      <c r="H355" s="7"/>
      <c r="I355" s="7"/>
      <c r="J355" s="7"/>
      <c r="K355" s="12" t="s">
        <v>2269</v>
      </c>
      <c r="L355" s="7" t="s">
        <v>2270</v>
      </c>
      <c r="M355" s="7" t="s">
        <v>2267</v>
      </c>
      <c r="N355" s="10">
        <v>5527999486474</v>
      </c>
      <c r="O355" s="10" t="s">
        <v>42</v>
      </c>
      <c r="P355" s="10" t="s">
        <v>65</v>
      </c>
      <c r="Q355" s="7" t="s">
        <v>2104</v>
      </c>
      <c r="R355" s="7" t="str" cm="1">
        <f t="array" ref="R355">_xlfn.IFS(BaseClientes2[[#This Row],[tipoDeCliente]]="ADVISOR","ADVISOR",BaseClientes2[[#This Row],[tipoDeCliente]]="FAMILIA","RETENCAO",BaseClientes2[[#This Row],[tipoDeCliente]]="RETENCAO","RETENCAO",BaseClientes2[[#This Row],[tipoDeCliente]]="NORMAL","CONSULTORIA",BaseClientes2[[#This Row],[tipoDeCliente]]="HIBRIDO","CONSULTORIA")</f>
        <v>ADVISOR</v>
      </c>
      <c r="S355" s="7" t="s">
        <v>2271</v>
      </c>
      <c r="T355" s="7" t="s">
        <v>2235</v>
      </c>
      <c r="U355" s="7" t="s">
        <v>2272</v>
      </c>
      <c r="V355" s="10">
        <v>5527999486474</v>
      </c>
      <c r="W355" s="8">
        <v>44099</v>
      </c>
      <c r="X355" s="8">
        <v>44734</v>
      </c>
      <c r="Y355" s="7" t="s">
        <v>2270</v>
      </c>
      <c r="Z355" s="7" t="s">
        <v>2270</v>
      </c>
      <c r="AA355" s="7" t="s">
        <v>2267</v>
      </c>
      <c r="AB355" s="7" t="s">
        <v>124</v>
      </c>
      <c r="AC355" s="7"/>
      <c r="AD355" s="7"/>
      <c r="AE355" s="7" t="s">
        <v>2104</v>
      </c>
      <c r="AF355" s="11">
        <v>1</v>
      </c>
      <c r="AG355" s="7"/>
      <c r="AH355" s="7" t="s">
        <v>56</v>
      </c>
      <c r="AI355" s="7" t="s">
        <v>56</v>
      </c>
      <c r="AJ355" s="7" t="s">
        <v>56</v>
      </c>
      <c r="AK355" s="7"/>
      <c r="AL355" s="8" t="s">
        <v>58</v>
      </c>
      <c r="AM355" s="8"/>
    </row>
    <row r="356" spans="1:39" x14ac:dyDescent="0.3">
      <c r="A356" s="7">
        <v>387</v>
      </c>
      <c r="B356" s="7" t="s">
        <v>2273</v>
      </c>
      <c r="C356" s="8">
        <v>31229</v>
      </c>
      <c r="D356" s="7" t="s">
        <v>72</v>
      </c>
      <c r="E356" s="9" t="s">
        <v>2274</v>
      </c>
      <c r="F356" s="7">
        <v>2617730</v>
      </c>
      <c r="G356" s="7">
        <v>2788412</v>
      </c>
      <c r="H356" s="7"/>
      <c r="I356" s="7"/>
      <c r="J356" s="7" t="s">
        <v>2275</v>
      </c>
      <c r="K356" s="12" t="s">
        <v>2276</v>
      </c>
      <c r="L356" s="7" t="s">
        <v>2277</v>
      </c>
      <c r="M356" s="7" t="s">
        <v>2273</v>
      </c>
      <c r="N356" s="10">
        <v>5562999758584</v>
      </c>
      <c r="O356" s="10" t="s">
        <v>42</v>
      </c>
      <c r="P356" s="10" t="s">
        <v>106</v>
      </c>
      <c r="Q356" s="7" t="s">
        <v>2104</v>
      </c>
      <c r="R356" s="7" t="str" cm="1">
        <f t="array" ref="R356">_xlfn.IFS(BaseClientes2[[#This Row],[tipoDeCliente]]="ADVISOR","ADVISOR",BaseClientes2[[#This Row],[tipoDeCliente]]="FAMILIA","RETENCAO",BaseClientes2[[#This Row],[tipoDeCliente]]="RETENCAO","RETENCAO",BaseClientes2[[#This Row],[tipoDeCliente]]="NORMAL","CONSULTORIA",BaseClientes2[[#This Row],[tipoDeCliente]]="HIBRIDO","CONSULTORIA")</f>
        <v>ADVISOR</v>
      </c>
      <c r="S356" s="7" t="s">
        <v>2278</v>
      </c>
      <c r="T356" s="7" t="s">
        <v>605</v>
      </c>
      <c r="U356" s="7" t="s">
        <v>2279</v>
      </c>
      <c r="V356" s="10">
        <v>5562999758584</v>
      </c>
      <c r="W356" s="8">
        <v>44099</v>
      </c>
      <c r="X356" s="8">
        <v>44348</v>
      </c>
      <c r="Y356" s="7" t="s">
        <v>2277</v>
      </c>
      <c r="Z356" s="7" t="s">
        <v>2277</v>
      </c>
      <c r="AA356" s="7" t="s">
        <v>2273</v>
      </c>
      <c r="AB356" s="7" t="s">
        <v>1067</v>
      </c>
      <c r="AC356" s="7"/>
      <c r="AD356" s="7"/>
      <c r="AE356" s="7" t="s">
        <v>2104</v>
      </c>
      <c r="AF356" s="11">
        <v>1</v>
      </c>
      <c r="AG356" s="7"/>
      <c r="AH356" s="7" t="s">
        <v>56</v>
      </c>
      <c r="AI356" s="7" t="s">
        <v>56</v>
      </c>
      <c r="AJ356" s="7" t="s">
        <v>56</v>
      </c>
      <c r="AK356" s="7"/>
      <c r="AL356" s="8" t="s">
        <v>58</v>
      </c>
      <c r="AM356" s="8"/>
    </row>
    <row r="357" spans="1:39" x14ac:dyDescent="0.3">
      <c r="A357" s="7">
        <v>388</v>
      </c>
      <c r="B357" s="7" t="s">
        <v>2280</v>
      </c>
      <c r="C357" s="8">
        <v>28555</v>
      </c>
      <c r="D357" s="7" t="s">
        <v>40</v>
      </c>
      <c r="E357" s="9" t="s">
        <v>2281</v>
      </c>
      <c r="F357" s="7">
        <v>3986976</v>
      </c>
      <c r="G357" s="7"/>
      <c r="H357" s="7"/>
      <c r="I357" s="7"/>
      <c r="J357" s="7"/>
      <c r="K357" s="12" t="s">
        <v>2282</v>
      </c>
      <c r="L357" s="7" t="s">
        <v>2283</v>
      </c>
      <c r="M357" s="7" t="s">
        <v>2280</v>
      </c>
      <c r="N357" s="10">
        <v>5511975067814</v>
      </c>
      <c r="O357" s="10" t="s">
        <v>42</v>
      </c>
      <c r="P357" s="10" t="s">
        <v>42</v>
      </c>
      <c r="Q357" s="7" t="s">
        <v>2104</v>
      </c>
      <c r="R357" s="7" t="str" cm="1">
        <f t="array" ref="R357">_xlfn.IFS(BaseClientes2[[#This Row],[tipoDeCliente]]="ADVISOR","ADVISOR",BaseClientes2[[#This Row],[tipoDeCliente]]="FAMILIA","RETENCAO",BaseClientes2[[#This Row],[tipoDeCliente]]="RETENCAO","RETENCAO",BaseClientes2[[#This Row],[tipoDeCliente]]="NORMAL","CONSULTORIA",BaseClientes2[[#This Row],[tipoDeCliente]]="HIBRIDO","CONSULTORIA")</f>
        <v>ADVISOR</v>
      </c>
      <c r="S357" s="7" t="s">
        <v>217</v>
      </c>
      <c r="T357" s="7" t="s">
        <v>185</v>
      </c>
      <c r="U357" s="7" t="s">
        <v>2284</v>
      </c>
      <c r="V357" s="10">
        <v>5511975067814</v>
      </c>
      <c r="W357" s="8">
        <v>44099</v>
      </c>
      <c r="X357" s="8">
        <v>44747</v>
      </c>
      <c r="Y357" s="7" t="s">
        <v>2283</v>
      </c>
      <c r="Z357" s="7" t="s">
        <v>2283</v>
      </c>
      <c r="AA357" s="7" t="s">
        <v>2280</v>
      </c>
      <c r="AB357" s="7" t="s">
        <v>96</v>
      </c>
      <c r="AC357" s="7"/>
      <c r="AD357" s="7"/>
      <c r="AE357" s="7" t="s">
        <v>2104</v>
      </c>
      <c r="AF357" s="11">
        <v>1</v>
      </c>
      <c r="AG357" s="7"/>
      <c r="AH357" s="7" t="s">
        <v>56</v>
      </c>
      <c r="AI357" s="7" t="s">
        <v>56</v>
      </c>
      <c r="AJ357" s="7" t="s">
        <v>56</v>
      </c>
      <c r="AK357" s="7"/>
      <c r="AL357" s="8" t="s">
        <v>58</v>
      </c>
      <c r="AM357" s="8"/>
    </row>
    <row r="358" spans="1:39" x14ac:dyDescent="0.3">
      <c r="A358" s="7">
        <v>389</v>
      </c>
      <c r="B358" s="7" t="s">
        <v>2285</v>
      </c>
      <c r="C358" s="8">
        <v>35036</v>
      </c>
      <c r="D358" s="7" t="s">
        <v>40</v>
      </c>
      <c r="E358" s="9" t="s">
        <v>2286</v>
      </c>
      <c r="F358" s="7">
        <v>3193074</v>
      </c>
      <c r="G358" s="7"/>
      <c r="H358" s="7"/>
      <c r="I358" s="7"/>
      <c r="J358" s="7" t="s">
        <v>2287</v>
      </c>
      <c r="K358" s="12" t="s">
        <v>2288</v>
      </c>
      <c r="L358" s="7" t="s">
        <v>2289</v>
      </c>
      <c r="M358" s="7" t="s">
        <v>2285</v>
      </c>
      <c r="N358" s="10">
        <v>5519974097646</v>
      </c>
      <c r="O358" s="10" t="s">
        <v>42</v>
      </c>
      <c r="P358" s="10" t="s">
        <v>42</v>
      </c>
      <c r="Q358" s="7" t="s">
        <v>2104</v>
      </c>
      <c r="R358" s="7" t="str" cm="1">
        <f t="array" ref="R358">_xlfn.IFS(BaseClientes2[[#This Row],[tipoDeCliente]]="ADVISOR","ADVISOR",BaseClientes2[[#This Row],[tipoDeCliente]]="FAMILIA","RETENCAO",BaseClientes2[[#This Row],[tipoDeCliente]]="RETENCAO","RETENCAO",BaseClientes2[[#This Row],[tipoDeCliente]]="NORMAL","CONSULTORIA",BaseClientes2[[#This Row],[tipoDeCliente]]="HIBRIDO","CONSULTORIA")</f>
        <v>ADVISOR</v>
      </c>
      <c r="S358" s="7" t="s">
        <v>2290</v>
      </c>
      <c r="T358" s="7" t="s">
        <v>185</v>
      </c>
      <c r="U358" s="7" t="s">
        <v>2291</v>
      </c>
      <c r="V358" s="10">
        <v>5519974097646</v>
      </c>
      <c r="W358" s="8">
        <v>44099</v>
      </c>
      <c r="X358" s="8">
        <v>44754</v>
      </c>
      <c r="Y358" s="7" t="s">
        <v>2289</v>
      </c>
      <c r="Z358" s="7" t="s">
        <v>2289</v>
      </c>
      <c r="AA358" s="7" t="s">
        <v>2285</v>
      </c>
      <c r="AB358" s="7" t="s">
        <v>2292</v>
      </c>
      <c r="AC358" s="7"/>
      <c r="AD358" s="7"/>
      <c r="AE358" s="7" t="s">
        <v>2104</v>
      </c>
      <c r="AF358" s="11">
        <v>1</v>
      </c>
      <c r="AG358" s="7"/>
      <c r="AH358" s="7" t="s">
        <v>56</v>
      </c>
      <c r="AI358" s="7" t="s">
        <v>56</v>
      </c>
      <c r="AJ358" s="7" t="s">
        <v>56</v>
      </c>
      <c r="AK358" s="7"/>
      <c r="AL358" s="8" t="s">
        <v>58</v>
      </c>
      <c r="AM358" s="8"/>
    </row>
    <row r="359" spans="1:39" x14ac:dyDescent="0.3">
      <c r="A359" s="7">
        <v>390</v>
      </c>
      <c r="B359" s="7" t="s">
        <v>2293</v>
      </c>
      <c r="C359" s="8">
        <v>32435</v>
      </c>
      <c r="D359" s="7" t="s">
        <v>40</v>
      </c>
      <c r="E359" s="9" t="s">
        <v>2294</v>
      </c>
      <c r="F359" s="7">
        <v>392728</v>
      </c>
      <c r="G359" s="7"/>
      <c r="H359" s="7"/>
      <c r="I359" s="7"/>
      <c r="J359" s="7" t="s">
        <v>2295</v>
      </c>
      <c r="K359" s="12" t="s">
        <v>2296</v>
      </c>
      <c r="L359" s="7" t="s">
        <v>2297</v>
      </c>
      <c r="M359" s="7" t="s">
        <v>2293</v>
      </c>
      <c r="N359" s="10">
        <v>5512996669595</v>
      </c>
      <c r="O359" s="10" t="s">
        <v>106</v>
      </c>
      <c r="P359" s="10" t="s">
        <v>42</v>
      </c>
      <c r="Q359" s="7" t="s">
        <v>2104</v>
      </c>
      <c r="R359" s="7" t="str" cm="1">
        <f t="array" ref="R359">_xlfn.IFS(BaseClientes2[[#This Row],[tipoDeCliente]]="ADVISOR","ADVISOR",BaseClientes2[[#This Row],[tipoDeCliente]]="FAMILIA","RETENCAO",BaseClientes2[[#This Row],[tipoDeCliente]]="RETENCAO","RETENCAO",BaseClientes2[[#This Row],[tipoDeCliente]]="NORMAL","CONSULTORIA",BaseClientes2[[#This Row],[tipoDeCliente]]="HIBRIDO","CONSULTORIA")</f>
        <v>ADVISOR</v>
      </c>
      <c r="S359" s="7" t="s">
        <v>217</v>
      </c>
      <c r="T359" s="7" t="s">
        <v>185</v>
      </c>
      <c r="U359" s="7" t="s">
        <v>2298</v>
      </c>
      <c r="V359" s="10">
        <v>5512996669595</v>
      </c>
      <c r="W359" s="8">
        <v>44099</v>
      </c>
      <c r="X359" s="8">
        <v>44776</v>
      </c>
      <c r="Y359" s="7" t="s">
        <v>2297</v>
      </c>
      <c r="Z359" s="7" t="s">
        <v>2297</v>
      </c>
      <c r="AA359" s="7" t="s">
        <v>2299</v>
      </c>
      <c r="AB359" s="7" t="s">
        <v>52</v>
      </c>
      <c r="AC359" s="7"/>
      <c r="AD359" s="7"/>
      <c r="AE359" s="7" t="s">
        <v>2104</v>
      </c>
      <c r="AF359" s="11">
        <v>1</v>
      </c>
      <c r="AG359" s="7"/>
      <c r="AH359" s="7" t="s">
        <v>56</v>
      </c>
      <c r="AI359" s="7" t="s">
        <v>56</v>
      </c>
      <c r="AJ359" s="7" t="s">
        <v>56</v>
      </c>
      <c r="AK359" s="7"/>
      <c r="AL359" s="8" t="s">
        <v>58</v>
      </c>
      <c r="AM359" s="8"/>
    </row>
    <row r="360" spans="1:39" x14ac:dyDescent="0.3">
      <c r="A360" s="7">
        <v>391</v>
      </c>
      <c r="B360" s="7" t="s">
        <v>2300</v>
      </c>
      <c r="C360" s="8">
        <v>32659</v>
      </c>
      <c r="D360" s="7" t="s">
        <v>40</v>
      </c>
      <c r="E360" s="9" t="s">
        <v>2301</v>
      </c>
      <c r="F360" s="7"/>
      <c r="G360" s="7">
        <v>2967856</v>
      </c>
      <c r="H360" s="7"/>
      <c r="I360" s="7"/>
      <c r="J360" s="7" t="s">
        <v>2302</v>
      </c>
      <c r="K360" s="12" t="s">
        <v>2303</v>
      </c>
      <c r="L360" s="7" t="s">
        <v>2304</v>
      </c>
      <c r="M360" s="7" t="s">
        <v>2300</v>
      </c>
      <c r="N360" s="10">
        <v>5521982400105</v>
      </c>
      <c r="O360" s="10" t="s">
        <v>42</v>
      </c>
      <c r="P360" s="10" t="s">
        <v>65</v>
      </c>
      <c r="Q360" s="7" t="s">
        <v>2104</v>
      </c>
      <c r="R360" s="7" t="str" cm="1">
        <f t="array" ref="R360">_xlfn.IFS(BaseClientes2[[#This Row],[tipoDeCliente]]="ADVISOR","ADVISOR",BaseClientes2[[#This Row],[tipoDeCliente]]="FAMILIA","RETENCAO",BaseClientes2[[#This Row],[tipoDeCliente]]="RETENCAO","RETENCAO",BaseClientes2[[#This Row],[tipoDeCliente]]="NORMAL","CONSULTORIA",BaseClientes2[[#This Row],[tipoDeCliente]]="HIBRIDO","CONSULTORIA")</f>
        <v>ADVISOR</v>
      </c>
      <c r="S360" s="7" t="s">
        <v>2305</v>
      </c>
      <c r="T360" s="7" t="s">
        <v>434</v>
      </c>
      <c r="U360" s="7" t="s">
        <v>2306</v>
      </c>
      <c r="V360" s="10">
        <v>5521982400105</v>
      </c>
      <c r="W360" s="8">
        <v>44099</v>
      </c>
      <c r="X360" s="8">
        <v>44778</v>
      </c>
      <c r="Y360" s="7" t="s">
        <v>2304</v>
      </c>
      <c r="Z360" s="7" t="s">
        <v>2304</v>
      </c>
      <c r="AA360" s="7" t="s">
        <v>2300</v>
      </c>
      <c r="AB360" s="7" t="s">
        <v>545</v>
      </c>
      <c r="AC360" s="7"/>
      <c r="AD360" s="7"/>
      <c r="AE360" s="7" t="s">
        <v>2104</v>
      </c>
      <c r="AF360" s="11">
        <v>1</v>
      </c>
      <c r="AG360" s="7"/>
      <c r="AH360" s="7" t="s">
        <v>56</v>
      </c>
      <c r="AI360" s="7" t="s">
        <v>56</v>
      </c>
      <c r="AJ360" s="7" t="s">
        <v>56</v>
      </c>
      <c r="AK360" s="7"/>
      <c r="AL360" s="8" t="s">
        <v>58</v>
      </c>
      <c r="AM360" s="8"/>
    </row>
    <row r="361" spans="1:39" x14ac:dyDescent="0.3">
      <c r="A361" s="7">
        <v>393</v>
      </c>
      <c r="B361" s="7" t="s">
        <v>2307</v>
      </c>
      <c r="C361" s="8" t="s">
        <v>2249</v>
      </c>
      <c r="D361" s="7" t="s">
        <v>40</v>
      </c>
      <c r="E361" s="9" t="s">
        <v>2308</v>
      </c>
      <c r="F361" s="7">
        <v>2944622</v>
      </c>
      <c r="G361" s="7">
        <v>707638</v>
      </c>
      <c r="H361" s="7"/>
      <c r="I361" s="7"/>
      <c r="J361" s="7" t="s">
        <v>2309</v>
      </c>
      <c r="K361" s="12" t="s">
        <v>2310</v>
      </c>
      <c r="L361" s="7" t="s">
        <v>2311</v>
      </c>
      <c r="M361" s="7" t="s">
        <v>2307</v>
      </c>
      <c r="N361" s="10">
        <v>5511956580104</v>
      </c>
      <c r="O361" s="10" t="s">
        <v>106</v>
      </c>
      <c r="P361" s="10" t="s">
        <v>106</v>
      </c>
      <c r="Q361" s="7" t="s">
        <v>2104</v>
      </c>
      <c r="R361" s="7" t="str" cm="1">
        <f t="array" ref="R361">_xlfn.IFS(BaseClientes2[[#This Row],[tipoDeCliente]]="ADVISOR","ADVISOR",BaseClientes2[[#This Row],[tipoDeCliente]]="FAMILIA","RETENCAO",BaseClientes2[[#This Row],[tipoDeCliente]]="RETENCAO","RETENCAO",BaseClientes2[[#This Row],[tipoDeCliente]]="NORMAL","CONSULTORIA",BaseClientes2[[#This Row],[tipoDeCliente]]="HIBRIDO","CONSULTORIA")</f>
        <v>ADVISOR</v>
      </c>
      <c r="S361" s="7" t="s">
        <v>217</v>
      </c>
      <c r="T361" s="7" t="s">
        <v>185</v>
      </c>
      <c r="U361" s="7" t="s">
        <v>1200</v>
      </c>
      <c r="V361" s="10">
        <v>5511956580104</v>
      </c>
      <c r="W361" s="8">
        <v>44099</v>
      </c>
      <c r="X361" s="8">
        <v>44607</v>
      </c>
      <c r="Y361" s="7" t="s">
        <v>2311</v>
      </c>
      <c r="Z361" s="7" t="s">
        <v>2311</v>
      </c>
      <c r="AA361" s="7" t="s">
        <v>2307</v>
      </c>
      <c r="AB361" s="7" t="s">
        <v>409</v>
      </c>
      <c r="AC361" s="7"/>
      <c r="AD361" s="7"/>
      <c r="AE361" s="7" t="s">
        <v>2104</v>
      </c>
      <c r="AF361" s="11">
        <v>1</v>
      </c>
      <c r="AG361" s="7"/>
      <c r="AH361" s="7" t="s">
        <v>56</v>
      </c>
      <c r="AI361" s="7" t="s">
        <v>56</v>
      </c>
      <c r="AJ361" s="7" t="s">
        <v>56</v>
      </c>
      <c r="AK361" s="7"/>
      <c r="AL361" s="8" t="s">
        <v>58</v>
      </c>
      <c r="AM361" s="8"/>
    </row>
    <row r="362" spans="1:39" x14ac:dyDescent="0.3">
      <c r="A362" s="7">
        <v>394</v>
      </c>
      <c r="B362" s="7" t="s">
        <v>2273</v>
      </c>
      <c r="C362" s="8">
        <v>31229</v>
      </c>
      <c r="D362" s="7" t="s">
        <v>72</v>
      </c>
      <c r="E362" s="9" t="s">
        <v>2312</v>
      </c>
      <c r="F362" s="7">
        <v>5170200</v>
      </c>
      <c r="G362" s="7"/>
      <c r="H362" s="7"/>
      <c r="I362" s="7"/>
      <c r="J362" s="7"/>
      <c r="K362" s="12" t="s">
        <v>2276</v>
      </c>
      <c r="L362" s="7" t="s">
        <v>2277</v>
      </c>
      <c r="M362" s="7" t="s">
        <v>2273</v>
      </c>
      <c r="N362" s="10">
        <v>5562999758584</v>
      </c>
      <c r="O362" s="10" t="s">
        <v>106</v>
      </c>
      <c r="P362" s="10" t="s">
        <v>42</v>
      </c>
      <c r="Q362" s="7" t="s">
        <v>2104</v>
      </c>
      <c r="R362" s="7" t="str" cm="1">
        <f t="array" ref="R362">_xlfn.IFS(BaseClientes2[[#This Row],[tipoDeCliente]]="ADVISOR","ADVISOR",BaseClientes2[[#This Row],[tipoDeCliente]]="FAMILIA","RETENCAO",BaseClientes2[[#This Row],[tipoDeCliente]]="RETENCAO","RETENCAO",BaseClientes2[[#This Row],[tipoDeCliente]]="NORMAL","CONSULTORIA",BaseClientes2[[#This Row],[tipoDeCliente]]="HIBRIDO","CONSULTORIA")</f>
        <v>ADVISOR</v>
      </c>
      <c r="S362" s="7" t="s">
        <v>2278</v>
      </c>
      <c r="T362" s="7" t="s">
        <v>605</v>
      </c>
      <c r="U362" s="7" t="s">
        <v>2279</v>
      </c>
      <c r="V362" s="10">
        <v>5562999758584</v>
      </c>
      <c r="W362" s="8">
        <v>44099</v>
      </c>
      <c r="X362" s="8">
        <v>44348</v>
      </c>
      <c r="Y362" s="7" t="s">
        <v>2277</v>
      </c>
      <c r="Z362" s="7" t="s">
        <v>2277</v>
      </c>
      <c r="AA362" s="7" t="s">
        <v>2273</v>
      </c>
      <c r="AB362" s="7" t="s">
        <v>1067</v>
      </c>
      <c r="AC362" s="7"/>
      <c r="AD362" s="7"/>
      <c r="AE362" s="7" t="s">
        <v>2104</v>
      </c>
      <c r="AF362" s="11">
        <v>1</v>
      </c>
      <c r="AG362" s="7"/>
      <c r="AH362" s="7" t="s">
        <v>56</v>
      </c>
      <c r="AI362" s="7" t="s">
        <v>56</v>
      </c>
      <c r="AJ362" s="7" t="s">
        <v>56</v>
      </c>
      <c r="AK362" s="7"/>
      <c r="AL362" s="8" t="s">
        <v>58</v>
      </c>
      <c r="AM362" s="8"/>
    </row>
    <row r="363" spans="1:39" x14ac:dyDescent="0.3">
      <c r="A363" s="7">
        <v>395</v>
      </c>
      <c r="B363" s="7" t="s">
        <v>2313</v>
      </c>
      <c r="C363" s="8">
        <v>21087</v>
      </c>
      <c r="D363" s="7" t="s">
        <v>40</v>
      </c>
      <c r="E363" s="9" t="s">
        <v>2314</v>
      </c>
      <c r="F363" s="7">
        <v>8929775</v>
      </c>
      <c r="G363" s="7"/>
      <c r="H363" s="7"/>
      <c r="I363" s="7"/>
      <c r="J363" s="7" t="s">
        <v>2315</v>
      </c>
      <c r="K363" s="12" t="s">
        <v>2316</v>
      </c>
      <c r="L363" s="7" t="s">
        <v>2317</v>
      </c>
      <c r="M363" s="7" t="s">
        <v>2318</v>
      </c>
      <c r="N363" s="10">
        <v>5517996065606</v>
      </c>
      <c r="O363" s="10" t="s">
        <v>65</v>
      </c>
      <c r="P363" s="10" t="s">
        <v>42</v>
      </c>
      <c r="Q363" s="7" t="s">
        <v>66</v>
      </c>
      <c r="R363" s="7" t="str" cm="1">
        <f t="array" ref="R363">_xlfn.IFS(BaseClientes2[[#This Row],[tipoDeCliente]]="ADVISOR","ADVISOR",BaseClientes2[[#This Row],[tipoDeCliente]]="FAMILIA","RETENCAO",BaseClientes2[[#This Row],[tipoDeCliente]]="RETENCAO","RETENCAO",BaseClientes2[[#This Row],[tipoDeCliente]]="NORMAL","CONSULTORIA",BaseClientes2[[#This Row],[tipoDeCliente]]="HIBRIDO","CONSULTORIA")</f>
        <v>RETENCAO</v>
      </c>
      <c r="S363" s="7" t="s">
        <v>2319</v>
      </c>
      <c r="T363" s="7" t="s">
        <v>185</v>
      </c>
      <c r="U363" s="7" t="s">
        <v>2320</v>
      </c>
      <c r="V363" s="10">
        <v>5517997854149</v>
      </c>
      <c r="W363" s="8">
        <v>44099</v>
      </c>
      <c r="X363" s="8">
        <v>44750</v>
      </c>
      <c r="Y363" s="7" t="s">
        <v>183</v>
      </c>
      <c r="Z363" s="7" t="s">
        <v>2317</v>
      </c>
      <c r="AA363" s="7" t="s">
        <v>2313</v>
      </c>
      <c r="AB363" s="7" t="s">
        <v>52</v>
      </c>
      <c r="AC363" s="7"/>
      <c r="AD363" s="7" t="s">
        <v>54</v>
      </c>
      <c r="AE363" s="7" t="s">
        <v>68</v>
      </c>
      <c r="AF363" s="11">
        <v>0</v>
      </c>
      <c r="AG363" s="7"/>
      <c r="AH363" s="7" t="s">
        <v>56</v>
      </c>
      <c r="AI363" s="7" t="s">
        <v>56</v>
      </c>
      <c r="AJ363" s="7" t="s">
        <v>56</v>
      </c>
      <c r="AK363" s="7"/>
      <c r="AL363" s="8" t="s">
        <v>69</v>
      </c>
      <c r="AM363" s="8">
        <v>44847</v>
      </c>
    </row>
    <row r="364" spans="1:39" x14ac:dyDescent="0.3">
      <c r="A364" s="7">
        <v>396</v>
      </c>
      <c r="B364" s="7" t="s">
        <v>2321</v>
      </c>
      <c r="C364" s="8">
        <v>29514</v>
      </c>
      <c r="D364" s="7" t="s">
        <v>40</v>
      </c>
      <c r="E364" s="9" t="s">
        <v>2322</v>
      </c>
      <c r="F364" s="7">
        <v>9028089</v>
      </c>
      <c r="G364" s="7"/>
      <c r="H364" s="7"/>
      <c r="I364" s="7" t="s">
        <v>2323</v>
      </c>
      <c r="J364" s="7" t="s">
        <v>2324</v>
      </c>
      <c r="K364" s="12" t="s">
        <v>2325</v>
      </c>
      <c r="L364" s="7" t="s">
        <v>2326</v>
      </c>
      <c r="M364" s="7" t="s">
        <v>2321</v>
      </c>
      <c r="N364" s="10">
        <v>5584999044096</v>
      </c>
      <c r="O364" s="10" t="s">
        <v>65</v>
      </c>
      <c r="P364" s="10" t="s">
        <v>42</v>
      </c>
      <c r="Q364" s="7" t="s">
        <v>66</v>
      </c>
      <c r="R364" s="7" t="str" cm="1">
        <f t="array" ref="R36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64" s="7" t="s">
        <v>49</v>
      </c>
      <c r="T364" s="7" t="s">
        <v>50</v>
      </c>
      <c r="U364" s="7" t="s">
        <v>2327</v>
      </c>
      <c r="V364" s="10">
        <v>5584999044096</v>
      </c>
      <c r="W364" s="8">
        <v>44099</v>
      </c>
      <c r="X364" s="8">
        <v>44770</v>
      </c>
      <c r="Y364" s="7" t="s">
        <v>2326</v>
      </c>
      <c r="Z364" s="7" t="s">
        <v>2326</v>
      </c>
      <c r="AA364" s="7" t="s">
        <v>2321</v>
      </c>
      <c r="AB364" s="7" t="s">
        <v>545</v>
      </c>
      <c r="AC364" s="7"/>
      <c r="AD364" s="7"/>
      <c r="AE364" s="7" t="s">
        <v>176</v>
      </c>
      <c r="AF364" s="11">
        <v>1</v>
      </c>
      <c r="AG364" s="7">
        <v>2</v>
      </c>
      <c r="AH364" s="7" t="s">
        <v>54</v>
      </c>
      <c r="AI364" s="7" t="s">
        <v>56</v>
      </c>
      <c r="AJ364" s="7" t="s">
        <v>54</v>
      </c>
      <c r="AK364" s="7"/>
      <c r="AL364" s="8" t="s">
        <v>58</v>
      </c>
      <c r="AM364" s="8"/>
    </row>
    <row r="365" spans="1:39" x14ac:dyDescent="0.3">
      <c r="A365" s="7">
        <v>397</v>
      </c>
      <c r="B365" s="7" t="s">
        <v>2328</v>
      </c>
      <c r="C365" s="8">
        <v>36264</v>
      </c>
      <c r="D365" s="7" t="s">
        <v>72</v>
      </c>
      <c r="E365" s="9" t="s">
        <v>2329</v>
      </c>
      <c r="F365" s="7">
        <v>8781245</v>
      </c>
      <c r="G365" s="7"/>
      <c r="H365" s="7"/>
      <c r="I365" s="7" t="s">
        <v>2330</v>
      </c>
      <c r="J365" s="7" t="s">
        <v>2331</v>
      </c>
      <c r="K365" s="12" t="s">
        <v>2332</v>
      </c>
      <c r="L365" s="7" t="s">
        <v>2333</v>
      </c>
      <c r="M365" s="7" t="s">
        <v>1432</v>
      </c>
      <c r="N365" s="10">
        <v>5581999494857</v>
      </c>
      <c r="O365" s="10" t="s">
        <v>65</v>
      </c>
      <c r="P365" s="10" t="s">
        <v>42</v>
      </c>
      <c r="Q365" s="7" t="s">
        <v>66</v>
      </c>
      <c r="R365" s="7" t="str" cm="1">
        <f t="array" ref="R36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65" s="7" t="s">
        <v>49</v>
      </c>
      <c r="T365" s="7" t="s">
        <v>50</v>
      </c>
      <c r="U365" s="7" t="s">
        <v>1438</v>
      </c>
      <c r="V365" s="10">
        <v>5581999962824</v>
      </c>
      <c r="W365" s="8">
        <v>44099</v>
      </c>
      <c r="X365" s="8">
        <v>44761</v>
      </c>
      <c r="Y365" s="7" t="s">
        <v>1437</v>
      </c>
      <c r="Z365" s="7" t="s">
        <v>1437</v>
      </c>
      <c r="AA365" s="7" t="s">
        <v>1432</v>
      </c>
      <c r="AB365" s="7" t="s">
        <v>151</v>
      </c>
      <c r="AC365" s="7" t="s">
        <v>140</v>
      </c>
      <c r="AD365" s="7" t="s">
        <v>56</v>
      </c>
      <c r="AE365" s="7" t="s">
        <v>176</v>
      </c>
      <c r="AF365" s="11">
        <v>1</v>
      </c>
      <c r="AG365" s="7">
        <v>1</v>
      </c>
      <c r="AH365" s="7" t="s">
        <v>54</v>
      </c>
      <c r="AI365" s="7" t="s">
        <v>56</v>
      </c>
      <c r="AJ365" s="7" t="s">
        <v>54</v>
      </c>
      <c r="AK365" s="7"/>
      <c r="AL365" s="8" t="s">
        <v>58</v>
      </c>
      <c r="AM365" s="8"/>
    </row>
    <row r="366" spans="1:39" x14ac:dyDescent="0.3">
      <c r="A366" s="7">
        <v>398</v>
      </c>
      <c r="B366" s="7" t="s">
        <v>2334</v>
      </c>
      <c r="C366" s="8">
        <v>35081</v>
      </c>
      <c r="D366" s="7" t="s">
        <v>40</v>
      </c>
      <c r="E366" s="9" t="s">
        <v>2335</v>
      </c>
      <c r="F366" s="7">
        <v>8093680</v>
      </c>
      <c r="G366" s="7">
        <v>3306842</v>
      </c>
      <c r="H366" s="7"/>
      <c r="I366" s="7"/>
      <c r="J366" s="7" t="s">
        <v>2336</v>
      </c>
      <c r="K366" s="12" t="s">
        <v>2337</v>
      </c>
      <c r="L366" s="7" t="s">
        <v>2338</v>
      </c>
      <c r="M366" s="7" t="s">
        <v>2334</v>
      </c>
      <c r="N366" s="10">
        <v>5581996301820</v>
      </c>
      <c r="O366" s="10" t="s">
        <v>65</v>
      </c>
      <c r="P366" s="10" t="s">
        <v>42</v>
      </c>
      <c r="Q366" s="7" t="s">
        <v>2104</v>
      </c>
      <c r="R366" s="7" t="str" cm="1">
        <f t="array" ref="R366">_xlfn.IFS(BaseClientes2[[#This Row],[tipoDeCliente]]="ADVISOR","ADVISOR",BaseClientes2[[#This Row],[tipoDeCliente]]="FAMILIA","RETENCAO",BaseClientes2[[#This Row],[tipoDeCliente]]="RETENCAO","RETENCAO",BaseClientes2[[#This Row],[tipoDeCliente]]="NORMAL","CONSULTORIA",BaseClientes2[[#This Row],[tipoDeCliente]]="HIBRIDO","CONSULTORIA")</f>
        <v>ADVISOR</v>
      </c>
      <c r="S366" s="7" t="s">
        <v>49</v>
      </c>
      <c r="T366" s="7" t="s">
        <v>50</v>
      </c>
      <c r="U366" s="7" t="s">
        <v>2339</v>
      </c>
      <c r="V366" s="10">
        <v>5581996301820</v>
      </c>
      <c r="W366" s="8">
        <v>44099</v>
      </c>
      <c r="X366" s="8">
        <v>44631</v>
      </c>
      <c r="Y366" s="7" t="s">
        <v>2338</v>
      </c>
      <c r="Z366" s="7" t="s">
        <v>2338</v>
      </c>
      <c r="AA366" s="7" t="s">
        <v>2334</v>
      </c>
      <c r="AB366" s="7" t="s">
        <v>545</v>
      </c>
      <c r="AC366" s="7"/>
      <c r="AD366" s="7"/>
      <c r="AE366" s="7" t="s">
        <v>2104</v>
      </c>
      <c r="AF366" s="11">
        <v>1</v>
      </c>
      <c r="AG366" s="7"/>
      <c r="AH366" s="7" t="s">
        <v>56</v>
      </c>
      <c r="AI366" s="7" t="s">
        <v>56</v>
      </c>
      <c r="AJ366" s="7" t="s">
        <v>56</v>
      </c>
      <c r="AK366" s="7"/>
      <c r="AL366" s="8" t="s">
        <v>58</v>
      </c>
      <c r="AM366" s="8"/>
    </row>
    <row r="367" spans="1:39" x14ac:dyDescent="0.3">
      <c r="A367" s="7">
        <v>399</v>
      </c>
      <c r="B367" s="7" t="s">
        <v>2340</v>
      </c>
      <c r="C367" s="8">
        <v>29362</v>
      </c>
      <c r="D367" s="7" t="s">
        <v>72</v>
      </c>
      <c r="E367" s="9" t="s">
        <v>2341</v>
      </c>
      <c r="F367" s="7">
        <v>3739677</v>
      </c>
      <c r="G367" s="7"/>
      <c r="H367" s="7"/>
      <c r="I367" s="7"/>
      <c r="J367" s="7" t="s">
        <v>2342</v>
      </c>
      <c r="K367" s="12" t="s">
        <v>2343</v>
      </c>
      <c r="L367" s="7" t="s">
        <v>2344</v>
      </c>
      <c r="M367" s="7" t="s">
        <v>2340</v>
      </c>
      <c r="N367" s="10">
        <v>5521988159888</v>
      </c>
      <c r="O367" s="10" t="s">
        <v>65</v>
      </c>
      <c r="P367" s="10" t="s">
        <v>42</v>
      </c>
      <c r="Q367" s="7" t="s">
        <v>1073</v>
      </c>
      <c r="R367" s="7" t="str" cm="1">
        <f t="array" ref="R36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67" s="7" t="s">
        <v>470</v>
      </c>
      <c r="T367" s="7" t="s">
        <v>434</v>
      </c>
      <c r="U367" s="7" t="s">
        <v>2345</v>
      </c>
      <c r="V367" s="10">
        <v>5521988159888</v>
      </c>
      <c r="W367" s="8">
        <v>44099</v>
      </c>
      <c r="X367" s="8">
        <v>44746</v>
      </c>
      <c r="Y367" s="7" t="s">
        <v>2344</v>
      </c>
      <c r="Z367" s="7" t="s">
        <v>2344</v>
      </c>
      <c r="AA367" s="7" t="s">
        <v>2340</v>
      </c>
      <c r="AB367" s="7" t="s">
        <v>922</v>
      </c>
      <c r="AC367" s="7"/>
      <c r="AD367" s="7"/>
      <c r="AE367" s="7" t="s">
        <v>176</v>
      </c>
      <c r="AF367" s="11">
        <v>1</v>
      </c>
      <c r="AG367" s="7" t="s">
        <v>187</v>
      </c>
      <c r="AH367" s="7" t="s">
        <v>56</v>
      </c>
      <c r="AI367" s="7" t="s">
        <v>56</v>
      </c>
      <c r="AJ367" s="7" t="s">
        <v>56</v>
      </c>
      <c r="AK367" s="7"/>
      <c r="AL367" s="8" t="s">
        <v>58</v>
      </c>
      <c r="AM367" s="8"/>
    </row>
    <row r="368" spans="1:39" x14ac:dyDescent="0.3">
      <c r="A368" s="7">
        <v>400</v>
      </c>
      <c r="B368" s="7" t="s">
        <v>2346</v>
      </c>
      <c r="C368" s="8">
        <v>26535</v>
      </c>
      <c r="D368" s="7" t="s">
        <v>40</v>
      </c>
      <c r="E368" s="9" t="s">
        <v>2347</v>
      </c>
      <c r="F368" s="7">
        <v>2453062</v>
      </c>
      <c r="G368" s="7"/>
      <c r="H368" s="7"/>
      <c r="I368" s="7"/>
      <c r="J368" s="7" t="s">
        <v>2348</v>
      </c>
      <c r="K368" s="12" t="s">
        <v>2349</v>
      </c>
      <c r="L368" s="7" t="s">
        <v>2350</v>
      </c>
      <c r="M368" s="7" t="s">
        <v>2346</v>
      </c>
      <c r="N368" s="10">
        <v>5511993706351</v>
      </c>
      <c r="O368" s="10" t="s">
        <v>65</v>
      </c>
      <c r="P368" s="10" t="s">
        <v>42</v>
      </c>
      <c r="Q368" s="7" t="s">
        <v>1073</v>
      </c>
      <c r="R368" s="7" t="str" cm="1">
        <f t="array" ref="R368">_xlfn.IFS(BaseClientes2[[#This Row],[tipoDeCliente]]="ADVISOR","ADVISOR",BaseClientes2[[#This Row],[tipoDeCliente]]="FAMILIA","RETENCAO",BaseClientes2[[#This Row],[tipoDeCliente]]="RETENCAO","RETENCAO",BaseClientes2[[#This Row],[tipoDeCliente]]="NORMAL","CONSULTORIA",BaseClientes2[[#This Row],[tipoDeCliente]]="HIBRIDO","CONSULTORIA")</f>
        <v>RETENCAO</v>
      </c>
      <c r="S368" s="7" t="s">
        <v>217</v>
      </c>
      <c r="T368" s="7" t="s">
        <v>185</v>
      </c>
      <c r="U368" s="7" t="s">
        <v>2351</v>
      </c>
      <c r="V368" s="10">
        <v>5511993706351</v>
      </c>
      <c r="W368" s="8">
        <v>44099</v>
      </c>
      <c r="X368" s="8">
        <v>44757</v>
      </c>
      <c r="Y368" s="7" t="s">
        <v>2350</v>
      </c>
      <c r="Z368" s="7" t="s">
        <v>2350</v>
      </c>
      <c r="AA368" s="7" t="s">
        <v>2346</v>
      </c>
      <c r="AB368" s="7" t="s">
        <v>108</v>
      </c>
      <c r="AC368" s="7"/>
      <c r="AD368" s="7"/>
      <c r="AE368" s="7" t="s">
        <v>68</v>
      </c>
      <c r="AF368" s="11">
        <v>0</v>
      </c>
      <c r="AG368" s="7"/>
      <c r="AH368" s="7" t="s">
        <v>56</v>
      </c>
      <c r="AI368" s="7" t="s">
        <v>56</v>
      </c>
      <c r="AJ368" s="7" t="s">
        <v>56</v>
      </c>
      <c r="AK368" s="7"/>
      <c r="AL368" s="8" t="s">
        <v>58</v>
      </c>
      <c r="AM368" s="8"/>
    </row>
    <row r="369" spans="1:39" x14ac:dyDescent="0.3">
      <c r="A369" s="7">
        <v>401</v>
      </c>
      <c r="B369" s="7" t="s">
        <v>2352</v>
      </c>
      <c r="C369" s="8">
        <v>30430</v>
      </c>
      <c r="D369" s="7" t="s">
        <v>40</v>
      </c>
      <c r="E369" s="9" t="s">
        <v>2353</v>
      </c>
      <c r="F369" s="7">
        <v>2165264</v>
      </c>
      <c r="G369" s="7"/>
      <c r="H369" s="7"/>
      <c r="I369" s="7" t="s">
        <v>2354</v>
      </c>
      <c r="J369" s="7" t="s">
        <v>2355</v>
      </c>
      <c r="K369" s="12" t="s">
        <v>2356</v>
      </c>
      <c r="L369" s="7" t="s">
        <v>2357</v>
      </c>
      <c r="M369" s="7" t="s">
        <v>2352</v>
      </c>
      <c r="N369" s="10">
        <v>5581991910961</v>
      </c>
      <c r="O369" s="10" t="s">
        <v>106</v>
      </c>
      <c r="P369" s="10" t="s">
        <v>42</v>
      </c>
      <c r="Q369" s="7" t="s">
        <v>66</v>
      </c>
      <c r="R369" s="7" t="str" cm="1">
        <f t="array" ref="R36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69" s="7" t="s">
        <v>49</v>
      </c>
      <c r="T369" s="7" t="s">
        <v>50</v>
      </c>
      <c r="U369" s="7" t="s">
        <v>2358</v>
      </c>
      <c r="V369" s="10">
        <v>5581991910961</v>
      </c>
      <c r="W369" s="8">
        <v>44099</v>
      </c>
      <c r="X369" s="8">
        <v>44778</v>
      </c>
      <c r="Y369" s="7" t="s">
        <v>2357</v>
      </c>
      <c r="Z369" s="7" t="s">
        <v>2357</v>
      </c>
      <c r="AA369" s="7" t="s">
        <v>2352</v>
      </c>
      <c r="AB369" s="7" t="s">
        <v>108</v>
      </c>
      <c r="AC369" s="7" t="s">
        <v>53</v>
      </c>
      <c r="AD369" s="7"/>
      <c r="AE369" s="7" t="s">
        <v>176</v>
      </c>
      <c r="AF369" s="11">
        <v>1</v>
      </c>
      <c r="AG369" s="7">
        <v>2</v>
      </c>
      <c r="AH369" s="7" t="s">
        <v>54</v>
      </c>
      <c r="AI369" s="7" t="s">
        <v>54</v>
      </c>
      <c r="AJ369" s="7" t="s">
        <v>54</v>
      </c>
      <c r="AK369" s="7"/>
      <c r="AL369" s="8" t="s">
        <v>58</v>
      </c>
      <c r="AM369" s="8"/>
    </row>
    <row r="370" spans="1:39" x14ac:dyDescent="0.3">
      <c r="A370" s="7">
        <v>402</v>
      </c>
      <c r="B370" s="7" t="s">
        <v>2359</v>
      </c>
      <c r="C370" s="8">
        <v>30785</v>
      </c>
      <c r="D370" s="7" t="s">
        <v>72</v>
      </c>
      <c r="E370" s="9" t="s">
        <v>2360</v>
      </c>
      <c r="F370" s="7">
        <v>1027565</v>
      </c>
      <c r="G370" s="7"/>
      <c r="H370" s="7"/>
      <c r="I370" s="7" t="s">
        <v>2361</v>
      </c>
      <c r="J370" s="7" t="s">
        <v>2362</v>
      </c>
      <c r="K370" s="12" t="s">
        <v>2363</v>
      </c>
      <c r="L370" s="7" t="s">
        <v>2357</v>
      </c>
      <c r="M370" s="7" t="s">
        <v>2352</v>
      </c>
      <c r="N370" s="10">
        <v>5581991910961</v>
      </c>
      <c r="O370" s="10" t="s">
        <v>65</v>
      </c>
      <c r="P370" s="10" t="s">
        <v>42</v>
      </c>
      <c r="Q370" s="7" t="s">
        <v>66</v>
      </c>
      <c r="R370" s="7" t="str" cm="1">
        <f t="array" ref="R37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70" s="7" t="s">
        <v>49</v>
      </c>
      <c r="T370" s="7" t="s">
        <v>50</v>
      </c>
      <c r="U370" s="7" t="s">
        <v>2358</v>
      </c>
      <c r="V370" s="10">
        <v>5581991910961</v>
      </c>
      <c r="W370" s="8">
        <v>44099</v>
      </c>
      <c r="X370" s="8">
        <v>44778</v>
      </c>
      <c r="Y370" s="7" t="s">
        <v>2357</v>
      </c>
      <c r="Z370" s="7" t="s">
        <v>2357</v>
      </c>
      <c r="AA370" s="7" t="s">
        <v>2352</v>
      </c>
      <c r="AB370" s="7" t="s">
        <v>52</v>
      </c>
      <c r="AC370" s="7" t="s">
        <v>53</v>
      </c>
      <c r="AD370" s="7"/>
      <c r="AE370" s="7" t="s">
        <v>176</v>
      </c>
      <c r="AF370" s="11">
        <v>1</v>
      </c>
      <c r="AG370" s="7">
        <v>2</v>
      </c>
      <c r="AH370" s="7" t="s">
        <v>54</v>
      </c>
      <c r="AI370" s="7" t="s">
        <v>54</v>
      </c>
      <c r="AJ370" s="7" t="s">
        <v>54</v>
      </c>
      <c r="AK370" s="7"/>
      <c r="AL370" s="8" t="s">
        <v>58</v>
      </c>
      <c r="AM370" s="8"/>
    </row>
    <row r="371" spans="1:39" x14ac:dyDescent="0.3">
      <c r="A371" s="7">
        <v>403</v>
      </c>
      <c r="B371" s="7" t="s">
        <v>2364</v>
      </c>
      <c r="C371" s="8">
        <v>40626</v>
      </c>
      <c r="D371" s="7" t="s">
        <v>40</v>
      </c>
      <c r="E371" s="9" t="s">
        <v>2365</v>
      </c>
      <c r="F371" s="7">
        <v>8411015</v>
      </c>
      <c r="G371" s="7"/>
      <c r="H371" s="7"/>
      <c r="I371" s="7"/>
      <c r="J371" s="7" t="s">
        <v>2366</v>
      </c>
      <c r="K371" s="12" t="s">
        <v>1336</v>
      </c>
      <c r="L371" s="7" t="s">
        <v>1337</v>
      </c>
      <c r="M371" s="7" t="s">
        <v>1332</v>
      </c>
      <c r="N371" s="10">
        <v>5534996816020</v>
      </c>
      <c r="O371" s="10" t="s">
        <v>42</v>
      </c>
      <c r="P371" s="10" t="s">
        <v>42</v>
      </c>
      <c r="Q371" s="7" t="s">
        <v>66</v>
      </c>
      <c r="R371" s="7" t="str" cm="1">
        <f t="array" ref="R37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71" s="7" t="s">
        <v>1338</v>
      </c>
      <c r="T371" s="7" t="s">
        <v>896</v>
      </c>
      <c r="U371" s="7" t="s">
        <v>2367</v>
      </c>
      <c r="V371" s="10">
        <v>5534996816020</v>
      </c>
      <c r="W371" s="8">
        <v>44099</v>
      </c>
      <c r="X371" s="8">
        <v>44474</v>
      </c>
      <c r="Y371" s="7" t="s">
        <v>1337</v>
      </c>
      <c r="Z371" s="7" t="s">
        <v>1337</v>
      </c>
      <c r="AA371" s="7" t="s">
        <v>1332</v>
      </c>
      <c r="AB371" s="7" t="s">
        <v>151</v>
      </c>
      <c r="AC371" s="7" t="s">
        <v>140</v>
      </c>
      <c r="AD371" s="7" t="s">
        <v>56</v>
      </c>
      <c r="AE371" s="7" t="s">
        <v>176</v>
      </c>
      <c r="AF371" s="11">
        <v>1</v>
      </c>
      <c r="AG371" s="7">
        <v>1</v>
      </c>
      <c r="AH371" s="7" t="s">
        <v>56</v>
      </c>
      <c r="AI371" s="7" t="s">
        <v>54</v>
      </c>
      <c r="AJ371" s="7" t="s">
        <v>56</v>
      </c>
      <c r="AK371" s="7"/>
      <c r="AL371" s="8" t="s">
        <v>58</v>
      </c>
      <c r="AM371" s="8"/>
    </row>
    <row r="372" spans="1:39" x14ac:dyDescent="0.3">
      <c r="A372" s="7">
        <v>404</v>
      </c>
      <c r="B372" s="7" t="s">
        <v>2368</v>
      </c>
      <c r="C372" s="8">
        <v>39906</v>
      </c>
      <c r="D372" s="7" t="s">
        <v>72</v>
      </c>
      <c r="E372" s="9" t="s">
        <v>2369</v>
      </c>
      <c r="F372" s="7">
        <v>8499407</v>
      </c>
      <c r="G372" s="7"/>
      <c r="H372" s="7"/>
      <c r="I372" s="7"/>
      <c r="J372" s="7" t="s">
        <v>2370</v>
      </c>
      <c r="K372" s="12" t="s">
        <v>1336</v>
      </c>
      <c r="L372" s="7" t="s">
        <v>1337</v>
      </c>
      <c r="M372" s="7" t="s">
        <v>1332</v>
      </c>
      <c r="N372" s="10">
        <v>5534996816020</v>
      </c>
      <c r="O372" s="10" t="s">
        <v>42</v>
      </c>
      <c r="P372" s="10" t="s">
        <v>42</v>
      </c>
      <c r="Q372" s="7" t="s">
        <v>66</v>
      </c>
      <c r="R372" s="7" t="str" cm="1">
        <f t="array" ref="R37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72" s="7" t="s">
        <v>1338</v>
      </c>
      <c r="T372" s="7" t="s">
        <v>896</v>
      </c>
      <c r="U372" s="7" t="s">
        <v>2367</v>
      </c>
      <c r="V372" s="10">
        <v>5534996816020</v>
      </c>
      <c r="W372" s="8">
        <v>44099</v>
      </c>
      <c r="X372" s="8">
        <v>44474</v>
      </c>
      <c r="Y372" s="7" t="s">
        <v>1337</v>
      </c>
      <c r="Z372" s="7" t="s">
        <v>1337</v>
      </c>
      <c r="AA372" s="7" t="s">
        <v>1332</v>
      </c>
      <c r="AB372" s="7" t="s">
        <v>151</v>
      </c>
      <c r="AC372" s="7" t="s">
        <v>140</v>
      </c>
      <c r="AD372" s="7" t="s">
        <v>56</v>
      </c>
      <c r="AE372" s="7" t="s">
        <v>176</v>
      </c>
      <c r="AF372" s="11">
        <v>1</v>
      </c>
      <c r="AG372" s="7">
        <v>1</v>
      </c>
      <c r="AH372" s="7" t="s">
        <v>56</v>
      </c>
      <c r="AI372" s="7" t="s">
        <v>54</v>
      </c>
      <c r="AJ372" s="7" t="s">
        <v>56</v>
      </c>
      <c r="AK372" s="7"/>
      <c r="AL372" s="8" t="s">
        <v>58</v>
      </c>
      <c r="AM372" s="8"/>
    </row>
    <row r="373" spans="1:39" x14ac:dyDescent="0.3">
      <c r="A373" s="7">
        <v>405</v>
      </c>
      <c r="B373" s="7" t="s">
        <v>2371</v>
      </c>
      <c r="C373" s="8">
        <v>32749</v>
      </c>
      <c r="D373" s="7" t="s">
        <v>40</v>
      </c>
      <c r="E373" s="9" t="s">
        <v>2372</v>
      </c>
      <c r="F373" s="7">
        <v>2129293</v>
      </c>
      <c r="G373" s="7">
        <v>573193</v>
      </c>
      <c r="H373" s="7"/>
      <c r="I373" s="7" t="s">
        <v>2373</v>
      </c>
      <c r="J373" s="7" t="s">
        <v>2374</v>
      </c>
      <c r="K373" s="12" t="s">
        <v>2375</v>
      </c>
      <c r="L373" s="7" t="s">
        <v>2376</v>
      </c>
      <c r="M373" s="7" t="s">
        <v>2371</v>
      </c>
      <c r="N373" s="10">
        <v>5574988010312</v>
      </c>
      <c r="O373" s="10" t="s">
        <v>65</v>
      </c>
      <c r="P373" s="10" t="s">
        <v>42</v>
      </c>
      <c r="Q373" s="7" t="s">
        <v>66</v>
      </c>
      <c r="R373" s="7" t="str" cm="1">
        <f t="array" ref="R37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73" s="7" t="s">
        <v>1640</v>
      </c>
      <c r="T373" s="7" t="s">
        <v>1641</v>
      </c>
      <c r="U373" s="7" t="s">
        <v>2377</v>
      </c>
      <c r="V373" s="10">
        <v>5574988010312</v>
      </c>
      <c r="W373" s="8">
        <v>44099</v>
      </c>
      <c r="X373" s="8">
        <v>44781</v>
      </c>
      <c r="Y373" s="7" t="s">
        <v>2376</v>
      </c>
      <c r="Z373" s="7" t="s">
        <v>2376</v>
      </c>
      <c r="AA373" s="7" t="s">
        <v>2371</v>
      </c>
      <c r="AB373" s="7" t="s">
        <v>244</v>
      </c>
      <c r="AC373" s="7" t="s">
        <v>53</v>
      </c>
      <c r="AD373" s="7" t="s">
        <v>56</v>
      </c>
      <c r="AE373" s="7" t="s">
        <v>176</v>
      </c>
      <c r="AF373" s="11">
        <v>1</v>
      </c>
      <c r="AG373" s="7">
        <v>2</v>
      </c>
      <c r="AH373" s="7" t="s">
        <v>54</v>
      </c>
      <c r="AI373" s="7" t="s">
        <v>56</v>
      </c>
      <c r="AJ373" s="7" t="s">
        <v>54</v>
      </c>
      <c r="AK373" s="7"/>
      <c r="AL373" s="8" t="s">
        <v>58</v>
      </c>
      <c r="AM373" s="8"/>
    </row>
    <row r="374" spans="1:39" x14ac:dyDescent="0.3">
      <c r="A374" s="7">
        <v>406</v>
      </c>
      <c r="B374" s="7" t="s">
        <v>2378</v>
      </c>
      <c r="C374" s="8">
        <v>22253</v>
      </c>
      <c r="D374" s="7" t="s">
        <v>72</v>
      </c>
      <c r="E374" s="9" t="s">
        <v>2379</v>
      </c>
      <c r="F374" s="7">
        <v>9044731</v>
      </c>
      <c r="G374" s="7"/>
      <c r="H374" s="7"/>
      <c r="I374" s="7" t="s">
        <v>2380</v>
      </c>
      <c r="J374" s="7" t="s">
        <v>2381</v>
      </c>
      <c r="K374" s="12" t="s">
        <v>2375</v>
      </c>
      <c r="L374" s="7" t="s">
        <v>2382</v>
      </c>
      <c r="M374" s="7" t="s">
        <v>2371</v>
      </c>
      <c r="N374" s="10">
        <v>5574988010312</v>
      </c>
      <c r="O374" s="10" t="s">
        <v>65</v>
      </c>
      <c r="P374" s="10" t="s">
        <v>42</v>
      </c>
      <c r="Q374" s="7" t="s">
        <v>66</v>
      </c>
      <c r="R374" s="7" t="str" cm="1">
        <f t="array" ref="R37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74" s="7" t="s">
        <v>1640</v>
      </c>
      <c r="T374" s="7" t="s">
        <v>1641</v>
      </c>
      <c r="U374" s="7" t="s">
        <v>2377</v>
      </c>
      <c r="V374" s="10">
        <v>5574988010312</v>
      </c>
      <c r="W374" s="8">
        <v>44099</v>
      </c>
      <c r="X374" s="8">
        <v>44781</v>
      </c>
      <c r="Y374" s="7" t="s">
        <v>2376</v>
      </c>
      <c r="Z374" s="7" t="s">
        <v>2376</v>
      </c>
      <c r="AA374" s="7" t="s">
        <v>2371</v>
      </c>
      <c r="AB374" s="7" t="s">
        <v>52</v>
      </c>
      <c r="AC374" s="7" t="s">
        <v>53</v>
      </c>
      <c r="AD374" s="7" t="s">
        <v>54</v>
      </c>
      <c r="AE374" s="7" t="s">
        <v>176</v>
      </c>
      <c r="AF374" s="11">
        <v>1</v>
      </c>
      <c r="AG374" s="7">
        <v>2</v>
      </c>
      <c r="AH374" s="7" t="s">
        <v>54</v>
      </c>
      <c r="AI374" s="7" t="s">
        <v>56</v>
      </c>
      <c r="AJ374" s="7" t="s">
        <v>54</v>
      </c>
      <c r="AK374" s="7"/>
      <c r="AL374" s="8" t="s">
        <v>58</v>
      </c>
      <c r="AM374" s="8"/>
    </row>
    <row r="375" spans="1:39" x14ac:dyDescent="0.3">
      <c r="A375" s="7">
        <v>407</v>
      </c>
      <c r="B375" s="7" t="s">
        <v>2383</v>
      </c>
      <c r="C375" s="8">
        <v>34254</v>
      </c>
      <c r="D375" s="7" t="s">
        <v>72</v>
      </c>
      <c r="E375" s="9" t="s">
        <v>2384</v>
      </c>
      <c r="F375" s="7">
        <v>9044724</v>
      </c>
      <c r="G375" s="7"/>
      <c r="H375" s="7"/>
      <c r="I375" s="7" t="s">
        <v>2385</v>
      </c>
      <c r="J375" s="7" t="s">
        <v>2386</v>
      </c>
      <c r="K375" s="12" t="s">
        <v>2375</v>
      </c>
      <c r="L375" s="7" t="s">
        <v>2387</v>
      </c>
      <c r="M375" s="7" t="s">
        <v>2371</v>
      </c>
      <c r="N375" s="10">
        <v>5574988010312</v>
      </c>
      <c r="O375" s="10" t="s">
        <v>65</v>
      </c>
      <c r="P375" s="10" t="s">
        <v>42</v>
      </c>
      <c r="Q375" s="7" t="s">
        <v>66</v>
      </c>
      <c r="R375" s="7" t="str" cm="1">
        <f t="array" ref="R37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75" s="7" t="s">
        <v>1640</v>
      </c>
      <c r="T375" s="7" t="s">
        <v>1641</v>
      </c>
      <c r="U375" s="7" t="s">
        <v>2377</v>
      </c>
      <c r="V375" s="10">
        <v>5574988010312</v>
      </c>
      <c r="W375" s="8">
        <v>44099</v>
      </c>
      <c r="X375" s="8">
        <v>44781</v>
      </c>
      <c r="Y375" s="7" t="s">
        <v>2376</v>
      </c>
      <c r="Z375" s="7" t="s">
        <v>2376</v>
      </c>
      <c r="AA375" s="7" t="s">
        <v>2371</v>
      </c>
      <c r="AB375" s="7" t="s">
        <v>52</v>
      </c>
      <c r="AC375" s="7" t="s">
        <v>53</v>
      </c>
      <c r="AD375" s="7" t="s">
        <v>54</v>
      </c>
      <c r="AE375" s="7" t="s">
        <v>176</v>
      </c>
      <c r="AF375" s="11">
        <v>1</v>
      </c>
      <c r="AG375" s="7">
        <v>2</v>
      </c>
      <c r="AH375" s="7" t="s">
        <v>54</v>
      </c>
      <c r="AI375" s="7" t="s">
        <v>56</v>
      </c>
      <c r="AJ375" s="7" t="s">
        <v>54</v>
      </c>
      <c r="AK375" s="7"/>
      <c r="AL375" s="8" t="s">
        <v>58</v>
      </c>
      <c r="AM375" s="8"/>
    </row>
    <row r="376" spans="1:39" x14ac:dyDescent="0.3">
      <c r="A376" s="7">
        <v>408</v>
      </c>
      <c r="B376" s="7" t="s">
        <v>2388</v>
      </c>
      <c r="C376" s="8">
        <v>23398</v>
      </c>
      <c r="D376" s="7" t="s">
        <v>40</v>
      </c>
      <c r="E376" s="9" t="s">
        <v>2389</v>
      </c>
      <c r="F376" s="7">
        <v>3460210</v>
      </c>
      <c r="G376" s="7">
        <v>747459</v>
      </c>
      <c r="H376" s="7"/>
      <c r="I376" s="7" t="s">
        <v>2390</v>
      </c>
      <c r="J376" s="7" t="s">
        <v>2391</v>
      </c>
      <c r="K376" s="12" t="s">
        <v>2392</v>
      </c>
      <c r="L376" s="7" t="s">
        <v>2393</v>
      </c>
      <c r="M376" s="7" t="s">
        <v>2388</v>
      </c>
      <c r="N376" s="10">
        <v>5581991718978</v>
      </c>
      <c r="O376" s="10" t="s">
        <v>65</v>
      </c>
      <c r="P376" s="10" t="s">
        <v>42</v>
      </c>
      <c r="Q376" s="7" t="s">
        <v>66</v>
      </c>
      <c r="R376" s="7" t="str" cm="1">
        <f t="array" ref="R37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76" s="7" t="s">
        <v>49</v>
      </c>
      <c r="T376" s="7" t="s">
        <v>50</v>
      </c>
      <c r="U376" s="7" t="s">
        <v>2394</v>
      </c>
      <c r="V376" s="10">
        <v>5581991718978</v>
      </c>
      <c r="W376" s="8">
        <v>44099</v>
      </c>
      <c r="X376" s="8">
        <v>44781</v>
      </c>
      <c r="Y376" s="7" t="s">
        <v>2393</v>
      </c>
      <c r="Z376" s="7" t="s">
        <v>2393</v>
      </c>
      <c r="AA376" s="7" t="s">
        <v>2388</v>
      </c>
      <c r="AB376" s="7" t="s">
        <v>124</v>
      </c>
      <c r="AC376" s="7" t="s">
        <v>53</v>
      </c>
      <c r="AD376" s="7" t="s">
        <v>54</v>
      </c>
      <c r="AE376" s="7" t="s">
        <v>176</v>
      </c>
      <c r="AF376" s="11">
        <v>1</v>
      </c>
      <c r="AG376" s="7">
        <v>3</v>
      </c>
      <c r="AH376" s="7" t="s">
        <v>54</v>
      </c>
      <c r="AI376" s="7" t="s">
        <v>56</v>
      </c>
      <c r="AJ376" s="7" t="s">
        <v>54</v>
      </c>
      <c r="AK376" s="7"/>
      <c r="AL376" s="8" t="s">
        <v>58</v>
      </c>
      <c r="AM376" s="8"/>
    </row>
    <row r="377" spans="1:39" x14ac:dyDescent="0.3">
      <c r="A377" s="7">
        <v>409</v>
      </c>
      <c r="B377" s="7" t="s">
        <v>2395</v>
      </c>
      <c r="C377" s="8">
        <v>35279</v>
      </c>
      <c r="D377" s="7" t="s">
        <v>40</v>
      </c>
      <c r="E377" s="9" t="s">
        <v>2396</v>
      </c>
      <c r="F377" s="7"/>
      <c r="G377" s="7">
        <v>1030535</v>
      </c>
      <c r="H377" s="7"/>
      <c r="I377" s="7" t="s">
        <v>2397</v>
      </c>
      <c r="J377" s="7" t="s">
        <v>2398</v>
      </c>
      <c r="K377" s="12" t="s">
        <v>2399</v>
      </c>
      <c r="L377" s="7" t="s">
        <v>1527</v>
      </c>
      <c r="M377" s="7" t="s">
        <v>1522</v>
      </c>
      <c r="N377" s="10">
        <v>5584981557050</v>
      </c>
      <c r="O377" s="10" t="s">
        <v>42</v>
      </c>
      <c r="P377" s="10" t="s">
        <v>65</v>
      </c>
      <c r="Q377" s="7" t="s">
        <v>66</v>
      </c>
      <c r="R377" s="7" t="str" cm="1">
        <f t="array" ref="R37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77" s="7" t="s">
        <v>349</v>
      </c>
      <c r="T377" s="7" t="s">
        <v>336</v>
      </c>
      <c r="U377" s="7" t="s">
        <v>1534</v>
      </c>
      <c r="V377" s="10">
        <v>5584981557050</v>
      </c>
      <c r="W377" s="8">
        <v>44099</v>
      </c>
      <c r="X377" s="8">
        <v>44553</v>
      </c>
      <c r="Y377" s="7" t="s">
        <v>1527</v>
      </c>
      <c r="Z377" s="7" t="s">
        <v>1527</v>
      </c>
      <c r="AA377" s="7" t="s">
        <v>1522</v>
      </c>
      <c r="AB377" s="7" t="s">
        <v>124</v>
      </c>
      <c r="AC377" s="7" t="s">
        <v>140</v>
      </c>
      <c r="AD377" s="7" t="s">
        <v>56</v>
      </c>
      <c r="AE377" s="7" t="s">
        <v>176</v>
      </c>
      <c r="AF377" s="11">
        <v>1</v>
      </c>
      <c r="AG377" s="7">
        <v>1</v>
      </c>
      <c r="AH377" s="7" t="s">
        <v>54</v>
      </c>
      <c r="AI377" s="7" t="s">
        <v>54</v>
      </c>
      <c r="AJ377" s="7" t="s">
        <v>54</v>
      </c>
      <c r="AK377" s="7"/>
      <c r="AL377" s="8" t="s">
        <v>58</v>
      </c>
      <c r="AM377" s="8"/>
    </row>
    <row r="378" spans="1:39" x14ac:dyDescent="0.3">
      <c r="A378" s="7">
        <v>410</v>
      </c>
      <c r="B378" s="7" t="s">
        <v>2400</v>
      </c>
      <c r="C378" s="8">
        <v>44717</v>
      </c>
      <c r="D378" s="7" t="s">
        <v>40</v>
      </c>
      <c r="E378" s="9" t="s">
        <v>2401</v>
      </c>
      <c r="F378" s="7"/>
      <c r="G378" s="7">
        <v>3068309</v>
      </c>
      <c r="H378" s="7"/>
      <c r="I378" s="7"/>
      <c r="J378" s="7" t="s">
        <v>2402</v>
      </c>
      <c r="K378" s="12" t="s">
        <v>2403</v>
      </c>
      <c r="L378" s="7" t="s">
        <v>2404</v>
      </c>
      <c r="M378" s="7" t="s">
        <v>2405</v>
      </c>
      <c r="N378" s="10" t="s">
        <v>2406</v>
      </c>
      <c r="O378" s="10" t="s">
        <v>42</v>
      </c>
      <c r="P378" s="10" t="s">
        <v>42</v>
      </c>
      <c r="Q378" s="7" t="s">
        <v>2104</v>
      </c>
      <c r="R378" s="7" t="str" cm="1">
        <f t="array" ref="R378">_xlfn.IFS(BaseClientes2[[#This Row],[tipoDeCliente]]="ADVISOR","ADVISOR",BaseClientes2[[#This Row],[tipoDeCliente]]="FAMILIA","RETENCAO",BaseClientes2[[#This Row],[tipoDeCliente]]="RETENCAO","RETENCAO",BaseClientes2[[#This Row],[tipoDeCliente]]="NORMAL","CONSULTORIA",BaseClientes2[[#This Row],[tipoDeCliente]]="HIBRIDO","CONSULTORIA")</f>
        <v>ADVISOR</v>
      </c>
      <c r="S378" s="7" t="s">
        <v>2407</v>
      </c>
      <c r="T378" s="7" t="s">
        <v>50</v>
      </c>
      <c r="U378" s="7" t="s">
        <v>2408</v>
      </c>
      <c r="V378" s="10" t="s">
        <v>2406</v>
      </c>
      <c r="W378" s="8">
        <v>44099</v>
      </c>
      <c r="X378" s="8">
        <v>44788</v>
      </c>
      <c r="Y378" s="7" t="s">
        <v>2404</v>
      </c>
      <c r="Z378" s="7" t="s">
        <v>2404</v>
      </c>
      <c r="AA378" s="7" t="s">
        <v>2405</v>
      </c>
      <c r="AB378" s="7" t="s">
        <v>124</v>
      </c>
      <c r="AC378" s="7" t="s">
        <v>53</v>
      </c>
      <c r="AD378" s="7"/>
      <c r="AE378" s="7" t="s">
        <v>2104</v>
      </c>
      <c r="AF378" s="11">
        <v>1</v>
      </c>
      <c r="AG378" s="7"/>
      <c r="AH378" s="7" t="s">
        <v>56</v>
      </c>
      <c r="AI378" s="7" t="s">
        <v>56</v>
      </c>
      <c r="AJ378" s="7" t="s">
        <v>56</v>
      </c>
      <c r="AK378" s="7"/>
      <c r="AL378" s="8" t="s">
        <v>58</v>
      </c>
      <c r="AM378" s="8"/>
    </row>
    <row r="379" spans="1:39" x14ac:dyDescent="0.3">
      <c r="A379" s="7">
        <v>411</v>
      </c>
      <c r="B379" s="7" t="s">
        <v>2409</v>
      </c>
      <c r="C379" s="8">
        <v>44788</v>
      </c>
      <c r="D379" s="7" t="s">
        <v>40</v>
      </c>
      <c r="E379" s="9" t="s">
        <v>2410</v>
      </c>
      <c r="F379" s="7">
        <v>3053721</v>
      </c>
      <c r="G379" s="7"/>
      <c r="H379" s="7"/>
      <c r="I379" s="7"/>
      <c r="J379" s="7" t="s">
        <v>2411</v>
      </c>
      <c r="K379" s="12" t="s">
        <v>2412</v>
      </c>
      <c r="L379" s="7" t="s">
        <v>2413</v>
      </c>
      <c r="M379" s="7" t="s">
        <v>2414</v>
      </c>
      <c r="N379" s="10" t="s">
        <v>2415</v>
      </c>
      <c r="O379" s="10" t="s">
        <v>65</v>
      </c>
      <c r="P379" s="10" t="s">
        <v>42</v>
      </c>
      <c r="Q379" s="7" t="s">
        <v>2104</v>
      </c>
      <c r="R379" s="7" t="str" cm="1">
        <f t="array" ref="R379">_xlfn.IFS(BaseClientes2[[#This Row],[tipoDeCliente]]="ADVISOR","ADVISOR",BaseClientes2[[#This Row],[tipoDeCliente]]="FAMILIA","RETENCAO",BaseClientes2[[#This Row],[tipoDeCliente]]="RETENCAO","RETENCAO",BaseClientes2[[#This Row],[tipoDeCliente]]="NORMAL","CONSULTORIA",BaseClientes2[[#This Row],[tipoDeCliente]]="HIBRIDO","CONSULTORIA")</f>
        <v>ADVISOR</v>
      </c>
      <c r="S379" s="7" t="s">
        <v>2407</v>
      </c>
      <c r="T379" s="7" t="s">
        <v>50</v>
      </c>
      <c r="U379" s="7" t="s">
        <v>2416</v>
      </c>
      <c r="V379" s="10" t="s">
        <v>2415</v>
      </c>
      <c r="W379" s="8">
        <v>44099</v>
      </c>
      <c r="X379" s="8">
        <v>44788</v>
      </c>
      <c r="Y379" s="7" t="s">
        <v>2417</v>
      </c>
      <c r="Z379" s="7" t="s">
        <v>2417</v>
      </c>
      <c r="AA379" s="7" t="s">
        <v>2414</v>
      </c>
      <c r="AB379" s="7" t="s">
        <v>52</v>
      </c>
      <c r="AC379" s="7" t="s">
        <v>53</v>
      </c>
      <c r="AD379" s="7"/>
      <c r="AE379" s="7" t="s">
        <v>2104</v>
      </c>
      <c r="AF379" s="11">
        <v>1</v>
      </c>
      <c r="AG379" s="7"/>
      <c r="AH379" s="7" t="s">
        <v>56</v>
      </c>
      <c r="AI379" s="7" t="s">
        <v>56</v>
      </c>
      <c r="AJ379" s="7" t="s">
        <v>56</v>
      </c>
      <c r="AK379" s="7"/>
      <c r="AL379" s="8" t="s">
        <v>58</v>
      </c>
      <c r="AM379" s="8"/>
    </row>
    <row r="380" spans="1:39" x14ac:dyDescent="0.3">
      <c r="A380" s="7">
        <v>412</v>
      </c>
      <c r="B380" s="7" t="s">
        <v>2418</v>
      </c>
      <c r="C380" s="8">
        <v>31128</v>
      </c>
      <c r="D380" s="7" t="s">
        <v>84</v>
      </c>
      <c r="E380" s="9" t="s">
        <v>2419</v>
      </c>
      <c r="F380" s="7">
        <v>7289602</v>
      </c>
      <c r="G380" s="7"/>
      <c r="H380" s="7"/>
      <c r="I380" s="7" t="s">
        <v>2420</v>
      </c>
      <c r="J380" s="7" t="s">
        <v>2421</v>
      </c>
      <c r="K380" s="12" t="s">
        <v>2422</v>
      </c>
      <c r="L380" s="7" t="s">
        <v>2423</v>
      </c>
      <c r="M380" s="7" t="s">
        <v>2418</v>
      </c>
      <c r="N380" s="10">
        <v>5511950232002</v>
      </c>
      <c r="O380" s="10" t="s">
        <v>65</v>
      </c>
      <c r="P380" s="10" t="s">
        <v>42</v>
      </c>
      <c r="Q380" s="7" t="s">
        <v>66</v>
      </c>
      <c r="R380" s="7" t="str" cm="1">
        <f t="array" ref="R38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80" s="7" t="s">
        <v>2424</v>
      </c>
      <c r="T380" s="7" t="s">
        <v>605</v>
      </c>
      <c r="U380" s="7" t="s">
        <v>2425</v>
      </c>
      <c r="V380" s="10">
        <v>5511950232002</v>
      </c>
      <c r="W380" s="8">
        <v>44099</v>
      </c>
      <c r="X380" s="8">
        <v>44531</v>
      </c>
      <c r="Y380" s="7" t="s">
        <v>2423</v>
      </c>
      <c r="Z380" s="7" t="s">
        <v>2423</v>
      </c>
      <c r="AA380" s="7" t="s">
        <v>2418</v>
      </c>
      <c r="AB380" s="7" t="s">
        <v>89</v>
      </c>
      <c r="AC380" s="7" t="s">
        <v>53</v>
      </c>
      <c r="AD380" s="7" t="s">
        <v>56</v>
      </c>
      <c r="AE380" s="7" t="s">
        <v>176</v>
      </c>
      <c r="AF380" s="11">
        <v>1</v>
      </c>
      <c r="AG380" s="7">
        <v>1</v>
      </c>
      <c r="AH380" s="7" t="s">
        <v>54</v>
      </c>
      <c r="AI380" s="7" t="s">
        <v>56</v>
      </c>
      <c r="AJ380" s="7" t="s">
        <v>54</v>
      </c>
      <c r="AK380" s="7"/>
      <c r="AL380" s="8" t="s">
        <v>69</v>
      </c>
      <c r="AM380" s="8"/>
    </row>
    <row r="381" spans="1:39" x14ac:dyDescent="0.3">
      <c r="A381" s="7">
        <v>413</v>
      </c>
      <c r="B381" s="7" t="s">
        <v>2426</v>
      </c>
      <c r="C381" s="8">
        <v>26673</v>
      </c>
      <c r="D381" s="7" t="s">
        <v>40</v>
      </c>
      <c r="E381" s="9" t="s">
        <v>2427</v>
      </c>
      <c r="F381" s="7">
        <v>52385</v>
      </c>
      <c r="G381" s="7"/>
      <c r="H381" s="7"/>
      <c r="I381" s="7" t="s">
        <v>2428</v>
      </c>
      <c r="J381" s="7" t="s">
        <v>2429</v>
      </c>
      <c r="K381" s="12" t="s">
        <v>2430</v>
      </c>
      <c r="L381" s="7" t="s">
        <v>2431</v>
      </c>
      <c r="M381" s="7" t="s">
        <v>2426</v>
      </c>
      <c r="N381" s="10">
        <v>556282665432</v>
      </c>
      <c r="O381" s="10" t="s">
        <v>42</v>
      </c>
      <c r="P381" s="10" t="s">
        <v>42</v>
      </c>
      <c r="Q381" s="7" t="s">
        <v>66</v>
      </c>
      <c r="R381" s="7" t="str" cm="1">
        <f t="array" ref="R38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81" s="7" t="s">
        <v>2278</v>
      </c>
      <c r="T381" s="7" t="s">
        <v>605</v>
      </c>
      <c r="U381" s="7" t="s">
        <v>2432</v>
      </c>
      <c r="V381" s="10">
        <v>556282665432</v>
      </c>
      <c r="W381" s="8">
        <v>44099</v>
      </c>
      <c r="X381" s="8">
        <v>44680</v>
      </c>
      <c r="Y381" s="7" t="s">
        <v>2431</v>
      </c>
      <c r="Z381" s="7" t="s">
        <v>2431</v>
      </c>
      <c r="AA381" s="7" t="s">
        <v>2426</v>
      </c>
      <c r="AB381" s="7" t="s">
        <v>52</v>
      </c>
      <c r="AC381" s="7" t="s">
        <v>53</v>
      </c>
      <c r="AD381" s="7" t="s">
        <v>54</v>
      </c>
      <c r="AE381" s="7" t="s">
        <v>176</v>
      </c>
      <c r="AF381" s="11">
        <v>1</v>
      </c>
      <c r="AG381" s="7">
        <v>2</v>
      </c>
      <c r="AH381" s="7" t="s">
        <v>54</v>
      </c>
      <c r="AI381" s="7" t="s">
        <v>54</v>
      </c>
      <c r="AJ381" s="7" t="s">
        <v>54</v>
      </c>
      <c r="AK381" s="7"/>
      <c r="AL381" s="8" t="s">
        <v>58</v>
      </c>
      <c r="AM381" s="8"/>
    </row>
    <row r="382" spans="1:39" x14ac:dyDescent="0.3">
      <c r="A382" s="7">
        <v>414</v>
      </c>
      <c r="B382" s="7" t="s">
        <v>2433</v>
      </c>
      <c r="C382" s="8">
        <v>26397</v>
      </c>
      <c r="D382" s="7" t="s">
        <v>72</v>
      </c>
      <c r="E382" s="9" t="s">
        <v>2434</v>
      </c>
      <c r="F382" s="7">
        <v>49620</v>
      </c>
      <c r="G382" s="7"/>
      <c r="H382" s="7"/>
      <c r="I382" s="7" t="s">
        <v>2435</v>
      </c>
      <c r="J382" s="7" t="s">
        <v>2436</v>
      </c>
      <c r="K382" s="12" t="s">
        <v>2437</v>
      </c>
      <c r="L382" s="7" t="s">
        <v>2431</v>
      </c>
      <c r="M382" s="7" t="s">
        <v>2426</v>
      </c>
      <c r="N382" s="10">
        <v>556282665432</v>
      </c>
      <c r="O382" s="10" t="s">
        <v>65</v>
      </c>
      <c r="P382" s="10" t="s">
        <v>42</v>
      </c>
      <c r="Q382" s="7" t="s">
        <v>66</v>
      </c>
      <c r="R382" s="7" t="str" cm="1">
        <f t="array" ref="R38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82" s="7" t="s">
        <v>2278</v>
      </c>
      <c r="T382" s="7" t="s">
        <v>605</v>
      </c>
      <c r="U382" s="7" t="s">
        <v>2432</v>
      </c>
      <c r="V382" s="10">
        <v>556232412616</v>
      </c>
      <c r="W382" s="8">
        <v>44099</v>
      </c>
      <c r="X382" s="8">
        <v>44687</v>
      </c>
      <c r="Y382" s="7" t="s">
        <v>2431</v>
      </c>
      <c r="Z382" s="7" t="s">
        <v>2431</v>
      </c>
      <c r="AA382" s="7" t="s">
        <v>2426</v>
      </c>
      <c r="AB382" s="7" t="s">
        <v>52</v>
      </c>
      <c r="AC382" s="7" t="s">
        <v>53</v>
      </c>
      <c r="AD382" s="7" t="s">
        <v>54</v>
      </c>
      <c r="AE382" s="7" t="s">
        <v>176</v>
      </c>
      <c r="AF382" s="11">
        <v>1</v>
      </c>
      <c r="AG382" s="7">
        <v>2</v>
      </c>
      <c r="AH382" s="7" t="s">
        <v>54</v>
      </c>
      <c r="AI382" s="7" t="s">
        <v>54</v>
      </c>
      <c r="AJ382" s="7" t="s">
        <v>54</v>
      </c>
      <c r="AK382" s="7"/>
      <c r="AL382" s="8" t="s">
        <v>58</v>
      </c>
      <c r="AM382" s="8"/>
    </row>
    <row r="383" spans="1:39" x14ac:dyDescent="0.3">
      <c r="A383" s="7">
        <v>415</v>
      </c>
      <c r="B383" s="7" t="s">
        <v>2438</v>
      </c>
      <c r="C383" s="8">
        <v>30540</v>
      </c>
      <c r="D383" s="7" t="s">
        <v>40</v>
      </c>
      <c r="E383" s="9" t="s">
        <v>2439</v>
      </c>
      <c r="F383" s="7">
        <v>3860657</v>
      </c>
      <c r="G383" s="7"/>
      <c r="H383" s="7"/>
      <c r="I383" s="7"/>
      <c r="J383" s="7" t="s">
        <v>2440</v>
      </c>
      <c r="K383" s="12" t="s">
        <v>2441</v>
      </c>
      <c r="L383" s="7" t="s">
        <v>2442</v>
      </c>
      <c r="M383" s="7" t="s">
        <v>2438</v>
      </c>
      <c r="N383" s="10">
        <v>5561982693000</v>
      </c>
      <c r="O383" s="10"/>
      <c r="P383" s="10"/>
      <c r="Q383" s="7" t="s">
        <v>2104</v>
      </c>
      <c r="R383" s="7" t="str" cm="1">
        <f t="array" ref="R383">_xlfn.IFS(BaseClientes2[[#This Row],[tipoDeCliente]]="ADVISOR","ADVISOR",BaseClientes2[[#This Row],[tipoDeCliente]]="FAMILIA","RETENCAO",BaseClientes2[[#This Row],[tipoDeCliente]]="RETENCAO","RETENCAO",BaseClientes2[[#This Row],[tipoDeCliente]]="NORMAL","CONSULTORIA",BaseClientes2[[#This Row],[tipoDeCliente]]="HIBRIDO","CONSULTORIA")</f>
        <v>ADVISOR</v>
      </c>
      <c r="S383" s="7" t="s">
        <v>2443</v>
      </c>
      <c r="T383" s="7" t="s">
        <v>2065</v>
      </c>
      <c r="U383" s="7" t="s">
        <v>2444</v>
      </c>
      <c r="V383" s="10">
        <v>5561982693000</v>
      </c>
      <c r="W383" s="8">
        <v>44099</v>
      </c>
      <c r="X383" s="8">
        <v>44788</v>
      </c>
      <c r="Y383" s="7" t="s">
        <v>2442</v>
      </c>
      <c r="Z383" s="7" t="s">
        <v>2442</v>
      </c>
      <c r="AA383" s="7" t="s">
        <v>2438</v>
      </c>
      <c r="AB383" s="7" t="s">
        <v>2445</v>
      </c>
      <c r="AC383" s="7" t="s">
        <v>53</v>
      </c>
      <c r="AD383" s="7" t="s">
        <v>54</v>
      </c>
      <c r="AE383" s="7" t="s">
        <v>2104</v>
      </c>
      <c r="AF383" s="11">
        <v>1</v>
      </c>
      <c r="AG383" s="7"/>
      <c r="AH383" s="7" t="s">
        <v>56</v>
      </c>
      <c r="AI383" s="7" t="s">
        <v>56</v>
      </c>
      <c r="AJ383" s="7" t="s">
        <v>56</v>
      </c>
      <c r="AK383" s="7"/>
      <c r="AL383" s="8" t="s">
        <v>58</v>
      </c>
      <c r="AM383" s="8"/>
    </row>
    <row r="384" spans="1:39" x14ac:dyDescent="0.3">
      <c r="A384" s="7">
        <v>416</v>
      </c>
      <c r="B384" s="7" t="s">
        <v>2446</v>
      </c>
      <c r="C384" s="8">
        <v>34460</v>
      </c>
      <c r="D384" s="7" t="s">
        <v>40</v>
      </c>
      <c r="E384" s="9" t="s">
        <v>2447</v>
      </c>
      <c r="F384" s="7"/>
      <c r="G384" s="7"/>
      <c r="H384" s="7"/>
      <c r="I384" s="7"/>
      <c r="J384" s="7" t="s">
        <v>2448</v>
      </c>
      <c r="K384" s="12" t="s">
        <v>2449</v>
      </c>
      <c r="L384" s="7" t="s">
        <v>2450</v>
      </c>
      <c r="M384" s="7" t="s">
        <v>2451</v>
      </c>
      <c r="N384" s="10">
        <v>5545999291559</v>
      </c>
      <c r="O384" s="10"/>
      <c r="P384" s="10"/>
      <c r="Q384" s="7" t="s">
        <v>2104</v>
      </c>
      <c r="R384" s="7" t="str" cm="1">
        <f t="array" ref="R384">_xlfn.IFS(BaseClientes2[[#This Row],[tipoDeCliente]]="ADVISOR","ADVISOR",BaseClientes2[[#This Row],[tipoDeCliente]]="FAMILIA","RETENCAO",BaseClientes2[[#This Row],[tipoDeCliente]]="RETENCAO","RETENCAO",BaseClientes2[[#This Row],[tipoDeCliente]]="NORMAL","CONSULTORIA",BaseClientes2[[#This Row],[tipoDeCliente]]="HIBRIDO","CONSULTORIA")</f>
        <v>ADVISOR</v>
      </c>
      <c r="S384" s="7" t="s">
        <v>2443</v>
      </c>
      <c r="T384" s="7" t="s">
        <v>2065</v>
      </c>
      <c r="U384" s="7" t="s">
        <v>2452</v>
      </c>
      <c r="V384" s="10">
        <v>5545999291559</v>
      </c>
      <c r="W384" s="8">
        <v>44099</v>
      </c>
      <c r="X384" s="8">
        <v>44796</v>
      </c>
      <c r="Y384" s="7" t="s">
        <v>2450</v>
      </c>
      <c r="Z384" s="7" t="s">
        <v>2450</v>
      </c>
      <c r="AA384" s="7" t="s">
        <v>2446</v>
      </c>
      <c r="AB384" s="7" t="s">
        <v>847</v>
      </c>
      <c r="AC384" s="7" t="s">
        <v>140</v>
      </c>
      <c r="AD384" s="7" t="s">
        <v>54</v>
      </c>
      <c r="AE384" s="7" t="s">
        <v>2104</v>
      </c>
      <c r="AF384" s="11">
        <v>1</v>
      </c>
      <c r="AG384" s="7"/>
      <c r="AH384" s="7" t="s">
        <v>56</v>
      </c>
      <c r="AI384" s="7" t="s">
        <v>56</v>
      </c>
      <c r="AJ384" s="7" t="s">
        <v>56</v>
      </c>
      <c r="AK384" s="7"/>
      <c r="AL384" s="8" t="s">
        <v>58</v>
      </c>
      <c r="AM384" s="8"/>
    </row>
    <row r="385" spans="1:39" x14ac:dyDescent="0.3">
      <c r="A385" s="7">
        <v>417</v>
      </c>
      <c r="B385" s="7" t="s">
        <v>2453</v>
      </c>
      <c r="C385" s="8">
        <v>26261</v>
      </c>
      <c r="D385" s="7" t="s">
        <v>40</v>
      </c>
      <c r="E385" s="9" t="s">
        <v>2454</v>
      </c>
      <c r="F385" s="7">
        <v>3569953</v>
      </c>
      <c r="G385" s="7"/>
      <c r="H385" s="7"/>
      <c r="I385" s="7" t="s">
        <v>2455</v>
      </c>
      <c r="J385" s="7" t="s">
        <v>2456</v>
      </c>
      <c r="K385" s="12" t="s">
        <v>2457</v>
      </c>
      <c r="L385" s="7" t="s">
        <v>2458</v>
      </c>
      <c r="M385" s="7" t="s">
        <v>2453</v>
      </c>
      <c r="N385" s="10">
        <v>5562996067769</v>
      </c>
      <c r="O385" s="10" t="s">
        <v>65</v>
      </c>
      <c r="P385" s="10"/>
      <c r="Q385" s="7" t="s">
        <v>66</v>
      </c>
      <c r="R385" s="7" t="str" cm="1">
        <f t="array" ref="R38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85" s="7" t="s">
        <v>2459</v>
      </c>
      <c r="T385" s="7" t="s">
        <v>605</v>
      </c>
      <c r="U385" s="7" t="s">
        <v>2432</v>
      </c>
      <c r="V385" s="10">
        <v>5562996067769</v>
      </c>
      <c r="W385" s="8">
        <v>44099</v>
      </c>
      <c r="X385" s="8">
        <v>44791</v>
      </c>
      <c r="Y385" s="7" t="s">
        <v>2458</v>
      </c>
      <c r="Z385" s="7" t="s">
        <v>2458</v>
      </c>
      <c r="AA385" s="7" t="s">
        <v>2453</v>
      </c>
      <c r="AB385" s="7" t="s">
        <v>52</v>
      </c>
      <c r="AC385" s="7" t="s">
        <v>53</v>
      </c>
      <c r="AD385" s="7" t="s">
        <v>54</v>
      </c>
      <c r="AE385" s="7" t="s">
        <v>176</v>
      </c>
      <c r="AF385" s="11">
        <v>1</v>
      </c>
      <c r="AG385" s="7">
        <v>2</v>
      </c>
      <c r="AH385" s="7" t="s">
        <v>54</v>
      </c>
      <c r="AI385" s="7" t="s">
        <v>54</v>
      </c>
      <c r="AJ385" s="7" t="s">
        <v>54</v>
      </c>
      <c r="AK385" s="7"/>
      <c r="AL385" s="8" t="s">
        <v>58</v>
      </c>
      <c r="AM385" s="8"/>
    </row>
    <row r="386" spans="1:39" x14ac:dyDescent="0.3">
      <c r="A386" s="7">
        <v>418</v>
      </c>
      <c r="B386" s="7" t="s">
        <v>2460</v>
      </c>
      <c r="C386" s="8">
        <v>27267</v>
      </c>
      <c r="D386" s="7" t="s">
        <v>72</v>
      </c>
      <c r="E386" s="9" t="s">
        <v>2461</v>
      </c>
      <c r="F386" s="7">
        <v>445364</v>
      </c>
      <c r="G386" s="7"/>
      <c r="H386" s="7"/>
      <c r="I386" s="7" t="s">
        <v>2462</v>
      </c>
      <c r="J386" s="7" t="s">
        <v>2463</v>
      </c>
      <c r="K386" s="12" t="s">
        <v>2464</v>
      </c>
      <c r="L386" s="7" t="s">
        <v>2458</v>
      </c>
      <c r="M386" s="7" t="s">
        <v>2453</v>
      </c>
      <c r="N386" s="10">
        <v>5562996067769</v>
      </c>
      <c r="O386" s="10" t="s">
        <v>65</v>
      </c>
      <c r="P386" s="10"/>
      <c r="Q386" s="7" t="s">
        <v>66</v>
      </c>
      <c r="R386" s="7" t="str" cm="1">
        <f t="array" ref="R38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86" s="7" t="s">
        <v>2459</v>
      </c>
      <c r="T386" s="7" t="s">
        <v>605</v>
      </c>
      <c r="U386" s="7" t="s">
        <v>2432</v>
      </c>
      <c r="V386" s="10">
        <v>5562999454929</v>
      </c>
      <c r="W386" s="8">
        <v>44099</v>
      </c>
      <c r="X386" s="8">
        <v>44791</v>
      </c>
      <c r="Y386" s="7" t="s">
        <v>2458</v>
      </c>
      <c r="Z386" s="7" t="s">
        <v>2458</v>
      </c>
      <c r="AA386" s="7" t="s">
        <v>2453</v>
      </c>
      <c r="AB386" s="7" t="s">
        <v>164</v>
      </c>
      <c r="AC386" s="7" t="s">
        <v>53</v>
      </c>
      <c r="AD386" s="7" t="s">
        <v>54</v>
      </c>
      <c r="AE386" s="7" t="s">
        <v>176</v>
      </c>
      <c r="AF386" s="11">
        <v>1</v>
      </c>
      <c r="AG386" s="7">
        <v>2</v>
      </c>
      <c r="AH386" s="7" t="s">
        <v>54</v>
      </c>
      <c r="AI386" s="7" t="s">
        <v>54</v>
      </c>
      <c r="AJ386" s="7" t="s">
        <v>54</v>
      </c>
      <c r="AK386" s="7"/>
      <c r="AL386" s="8" t="s">
        <v>58</v>
      </c>
      <c r="AM386" s="8"/>
    </row>
    <row r="387" spans="1:39" x14ac:dyDescent="0.3">
      <c r="A387" s="7">
        <v>419</v>
      </c>
      <c r="B387" s="7" t="s">
        <v>2465</v>
      </c>
      <c r="C387" s="8">
        <v>36033</v>
      </c>
      <c r="D387" s="7" t="s">
        <v>40</v>
      </c>
      <c r="E387" s="9" t="s">
        <v>2466</v>
      </c>
      <c r="F387" s="7">
        <v>3037526</v>
      </c>
      <c r="G387" s="7"/>
      <c r="H387" s="7"/>
      <c r="I387" s="7" t="s">
        <v>2467</v>
      </c>
      <c r="J387" s="7" t="s">
        <v>2468</v>
      </c>
      <c r="K387" s="12" t="s">
        <v>2469</v>
      </c>
      <c r="L387" s="7" t="s">
        <v>2470</v>
      </c>
      <c r="M387" s="7" t="s">
        <v>1983</v>
      </c>
      <c r="N387" s="10">
        <v>5581998374105</v>
      </c>
      <c r="O387" s="10"/>
      <c r="P387" s="10"/>
      <c r="Q387" s="7" t="s">
        <v>66</v>
      </c>
      <c r="R387" s="7" t="str" cm="1">
        <f t="array" ref="R38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87" s="7" t="s">
        <v>49</v>
      </c>
      <c r="T387" s="7" t="s">
        <v>50</v>
      </c>
      <c r="U387" s="7" t="s">
        <v>1066</v>
      </c>
      <c r="V387" s="10">
        <v>5581998374105</v>
      </c>
      <c r="W387" s="8">
        <v>44099</v>
      </c>
      <c r="X387" s="8">
        <v>44790</v>
      </c>
      <c r="Y387" s="7" t="s">
        <v>1988</v>
      </c>
      <c r="Z387" s="7" t="s">
        <v>2000</v>
      </c>
      <c r="AA387" s="7" t="s">
        <v>1995</v>
      </c>
      <c r="AB387" s="7" t="s">
        <v>96</v>
      </c>
      <c r="AC387" s="7" t="s">
        <v>140</v>
      </c>
      <c r="AD387" s="7" t="s">
        <v>54</v>
      </c>
      <c r="AE387" s="7" t="s">
        <v>176</v>
      </c>
      <c r="AF387" s="11">
        <v>1</v>
      </c>
      <c r="AG387" s="7">
        <v>3</v>
      </c>
      <c r="AH387" s="7" t="s">
        <v>54</v>
      </c>
      <c r="AI387" s="7" t="s">
        <v>56</v>
      </c>
      <c r="AJ387" s="7" t="s">
        <v>54</v>
      </c>
      <c r="AK387" s="7"/>
      <c r="AL387" s="8" t="s">
        <v>58</v>
      </c>
      <c r="AM387" s="8"/>
    </row>
    <row r="388" spans="1:39" x14ac:dyDescent="0.3">
      <c r="A388" s="7">
        <v>420</v>
      </c>
      <c r="B388" s="7" t="s">
        <v>2471</v>
      </c>
      <c r="C388" s="8">
        <v>33352</v>
      </c>
      <c r="D388" s="7" t="s">
        <v>40</v>
      </c>
      <c r="E388" s="9" t="s">
        <v>2472</v>
      </c>
      <c r="F388" s="7">
        <v>4179935</v>
      </c>
      <c r="G388" s="7"/>
      <c r="H388" s="7"/>
      <c r="I388" s="7" t="s">
        <v>2473</v>
      </c>
      <c r="J388" s="7" t="s">
        <v>2474</v>
      </c>
      <c r="K388" s="12" t="s">
        <v>2475</v>
      </c>
      <c r="L388" s="7" t="s">
        <v>2476</v>
      </c>
      <c r="M388" s="7" t="s">
        <v>2471</v>
      </c>
      <c r="N388" s="10" t="s">
        <v>2477</v>
      </c>
      <c r="O388" s="10"/>
      <c r="P388" s="10"/>
      <c r="Q388" s="7" t="s">
        <v>66</v>
      </c>
      <c r="R388" s="7" t="str" cm="1">
        <f t="array" ref="R38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88" s="7" t="s">
        <v>2478</v>
      </c>
      <c r="T388" s="7" t="s">
        <v>196</v>
      </c>
      <c r="U388" s="7" t="s">
        <v>2479</v>
      </c>
      <c r="V388" s="10" t="s">
        <v>2477</v>
      </c>
      <c r="W388" s="8">
        <v>44099</v>
      </c>
      <c r="X388" s="8">
        <v>44797</v>
      </c>
      <c r="Y388" s="7" t="s">
        <v>2476</v>
      </c>
      <c r="Z388" s="7" t="s">
        <v>2476</v>
      </c>
      <c r="AA388" s="7" t="s">
        <v>2471</v>
      </c>
      <c r="AB388" s="7" t="s">
        <v>409</v>
      </c>
      <c r="AC388" s="7" t="s">
        <v>53</v>
      </c>
      <c r="AD388" s="7" t="s">
        <v>1830</v>
      </c>
      <c r="AE388" s="7" t="s">
        <v>176</v>
      </c>
      <c r="AF388" s="11">
        <v>1</v>
      </c>
      <c r="AG388" s="7">
        <v>2</v>
      </c>
      <c r="AH388" s="7" t="s">
        <v>54</v>
      </c>
      <c r="AI388" s="7" t="s">
        <v>56</v>
      </c>
      <c r="AJ388" s="7" t="s">
        <v>54</v>
      </c>
      <c r="AK388" s="7"/>
      <c r="AL388" s="8" t="s">
        <v>58</v>
      </c>
      <c r="AM388" s="8"/>
    </row>
    <row r="389" spans="1:39" x14ac:dyDescent="0.3">
      <c r="A389" s="7">
        <v>421</v>
      </c>
      <c r="B389" s="7" t="s">
        <v>2480</v>
      </c>
      <c r="C389" s="8">
        <v>33148</v>
      </c>
      <c r="D389" s="7" t="s">
        <v>40</v>
      </c>
      <c r="E389" s="9" t="s">
        <v>2481</v>
      </c>
      <c r="F389" s="7"/>
      <c r="G389" s="7"/>
      <c r="H389" s="7"/>
      <c r="I389" s="7"/>
      <c r="J389" s="7" t="s">
        <v>2482</v>
      </c>
      <c r="K389" s="12" t="s">
        <v>2483</v>
      </c>
      <c r="L389" s="7" t="s">
        <v>2484</v>
      </c>
      <c r="M389" s="7" t="s">
        <v>2485</v>
      </c>
      <c r="N389" s="10" t="s">
        <v>2486</v>
      </c>
      <c r="O389" s="10"/>
      <c r="P389" s="10"/>
      <c r="Q389" s="7" t="s">
        <v>2104</v>
      </c>
      <c r="R389" s="7" t="str" cm="1">
        <f t="array" ref="R389">_xlfn.IFS(BaseClientes2[[#This Row],[tipoDeCliente]]="ADVISOR","ADVISOR",BaseClientes2[[#This Row],[tipoDeCliente]]="FAMILIA","RETENCAO",BaseClientes2[[#This Row],[tipoDeCliente]]="RETENCAO","RETENCAO",BaseClientes2[[#This Row],[tipoDeCliente]]="NORMAL","CONSULTORIA",BaseClientes2[[#This Row],[tipoDeCliente]]="HIBRIDO","CONSULTORIA")</f>
        <v>ADVISOR</v>
      </c>
      <c r="S389" s="7" t="s">
        <v>2487</v>
      </c>
      <c r="T389" s="7" t="s">
        <v>896</v>
      </c>
      <c r="U389" s="7" t="s">
        <v>2488</v>
      </c>
      <c r="V389" s="10" t="s">
        <v>2486</v>
      </c>
      <c r="W389" s="8">
        <v>44099</v>
      </c>
      <c r="X389" s="8">
        <v>44799</v>
      </c>
      <c r="Y389" s="7" t="s">
        <v>2484</v>
      </c>
      <c r="Z389" s="7" t="s">
        <v>2484</v>
      </c>
      <c r="AA389" s="7" t="s">
        <v>2480</v>
      </c>
      <c r="AB389" s="7" t="s">
        <v>584</v>
      </c>
      <c r="AC389" s="7" t="s">
        <v>53</v>
      </c>
      <c r="AD389" s="7" t="s">
        <v>56</v>
      </c>
      <c r="AE389" s="7" t="s">
        <v>2104</v>
      </c>
      <c r="AF389" s="11">
        <v>1</v>
      </c>
      <c r="AG389" s="7"/>
      <c r="AH389" s="7" t="s">
        <v>56</v>
      </c>
      <c r="AI389" s="7" t="s">
        <v>56</v>
      </c>
      <c r="AJ389" s="7" t="s">
        <v>56</v>
      </c>
      <c r="AK389" s="7"/>
      <c r="AL389" s="8" t="s">
        <v>58</v>
      </c>
      <c r="AM389" s="8"/>
    </row>
    <row r="390" spans="1:39" x14ac:dyDescent="0.3">
      <c r="A390" s="7">
        <v>422</v>
      </c>
      <c r="B390" s="7" t="s">
        <v>2489</v>
      </c>
      <c r="C390" s="8">
        <v>35745</v>
      </c>
      <c r="D390" s="7" t="s">
        <v>40</v>
      </c>
      <c r="E390" s="9" t="s">
        <v>2490</v>
      </c>
      <c r="F390" s="7">
        <v>9157879</v>
      </c>
      <c r="G390" s="7"/>
      <c r="H390" s="7"/>
      <c r="I390" s="7"/>
      <c r="J390" s="7" t="s">
        <v>2491</v>
      </c>
      <c r="K390" s="12" t="s">
        <v>2492</v>
      </c>
      <c r="L390" s="7" t="s">
        <v>2493</v>
      </c>
      <c r="M390" s="7" t="s">
        <v>2494</v>
      </c>
      <c r="N390" s="10">
        <v>5581989322662</v>
      </c>
      <c r="O390" s="10"/>
      <c r="P390" s="10"/>
      <c r="Q390" s="7" t="s">
        <v>2104</v>
      </c>
      <c r="R390" s="7" t="str" cm="1">
        <f t="array" ref="R390">_xlfn.IFS(BaseClientes2[[#This Row],[tipoDeCliente]]="ADVISOR","ADVISOR",BaseClientes2[[#This Row],[tipoDeCliente]]="FAMILIA","RETENCAO",BaseClientes2[[#This Row],[tipoDeCliente]]="RETENCAO","RETENCAO",BaseClientes2[[#This Row],[tipoDeCliente]]="NORMAL","CONSULTORIA",BaseClientes2[[#This Row],[tipoDeCliente]]="HIBRIDO","CONSULTORIA")</f>
        <v>ADVISOR</v>
      </c>
      <c r="S390" s="7" t="s">
        <v>49</v>
      </c>
      <c r="T390" s="7" t="s">
        <v>50</v>
      </c>
      <c r="U390" s="7" t="s">
        <v>2495</v>
      </c>
      <c r="V390" s="10">
        <v>5581989322662</v>
      </c>
      <c r="W390" s="8">
        <v>44099</v>
      </c>
      <c r="X390" s="8">
        <v>44802</v>
      </c>
      <c r="Y390" s="7" t="s">
        <v>2493</v>
      </c>
      <c r="Z390" s="7" t="s">
        <v>2493</v>
      </c>
      <c r="AA390" s="7" t="s">
        <v>2489</v>
      </c>
      <c r="AB390" s="7" t="s">
        <v>52</v>
      </c>
      <c r="AC390" s="7" t="s">
        <v>140</v>
      </c>
      <c r="AD390" s="7" t="s">
        <v>56</v>
      </c>
      <c r="AE390" s="7" t="s">
        <v>2104</v>
      </c>
      <c r="AF390" s="11">
        <v>1</v>
      </c>
      <c r="AG390" s="7"/>
      <c r="AH390" s="7" t="s">
        <v>56</v>
      </c>
      <c r="AI390" s="7" t="s">
        <v>56</v>
      </c>
      <c r="AJ390" s="7" t="s">
        <v>56</v>
      </c>
      <c r="AK390" s="7"/>
      <c r="AL390" s="8" t="s">
        <v>58</v>
      </c>
      <c r="AM390" s="8"/>
    </row>
    <row r="391" spans="1:39" x14ac:dyDescent="0.3">
      <c r="A391" s="7">
        <v>423</v>
      </c>
      <c r="B391" s="7" t="s">
        <v>2496</v>
      </c>
      <c r="C391" s="8">
        <v>34151</v>
      </c>
      <c r="D391" s="7" t="s">
        <v>72</v>
      </c>
      <c r="E391" s="9" t="s">
        <v>2497</v>
      </c>
      <c r="F391" s="7">
        <v>8107483</v>
      </c>
      <c r="G391" s="7"/>
      <c r="H391" s="7"/>
      <c r="I391" s="7"/>
      <c r="J391" s="7" t="s">
        <v>2498</v>
      </c>
      <c r="K391" s="12" t="s">
        <v>2499</v>
      </c>
      <c r="L391" s="7" t="s">
        <v>2500</v>
      </c>
      <c r="M391" s="7" t="s">
        <v>2496</v>
      </c>
      <c r="N391" s="10">
        <v>5581988527059</v>
      </c>
      <c r="O391" s="10" t="s">
        <v>65</v>
      </c>
      <c r="P391" s="10"/>
      <c r="Q391" s="7" t="s">
        <v>2104</v>
      </c>
      <c r="R391" s="7" t="str" cm="1">
        <f t="array" ref="R391">_xlfn.IFS(BaseClientes2[[#This Row],[tipoDeCliente]]="ADVISOR","ADVISOR",BaseClientes2[[#This Row],[tipoDeCliente]]="FAMILIA","RETENCAO",BaseClientes2[[#This Row],[tipoDeCliente]]="RETENCAO","RETENCAO",BaseClientes2[[#This Row],[tipoDeCliente]]="NORMAL","CONSULTORIA",BaseClientes2[[#This Row],[tipoDeCliente]]="HIBRIDO","CONSULTORIA")</f>
        <v>ADVISOR</v>
      </c>
      <c r="S391" s="7" t="s">
        <v>2501</v>
      </c>
      <c r="T391" s="7" t="s">
        <v>50</v>
      </c>
      <c r="U391" s="7" t="s">
        <v>2502</v>
      </c>
      <c r="V391" s="10">
        <v>5581988527059</v>
      </c>
      <c r="W391" s="8">
        <v>44099</v>
      </c>
      <c r="X391" s="8">
        <v>44795</v>
      </c>
      <c r="Y391" s="7" t="s">
        <v>2500</v>
      </c>
      <c r="Z391" s="7" t="s">
        <v>2500</v>
      </c>
      <c r="AA391" s="7" t="s">
        <v>2496</v>
      </c>
      <c r="AB391" s="7" t="s">
        <v>52</v>
      </c>
      <c r="AC391" s="7"/>
      <c r="AD391" s="7"/>
      <c r="AE391" s="7" t="s">
        <v>2104</v>
      </c>
      <c r="AF391" s="11">
        <v>1</v>
      </c>
      <c r="AG391" s="7"/>
      <c r="AH391" s="7" t="s">
        <v>56</v>
      </c>
      <c r="AI391" s="7" t="s">
        <v>56</v>
      </c>
      <c r="AJ391" s="7" t="s">
        <v>56</v>
      </c>
      <c r="AK391" s="7"/>
      <c r="AL391" s="8" t="s">
        <v>58</v>
      </c>
      <c r="AM391" s="8"/>
    </row>
    <row r="392" spans="1:39" x14ac:dyDescent="0.3">
      <c r="A392" s="7">
        <v>424</v>
      </c>
      <c r="B392" s="7" t="s">
        <v>2503</v>
      </c>
      <c r="C392" s="8">
        <v>37086</v>
      </c>
      <c r="D392" s="7" t="s">
        <v>40</v>
      </c>
      <c r="E392" s="9" t="s">
        <v>2504</v>
      </c>
      <c r="F392" s="7">
        <v>1042005</v>
      </c>
      <c r="G392" s="7"/>
      <c r="H392" s="7"/>
      <c r="I392" s="7" t="s">
        <v>2505</v>
      </c>
      <c r="J392" s="7" t="s">
        <v>2506</v>
      </c>
      <c r="K392" s="12" t="s">
        <v>2507</v>
      </c>
      <c r="L392" s="7" t="s">
        <v>2508</v>
      </c>
      <c r="M392" s="7" t="s">
        <v>2453</v>
      </c>
      <c r="N392" s="10">
        <v>5562996067769</v>
      </c>
      <c r="O392" s="10" t="s">
        <v>65</v>
      </c>
      <c r="P392" s="10"/>
      <c r="Q392" s="7" t="s">
        <v>66</v>
      </c>
      <c r="R392" s="7" t="str" cm="1">
        <f t="array" ref="R39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92" s="7" t="s">
        <v>2459</v>
      </c>
      <c r="T392" s="7" t="s">
        <v>605</v>
      </c>
      <c r="U392" s="7" t="s">
        <v>2432</v>
      </c>
      <c r="V392" s="10">
        <v>5562998447760</v>
      </c>
      <c r="W392" s="8">
        <v>44099</v>
      </c>
      <c r="X392" s="8">
        <v>44791</v>
      </c>
      <c r="Y392" s="7" t="s">
        <v>2458</v>
      </c>
      <c r="Z392" s="7" t="s">
        <v>2458</v>
      </c>
      <c r="AA392" s="7" t="s">
        <v>2453</v>
      </c>
      <c r="AB392" s="7" t="s">
        <v>151</v>
      </c>
      <c r="AC392" s="7"/>
      <c r="AD392" s="7"/>
      <c r="AE392" s="7" t="s">
        <v>176</v>
      </c>
      <c r="AF392" s="11">
        <v>1</v>
      </c>
      <c r="AG392" s="7">
        <v>2</v>
      </c>
      <c r="AH392" s="7" t="s">
        <v>54</v>
      </c>
      <c r="AI392" s="7" t="s">
        <v>56</v>
      </c>
      <c r="AJ392" s="7" t="s">
        <v>54</v>
      </c>
      <c r="AK392" s="7"/>
      <c r="AL392" s="8" t="s">
        <v>58</v>
      </c>
      <c r="AM392" s="8"/>
    </row>
    <row r="393" spans="1:39" x14ac:dyDescent="0.3">
      <c r="A393" s="7">
        <v>425</v>
      </c>
      <c r="B393" s="7" t="s">
        <v>2509</v>
      </c>
      <c r="C393" s="8">
        <v>35164</v>
      </c>
      <c r="D393" s="7" t="s">
        <v>72</v>
      </c>
      <c r="E393" s="9" t="s">
        <v>2510</v>
      </c>
      <c r="F393" s="7">
        <v>4397859</v>
      </c>
      <c r="G393" s="7"/>
      <c r="H393" s="7"/>
      <c r="I393" s="7"/>
      <c r="J393" s="7" t="s">
        <v>2511</v>
      </c>
      <c r="K393" s="12" t="s">
        <v>2512</v>
      </c>
      <c r="L393" s="7" t="s">
        <v>2513</v>
      </c>
      <c r="M393" s="7" t="s">
        <v>2509</v>
      </c>
      <c r="N393" s="10">
        <v>5581999210957</v>
      </c>
      <c r="O393" s="10" t="s">
        <v>65</v>
      </c>
      <c r="P393" s="10"/>
      <c r="Q393" s="7" t="s">
        <v>2045</v>
      </c>
      <c r="R393" s="7" t="str" cm="1">
        <f t="array" ref="R393">_xlfn.IFS(BaseClientes2[[#This Row],[tipoDeCliente]]="ADVISOR","ADVISOR",BaseClientes2[[#This Row],[tipoDeCliente]]="FAMILIA","RETENCAO",BaseClientes2[[#This Row],[tipoDeCliente]]="RETENCAO","RETENCAO",BaseClientes2[[#This Row],[tipoDeCliente]]="NORMAL","CONSULTORIA",BaseClientes2[[#This Row],[tipoDeCliente]]="HIBRIDO","CONSULTORIA")</f>
        <v>RETENCAO</v>
      </c>
      <c r="S393" s="7" t="s">
        <v>49</v>
      </c>
      <c r="T393" s="7" t="s">
        <v>50</v>
      </c>
      <c r="U393" s="7" t="s">
        <v>523</v>
      </c>
      <c r="V393" s="10">
        <v>5581999210957</v>
      </c>
      <c r="W393" s="8">
        <v>44099</v>
      </c>
      <c r="X393" s="8">
        <v>44791</v>
      </c>
      <c r="Y393" s="7" t="s">
        <v>2513</v>
      </c>
      <c r="Z393" s="7" t="s">
        <v>2513</v>
      </c>
      <c r="AA393" s="7" t="s">
        <v>2509</v>
      </c>
      <c r="AB393" s="7" t="s">
        <v>96</v>
      </c>
      <c r="AC393" s="7"/>
      <c r="AD393" s="7"/>
      <c r="AE393" s="7" t="s">
        <v>68</v>
      </c>
      <c r="AF393" s="11">
        <v>0</v>
      </c>
      <c r="AG393" s="7"/>
      <c r="AH393" s="7" t="s">
        <v>56</v>
      </c>
      <c r="AI393" s="7" t="s">
        <v>56</v>
      </c>
      <c r="AJ393" s="7" t="s">
        <v>56</v>
      </c>
      <c r="AK393" s="7"/>
      <c r="AL393" s="8" t="s">
        <v>58</v>
      </c>
      <c r="AM393" s="8"/>
    </row>
    <row r="394" spans="1:39" x14ac:dyDescent="0.3">
      <c r="A394" s="7">
        <v>426</v>
      </c>
      <c r="B394" s="7" t="s">
        <v>2514</v>
      </c>
      <c r="C394" s="8">
        <v>21497</v>
      </c>
      <c r="D394" s="7" t="s">
        <v>72</v>
      </c>
      <c r="E394" s="9" t="s">
        <v>2515</v>
      </c>
      <c r="F394" s="7">
        <v>3976758</v>
      </c>
      <c r="G394" s="7"/>
      <c r="H394" s="7"/>
      <c r="I394" s="7"/>
      <c r="J394" s="7" t="s">
        <v>2516</v>
      </c>
      <c r="K394" s="12" t="s">
        <v>2517</v>
      </c>
      <c r="L394" s="7" t="s">
        <v>2518</v>
      </c>
      <c r="M394" s="7" t="s">
        <v>2514</v>
      </c>
      <c r="N394" s="10">
        <v>5511956580104</v>
      </c>
      <c r="O394" s="10" t="s">
        <v>106</v>
      </c>
      <c r="P394" s="10"/>
      <c r="Q394" s="7" t="s">
        <v>2104</v>
      </c>
      <c r="R394" s="7" t="str" cm="1">
        <f t="array" ref="R394">_xlfn.IFS(BaseClientes2[[#This Row],[tipoDeCliente]]="ADVISOR","ADVISOR",BaseClientes2[[#This Row],[tipoDeCliente]]="FAMILIA","RETENCAO",BaseClientes2[[#This Row],[tipoDeCliente]]="RETENCAO","RETENCAO",BaseClientes2[[#This Row],[tipoDeCliente]]="NORMAL","CONSULTORIA",BaseClientes2[[#This Row],[tipoDeCliente]]="HIBRIDO","CONSULTORIA")</f>
        <v>ADVISOR</v>
      </c>
      <c r="S394" s="7" t="s">
        <v>217</v>
      </c>
      <c r="T394" s="7" t="s">
        <v>185</v>
      </c>
      <c r="U394" s="7" t="s">
        <v>2519</v>
      </c>
      <c r="V394" s="10">
        <v>5511956580104</v>
      </c>
      <c r="W394" s="8">
        <v>44099</v>
      </c>
      <c r="X394" s="8">
        <v>44797</v>
      </c>
      <c r="Y394" s="7" t="s">
        <v>2518</v>
      </c>
      <c r="Z394" s="7" t="s">
        <v>2518</v>
      </c>
      <c r="AA394" s="7" t="s">
        <v>2307</v>
      </c>
      <c r="AB394" s="7" t="s">
        <v>417</v>
      </c>
      <c r="AC394" s="7"/>
      <c r="AD394" s="7"/>
      <c r="AE394" s="7" t="s">
        <v>2104</v>
      </c>
      <c r="AF394" s="11">
        <v>1</v>
      </c>
      <c r="AG394" s="7"/>
      <c r="AH394" s="7" t="s">
        <v>56</v>
      </c>
      <c r="AI394" s="7" t="s">
        <v>56</v>
      </c>
      <c r="AJ394" s="7" t="s">
        <v>56</v>
      </c>
      <c r="AK394" s="7"/>
      <c r="AL394" s="8" t="s">
        <v>58</v>
      </c>
      <c r="AM394" s="8"/>
    </row>
    <row r="395" spans="1:39" x14ac:dyDescent="0.3">
      <c r="A395" s="7">
        <v>427</v>
      </c>
      <c r="B395" s="7" t="s">
        <v>2520</v>
      </c>
      <c r="C395" s="8">
        <v>31104</v>
      </c>
      <c r="D395" s="7" t="s">
        <v>40</v>
      </c>
      <c r="E395" s="9" t="s">
        <v>2521</v>
      </c>
      <c r="F395" s="7">
        <v>425175</v>
      </c>
      <c r="G395" s="7"/>
      <c r="H395" s="7"/>
      <c r="I395" s="7"/>
      <c r="J395" s="7" t="s">
        <v>2522</v>
      </c>
      <c r="K395" s="12" t="s">
        <v>2523</v>
      </c>
      <c r="L395" s="7" t="s">
        <v>2524</v>
      </c>
      <c r="M395" s="7" t="s">
        <v>2520</v>
      </c>
      <c r="N395" s="10">
        <v>5581988868693</v>
      </c>
      <c r="O395" s="10" t="s">
        <v>65</v>
      </c>
      <c r="P395" s="10"/>
      <c r="Q395" s="7" t="s">
        <v>2104</v>
      </c>
      <c r="R395" s="7" t="s">
        <v>2104</v>
      </c>
      <c r="S395" s="7" t="s">
        <v>49</v>
      </c>
      <c r="T395" s="7" t="s">
        <v>50</v>
      </c>
      <c r="U395" s="7" t="s">
        <v>2525</v>
      </c>
      <c r="V395" s="10">
        <v>5581988868693</v>
      </c>
      <c r="W395" s="8">
        <v>44099</v>
      </c>
      <c r="X395" s="8">
        <v>44853</v>
      </c>
      <c r="Y395" s="7" t="s">
        <v>2524</v>
      </c>
      <c r="Z395" s="7" t="s">
        <v>2524</v>
      </c>
      <c r="AA395" s="7" t="s">
        <v>2520</v>
      </c>
      <c r="AB395" s="7" t="s">
        <v>164</v>
      </c>
      <c r="AC395" s="7" t="s">
        <v>140</v>
      </c>
      <c r="AD395" s="7" t="s">
        <v>54</v>
      </c>
      <c r="AE395" s="7" t="s">
        <v>2104</v>
      </c>
      <c r="AF395" s="11">
        <v>1</v>
      </c>
      <c r="AG395" s="7"/>
      <c r="AH395" s="7" t="s">
        <v>56</v>
      </c>
      <c r="AI395" s="7" t="s">
        <v>56</v>
      </c>
      <c r="AJ395" s="7" t="s">
        <v>56</v>
      </c>
      <c r="AK395" s="7"/>
      <c r="AL395" s="8" t="s">
        <v>58</v>
      </c>
      <c r="AM395" s="8"/>
    </row>
    <row r="396" spans="1:39" x14ac:dyDescent="0.3">
      <c r="A396" s="7">
        <v>428</v>
      </c>
      <c r="B396" s="7" t="s">
        <v>2526</v>
      </c>
      <c r="C396" s="8" t="s">
        <v>1489</v>
      </c>
      <c r="D396" s="7" t="s">
        <v>72</v>
      </c>
      <c r="E396" s="9" t="s">
        <v>2527</v>
      </c>
      <c r="F396" s="7">
        <v>9141923</v>
      </c>
      <c r="G396" s="7"/>
      <c r="H396" s="7"/>
      <c r="I396" s="7" t="s">
        <v>2528</v>
      </c>
      <c r="J396" s="7" t="s">
        <v>1492</v>
      </c>
      <c r="K396" s="12" t="s">
        <v>1476</v>
      </c>
      <c r="L396" s="7" t="s">
        <v>2529</v>
      </c>
      <c r="M396" s="7" t="s">
        <v>1472</v>
      </c>
      <c r="N396" s="10">
        <v>5511999120366</v>
      </c>
      <c r="O396" s="10" t="s">
        <v>65</v>
      </c>
      <c r="P396" s="10"/>
      <c r="Q396" s="7" t="s">
        <v>66</v>
      </c>
      <c r="R396" s="7" t="str" cm="1">
        <f t="array" ref="R39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396" s="7" t="s">
        <v>906</v>
      </c>
      <c r="T396" s="7" t="s">
        <v>185</v>
      </c>
      <c r="U396" s="7" t="s">
        <v>1487</v>
      </c>
      <c r="V396" s="10">
        <v>5511999120366</v>
      </c>
      <c r="W396" s="8">
        <v>44099</v>
      </c>
      <c r="X396" s="8">
        <v>44593</v>
      </c>
      <c r="Y396" s="7" t="s">
        <v>1477</v>
      </c>
      <c r="Z396" s="7" t="s">
        <v>1479</v>
      </c>
      <c r="AA396" s="7" t="s">
        <v>1480</v>
      </c>
      <c r="AB396" s="7" t="s">
        <v>124</v>
      </c>
      <c r="AC396" s="7" t="s">
        <v>140</v>
      </c>
      <c r="AD396" s="7" t="s">
        <v>54</v>
      </c>
      <c r="AE396" s="7" t="s">
        <v>176</v>
      </c>
      <c r="AF396" s="11">
        <v>1</v>
      </c>
      <c r="AG396" s="7">
        <v>1</v>
      </c>
      <c r="AH396" s="7" t="s">
        <v>54</v>
      </c>
      <c r="AI396" s="7" t="s">
        <v>56</v>
      </c>
      <c r="AJ396" s="7" t="s">
        <v>54</v>
      </c>
      <c r="AK396" s="7"/>
      <c r="AL396" s="8" t="s">
        <v>58</v>
      </c>
      <c r="AM396" s="8"/>
    </row>
    <row r="397" spans="1:39" x14ac:dyDescent="0.3">
      <c r="A397" s="7">
        <v>429</v>
      </c>
      <c r="B397" s="7" t="s">
        <v>2530</v>
      </c>
      <c r="C397" s="8">
        <v>29707</v>
      </c>
      <c r="D397" s="7" t="s">
        <v>72</v>
      </c>
      <c r="E397" s="9" t="s">
        <v>2531</v>
      </c>
      <c r="F397" s="7">
        <v>6698635</v>
      </c>
      <c r="G397" s="7"/>
      <c r="H397" s="7"/>
      <c r="I397" s="7" t="s">
        <v>2532</v>
      </c>
      <c r="J397" s="7" t="s">
        <v>2533</v>
      </c>
      <c r="K397" s="12" t="s">
        <v>2534</v>
      </c>
      <c r="L397" s="7" t="s">
        <v>2535</v>
      </c>
      <c r="M397" s="7" t="s">
        <v>2530</v>
      </c>
      <c r="N397" s="10">
        <v>5581996840209</v>
      </c>
      <c r="O397" s="10" t="s">
        <v>65</v>
      </c>
      <c r="P397" s="10"/>
      <c r="Q397" s="7" t="s">
        <v>1877</v>
      </c>
      <c r="R397" s="7" t="s">
        <v>945</v>
      </c>
      <c r="S397" s="7" t="s">
        <v>2407</v>
      </c>
      <c r="T397" s="7" t="s">
        <v>50</v>
      </c>
      <c r="U397" s="7" t="s">
        <v>1499</v>
      </c>
      <c r="V397" s="10">
        <v>5581996840209</v>
      </c>
      <c r="W397" s="8">
        <v>44099</v>
      </c>
      <c r="X397" s="8">
        <v>44848</v>
      </c>
      <c r="Y397" s="7" t="s">
        <v>2535</v>
      </c>
      <c r="Z397" s="7" t="s">
        <v>2535</v>
      </c>
      <c r="AA397" s="7" t="s">
        <v>2530</v>
      </c>
      <c r="AB397" s="7" t="s">
        <v>2536</v>
      </c>
      <c r="AC397" s="7" t="s">
        <v>2015</v>
      </c>
      <c r="AD397" s="7" t="s">
        <v>54</v>
      </c>
      <c r="AE397" s="7" t="s">
        <v>176</v>
      </c>
      <c r="AF397" s="11">
        <v>1</v>
      </c>
      <c r="AG397" s="7">
        <v>3</v>
      </c>
      <c r="AH397" s="7" t="s">
        <v>54</v>
      </c>
      <c r="AI397" s="7" t="s">
        <v>56</v>
      </c>
      <c r="AJ397" s="7" t="s">
        <v>54</v>
      </c>
      <c r="AK397" s="7"/>
      <c r="AL397" s="8" t="s">
        <v>58</v>
      </c>
      <c r="AM397" s="8"/>
    </row>
    <row r="398" spans="1:39" x14ac:dyDescent="0.3">
      <c r="A398" s="7">
        <v>430</v>
      </c>
      <c r="B398" s="7" t="s">
        <v>2537</v>
      </c>
      <c r="C398" s="8"/>
      <c r="D398" s="7" t="s">
        <v>40</v>
      </c>
      <c r="E398" s="9" t="s">
        <v>2538</v>
      </c>
      <c r="F398" s="7"/>
      <c r="G398" s="7">
        <v>3957726</v>
      </c>
      <c r="H398" s="7"/>
      <c r="I398" s="7"/>
      <c r="J398" s="7" t="s">
        <v>2539</v>
      </c>
      <c r="K398" s="12" t="s">
        <v>2540</v>
      </c>
      <c r="L398" s="7" t="s">
        <v>304</v>
      </c>
      <c r="M398" s="7" t="s">
        <v>2537</v>
      </c>
      <c r="N398" s="10">
        <v>5581999798969</v>
      </c>
      <c r="O398" s="10"/>
      <c r="P398" s="10" t="s">
        <v>65</v>
      </c>
      <c r="Q398" s="7" t="s">
        <v>304</v>
      </c>
      <c r="R398" s="7" t="str" cm="1">
        <f t="array" ref="R398">_xlfn.IFS(BaseClientes2[[#This Row],[tipoDeCliente]]="ADVISOR","ADVISOR",BaseClientes2[[#This Row],[tipoDeCliente]]="FAMILIA","RETENCAO",BaseClientes2[[#This Row],[tipoDeCliente]]="RETENCAO","RETENCAO",BaseClientes2[[#This Row],[tipoDeCliente]]="NORMAL","CONSULTORIA",BaseClientes2[[#This Row],[tipoDeCliente]]="HIBRIDO","CONSULTORIA")</f>
        <v>RETENCAO</v>
      </c>
      <c r="S398" s="7" t="s">
        <v>49</v>
      </c>
      <c r="T398" s="7" t="s">
        <v>50</v>
      </c>
      <c r="U398" s="7"/>
      <c r="V398" s="10">
        <v>558199798969</v>
      </c>
      <c r="W398" s="8">
        <v>44099</v>
      </c>
      <c r="X398" s="8">
        <v>43739</v>
      </c>
      <c r="Y398" s="7" t="s">
        <v>304</v>
      </c>
      <c r="Z398" s="7" t="s">
        <v>304</v>
      </c>
      <c r="AA398" s="7" t="s">
        <v>2537</v>
      </c>
      <c r="AB398" s="7" t="s">
        <v>124</v>
      </c>
      <c r="AC398" s="7"/>
      <c r="AD398" s="7"/>
      <c r="AE398" s="7" t="s">
        <v>55</v>
      </c>
      <c r="AF398" s="11">
        <v>1</v>
      </c>
      <c r="AG398" s="7"/>
      <c r="AH398" s="7" t="s">
        <v>56</v>
      </c>
      <c r="AI398" s="7" t="s">
        <v>56</v>
      </c>
      <c r="AJ398" s="7" t="s">
        <v>56</v>
      </c>
      <c r="AK398" s="7"/>
      <c r="AL398" s="8" t="s">
        <v>58</v>
      </c>
      <c r="AM398" s="8"/>
    </row>
    <row r="399" spans="1:39" x14ac:dyDescent="0.3">
      <c r="A399" s="7">
        <v>431</v>
      </c>
      <c r="B399" s="7" t="s">
        <v>2541</v>
      </c>
      <c r="C399" s="8">
        <v>22415</v>
      </c>
      <c r="D399" s="7" t="s">
        <v>40</v>
      </c>
      <c r="E399" s="9" t="s">
        <v>2542</v>
      </c>
      <c r="F399" s="7">
        <v>8512584</v>
      </c>
      <c r="G399" s="7"/>
      <c r="H399" s="7"/>
      <c r="I399" s="7" t="s">
        <v>2543</v>
      </c>
      <c r="J399" s="7" t="s">
        <v>2544</v>
      </c>
      <c r="K399" s="12" t="s">
        <v>2545</v>
      </c>
      <c r="L399" s="7" t="s">
        <v>2546</v>
      </c>
      <c r="M399" s="7" t="s">
        <v>2541</v>
      </c>
      <c r="N399" s="10">
        <v>5581998787788</v>
      </c>
      <c r="O399" s="10" t="s">
        <v>65</v>
      </c>
      <c r="P399" s="10"/>
      <c r="Q399" s="7" t="s">
        <v>66</v>
      </c>
      <c r="R399" s="7" t="s">
        <v>945</v>
      </c>
      <c r="S399" s="7" t="s">
        <v>2407</v>
      </c>
      <c r="T399" s="7" t="s">
        <v>50</v>
      </c>
      <c r="U399" s="7" t="s">
        <v>2547</v>
      </c>
      <c r="V399" s="10">
        <v>5581998787788</v>
      </c>
      <c r="W399" s="8">
        <v>44099</v>
      </c>
      <c r="X399" s="8">
        <v>44848</v>
      </c>
      <c r="Y399" s="7" t="s">
        <v>2546</v>
      </c>
      <c r="Z399" s="7" t="s">
        <v>2546</v>
      </c>
      <c r="AA399" s="7" t="s">
        <v>2541</v>
      </c>
      <c r="AB399" s="7" t="s">
        <v>2548</v>
      </c>
      <c r="AC399" s="7" t="s">
        <v>2015</v>
      </c>
      <c r="AD399" s="7" t="s">
        <v>54</v>
      </c>
      <c r="AE399" s="7" t="s">
        <v>176</v>
      </c>
      <c r="AF399" s="11">
        <v>1</v>
      </c>
      <c r="AG399" s="7">
        <v>2</v>
      </c>
      <c r="AH399" s="7" t="s">
        <v>54</v>
      </c>
      <c r="AI399" s="7" t="s">
        <v>56</v>
      </c>
      <c r="AJ399" s="7" t="s">
        <v>54</v>
      </c>
      <c r="AK399" s="7"/>
      <c r="AL399" s="8" t="s">
        <v>58</v>
      </c>
      <c r="AM399" s="8"/>
    </row>
    <row r="400" spans="1:39" x14ac:dyDescent="0.3">
      <c r="A400" s="7">
        <v>432</v>
      </c>
      <c r="B400" s="7" t="s">
        <v>2549</v>
      </c>
      <c r="C400" s="8"/>
      <c r="D400" s="7" t="s">
        <v>40</v>
      </c>
      <c r="E400" s="9" t="s">
        <v>2550</v>
      </c>
      <c r="F400" s="7"/>
      <c r="G400" s="7">
        <v>3957706</v>
      </c>
      <c r="H400" s="7"/>
      <c r="I400" s="7" t="s">
        <v>2551</v>
      </c>
      <c r="J400" s="7" t="s">
        <v>2355</v>
      </c>
      <c r="K400" s="12" t="s">
        <v>2356</v>
      </c>
      <c r="L400" s="7" t="s">
        <v>2552</v>
      </c>
      <c r="M400" s="7" t="s">
        <v>2352</v>
      </c>
      <c r="N400" s="10">
        <v>5581991910961</v>
      </c>
      <c r="O400" s="10"/>
      <c r="P400" s="10" t="s">
        <v>65</v>
      </c>
      <c r="Q400" s="7" t="s">
        <v>66</v>
      </c>
      <c r="R400" s="7" t="str" cm="1">
        <f t="array" ref="R40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00" s="7" t="s">
        <v>49</v>
      </c>
      <c r="T400" s="7" t="s">
        <v>50</v>
      </c>
      <c r="U400" s="7" t="s">
        <v>2358</v>
      </c>
      <c r="V400" s="10">
        <v>5581991910961</v>
      </c>
      <c r="W400" s="8">
        <v>44099</v>
      </c>
      <c r="X400" s="8">
        <v>44778</v>
      </c>
      <c r="Y400" s="7" t="s">
        <v>2357</v>
      </c>
      <c r="Z400" s="7" t="s">
        <v>2357</v>
      </c>
      <c r="AA400" s="7" t="s">
        <v>2352</v>
      </c>
      <c r="AB400" s="7" t="s">
        <v>108</v>
      </c>
      <c r="AC400" s="7" t="s">
        <v>53</v>
      </c>
      <c r="AD400" s="7"/>
      <c r="AE400" s="7" t="s">
        <v>176</v>
      </c>
      <c r="AF400" s="11">
        <v>1</v>
      </c>
      <c r="AG400" s="7">
        <v>2</v>
      </c>
      <c r="AH400" s="7" t="s">
        <v>54</v>
      </c>
      <c r="AI400" s="7" t="s">
        <v>56</v>
      </c>
      <c r="AJ400" s="7" t="s">
        <v>54</v>
      </c>
      <c r="AK400" s="7"/>
      <c r="AL400" s="8" t="s">
        <v>58</v>
      </c>
      <c r="AM400" s="8"/>
    </row>
    <row r="401" spans="1:39" x14ac:dyDescent="0.3">
      <c r="A401" s="7">
        <v>433</v>
      </c>
      <c r="B401" s="7" t="s">
        <v>1037</v>
      </c>
      <c r="C401" s="8">
        <v>23578</v>
      </c>
      <c r="D401" s="7" t="s">
        <v>40</v>
      </c>
      <c r="E401" s="9" t="s">
        <v>2553</v>
      </c>
      <c r="F401" s="7"/>
      <c r="G401" s="7">
        <v>599634</v>
      </c>
      <c r="H401" s="7"/>
      <c r="I401" s="7"/>
      <c r="J401" s="7" t="s">
        <v>1040</v>
      </c>
      <c r="K401" s="12" t="s">
        <v>1041</v>
      </c>
      <c r="L401" s="7" t="s">
        <v>1042</v>
      </c>
      <c r="M401" s="7" t="s">
        <v>1037</v>
      </c>
      <c r="N401" s="10">
        <v>5581992920868</v>
      </c>
      <c r="O401" s="10"/>
      <c r="P401" s="10" t="s">
        <v>106</v>
      </c>
      <c r="Q401" s="7" t="s">
        <v>683</v>
      </c>
      <c r="R401" s="7" t="str" cm="1">
        <f t="array" ref="R401">_xlfn.IFS(BaseClientes2[[#This Row],[tipoDeCliente]]="ADVISOR","ADVISOR",BaseClientes2[[#This Row],[tipoDeCliente]]="FAMILIA","RETENCAO",BaseClientes2[[#This Row],[tipoDeCliente]]="RETENCAO","RETENCAO",BaseClientes2[[#This Row],[tipoDeCliente]]="NORMAL","CONSULTORIA",BaseClientes2[[#This Row],[tipoDeCliente]]="HIBRIDO","CONSULTORIA")</f>
        <v>RETENCAO</v>
      </c>
      <c r="S401" s="7" t="s">
        <v>49</v>
      </c>
      <c r="T401" s="7" t="s">
        <v>50</v>
      </c>
      <c r="U401" s="7" t="s">
        <v>1043</v>
      </c>
      <c r="V401" s="10">
        <v>5581992920868</v>
      </c>
      <c r="W401" s="8">
        <v>44099</v>
      </c>
      <c r="X401" s="8">
        <v>44338</v>
      </c>
      <c r="Y401" s="7" t="s">
        <v>683</v>
      </c>
      <c r="Z401" s="7" t="s">
        <v>2554</v>
      </c>
      <c r="AA401" s="7" t="s">
        <v>1037</v>
      </c>
      <c r="AB401" s="7" t="s">
        <v>124</v>
      </c>
      <c r="AC401" s="7" t="s">
        <v>53</v>
      </c>
      <c r="AD401" s="7" t="s">
        <v>56</v>
      </c>
      <c r="AE401" s="7" t="s">
        <v>68</v>
      </c>
      <c r="AF401" s="11">
        <v>0</v>
      </c>
      <c r="AG401" s="7" t="s">
        <v>42</v>
      </c>
      <c r="AH401" s="7" t="s">
        <v>56</v>
      </c>
      <c r="AI401" s="7" t="s">
        <v>56</v>
      </c>
      <c r="AJ401" s="7" t="s">
        <v>56</v>
      </c>
      <c r="AK401" s="7"/>
      <c r="AL401" s="8" t="s">
        <v>58</v>
      </c>
      <c r="AM401" s="8"/>
    </row>
    <row r="402" spans="1:39" x14ac:dyDescent="0.3">
      <c r="A402" s="7">
        <v>434</v>
      </c>
      <c r="B402" s="7" t="s">
        <v>1480</v>
      </c>
      <c r="C402" s="8">
        <v>34207</v>
      </c>
      <c r="D402" s="7" t="s">
        <v>84</v>
      </c>
      <c r="E402" s="9" t="s">
        <v>2555</v>
      </c>
      <c r="F402" s="7"/>
      <c r="G402" s="7"/>
      <c r="H402" s="7"/>
      <c r="I402" s="7"/>
      <c r="J402" s="7" t="s">
        <v>2556</v>
      </c>
      <c r="K402" s="12" t="s">
        <v>2557</v>
      </c>
      <c r="L402" s="7" t="s">
        <v>1479</v>
      </c>
      <c r="M402" s="7" t="s">
        <v>1472</v>
      </c>
      <c r="N402" s="10">
        <v>5511999120366</v>
      </c>
      <c r="O402" s="10"/>
      <c r="P402" s="10"/>
      <c r="Q402" s="7" t="s">
        <v>66</v>
      </c>
      <c r="R402" s="7" t="str" cm="1">
        <f t="array" ref="R40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02" s="7" t="s">
        <v>906</v>
      </c>
      <c r="T402" s="7" t="s">
        <v>185</v>
      </c>
      <c r="U402" s="7" t="s">
        <v>1487</v>
      </c>
      <c r="V402" s="10">
        <v>5511999120366</v>
      </c>
      <c r="W402" s="8">
        <v>44099</v>
      </c>
      <c r="X402" s="8">
        <v>44593</v>
      </c>
      <c r="Y402" s="7" t="s">
        <v>1477</v>
      </c>
      <c r="Z402" s="7" t="s">
        <v>1479</v>
      </c>
      <c r="AA402" s="7" t="s">
        <v>1480</v>
      </c>
      <c r="AB402" s="7" t="s">
        <v>124</v>
      </c>
      <c r="AC402" s="7"/>
      <c r="AD402" s="7"/>
      <c r="AE402" s="7" t="s">
        <v>176</v>
      </c>
      <c r="AF402" s="11">
        <v>1</v>
      </c>
      <c r="AG402" s="7">
        <v>1</v>
      </c>
      <c r="AH402" s="7" t="s">
        <v>56</v>
      </c>
      <c r="AI402" s="7" t="s">
        <v>56</v>
      </c>
      <c r="AJ402" s="7" t="s">
        <v>56</v>
      </c>
      <c r="AK402" s="7"/>
      <c r="AL402" s="8" t="s">
        <v>58</v>
      </c>
      <c r="AM402" s="8"/>
    </row>
    <row r="403" spans="1:39" x14ac:dyDescent="0.3">
      <c r="A403" s="7">
        <v>436</v>
      </c>
      <c r="B403" s="7" t="s">
        <v>2558</v>
      </c>
      <c r="C403" s="8">
        <v>14293</v>
      </c>
      <c r="D403" s="7" t="s">
        <v>40</v>
      </c>
      <c r="E403" s="9" t="s">
        <v>2559</v>
      </c>
      <c r="F403" s="7">
        <v>9166592</v>
      </c>
      <c r="G403" s="7"/>
      <c r="H403" s="7"/>
      <c r="I403" s="7" t="s">
        <v>2560</v>
      </c>
      <c r="J403" s="7" t="s">
        <v>2561</v>
      </c>
      <c r="K403" s="12" t="s">
        <v>2562</v>
      </c>
      <c r="L403" s="7" t="s">
        <v>2563</v>
      </c>
      <c r="M403" s="7" t="s">
        <v>2558</v>
      </c>
      <c r="N403" s="10" t="s">
        <v>2564</v>
      </c>
      <c r="O403" s="10"/>
      <c r="P403" s="10"/>
      <c r="Q403" s="7" t="s">
        <v>66</v>
      </c>
      <c r="R403" s="7" t="str" cm="1">
        <f t="array" ref="R40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03" s="7" t="s">
        <v>49</v>
      </c>
      <c r="T403" s="7" t="s">
        <v>50</v>
      </c>
      <c r="U403" s="7" t="s">
        <v>2565</v>
      </c>
      <c r="V403" s="10" t="s">
        <v>2564</v>
      </c>
      <c r="W403" s="8">
        <v>44099</v>
      </c>
      <c r="X403" s="8">
        <v>44813</v>
      </c>
      <c r="Y403" s="7" t="s">
        <v>2563</v>
      </c>
      <c r="Z403" s="7" t="s">
        <v>2563</v>
      </c>
      <c r="AA403" s="7" t="s">
        <v>2558</v>
      </c>
      <c r="AB403" s="7" t="s">
        <v>545</v>
      </c>
      <c r="AC403" s="7" t="s">
        <v>2566</v>
      </c>
      <c r="AD403" s="7"/>
      <c r="AE403" s="7" t="s">
        <v>176</v>
      </c>
      <c r="AF403" s="11" t="s">
        <v>2567</v>
      </c>
      <c r="AG403" s="7">
        <v>3</v>
      </c>
      <c r="AH403" s="7" t="s">
        <v>54</v>
      </c>
      <c r="AI403" s="7" t="s">
        <v>56</v>
      </c>
      <c r="AJ403" s="7" t="s">
        <v>54</v>
      </c>
      <c r="AK403" s="7"/>
      <c r="AL403" s="8" t="s">
        <v>58</v>
      </c>
      <c r="AM403" s="8"/>
    </row>
    <row r="404" spans="1:39" x14ac:dyDescent="0.3">
      <c r="A404" s="7">
        <v>441</v>
      </c>
      <c r="B404" s="7" t="s">
        <v>2568</v>
      </c>
      <c r="C404" s="8">
        <v>28862</v>
      </c>
      <c r="D404" s="7" t="s">
        <v>40</v>
      </c>
      <c r="E404" s="9" t="s">
        <v>2569</v>
      </c>
      <c r="F404" s="7">
        <v>9269138</v>
      </c>
      <c r="G404" s="7"/>
      <c r="H404" s="7"/>
      <c r="I404" s="7" t="s">
        <v>2570</v>
      </c>
      <c r="J404" s="7" t="s">
        <v>2571</v>
      </c>
      <c r="K404" s="12" t="s">
        <v>2572</v>
      </c>
      <c r="L404" s="7" t="s">
        <v>2573</v>
      </c>
      <c r="M404" s="7" t="s">
        <v>2558</v>
      </c>
      <c r="N404" s="10">
        <v>5581999786787</v>
      </c>
      <c r="O404" s="10" t="s">
        <v>65</v>
      </c>
      <c r="P404" s="10"/>
      <c r="Q404" s="7" t="s">
        <v>2045</v>
      </c>
      <c r="R404" s="7" t="str" cm="1">
        <f t="array" ref="R40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04" s="7" t="s">
        <v>49</v>
      </c>
      <c r="T404" s="7" t="s">
        <v>50</v>
      </c>
      <c r="U404" s="7" t="s">
        <v>1602</v>
      </c>
      <c r="V404" s="10">
        <v>5581999786787</v>
      </c>
      <c r="W404" s="8">
        <v>44099</v>
      </c>
      <c r="X404" s="8">
        <v>44820</v>
      </c>
      <c r="Y404" s="7" t="s">
        <v>2563</v>
      </c>
      <c r="Z404" s="7" t="s">
        <v>2573</v>
      </c>
      <c r="AA404" s="7" t="s">
        <v>2568</v>
      </c>
      <c r="AB404" s="7" t="s">
        <v>108</v>
      </c>
      <c r="AC404" s="7" t="s">
        <v>140</v>
      </c>
      <c r="AD404" s="7" t="s">
        <v>54</v>
      </c>
      <c r="AE404" s="7" t="s">
        <v>176</v>
      </c>
      <c r="AF404" s="11">
        <v>1</v>
      </c>
      <c r="AG404" s="7">
        <v>3</v>
      </c>
      <c r="AH404" s="7" t="s">
        <v>54</v>
      </c>
      <c r="AI404" s="7" t="s">
        <v>56</v>
      </c>
      <c r="AJ404" s="7" t="s">
        <v>54</v>
      </c>
      <c r="AK404" s="7"/>
      <c r="AL404" s="8" t="s">
        <v>58</v>
      </c>
      <c r="AM404" s="8"/>
    </row>
    <row r="405" spans="1:39" x14ac:dyDescent="0.3">
      <c r="A405" s="7">
        <v>437</v>
      </c>
      <c r="B405" s="7" t="s">
        <v>2574</v>
      </c>
      <c r="C405" s="8">
        <v>19930</v>
      </c>
      <c r="D405" s="7" t="s">
        <v>40</v>
      </c>
      <c r="E405" s="9" t="s">
        <v>2575</v>
      </c>
      <c r="F405" s="7">
        <v>9169847</v>
      </c>
      <c r="G405" s="7"/>
      <c r="H405" s="7"/>
      <c r="I405" s="7" t="s">
        <v>2576</v>
      </c>
      <c r="J405" s="7" t="s">
        <v>2577</v>
      </c>
      <c r="K405" s="12" t="s">
        <v>2578</v>
      </c>
      <c r="L405" s="7" t="s">
        <v>2579</v>
      </c>
      <c r="M405" s="7" t="s">
        <v>2558</v>
      </c>
      <c r="N405" s="10" t="s">
        <v>2580</v>
      </c>
      <c r="O405" s="10"/>
      <c r="P405" s="10"/>
      <c r="Q405" s="7" t="s">
        <v>66</v>
      </c>
      <c r="R405" s="7" t="str" cm="1">
        <f t="array" ref="R40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05" s="7" t="s">
        <v>49</v>
      </c>
      <c r="T405" s="7" t="s">
        <v>50</v>
      </c>
      <c r="U405" s="7" t="s">
        <v>2581</v>
      </c>
      <c r="V405" s="10" t="s">
        <v>2580</v>
      </c>
      <c r="W405" s="8">
        <v>44099</v>
      </c>
      <c r="X405" s="8">
        <v>44816</v>
      </c>
      <c r="Y405" s="7" t="s">
        <v>2563</v>
      </c>
      <c r="Z405" s="7" t="s">
        <v>2579</v>
      </c>
      <c r="AA405" s="7" t="s">
        <v>2574</v>
      </c>
      <c r="AB405" s="7" t="s">
        <v>96</v>
      </c>
      <c r="AC405" s="7" t="s">
        <v>2566</v>
      </c>
      <c r="AD405" s="7"/>
      <c r="AE405" s="7" t="s">
        <v>176</v>
      </c>
      <c r="AF405" s="11" t="s">
        <v>2567</v>
      </c>
      <c r="AG405" s="7">
        <v>3</v>
      </c>
      <c r="AH405" s="7" t="s">
        <v>54</v>
      </c>
      <c r="AI405" s="7" t="s">
        <v>56</v>
      </c>
      <c r="AJ405" s="7" t="s">
        <v>54</v>
      </c>
      <c r="AK405" s="7"/>
      <c r="AL405" s="8" t="s">
        <v>58</v>
      </c>
      <c r="AM405" s="8"/>
    </row>
    <row r="406" spans="1:39" x14ac:dyDescent="0.3">
      <c r="A406" s="7">
        <v>438</v>
      </c>
      <c r="B406" s="7" t="s">
        <v>2582</v>
      </c>
      <c r="C406" s="8">
        <v>28776</v>
      </c>
      <c r="D406" s="7" t="s">
        <v>40</v>
      </c>
      <c r="E406" s="9" t="s">
        <v>2583</v>
      </c>
      <c r="F406" s="7">
        <v>9166930</v>
      </c>
      <c r="G406" s="7"/>
      <c r="H406" s="7"/>
      <c r="I406" s="7" t="s">
        <v>2584</v>
      </c>
      <c r="J406" s="7" t="s">
        <v>2585</v>
      </c>
      <c r="K406" s="12" t="s">
        <v>2586</v>
      </c>
      <c r="L406" s="7" t="s">
        <v>2587</v>
      </c>
      <c r="M406" s="7" t="s">
        <v>2558</v>
      </c>
      <c r="N406" s="10" t="s">
        <v>2588</v>
      </c>
      <c r="O406" s="10"/>
      <c r="P406" s="10"/>
      <c r="Q406" s="7" t="s">
        <v>66</v>
      </c>
      <c r="R406" s="7" t="str" cm="1">
        <f t="array" ref="R40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06" s="7" t="s">
        <v>49</v>
      </c>
      <c r="T406" s="7" t="s">
        <v>50</v>
      </c>
      <c r="U406" s="7" t="s">
        <v>2589</v>
      </c>
      <c r="V406" s="10" t="s">
        <v>2588</v>
      </c>
      <c r="W406" s="8">
        <v>44099</v>
      </c>
      <c r="X406" s="8">
        <v>44816</v>
      </c>
      <c r="Y406" s="7" t="s">
        <v>2563</v>
      </c>
      <c r="Z406" s="7" t="s">
        <v>2587</v>
      </c>
      <c r="AA406" s="7" t="s">
        <v>2582</v>
      </c>
      <c r="AB406" s="7" t="s">
        <v>124</v>
      </c>
      <c r="AC406" s="7" t="s">
        <v>2566</v>
      </c>
      <c r="AD406" s="7"/>
      <c r="AE406" s="7" t="s">
        <v>176</v>
      </c>
      <c r="AF406" s="11" t="s">
        <v>2567</v>
      </c>
      <c r="AG406" s="7">
        <v>3</v>
      </c>
      <c r="AH406" s="7" t="s">
        <v>54</v>
      </c>
      <c r="AI406" s="7" t="s">
        <v>56</v>
      </c>
      <c r="AJ406" s="7" t="s">
        <v>54</v>
      </c>
      <c r="AK406" s="7"/>
      <c r="AL406" s="8" t="s">
        <v>58</v>
      </c>
      <c r="AM406" s="8"/>
    </row>
    <row r="407" spans="1:39" x14ac:dyDescent="0.3">
      <c r="A407" s="7">
        <v>439</v>
      </c>
      <c r="B407" s="7" t="s">
        <v>2590</v>
      </c>
      <c r="C407" s="8">
        <v>28586</v>
      </c>
      <c r="D407" s="7" t="s">
        <v>40</v>
      </c>
      <c r="E407" s="9" t="s">
        <v>2591</v>
      </c>
      <c r="F407" s="7">
        <v>4329414</v>
      </c>
      <c r="G407" s="7"/>
      <c r="H407" s="7"/>
      <c r="I407" s="7"/>
      <c r="J407" s="7" t="s">
        <v>2592</v>
      </c>
      <c r="K407" s="12" t="s">
        <v>2593</v>
      </c>
      <c r="L407" s="7" t="s">
        <v>2594</v>
      </c>
      <c r="M407" s="7" t="s">
        <v>2590</v>
      </c>
      <c r="N407" s="10" t="s">
        <v>2595</v>
      </c>
      <c r="O407" s="10"/>
      <c r="P407" s="10"/>
      <c r="Q407" s="7" t="s">
        <v>2104</v>
      </c>
      <c r="R407" s="7" t="str" cm="1">
        <f t="array" ref="R407">_xlfn.IFS(BaseClientes2[[#This Row],[tipoDeCliente]]="ADVISOR","ADVISOR",BaseClientes2[[#This Row],[tipoDeCliente]]="FAMILIA","RETENCAO",BaseClientes2[[#This Row],[tipoDeCliente]]="RETENCAO","RETENCAO",BaseClientes2[[#This Row],[tipoDeCliente]]="NORMAL","CONSULTORIA",BaseClientes2[[#This Row],[tipoDeCliente]]="HIBRIDO","CONSULTORIA")</f>
        <v>ADVISOR</v>
      </c>
      <c r="S407" s="7" t="s">
        <v>470</v>
      </c>
      <c r="T407" s="7" t="s">
        <v>434</v>
      </c>
      <c r="U407" s="7" t="s">
        <v>2596</v>
      </c>
      <c r="V407" s="10" t="s">
        <v>2595</v>
      </c>
      <c r="W407" s="8">
        <v>44099</v>
      </c>
      <c r="X407" s="8">
        <v>44820</v>
      </c>
      <c r="Y407" s="7" t="s">
        <v>2594</v>
      </c>
      <c r="Z407" s="7" t="s">
        <v>2594</v>
      </c>
      <c r="AA407" s="7" t="s">
        <v>2590</v>
      </c>
      <c r="AB407" s="7" t="s">
        <v>705</v>
      </c>
      <c r="AC407" s="7" t="s">
        <v>140</v>
      </c>
      <c r="AD407" s="7"/>
      <c r="AE407" s="7" t="s">
        <v>2104</v>
      </c>
      <c r="AF407" s="11" t="s">
        <v>2567</v>
      </c>
      <c r="AG407" s="7"/>
      <c r="AH407" s="7" t="s">
        <v>56</v>
      </c>
      <c r="AI407" s="7" t="s">
        <v>56</v>
      </c>
      <c r="AJ407" s="7" t="s">
        <v>56</v>
      </c>
      <c r="AK407" s="7"/>
      <c r="AL407" s="8" t="s">
        <v>58</v>
      </c>
      <c r="AM407" s="8"/>
    </row>
    <row r="408" spans="1:39" x14ac:dyDescent="0.3">
      <c r="A408" s="7">
        <v>440</v>
      </c>
      <c r="B408" s="7" t="s">
        <v>2597</v>
      </c>
      <c r="C408" s="8">
        <v>31610</v>
      </c>
      <c r="D408" s="7" t="s">
        <v>72</v>
      </c>
      <c r="E408" s="9" t="s">
        <v>2598</v>
      </c>
      <c r="F408" s="7">
        <v>2759577</v>
      </c>
      <c r="G408" s="7"/>
      <c r="H408" s="7"/>
      <c r="I408" s="7" t="s">
        <v>2599</v>
      </c>
      <c r="J408" s="7" t="s">
        <v>2600</v>
      </c>
      <c r="K408" s="12" t="s">
        <v>2601</v>
      </c>
      <c r="L408" s="7" t="s">
        <v>2602</v>
      </c>
      <c r="M408" s="7" t="s">
        <v>2597</v>
      </c>
      <c r="N408" s="10">
        <v>5581999268330</v>
      </c>
      <c r="O408" s="10" t="s">
        <v>106</v>
      </c>
      <c r="P408" s="10"/>
      <c r="Q408" s="7" t="s">
        <v>66</v>
      </c>
      <c r="R408" s="7" t="str" cm="1">
        <f t="array" ref="R408">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08" s="7" t="s">
        <v>49</v>
      </c>
      <c r="T408" s="7" t="s">
        <v>50</v>
      </c>
      <c r="U408" s="7" t="s">
        <v>265</v>
      </c>
      <c r="V408" s="10">
        <v>5581999268330</v>
      </c>
      <c r="W408" s="8">
        <v>44099</v>
      </c>
      <c r="X408" s="8">
        <v>44804</v>
      </c>
      <c r="Y408" s="7" t="s">
        <v>2602</v>
      </c>
      <c r="Z408" s="7" t="s">
        <v>2602</v>
      </c>
      <c r="AA408" s="7" t="s">
        <v>2597</v>
      </c>
      <c r="AB408" s="7" t="s">
        <v>124</v>
      </c>
      <c r="AC408" s="7"/>
      <c r="AD408" s="7"/>
      <c r="AE408" s="7" t="s">
        <v>176</v>
      </c>
      <c r="AF408" s="11">
        <v>1</v>
      </c>
      <c r="AG408" s="7">
        <v>2</v>
      </c>
      <c r="AH408" s="7" t="s">
        <v>54</v>
      </c>
      <c r="AI408" s="7" t="s">
        <v>54</v>
      </c>
      <c r="AJ408" s="7" t="s">
        <v>54</v>
      </c>
      <c r="AK408" s="7"/>
      <c r="AL408" s="8" t="s">
        <v>58</v>
      </c>
      <c r="AM408" s="8"/>
    </row>
    <row r="409" spans="1:39" x14ac:dyDescent="0.3">
      <c r="A409" s="7">
        <v>435</v>
      </c>
      <c r="B409" s="7" t="s">
        <v>2603</v>
      </c>
      <c r="C409" s="8">
        <v>23757</v>
      </c>
      <c r="D409" s="7" t="s">
        <v>40</v>
      </c>
      <c r="E409" s="9" t="s">
        <v>2604</v>
      </c>
      <c r="F409" s="7">
        <v>9166623</v>
      </c>
      <c r="G409" s="7"/>
      <c r="H409" s="7"/>
      <c r="I409" s="7" t="s">
        <v>2605</v>
      </c>
      <c r="J409" s="7" t="s">
        <v>2606</v>
      </c>
      <c r="K409" s="12" t="s">
        <v>2607</v>
      </c>
      <c r="L409" s="7" t="s">
        <v>2608</v>
      </c>
      <c r="M409" s="7" t="s">
        <v>2558</v>
      </c>
      <c r="N409" s="10" t="s">
        <v>2609</v>
      </c>
      <c r="O409" s="10"/>
      <c r="P409" s="10"/>
      <c r="Q409" s="7" t="s">
        <v>66</v>
      </c>
      <c r="R409" s="7" t="str" cm="1">
        <f t="array" ref="R40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09" s="7" t="s">
        <v>49</v>
      </c>
      <c r="T409" s="7" t="s">
        <v>50</v>
      </c>
      <c r="U409" s="7" t="s">
        <v>2610</v>
      </c>
      <c r="V409" s="10" t="s">
        <v>2609</v>
      </c>
      <c r="W409" s="8">
        <v>44099</v>
      </c>
      <c r="X409" s="8">
        <v>44813</v>
      </c>
      <c r="Y409" s="7" t="s">
        <v>2563</v>
      </c>
      <c r="Z409" s="7" t="s">
        <v>2608</v>
      </c>
      <c r="AA409" s="7" t="s">
        <v>2603</v>
      </c>
      <c r="AB409" s="7" t="s">
        <v>545</v>
      </c>
      <c r="AC409" s="7" t="s">
        <v>2566</v>
      </c>
      <c r="AD409" s="7"/>
      <c r="AE409" s="7" t="s">
        <v>176</v>
      </c>
      <c r="AF409" s="11" t="s">
        <v>2567</v>
      </c>
      <c r="AG409" s="7">
        <v>3</v>
      </c>
      <c r="AH409" s="7" t="s">
        <v>54</v>
      </c>
      <c r="AI409" s="7" t="s">
        <v>56</v>
      </c>
      <c r="AJ409" s="7" t="s">
        <v>54</v>
      </c>
      <c r="AK409" s="7"/>
      <c r="AL409" s="8" t="s">
        <v>58</v>
      </c>
      <c r="AM409" s="8"/>
    </row>
    <row r="410" spans="1:39" x14ac:dyDescent="0.3">
      <c r="A410" s="7">
        <v>442</v>
      </c>
      <c r="B410" s="7" t="s">
        <v>2611</v>
      </c>
      <c r="C410" s="8">
        <v>43411</v>
      </c>
      <c r="D410" s="7" t="s">
        <v>84</v>
      </c>
      <c r="E410" s="9" t="s">
        <v>2612</v>
      </c>
      <c r="F410" s="7">
        <v>2888131</v>
      </c>
      <c r="G410" s="7"/>
      <c r="H410" s="7"/>
      <c r="I410" s="7" t="s">
        <v>2613</v>
      </c>
      <c r="J410" s="7" t="s">
        <v>2614</v>
      </c>
      <c r="K410" s="12" t="s">
        <v>2601</v>
      </c>
      <c r="L410" s="7" t="s">
        <v>2602</v>
      </c>
      <c r="M410" s="7" t="s">
        <v>2597</v>
      </c>
      <c r="N410" s="10">
        <v>5581999268330</v>
      </c>
      <c r="O410" s="10" t="s">
        <v>65</v>
      </c>
      <c r="P410" s="10"/>
      <c r="Q410" s="7" t="s">
        <v>66</v>
      </c>
      <c r="R410" s="7" t="str" cm="1">
        <f t="array" ref="R41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10" s="7" t="s">
        <v>49</v>
      </c>
      <c r="T410" s="7" t="s">
        <v>50</v>
      </c>
      <c r="U410" s="7" t="s">
        <v>2615</v>
      </c>
      <c r="V410" s="10">
        <v>5581999268330</v>
      </c>
      <c r="W410" s="8">
        <v>44099</v>
      </c>
      <c r="X410" s="8">
        <v>44804</v>
      </c>
      <c r="Y410" s="7" t="s">
        <v>2602</v>
      </c>
      <c r="Z410" s="7" t="s">
        <v>2602</v>
      </c>
      <c r="AA410" s="7" t="s">
        <v>2597</v>
      </c>
      <c r="AB410" s="7" t="s">
        <v>124</v>
      </c>
      <c r="AC410" s="7"/>
      <c r="AD410" s="7"/>
      <c r="AE410" s="7" t="s">
        <v>176</v>
      </c>
      <c r="AF410" s="11">
        <v>1</v>
      </c>
      <c r="AG410" s="7">
        <v>2</v>
      </c>
      <c r="AH410" s="7" t="s">
        <v>54</v>
      </c>
      <c r="AI410" s="7" t="s">
        <v>54</v>
      </c>
      <c r="AJ410" s="7" t="s">
        <v>54</v>
      </c>
      <c r="AK410" s="7"/>
      <c r="AL410" s="8" t="s">
        <v>58</v>
      </c>
      <c r="AM410" s="8"/>
    </row>
    <row r="411" spans="1:39" x14ac:dyDescent="0.3">
      <c r="A411" s="7">
        <v>443</v>
      </c>
      <c r="B411" s="7" t="s">
        <v>804</v>
      </c>
      <c r="C411" s="8">
        <v>34343</v>
      </c>
      <c r="D411" s="7" t="s">
        <v>40</v>
      </c>
      <c r="E411" s="9" t="s">
        <v>2616</v>
      </c>
      <c r="F411" s="7"/>
      <c r="G411" s="7">
        <v>2680858</v>
      </c>
      <c r="H411" s="7"/>
      <c r="I411" s="7" t="s">
        <v>2617</v>
      </c>
      <c r="J411" s="7" t="s">
        <v>808</v>
      </c>
      <c r="K411" s="12" t="s">
        <v>809</v>
      </c>
      <c r="L411" s="7" t="s">
        <v>2618</v>
      </c>
      <c r="M411" s="7" t="s">
        <v>804</v>
      </c>
      <c r="N411" s="10">
        <v>5511997001994</v>
      </c>
      <c r="O411" s="10" t="s">
        <v>65</v>
      </c>
      <c r="P411" s="10" t="s">
        <v>65</v>
      </c>
      <c r="Q411" s="7" t="s">
        <v>66</v>
      </c>
      <c r="R411" s="7" t="str" cm="1">
        <f t="array" ref="R41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11" s="7" t="s">
        <v>217</v>
      </c>
      <c r="T411" s="7" t="s">
        <v>185</v>
      </c>
      <c r="U411" s="7" t="s">
        <v>811</v>
      </c>
      <c r="V411" s="10">
        <v>5511997001994</v>
      </c>
      <c r="W411" s="8">
        <v>44099</v>
      </c>
      <c r="X411" s="8">
        <v>44263</v>
      </c>
      <c r="Y411" s="7" t="s">
        <v>810</v>
      </c>
      <c r="Z411" s="7" t="s">
        <v>810</v>
      </c>
      <c r="AA411" s="7" t="s">
        <v>804</v>
      </c>
      <c r="AB411" s="7" t="s">
        <v>52</v>
      </c>
      <c r="AC411" s="7" t="s">
        <v>53</v>
      </c>
      <c r="AD411" s="7" t="s">
        <v>56</v>
      </c>
      <c r="AE411" s="7" t="s">
        <v>176</v>
      </c>
      <c r="AF411" s="11">
        <v>1</v>
      </c>
      <c r="AG411" s="7">
        <v>1</v>
      </c>
      <c r="AH411" s="7" t="s">
        <v>54</v>
      </c>
      <c r="AI411" s="7" t="s">
        <v>56</v>
      </c>
      <c r="AJ411" s="7" t="s">
        <v>54</v>
      </c>
      <c r="AK411" s="7"/>
      <c r="AL411" s="8" t="s">
        <v>58</v>
      </c>
      <c r="AM411" s="8"/>
    </row>
    <row r="412" spans="1:39" x14ac:dyDescent="0.3">
      <c r="A412" s="7">
        <v>444</v>
      </c>
      <c r="B412" s="7" t="s">
        <v>2619</v>
      </c>
      <c r="C412" s="8">
        <v>30356</v>
      </c>
      <c r="D412" s="7" t="s">
        <v>40</v>
      </c>
      <c r="E412" s="9" t="s">
        <v>2620</v>
      </c>
      <c r="F412" s="7">
        <v>348850</v>
      </c>
      <c r="G412" s="7"/>
      <c r="H412" s="7"/>
      <c r="I412" s="7"/>
      <c r="J412" s="7" t="s">
        <v>2621</v>
      </c>
      <c r="K412" s="12" t="s">
        <v>2622</v>
      </c>
      <c r="L412" s="7" t="s">
        <v>2623</v>
      </c>
      <c r="M412" s="7" t="s">
        <v>2619</v>
      </c>
      <c r="N412" s="10">
        <v>5581933270369</v>
      </c>
      <c r="O412" s="10" t="s">
        <v>106</v>
      </c>
      <c r="P412" s="10"/>
      <c r="Q412" s="7" t="s">
        <v>1073</v>
      </c>
      <c r="R412" s="7" t="str" cm="1">
        <f t="array" ref="R412">_xlfn.IFS(BaseClientes2[[#This Row],[tipoDeCliente]]="ADVISOR","ADVISOR",BaseClientes2[[#This Row],[tipoDeCliente]]="FAMILIA","RETENCAO",BaseClientes2[[#This Row],[tipoDeCliente]]="RETENCAO","RETENCAO",BaseClientes2[[#This Row],[tipoDeCliente]]="NORMAL","CONSULTORIA",BaseClientes2[[#This Row],[tipoDeCliente]]="HIBRIDO","CONSULTORIA")</f>
        <v>RETENCAO</v>
      </c>
      <c r="S412" s="7" t="s">
        <v>49</v>
      </c>
      <c r="T412" s="7" t="s">
        <v>50</v>
      </c>
      <c r="U412" s="7" t="s">
        <v>51</v>
      </c>
      <c r="V412" s="10">
        <v>5581933270369</v>
      </c>
      <c r="W412" s="8">
        <v>44099</v>
      </c>
      <c r="X412" s="8">
        <v>44843</v>
      </c>
      <c r="Y412" s="7" t="s">
        <v>2623</v>
      </c>
      <c r="Z412" s="7" t="s">
        <v>2623</v>
      </c>
      <c r="AA412" s="7" t="s">
        <v>2619</v>
      </c>
      <c r="AB412" s="7" t="s">
        <v>52</v>
      </c>
      <c r="AC412" s="7"/>
      <c r="AD412" s="7"/>
      <c r="AE412" s="7" t="s">
        <v>68</v>
      </c>
      <c r="AF412" s="11">
        <v>0</v>
      </c>
      <c r="AG412" s="7"/>
      <c r="AH412" s="7" t="s">
        <v>56</v>
      </c>
      <c r="AI412" s="7" t="s">
        <v>56</v>
      </c>
      <c r="AJ412" s="7" t="s">
        <v>56</v>
      </c>
      <c r="AK412" s="7"/>
      <c r="AL412" s="8" t="s">
        <v>58</v>
      </c>
      <c r="AM412" s="8"/>
    </row>
    <row r="413" spans="1:39" x14ac:dyDescent="0.3">
      <c r="A413" s="7">
        <v>445</v>
      </c>
      <c r="B413" s="7" t="s">
        <v>2624</v>
      </c>
      <c r="C413" s="8">
        <v>29350</v>
      </c>
      <c r="D413" s="7" t="s">
        <v>40</v>
      </c>
      <c r="E413" s="9" t="s">
        <v>2625</v>
      </c>
      <c r="F413" s="7">
        <v>4372604</v>
      </c>
      <c r="G413" s="7">
        <v>2016700</v>
      </c>
      <c r="H413" s="7"/>
      <c r="I413" s="7"/>
      <c r="J413" s="7" t="s">
        <v>2626</v>
      </c>
      <c r="K413" s="12" t="s">
        <v>2627</v>
      </c>
      <c r="L413" s="7" t="s">
        <v>2628</v>
      </c>
      <c r="M413" s="7" t="s">
        <v>2624</v>
      </c>
      <c r="N413" s="10">
        <v>5579981027393</v>
      </c>
      <c r="O413" s="10"/>
      <c r="P413" s="10"/>
      <c r="Q413" s="7" t="s">
        <v>2104</v>
      </c>
      <c r="R413" s="7" t="str" cm="1">
        <f t="array" ref="R413">_xlfn.IFS(BaseClientes2[[#This Row],[tipoDeCliente]]="ADVISOR","ADVISOR",BaseClientes2[[#This Row],[tipoDeCliente]]="FAMILIA","RETENCAO",BaseClientes2[[#This Row],[tipoDeCliente]]="RETENCAO","RETENCAO",BaseClientes2[[#This Row],[tipoDeCliente]]="NORMAL","CONSULTORIA",BaseClientes2[[#This Row],[tipoDeCliente]]="HIBRIDO","CONSULTORIA")</f>
        <v>ADVISOR</v>
      </c>
      <c r="S413" s="7" t="s">
        <v>2629</v>
      </c>
      <c r="T413" s="7" t="s">
        <v>2630</v>
      </c>
      <c r="U413" s="7" t="s">
        <v>2631</v>
      </c>
      <c r="V413" s="10">
        <v>5579981027393</v>
      </c>
      <c r="W413" s="8">
        <v>44099</v>
      </c>
      <c r="X413" s="8">
        <v>44834</v>
      </c>
      <c r="Y413" s="7" t="s">
        <v>2628</v>
      </c>
      <c r="Z413" s="7" t="s">
        <v>2628</v>
      </c>
      <c r="AA413" s="7" t="s">
        <v>2624</v>
      </c>
      <c r="AB413" s="7" t="s">
        <v>108</v>
      </c>
      <c r="AC413" s="7"/>
      <c r="AD413" s="7"/>
      <c r="AE413" s="7" t="s">
        <v>2104</v>
      </c>
      <c r="AF413" s="11">
        <v>1</v>
      </c>
      <c r="AG413" s="7"/>
      <c r="AH413" s="7" t="s">
        <v>56</v>
      </c>
      <c r="AI413" s="7" t="s">
        <v>56</v>
      </c>
      <c r="AJ413" s="7" t="s">
        <v>56</v>
      </c>
      <c r="AK413" s="7"/>
      <c r="AL413" s="8" t="s">
        <v>58</v>
      </c>
      <c r="AM413" s="8"/>
    </row>
    <row r="414" spans="1:39" x14ac:dyDescent="0.3">
      <c r="A414" s="7">
        <v>446</v>
      </c>
      <c r="B414" s="7" t="s">
        <v>2632</v>
      </c>
      <c r="C414" s="8">
        <v>32084</v>
      </c>
      <c r="D414" s="7" t="s">
        <v>40</v>
      </c>
      <c r="E414" s="9" t="s">
        <v>2633</v>
      </c>
      <c r="F414" s="7"/>
      <c r="G414" s="7"/>
      <c r="H414" s="7"/>
      <c r="I414" s="7"/>
      <c r="J414" s="7" t="s">
        <v>2634</v>
      </c>
      <c r="K414" s="12" t="s">
        <v>2635</v>
      </c>
      <c r="L414" s="7" t="s">
        <v>2636</v>
      </c>
      <c r="M414" s="7" t="s">
        <v>2632</v>
      </c>
      <c r="N414" s="10">
        <v>5511972515244</v>
      </c>
      <c r="O414" s="10"/>
      <c r="P414" s="10"/>
      <c r="Q414" s="7" t="s">
        <v>2104</v>
      </c>
      <c r="R414" s="7" t="str" cm="1">
        <f t="array" ref="R414">_xlfn.IFS(BaseClientes2[[#This Row],[tipoDeCliente]]="ADVISOR","ADVISOR",BaseClientes2[[#This Row],[tipoDeCliente]]="FAMILIA","RETENCAO",BaseClientes2[[#This Row],[tipoDeCliente]]="RETENCAO","RETENCAO",BaseClientes2[[#This Row],[tipoDeCliente]]="NORMAL","CONSULTORIA",BaseClientes2[[#This Row],[tipoDeCliente]]="HIBRIDO","CONSULTORIA")</f>
        <v>ADVISOR</v>
      </c>
      <c r="S414" s="7" t="s">
        <v>2637</v>
      </c>
      <c r="T414" s="7" t="s">
        <v>185</v>
      </c>
      <c r="U414" s="7" t="s">
        <v>2638</v>
      </c>
      <c r="V414" s="10">
        <v>5511972515244</v>
      </c>
      <c r="W414" s="8">
        <v>44099</v>
      </c>
      <c r="X414" s="8">
        <v>44840</v>
      </c>
      <c r="Y414" s="7" t="s">
        <v>2636</v>
      </c>
      <c r="Z414" s="7" t="s">
        <v>2636</v>
      </c>
      <c r="AA414" s="7" t="s">
        <v>2632</v>
      </c>
      <c r="AB414" s="7" t="s">
        <v>769</v>
      </c>
      <c r="AC414" s="7"/>
      <c r="AD414" s="7"/>
      <c r="AE414" s="7" t="s">
        <v>2104</v>
      </c>
      <c r="AF414" s="11">
        <v>1</v>
      </c>
      <c r="AG414" s="7"/>
      <c r="AH414" s="7" t="s">
        <v>56</v>
      </c>
      <c r="AI414" s="7" t="s">
        <v>56</v>
      </c>
      <c r="AJ414" s="7" t="s">
        <v>56</v>
      </c>
      <c r="AK414" s="7"/>
      <c r="AL414" s="8" t="s">
        <v>58</v>
      </c>
      <c r="AM414" s="8"/>
    </row>
    <row r="415" spans="1:39" x14ac:dyDescent="0.3">
      <c r="A415" s="7">
        <v>447</v>
      </c>
      <c r="B415" s="7" t="s">
        <v>2639</v>
      </c>
      <c r="C415" s="8">
        <v>31254</v>
      </c>
      <c r="D415" s="7" t="s">
        <v>40</v>
      </c>
      <c r="E415" s="9" t="s">
        <v>2640</v>
      </c>
      <c r="F415" s="7">
        <v>3515208</v>
      </c>
      <c r="G415" s="7">
        <v>1856856</v>
      </c>
      <c r="H415" s="7"/>
      <c r="I415" s="7"/>
      <c r="J415" s="7" t="s">
        <v>2641</v>
      </c>
      <c r="K415" s="12" t="s">
        <v>2642</v>
      </c>
      <c r="L415" s="7" t="s">
        <v>2643</v>
      </c>
      <c r="M415" s="7" t="s">
        <v>2639</v>
      </c>
      <c r="N415" s="10">
        <v>5573981079426</v>
      </c>
      <c r="O415" s="10"/>
      <c r="P415" s="10"/>
      <c r="Q415" s="7" t="s">
        <v>2104</v>
      </c>
      <c r="R415" s="7" t="str" cm="1">
        <f t="array" ref="R415">_xlfn.IFS(BaseClientes2[[#This Row],[tipoDeCliente]]="ADVISOR","ADVISOR",BaseClientes2[[#This Row],[tipoDeCliente]]="FAMILIA","RETENCAO",BaseClientes2[[#This Row],[tipoDeCliente]]="RETENCAO","RETENCAO",BaseClientes2[[#This Row],[tipoDeCliente]]="NORMAL","CONSULTORIA",BaseClientes2[[#This Row],[tipoDeCliente]]="HIBRIDO","CONSULTORIA")</f>
        <v>ADVISOR</v>
      </c>
      <c r="S415" s="7" t="s">
        <v>326</v>
      </c>
      <c r="T415" s="7" t="s">
        <v>296</v>
      </c>
      <c r="U415" s="7" t="s">
        <v>2644</v>
      </c>
      <c r="V415" s="10">
        <v>5573981079426</v>
      </c>
      <c r="W415" s="8">
        <v>44099</v>
      </c>
      <c r="X415" s="8">
        <v>44839</v>
      </c>
      <c r="Y415" s="7" t="s">
        <v>2643</v>
      </c>
      <c r="Z415" s="7" t="s">
        <v>2643</v>
      </c>
      <c r="AA415" s="7" t="s">
        <v>2639</v>
      </c>
      <c r="AB415" s="7" t="s">
        <v>2645</v>
      </c>
      <c r="AC415" s="7"/>
      <c r="AD415" s="7"/>
      <c r="AE415" s="7" t="s">
        <v>2104</v>
      </c>
      <c r="AF415" s="11">
        <v>1</v>
      </c>
      <c r="AG415" s="7"/>
      <c r="AH415" s="7" t="s">
        <v>56</v>
      </c>
      <c r="AI415" s="7" t="s">
        <v>56</v>
      </c>
      <c r="AJ415" s="7" t="s">
        <v>56</v>
      </c>
      <c r="AK415" s="7"/>
      <c r="AL415" s="8" t="s">
        <v>58</v>
      </c>
      <c r="AM415" s="8"/>
    </row>
    <row r="416" spans="1:39" x14ac:dyDescent="0.3">
      <c r="A416" s="7">
        <v>448</v>
      </c>
      <c r="B416" s="7" t="s">
        <v>2646</v>
      </c>
      <c r="C416" s="8">
        <v>44781</v>
      </c>
      <c r="D416" s="7" t="s">
        <v>40</v>
      </c>
      <c r="E416" s="9" t="s">
        <v>2647</v>
      </c>
      <c r="F416" s="7">
        <v>2505688</v>
      </c>
      <c r="G416" s="7">
        <v>2354850</v>
      </c>
      <c r="H416" s="7"/>
      <c r="I416" s="7"/>
      <c r="J416" s="7" t="s">
        <v>2648</v>
      </c>
      <c r="K416" s="12" t="s">
        <v>2649</v>
      </c>
      <c r="L416" s="7" t="s">
        <v>2650</v>
      </c>
      <c r="M416" s="7" t="s">
        <v>2646</v>
      </c>
      <c r="N416" s="10">
        <v>5581982880808</v>
      </c>
      <c r="O416" s="10"/>
      <c r="P416" s="10"/>
      <c r="Q416" s="7" t="s">
        <v>2104</v>
      </c>
      <c r="R416" s="7" t="str" cm="1">
        <f t="array" ref="R416">_xlfn.IFS(BaseClientes2[[#This Row],[tipoDeCliente]]="ADVISOR","ADVISOR",BaseClientes2[[#This Row],[tipoDeCliente]]="FAMILIA","RETENCAO",BaseClientes2[[#This Row],[tipoDeCliente]]="RETENCAO","RETENCAO",BaseClientes2[[#This Row],[tipoDeCliente]]="NORMAL","CONSULTORIA",BaseClientes2[[#This Row],[tipoDeCliente]]="HIBRIDO","CONSULTORIA")</f>
        <v>ADVISOR</v>
      </c>
      <c r="S416" s="7" t="s">
        <v>49</v>
      </c>
      <c r="T416" s="7" t="s">
        <v>50</v>
      </c>
      <c r="U416" s="7" t="s">
        <v>2651</v>
      </c>
      <c r="V416" s="10">
        <v>5581982880808</v>
      </c>
      <c r="W416" s="8">
        <v>44099</v>
      </c>
      <c r="X416" s="8">
        <v>44831</v>
      </c>
      <c r="Y416" s="7" t="s">
        <v>2650</v>
      </c>
      <c r="Z416" s="7" t="s">
        <v>2650</v>
      </c>
      <c r="AA416" s="7" t="s">
        <v>2646</v>
      </c>
      <c r="AB416" s="7" t="s">
        <v>338</v>
      </c>
      <c r="AC416" s="7"/>
      <c r="AD416" s="7"/>
      <c r="AE416" s="7" t="s">
        <v>2104</v>
      </c>
      <c r="AF416" s="11">
        <v>1</v>
      </c>
      <c r="AG416" s="7"/>
      <c r="AH416" s="7" t="s">
        <v>56</v>
      </c>
      <c r="AI416" s="7" t="s">
        <v>56</v>
      </c>
      <c r="AJ416" s="7" t="s">
        <v>56</v>
      </c>
      <c r="AK416" s="7"/>
      <c r="AL416" s="8" t="s">
        <v>58</v>
      </c>
      <c r="AM416" s="8"/>
    </row>
    <row r="417" spans="1:39" x14ac:dyDescent="0.3">
      <c r="A417" s="7">
        <v>449</v>
      </c>
      <c r="B417" s="7" t="s">
        <v>2052</v>
      </c>
      <c r="C417" s="8">
        <v>33779</v>
      </c>
      <c r="D417" s="7" t="s">
        <v>72</v>
      </c>
      <c r="E417" s="9" t="s">
        <v>2652</v>
      </c>
      <c r="F417" s="7"/>
      <c r="G417" s="7">
        <v>3778129</v>
      </c>
      <c r="H417" s="7"/>
      <c r="I417" s="7" t="s">
        <v>2653</v>
      </c>
      <c r="J417" s="7" t="s">
        <v>2055</v>
      </c>
      <c r="K417" s="12" t="s">
        <v>2056</v>
      </c>
      <c r="L417" s="7" t="s">
        <v>2654</v>
      </c>
      <c r="M417" s="7" t="s">
        <v>2029</v>
      </c>
      <c r="N417" s="10">
        <v>5581996491409</v>
      </c>
      <c r="O417" s="10"/>
      <c r="P417" s="10" t="s">
        <v>65</v>
      </c>
      <c r="Q417" s="7" t="s">
        <v>66</v>
      </c>
      <c r="R417" s="7" t="str" cm="1">
        <f t="array" ref="R41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17" s="7" t="s">
        <v>217</v>
      </c>
      <c r="T417" s="7" t="s">
        <v>185</v>
      </c>
      <c r="U417" s="7" t="s">
        <v>2057</v>
      </c>
      <c r="V417" s="10">
        <v>5581981928899</v>
      </c>
      <c r="W417" s="8">
        <v>44099</v>
      </c>
      <c r="X417" s="8">
        <v>44709</v>
      </c>
      <c r="Y417" s="7" t="s">
        <v>2034</v>
      </c>
      <c r="Z417" s="7" t="s">
        <v>2034</v>
      </c>
      <c r="AA417" s="7" t="s">
        <v>2029</v>
      </c>
      <c r="AB417" s="7" t="s">
        <v>124</v>
      </c>
      <c r="AC417" s="7" t="s">
        <v>53</v>
      </c>
      <c r="AD417" s="7" t="s">
        <v>56</v>
      </c>
      <c r="AE417" s="7" t="s">
        <v>176</v>
      </c>
      <c r="AF417" s="11">
        <v>1</v>
      </c>
      <c r="AG417" s="7">
        <v>2</v>
      </c>
      <c r="AH417" s="7" t="s">
        <v>54</v>
      </c>
      <c r="AI417" s="7" t="s">
        <v>56</v>
      </c>
      <c r="AJ417" s="7" t="s">
        <v>54</v>
      </c>
      <c r="AK417" s="7"/>
      <c r="AL417" s="8" t="s">
        <v>58</v>
      </c>
      <c r="AM417" s="8"/>
    </row>
    <row r="418" spans="1:39" x14ac:dyDescent="0.3">
      <c r="A418" s="7">
        <v>450</v>
      </c>
      <c r="B418" s="7" t="s">
        <v>2655</v>
      </c>
      <c r="C418" s="8">
        <v>44737</v>
      </c>
      <c r="D418" s="7" t="s">
        <v>72</v>
      </c>
      <c r="E418" s="9" t="s">
        <v>2656</v>
      </c>
      <c r="F418" s="7"/>
      <c r="G418" s="7"/>
      <c r="H418" s="7"/>
      <c r="I418" s="7"/>
      <c r="J418" s="7" t="s">
        <v>2657</v>
      </c>
      <c r="K418" s="12" t="s">
        <v>2658</v>
      </c>
      <c r="L418" s="7" t="s">
        <v>2659</v>
      </c>
      <c r="M418" s="7" t="s">
        <v>2655</v>
      </c>
      <c r="N418" s="10">
        <v>5511974510059</v>
      </c>
      <c r="O418" s="10"/>
      <c r="P418" s="10"/>
      <c r="Q418" s="7" t="s">
        <v>2104</v>
      </c>
      <c r="R418" s="7" t="s">
        <v>2104</v>
      </c>
      <c r="S418" s="7" t="s">
        <v>217</v>
      </c>
      <c r="T418" s="7" t="s">
        <v>185</v>
      </c>
      <c r="U418" s="7" t="s">
        <v>370</v>
      </c>
      <c r="V418" s="10">
        <v>5511974510059</v>
      </c>
      <c r="W418" s="8">
        <v>44099</v>
      </c>
      <c r="X418" s="8">
        <v>44762</v>
      </c>
      <c r="Y418" s="7" t="s">
        <v>2659</v>
      </c>
      <c r="Z418" s="7" t="s">
        <v>2659</v>
      </c>
      <c r="AA418" s="7" t="s">
        <v>2660</v>
      </c>
      <c r="AB418" s="7" t="s">
        <v>545</v>
      </c>
      <c r="AC418" s="7" t="s">
        <v>140</v>
      </c>
      <c r="AD418" s="7"/>
      <c r="AE418" s="7" t="s">
        <v>2104</v>
      </c>
      <c r="AF418" s="11">
        <v>1</v>
      </c>
      <c r="AG418" s="7"/>
      <c r="AH418" s="7" t="s">
        <v>56</v>
      </c>
      <c r="AI418" s="7" t="s">
        <v>56</v>
      </c>
      <c r="AJ418" s="7" t="s">
        <v>56</v>
      </c>
      <c r="AK418" s="7"/>
      <c r="AL418" s="8" t="s">
        <v>58</v>
      </c>
      <c r="AM418" s="8"/>
    </row>
    <row r="419" spans="1:39" x14ac:dyDescent="0.3">
      <c r="A419" s="7">
        <v>451</v>
      </c>
      <c r="B419" s="7" t="s">
        <v>2661</v>
      </c>
      <c r="C419" s="8">
        <v>37518</v>
      </c>
      <c r="D419" s="7" t="s">
        <v>40</v>
      </c>
      <c r="E419" s="9" t="s">
        <v>2662</v>
      </c>
      <c r="F419" s="7">
        <v>4123972</v>
      </c>
      <c r="G419" s="7"/>
      <c r="H419" s="7"/>
      <c r="I419" s="7"/>
      <c r="J419" s="7" t="s">
        <v>2663</v>
      </c>
      <c r="K419" s="12" t="s">
        <v>2664</v>
      </c>
      <c r="L419" s="7" t="s">
        <v>2665</v>
      </c>
      <c r="M419" s="7" t="s">
        <v>2661</v>
      </c>
      <c r="N419" s="10">
        <v>5581992507090</v>
      </c>
      <c r="O419" s="10"/>
      <c r="P419" s="10"/>
      <c r="Q419" s="7" t="s">
        <v>2104</v>
      </c>
      <c r="R419" s="7" t="s">
        <v>2104</v>
      </c>
      <c r="S419" s="7" t="s">
        <v>49</v>
      </c>
      <c r="T419" s="7" t="s">
        <v>50</v>
      </c>
      <c r="U419" s="7" t="s">
        <v>2666</v>
      </c>
      <c r="V419" s="10">
        <v>5581992507090</v>
      </c>
      <c r="W419" s="8">
        <v>44099</v>
      </c>
      <c r="X419" s="8">
        <v>44763</v>
      </c>
      <c r="Y419" s="7" t="s">
        <v>2665</v>
      </c>
      <c r="Z419" s="7" t="s">
        <v>2665</v>
      </c>
      <c r="AA419" s="7" t="s">
        <v>2667</v>
      </c>
      <c r="AB419" s="7" t="s">
        <v>2668</v>
      </c>
      <c r="AC419" s="7" t="s">
        <v>2015</v>
      </c>
      <c r="AD419" s="7"/>
      <c r="AE419" s="7" t="s">
        <v>2104</v>
      </c>
      <c r="AF419" s="11">
        <v>1</v>
      </c>
      <c r="AG419" s="7"/>
      <c r="AH419" s="7" t="s">
        <v>56</v>
      </c>
      <c r="AI419" s="7" t="s">
        <v>56</v>
      </c>
      <c r="AJ419" s="7" t="s">
        <v>56</v>
      </c>
      <c r="AK419" s="7"/>
      <c r="AL419" s="8" t="s">
        <v>58</v>
      </c>
      <c r="AM419" s="8"/>
    </row>
    <row r="420" spans="1:39" x14ac:dyDescent="0.3">
      <c r="A420" s="7">
        <v>452</v>
      </c>
      <c r="B420" s="7" t="s">
        <v>2669</v>
      </c>
      <c r="C420" s="8">
        <v>28515</v>
      </c>
      <c r="D420" s="7" t="s">
        <v>72</v>
      </c>
      <c r="E420" s="9" t="s">
        <v>2670</v>
      </c>
      <c r="F420" s="7">
        <v>9301992</v>
      </c>
      <c r="G420" s="7"/>
      <c r="H420" s="7"/>
      <c r="I420" s="7" t="s">
        <v>2671</v>
      </c>
      <c r="J420" s="7" t="s">
        <v>2672</v>
      </c>
      <c r="K420" s="12" t="s">
        <v>2673</v>
      </c>
      <c r="L420" s="7" t="s">
        <v>2674</v>
      </c>
      <c r="M420" s="7" t="s">
        <v>2669</v>
      </c>
      <c r="N420" s="10">
        <v>5581997398989</v>
      </c>
      <c r="O420" s="10" t="s">
        <v>65</v>
      </c>
      <c r="P420" s="10"/>
      <c r="Q420" s="7" t="s">
        <v>1073</v>
      </c>
      <c r="R420" s="7" t="s">
        <v>945</v>
      </c>
      <c r="S420" s="7" t="s">
        <v>2675</v>
      </c>
      <c r="T420" s="7" t="s">
        <v>296</v>
      </c>
      <c r="U420" s="7" t="s">
        <v>2676</v>
      </c>
      <c r="V420" s="10">
        <v>5581997398989</v>
      </c>
      <c r="W420" s="8">
        <v>44099</v>
      </c>
      <c r="X420" s="8">
        <v>44848</v>
      </c>
      <c r="Y420" s="7" t="s">
        <v>2674</v>
      </c>
      <c r="Z420" s="7" t="s">
        <v>2674</v>
      </c>
      <c r="AA420" s="7" t="s">
        <v>2669</v>
      </c>
      <c r="AB420" s="7" t="s">
        <v>2677</v>
      </c>
      <c r="AC420" s="7" t="s">
        <v>2678</v>
      </c>
      <c r="AD420" s="7" t="s">
        <v>56</v>
      </c>
      <c r="AE420" s="7" t="s">
        <v>2679</v>
      </c>
      <c r="AF420" s="11">
        <v>1</v>
      </c>
      <c r="AG420" s="7">
        <v>3</v>
      </c>
      <c r="AH420" s="7" t="s">
        <v>54</v>
      </c>
      <c r="AI420" s="7" t="s">
        <v>56</v>
      </c>
      <c r="AJ420" s="7" t="s">
        <v>54</v>
      </c>
      <c r="AK420" s="7"/>
      <c r="AL420" s="8" t="s">
        <v>58</v>
      </c>
      <c r="AM420" s="8"/>
    </row>
    <row r="421" spans="1:39" x14ac:dyDescent="0.3">
      <c r="A421" s="7">
        <v>453</v>
      </c>
      <c r="B421" s="7" t="s">
        <v>1535</v>
      </c>
      <c r="C421" s="8">
        <v>33125</v>
      </c>
      <c r="D421" s="7" t="s">
        <v>40</v>
      </c>
      <c r="E421" s="9" t="s">
        <v>2680</v>
      </c>
      <c r="F421" s="7"/>
      <c r="G421" s="7">
        <v>3816871</v>
      </c>
      <c r="H421" s="7"/>
      <c r="I421" s="7" t="s">
        <v>2681</v>
      </c>
      <c r="J421" s="7" t="s">
        <v>1538</v>
      </c>
      <c r="K421" s="12" t="s">
        <v>1539</v>
      </c>
      <c r="L421" s="7" t="s">
        <v>2682</v>
      </c>
      <c r="M421" s="7" t="s">
        <v>1535</v>
      </c>
      <c r="N421" s="10">
        <v>5581988553031</v>
      </c>
      <c r="O421" s="10"/>
      <c r="P421" s="10"/>
      <c r="Q421" s="7" t="s">
        <v>66</v>
      </c>
      <c r="R421" s="7" t="str" cm="1">
        <f t="array" ref="R421">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21" s="7" t="s">
        <v>49</v>
      </c>
      <c r="T421" s="7" t="s">
        <v>50</v>
      </c>
      <c r="U421" s="7" t="s">
        <v>1438</v>
      </c>
      <c r="V421" s="10">
        <v>5581988553031</v>
      </c>
      <c r="W421" s="8">
        <v>44099</v>
      </c>
      <c r="X421" s="8">
        <v>44571</v>
      </c>
      <c r="Y421" s="7" t="s">
        <v>1540</v>
      </c>
      <c r="Z421" s="7" t="s">
        <v>1540</v>
      </c>
      <c r="AA421" s="7" t="s">
        <v>1535</v>
      </c>
      <c r="AB421" s="7" t="s">
        <v>52</v>
      </c>
      <c r="AC421" s="7" t="s">
        <v>53</v>
      </c>
      <c r="AD421" s="7" t="s">
        <v>54</v>
      </c>
      <c r="AE421" s="7" t="s">
        <v>176</v>
      </c>
      <c r="AF421" s="11">
        <v>1</v>
      </c>
      <c r="AG421" s="7">
        <v>1</v>
      </c>
      <c r="AH421" s="7" t="s">
        <v>54</v>
      </c>
      <c r="AI421" s="7" t="s">
        <v>56</v>
      </c>
      <c r="AJ421" s="7" t="s">
        <v>54</v>
      </c>
      <c r="AK421" s="7"/>
      <c r="AL421" s="8" t="s">
        <v>58</v>
      </c>
      <c r="AM421" s="8"/>
    </row>
    <row r="422" spans="1:39" x14ac:dyDescent="0.3">
      <c r="A422" s="7">
        <v>454</v>
      </c>
      <c r="B422" s="7" t="s">
        <v>2683</v>
      </c>
      <c r="C422" s="8">
        <v>22387</v>
      </c>
      <c r="D422" s="7" t="s">
        <v>72</v>
      </c>
      <c r="E422" s="9" t="s">
        <v>2684</v>
      </c>
      <c r="F422" s="7">
        <v>4824944</v>
      </c>
      <c r="G422" s="7"/>
      <c r="H422" s="7"/>
      <c r="I422" s="7" t="s">
        <v>2685</v>
      </c>
      <c r="J422" s="7" t="s">
        <v>2686</v>
      </c>
      <c r="K422" s="12" t="s">
        <v>2687</v>
      </c>
      <c r="L422" s="7" t="s">
        <v>2688</v>
      </c>
      <c r="M422" s="7" t="s">
        <v>2683</v>
      </c>
      <c r="N422" s="10">
        <v>5581991138647</v>
      </c>
      <c r="O422" s="10" t="s">
        <v>65</v>
      </c>
      <c r="P422" s="10"/>
      <c r="Q422" s="7" t="s">
        <v>66</v>
      </c>
      <c r="R422" s="7" t="str" cm="1">
        <f t="array" ref="R422">_xlfn.IFS(BaseClientes2[[#This Row],[tipoDeCliente]]="ADVISOR","ADVISOR",BaseClientes2[[#This Row],[tipoDeCliente]]="FAMILIA","RETENCAO",BaseClientes2[[#This Row],[tipoDeCliente]]="RETENCAO","RETENCAO",BaseClientes2[[#This Row],[tipoDeCliente]]="NORMAL","CONSULTORIA",BaseClientes2[[#This Row],[tipoDeCliente]]="HIBRIDO","CONSULTORIA")</f>
        <v>RETENCAO</v>
      </c>
      <c r="S422" s="7" t="s">
        <v>49</v>
      </c>
      <c r="T422" s="7" t="s">
        <v>50</v>
      </c>
      <c r="U422" s="7" t="s">
        <v>2689</v>
      </c>
      <c r="V422" s="10">
        <v>5581991138647</v>
      </c>
      <c r="W422" s="8">
        <v>44099</v>
      </c>
      <c r="X422" s="8">
        <v>44839</v>
      </c>
      <c r="Y422" s="7" t="s">
        <v>2688</v>
      </c>
      <c r="Z422" s="7" t="s">
        <v>2688</v>
      </c>
      <c r="AA422" s="7" t="s">
        <v>2683</v>
      </c>
      <c r="AB422" s="7" t="s">
        <v>52</v>
      </c>
      <c r="AC422" s="7" t="s">
        <v>53</v>
      </c>
      <c r="AD422" s="7" t="s">
        <v>56</v>
      </c>
      <c r="AE422" s="7" t="s">
        <v>55</v>
      </c>
      <c r="AF422" s="11">
        <v>1</v>
      </c>
      <c r="AG422" s="7"/>
      <c r="AH422" s="7" t="s">
        <v>54</v>
      </c>
      <c r="AI422" s="7" t="s">
        <v>56</v>
      </c>
      <c r="AJ422" s="7" t="s">
        <v>54</v>
      </c>
      <c r="AK422" s="7"/>
      <c r="AL422" s="8" t="s">
        <v>58</v>
      </c>
      <c r="AM422" s="8"/>
    </row>
    <row r="423" spans="1:39" x14ac:dyDescent="0.3">
      <c r="A423" s="7">
        <v>455</v>
      </c>
      <c r="B423" s="7" t="s">
        <v>2690</v>
      </c>
      <c r="C423" s="8">
        <v>31037</v>
      </c>
      <c r="D423" s="7" t="s">
        <v>40</v>
      </c>
      <c r="E423" s="9" t="s">
        <v>2691</v>
      </c>
      <c r="F423" s="7">
        <v>4309241</v>
      </c>
      <c r="G423" s="7">
        <v>3450186</v>
      </c>
      <c r="H423" s="7"/>
      <c r="I423" s="7"/>
      <c r="J423" s="7" t="s">
        <v>2692</v>
      </c>
      <c r="K423" s="12" t="s">
        <v>2693</v>
      </c>
      <c r="L423" s="7" t="s">
        <v>2694</v>
      </c>
      <c r="M423" s="7" t="s">
        <v>2690</v>
      </c>
      <c r="N423" s="10">
        <v>5581973472727</v>
      </c>
      <c r="O423" s="10" t="s">
        <v>65</v>
      </c>
      <c r="P423" s="10" t="s">
        <v>65</v>
      </c>
      <c r="Q423" s="7" t="s">
        <v>2104</v>
      </c>
      <c r="R423" s="7" t="s">
        <v>2104</v>
      </c>
      <c r="S423" s="7" t="s">
        <v>2407</v>
      </c>
      <c r="T423" s="7" t="s">
        <v>50</v>
      </c>
      <c r="U423" s="7" t="s">
        <v>2695</v>
      </c>
      <c r="V423" s="10">
        <v>5581973472727</v>
      </c>
      <c r="W423" s="8">
        <v>44099</v>
      </c>
      <c r="X423" s="8">
        <v>44866</v>
      </c>
      <c r="Y423" s="7" t="s">
        <v>2694</v>
      </c>
      <c r="Z423" s="7" t="s">
        <v>2694</v>
      </c>
      <c r="AA423" s="7" t="s">
        <v>2696</v>
      </c>
      <c r="AB423" s="7" t="s">
        <v>52</v>
      </c>
      <c r="AC423" s="7" t="s">
        <v>53</v>
      </c>
      <c r="AD423" s="7" t="s">
        <v>54</v>
      </c>
      <c r="AE423" s="7" t="s">
        <v>2104</v>
      </c>
      <c r="AF423" s="11">
        <v>1</v>
      </c>
      <c r="AG423" s="7"/>
      <c r="AH423" s="7" t="s">
        <v>56</v>
      </c>
      <c r="AI423" s="7" t="s">
        <v>56</v>
      </c>
      <c r="AJ423" s="7" t="s">
        <v>56</v>
      </c>
      <c r="AK423" s="7"/>
      <c r="AL423" s="8" t="s">
        <v>58</v>
      </c>
      <c r="AM423" s="8"/>
    </row>
    <row r="424" spans="1:39" x14ac:dyDescent="0.3">
      <c r="A424" s="7">
        <v>456</v>
      </c>
      <c r="B424" s="7" t="s">
        <v>2697</v>
      </c>
      <c r="C424" s="8">
        <v>33373</v>
      </c>
      <c r="D424" s="7" t="s">
        <v>72</v>
      </c>
      <c r="E424" s="9" t="s">
        <v>2698</v>
      </c>
      <c r="F424" s="7">
        <v>4384235</v>
      </c>
      <c r="G424" s="7"/>
      <c r="H424" s="7"/>
      <c r="I424" s="7" t="s">
        <v>2699</v>
      </c>
      <c r="J424" s="7" t="s">
        <v>2700</v>
      </c>
      <c r="K424" s="12" t="s">
        <v>2701</v>
      </c>
      <c r="L424" s="7" t="s">
        <v>2702</v>
      </c>
      <c r="M424" s="7" t="s">
        <v>2697</v>
      </c>
      <c r="N424" s="10">
        <v>5581991255683</v>
      </c>
      <c r="O424" s="10" t="s">
        <v>106</v>
      </c>
      <c r="P424" s="10"/>
      <c r="Q424" s="7" t="s">
        <v>66</v>
      </c>
      <c r="R424" s="7" t="str" cm="1">
        <f t="array" ref="R42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24" s="7" t="s">
        <v>49</v>
      </c>
      <c r="T424" s="7" t="s">
        <v>50</v>
      </c>
      <c r="U424" s="7" t="s">
        <v>1948</v>
      </c>
      <c r="V424" s="10">
        <v>5581991255683</v>
      </c>
      <c r="W424" s="8">
        <v>44099</v>
      </c>
      <c r="X424" s="8">
        <v>44099</v>
      </c>
      <c r="Y424" s="7" t="s">
        <v>1947</v>
      </c>
      <c r="Z424" s="7" t="s">
        <v>1947</v>
      </c>
      <c r="AA424" s="7" t="s">
        <v>1942</v>
      </c>
      <c r="AB424" s="7" t="s">
        <v>2703</v>
      </c>
      <c r="AC424" s="7"/>
      <c r="AD424" s="7"/>
      <c r="AE424" s="7" t="s">
        <v>176</v>
      </c>
      <c r="AF424" s="11">
        <v>1</v>
      </c>
      <c r="AG424" s="7">
        <v>1</v>
      </c>
      <c r="AH424" s="7" t="s">
        <v>54</v>
      </c>
      <c r="AI424" s="7" t="s">
        <v>56</v>
      </c>
      <c r="AJ424" s="7" t="s">
        <v>54</v>
      </c>
      <c r="AK424" s="7"/>
      <c r="AL424" s="8" t="s">
        <v>58</v>
      </c>
      <c r="AM424" s="8"/>
    </row>
    <row r="425" spans="1:39" x14ac:dyDescent="0.3">
      <c r="A425" s="7">
        <v>457</v>
      </c>
      <c r="B425" s="7" t="s">
        <v>2704</v>
      </c>
      <c r="C425" s="8">
        <v>36394</v>
      </c>
      <c r="D425" s="7" t="s">
        <v>72</v>
      </c>
      <c r="E425" s="9" t="s">
        <v>2705</v>
      </c>
      <c r="F425" s="7">
        <v>9101054</v>
      </c>
      <c r="G425" s="7"/>
      <c r="H425" s="7"/>
      <c r="I425" s="7" t="s">
        <v>2706</v>
      </c>
      <c r="J425" s="7" t="s">
        <v>2707</v>
      </c>
      <c r="K425" s="12" t="s">
        <v>2708</v>
      </c>
      <c r="L425" s="7" t="s">
        <v>2709</v>
      </c>
      <c r="M425" s="7" t="s">
        <v>2453</v>
      </c>
      <c r="N425" s="10">
        <v>5562996067769</v>
      </c>
      <c r="O425" s="10" t="s">
        <v>65</v>
      </c>
      <c r="P425" s="10"/>
      <c r="Q425" s="7" t="s">
        <v>66</v>
      </c>
      <c r="R425" s="7" t="str" cm="1">
        <f t="array" ref="R42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25" s="7" t="s">
        <v>2459</v>
      </c>
      <c r="T425" s="7" t="s">
        <v>605</v>
      </c>
      <c r="U425" s="7" t="s">
        <v>2432</v>
      </c>
      <c r="V425" s="10">
        <v>5562998447760</v>
      </c>
      <c r="W425" s="8">
        <v>44791</v>
      </c>
      <c r="X425" s="8">
        <v>44791</v>
      </c>
      <c r="Y425" s="7" t="s">
        <v>2458</v>
      </c>
      <c r="Z425" s="7" t="s">
        <v>2458</v>
      </c>
      <c r="AA425" s="7" t="s">
        <v>2453</v>
      </c>
      <c r="AB425" s="7" t="s">
        <v>151</v>
      </c>
      <c r="AC425" s="7"/>
      <c r="AD425" s="7"/>
      <c r="AE425" s="7" t="s">
        <v>176</v>
      </c>
      <c r="AF425" s="11">
        <v>1</v>
      </c>
      <c r="AG425" s="7">
        <v>2</v>
      </c>
      <c r="AH425" s="7" t="s">
        <v>54</v>
      </c>
      <c r="AI425" s="7" t="s">
        <v>56</v>
      </c>
      <c r="AJ425" s="7" t="s">
        <v>54</v>
      </c>
      <c r="AK425" s="7"/>
      <c r="AL425" s="8" t="s">
        <v>58</v>
      </c>
      <c r="AM425" s="8"/>
    </row>
    <row r="426" spans="1:39" x14ac:dyDescent="0.3">
      <c r="A426" s="7">
        <v>458</v>
      </c>
      <c r="B426" s="7" t="s">
        <v>2710</v>
      </c>
      <c r="C426" s="8">
        <v>17692</v>
      </c>
      <c r="D426" s="7" t="s">
        <v>40</v>
      </c>
      <c r="E426" s="9" t="s">
        <v>2711</v>
      </c>
      <c r="F426" s="7">
        <v>6142616</v>
      </c>
      <c r="G426" s="7"/>
      <c r="H426" s="7"/>
      <c r="I426" s="7"/>
      <c r="J426" s="7" t="s">
        <v>2712</v>
      </c>
      <c r="K426" s="12" t="s">
        <v>2713</v>
      </c>
      <c r="L426" s="7" t="s">
        <v>2714</v>
      </c>
      <c r="M426" s="7" t="s">
        <v>2710</v>
      </c>
      <c r="N426" s="10">
        <v>5581988445032</v>
      </c>
      <c r="O426" s="10" t="s">
        <v>65</v>
      </c>
      <c r="P426" s="10"/>
      <c r="Q426" s="7" t="s">
        <v>66</v>
      </c>
      <c r="R426" s="7" t="str" cm="1">
        <f t="array" ref="R426">_xlfn.IFS(BaseClientes2[[#This Row],[tipoDeCliente]]="ADVISOR","ADVISOR",BaseClientes2[[#This Row],[tipoDeCliente]]="FAMILIA","RETENCAO",BaseClientes2[[#This Row],[tipoDeCliente]]="RETENCAO","RETENCAO",BaseClientes2[[#This Row],[tipoDeCliente]]="NORMAL","CONSULTORIA",BaseClientes2[[#This Row],[tipoDeCliente]]="HIBRIDO","CONSULTORIA")</f>
        <v>RETENCAO</v>
      </c>
      <c r="S426" s="7" t="s">
        <v>49</v>
      </c>
      <c r="T426" s="7" t="s">
        <v>50</v>
      </c>
      <c r="U426" s="7" t="s">
        <v>1193</v>
      </c>
      <c r="V426" s="10">
        <v>5581988445032</v>
      </c>
      <c r="W426" s="8">
        <v>44873</v>
      </c>
      <c r="X426" s="8"/>
      <c r="Y426" s="7" t="s">
        <v>2714</v>
      </c>
      <c r="Z426" s="7" t="s">
        <v>2714</v>
      </c>
      <c r="AA426" s="7" t="s">
        <v>2710</v>
      </c>
      <c r="AB426" s="7" t="s">
        <v>545</v>
      </c>
      <c r="AC426" s="7"/>
      <c r="AD426" s="7"/>
      <c r="AE426" s="7" t="s">
        <v>55</v>
      </c>
      <c r="AF426" s="11">
        <v>1</v>
      </c>
      <c r="AG426" s="7"/>
      <c r="AH426" s="7" t="s">
        <v>56</v>
      </c>
      <c r="AI426" s="7" t="s">
        <v>56</v>
      </c>
      <c r="AJ426" s="7" t="s">
        <v>56</v>
      </c>
      <c r="AK426" s="7"/>
      <c r="AL426" s="8" t="s">
        <v>58</v>
      </c>
      <c r="AM426" s="8"/>
    </row>
    <row r="427" spans="1:39" x14ac:dyDescent="0.3">
      <c r="A427" s="7">
        <v>459</v>
      </c>
      <c r="B427" s="7" t="s">
        <v>2715</v>
      </c>
      <c r="C427" s="8">
        <v>30347</v>
      </c>
      <c r="D427" s="7" t="s">
        <v>72</v>
      </c>
      <c r="E427" s="9" t="str">
        <f t="shared" ref="E427:E478" si="0">_xlfn.CONCAT((TEXT(W427,"ddmmaaaa")),A427)</f>
        <v>07102022459</v>
      </c>
      <c r="F427" s="7">
        <v>9298250</v>
      </c>
      <c r="G427" s="7"/>
      <c r="H427" s="7"/>
      <c r="I427" s="7"/>
      <c r="J427" s="7" t="s">
        <v>2716</v>
      </c>
      <c r="K427" s="12" t="s">
        <v>2717</v>
      </c>
      <c r="L427" s="7" t="s">
        <v>2718</v>
      </c>
      <c r="M427" s="7" t="s">
        <v>2715</v>
      </c>
      <c r="N427" s="10">
        <v>5581991840102</v>
      </c>
      <c r="O427" s="10" t="s">
        <v>65</v>
      </c>
      <c r="P427" s="10"/>
      <c r="Q427" s="7" t="s">
        <v>1073</v>
      </c>
      <c r="R427" s="7" t="str" cm="1">
        <f t="array" ref="R427">_xlfn.IFS(BaseClientes2[[#This Row],[tipoDeCliente]]="ADVISOR","ADVISOR",BaseClientes2[[#This Row],[tipoDeCliente]]="FAMILIA","RETENCAO",BaseClientes2[[#This Row],[tipoDeCliente]]="RETENCAO","RETENCAO",BaseClientes2[[#This Row],[tipoDeCliente]]="NORMAL","CONSULTORIA",BaseClientes2[[#This Row],[tipoDeCliente]]="HIBRIDO","CONSULTORIA")</f>
        <v>RETENCAO</v>
      </c>
      <c r="S427" s="7" t="s">
        <v>49</v>
      </c>
      <c r="T427" s="7" t="s">
        <v>50</v>
      </c>
      <c r="U427" s="7" t="s">
        <v>1660</v>
      </c>
      <c r="V427" s="10">
        <v>5581991840102</v>
      </c>
      <c r="W427" s="8">
        <v>44841</v>
      </c>
      <c r="X427" s="8">
        <v>44841</v>
      </c>
      <c r="Y427" s="7" t="s">
        <v>2718</v>
      </c>
      <c r="Z427" s="7" t="s">
        <v>2718</v>
      </c>
      <c r="AA427" s="7" t="s">
        <v>2715</v>
      </c>
      <c r="AB427" s="7" t="s">
        <v>922</v>
      </c>
      <c r="AC427" s="7"/>
      <c r="AD427" s="7"/>
      <c r="AE427" s="7" t="s">
        <v>68</v>
      </c>
      <c r="AF427" s="11">
        <v>0</v>
      </c>
      <c r="AG427" s="7"/>
      <c r="AH427" s="7" t="s">
        <v>56</v>
      </c>
      <c r="AI427" s="7" t="s">
        <v>56</v>
      </c>
      <c r="AJ427" s="7" t="s">
        <v>56</v>
      </c>
      <c r="AK427" s="7"/>
      <c r="AL427" s="8" t="s">
        <v>58</v>
      </c>
      <c r="AM427" s="8"/>
    </row>
    <row r="428" spans="1:39" x14ac:dyDescent="0.3">
      <c r="A428" s="18">
        <v>460</v>
      </c>
      <c r="B428" s="18" t="s">
        <v>177</v>
      </c>
      <c r="C428" s="19" t="s">
        <v>178</v>
      </c>
      <c r="D428" s="18" t="s">
        <v>40</v>
      </c>
      <c r="E428" s="21" t="str">
        <f t="shared" si="0"/>
        <v>03112020460</v>
      </c>
      <c r="F428" s="18"/>
      <c r="G428" s="18">
        <v>4194671</v>
      </c>
      <c r="H428" s="18"/>
      <c r="I428" s="18" t="s">
        <v>2719</v>
      </c>
      <c r="J428" s="18" t="s">
        <v>181</v>
      </c>
      <c r="K428" s="12" t="s">
        <v>182</v>
      </c>
      <c r="L428" s="18" t="s">
        <v>2720</v>
      </c>
      <c r="M428" s="18" t="s">
        <v>177</v>
      </c>
      <c r="N428" s="17">
        <v>5517996065606</v>
      </c>
      <c r="O428" s="17" t="s">
        <v>106</v>
      </c>
      <c r="P428" s="17" t="s">
        <v>106</v>
      </c>
      <c r="Q428" s="18" t="s">
        <v>66</v>
      </c>
      <c r="R428" s="18" t="s">
        <v>945</v>
      </c>
      <c r="S428" s="18" t="s">
        <v>184</v>
      </c>
      <c r="T428" s="18" t="s">
        <v>185</v>
      </c>
      <c r="U428" s="18" t="s">
        <v>186</v>
      </c>
      <c r="V428" s="17">
        <v>5517996065606</v>
      </c>
      <c r="W428" s="19">
        <v>44138</v>
      </c>
      <c r="X428" s="19">
        <v>44138</v>
      </c>
      <c r="Y428" s="18" t="s">
        <v>183</v>
      </c>
      <c r="Z428" s="18" t="s">
        <v>183</v>
      </c>
      <c r="AA428" s="18" t="s">
        <v>177</v>
      </c>
      <c r="AB428" s="18" t="s">
        <v>52</v>
      </c>
      <c r="AC428" s="18" t="s">
        <v>53</v>
      </c>
      <c r="AD428" s="18" t="s">
        <v>54</v>
      </c>
      <c r="AE428" s="18" t="s">
        <v>176</v>
      </c>
      <c r="AF428" s="20">
        <v>1</v>
      </c>
      <c r="AG428" s="18" t="s">
        <v>187</v>
      </c>
      <c r="AH428" s="18" t="s">
        <v>54</v>
      </c>
      <c r="AI428" s="18" t="s">
        <v>56</v>
      </c>
      <c r="AJ428" s="18" t="s">
        <v>54</v>
      </c>
      <c r="AK428" s="18"/>
      <c r="AL428" s="19" t="s">
        <v>58</v>
      </c>
      <c r="AM428" s="19"/>
    </row>
    <row r="429" spans="1:39" x14ac:dyDescent="0.3">
      <c r="A429" s="1">
        <v>461</v>
      </c>
      <c r="B429" s="1" t="s">
        <v>2721</v>
      </c>
      <c r="C429" s="4">
        <v>29892</v>
      </c>
      <c r="D429" s="1" t="s">
        <v>72</v>
      </c>
      <c r="E429" s="21" t="str">
        <f t="shared" si="0"/>
        <v>20112022461</v>
      </c>
      <c r="F429" s="1">
        <v>7117925</v>
      </c>
      <c r="I429" s="7"/>
      <c r="J429" s="1" t="s">
        <v>2722</v>
      </c>
      <c r="K429" s="22" t="s">
        <v>2723</v>
      </c>
      <c r="L429" s="1" t="s">
        <v>2724</v>
      </c>
      <c r="M429" s="1" t="s">
        <v>2721</v>
      </c>
      <c r="N429" s="23">
        <v>5581999606076</v>
      </c>
      <c r="O429" s="10" t="s">
        <v>65</v>
      </c>
      <c r="P429" s="10"/>
      <c r="Q429" s="1" t="s">
        <v>1073</v>
      </c>
      <c r="R429" s="1" t="str" cm="1">
        <f t="array" ref="R429">_xlfn.IFS(BaseClientes2[[#This Row],[tipoDeCliente]]="ADVISOR","ADVISOR",BaseClientes2[[#This Row],[tipoDeCliente]]="FAMILIA","RETENCAO",BaseClientes2[[#This Row],[tipoDeCliente]]="RETENCAO","RETENCAO",BaseClientes2[[#This Row],[tipoDeCliente]]="NORMAL","CONSULTORIA",BaseClientes2[[#This Row],[tipoDeCliente]]="HIBRIDO","CONSULTORIA")</f>
        <v>RETENCAO</v>
      </c>
      <c r="S429" s="1" t="s">
        <v>49</v>
      </c>
      <c r="T429" s="1" t="s">
        <v>50</v>
      </c>
      <c r="U429" s="1" t="s">
        <v>51</v>
      </c>
      <c r="V429" s="23">
        <v>5581999606076</v>
      </c>
      <c r="W429" s="4">
        <v>44885</v>
      </c>
      <c r="X429" s="4">
        <v>44885</v>
      </c>
      <c r="Y429" s="1" t="s">
        <v>2724</v>
      </c>
      <c r="Z429" s="1" t="s">
        <v>2724</v>
      </c>
      <c r="AA429" s="1" t="s">
        <v>2721</v>
      </c>
      <c r="AB429" s="1" t="s">
        <v>52</v>
      </c>
      <c r="AC429" s="1" t="s">
        <v>53</v>
      </c>
      <c r="AD429" s="1" t="s">
        <v>54</v>
      </c>
      <c r="AE429" s="1" t="s">
        <v>68</v>
      </c>
      <c r="AF429" s="24">
        <v>0</v>
      </c>
      <c r="AG429" s="7"/>
      <c r="AH429" s="1" t="s">
        <v>56</v>
      </c>
      <c r="AI429" s="1" t="s">
        <v>56</v>
      </c>
      <c r="AJ429" s="1" t="s">
        <v>56</v>
      </c>
      <c r="AL429" s="4" t="s">
        <v>58</v>
      </c>
      <c r="AM429" s="4"/>
    </row>
    <row r="430" spans="1:39" x14ac:dyDescent="0.3">
      <c r="A430" s="1">
        <v>462</v>
      </c>
      <c r="B430" s="1" t="s">
        <v>2725</v>
      </c>
      <c r="C430" s="4">
        <v>33546</v>
      </c>
      <c r="D430" s="1" t="s">
        <v>40</v>
      </c>
      <c r="E430" s="21" t="str">
        <f t="shared" si="0"/>
        <v>17112022462</v>
      </c>
      <c r="F430" s="1">
        <v>493024</v>
      </c>
      <c r="I430" s="1" t="s">
        <v>2726</v>
      </c>
      <c r="J430" s="1" t="s">
        <v>2727</v>
      </c>
      <c r="K430" s="22" t="s">
        <v>2728</v>
      </c>
      <c r="L430" s="1" t="s">
        <v>2729</v>
      </c>
      <c r="M430" s="1" t="s">
        <v>2725</v>
      </c>
      <c r="N430" s="23">
        <v>5581996090003</v>
      </c>
      <c r="O430" s="10" t="s">
        <v>65</v>
      </c>
      <c r="P430" s="10"/>
      <c r="Q430" s="1" t="s">
        <v>66</v>
      </c>
      <c r="R430" s="1" t="str" cm="1">
        <f t="array" ref="R43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30" s="1" t="s">
        <v>49</v>
      </c>
      <c r="T430" s="1" t="s">
        <v>50</v>
      </c>
      <c r="U430" s="1" t="s">
        <v>2189</v>
      </c>
      <c r="V430" s="23">
        <v>5581996090003</v>
      </c>
      <c r="W430" s="4">
        <v>44882</v>
      </c>
      <c r="X430" s="4">
        <v>44882</v>
      </c>
      <c r="Y430" s="1" t="s">
        <v>2729</v>
      </c>
      <c r="Z430" s="1" t="s">
        <v>2729</v>
      </c>
      <c r="AA430" s="1" t="s">
        <v>2725</v>
      </c>
      <c r="AB430" s="1" t="s">
        <v>108</v>
      </c>
      <c r="AC430" s="1" t="s">
        <v>140</v>
      </c>
      <c r="AD430" s="1" t="s">
        <v>54</v>
      </c>
      <c r="AE430" s="1" t="s">
        <v>176</v>
      </c>
      <c r="AF430" s="24">
        <v>1</v>
      </c>
      <c r="AG430" s="7">
        <v>2</v>
      </c>
      <c r="AH430" s="1" t="s">
        <v>54</v>
      </c>
      <c r="AI430" s="1" t="s">
        <v>56</v>
      </c>
      <c r="AJ430" s="1" t="s">
        <v>54</v>
      </c>
      <c r="AL430" s="4" t="s">
        <v>58</v>
      </c>
      <c r="AM430" s="4"/>
    </row>
    <row r="431" spans="1:39" x14ac:dyDescent="0.3">
      <c r="A431" s="1">
        <v>463</v>
      </c>
      <c r="B431" s="1" t="s">
        <v>2730</v>
      </c>
      <c r="C431" s="4">
        <v>35368</v>
      </c>
      <c r="D431" s="1" t="s">
        <v>40</v>
      </c>
      <c r="E431" s="21" t="str">
        <f t="shared" si="0"/>
        <v>17112022463</v>
      </c>
      <c r="F431" s="1">
        <v>3478782</v>
      </c>
      <c r="I431" s="7"/>
      <c r="J431" s="1" t="s">
        <v>2731</v>
      </c>
      <c r="K431" s="22" t="s">
        <v>2732</v>
      </c>
      <c r="L431" s="1" t="s">
        <v>2733</v>
      </c>
      <c r="M431" s="1" t="s">
        <v>2730</v>
      </c>
      <c r="N431" s="23">
        <v>55819996450100</v>
      </c>
      <c r="O431" s="17" t="s">
        <v>65</v>
      </c>
      <c r="P431" s="17"/>
      <c r="Q431" s="1" t="s">
        <v>304</v>
      </c>
      <c r="R431" s="1" t="s">
        <v>68</v>
      </c>
      <c r="S431" s="1" t="s">
        <v>2407</v>
      </c>
      <c r="T431" s="1" t="s">
        <v>50</v>
      </c>
      <c r="U431" s="1" t="s">
        <v>2734</v>
      </c>
      <c r="V431" s="23">
        <v>55819996450100</v>
      </c>
      <c r="W431" s="4">
        <v>44882</v>
      </c>
      <c r="Y431" s="1" t="s">
        <v>2733</v>
      </c>
      <c r="Z431" s="1" t="s">
        <v>2733</v>
      </c>
      <c r="AA431" s="1" t="s">
        <v>2735</v>
      </c>
      <c r="AB431" s="1" t="s">
        <v>2668</v>
      </c>
      <c r="AC431" s="1" t="s">
        <v>140</v>
      </c>
      <c r="AD431" s="1" t="s">
        <v>1830</v>
      </c>
      <c r="AE431" s="1" t="s">
        <v>68</v>
      </c>
      <c r="AF431" s="24">
        <v>0</v>
      </c>
      <c r="AG431" s="18"/>
      <c r="AH431" s="1" t="s">
        <v>56</v>
      </c>
      <c r="AI431" s="1" t="s">
        <v>56</v>
      </c>
      <c r="AJ431" s="1" t="s">
        <v>56</v>
      </c>
      <c r="AL431" s="4" t="s">
        <v>58</v>
      </c>
      <c r="AM431" s="4"/>
    </row>
    <row r="432" spans="1:39" x14ac:dyDescent="0.3">
      <c r="A432" s="1">
        <v>464</v>
      </c>
      <c r="B432" s="1" t="s">
        <v>2736</v>
      </c>
      <c r="C432" s="4"/>
      <c r="D432" s="1" t="s">
        <v>40</v>
      </c>
      <c r="E432" s="21" t="str">
        <f t="shared" si="0"/>
        <v>24112022464</v>
      </c>
      <c r="G432" s="1">
        <v>4918322</v>
      </c>
      <c r="I432" s="7"/>
      <c r="J432" s="1" t="s">
        <v>2737</v>
      </c>
      <c r="K432" s="22" t="s">
        <v>2738</v>
      </c>
      <c r="L432" s="1" t="s">
        <v>2739</v>
      </c>
      <c r="M432" s="1" t="s">
        <v>2736</v>
      </c>
      <c r="N432" s="31" t="s">
        <v>2740</v>
      </c>
      <c r="O432" s="17"/>
      <c r="P432" s="17" t="s">
        <v>65</v>
      </c>
      <c r="Q432" s="1" t="s">
        <v>2104</v>
      </c>
      <c r="R432" s="1" t="s">
        <v>2104</v>
      </c>
      <c r="S432" s="1" t="s">
        <v>217</v>
      </c>
      <c r="T432" s="1" t="s">
        <v>185</v>
      </c>
      <c r="U432" s="1" t="s">
        <v>2741</v>
      </c>
      <c r="V432" s="23" t="s">
        <v>2740</v>
      </c>
      <c r="W432" s="4">
        <v>44889</v>
      </c>
      <c r="X432" s="4">
        <v>44889</v>
      </c>
      <c r="Y432" s="1" t="s">
        <v>2739</v>
      </c>
      <c r="Z432" s="1" t="s">
        <v>2739</v>
      </c>
      <c r="AA432" s="1" t="s">
        <v>2736</v>
      </c>
      <c r="AB432" s="1" t="s">
        <v>409</v>
      </c>
      <c r="AC432" s="1" t="s">
        <v>2015</v>
      </c>
      <c r="AD432" s="1" t="s">
        <v>54</v>
      </c>
      <c r="AE432" s="1" t="s">
        <v>2104</v>
      </c>
      <c r="AF432" s="24">
        <v>1</v>
      </c>
      <c r="AG432" s="18"/>
      <c r="AH432" s="1" t="s">
        <v>56</v>
      </c>
      <c r="AI432" s="1" t="s">
        <v>56</v>
      </c>
      <c r="AJ432" s="1" t="s">
        <v>56</v>
      </c>
      <c r="AL432" s="4" t="s">
        <v>58</v>
      </c>
      <c r="AM432" s="4"/>
    </row>
    <row r="433" spans="1:39" x14ac:dyDescent="0.3">
      <c r="A433" s="1">
        <v>465</v>
      </c>
      <c r="B433" s="1" t="s">
        <v>2742</v>
      </c>
      <c r="C433" s="4">
        <v>31041</v>
      </c>
      <c r="D433" s="1" t="s">
        <v>40</v>
      </c>
      <c r="E433" s="21" t="str">
        <f t="shared" si="0"/>
        <v>16112022465</v>
      </c>
      <c r="F433" s="1">
        <v>7143143</v>
      </c>
      <c r="H433" s="1">
        <v>7730152</v>
      </c>
      <c r="I433" s="1" t="s">
        <v>2743</v>
      </c>
      <c r="J433" s="1" t="s">
        <v>2744</v>
      </c>
      <c r="K433" s="12" t="s">
        <v>2745</v>
      </c>
      <c r="L433" s="1" t="s">
        <v>2746</v>
      </c>
      <c r="M433" s="1" t="s">
        <v>2742</v>
      </c>
      <c r="N433" s="23">
        <v>5581987852125</v>
      </c>
      <c r="O433" s="17" t="s">
        <v>65</v>
      </c>
      <c r="P433" s="17"/>
      <c r="Q433" s="1" t="s">
        <v>66</v>
      </c>
      <c r="R433" s="1" t="str" cm="1">
        <f t="array" ref="R43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33" s="1" t="s">
        <v>49</v>
      </c>
      <c r="T433" s="1" t="s">
        <v>50</v>
      </c>
      <c r="U433" s="1" t="s">
        <v>2747</v>
      </c>
      <c r="V433" s="23">
        <v>5581987852125</v>
      </c>
      <c r="W433" s="4">
        <v>44881</v>
      </c>
      <c r="X433" s="4">
        <v>44881</v>
      </c>
      <c r="Y433" s="1" t="s">
        <v>2746</v>
      </c>
      <c r="Z433" s="1" t="s">
        <v>2746</v>
      </c>
      <c r="AA433" s="1" t="s">
        <v>2742</v>
      </c>
      <c r="AB433" s="1" t="s">
        <v>96</v>
      </c>
      <c r="AC433" s="1" t="s">
        <v>140</v>
      </c>
      <c r="AD433" s="1" t="s">
        <v>54</v>
      </c>
      <c r="AE433" s="1" t="s">
        <v>176</v>
      </c>
      <c r="AF433" s="24">
        <v>1</v>
      </c>
      <c r="AG433" s="18">
        <v>2</v>
      </c>
      <c r="AH433" s="1" t="s">
        <v>54</v>
      </c>
      <c r="AI433" s="1" t="s">
        <v>54</v>
      </c>
      <c r="AJ433" s="1" t="s">
        <v>54</v>
      </c>
      <c r="AL433" s="4" t="s">
        <v>58</v>
      </c>
      <c r="AM433" s="4"/>
    </row>
    <row r="434" spans="1:39" x14ac:dyDescent="0.3">
      <c r="A434" s="1">
        <v>466</v>
      </c>
      <c r="B434" s="1" t="s">
        <v>2748</v>
      </c>
      <c r="C434" s="4">
        <v>23218</v>
      </c>
      <c r="D434" s="1" t="s">
        <v>40</v>
      </c>
      <c r="E434" s="21" t="str">
        <f t="shared" si="0"/>
        <v>30112022466</v>
      </c>
      <c r="F434" s="1">
        <v>2695353</v>
      </c>
      <c r="I434" s="1" t="s">
        <v>2749</v>
      </c>
      <c r="J434" s="1" t="s">
        <v>2750</v>
      </c>
      <c r="K434" s="12" t="s">
        <v>2751</v>
      </c>
      <c r="L434" s="1" t="s">
        <v>2752</v>
      </c>
      <c r="M434" s="1" t="s">
        <v>760</v>
      </c>
      <c r="N434" s="10">
        <v>5513997199539</v>
      </c>
      <c r="O434" s="17" t="s">
        <v>106</v>
      </c>
      <c r="P434" s="17"/>
      <c r="Q434" s="1" t="s">
        <v>66</v>
      </c>
      <c r="R434" s="1" t="str" cm="1">
        <f t="array" ref="R43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34" s="1" t="s">
        <v>767</v>
      </c>
      <c r="T434" s="1" t="s">
        <v>185</v>
      </c>
      <c r="U434" s="7" t="s">
        <v>2753</v>
      </c>
      <c r="V434" s="23">
        <v>5513974099590</v>
      </c>
      <c r="W434" s="4">
        <v>44895</v>
      </c>
      <c r="X434" s="4">
        <v>44895</v>
      </c>
      <c r="Y434" s="1" t="s">
        <v>766</v>
      </c>
      <c r="Z434" s="7" t="s">
        <v>2752</v>
      </c>
      <c r="AA434" s="1" t="s">
        <v>2748</v>
      </c>
      <c r="AB434" s="1" t="s">
        <v>417</v>
      </c>
      <c r="AC434" s="1" t="s">
        <v>140</v>
      </c>
      <c r="AD434" s="1" t="s">
        <v>54</v>
      </c>
      <c r="AE434" s="1" t="s">
        <v>176</v>
      </c>
      <c r="AF434" s="24">
        <v>1</v>
      </c>
      <c r="AG434" s="18">
        <v>1</v>
      </c>
      <c r="AH434" s="1" t="s">
        <v>54</v>
      </c>
      <c r="AI434" s="1" t="s">
        <v>56</v>
      </c>
      <c r="AJ434" s="1" t="s">
        <v>54</v>
      </c>
      <c r="AL434" s="4" t="s">
        <v>58</v>
      </c>
      <c r="AM434" s="4"/>
    </row>
    <row r="435" spans="1:39" x14ac:dyDescent="0.3">
      <c r="A435" s="1">
        <v>467</v>
      </c>
      <c r="B435" s="1" t="s">
        <v>2754</v>
      </c>
      <c r="C435" s="4">
        <v>30341</v>
      </c>
      <c r="D435" s="1" t="s">
        <v>40</v>
      </c>
      <c r="E435" s="21" t="str">
        <f t="shared" si="0"/>
        <v>08122022467</v>
      </c>
      <c r="F435" s="1">
        <v>9340499</v>
      </c>
      <c r="J435" s="1" t="s">
        <v>2755</v>
      </c>
      <c r="K435" s="12" t="s">
        <v>2756</v>
      </c>
      <c r="L435" s="1" t="s">
        <v>2757</v>
      </c>
      <c r="M435" s="1" t="s">
        <v>2754</v>
      </c>
      <c r="N435" s="23">
        <v>5581999087345</v>
      </c>
      <c r="O435" s="10" t="s">
        <v>65</v>
      </c>
      <c r="P435" s="10"/>
      <c r="Q435" s="1" t="s">
        <v>1073</v>
      </c>
      <c r="R435" s="1" t="str" cm="1">
        <f t="array" ref="R435">_xlfn.IFS(BaseClientes2[[#This Row],[tipoDeCliente]]="ADVISOR","ADVISOR",BaseClientes2[[#This Row],[tipoDeCliente]]="FAMILIA","RETENCAO",BaseClientes2[[#This Row],[tipoDeCliente]]="RETENCAO","RETENCAO",BaseClientes2[[#This Row],[tipoDeCliente]]="NORMAL","CONSULTORIA",BaseClientes2[[#This Row],[tipoDeCliente]]="HIBRIDO","CONSULTORIA")</f>
        <v>RETENCAO</v>
      </c>
      <c r="S435" s="1" t="s">
        <v>49</v>
      </c>
      <c r="T435" s="1" t="s">
        <v>50</v>
      </c>
      <c r="U435" s="7" t="s">
        <v>265</v>
      </c>
      <c r="V435" s="23">
        <v>5581999087345</v>
      </c>
      <c r="W435" s="4">
        <v>44903</v>
      </c>
      <c r="X435" s="4">
        <v>44903</v>
      </c>
      <c r="Y435" s="1" t="s">
        <v>2757</v>
      </c>
      <c r="Z435" s="1" t="s">
        <v>2757</v>
      </c>
      <c r="AA435" s="1" t="s">
        <v>2754</v>
      </c>
      <c r="AB435" s="1" t="s">
        <v>52</v>
      </c>
      <c r="AE435" s="1" t="s">
        <v>68</v>
      </c>
      <c r="AF435" s="24">
        <v>0</v>
      </c>
      <c r="AG435" s="7"/>
      <c r="AH435" s="1" t="s">
        <v>56</v>
      </c>
      <c r="AI435" s="1" t="s">
        <v>56</v>
      </c>
      <c r="AJ435" s="1" t="s">
        <v>56</v>
      </c>
      <c r="AL435" s="4" t="s">
        <v>58</v>
      </c>
      <c r="AM435" s="4"/>
    </row>
    <row r="436" spans="1:39" x14ac:dyDescent="0.3">
      <c r="A436" s="1">
        <v>468</v>
      </c>
      <c r="B436" s="1" t="s">
        <v>2758</v>
      </c>
      <c r="C436" s="4">
        <v>35670</v>
      </c>
      <c r="D436" s="1" t="s">
        <v>72</v>
      </c>
      <c r="E436" s="21" t="str">
        <f t="shared" si="0"/>
        <v>03112022468</v>
      </c>
      <c r="F436" s="1">
        <v>9379548</v>
      </c>
      <c r="J436" s="1" t="s">
        <v>2759</v>
      </c>
      <c r="K436" s="25" t="s">
        <v>2760</v>
      </c>
      <c r="L436" s="1" t="s">
        <v>2761</v>
      </c>
      <c r="M436" s="1" t="s">
        <v>2758</v>
      </c>
      <c r="N436" s="23">
        <v>5581988082484</v>
      </c>
      <c r="O436" s="10" t="s">
        <v>65</v>
      </c>
      <c r="P436" s="10"/>
      <c r="Q436" s="1" t="s">
        <v>1513</v>
      </c>
      <c r="R436" s="1" t="str" cm="1">
        <f t="array" ref="R436">_xlfn.IFS(BaseClientes2[[#This Row],[tipoDeCliente]]="ADVISOR","ADVISOR",BaseClientes2[[#This Row],[tipoDeCliente]]="FAMILIA","RETENCAO",BaseClientes2[[#This Row],[tipoDeCliente]]="RETENCAO","RETENCAO",BaseClientes2[[#This Row],[tipoDeCliente]]="NORMAL","CONSULTORIA",BaseClientes2[[#This Row],[tipoDeCliente]]="HIBRIDO","CONSULTORIA")</f>
        <v>RETENCAO</v>
      </c>
      <c r="S436" s="1" t="s">
        <v>49</v>
      </c>
      <c r="T436" s="1" t="s">
        <v>50</v>
      </c>
      <c r="U436" s="1" t="s">
        <v>95</v>
      </c>
      <c r="V436" s="23">
        <v>5581988082484</v>
      </c>
      <c r="W436" s="4">
        <v>44868</v>
      </c>
      <c r="X436" s="4">
        <v>44868</v>
      </c>
      <c r="Y436" s="1" t="s">
        <v>2761</v>
      </c>
      <c r="Z436" s="1" t="s">
        <v>2761</v>
      </c>
      <c r="AA436" s="1" t="s">
        <v>2758</v>
      </c>
      <c r="AB436" s="1" t="s">
        <v>2762</v>
      </c>
      <c r="AC436" s="1" t="s">
        <v>140</v>
      </c>
      <c r="AD436" s="1" t="s">
        <v>54</v>
      </c>
      <c r="AE436" s="1" t="s">
        <v>68</v>
      </c>
      <c r="AF436" s="24">
        <v>0</v>
      </c>
      <c r="AG436" s="7"/>
      <c r="AH436" s="1" t="s">
        <v>56</v>
      </c>
      <c r="AI436" s="1" t="s">
        <v>56</v>
      </c>
      <c r="AJ436" s="1" t="s">
        <v>56</v>
      </c>
      <c r="AL436" s="4" t="s">
        <v>58</v>
      </c>
      <c r="AM436" s="4"/>
    </row>
    <row r="437" spans="1:39" s="7" customFormat="1" x14ac:dyDescent="0.3">
      <c r="A437" s="7">
        <v>469</v>
      </c>
      <c r="B437" s="7" t="s">
        <v>2763</v>
      </c>
      <c r="C437" s="8">
        <v>25370</v>
      </c>
      <c r="D437" s="7" t="s">
        <v>72</v>
      </c>
      <c r="E437" s="9" t="str">
        <f t="shared" si="0"/>
        <v>25112022469</v>
      </c>
      <c r="F437" s="7">
        <v>2699607</v>
      </c>
      <c r="I437" s="7" t="s">
        <v>2764</v>
      </c>
      <c r="J437" s="7" t="s">
        <v>2765</v>
      </c>
      <c r="K437" s="12" t="s">
        <v>2766</v>
      </c>
      <c r="L437" s="7" t="s">
        <v>2767</v>
      </c>
      <c r="M437" s="7" t="s">
        <v>2558</v>
      </c>
      <c r="N437" s="10" t="s">
        <v>2609</v>
      </c>
      <c r="O437" s="10" t="s">
        <v>65</v>
      </c>
      <c r="P437" s="10"/>
      <c r="Q437" s="7" t="s">
        <v>66</v>
      </c>
      <c r="R437" s="7" t="str" cm="1">
        <f t="array" ref="R43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37" s="7" t="s">
        <v>49</v>
      </c>
      <c r="T437" s="7" t="s">
        <v>50</v>
      </c>
      <c r="U437" s="7" t="s">
        <v>2768</v>
      </c>
      <c r="V437" s="10">
        <v>5581988380503</v>
      </c>
      <c r="W437" s="8">
        <v>44890</v>
      </c>
      <c r="X437" s="8">
        <v>44890</v>
      </c>
      <c r="Y437" s="7" t="s">
        <v>2563</v>
      </c>
      <c r="Z437" s="7" t="s">
        <v>2608</v>
      </c>
      <c r="AA437" s="7" t="s">
        <v>2603</v>
      </c>
      <c r="AB437" s="7" t="s">
        <v>244</v>
      </c>
      <c r="AC437" s="7" t="s">
        <v>140</v>
      </c>
      <c r="AD437" s="7" t="s">
        <v>54</v>
      </c>
      <c r="AE437" s="7" t="s">
        <v>176</v>
      </c>
      <c r="AF437" s="11">
        <v>1</v>
      </c>
      <c r="AG437" s="7">
        <v>3</v>
      </c>
      <c r="AH437" s="7" t="s">
        <v>54</v>
      </c>
      <c r="AI437" s="7" t="s">
        <v>56</v>
      </c>
      <c r="AJ437" s="7" t="s">
        <v>54</v>
      </c>
      <c r="AL437" s="8" t="s">
        <v>58</v>
      </c>
      <c r="AM437" s="8"/>
    </row>
    <row r="438" spans="1:39" x14ac:dyDescent="0.3">
      <c r="A438" s="1">
        <v>470</v>
      </c>
      <c r="B438" s="1" t="s">
        <v>2769</v>
      </c>
      <c r="C438" s="4">
        <v>35681</v>
      </c>
      <c r="D438" s="1" t="s">
        <v>40</v>
      </c>
      <c r="E438" s="21" t="str">
        <f t="shared" si="0"/>
        <v>08122022470</v>
      </c>
      <c r="F438" s="1">
        <v>2804318</v>
      </c>
      <c r="J438" s="1" t="s">
        <v>2770</v>
      </c>
      <c r="K438" s="25" t="s">
        <v>2771</v>
      </c>
      <c r="L438" s="1" t="s">
        <v>2772</v>
      </c>
      <c r="M438" s="1" t="s">
        <v>2769</v>
      </c>
      <c r="N438" s="23">
        <v>5581999888849</v>
      </c>
      <c r="O438" s="10" t="s">
        <v>65</v>
      </c>
      <c r="P438" s="10"/>
      <c r="Q438" s="1" t="s">
        <v>316</v>
      </c>
      <c r="R438" s="1" t="str" cm="1">
        <f t="array" ref="R438">_xlfn.IFS(BaseClientes2[[#This Row],[tipoDeCliente]]="ADVISOR","ADVISOR",BaseClientes2[[#This Row],[tipoDeCliente]]="FAMILIA","RETENCAO",BaseClientes2[[#This Row],[tipoDeCliente]]="RETENCAO","RETENCAO",BaseClientes2[[#This Row],[tipoDeCliente]]="NORMAL","CONSULTORIA",BaseClientes2[[#This Row],[tipoDeCliente]]="HIBRIDO","CONSULTORIA")</f>
        <v>RETENCAO</v>
      </c>
      <c r="S438" s="1" t="s">
        <v>49</v>
      </c>
      <c r="T438" s="1" t="s">
        <v>50</v>
      </c>
      <c r="U438" s="1" t="s">
        <v>2773</v>
      </c>
      <c r="V438" s="23">
        <v>5581999888849</v>
      </c>
      <c r="W438" s="4">
        <v>44903</v>
      </c>
      <c r="X438" s="4">
        <v>44903</v>
      </c>
      <c r="Y438" s="1" t="s">
        <v>2772</v>
      </c>
      <c r="Z438" s="1" t="s">
        <v>2772</v>
      </c>
      <c r="AA438" s="1" t="s">
        <v>2769</v>
      </c>
      <c r="AB438" s="1" t="s">
        <v>2774</v>
      </c>
      <c r="AE438" s="1" t="s">
        <v>68</v>
      </c>
      <c r="AF438" s="24">
        <v>0</v>
      </c>
      <c r="AG438" s="7"/>
      <c r="AH438" s="1" t="s">
        <v>56</v>
      </c>
      <c r="AI438" s="1" t="s">
        <v>56</v>
      </c>
      <c r="AJ438" s="1" t="s">
        <v>56</v>
      </c>
      <c r="AL438" s="4" t="s">
        <v>58</v>
      </c>
      <c r="AM438" s="4"/>
    </row>
    <row r="439" spans="1:39" x14ac:dyDescent="0.3">
      <c r="A439" s="1">
        <v>471</v>
      </c>
      <c r="B439" s="1" t="s">
        <v>2775</v>
      </c>
      <c r="C439" s="4">
        <v>29771</v>
      </c>
      <c r="D439" s="1" t="s">
        <v>40</v>
      </c>
      <c r="E439" s="21" t="str">
        <f t="shared" si="0"/>
        <v>21112022471</v>
      </c>
      <c r="F439" s="1">
        <v>3146044</v>
      </c>
      <c r="I439" s="1" t="s">
        <v>2776</v>
      </c>
      <c r="J439" s="1" t="s">
        <v>2777</v>
      </c>
      <c r="K439" s="26" t="s">
        <v>2778</v>
      </c>
      <c r="L439" s="1" t="s">
        <v>2779</v>
      </c>
      <c r="M439" s="1" t="s">
        <v>2775</v>
      </c>
      <c r="N439" s="23">
        <v>5581991519151</v>
      </c>
      <c r="O439" s="17" t="s">
        <v>106</v>
      </c>
      <c r="P439" s="17"/>
      <c r="Q439" s="1" t="s">
        <v>66</v>
      </c>
      <c r="R439" s="1" t="str" cm="1">
        <f t="array" ref="R43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39" s="1" t="s">
        <v>49</v>
      </c>
      <c r="T439" s="1" t="s">
        <v>50</v>
      </c>
      <c r="U439" s="1" t="s">
        <v>1438</v>
      </c>
      <c r="V439" s="23">
        <v>5581991519151</v>
      </c>
      <c r="W439" s="4">
        <v>44886</v>
      </c>
      <c r="X439" s="4">
        <v>44886</v>
      </c>
      <c r="Y439" s="1" t="s">
        <v>2779</v>
      </c>
      <c r="Z439" s="1" t="s">
        <v>2779</v>
      </c>
      <c r="AA439" s="1" t="s">
        <v>2775</v>
      </c>
      <c r="AB439" s="1" t="s">
        <v>124</v>
      </c>
      <c r="AC439" s="1" t="s">
        <v>140</v>
      </c>
      <c r="AD439" s="1" t="s">
        <v>54</v>
      </c>
      <c r="AE439" s="1" t="s">
        <v>176</v>
      </c>
      <c r="AF439" s="24">
        <v>1</v>
      </c>
      <c r="AG439" s="18">
        <v>2</v>
      </c>
      <c r="AH439" s="1" t="s">
        <v>54</v>
      </c>
      <c r="AI439" s="1" t="s">
        <v>56</v>
      </c>
      <c r="AJ439" s="1" t="s">
        <v>54</v>
      </c>
      <c r="AL439" s="4" t="s">
        <v>58</v>
      </c>
      <c r="AM439" s="4"/>
    </row>
    <row r="440" spans="1:39" x14ac:dyDescent="0.3">
      <c r="A440" s="1">
        <v>472</v>
      </c>
      <c r="B440" s="1" t="s">
        <v>2780</v>
      </c>
      <c r="C440" s="4">
        <v>26827</v>
      </c>
      <c r="D440" s="1" t="s">
        <v>72</v>
      </c>
      <c r="E440" s="21" t="str">
        <f t="shared" si="0"/>
        <v>22122022472</v>
      </c>
      <c r="F440" s="1">
        <v>3448400</v>
      </c>
      <c r="I440" s="1" t="s">
        <v>2781</v>
      </c>
      <c r="J440" s="1" t="s">
        <v>2782</v>
      </c>
      <c r="K440" s="22" t="s">
        <v>2783</v>
      </c>
      <c r="L440" s="1" t="s">
        <v>2784</v>
      </c>
      <c r="M440" s="1" t="s">
        <v>2780</v>
      </c>
      <c r="N440" s="23" t="s">
        <v>2785</v>
      </c>
      <c r="O440" s="17" t="s">
        <v>65</v>
      </c>
      <c r="P440" s="17"/>
      <c r="Q440" s="1" t="s">
        <v>66</v>
      </c>
      <c r="R440" s="1" t="s">
        <v>945</v>
      </c>
      <c r="S440" s="1" t="s">
        <v>698</v>
      </c>
      <c r="T440" s="1" t="s">
        <v>296</v>
      </c>
      <c r="U440" s="1" t="s">
        <v>2786</v>
      </c>
      <c r="V440" s="23" t="s">
        <v>2785</v>
      </c>
      <c r="W440" s="4">
        <v>44917</v>
      </c>
      <c r="X440" s="4">
        <v>44917</v>
      </c>
      <c r="Y440" s="1" t="s">
        <v>2784</v>
      </c>
      <c r="Z440" s="1" t="s">
        <v>2784</v>
      </c>
      <c r="AA440" s="1" t="s">
        <v>2780</v>
      </c>
      <c r="AB440" s="1" t="s">
        <v>52</v>
      </c>
      <c r="AC440" s="1" t="s">
        <v>2015</v>
      </c>
      <c r="AD440" s="1" t="s">
        <v>54</v>
      </c>
      <c r="AE440" s="1" t="s">
        <v>176</v>
      </c>
      <c r="AF440" s="24">
        <v>1</v>
      </c>
      <c r="AG440" s="18">
        <v>2</v>
      </c>
      <c r="AH440" s="1" t="s">
        <v>54</v>
      </c>
      <c r="AI440" s="1" t="s">
        <v>56</v>
      </c>
      <c r="AJ440" s="1" t="s">
        <v>54</v>
      </c>
      <c r="AL440" s="4" t="s">
        <v>58</v>
      </c>
      <c r="AM440" s="4"/>
    </row>
    <row r="441" spans="1:39" x14ac:dyDescent="0.3">
      <c r="A441" s="1">
        <v>473</v>
      </c>
      <c r="B441" s="1" t="s">
        <v>2787</v>
      </c>
      <c r="C441" s="4">
        <v>31040</v>
      </c>
      <c r="D441" s="1" t="s">
        <v>72</v>
      </c>
      <c r="E441" s="21" t="str">
        <f t="shared" si="0"/>
        <v>07122022473</v>
      </c>
      <c r="F441" s="1">
        <v>7782612</v>
      </c>
      <c r="G441" s="1">
        <v>2742201</v>
      </c>
      <c r="I441" s="1" t="s">
        <v>2788</v>
      </c>
      <c r="J441" s="1" t="s">
        <v>2789</v>
      </c>
      <c r="K441" s="22" t="s">
        <v>2790</v>
      </c>
      <c r="L441" s="1" t="s">
        <v>2791</v>
      </c>
      <c r="M441" s="1" t="s">
        <v>2787</v>
      </c>
      <c r="N441" s="23">
        <v>5511943445661</v>
      </c>
      <c r="O441" s="17" t="s">
        <v>65</v>
      </c>
      <c r="P441" s="17"/>
      <c r="Q441" s="1" t="s">
        <v>66</v>
      </c>
      <c r="R441" s="1" t="s">
        <v>945</v>
      </c>
      <c r="S441" s="1" t="s">
        <v>217</v>
      </c>
      <c r="T441" s="1" t="s">
        <v>185</v>
      </c>
      <c r="U441" s="1" t="s">
        <v>2792</v>
      </c>
      <c r="V441" s="23">
        <v>5511943445661</v>
      </c>
      <c r="W441" s="4">
        <v>44902</v>
      </c>
      <c r="X441" s="4">
        <v>44902</v>
      </c>
      <c r="Y441" s="1" t="s">
        <v>2791</v>
      </c>
      <c r="Z441" s="1" t="s">
        <v>2791</v>
      </c>
      <c r="AA441" s="1" t="s">
        <v>2787</v>
      </c>
      <c r="AB441" s="1" t="s">
        <v>2793</v>
      </c>
      <c r="AC441" s="1" t="s">
        <v>140</v>
      </c>
      <c r="AD441" s="1" t="s">
        <v>54</v>
      </c>
      <c r="AE441" s="1" t="s">
        <v>176</v>
      </c>
      <c r="AF441" s="24">
        <v>1</v>
      </c>
      <c r="AG441" s="18">
        <v>2</v>
      </c>
      <c r="AH441" s="1" t="s">
        <v>54</v>
      </c>
      <c r="AI441" s="1" t="s">
        <v>56</v>
      </c>
      <c r="AJ441" s="1" t="s">
        <v>54</v>
      </c>
      <c r="AL441" s="4" t="s">
        <v>58</v>
      </c>
      <c r="AM441" s="4"/>
    </row>
    <row r="442" spans="1:39" x14ac:dyDescent="0.3">
      <c r="A442" s="1">
        <v>474</v>
      </c>
      <c r="B442" s="1" t="s">
        <v>2794</v>
      </c>
      <c r="C442" s="4">
        <v>32129</v>
      </c>
      <c r="D442" s="1" t="s">
        <v>40</v>
      </c>
      <c r="E442" s="21" t="str">
        <f t="shared" si="0"/>
        <v>07122022474</v>
      </c>
      <c r="F442" s="1">
        <v>421328</v>
      </c>
      <c r="I442" s="1" t="s">
        <v>2795</v>
      </c>
      <c r="J442" s="1" t="s">
        <v>2796</v>
      </c>
      <c r="K442" s="22" t="s">
        <v>2797</v>
      </c>
      <c r="L442" s="1" t="s">
        <v>2798</v>
      </c>
      <c r="M442" s="1" t="s">
        <v>2794</v>
      </c>
      <c r="N442" s="23">
        <v>5511988980808</v>
      </c>
      <c r="O442" s="17" t="s">
        <v>106</v>
      </c>
      <c r="P442" s="17"/>
      <c r="Q442" s="1" t="s">
        <v>66</v>
      </c>
      <c r="R442" s="1" t="s">
        <v>945</v>
      </c>
      <c r="S442" s="1" t="s">
        <v>2799</v>
      </c>
      <c r="T442" s="1" t="s">
        <v>185</v>
      </c>
      <c r="U442" s="1" t="s">
        <v>2792</v>
      </c>
      <c r="V442" s="23">
        <v>5511988980808</v>
      </c>
      <c r="W442" s="4">
        <v>44902</v>
      </c>
      <c r="X442" s="4">
        <v>44902</v>
      </c>
      <c r="Y442" s="1" t="s">
        <v>2798</v>
      </c>
      <c r="Z442" s="1" t="s">
        <v>2798</v>
      </c>
      <c r="AA442" s="1" t="s">
        <v>2794</v>
      </c>
      <c r="AB442" s="1" t="s">
        <v>584</v>
      </c>
      <c r="AC442" s="1" t="s">
        <v>2015</v>
      </c>
      <c r="AD442" s="1" t="s">
        <v>54</v>
      </c>
      <c r="AE442" s="1" t="s">
        <v>176</v>
      </c>
      <c r="AF442" s="24">
        <v>1</v>
      </c>
      <c r="AG442" s="18">
        <v>2</v>
      </c>
      <c r="AH442" s="1" t="s">
        <v>54</v>
      </c>
      <c r="AI442" s="1" t="s">
        <v>56</v>
      </c>
      <c r="AJ442" s="1" t="s">
        <v>54</v>
      </c>
      <c r="AL442" s="4" t="s">
        <v>58</v>
      </c>
      <c r="AM442" s="4"/>
    </row>
    <row r="443" spans="1:39" x14ac:dyDescent="0.3">
      <c r="A443" s="1">
        <v>475</v>
      </c>
      <c r="B443" s="1" t="s">
        <v>2800</v>
      </c>
      <c r="C443" s="4">
        <v>31176</v>
      </c>
      <c r="D443" s="1" t="s">
        <v>40</v>
      </c>
      <c r="E443" s="21" t="str">
        <f t="shared" si="0"/>
        <v>19122022475</v>
      </c>
      <c r="F443" s="1">
        <v>6000641</v>
      </c>
      <c r="J443" s="1" t="s">
        <v>2801</v>
      </c>
      <c r="K443" s="22" t="s">
        <v>2802</v>
      </c>
      <c r="L443" s="1" t="s">
        <v>2803</v>
      </c>
      <c r="M443" s="1" t="s">
        <v>2800</v>
      </c>
      <c r="N443" s="23">
        <v>5583988269812</v>
      </c>
      <c r="O443" s="17" t="s">
        <v>106</v>
      </c>
      <c r="P443" s="17"/>
      <c r="Q443" s="1" t="s">
        <v>2104</v>
      </c>
      <c r="R443" s="1" t="s">
        <v>2104</v>
      </c>
      <c r="S443" s="1" t="s">
        <v>2478</v>
      </c>
      <c r="T443" s="1" t="s">
        <v>196</v>
      </c>
      <c r="U443" s="1" t="s">
        <v>2804</v>
      </c>
      <c r="V443" s="23">
        <v>5583988269812</v>
      </c>
      <c r="W443" s="4">
        <v>44914</v>
      </c>
      <c r="X443" s="4">
        <v>44914</v>
      </c>
      <c r="Y443" s="1" t="s">
        <v>2803</v>
      </c>
      <c r="Z443" s="1" t="s">
        <v>2803</v>
      </c>
      <c r="AA443" s="1" t="s">
        <v>2800</v>
      </c>
      <c r="AB443" s="1" t="s">
        <v>108</v>
      </c>
      <c r="AC443" s="1" t="s">
        <v>2678</v>
      </c>
      <c r="AD443" s="1" t="s">
        <v>56</v>
      </c>
      <c r="AE443" s="1" t="s">
        <v>2104</v>
      </c>
      <c r="AF443" s="24">
        <v>1</v>
      </c>
      <c r="AG443" s="18"/>
      <c r="AH443" s="1" t="s">
        <v>56</v>
      </c>
      <c r="AI443" s="1" t="s">
        <v>56</v>
      </c>
      <c r="AJ443" s="1" t="s">
        <v>56</v>
      </c>
      <c r="AL443" s="4" t="s">
        <v>58</v>
      </c>
      <c r="AM443" s="4"/>
    </row>
    <row r="444" spans="1:39" x14ac:dyDescent="0.3">
      <c r="A444" s="1">
        <v>476</v>
      </c>
      <c r="B444" s="1" t="s">
        <v>2805</v>
      </c>
      <c r="C444" s="4">
        <v>31070</v>
      </c>
      <c r="D444" s="1" t="s">
        <v>40</v>
      </c>
      <c r="E444" s="21" t="str">
        <f t="shared" si="0"/>
        <v>19122022476</v>
      </c>
      <c r="F444" s="1">
        <v>214558</v>
      </c>
      <c r="J444" s="1" t="s">
        <v>2806</v>
      </c>
      <c r="K444" s="22" t="s">
        <v>2807</v>
      </c>
      <c r="L444" s="1" t="s">
        <v>2808</v>
      </c>
      <c r="M444" s="1" t="s">
        <v>2805</v>
      </c>
      <c r="N444" s="23">
        <v>5531991317886</v>
      </c>
      <c r="O444" s="17" t="s">
        <v>65</v>
      </c>
      <c r="P444" s="17"/>
      <c r="Q444" s="1" t="s">
        <v>2104</v>
      </c>
      <c r="R444" s="1" t="s">
        <v>2104</v>
      </c>
      <c r="S444" s="1" t="s">
        <v>895</v>
      </c>
      <c r="T444" s="1" t="s">
        <v>896</v>
      </c>
      <c r="U444" s="1" t="s">
        <v>2809</v>
      </c>
      <c r="V444" s="23">
        <v>5531991317886</v>
      </c>
      <c r="W444" s="4">
        <v>44914</v>
      </c>
      <c r="X444" s="4">
        <v>44914</v>
      </c>
      <c r="Y444" s="1" t="s">
        <v>2808</v>
      </c>
      <c r="Z444" s="1" t="s">
        <v>2808</v>
      </c>
      <c r="AA444" s="1" t="s">
        <v>2805</v>
      </c>
      <c r="AB444" s="1" t="s">
        <v>96</v>
      </c>
      <c r="AC444" s="1" t="s">
        <v>2015</v>
      </c>
      <c r="AD444" s="1" t="s">
        <v>54</v>
      </c>
      <c r="AE444" s="1" t="s">
        <v>2104</v>
      </c>
      <c r="AF444" s="24">
        <v>1</v>
      </c>
      <c r="AG444" s="18"/>
      <c r="AH444" s="1" t="s">
        <v>56</v>
      </c>
      <c r="AI444" s="1" t="s">
        <v>56</v>
      </c>
      <c r="AJ444" s="1" t="s">
        <v>56</v>
      </c>
      <c r="AL444" s="4" t="s">
        <v>58</v>
      </c>
      <c r="AM444" s="4"/>
    </row>
    <row r="445" spans="1:39" x14ac:dyDescent="0.3">
      <c r="A445" s="1">
        <v>478</v>
      </c>
      <c r="B445" s="1" t="s">
        <v>2810</v>
      </c>
      <c r="C445" s="4"/>
      <c r="D445" s="1" t="s">
        <v>40</v>
      </c>
      <c r="E445" s="21" t="str">
        <f t="shared" si="0"/>
        <v>26022021478</v>
      </c>
      <c r="G445" s="7">
        <v>1762646</v>
      </c>
      <c r="H445" s="7"/>
      <c r="I445" s="1" t="s">
        <v>2811</v>
      </c>
      <c r="K445" s="25" t="s">
        <v>893</v>
      </c>
      <c r="L445" s="7" t="s">
        <v>894</v>
      </c>
      <c r="M445" s="1" t="s">
        <v>888</v>
      </c>
      <c r="N445" s="10">
        <v>5531973071828</v>
      </c>
      <c r="O445" s="17"/>
      <c r="P445" s="17" t="s">
        <v>65</v>
      </c>
      <c r="Q445" s="1" t="s">
        <v>66</v>
      </c>
      <c r="R445" s="1" t="str" cm="1">
        <f t="array" ref="R445">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45" s="7" t="s">
        <v>895</v>
      </c>
      <c r="T445" s="7" t="s">
        <v>896</v>
      </c>
      <c r="U445" s="7" t="s">
        <v>897</v>
      </c>
      <c r="V445" s="10">
        <v>5531973071828</v>
      </c>
      <c r="W445" s="8">
        <v>44253</v>
      </c>
      <c r="X445" s="8">
        <v>44253</v>
      </c>
      <c r="Y445" s="7" t="s">
        <v>894</v>
      </c>
      <c r="Z445" s="7" t="s">
        <v>894</v>
      </c>
      <c r="AA445" s="7" t="s">
        <v>888</v>
      </c>
      <c r="AB445" s="7" t="s">
        <v>898</v>
      </c>
      <c r="AC445" s="7" t="s">
        <v>53</v>
      </c>
      <c r="AD445" s="7" t="s">
        <v>54</v>
      </c>
      <c r="AE445" s="7" t="s">
        <v>176</v>
      </c>
      <c r="AF445" s="11">
        <v>1</v>
      </c>
      <c r="AG445" s="18">
        <v>1</v>
      </c>
      <c r="AH445" s="1" t="s">
        <v>54</v>
      </c>
      <c r="AI445" s="1" t="s">
        <v>56</v>
      </c>
      <c r="AJ445" s="1" t="s">
        <v>56</v>
      </c>
      <c r="AL445" s="4" t="s">
        <v>58</v>
      </c>
      <c r="AM445" s="4"/>
    </row>
    <row r="446" spans="1:39" x14ac:dyDescent="0.3">
      <c r="A446" s="1">
        <v>479</v>
      </c>
      <c r="B446" s="1" t="s">
        <v>2812</v>
      </c>
      <c r="C446" s="4"/>
      <c r="D446" s="1" t="s">
        <v>40</v>
      </c>
      <c r="E446" s="21" t="str">
        <f t="shared" si="0"/>
        <v>23122022479</v>
      </c>
      <c r="F446" s="1">
        <v>2440964</v>
      </c>
      <c r="G446" s="7"/>
      <c r="H446" s="7"/>
      <c r="I446" s="7" t="s">
        <v>2813</v>
      </c>
      <c r="J446" s="1" t="s">
        <v>2814</v>
      </c>
      <c r="K446" s="25" t="s">
        <v>2815</v>
      </c>
      <c r="L446" s="7" t="s">
        <v>2816</v>
      </c>
      <c r="M446" s="1" t="s">
        <v>2812</v>
      </c>
      <c r="N446" s="23">
        <v>5581998725605</v>
      </c>
      <c r="O446" s="17" t="s">
        <v>65</v>
      </c>
      <c r="P446" s="17"/>
      <c r="Q446" s="1" t="s">
        <v>66</v>
      </c>
      <c r="R446" s="1" t="str" cm="1">
        <f t="array" ref="R44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46" s="7" t="s">
        <v>49</v>
      </c>
      <c r="T446" s="7" t="s">
        <v>50</v>
      </c>
      <c r="U446" s="7" t="s">
        <v>1602</v>
      </c>
      <c r="V446" s="10">
        <v>5581998725605</v>
      </c>
      <c r="W446" s="8">
        <v>44918</v>
      </c>
      <c r="X446" s="8">
        <v>44918</v>
      </c>
      <c r="Y446" s="7" t="s">
        <v>2816</v>
      </c>
      <c r="Z446" s="7" t="s">
        <v>2816</v>
      </c>
      <c r="AA446" s="7" t="s">
        <v>2812</v>
      </c>
      <c r="AB446" s="7" t="s">
        <v>124</v>
      </c>
      <c r="AC446" s="7"/>
      <c r="AD446" s="7"/>
      <c r="AE446" s="7" t="s">
        <v>176</v>
      </c>
      <c r="AF446" s="11">
        <v>1</v>
      </c>
      <c r="AG446" s="18">
        <v>2</v>
      </c>
      <c r="AH446" s="1" t="s">
        <v>54</v>
      </c>
      <c r="AI446" s="1" t="s">
        <v>56</v>
      </c>
      <c r="AJ446" s="1" t="s">
        <v>54</v>
      </c>
      <c r="AL446" s="4" t="s">
        <v>58</v>
      </c>
      <c r="AM446" s="4"/>
    </row>
    <row r="447" spans="1:39" x14ac:dyDescent="0.3">
      <c r="A447" s="1">
        <v>480</v>
      </c>
      <c r="B447" s="1" t="s">
        <v>2817</v>
      </c>
      <c r="C447" s="4">
        <v>34777</v>
      </c>
      <c r="D447" s="1" t="s">
        <v>40</v>
      </c>
      <c r="E447" s="21" t="str">
        <f t="shared" si="0"/>
        <v>03012023480</v>
      </c>
      <c r="J447" s="1" t="s">
        <v>2818</v>
      </c>
      <c r="K447" s="22" t="s">
        <v>2819</v>
      </c>
      <c r="L447" s="1" t="s">
        <v>2820</v>
      </c>
      <c r="M447" s="1" t="s">
        <v>2817</v>
      </c>
      <c r="N447" s="23">
        <v>5581999849882</v>
      </c>
      <c r="O447" s="17" t="s">
        <v>65</v>
      </c>
      <c r="P447" s="17"/>
      <c r="Q447" s="1" t="s">
        <v>2104</v>
      </c>
      <c r="R447" s="1" t="s">
        <v>2104</v>
      </c>
      <c r="S447" s="1" t="s">
        <v>2407</v>
      </c>
      <c r="T447" s="1" t="s">
        <v>50</v>
      </c>
      <c r="U447" s="1" t="s">
        <v>2821</v>
      </c>
      <c r="V447" s="23">
        <v>5581999849882</v>
      </c>
      <c r="W447" s="4">
        <v>44929</v>
      </c>
      <c r="X447" s="4">
        <v>44929</v>
      </c>
      <c r="Y447" s="1" t="s">
        <v>2820</v>
      </c>
      <c r="Z447" s="1" t="s">
        <v>2820</v>
      </c>
      <c r="AA447" s="1" t="s">
        <v>2817</v>
      </c>
      <c r="AB447" s="1" t="s">
        <v>769</v>
      </c>
      <c r="AC447" s="1" t="s">
        <v>140</v>
      </c>
      <c r="AD447" s="1" t="s">
        <v>54</v>
      </c>
      <c r="AE447" s="1" t="s">
        <v>2104</v>
      </c>
      <c r="AF447" s="24">
        <v>1</v>
      </c>
      <c r="AG447" s="18"/>
      <c r="AH447" s="1" t="s">
        <v>56</v>
      </c>
      <c r="AI447" s="1" t="s">
        <v>56</v>
      </c>
      <c r="AJ447" s="1" t="s">
        <v>56</v>
      </c>
      <c r="AL447" s="4" t="s">
        <v>58</v>
      </c>
      <c r="AM447" s="4"/>
    </row>
    <row r="448" spans="1:39" x14ac:dyDescent="0.3">
      <c r="A448" s="34">
        <v>481</v>
      </c>
      <c r="B448" s="34" t="s">
        <v>2822</v>
      </c>
      <c r="C448" s="33">
        <v>31598</v>
      </c>
      <c r="D448" s="34" t="s">
        <v>40</v>
      </c>
      <c r="E448" s="32" t="str">
        <f t="shared" si="0"/>
        <v>29122022481</v>
      </c>
      <c r="F448" s="34"/>
      <c r="G448" s="34">
        <v>2322949</v>
      </c>
      <c r="H448" s="34"/>
      <c r="I448" s="34"/>
      <c r="J448" s="34" t="s">
        <v>2823</v>
      </c>
      <c r="K448" s="34" t="s">
        <v>2824</v>
      </c>
      <c r="L448" s="34" t="s">
        <v>2825</v>
      </c>
      <c r="M448" s="34" t="s">
        <v>2822</v>
      </c>
      <c r="N448" s="35" t="s">
        <v>2826</v>
      </c>
      <c r="O448" s="36" t="s">
        <v>65</v>
      </c>
      <c r="P448" s="36"/>
      <c r="Q448" s="34" t="s">
        <v>2104</v>
      </c>
      <c r="R448" s="34" t="str" cm="1">
        <f t="array" ref="R448">_xlfn.IFS(BaseClientes2[[#This Row],[tipoDeCliente]]="ADVISOR","ADVISOR",BaseClientes2[[#This Row],[tipoDeCliente]]="FAMILIA","RETENCAO",BaseClientes2[[#This Row],[tipoDeCliente]]="RETENCAO","RETENCAO",BaseClientes2[[#This Row],[tipoDeCliente]]="NORMAL","CONSULTORIA",BaseClientes2[[#This Row],[tipoDeCliente]]="HIBRIDO","CONSULTORIA")</f>
        <v>ADVISOR</v>
      </c>
      <c r="S448" s="34" t="s">
        <v>2675</v>
      </c>
      <c r="T448" s="34" t="s">
        <v>296</v>
      </c>
      <c r="U448" s="34" t="s">
        <v>2827</v>
      </c>
      <c r="V448" s="37" t="s">
        <v>2826</v>
      </c>
      <c r="W448" s="33">
        <v>44924</v>
      </c>
      <c r="X448" s="33">
        <v>44924</v>
      </c>
      <c r="Y448" s="34" t="s">
        <v>2825</v>
      </c>
      <c r="Z448" s="34" t="s">
        <v>2825</v>
      </c>
      <c r="AA448" s="34" t="s">
        <v>2822</v>
      </c>
      <c r="AB448" s="34" t="s">
        <v>108</v>
      </c>
      <c r="AC448" s="34" t="s">
        <v>53</v>
      </c>
      <c r="AD448" s="34" t="s">
        <v>54</v>
      </c>
      <c r="AE448" s="34" t="s">
        <v>2104</v>
      </c>
      <c r="AF448" s="38">
        <v>1</v>
      </c>
      <c r="AG448" s="39"/>
      <c r="AH448" s="34" t="s">
        <v>56</v>
      </c>
      <c r="AI448" s="34" t="s">
        <v>56</v>
      </c>
      <c r="AJ448" s="34" t="s">
        <v>56</v>
      </c>
      <c r="AK448" s="34" t="s">
        <v>57</v>
      </c>
      <c r="AL448" s="33" t="s">
        <v>69</v>
      </c>
      <c r="AM448" s="33"/>
    </row>
    <row r="449" spans="1:39" x14ac:dyDescent="0.3">
      <c r="A449" s="1">
        <v>482</v>
      </c>
      <c r="B449" s="1" t="s">
        <v>2828</v>
      </c>
      <c r="C449" s="4">
        <v>24517</v>
      </c>
      <c r="D449" s="1" t="s">
        <v>72</v>
      </c>
      <c r="E449" s="21" t="str">
        <f t="shared" si="0"/>
        <v>03012023482</v>
      </c>
      <c r="F449" s="1">
        <v>2720729</v>
      </c>
      <c r="G449" s="1">
        <v>991124</v>
      </c>
      <c r="J449" s="1" t="s">
        <v>2829</v>
      </c>
      <c r="K449" s="22" t="s">
        <v>2830</v>
      </c>
      <c r="L449" s="1" t="s">
        <v>2831</v>
      </c>
      <c r="M449" s="1" t="s">
        <v>2828</v>
      </c>
      <c r="N449" s="28" t="s">
        <v>2832</v>
      </c>
      <c r="O449" s="17" t="s">
        <v>65</v>
      </c>
      <c r="P449" s="17" t="s">
        <v>65</v>
      </c>
      <c r="Q449" s="1" t="s">
        <v>2104</v>
      </c>
      <c r="R449" s="1" t="str" cm="1">
        <f t="array" ref="R449">_xlfn.IFS(BaseClientes2[[#This Row],[tipoDeCliente]]="ADVISOR","ADVISOR",BaseClientes2[[#This Row],[tipoDeCliente]]="FAMILIA","RETENCAO",BaseClientes2[[#This Row],[tipoDeCliente]]="RETENCAO","RETENCAO",BaseClientes2[[#This Row],[tipoDeCliente]]="NORMAL","CONSULTORIA",BaseClientes2[[#This Row],[tipoDeCliente]]="HIBRIDO","CONSULTORIA")</f>
        <v>ADVISOR</v>
      </c>
      <c r="S449" s="1" t="s">
        <v>2407</v>
      </c>
      <c r="T449" s="1" t="s">
        <v>296</v>
      </c>
      <c r="U449" s="1" t="s">
        <v>2833</v>
      </c>
      <c r="V449" s="23" t="s">
        <v>2832</v>
      </c>
      <c r="W449" s="4">
        <v>44929</v>
      </c>
      <c r="X449" s="4">
        <v>44929</v>
      </c>
      <c r="Y449" s="1" t="s">
        <v>2831</v>
      </c>
      <c r="Z449" s="1" t="s">
        <v>2831</v>
      </c>
      <c r="AA449" s="1" t="s">
        <v>2834</v>
      </c>
      <c r="AB449" s="1" t="s">
        <v>417</v>
      </c>
      <c r="AC449" s="1" t="s">
        <v>53</v>
      </c>
      <c r="AD449" s="1" t="s">
        <v>56</v>
      </c>
      <c r="AE449" s="1" t="s">
        <v>2104</v>
      </c>
      <c r="AF449" s="24">
        <v>1</v>
      </c>
      <c r="AG449" s="18"/>
      <c r="AH449" s="1" t="s">
        <v>56</v>
      </c>
      <c r="AI449" s="1" t="s">
        <v>56</v>
      </c>
      <c r="AJ449" s="1" t="s">
        <v>56</v>
      </c>
      <c r="AL449" s="4" t="s">
        <v>58</v>
      </c>
      <c r="AM449" s="4"/>
    </row>
    <row r="450" spans="1:39" x14ac:dyDescent="0.3">
      <c r="A450" s="1">
        <v>483</v>
      </c>
      <c r="B450" s="1" t="s">
        <v>2835</v>
      </c>
      <c r="C450" s="4">
        <v>27715</v>
      </c>
      <c r="D450" s="1" t="s">
        <v>40</v>
      </c>
      <c r="E450" s="21" t="str">
        <f t="shared" si="0"/>
        <v>03122022483</v>
      </c>
      <c r="F450" s="1">
        <v>2752006</v>
      </c>
      <c r="I450" s="1" t="s">
        <v>2836</v>
      </c>
      <c r="J450" s="1" t="s">
        <v>2837</v>
      </c>
      <c r="K450" s="22" t="s">
        <v>2838</v>
      </c>
      <c r="L450" s="1" t="s">
        <v>2839</v>
      </c>
      <c r="M450" s="1" t="s">
        <v>2835</v>
      </c>
      <c r="N450" s="23">
        <v>5521990045055</v>
      </c>
      <c r="O450" s="17" t="s">
        <v>65</v>
      </c>
      <c r="P450" s="17" t="s">
        <v>65</v>
      </c>
      <c r="Q450" s="1" t="s">
        <v>304</v>
      </c>
      <c r="R450" s="1" t="s">
        <v>68</v>
      </c>
      <c r="S450" s="1" t="s">
        <v>470</v>
      </c>
      <c r="T450" s="1" t="s">
        <v>434</v>
      </c>
      <c r="U450" s="1" t="s">
        <v>2840</v>
      </c>
      <c r="V450" s="23">
        <v>5521990045055</v>
      </c>
      <c r="W450" s="4">
        <v>44898</v>
      </c>
      <c r="X450" s="4">
        <v>44898</v>
      </c>
      <c r="Y450" s="1" t="s">
        <v>2839</v>
      </c>
      <c r="Z450" s="1" t="s">
        <v>2839</v>
      </c>
      <c r="AA450" s="1" t="s">
        <v>2835</v>
      </c>
      <c r="AB450" s="1" t="s">
        <v>124</v>
      </c>
      <c r="AC450" s="1" t="s">
        <v>140</v>
      </c>
      <c r="AD450" s="1" t="s">
        <v>1830</v>
      </c>
      <c r="AE450" s="1" t="s">
        <v>68</v>
      </c>
      <c r="AF450" s="24">
        <v>0</v>
      </c>
      <c r="AG450" s="18"/>
      <c r="AH450" s="1" t="s">
        <v>54</v>
      </c>
      <c r="AI450" s="1" t="s">
        <v>56</v>
      </c>
      <c r="AJ450" s="1" t="s">
        <v>54</v>
      </c>
      <c r="AL450" s="4" t="s">
        <v>58</v>
      </c>
      <c r="AM450" s="4"/>
    </row>
    <row r="451" spans="1:39" x14ac:dyDescent="0.3">
      <c r="A451" s="1">
        <v>484</v>
      </c>
      <c r="B451" s="1" t="s">
        <v>2841</v>
      </c>
      <c r="C451" s="4">
        <v>35626</v>
      </c>
      <c r="D451" s="1" t="s">
        <v>40</v>
      </c>
      <c r="E451" s="21" t="str">
        <f t="shared" si="0"/>
        <v>09012023484</v>
      </c>
      <c r="F451" s="1">
        <v>8662828</v>
      </c>
      <c r="J451" s="1" t="s">
        <v>2842</v>
      </c>
      <c r="K451" s="22" t="s">
        <v>2843</v>
      </c>
      <c r="L451" s="1" t="s">
        <v>2844</v>
      </c>
      <c r="M451" s="1" t="s">
        <v>2841</v>
      </c>
      <c r="N451" s="23">
        <v>5581996460052</v>
      </c>
      <c r="O451" s="17" t="s">
        <v>65</v>
      </c>
      <c r="P451" s="17"/>
      <c r="Q451" s="1" t="s">
        <v>304</v>
      </c>
      <c r="R451" s="1" t="str" cm="1">
        <f t="array" ref="R451">_xlfn.IFS(BaseClientes2[[#This Row],[tipoDeCliente]]="ADVISOR","ADVISOR",BaseClientes2[[#This Row],[tipoDeCliente]]="FAMILIA","RETENCAO",BaseClientes2[[#This Row],[tipoDeCliente]]="RETENCAO","RETENCAO",BaseClientes2[[#This Row],[tipoDeCliente]]="NORMAL","CONSULTORIA",BaseClientes2[[#This Row],[tipoDeCliente]]="HIBRIDO","CONSULTORIA")</f>
        <v>RETENCAO</v>
      </c>
      <c r="S451" s="1" t="s">
        <v>49</v>
      </c>
      <c r="T451" s="1" t="s">
        <v>50</v>
      </c>
      <c r="U451" s="1" t="s">
        <v>2845</v>
      </c>
      <c r="V451" s="23">
        <v>5581996460052</v>
      </c>
      <c r="W451" s="4">
        <v>44935</v>
      </c>
      <c r="X451" s="4">
        <v>44935</v>
      </c>
      <c r="Y451" s="1" t="s">
        <v>2844</v>
      </c>
      <c r="Z451" s="1" t="s">
        <v>2844</v>
      </c>
      <c r="AA451" s="1" t="s">
        <v>2841</v>
      </c>
      <c r="AB451" s="1" t="s">
        <v>96</v>
      </c>
      <c r="AE451" s="1" t="s">
        <v>68</v>
      </c>
      <c r="AF451" s="24">
        <v>0</v>
      </c>
      <c r="AG451" s="18"/>
      <c r="AH451" s="1" t="s">
        <v>56</v>
      </c>
      <c r="AI451" s="1" t="s">
        <v>56</v>
      </c>
      <c r="AJ451" s="1" t="s">
        <v>56</v>
      </c>
      <c r="AL451" s="4" t="s">
        <v>58</v>
      </c>
      <c r="AM451" s="4"/>
    </row>
    <row r="452" spans="1:39" x14ac:dyDescent="0.3">
      <c r="A452" s="1">
        <v>485</v>
      </c>
      <c r="B452" s="1" t="s">
        <v>2846</v>
      </c>
      <c r="C452" s="4">
        <v>31084</v>
      </c>
      <c r="D452" s="1" t="s">
        <v>40</v>
      </c>
      <c r="E452" s="21" t="str">
        <f t="shared" si="0"/>
        <v>21122022485</v>
      </c>
      <c r="F452" s="1">
        <v>9650714</v>
      </c>
      <c r="I452" s="1" t="s">
        <v>2847</v>
      </c>
      <c r="J452" s="1" t="s">
        <v>2848</v>
      </c>
      <c r="K452" s="26" t="s">
        <v>2849</v>
      </c>
      <c r="L452" s="1" t="s">
        <v>2850</v>
      </c>
      <c r="M452" s="1" t="s">
        <v>2846</v>
      </c>
      <c r="N452" s="23">
        <v>5581981931985</v>
      </c>
      <c r="O452" s="17" t="s">
        <v>65</v>
      </c>
      <c r="P452" s="17"/>
      <c r="Q452" s="1" t="s">
        <v>66</v>
      </c>
      <c r="R452" s="1" t="str" cm="1">
        <f t="array" ref="R45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52" s="1" t="s">
        <v>49</v>
      </c>
      <c r="T452" s="1" t="s">
        <v>50</v>
      </c>
      <c r="U452" s="1" t="s">
        <v>2157</v>
      </c>
      <c r="V452" s="23">
        <v>5581981931985</v>
      </c>
      <c r="W452" s="4">
        <v>44916</v>
      </c>
      <c r="X452" s="4">
        <v>44916</v>
      </c>
      <c r="Y452" s="1" t="s">
        <v>2850</v>
      </c>
      <c r="Z452" s="1" t="s">
        <v>2850</v>
      </c>
      <c r="AA452" s="1" t="s">
        <v>2846</v>
      </c>
      <c r="AB452" s="1" t="s">
        <v>124</v>
      </c>
      <c r="AC452" s="1" t="s">
        <v>53</v>
      </c>
      <c r="AD452" s="1" t="s">
        <v>54</v>
      </c>
      <c r="AE452" s="1" t="s">
        <v>176</v>
      </c>
      <c r="AF452" s="24">
        <v>1</v>
      </c>
      <c r="AG452" s="18">
        <v>2</v>
      </c>
      <c r="AH452" s="1" t="s">
        <v>54</v>
      </c>
      <c r="AI452" s="1" t="s">
        <v>56</v>
      </c>
      <c r="AJ452" s="1" t="s">
        <v>54</v>
      </c>
      <c r="AL452" s="4" t="s">
        <v>58</v>
      </c>
      <c r="AM452" s="4"/>
    </row>
    <row r="453" spans="1:39" x14ac:dyDescent="0.3">
      <c r="A453" s="1">
        <v>486</v>
      </c>
      <c r="B453" s="1" t="s">
        <v>2851</v>
      </c>
      <c r="C453" s="4">
        <v>34025</v>
      </c>
      <c r="D453" s="1" t="s">
        <v>72</v>
      </c>
      <c r="E453" s="21" t="str">
        <f t="shared" si="0"/>
        <v>05012023486</v>
      </c>
      <c r="F453" s="1">
        <v>7005791</v>
      </c>
      <c r="I453" s="1" t="s">
        <v>2852</v>
      </c>
      <c r="J453" s="1" t="s">
        <v>2853</v>
      </c>
      <c r="K453" s="26" t="s">
        <v>2854</v>
      </c>
      <c r="L453" s="1" t="s">
        <v>2855</v>
      </c>
      <c r="M453" s="1" t="s">
        <v>804</v>
      </c>
      <c r="N453" s="23">
        <v>5511974558952</v>
      </c>
      <c r="O453" s="17" t="s">
        <v>65</v>
      </c>
      <c r="P453" s="17"/>
      <c r="Q453" s="1" t="s">
        <v>66</v>
      </c>
      <c r="R453" s="1" t="str" cm="1">
        <f t="array" ref="R45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53" s="1" t="s">
        <v>2799</v>
      </c>
      <c r="T453" s="1" t="s">
        <v>185</v>
      </c>
      <c r="U453" s="1" t="s">
        <v>2856</v>
      </c>
      <c r="V453" s="23">
        <v>5511974558952</v>
      </c>
      <c r="W453" s="4">
        <v>44931</v>
      </c>
      <c r="X453" s="4">
        <v>44931</v>
      </c>
      <c r="Y453" s="7" t="s">
        <v>810</v>
      </c>
      <c r="Z453" s="1" t="s">
        <v>810</v>
      </c>
      <c r="AA453" s="1" t="s">
        <v>804</v>
      </c>
      <c r="AB453" s="1" t="s">
        <v>2857</v>
      </c>
      <c r="AC453" s="1" t="s">
        <v>140</v>
      </c>
      <c r="AD453" s="1" t="s">
        <v>54</v>
      </c>
      <c r="AE453" s="1" t="s">
        <v>176</v>
      </c>
      <c r="AF453" s="24">
        <v>1</v>
      </c>
      <c r="AG453" s="18">
        <v>1</v>
      </c>
      <c r="AH453" s="1" t="s">
        <v>54</v>
      </c>
      <c r="AI453" s="1" t="s">
        <v>56</v>
      </c>
      <c r="AJ453" s="1" t="s">
        <v>54</v>
      </c>
      <c r="AL453" s="4" t="s">
        <v>58</v>
      </c>
      <c r="AM453" s="4"/>
    </row>
    <row r="454" spans="1:39" x14ac:dyDescent="0.3">
      <c r="A454" s="1">
        <v>487</v>
      </c>
      <c r="B454" s="1" t="s">
        <v>2858</v>
      </c>
      <c r="C454" s="4">
        <v>29348</v>
      </c>
      <c r="D454" s="1" t="s">
        <v>40</v>
      </c>
      <c r="E454" s="21" t="str">
        <f t="shared" si="0"/>
        <v>04012023487</v>
      </c>
      <c r="F454" s="1">
        <v>2030332</v>
      </c>
      <c r="G454" s="1">
        <v>2746014</v>
      </c>
      <c r="J454" s="1" t="s">
        <v>2859</v>
      </c>
      <c r="K454" s="26" t="s">
        <v>2860</v>
      </c>
      <c r="L454" s="1" t="s">
        <v>2861</v>
      </c>
      <c r="M454" s="1" t="s">
        <v>2858</v>
      </c>
      <c r="N454" s="23">
        <v>558181113100</v>
      </c>
      <c r="O454" s="17" t="s">
        <v>65</v>
      </c>
      <c r="P454" s="17" t="s">
        <v>65</v>
      </c>
      <c r="Q454" s="1" t="s">
        <v>2104</v>
      </c>
      <c r="R454" s="1" t="str" cm="1">
        <f t="array" ref="R454">_xlfn.IFS(BaseClientes2[[#This Row],[tipoDeCliente]]="ADVISOR","ADVISOR",BaseClientes2[[#This Row],[tipoDeCliente]]="FAMILIA","RETENCAO",BaseClientes2[[#This Row],[tipoDeCliente]]="RETENCAO","RETENCAO",BaseClientes2[[#This Row],[tipoDeCliente]]="NORMAL","CONSULTORIA",BaseClientes2[[#This Row],[tipoDeCliente]]="HIBRIDO","CONSULTORIA")</f>
        <v>ADVISOR</v>
      </c>
      <c r="S454" s="1" t="s">
        <v>49</v>
      </c>
      <c r="T454" s="1" t="s">
        <v>50</v>
      </c>
      <c r="U454" s="1" t="s">
        <v>2862</v>
      </c>
      <c r="V454" s="23">
        <v>5581981113100</v>
      </c>
      <c r="W454" s="4">
        <v>44930</v>
      </c>
      <c r="X454" s="4">
        <v>44930</v>
      </c>
      <c r="Y454" s="1" t="s">
        <v>2861</v>
      </c>
      <c r="Z454" s="1" t="s">
        <v>2861</v>
      </c>
      <c r="AA454" s="1" t="s">
        <v>2863</v>
      </c>
      <c r="AB454" s="1" t="s">
        <v>2864</v>
      </c>
      <c r="AC454" s="1" t="s">
        <v>140</v>
      </c>
      <c r="AD454" s="1" t="s">
        <v>54</v>
      </c>
      <c r="AE454" s="1" t="s">
        <v>2104</v>
      </c>
      <c r="AF454" s="24">
        <v>1</v>
      </c>
      <c r="AG454" s="18"/>
      <c r="AH454" s="1" t="s">
        <v>56</v>
      </c>
      <c r="AI454" s="1" t="s">
        <v>56</v>
      </c>
      <c r="AJ454" s="1" t="s">
        <v>56</v>
      </c>
      <c r="AL454" s="4" t="s">
        <v>58</v>
      </c>
      <c r="AM454" s="4"/>
    </row>
    <row r="455" spans="1:39" x14ac:dyDescent="0.3">
      <c r="A455" s="1">
        <v>488</v>
      </c>
      <c r="B455" s="1" t="s">
        <v>2865</v>
      </c>
      <c r="C455" s="4">
        <v>29545</v>
      </c>
      <c r="D455" s="1" t="s">
        <v>40</v>
      </c>
      <c r="E455" s="21" t="str">
        <f t="shared" si="0"/>
        <v>05012023488</v>
      </c>
      <c r="F455" s="1">
        <v>354280</v>
      </c>
      <c r="G455" s="1">
        <v>1064895</v>
      </c>
      <c r="H455" s="29"/>
      <c r="I455" s="1" t="s">
        <v>2866</v>
      </c>
      <c r="J455" s="1" t="s">
        <v>2867</v>
      </c>
      <c r="K455" s="26" t="s">
        <v>2868</v>
      </c>
      <c r="L455" s="1" t="s">
        <v>2869</v>
      </c>
      <c r="M455" s="1" t="s">
        <v>2865</v>
      </c>
      <c r="N455" s="23">
        <v>5532999315678</v>
      </c>
      <c r="O455" s="17" t="s">
        <v>106</v>
      </c>
      <c r="P455" s="17" t="s">
        <v>106</v>
      </c>
      <c r="Q455" s="1" t="s">
        <v>2104</v>
      </c>
      <c r="R455" s="1" t="str" cm="1">
        <f t="array" ref="R455">_xlfn.IFS(BaseClientes2[[#This Row],[tipoDeCliente]]="ADVISOR","ADVISOR",BaseClientes2[[#This Row],[tipoDeCliente]]="FAMILIA","RETENCAO",BaseClientes2[[#This Row],[tipoDeCliente]]="RETENCAO","RETENCAO",BaseClientes2[[#This Row],[tipoDeCliente]]="NORMAL","CONSULTORIA",BaseClientes2[[#This Row],[tipoDeCliente]]="HIBRIDO","CONSULTORIA")</f>
        <v>ADVISOR</v>
      </c>
      <c r="S455" s="1" t="s">
        <v>2870</v>
      </c>
      <c r="T455" s="1" t="s">
        <v>896</v>
      </c>
      <c r="U455" s="1" t="s">
        <v>2871</v>
      </c>
      <c r="V455" s="23">
        <v>5532999315678</v>
      </c>
      <c r="W455" s="4">
        <v>44931</v>
      </c>
      <c r="X455" s="4">
        <v>44931</v>
      </c>
      <c r="Y455" s="1" t="s">
        <v>2869</v>
      </c>
      <c r="Z455" s="7" t="s">
        <v>2869</v>
      </c>
      <c r="AA455" s="7" t="s">
        <v>2872</v>
      </c>
      <c r="AB455" s="1" t="s">
        <v>52</v>
      </c>
      <c r="AC455" s="1" t="s">
        <v>140</v>
      </c>
      <c r="AD455" s="1" t="s">
        <v>54</v>
      </c>
      <c r="AE455" s="1" t="s">
        <v>2104</v>
      </c>
      <c r="AF455" s="24">
        <v>1</v>
      </c>
      <c r="AG455" s="18"/>
      <c r="AH455" s="1" t="s">
        <v>54</v>
      </c>
      <c r="AI455" s="1" t="s">
        <v>54</v>
      </c>
      <c r="AJ455" s="1" t="s">
        <v>54</v>
      </c>
      <c r="AL455" s="4" t="s">
        <v>58</v>
      </c>
      <c r="AM455" s="4"/>
    </row>
    <row r="456" spans="1:39" x14ac:dyDescent="0.3">
      <c r="A456" s="1">
        <v>489</v>
      </c>
      <c r="B456" s="1" t="s">
        <v>2873</v>
      </c>
      <c r="C456" s="4">
        <v>31537</v>
      </c>
      <c r="D456" s="1" t="s">
        <v>72</v>
      </c>
      <c r="E456" s="21" t="str">
        <f t="shared" si="0"/>
        <v>05012023489</v>
      </c>
      <c r="J456" s="1" t="s">
        <v>2874</v>
      </c>
      <c r="K456" s="26" t="s">
        <v>2875</v>
      </c>
      <c r="L456" s="1" t="s">
        <v>2876</v>
      </c>
      <c r="M456" s="1" t="s">
        <v>2873</v>
      </c>
      <c r="N456" s="23">
        <v>5511963665818</v>
      </c>
      <c r="O456" s="17"/>
      <c r="P456" s="17"/>
      <c r="Q456" s="1" t="s">
        <v>2104</v>
      </c>
      <c r="R456" s="1" t="str" cm="1">
        <f t="array" ref="R456">_xlfn.IFS(BaseClientes2[[#This Row],[tipoDeCliente]]="ADVISOR","ADVISOR",BaseClientes2[[#This Row],[tipoDeCliente]]="FAMILIA","RETENCAO",BaseClientes2[[#This Row],[tipoDeCliente]]="RETENCAO","RETENCAO",BaseClientes2[[#This Row],[tipoDeCliente]]="NORMAL","CONSULTORIA",BaseClientes2[[#This Row],[tipoDeCliente]]="HIBRIDO","CONSULTORIA")</f>
        <v>ADVISOR</v>
      </c>
      <c r="S456" s="1" t="s">
        <v>2799</v>
      </c>
      <c r="T456" s="1" t="s">
        <v>185</v>
      </c>
      <c r="U456" s="1" t="s">
        <v>2877</v>
      </c>
      <c r="V456" s="23">
        <v>5511963665818</v>
      </c>
      <c r="W456" s="4">
        <v>44931</v>
      </c>
      <c r="X456" s="4">
        <v>44931</v>
      </c>
      <c r="Y456" s="1" t="s">
        <v>2876</v>
      </c>
      <c r="Z456" s="1" t="s">
        <v>2876</v>
      </c>
      <c r="AA456" s="1" t="s">
        <v>2878</v>
      </c>
      <c r="AB456" s="1" t="s">
        <v>52</v>
      </c>
      <c r="AC456" s="1" t="s">
        <v>140</v>
      </c>
      <c r="AD456" s="1" t="s">
        <v>54</v>
      </c>
      <c r="AE456" s="1" t="s">
        <v>2104</v>
      </c>
      <c r="AF456" s="24">
        <v>1</v>
      </c>
      <c r="AG456" s="18"/>
      <c r="AH456" s="1" t="s">
        <v>56</v>
      </c>
      <c r="AI456" s="1" t="s">
        <v>56</v>
      </c>
      <c r="AJ456" s="1" t="s">
        <v>56</v>
      </c>
      <c r="AL456" s="4" t="s">
        <v>58</v>
      </c>
      <c r="AM456" s="4"/>
    </row>
    <row r="457" spans="1:39" x14ac:dyDescent="0.3">
      <c r="A457" s="1">
        <v>490</v>
      </c>
      <c r="B457" s="1" t="s">
        <v>2879</v>
      </c>
      <c r="C457" s="4">
        <v>26439</v>
      </c>
      <c r="D457" s="1" t="s">
        <v>40</v>
      </c>
      <c r="E457" s="21" t="str">
        <f t="shared" si="0"/>
        <v>13012023490</v>
      </c>
      <c r="F457" s="1">
        <v>3212113</v>
      </c>
      <c r="I457" s="1" t="s">
        <v>2880</v>
      </c>
      <c r="J457" s="1" t="s">
        <v>2881</v>
      </c>
      <c r="K457" s="26" t="s">
        <v>2882</v>
      </c>
      <c r="L457" s="1" t="s">
        <v>2883</v>
      </c>
      <c r="M457" s="1" t="s">
        <v>2879</v>
      </c>
      <c r="N457" s="23">
        <v>5583993322111</v>
      </c>
      <c r="O457" s="17" t="s">
        <v>65</v>
      </c>
      <c r="P457" s="17"/>
      <c r="Q457" s="1" t="s">
        <v>66</v>
      </c>
      <c r="R457" s="1" t="str" cm="1">
        <f t="array" ref="R45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57" s="1" t="s">
        <v>2478</v>
      </c>
      <c r="T457" s="1" t="s">
        <v>196</v>
      </c>
      <c r="U457" s="1" t="s">
        <v>2884</v>
      </c>
      <c r="V457" s="23">
        <v>5583993322111</v>
      </c>
      <c r="W457" s="4">
        <v>44939</v>
      </c>
      <c r="X457" s="4">
        <v>44942</v>
      </c>
      <c r="Y457" s="1" t="s">
        <v>2883</v>
      </c>
      <c r="Z457" s="1" t="s">
        <v>2883</v>
      </c>
      <c r="AA457" s="1" t="s">
        <v>2879</v>
      </c>
      <c r="AB457" s="1" t="s">
        <v>124</v>
      </c>
      <c r="AC457" s="1" t="s">
        <v>53</v>
      </c>
      <c r="AD457" s="1" t="s">
        <v>54</v>
      </c>
      <c r="AE457" s="1" t="s">
        <v>176</v>
      </c>
      <c r="AF457" s="24">
        <v>1</v>
      </c>
      <c r="AG457" s="18">
        <v>4</v>
      </c>
      <c r="AH457" s="1" t="s">
        <v>54</v>
      </c>
      <c r="AI457" s="1" t="s">
        <v>56</v>
      </c>
      <c r="AJ457" s="1" t="s">
        <v>54</v>
      </c>
      <c r="AK457" s="29"/>
      <c r="AL457" s="4" t="s">
        <v>58</v>
      </c>
      <c r="AM457" s="4"/>
    </row>
    <row r="458" spans="1:39" x14ac:dyDescent="0.3">
      <c r="A458" s="1">
        <v>491</v>
      </c>
      <c r="B458" s="1" t="s">
        <v>2885</v>
      </c>
      <c r="C458" s="4">
        <v>34583</v>
      </c>
      <c r="D458" s="1" t="s">
        <v>40</v>
      </c>
      <c r="E458" s="21" t="str">
        <f t="shared" si="0"/>
        <v>28122022491</v>
      </c>
      <c r="F458" s="1">
        <v>2059730</v>
      </c>
      <c r="I458" s="1" t="s">
        <v>2886</v>
      </c>
      <c r="J458" s="1" t="s">
        <v>2887</v>
      </c>
      <c r="K458" s="26" t="s">
        <v>2888</v>
      </c>
      <c r="L458" s="1" t="s">
        <v>2889</v>
      </c>
      <c r="M458" s="1" t="s">
        <v>2885</v>
      </c>
      <c r="N458" s="23">
        <v>5511996059850</v>
      </c>
      <c r="O458" s="17" t="s">
        <v>106</v>
      </c>
      <c r="P458" s="17"/>
      <c r="Q458" s="1" t="s">
        <v>66</v>
      </c>
      <c r="R458" s="1" t="s">
        <v>945</v>
      </c>
      <c r="S458" s="1" t="s">
        <v>2890</v>
      </c>
      <c r="T458" s="1" t="s">
        <v>185</v>
      </c>
      <c r="U458" s="1" t="s">
        <v>2891</v>
      </c>
      <c r="V458" s="23">
        <v>5511996059850</v>
      </c>
      <c r="W458" s="4">
        <v>44923</v>
      </c>
      <c r="X458" s="4">
        <v>44923</v>
      </c>
      <c r="Y458" s="1" t="s">
        <v>2889</v>
      </c>
      <c r="Z458" s="1" t="s">
        <v>2889</v>
      </c>
      <c r="AA458" s="1" t="s">
        <v>2885</v>
      </c>
      <c r="AB458" s="1" t="s">
        <v>1201</v>
      </c>
      <c r="AC458" s="1" t="s">
        <v>53</v>
      </c>
      <c r="AD458" s="1" t="s">
        <v>54</v>
      </c>
      <c r="AE458" s="1" t="s">
        <v>176</v>
      </c>
      <c r="AF458" s="24">
        <v>1</v>
      </c>
      <c r="AG458" s="18">
        <v>2</v>
      </c>
      <c r="AH458" s="1" t="s">
        <v>54</v>
      </c>
      <c r="AI458" s="1" t="s">
        <v>56</v>
      </c>
      <c r="AJ458" s="1" t="s">
        <v>54</v>
      </c>
      <c r="AL458" s="4" t="s">
        <v>58</v>
      </c>
      <c r="AM458" s="4"/>
    </row>
    <row r="459" spans="1:39" x14ac:dyDescent="0.3">
      <c r="A459" s="1">
        <v>492</v>
      </c>
      <c r="B459" s="1" t="s">
        <v>2892</v>
      </c>
      <c r="C459" s="4">
        <v>32887</v>
      </c>
      <c r="D459" s="1" t="s">
        <v>72</v>
      </c>
      <c r="E459" s="21" t="str">
        <f t="shared" si="0"/>
        <v>28122022492</v>
      </c>
      <c r="F459" s="1">
        <v>7730153</v>
      </c>
      <c r="I459" s="1" t="s">
        <v>2893</v>
      </c>
      <c r="J459" s="1" t="s">
        <v>2894</v>
      </c>
      <c r="K459" s="26" t="s">
        <v>2895</v>
      </c>
      <c r="L459" s="1" t="s">
        <v>2896</v>
      </c>
      <c r="M459" s="1" t="s">
        <v>2885</v>
      </c>
      <c r="N459" s="23">
        <v>5549999076940</v>
      </c>
      <c r="O459" s="17" t="s">
        <v>65</v>
      </c>
      <c r="P459" s="17"/>
      <c r="Q459" s="1" t="s">
        <v>66</v>
      </c>
      <c r="R459" s="1" t="s">
        <v>945</v>
      </c>
      <c r="S459" s="1" t="s">
        <v>2897</v>
      </c>
      <c r="T459" s="1" t="s">
        <v>2898</v>
      </c>
      <c r="U459" s="1" t="s">
        <v>2899</v>
      </c>
      <c r="V459" s="23">
        <v>5549999076940</v>
      </c>
      <c r="W459" s="4">
        <v>44923</v>
      </c>
      <c r="X459" s="4">
        <v>44923</v>
      </c>
      <c r="Y459" s="1" t="s">
        <v>2889</v>
      </c>
      <c r="Z459" s="1" t="s">
        <v>2889</v>
      </c>
      <c r="AA459" s="1" t="s">
        <v>2885</v>
      </c>
      <c r="AB459" s="1" t="s">
        <v>2857</v>
      </c>
      <c r="AC459" s="1" t="s">
        <v>53</v>
      </c>
      <c r="AD459" s="1" t="s">
        <v>54</v>
      </c>
      <c r="AE459" s="1" t="s">
        <v>176</v>
      </c>
      <c r="AF459" s="24">
        <v>1</v>
      </c>
      <c r="AG459" s="18">
        <v>2</v>
      </c>
      <c r="AH459" s="1" t="s">
        <v>54</v>
      </c>
      <c r="AI459" s="1" t="s">
        <v>56</v>
      </c>
      <c r="AJ459" s="1" t="s">
        <v>54</v>
      </c>
      <c r="AL459" s="4" t="s">
        <v>58</v>
      </c>
      <c r="AM459" s="4"/>
    </row>
    <row r="460" spans="1:39" x14ac:dyDescent="0.3">
      <c r="A460" s="1">
        <v>493</v>
      </c>
      <c r="B460" s="1" t="s">
        <v>2900</v>
      </c>
      <c r="C460" s="4">
        <v>29272</v>
      </c>
      <c r="D460" s="1" t="s">
        <v>72</v>
      </c>
      <c r="E460" s="21" t="str">
        <f t="shared" si="0"/>
        <v>05012023493</v>
      </c>
      <c r="F460" s="1">
        <v>354676</v>
      </c>
      <c r="I460" s="1" t="s">
        <v>2901</v>
      </c>
      <c r="J460" s="1" t="s">
        <v>2902</v>
      </c>
      <c r="K460" s="26" t="s">
        <v>2903</v>
      </c>
      <c r="L460" s="1" t="s">
        <v>2904</v>
      </c>
      <c r="M460" s="1" t="s">
        <v>2865</v>
      </c>
      <c r="N460" s="23">
        <v>5532999315678</v>
      </c>
      <c r="O460" s="17" t="s">
        <v>106</v>
      </c>
      <c r="P460" s="17"/>
      <c r="Q460" s="1" t="s">
        <v>2104</v>
      </c>
      <c r="R460" s="1" t="s">
        <v>2104</v>
      </c>
      <c r="S460" s="1" t="s">
        <v>2870</v>
      </c>
      <c r="T460" s="1" t="s">
        <v>896</v>
      </c>
      <c r="U460" s="1" t="s">
        <v>2871</v>
      </c>
      <c r="V460" s="23">
        <v>5532999813073</v>
      </c>
      <c r="W460" s="4">
        <v>44931</v>
      </c>
      <c r="X460" s="4">
        <v>44931</v>
      </c>
      <c r="Y460" s="1" t="s">
        <v>2869</v>
      </c>
      <c r="Z460" s="1" t="s">
        <v>2869</v>
      </c>
      <c r="AA460" s="1" t="s">
        <v>2872</v>
      </c>
      <c r="AB460" s="1" t="s">
        <v>2905</v>
      </c>
      <c r="AC460" s="1" t="s">
        <v>2015</v>
      </c>
      <c r="AD460" s="1" t="s">
        <v>54</v>
      </c>
      <c r="AE460" s="1" t="s">
        <v>2104</v>
      </c>
      <c r="AF460" s="24">
        <v>1</v>
      </c>
      <c r="AG460" s="18"/>
      <c r="AH460" s="1" t="s">
        <v>54</v>
      </c>
      <c r="AI460" s="1" t="s">
        <v>54</v>
      </c>
      <c r="AJ460" s="1" t="s">
        <v>54</v>
      </c>
      <c r="AL460" s="4" t="s">
        <v>58</v>
      </c>
      <c r="AM460" s="4"/>
    </row>
    <row r="461" spans="1:39" x14ac:dyDescent="0.3">
      <c r="A461" s="1">
        <v>494</v>
      </c>
      <c r="B461" s="1" t="s">
        <v>2906</v>
      </c>
      <c r="C461" s="4">
        <v>32904</v>
      </c>
      <c r="D461" s="1" t="s">
        <v>40</v>
      </c>
      <c r="E461" s="21" t="str">
        <f t="shared" si="0"/>
        <v>17012023494</v>
      </c>
      <c r="F461" s="1">
        <v>2210543</v>
      </c>
      <c r="I461" s="1" t="s">
        <v>2907</v>
      </c>
      <c r="J461" s="1" t="s">
        <v>2908</v>
      </c>
      <c r="K461" s="26" t="s">
        <v>2909</v>
      </c>
      <c r="L461" s="1" t="s">
        <v>2910</v>
      </c>
      <c r="M461" s="1" t="s">
        <v>2906</v>
      </c>
      <c r="N461" s="23">
        <v>5511989446710</v>
      </c>
      <c r="O461" s="17"/>
      <c r="P461" s="17"/>
      <c r="Q461" s="1" t="s">
        <v>66</v>
      </c>
      <c r="R461" s="1" t="str" cm="1">
        <f t="array" ref="R461">_xlfn.IFS(BaseClientes2[[#This Row],[tipoDeCliente]]="ADVISOR","ADVISOR",BaseClientes2[[#This Row],[tipoDeCliente]]="FAMILIA","RETENCAO",BaseClientes2[[#This Row],[tipoDeCliente]]="RETENCAO","RETENCAO",BaseClientes2[[#This Row],[tipoDeCliente]]="NORMAL","CONSULTORIA",BaseClientes2[[#This Row],[tipoDeCliente]]="HIBRIDO","CONSULTORIA")</f>
        <v>RETENCAO</v>
      </c>
      <c r="S461" s="1" t="s">
        <v>2890</v>
      </c>
      <c r="T461" s="1" t="s">
        <v>185</v>
      </c>
      <c r="U461" s="1" t="s">
        <v>2911</v>
      </c>
      <c r="V461" s="23">
        <v>5511989446710</v>
      </c>
      <c r="W461" s="4">
        <v>44943</v>
      </c>
      <c r="X461" s="4">
        <v>44943</v>
      </c>
      <c r="Y461" s="1" t="s">
        <v>2910</v>
      </c>
      <c r="Z461" s="1" t="s">
        <v>2910</v>
      </c>
      <c r="AA461" s="1" t="s">
        <v>2906</v>
      </c>
      <c r="AB461" s="1" t="s">
        <v>96</v>
      </c>
      <c r="AE461" s="1" t="s">
        <v>68</v>
      </c>
      <c r="AF461" s="24">
        <v>0</v>
      </c>
      <c r="AG461" s="18"/>
      <c r="AH461" s="1" t="s">
        <v>54</v>
      </c>
      <c r="AI461" s="1" t="s">
        <v>56</v>
      </c>
      <c r="AJ461" s="1" t="s">
        <v>54</v>
      </c>
      <c r="AL461" s="4" t="s">
        <v>58</v>
      </c>
      <c r="AM461" s="4"/>
    </row>
    <row r="462" spans="1:39" x14ac:dyDescent="0.3">
      <c r="A462" s="1">
        <v>495</v>
      </c>
      <c r="B462" s="1" t="s">
        <v>2912</v>
      </c>
      <c r="C462" s="4">
        <v>33126</v>
      </c>
      <c r="D462" s="1" t="s">
        <v>72</v>
      </c>
      <c r="E462" s="21" t="str">
        <f t="shared" si="0"/>
        <v>17012023495</v>
      </c>
      <c r="F462" s="1">
        <v>9705534</v>
      </c>
      <c r="I462" s="1" t="s">
        <v>2913</v>
      </c>
      <c r="J462" s="1" t="s">
        <v>2914</v>
      </c>
      <c r="K462" s="26" t="s">
        <v>2915</v>
      </c>
      <c r="L462" s="1" t="s">
        <v>2916</v>
      </c>
      <c r="M462" s="1" t="s">
        <v>2912</v>
      </c>
      <c r="N462" s="23">
        <v>5511948664957</v>
      </c>
      <c r="O462" s="17"/>
      <c r="P462" s="17"/>
      <c r="Q462" s="1" t="s">
        <v>66</v>
      </c>
      <c r="R462" s="1" t="str" cm="1">
        <f t="array" ref="R462">_xlfn.IFS(BaseClientes2[[#This Row],[tipoDeCliente]]="ADVISOR","ADVISOR",BaseClientes2[[#This Row],[tipoDeCliente]]="FAMILIA","RETENCAO",BaseClientes2[[#This Row],[tipoDeCliente]]="RETENCAO","RETENCAO",BaseClientes2[[#This Row],[tipoDeCliente]]="NORMAL","CONSULTORIA",BaseClientes2[[#This Row],[tipoDeCliente]]="HIBRIDO","CONSULTORIA")</f>
        <v>RETENCAO</v>
      </c>
      <c r="S462" s="1" t="s">
        <v>2890</v>
      </c>
      <c r="T462" s="1" t="s">
        <v>185</v>
      </c>
      <c r="U462" s="1" t="s">
        <v>2911</v>
      </c>
      <c r="V462" s="23">
        <v>5511948664957</v>
      </c>
      <c r="W462" s="4">
        <v>44943</v>
      </c>
      <c r="X462" s="4">
        <v>44943</v>
      </c>
      <c r="Y462" s="1" t="s">
        <v>2910</v>
      </c>
      <c r="Z462" s="1" t="s">
        <v>2916</v>
      </c>
      <c r="AA462" s="1" t="s">
        <v>2912</v>
      </c>
      <c r="AB462" s="1" t="s">
        <v>96</v>
      </c>
      <c r="AE462" s="1" t="s">
        <v>68</v>
      </c>
      <c r="AF462" s="24">
        <v>0</v>
      </c>
      <c r="AG462" s="18"/>
      <c r="AH462" s="1" t="s">
        <v>54</v>
      </c>
      <c r="AI462" s="1" t="s">
        <v>56</v>
      </c>
      <c r="AJ462" s="1" t="s">
        <v>54</v>
      </c>
      <c r="AL462" s="4" t="s">
        <v>58</v>
      </c>
      <c r="AM462" s="4"/>
    </row>
    <row r="463" spans="1:39" x14ac:dyDescent="0.3">
      <c r="A463" s="1">
        <v>496</v>
      </c>
      <c r="B463" s="1" t="s">
        <v>2917</v>
      </c>
      <c r="C463" s="4">
        <v>34000</v>
      </c>
      <c r="D463" s="1" t="s">
        <v>40</v>
      </c>
      <c r="E463" s="21" t="str">
        <f t="shared" si="0"/>
        <v>20012023496</v>
      </c>
      <c r="F463" s="1">
        <v>588763</v>
      </c>
      <c r="G463" s="1">
        <v>4344949</v>
      </c>
      <c r="I463" s="1" t="s">
        <v>2918</v>
      </c>
      <c r="J463" s="1" t="s">
        <v>2919</v>
      </c>
      <c r="K463" s="26" t="s">
        <v>2920</v>
      </c>
      <c r="L463" s="1" t="s">
        <v>2921</v>
      </c>
      <c r="M463" s="1" t="s">
        <v>2917</v>
      </c>
      <c r="N463" s="23">
        <v>5581999134308</v>
      </c>
      <c r="O463" s="17"/>
      <c r="P463" s="17"/>
      <c r="Q463" s="1" t="s">
        <v>304</v>
      </c>
      <c r="R463" s="1" t="str" cm="1">
        <f t="array" ref="R463">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63" s="1" t="s">
        <v>2407</v>
      </c>
      <c r="T463" s="1" t="s">
        <v>50</v>
      </c>
      <c r="U463" s="1" t="s">
        <v>1023</v>
      </c>
      <c r="V463" s="23">
        <v>5581999134308</v>
      </c>
      <c r="W463" s="4">
        <v>44946</v>
      </c>
      <c r="X463" s="4">
        <v>44946</v>
      </c>
      <c r="Y463" s="1" t="s">
        <v>2921</v>
      </c>
      <c r="Z463" s="1" t="s">
        <v>2921</v>
      </c>
      <c r="AA463" s="1" t="s">
        <v>2917</v>
      </c>
      <c r="AB463" s="1" t="s">
        <v>2922</v>
      </c>
      <c r="AC463" s="1" t="s">
        <v>2015</v>
      </c>
      <c r="AD463" s="1" t="s">
        <v>54</v>
      </c>
      <c r="AE463" s="1" t="s">
        <v>176</v>
      </c>
      <c r="AF463" s="24">
        <v>1</v>
      </c>
      <c r="AG463" s="18">
        <v>5</v>
      </c>
      <c r="AH463" s="1" t="s">
        <v>54</v>
      </c>
      <c r="AI463" s="1" t="s">
        <v>56</v>
      </c>
      <c r="AJ463" s="1" t="s">
        <v>54</v>
      </c>
      <c r="AL463" s="4" t="s">
        <v>58</v>
      </c>
      <c r="AM463" s="4"/>
    </row>
    <row r="464" spans="1:39" x14ac:dyDescent="0.3">
      <c r="A464" s="1">
        <v>497</v>
      </c>
      <c r="B464" s="1" t="s">
        <v>2923</v>
      </c>
      <c r="C464" s="4">
        <v>23829</v>
      </c>
      <c r="D464" s="1" t="s">
        <v>40</v>
      </c>
      <c r="E464" s="21" t="str">
        <f t="shared" si="0"/>
        <v>17012023497</v>
      </c>
      <c r="F464" s="1">
        <v>2303208</v>
      </c>
      <c r="I464" s="1" t="s">
        <v>2924</v>
      </c>
      <c r="J464" s="1" t="s">
        <v>2925</v>
      </c>
      <c r="K464" s="26" t="s">
        <v>2926</v>
      </c>
      <c r="L464" s="1" t="s">
        <v>2927</v>
      </c>
      <c r="M464" s="1" t="s">
        <v>2923</v>
      </c>
      <c r="N464" s="23">
        <v>5584999281027</v>
      </c>
      <c r="O464" s="17" t="s">
        <v>106</v>
      </c>
      <c r="P464" s="17"/>
      <c r="Q464" s="1" t="s">
        <v>1749</v>
      </c>
      <c r="R464" s="1" t="str" cm="1">
        <f t="array" ref="R464">_xlfn.IFS(BaseClientes2[[#This Row],[tipoDeCliente]]="ADVISOR","ADVISOR",BaseClientes2[[#This Row],[tipoDeCliente]]="FAMILIA","RETENCAO",BaseClientes2[[#This Row],[tipoDeCliente]]="RETENCAO","RETENCAO",BaseClientes2[[#This Row],[tipoDeCliente]]="NORMAL","CONSULTORIA",BaseClientes2[[#This Row],[tipoDeCliente]]="HIBRIDO","CONSULTORIA")</f>
        <v>RETENCAO</v>
      </c>
      <c r="S464" s="1" t="s">
        <v>349</v>
      </c>
      <c r="T464" s="1" t="s">
        <v>336</v>
      </c>
      <c r="U464" s="1" t="s">
        <v>2928</v>
      </c>
      <c r="V464" s="23">
        <v>5584999281027</v>
      </c>
      <c r="W464" s="4">
        <v>44943</v>
      </c>
      <c r="X464" s="4">
        <v>44956</v>
      </c>
      <c r="Y464" s="1" t="s">
        <v>2927</v>
      </c>
      <c r="Z464" s="1" t="s">
        <v>2927</v>
      </c>
      <c r="AA464" s="1" t="s">
        <v>2923</v>
      </c>
      <c r="AB464" s="1" t="s">
        <v>96</v>
      </c>
      <c r="AC464" s="1" t="s">
        <v>53</v>
      </c>
      <c r="AD464" s="1" t="s">
        <v>54</v>
      </c>
      <c r="AE464" s="1" t="s">
        <v>68</v>
      </c>
      <c r="AF464" s="24">
        <v>0</v>
      </c>
      <c r="AG464" s="18"/>
      <c r="AH464" s="1" t="s">
        <v>54</v>
      </c>
      <c r="AI464" s="1" t="s">
        <v>56</v>
      </c>
      <c r="AJ464" s="1" t="s">
        <v>54</v>
      </c>
      <c r="AL464" s="4" t="s">
        <v>58</v>
      </c>
      <c r="AM464" s="4"/>
    </row>
    <row r="465" spans="1:39" x14ac:dyDescent="0.3">
      <c r="A465" s="1">
        <v>498</v>
      </c>
      <c r="B465" s="1" t="s">
        <v>2929</v>
      </c>
      <c r="C465" s="4">
        <v>25213</v>
      </c>
      <c r="D465" s="1" t="s">
        <v>40</v>
      </c>
      <c r="E465" s="21" t="str">
        <f t="shared" si="0"/>
        <v>20012023498</v>
      </c>
      <c r="F465" s="1">
        <v>9920251</v>
      </c>
      <c r="I465" s="1" t="s">
        <v>2930</v>
      </c>
      <c r="J465" s="1" t="s">
        <v>2931</v>
      </c>
      <c r="K465" s="26" t="s">
        <v>2932</v>
      </c>
      <c r="L465" s="1" t="s">
        <v>2933</v>
      </c>
      <c r="M465" s="1" t="s">
        <v>2929</v>
      </c>
      <c r="N465" s="23">
        <v>5587999912430</v>
      </c>
      <c r="O465" s="17" t="s">
        <v>65</v>
      </c>
      <c r="P465" s="17"/>
      <c r="Q465" s="7" t="s">
        <v>66</v>
      </c>
      <c r="R465" s="7" t="str" cm="1">
        <f t="array" ref="R465">_xlfn.IFS(BaseClientes2[[#This Row],[tipoDeCliente]]="ADVISOR","ADVISOR",BaseClientes2[[#This Row],[tipoDeCliente]]="FAMILIA","RETENCAO",BaseClientes2[[#This Row],[tipoDeCliente]]="RETENCAO","RETENCAO",BaseClientes2[[#This Row],[tipoDeCliente]]="NORMAL","CONSULTORIA",BaseClientes2[[#This Row],[tipoDeCliente]]="HIBRIDO","CONSULTORIA")</f>
        <v>RETENCAO</v>
      </c>
      <c r="S465" s="1" t="s">
        <v>49</v>
      </c>
      <c r="T465" s="1" t="s">
        <v>50</v>
      </c>
      <c r="U465" s="1" t="s">
        <v>2934</v>
      </c>
      <c r="V465" s="23">
        <v>5587999912430</v>
      </c>
      <c r="W465" s="4">
        <v>44946</v>
      </c>
      <c r="X465" s="4">
        <v>44946</v>
      </c>
      <c r="Y465" s="1" t="s">
        <v>2933</v>
      </c>
      <c r="Z465" s="1" t="s">
        <v>2933</v>
      </c>
      <c r="AA465" s="1" t="s">
        <v>2929</v>
      </c>
      <c r="AB465" s="1" t="s">
        <v>52</v>
      </c>
      <c r="AC465" s="1" t="s">
        <v>53</v>
      </c>
      <c r="AD465" s="1" t="s">
        <v>54</v>
      </c>
      <c r="AE465" s="1" t="s">
        <v>68</v>
      </c>
      <c r="AF465" s="24">
        <v>0</v>
      </c>
      <c r="AG465" s="18">
        <v>4</v>
      </c>
      <c r="AH465" s="1" t="s">
        <v>54</v>
      </c>
      <c r="AI465" s="1" t="s">
        <v>56</v>
      </c>
      <c r="AJ465" s="1" t="s">
        <v>54</v>
      </c>
      <c r="AL465" s="4" t="s">
        <v>58</v>
      </c>
      <c r="AM465" s="4"/>
    </row>
    <row r="466" spans="1:39" x14ac:dyDescent="0.3">
      <c r="A466" s="1">
        <v>499</v>
      </c>
      <c r="B466" s="1" t="s">
        <v>2935</v>
      </c>
      <c r="C466" s="4">
        <v>32666</v>
      </c>
      <c r="D466" s="1" t="s">
        <v>40</v>
      </c>
      <c r="E466" s="21" t="str">
        <f t="shared" si="0"/>
        <v>20012023499</v>
      </c>
      <c r="F466" s="1">
        <v>2171747</v>
      </c>
      <c r="I466" s="1" t="s">
        <v>2936</v>
      </c>
      <c r="J466" s="1" t="s">
        <v>2937</v>
      </c>
      <c r="K466" s="26" t="s">
        <v>2938</v>
      </c>
      <c r="L466" s="1" t="s">
        <v>2939</v>
      </c>
      <c r="M466" s="1" t="s">
        <v>2935</v>
      </c>
      <c r="N466" s="23">
        <v>5581996319961</v>
      </c>
      <c r="O466" s="17" t="s">
        <v>106</v>
      </c>
      <c r="P466" s="17"/>
      <c r="Q466" s="1" t="s">
        <v>66</v>
      </c>
      <c r="R466" s="1" t="str" cm="1">
        <f t="array" ref="R466">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66" s="1" t="s">
        <v>49</v>
      </c>
      <c r="T466" s="1" t="s">
        <v>50</v>
      </c>
      <c r="U466" s="1" t="s">
        <v>2940</v>
      </c>
      <c r="V466" s="23">
        <v>5581996319961</v>
      </c>
      <c r="W466" s="4">
        <v>44946</v>
      </c>
      <c r="X466" s="4">
        <v>44946</v>
      </c>
      <c r="Y466" s="1" t="s">
        <v>2939</v>
      </c>
      <c r="Z466" s="1" t="s">
        <v>2939</v>
      </c>
      <c r="AA466" s="1" t="s">
        <v>2935</v>
      </c>
      <c r="AB466" s="1" t="s">
        <v>96</v>
      </c>
      <c r="AC466" s="1" t="s">
        <v>53</v>
      </c>
      <c r="AD466" s="1" t="s">
        <v>54</v>
      </c>
      <c r="AE466" s="1" t="s">
        <v>176</v>
      </c>
      <c r="AF466" s="24">
        <v>1</v>
      </c>
      <c r="AG466" s="18">
        <v>4</v>
      </c>
      <c r="AH466" s="1" t="s">
        <v>54</v>
      </c>
      <c r="AI466" s="1" t="s">
        <v>56</v>
      </c>
      <c r="AJ466" s="1" t="s">
        <v>54</v>
      </c>
      <c r="AL466" s="4" t="s">
        <v>58</v>
      </c>
      <c r="AM466" s="4"/>
    </row>
    <row r="467" spans="1:39" x14ac:dyDescent="0.3">
      <c r="A467" s="1">
        <v>500</v>
      </c>
      <c r="B467" s="1" t="s">
        <v>2941</v>
      </c>
      <c r="C467" s="4">
        <v>32904</v>
      </c>
      <c r="D467" s="1" t="s">
        <v>72</v>
      </c>
      <c r="E467" s="21" t="str">
        <f t="shared" si="0"/>
        <v>19012023500</v>
      </c>
      <c r="F467" s="1">
        <v>2042748</v>
      </c>
      <c r="I467" s="1" t="s">
        <v>2942</v>
      </c>
      <c r="J467" s="1" t="s">
        <v>2943</v>
      </c>
      <c r="K467" s="26" t="s">
        <v>2944</v>
      </c>
      <c r="L467" s="1" t="s">
        <v>2945</v>
      </c>
      <c r="M467" s="1" t="s">
        <v>2941</v>
      </c>
      <c r="N467" s="23">
        <v>5511977204545</v>
      </c>
      <c r="O467" s="17" t="s">
        <v>65</v>
      </c>
      <c r="P467" s="17"/>
      <c r="Q467" s="1" t="s">
        <v>66</v>
      </c>
      <c r="R467" s="1" t="str" cm="1">
        <f t="array" ref="R467">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67" s="1" t="s">
        <v>2799</v>
      </c>
      <c r="T467" s="1" t="s">
        <v>185</v>
      </c>
      <c r="U467" s="1" t="s">
        <v>2946</v>
      </c>
      <c r="V467" s="23">
        <v>5511977204545</v>
      </c>
      <c r="W467" s="4">
        <v>44945</v>
      </c>
      <c r="X467" s="4">
        <v>44946</v>
      </c>
      <c r="Y467" s="1" t="s">
        <v>2945</v>
      </c>
      <c r="Z467" s="1" t="s">
        <v>2945</v>
      </c>
      <c r="AA467" s="1" t="s">
        <v>2941</v>
      </c>
      <c r="AB467" s="1" t="s">
        <v>52</v>
      </c>
      <c r="AC467" s="1" t="s">
        <v>140</v>
      </c>
      <c r="AD467" s="1" t="s">
        <v>54</v>
      </c>
      <c r="AE467" s="1" t="s">
        <v>176</v>
      </c>
      <c r="AF467" s="24">
        <v>1</v>
      </c>
      <c r="AG467" s="18">
        <v>4</v>
      </c>
      <c r="AH467" s="1" t="s">
        <v>54</v>
      </c>
      <c r="AI467" s="1" t="s">
        <v>56</v>
      </c>
      <c r="AJ467" s="1" t="s">
        <v>54</v>
      </c>
      <c r="AL467" s="4" t="s">
        <v>58</v>
      </c>
      <c r="AM467" s="4"/>
    </row>
    <row r="468" spans="1:39" x14ac:dyDescent="0.3">
      <c r="A468" s="1">
        <v>501</v>
      </c>
      <c r="B468" s="1" t="s">
        <v>2947</v>
      </c>
      <c r="C468" s="4">
        <v>32392</v>
      </c>
      <c r="D468" s="1" t="s">
        <v>40</v>
      </c>
      <c r="E468" s="21" t="str">
        <f t="shared" si="0"/>
        <v>19012023501</v>
      </c>
      <c r="F468" s="1">
        <v>220287</v>
      </c>
      <c r="J468" s="1" t="s">
        <v>2948</v>
      </c>
      <c r="K468" s="26" t="s">
        <v>2949</v>
      </c>
      <c r="L468" s="1" t="s">
        <v>2950</v>
      </c>
      <c r="M468" s="1" t="s">
        <v>2947</v>
      </c>
      <c r="N468" s="23">
        <v>5581999002182</v>
      </c>
      <c r="O468" s="17" t="s">
        <v>65</v>
      </c>
      <c r="P468" s="17"/>
      <c r="Q468" s="1" t="s">
        <v>2104</v>
      </c>
      <c r="R468" s="1" t="s">
        <v>2104</v>
      </c>
      <c r="S468" s="1" t="s">
        <v>49</v>
      </c>
      <c r="T468" s="1" t="s">
        <v>50</v>
      </c>
      <c r="U468" s="1" t="s">
        <v>2951</v>
      </c>
      <c r="V468" s="23">
        <v>5581999002182</v>
      </c>
      <c r="W468" s="4">
        <v>44945</v>
      </c>
      <c r="X468" s="4">
        <v>44945</v>
      </c>
      <c r="Y468" s="1" t="s">
        <v>2950</v>
      </c>
      <c r="Z468" s="1" t="s">
        <v>2950</v>
      </c>
      <c r="AA468" s="1" t="s">
        <v>2947</v>
      </c>
      <c r="AB468" s="1" t="s">
        <v>2952</v>
      </c>
      <c r="AC468" s="1" t="s">
        <v>140</v>
      </c>
      <c r="AD468" s="1" t="s">
        <v>54</v>
      </c>
      <c r="AE468" s="1" t="s">
        <v>2104</v>
      </c>
      <c r="AF468" s="24">
        <v>1</v>
      </c>
      <c r="AG468" s="18">
        <v>2</v>
      </c>
      <c r="AH468" s="1" t="s">
        <v>56</v>
      </c>
      <c r="AI468" s="1" t="s">
        <v>56</v>
      </c>
      <c r="AJ468" s="1" t="s">
        <v>56</v>
      </c>
      <c r="AK468" s="1" t="s">
        <v>54</v>
      </c>
      <c r="AL468" s="4" t="s">
        <v>58</v>
      </c>
      <c r="AM468" s="4"/>
    </row>
    <row r="469" spans="1:39" x14ac:dyDescent="0.3">
      <c r="A469" s="1">
        <v>502</v>
      </c>
      <c r="B469" s="1" t="s">
        <v>2953</v>
      </c>
      <c r="C469" s="4">
        <v>32785</v>
      </c>
      <c r="D469" s="1" t="s">
        <v>40</v>
      </c>
      <c r="E469" s="21" t="str">
        <f t="shared" si="0"/>
        <v>27012023502</v>
      </c>
      <c r="F469" s="1">
        <v>2718604</v>
      </c>
      <c r="I469" s="1" t="s">
        <v>2954</v>
      </c>
      <c r="J469" s="1" t="s">
        <v>2955</v>
      </c>
      <c r="K469" s="26" t="s">
        <v>2956</v>
      </c>
      <c r="L469" s="1" t="s">
        <v>2957</v>
      </c>
      <c r="M469" s="1" t="s">
        <v>2953</v>
      </c>
      <c r="N469" s="23">
        <v>5581987410097</v>
      </c>
      <c r="O469" s="17" t="s">
        <v>65</v>
      </c>
      <c r="P469" s="17"/>
      <c r="Q469" s="1" t="s">
        <v>66</v>
      </c>
      <c r="R469" s="1" t="str" cm="1">
        <f t="array" ref="R469">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69" s="1" t="s">
        <v>49</v>
      </c>
      <c r="T469" s="1" t="s">
        <v>50</v>
      </c>
      <c r="U469" s="1" t="s">
        <v>51</v>
      </c>
      <c r="V469" s="23">
        <v>5581987410097</v>
      </c>
      <c r="W469" s="4">
        <v>44953</v>
      </c>
      <c r="X469" s="4">
        <v>44953</v>
      </c>
      <c r="Y469" s="1" t="s">
        <v>2957</v>
      </c>
      <c r="Z469" s="1" t="s">
        <v>2957</v>
      </c>
      <c r="AA469" s="1" t="s">
        <v>2953</v>
      </c>
      <c r="AB469" s="1" t="s">
        <v>52</v>
      </c>
      <c r="AC469" s="1" t="s">
        <v>2015</v>
      </c>
      <c r="AD469" s="1" t="s">
        <v>54</v>
      </c>
      <c r="AE469" s="1" t="s">
        <v>176</v>
      </c>
      <c r="AF469" s="24">
        <v>1</v>
      </c>
      <c r="AG469" s="18">
        <v>4</v>
      </c>
      <c r="AH469" s="1" t="s">
        <v>54</v>
      </c>
      <c r="AI469" s="1" t="s">
        <v>56</v>
      </c>
      <c r="AJ469" s="1" t="s">
        <v>54</v>
      </c>
      <c r="AL469" s="4" t="s">
        <v>58</v>
      </c>
      <c r="AM469" s="4"/>
    </row>
    <row r="470" spans="1:39" x14ac:dyDescent="0.3">
      <c r="A470" s="1">
        <v>503</v>
      </c>
      <c r="B470" s="1" t="s">
        <v>2958</v>
      </c>
      <c r="C470" s="4">
        <v>20819</v>
      </c>
      <c r="D470" s="1" t="s">
        <v>72</v>
      </c>
      <c r="E470" s="21" t="str">
        <f t="shared" si="0"/>
        <v>30012023503</v>
      </c>
      <c r="F470" s="1">
        <v>580044</v>
      </c>
      <c r="I470" s="1" t="s">
        <v>2959</v>
      </c>
      <c r="J470" s="1" t="s">
        <v>2960</v>
      </c>
      <c r="K470" s="26" t="s">
        <v>2961</v>
      </c>
      <c r="L470" s="1" t="s">
        <v>2962</v>
      </c>
      <c r="M470" s="1" t="s">
        <v>2958</v>
      </c>
      <c r="N470" s="23">
        <v>5581999919973</v>
      </c>
      <c r="O470" s="17" t="s">
        <v>65</v>
      </c>
      <c r="P470" s="17"/>
      <c r="Q470" s="1" t="s">
        <v>1749</v>
      </c>
      <c r="R470" s="1" t="str" cm="1">
        <f t="array" ref="R470">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70" s="1" t="s">
        <v>2407</v>
      </c>
      <c r="T470" s="1" t="s">
        <v>50</v>
      </c>
      <c r="U470" s="1" t="s">
        <v>2963</v>
      </c>
      <c r="V470" s="23">
        <v>5581999919973</v>
      </c>
      <c r="W470" s="4">
        <v>44956</v>
      </c>
      <c r="X470" s="4">
        <v>44956</v>
      </c>
      <c r="Y470" s="1" t="s">
        <v>2962</v>
      </c>
      <c r="Z470" s="1" t="s">
        <v>2962</v>
      </c>
      <c r="AA470" s="1" t="s">
        <v>2958</v>
      </c>
      <c r="AB470" s="1" t="s">
        <v>417</v>
      </c>
      <c r="AC470" s="1" t="s">
        <v>2015</v>
      </c>
      <c r="AD470" s="1" t="s">
        <v>56</v>
      </c>
      <c r="AE470" s="1" t="s">
        <v>176</v>
      </c>
      <c r="AF470" s="24">
        <v>1</v>
      </c>
      <c r="AG470" s="18">
        <v>4</v>
      </c>
      <c r="AH470" s="1" t="s">
        <v>54</v>
      </c>
      <c r="AI470" s="1" t="s">
        <v>56</v>
      </c>
      <c r="AJ470" s="1" t="s">
        <v>54</v>
      </c>
      <c r="AL470" s="4" t="s">
        <v>58</v>
      </c>
      <c r="AM470" s="4"/>
    </row>
    <row r="471" spans="1:39" x14ac:dyDescent="0.3">
      <c r="A471" s="1">
        <v>504</v>
      </c>
      <c r="B471" s="1" t="s">
        <v>2964</v>
      </c>
      <c r="C471" s="4">
        <v>39345</v>
      </c>
      <c r="D471" s="1" t="s">
        <v>84</v>
      </c>
      <c r="E471" s="21" t="str">
        <f t="shared" si="0"/>
        <v>20012023504</v>
      </c>
      <c r="G471" s="1">
        <v>108291</v>
      </c>
      <c r="J471" s="1" t="s">
        <v>2965</v>
      </c>
      <c r="K471" s="26" t="s">
        <v>2966</v>
      </c>
      <c r="L471" s="1" t="s">
        <v>2967</v>
      </c>
      <c r="M471" s="1" t="s">
        <v>2964</v>
      </c>
      <c r="N471" s="23">
        <v>5581999717106</v>
      </c>
      <c r="O471" s="17" t="s">
        <v>106</v>
      </c>
      <c r="P471" s="17"/>
      <c r="Q471" s="1" t="s">
        <v>2045</v>
      </c>
      <c r="R471" s="1" t="str" cm="1">
        <f t="array" ref="R471">_xlfn.IFS(BaseClientes2[[#This Row],[tipoDeCliente]]="ADVISOR","ADVISOR",BaseClientes2[[#This Row],[tipoDeCliente]]="FAMILIA","RETENCAO",BaseClientes2[[#This Row],[tipoDeCliente]]="RETENCAO","RETENCAO",BaseClientes2[[#This Row],[tipoDeCliente]]="NORMAL","CONSULTORIA",BaseClientes2[[#This Row],[tipoDeCliente]]="HIBRIDO","CONSULTORIA")</f>
        <v>RETENCAO</v>
      </c>
      <c r="S471" s="1" t="s">
        <v>49</v>
      </c>
      <c r="T471" s="1" t="s">
        <v>50</v>
      </c>
      <c r="U471" s="1" t="s">
        <v>478</v>
      </c>
      <c r="V471" s="23">
        <v>5581999717106</v>
      </c>
      <c r="W471" s="4">
        <v>44946</v>
      </c>
      <c r="X471" s="4">
        <v>44946</v>
      </c>
      <c r="Y471" s="1" t="s">
        <v>2967</v>
      </c>
      <c r="Z471" s="1" t="s">
        <v>2967</v>
      </c>
      <c r="AA471" s="1" t="s">
        <v>2964</v>
      </c>
      <c r="AB471" s="1" t="s">
        <v>89</v>
      </c>
      <c r="AE471" s="1" t="s">
        <v>68</v>
      </c>
      <c r="AF471" s="24">
        <v>0</v>
      </c>
      <c r="AG471" s="18"/>
      <c r="AH471" s="1" t="s">
        <v>56</v>
      </c>
      <c r="AI471" s="1" t="s">
        <v>56</v>
      </c>
      <c r="AJ471" s="1" t="s">
        <v>56</v>
      </c>
      <c r="AL471" s="4" t="s">
        <v>58</v>
      </c>
      <c r="AM471" s="4"/>
    </row>
    <row r="472" spans="1:39" x14ac:dyDescent="0.3">
      <c r="A472" s="1">
        <v>505</v>
      </c>
      <c r="B472" s="1" t="s">
        <v>2968</v>
      </c>
      <c r="C472" s="4">
        <v>24211</v>
      </c>
      <c r="D472" s="1" t="s">
        <v>40</v>
      </c>
      <c r="E472" s="21" t="str">
        <f t="shared" si="0"/>
        <v>27012023505</v>
      </c>
      <c r="F472" s="1">
        <v>4523131</v>
      </c>
      <c r="J472" s="1" t="s">
        <v>2969</v>
      </c>
      <c r="K472" s="26" t="s">
        <v>2970</v>
      </c>
      <c r="L472" s="1" t="s">
        <v>2971</v>
      </c>
      <c r="M472" s="1" t="s">
        <v>2972</v>
      </c>
      <c r="N472" s="23">
        <v>5581988689988</v>
      </c>
      <c r="O472" s="17"/>
      <c r="P472" s="17"/>
      <c r="Q472" s="1" t="s">
        <v>66</v>
      </c>
      <c r="R472" s="1" t="str" cm="1">
        <f t="array" ref="R472">_xlfn.IFS(BaseClientes2[[#This Row],[tipoDeCliente]]="ADVISOR","ADVISOR",BaseClientes2[[#This Row],[tipoDeCliente]]="FAMILIA","RETENCAO",BaseClientes2[[#This Row],[tipoDeCliente]]="RETENCAO","RETENCAO",BaseClientes2[[#This Row],[tipoDeCliente]]="NORMAL","CONSULTORIA",BaseClientes2[[#This Row],[tipoDeCliente]]="HIBRIDO","CONSULTORIA")</f>
        <v>RETENCAO</v>
      </c>
      <c r="S472" s="1" t="s">
        <v>49</v>
      </c>
      <c r="T472" s="1" t="s">
        <v>50</v>
      </c>
      <c r="U472" s="1" t="s">
        <v>1171</v>
      </c>
      <c r="V472" s="23">
        <v>5581988689988</v>
      </c>
      <c r="W472" s="4">
        <v>44953</v>
      </c>
      <c r="X472" s="4">
        <v>44960</v>
      </c>
      <c r="Y472" s="1" t="s">
        <v>2971</v>
      </c>
      <c r="Z472" s="1" t="s">
        <v>2973</v>
      </c>
      <c r="AA472" s="1" t="s">
        <v>2968</v>
      </c>
      <c r="AB472" s="1" t="s">
        <v>164</v>
      </c>
      <c r="AC472" s="1" t="s">
        <v>53</v>
      </c>
      <c r="AD472" s="1" t="s">
        <v>54</v>
      </c>
      <c r="AE472" s="1" t="s">
        <v>68</v>
      </c>
      <c r="AF472" s="24">
        <v>0</v>
      </c>
      <c r="AG472" s="18"/>
      <c r="AH472" s="1" t="s">
        <v>54</v>
      </c>
      <c r="AI472" s="1" t="s">
        <v>54</v>
      </c>
      <c r="AJ472" s="1" t="s">
        <v>54</v>
      </c>
      <c r="AK472" s="1" t="s">
        <v>54</v>
      </c>
      <c r="AL472" s="4" t="s">
        <v>58</v>
      </c>
      <c r="AM472" s="4"/>
    </row>
    <row r="473" spans="1:39" x14ac:dyDescent="0.3">
      <c r="A473" s="1">
        <v>506</v>
      </c>
      <c r="B473" s="1" t="s">
        <v>2972</v>
      </c>
      <c r="C473" s="4">
        <v>25566</v>
      </c>
      <c r="D473" s="1" t="s">
        <v>72</v>
      </c>
      <c r="E473" s="21" t="str">
        <f t="shared" si="0"/>
        <v>27012023506</v>
      </c>
      <c r="F473" s="1">
        <v>4533613</v>
      </c>
      <c r="J473" s="1" t="s">
        <v>2974</v>
      </c>
      <c r="K473" s="26" t="s">
        <v>2970</v>
      </c>
      <c r="L473" s="1" t="s">
        <v>2971</v>
      </c>
      <c r="M473" s="1" t="s">
        <v>2972</v>
      </c>
      <c r="N473" s="23">
        <v>5581988689988</v>
      </c>
      <c r="O473" s="17"/>
      <c r="P473" s="17"/>
      <c r="Q473" s="1" t="s">
        <v>66</v>
      </c>
      <c r="R473" s="1" t="str" cm="1">
        <f t="array" ref="R473">_xlfn.IFS(BaseClientes2[[#This Row],[tipoDeCliente]]="ADVISOR","ADVISOR",BaseClientes2[[#This Row],[tipoDeCliente]]="FAMILIA","RETENCAO",BaseClientes2[[#This Row],[tipoDeCliente]]="RETENCAO","RETENCAO",BaseClientes2[[#This Row],[tipoDeCliente]]="NORMAL","CONSULTORIA",BaseClientes2[[#This Row],[tipoDeCliente]]="HIBRIDO","CONSULTORIA")</f>
        <v>RETENCAO</v>
      </c>
      <c r="S473" s="1" t="s">
        <v>49</v>
      </c>
      <c r="T473" s="1" t="s">
        <v>50</v>
      </c>
      <c r="U473" s="1" t="s">
        <v>1171</v>
      </c>
      <c r="V473" s="23">
        <v>5581988689988</v>
      </c>
      <c r="W473" s="4">
        <v>44953</v>
      </c>
      <c r="X473" s="4">
        <v>44960</v>
      </c>
      <c r="Y473" s="1" t="s">
        <v>2971</v>
      </c>
      <c r="Z473" s="1" t="s">
        <v>2971</v>
      </c>
      <c r="AA473" s="1" t="s">
        <v>2972</v>
      </c>
      <c r="AB473" s="1" t="s">
        <v>244</v>
      </c>
      <c r="AC473" s="1" t="s">
        <v>53</v>
      </c>
      <c r="AD473" s="1" t="s">
        <v>54</v>
      </c>
      <c r="AE473" s="1" t="s">
        <v>68</v>
      </c>
      <c r="AF473" s="24">
        <v>0</v>
      </c>
      <c r="AG473" s="18"/>
      <c r="AH473" s="1" t="s">
        <v>54</v>
      </c>
      <c r="AI473" s="1" t="s">
        <v>54</v>
      </c>
      <c r="AJ473" s="1" t="s">
        <v>54</v>
      </c>
      <c r="AK473" s="1" t="s">
        <v>54</v>
      </c>
      <c r="AL473" s="4" t="s">
        <v>58</v>
      </c>
      <c r="AM473" s="4"/>
    </row>
    <row r="474" spans="1:39" x14ac:dyDescent="0.3">
      <c r="A474" s="1">
        <v>507</v>
      </c>
      <c r="B474" s="1" t="s">
        <v>2975</v>
      </c>
      <c r="C474" s="4">
        <v>30000</v>
      </c>
      <c r="D474" s="1" t="s">
        <v>40</v>
      </c>
      <c r="E474" s="21" t="str">
        <f t="shared" si="0"/>
        <v>02022023507</v>
      </c>
      <c r="G474" s="1">
        <v>5163829</v>
      </c>
      <c r="I474" s="1" t="s">
        <v>2976</v>
      </c>
      <c r="J474" s="1" t="s">
        <v>2977</v>
      </c>
      <c r="K474" s="26" t="s">
        <v>2978</v>
      </c>
      <c r="L474" s="1" t="s">
        <v>2979</v>
      </c>
      <c r="M474" s="1" t="s">
        <v>2975</v>
      </c>
      <c r="N474" s="23">
        <v>5511972823300</v>
      </c>
      <c r="O474" s="17"/>
      <c r="P474" s="17" t="s">
        <v>106</v>
      </c>
      <c r="Q474" s="1" t="s">
        <v>66</v>
      </c>
      <c r="R474" s="1" t="str" cm="1">
        <f t="array" ref="R474">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74" s="1" t="s">
        <v>2980</v>
      </c>
      <c r="T474" s="1" t="s">
        <v>185</v>
      </c>
      <c r="U474" s="1" t="s">
        <v>2981</v>
      </c>
      <c r="V474" s="23">
        <v>5511972823300</v>
      </c>
      <c r="W474" s="4">
        <v>44959</v>
      </c>
      <c r="X474" s="4">
        <v>44959</v>
      </c>
      <c r="Y474" s="1" t="s">
        <v>2979</v>
      </c>
      <c r="Z474" s="1" t="s">
        <v>2979</v>
      </c>
      <c r="AA474" s="1" t="s">
        <v>2975</v>
      </c>
      <c r="AB474" s="1" t="s">
        <v>2982</v>
      </c>
      <c r="AC474" s="1" t="s">
        <v>140</v>
      </c>
      <c r="AD474" s="1" t="s">
        <v>54</v>
      </c>
      <c r="AE474" s="1" t="s">
        <v>176</v>
      </c>
      <c r="AF474" s="24">
        <v>1</v>
      </c>
      <c r="AG474" s="18">
        <v>4</v>
      </c>
      <c r="AH474" s="1" t="s">
        <v>54</v>
      </c>
      <c r="AI474" s="1" t="s">
        <v>56</v>
      </c>
      <c r="AJ474" s="1" t="s">
        <v>54</v>
      </c>
      <c r="AL474" s="4" t="s">
        <v>58</v>
      </c>
      <c r="AM474" s="4"/>
    </row>
    <row r="475" spans="1:39" x14ac:dyDescent="0.3">
      <c r="A475" s="1">
        <v>508</v>
      </c>
      <c r="B475" s="1" t="s">
        <v>2983</v>
      </c>
      <c r="C475" s="4">
        <v>29424</v>
      </c>
      <c r="D475" s="1" t="s">
        <v>72</v>
      </c>
      <c r="E475" s="21" t="str">
        <f t="shared" si="0"/>
        <v>29012023508</v>
      </c>
      <c r="F475" s="1">
        <v>402686</v>
      </c>
      <c r="J475" s="1" t="s">
        <v>2984</v>
      </c>
      <c r="K475" s="26" t="s">
        <v>2985</v>
      </c>
      <c r="L475" s="1" t="s">
        <v>2986</v>
      </c>
      <c r="M475" s="1" t="s">
        <v>2987</v>
      </c>
      <c r="N475" s="23">
        <v>5491158485215</v>
      </c>
      <c r="O475" s="17" t="s">
        <v>65</v>
      </c>
      <c r="P475" s="17"/>
      <c r="Q475" s="1" t="s">
        <v>66</v>
      </c>
      <c r="R475" s="1" t="s">
        <v>68</v>
      </c>
      <c r="S475" s="1" t="s">
        <v>470</v>
      </c>
      <c r="T475" s="1" t="s">
        <v>434</v>
      </c>
      <c r="U475" s="1" t="s">
        <v>2988</v>
      </c>
      <c r="V475" s="23">
        <v>5491158485215</v>
      </c>
      <c r="W475" s="4">
        <v>44955</v>
      </c>
      <c r="X475" s="4">
        <v>44955</v>
      </c>
      <c r="Y475" s="1" t="s">
        <v>2986</v>
      </c>
      <c r="Z475" s="1" t="s">
        <v>2986</v>
      </c>
      <c r="AA475" s="1" t="s">
        <v>2983</v>
      </c>
      <c r="AB475" s="1" t="s">
        <v>2989</v>
      </c>
      <c r="AC475" s="1" t="s">
        <v>140</v>
      </c>
      <c r="AD475" s="1" t="s">
        <v>54</v>
      </c>
      <c r="AE475" s="1" t="s">
        <v>68</v>
      </c>
      <c r="AF475" s="24">
        <v>0</v>
      </c>
      <c r="AG475" s="18"/>
      <c r="AH475" s="1" t="s">
        <v>56</v>
      </c>
      <c r="AI475" s="1" t="s">
        <v>56</v>
      </c>
      <c r="AJ475" s="1" t="s">
        <v>56</v>
      </c>
      <c r="AL475" s="4" t="s">
        <v>58</v>
      </c>
      <c r="AM475" s="4"/>
    </row>
    <row r="476" spans="1:39" x14ac:dyDescent="0.3">
      <c r="A476" s="1">
        <v>510</v>
      </c>
      <c r="B476" s="1" t="s">
        <v>2990</v>
      </c>
      <c r="C476" s="4">
        <v>22478</v>
      </c>
      <c r="D476" s="1" t="s">
        <v>40</v>
      </c>
      <c r="E476" s="21" t="str">
        <f t="shared" si="0"/>
        <v>03012023510</v>
      </c>
      <c r="F476" s="1">
        <v>9977137</v>
      </c>
      <c r="J476" s="1" t="s">
        <v>2991</v>
      </c>
      <c r="K476" s="26" t="s">
        <v>2992</v>
      </c>
      <c r="L476" s="1" t="s">
        <v>2993</v>
      </c>
      <c r="M476" s="1" t="s">
        <v>2828</v>
      </c>
      <c r="N476" s="23" t="s">
        <v>2832</v>
      </c>
      <c r="O476" s="17" t="s">
        <v>65</v>
      </c>
      <c r="P476" s="17"/>
      <c r="Q476" s="1" t="s">
        <v>2104</v>
      </c>
      <c r="R476" s="1" t="s">
        <v>2104</v>
      </c>
      <c r="S476" s="1" t="s">
        <v>2478</v>
      </c>
      <c r="T476" s="1" t="s">
        <v>196</v>
      </c>
      <c r="U476" s="1" t="s">
        <v>2833</v>
      </c>
      <c r="V476" s="23">
        <v>5583999832126</v>
      </c>
      <c r="W476" s="4">
        <v>44929</v>
      </c>
      <c r="X476" s="4">
        <v>44929</v>
      </c>
      <c r="Y476" s="1" t="s">
        <v>2831</v>
      </c>
      <c r="Z476" s="1" t="s">
        <v>2831</v>
      </c>
      <c r="AA476" s="1" t="s">
        <v>2834</v>
      </c>
      <c r="AB476" s="1" t="s">
        <v>409</v>
      </c>
      <c r="AC476" s="1" t="s">
        <v>140</v>
      </c>
      <c r="AD476" s="1" t="s">
        <v>54</v>
      </c>
      <c r="AE476" s="1" t="s">
        <v>2104</v>
      </c>
      <c r="AF476" s="24">
        <v>1</v>
      </c>
      <c r="AG476" s="18"/>
      <c r="AH476" s="1" t="s">
        <v>56</v>
      </c>
      <c r="AI476" s="1" t="s">
        <v>56</v>
      </c>
      <c r="AJ476" s="1" t="s">
        <v>56</v>
      </c>
      <c r="AL476" s="4" t="s">
        <v>58</v>
      </c>
      <c r="AM476" s="4"/>
    </row>
    <row r="477" spans="1:39" x14ac:dyDescent="0.3">
      <c r="A477" s="1">
        <v>511</v>
      </c>
      <c r="B477" s="1" t="s">
        <v>2994</v>
      </c>
      <c r="C477" s="4">
        <v>32667</v>
      </c>
      <c r="D477" s="1" t="s">
        <v>40</v>
      </c>
      <c r="E477" s="21" t="str">
        <f t="shared" si="0"/>
        <v>09022023511</v>
      </c>
      <c r="F477" s="1">
        <v>424467</v>
      </c>
      <c r="G477" s="1">
        <v>1280976</v>
      </c>
      <c r="J477" s="1" t="s">
        <v>2995</v>
      </c>
      <c r="K477" s="26" t="s">
        <v>2996</v>
      </c>
      <c r="L477" s="1" t="s">
        <v>2997</v>
      </c>
      <c r="M477" s="1" t="s">
        <v>2994</v>
      </c>
      <c r="N477" s="23">
        <v>5581987969186</v>
      </c>
      <c r="O477" s="17" t="s">
        <v>65</v>
      </c>
      <c r="P477" s="17" t="s">
        <v>65</v>
      </c>
      <c r="Q477" s="1" t="s">
        <v>2104</v>
      </c>
      <c r="R477" s="1" t="s">
        <v>2104</v>
      </c>
      <c r="S477" s="1" t="s">
        <v>2799</v>
      </c>
      <c r="T477" s="1" t="s">
        <v>185</v>
      </c>
      <c r="U477" s="1" t="s">
        <v>2998</v>
      </c>
      <c r="V477" s="23">
        <v>5581987969186</v>
      </c>
      <c r="W477" s="4">
        <v>44966</v>
      </c>
      <c r="X477" s="4">
        <v>44966</v>
      </c>
      <c r="Y477" s="1" t="s">
        <v>2997</v>
      </c>
      <c r="Z477" s="1" t="s">
        <v>2997</v>
      </c>
      <c r="AA477" s="1" t="s">
        <v>2994</v>
      </c>
      <c r="AB477" s="1" t="s">
        <v>409</v>
      </c>
      <c r="AC477" s="1" t="s">
        <v>140</v>
      </c>
      <c r="AD477" s="1" t="s">
        <v>54</v>
      </c>
      <c r="AE477" s="1" t="s">
        <v>2104</v>
      </c>
      <c r="AF477" s="24">
        <v>1</v>
      </c>
      <c r="AG477" s="18"/>
      <c r="AH477" s="1" t="s">
        <v>56</v>
      </c>
      <c r="AI477" s="1" t="s">
        <v>56</v>
      </c>
      <c r="AJ477" s="1" t="s">
        <v>56</v>
      </c>
      <c r="AL477" s="4" t="s">
        <v>58</v>
      </c>
      <c r="AM477" s="4"/>
    </row>
    <row r="478" spans="1:39" x14ac:dyDescent="0.3">
      <c r="A478" s="1">
        <v>512</v>
      </c>
      <c r="B478" s="1" t="s">
        <v>2999</v>
      </c>
      <c r="C478" s="4">
        <v>30635</v>
      </c>
      <c r="D478" s="1" t="s">
        <v>72</v>
      </c>
      <c r="E478" s="21" t="str">
        <f t="shared" si="0"/>
        <v>13022023512</v>
      </c>
      <c r="F478" s="1">
        <v>2591887</v>
      </c>
      <c r="G478" s="1">
        <v>2325693</v>
      </c>
      <c r="J478" s="1" t="s">
        <v>3000</v>
      </c>
      <c r="K478" s="22" t="s">
        <v>3001</v>
      </c>
      <c r="L478" s="1" t="s">
        <v>3002</v>
      </c>
      <c r="M478" s="1" t="s">
        <v>2999</v>
      </c>
      <c r="N478" s="23">
        <v>5563984536867</v>
      </c>
      <c r="O478" s="17" t="s">
        <v>65</v>
      </c>
      <c r="P478" s="17" t="s">
        <v>65</v>
      </c>
      <c r="Q478" s="1" t="s">
        <v>2104</v>
      </c>
      <c r="R478" s="1" t="s">
        <v>2104</v>
      </c>
      <c r="S478" s="1" t="s">
        <v>3003</v>
      </c>
      <c r="T478" s="1" t="s">
        <v>3004</v>
      </c>
      <c r="U478" s="1" t="s">
        <v>3005</v>
      </c>
      <c r="V478" s="23">
        <v>5563984536867</v>
      </c>
      <c r="W478" s="4">
        <v>44970</v>
      </c>
      <c r="X478" s="4" t="s">
        <v>3006</v>
      </c>
      <c r="Y478" s="1" t="s">
        <v>3002</v>
      </c>
      <c r="Z478" s="1" t="s">
        <v>3002</v>
      </c>
      <c r="AA478" s="1" t="s">
        <v>2999</v>
      </c>
      <c r="AB478" s="1" t="s">
        <v>3007</v>
      </c>
      <c r="AC478" s="1" t="s">
        <v>2678</v>
      </c>
      <c r="AD478" s="1" t="s">
        <v>56</v>
      </c>
      <c r="AE478" s="1" t="s">
        <v>2104</v>
      </c>
      <c r="AF478" s="24">
        <v>1</v>
      </c>
      <c r="AG478" s="18"/>
      <c r="AH478" s="1" t="s">
        <v>56</v>
      </c>
      <c r="AI478" s="1" t="s">
        <v>56</v>
      </c>
      <c r="AJ478" s="1" t="s">
        <v>56</v>
      </c>
      <c r="AL478" s="4" t="s">
        <v>58</v>
      </c>
      <c r="AM478" s="4"/>
    </row>
    <row r="479" spans="1:39" x14ac:dyDescent="0.3">
      <c r="A479" s="1">
        <v>513</v>
      </c>
      <c r="B479" s="1" t="s">
        <v>3008</v>
      </c>
      <c r="C479" s="4">
        <v>31077</v>
      </c>
      <c r="D479" s="1" t="s">
        <v>40</v>
      </c>
      <c r="E479" s="21" t="str">
        <f>_xlfn.CONCAT((TEXT(W479,"ddmmaaaa")),A479)</f>
        <v>09022023513</v>
      </c>
      <c r="J479" s="1" t="s">
        <v>3009</v>
      </c>
      <c r="K479" s="22" t="s">
        <v>3010</v>
      </c>
      <c r="L479" s="1" t="s">
        <v>3011</v>
      </c>
      <c r="M479" s="1" t="s">
        <v>3008</v>
      </c>
      <c r="N479" s="23">
        <v>5511970340196</v>
      </c>
      <c r="O479" s="17"/>
      <c r="P479" s="17"/>
      <c r="Q479" s="1" t="s">
        <v>66</v>
      </c>
      <c r="R479" s="1" t="s">
        <v>945</v>
      </c>
      <c r="S479" s="1" t="s">
        <v>2799</v>
      </c>
      <c r="T479" s="1" t="s">
        <v>185</v>
      </c>
      <c r="U479" s="1" t="s">
        <v>3012</v>
      </c>
      <c r="V479" s="23">
        <v>5511970340196</v>
      </c>
      <c r="W479" s="4">
        <v>44966</v>
      </c>
      <c r="X479" s="4">
        <v>44966</v>
      </c>
      <c r="Y479" s="1" t="s">
        <v>3011</v>
      </c>
      <c r="Z479" s="1" t="s">
        <v>2081</v>
      </c>
      <c r="AA479" s="1" t="s">
        <v>2076</v>
      </c>
      <c r="AB479" s="1" t="s">
        <v>3007</v>
      </c>
      <c r="AC479" s="1" t="s">
        <v>2015</v>
      </c>
      <c r="AD479" s="1" t="s">
        <v>54</v>
      </c>
      <c r="AE479" s="1" t="s">
        <v>2679</v>
      </c>
      <c r="AF479" s="24">
        <v>1</v>
      </c>
      <c r="AG479" s="18">
        <v>2</v>
      </c>
      <c r="AH479" s="1" t="s">
        <v>54</v>
      </c>
      <c r="AI479" s="1" t="s">
        <v>56</v>
      </c>
      <c r="AJ479" s="1" t="s">
        <v>54</v>
      </c>
      <c r="AK479" s="1" t="s">
        <v>54</v>
      </c>
      <c r="AL479" s="4" t="s">
        <v>58</v>
      </c>
      <c r="AM479" s="4"/>
    </row>
    <row r="480" spans="1:39" x14ac:dyDescent="0.3">
      <c r="A480" s="1">
        <v>514</v>
      </c>
      <c r="B480" s="1" t="s">
        <v>3013</v>
      </c>
      <c r="C480" s="4">
        <v>33636</v>
      </c>
      <c r="D480" s="1" t="s">
        <v>40</v>
      </c>
      <c r="E480" s="21" t="str">
        <f>_xlfn.CONCAT((TEXT(W480,"ddmmaaaa")),A480)</f>
        <v>13022023514</v>
      </c>
      <c r="G480" s="1">
        <v>2153569</v>
      </c>
      <c r="J480" s="1" t="s">
        <v>3014</v>
      </c>
      <c r="K480" s="22" t="s">
        <v>3015</v>
      </c>
      <c r="L480" s="1" t="s">
        <v>3016</v>
      </c>
      <c r="M480" s="1" t="s">
        <v>3013</v>
      </c>
      <c r="N480" s="23">
        <v>5581991337581</v>
      </c>
      <c r="O480" s="17"/>
      <c r="P480" s="17" t="s">
        <v>65</v>
      </c>
      <c r="Q480" s="1" t="s">
        <v>66</v>
      </c>
      <c r="R480" s="1" t="s">
        <v>945</v>
      </c>
      <c r="S480" s="1" t="s">
        <v>49</v>
      </c>
      <c r="T480" s="1" t="s">
        <v>50</v>
      </c>
      <c r="U480" s="1" t="s">
        <v>2152</v>
      </c>
      <c r="V480" s="23">
        <v>5581991337581</v>
      </c>
      <c r="W480" s="4">
        <v>44970</v>
      </c>
      <c r="X480" s="4">
        <v>44970</v>
      </c>
      <c r="Y480" s="1" t="s">
        <v>3016</v>
      </c>
      <c r="Z480" s="1" t="s">
        <v>3016</v>
      </c>
      <c r="AA480" s="1" t="s">
        <v>3013</v>
      </c>
      <c r="AB480" s="1" t="s">
        <v>2864</v>
      </c>
      <c r="AC480" s="1" t="s">
        <v>140</v>
      </c>
      <c r="AD480" s="1" t="s">
        <v>54</v>
      </c>
      <c r="AE480" s="1" t="s">
        <v>68</v>
      </c>
      <c r="AF480" s="24">
        <v>1</v>
      </c>
      <c r="AG480" s="18"/>
      <c r="AH480" s="1" t="s">
        <v>54</v>
      </c>
      <c r="AI480" s="1" t="s">
        <v>56</v>
      </c>
      <c r="AJ480" s="1" t="s">
        <v>54</v>
      </c>
      <c r="AK480" s="1" t="s">
        <v>54</v>
      </c>
      <c r="AL480" s="4" t="s">
        <v>58</v>
      </c>
      <c r="AM480" s="4"/>
    </row>
    <row r="481" spans="1:39" x14ac:dyDescent="0.3">
      <c r="A481" s="1">
        <v>515</v>
      </c>
      <c r="B481" s="1" t="s">
        <v>3017</v>
      </c>
      <c r="C481" s="4">
        <v>31482</v>
      </c>
      <c r="D481" s="1" t="s">
        <v>72</v>
      </c>
      <c r="E481" s="21" t="str">
        <f>_xlfn.CONCAT((TEXT(W481,"ddmmaaaa")),A481)</f>
        <v>19122022515</v>
      </c>
      <c r="F481" s="1">
        <v>2774198</v>
      </c>
      <c r="J481" s="1" t="s">
        <v>3018</v>
      </c>
      <c r="K481" s="22" t="s">
        <v>3019</v>
      </c>
      <c r="L481" s="1" t="s">
        <v>3020</v>
      </c>
      <c r="M481" s="1" t="s">
        <v>2800</v>
      </c>
      <c r="N481" s="23">
        <v>5583988269812</v>
      </c>
      <c r="O481" s="17" t="s">
        <v>106</v>
      </c>
      <c r="P481" s="17"/>
      <c r="Q481" s="1" t="s">
        <v>2104</v>
      </c>
      <c r="R481" s="1" t="s">
        <v>2104</v>
      </c>
      <c r="S481" s="1" t="s">
        <v>2478</v>
      </c>
      <c r="T481" s="1" t="s">
        <v>196</v>
      </c>
      <c r="U481" s="1" t="s">
        <v>2804</v>
      </c>
      <c r="V481" s="23">
        <v>5583988269812</v>
      </c>
      <c r="W481" s="4">
        <v>44914</v>
      </c>
      <c r="X481" s="4">
        <v>44914</v>
      </c>
      <c r="Y481" s="1" t="s">
        <v>2803</v>
      </c>
      <c r="Z481" s="1" t="s">
        <v>2803</v>
      </c>
      <c r="AA481" s="1" t="s">
        <v>2800</v>
      </c>
      <c r="AB481" s="1" t="s">
        <v>108</v>
      </c>
      <c r="AC481" s="1" t="s">
        <v>2015</v>
      </c>
      <c r="AD481" s="1" t="s">
        <v>54</v>
      </c>
      <c r="AE481" s="1" t="s">
        <v>2104</v>
      </c>
      <c r="AF481" s="24">
        <v>0</v>
      </c>
      <c r="AG481" s="18"/>
      <c r="AH481" s="1" t="s">
        <v>56</v>
      </c>
      <c r="AI481" s="1" t="s">
        <v>56</v>
      </c>
      <c r="AJ481" s="1" t="s">
        <v>56</v>
      </c>
      <c r="AL481" s="4" t="s">
        <v>58</v>
      </c>
      <c r="AM481" s="4"/>
    </row>
    <row r="482" spans="1:39" x14ac:dyDescent="0.3">
      <c r="A482" s="1">
        <v>516</v>
      </c>
      <c r="B482" s="1" t="s">
        <v>3021</v>
      </c>
      <c r="C482" s="4">
        <v>29551</v>
      </c>
      <c r="D482" s="1" t="s">
        <v>40</v>
      </c>
      <c r="E482" s="21" t="str">
        <f>_xlfn.CONCAT((TEXT(W482,"ddmmaaaa")),A482)</f>
        <v>09022023516</v>
      </c>
      <c r="F482" s="1">
        <v>2617709</v>
      </c>
      <c r="G482" s="1">
        <v>3385473</v>
      </c>
      <c r="J482" s="1" t="s">
        <v>3022</v>
      </c>
      <c r="K482" s="22" t="s">
        <v>3023</v>
      </c>
      <c r="L482" s="1" t="s">
        <v>3024</v>
      </c>
      <c r="M482" s="1" t="s">
        <v>3021</v>
      </c>
      <c r="N482" s="23">
        <v>5511995289901</v>
      </c>
      <c r="O482" s="17" t="s">
        <v>65</v>
      </c>
      <c r="P482" s="17" t="s">
        <v>65</v>
      </c>
      <c r="Q482" s="1" t="s">
        <v>66</v>
      </c>
      <c r="R482" s="1" t="str" cm="1">
        <f t="array" ref="R482">_xlfn.IFS(BaseClientes2[[#This Row],[tipoDeCliente]]="ADVISOR","ADVISOR",BaseClientes2[[#This Row],[tipoDeCliente]]="FAMILIA","RETENCAO",BaseClientes2[[#This Row],[tipoDeCliente]]="RETENCAO","RETENCAO",BaseClientes2[[#This Row],[tipoDeCliente]]="NORMAL","CONSULTORIA",BaseClientes2[[#This Row],[tipoDeCliente]]="HIBRIDO","CONSULTORIA")</f>
        <v>CONSULTORIA</v>
      </c>
      <c r="S482" s="1" t="s">
        <v>2799</v>
      </c>
      <c r="T482" s="1" t="s">
        <v>185</v>
      </c>
      <c r="U482" s="1" t="s">
        <v>3025</v>
      </c>
      <c r="V482" s="23">
        <v>5511995289901</v>
      </c>
      <c r="W482" s="4">
        <v>44966</v>
      </c>
      <c r="X482" s="4">
        <v>44974</v>
      </c>
      <c r="Y482" s="1" t="s">
        <v>3024</v>
      </c>
      <c r="Z482" s="1" t="s">
        <v>3024</v>
      </c>
      <c r="AA482" s="1" t="s">
        <v>3021</v>
      </c>
      <c r="AB482" s="1" t="s">
        <v>52</v>
      </c>
      <c r="AC482" s="1" t="s">
        <v>53</v>
      </c>
      <c r="AD482" s="1" t="s">
        <v>54</v>
      </c>
      <c r="AE482" s="1" t="s">
        <v>176</v>
      </c>
      <c r="AF482" s="24">
        <v>1</v>
      </c>
      <c r="AG482" s="18">
        <v>4</v>
      </c>
      <c r="AH482" s="1" t="s">
        <v>54</v>
      </c>
      <c r="AI482" s="1" t="s">
        <v>56</v>
      </c>
      <c r="AJ482" s="1" t="s">
        <v>54</v>
      </c>
      <c r="AK482" s="1" t="s">
        <v>54</v>
      </c>
      <c r="AL482" s="4" t="s">
        <v>58</v>
      </c>
      <c r="AM482" s="4"/>
    </row>
    <row r="483" spans="1:39" x14ac:dyDescent="0.3">
      <c r="A483" s="1">
        <v>517</v>
      </c>
      <c r="B483" s="1" t="s">
        <v>2076</v>
      </c>
      <c r="C483" s="8">
        <v>32566</v>
      </c>
      <c r="D483" s="1" t="s">
        <v>40</v>
      </c>
      <c r="E483" s="21" t="str">
        <f t="shared" ref="E483:E484" si="1">_xlfn.CONCAT((TEXT(W483,"ddmmaaaa")),A483)</f>
        <v>23022023517</v>
      </c>
      <c r="G483" s="1">
        <v>4304667</v>
      </c>
      <c r="I483" s="40"/>
      <c r="J483" s="7" t="s">
        <v>2079</v>
      </c>
      <c r="K483" s="12" t="s">
        <v>2080</v>
      </c>
      <c r="L483" s="1" t="s">
        <v>3026</v>
      </c>
      <c r="M483" s="7" t="s">
        <v>2076</v>
      </c>
      <c r="N483" s="10">
        <v>5511952511494</v>
      </c>
      <c r="O483" s="17"/>
      <c r="P483" s="17" t="s">
        <v>65</v>
      </c>
      <c r="Q483" s="1" t="s">
        <v>1749</v>
      </c>
      <c r="R483" s="1" t="s">
        <v>945</v>
      </c>
      <c r="S483" s="7" t="s">
        <v>217</v>
      </c>
      <c r="T483" s="1" t="s">
        <v>185</v>
      </c>
      <c r="U483" s="7" t="s">
        <v>2082</v>
      </c>
      <c r="V483" s="10">
        <v>5511952511494</v>
      </c>
      <c r="W483" s="4">
        <v>44980</v>
      </c>
      <c r="X483" s="4">
        <v>44980</v>
      </c>
      <c r="Y483" s="1" t="s">
        <v>2081</v>
      </c>
      <c r="Z483" s="1" t="s">
        <v>2081</v>
      </c>
      <c r="AA483" s="7" t="s">
        <v>2076</v>
      </c>
      <c r="AB483" s="7" t="s">
        <v>96</v>
      </c>
      <c r="AC483" s="7" t="s">
        <v>53</v>
      </c>
      <c r="AD483" s="1" t="s">
        <v>54</v>
      </c>
      <c r="AE483" s="7" t="s">
        <v>176</v>
      </c>
      <c r="AF483" s="11">
        <v>1</v>
      </c>
      <c r="AG483" s="18">
        <v>2</v>
      </c>
      <c r="AH483" s="1" t="s">
        <v>54</v>
      </c>
      <c r="AI483" s="1" t="s">
        <v>56</v>
      </c>
      <c r="AJ483" s="1" t="s">
        <v>54</v>
      </c>
      <c r="AL483" s="4" t="s">
        <v>58</v>
      </c>
      <c r="AM483" s="4"/>
    </row>
    <row r="484" spans="1:39" x14ac:dyDescent="0.3">
      <c r="A484" s="1">
        <v>518</v>
      </c>
      <c r="B484" s="1" t="s">
        <v>3027</v>
      </c>
      <c r="C484" s="4">
        <v>34033</v>
      </c>
      <c r="D484" s="1" t="s">
        <v>40</v>
      </c>
      <c r="E484" s="21" t="str">
        <f t="shared" si="1"/>
        <v>16022023518</v>
      </c>
      <c r="I484" s="40"/>
      <c r="J484" s="1" t="s">
        <v>3028</v>
      </c>
      <c r="K484" s="22" t="s">
        <v>3029</v>
      </c>
      <c r="L484" s="1" t="s">
        <v>3030</v>
      </c>
      <c r="M484" s="1" t="s">
        <v>3027</v>
      </c>
      <c r="N484" s="23">
        <v>5596981262975</v>
      </c>
      <c r="O484" s="17"/>
      <c r="P484" s="17"/>
      <c r="Q484" s="1" t="s">
        <v>2104</v>
      </c>
      <c r="R484" s="1" t="s">
        <v>2104</v>
      </c>
      <c r="S484" s="1" t="s">
        <v>3031</v>
      </c>
      <c r="T484" s="1" t="s">
        <v>3032</v>
      </c>
      <c r="U484" s="1" t="s">
        <v>3033</v>
      </c>
      <c r="V484" s="23">
        <v>5596981262975</v>
      </c>
      <c r="W484" s="4">
        <v>44973</v>
      </c>
      <c r="X484" s="4">
        <v>44973</v>
      </c>
      <c r="Y484" s="1" t="s">
        <v>3030</v>
      </c>
      <c r="Z484" s="1" t="s">
        <v>3030</v>
      </c>
      <c r="AA484" s="1" t="s">
        <v>3027</v>
      </c>
      <c r="AB484" s="1" t="s">
        <v>2922</v>
      </c>
      <c r="AC484" s="1" t="s">
        <v>2015</v>
      </c>
      <c r="AD484" s="1" t="s">
        <v>1830</v>
      </c>
      <c r="AE484" s="1" t="s">
        <v>2104</v>
      </c>
      <c r="AF484" s="24">
        <v>1</v>
      </c>
      <c r="AG484" s="18"/>
      <c r="AH484" s="1" t="s">
        <v>56</v>
      </c>
      <c r="AI484" s="1" t="s">
        <v>56</v>
      </c>
      <c r="AJ484" s="1" t="s">
        <v>56</v>
      </c>
      <c r="AK484" s="1" t="s">
        <v>54</v>
      </c>
      <c r="AL484" s="4" t="s">
        <v>58</v>
      </c>
      <c r="AM484" s="4"/>
    </row>
  </sheetData>
  <conditionalFormatting sqref="A2:A484 BY437 DK437 EW437 GI437 HU437 JG437 KS437 ME437 NQ437 PC437 QO437 SA437 TM437 UY437 WK437 XW437 ZI437 AAU437 ACG437 ADS437 AFE437 AGQ437 AIC437 AJO437 ALA437 AMM437 ANY437 APK437 AQW437 ASI437 ATU437 AVG437 AWS437 AYE437 AZQ437 BBC437 BCO437 BEA437 BFM437 BGY437 BIK437 BJW437 BLI437 BMU437 BOG437 BPS437 BRE437 BSQ437 BUC437 BVO437 BXA437 BYM437 BZY437 CBK437 CCW437 CEI437 CFU437 CHG437 CIS437 CKE437 CLQ437 CNC437 COO437 CQA437 CRM437 CSY437 CUK437 CVW437 CXI437 CYU437 DAG437 DBS437 DDE437 DEQ437 DGC437 DHO437 DJA437 DKM437 DLY437 DNK437 DOW437 DQI437 DRU437 DTG437 DUS437 DWE437 DXQ437 DZC437 EAO437 ECA437 EDM437 EEY437 EGK437 EHW437 EJI437 EKU437 EMG437 ENS437 EPE437 EQQ437 ESC437 ETO437 EVA437 EWM437 EXY437 EZK437 FAW437 FCI437 FDU437 FFG437 FGS437 FIE437 FJQ437 FLC437 FMO437 FOA437 FPM437 FQY437 FSK437 FTW437 FVI437 FWU437 FYG437 FZS437 GBE437 GCQ437 GEC437 GFO437 GHA437 GIM437 GJY437 GLK437 GMW437 GOI437 GPU437 GRG437 GSS437 GUE437 GVQ437 GXC437 GYO437 HAA437 HBM437 HCY437 HEK437 HFW437 HHI437 HIU437 HKG437 HLS437 HNE437 HOQ437 HQC437 HRO437 HTA437 HUM437 HVY437 HXK437 HYW437 IAI437 IBU437 IDG437 IES437 IGE437 IHQ437 IJC437 IKO437 IMA437 INM437 IOY437 IQK437 IRW437 ITI437 IUU437 IWG437 IXS437 IZE437 JAQ437 JCC437 JDO437 JFA437 JGM437 JHY437 JJK437 JKW437 JMI437 JNU437 JPG437 JQS437 JSE437 JTQ437 JVC437 JWO437 JYA437 JZM437 KAY437 KCK437 KDW437 KFI437 KGU437 KIG437 KJS437 KLE437 KMQ437 KOC437 KPO437 KRA437 KSM437 KTY437 KVK437 KWW437 KYI437 KZU437 LBG437 LCS437 LEE437 LFQ437 LHC437 LIO437 LKA437 LLM437 LMY437 LOK437 LPW437 LRI437 LSU437 LUG437 LVS437 LXE437 LYQ437 MAC437 MBO437 MDA437 MEM437 MFY437 MHK437 MIW437 MKI437 MLU437 MNG437 MOS437 MQE437 MRQ437 MTC437 MUO437 MWA437 MXM437 MYY437 NAK437 NBW437 NDI437 NEU437 NGG437 NHS437 NJE437 NKQ437 NMC437 NNO437 NPA437 NQM437 NRY437 NTK437 NUW437 NWI437 NXU437 NZG437 OAS437 OCE437 ODQ437 OFC437 OGO437 OIA437 OJM437 OKY437 OMK437 ONW437 OPI437 OQU437 OSG437 OTS437 OVE437 OWQ437 OYC437 OZO437 PBA437 PCM437 PDY437 PFK437 PGW437 PII437 PJU437 PLG437 PMS437 POE437 PPQ437 PRC437 PSO437 PUA437 PVM437 PWY437 PYK437 PZW437 QBI437 QCU437 QEG437 QFS437 QHE437 QIQ437 QKC437 QLO437 QNA437 QOM437 QPY437 QRK437 QSW437 QUI437 QVU437 QXG437 QYS437 RAE437 RBQ437 RDC437 REO437 RGA437 RHM437 RIY437 RKK437 RLW437 RNI437 ROU437 RQG437 RRS437 RTE437 RUQ437 RWC437 RXO437 RZA437 SAM437 SBY437 SDK437 SEW437 SGI437 SHU437 SJG437 SKS437 SME437 SNQ437 SPC437 SQO437 SSA437 STM437 SUY437 SWK437 SXW437 SZI437 TAU437 TCG437 TDS437 TFE437 TGQ437 TIC437 TJO437 TLA437 TMM437 TNY437 TPK437 TQW437 TSI437 TTU437 TVG437 TWS437 TYE437 TZQ437 UBC437 UCO437 UEA437 UFM437 UGY437 UIK437 UJW437 ULI437 UMU437 UOG437 UPS437 URE437 USQ437 UUC437 UVO437 UXA437 UYM437 UZY437 VBK437 VCW437 VEI437 VFU437 VHG437 VIS437 VKE437 VLQ437 VNC437 VOO437 VQA437 VRM437 VSY437 VUK437 VVW437 VXI437 VYU437 WAG437 WBS437 WDE437 WEQ437 WGC437 WHO437 WJA437 WKM437 WLY437 WNK437 WOW437 WQI437 WRU437 WTG437 WUS437 WWE437 WXQ437 WZC437 XAO437 XCA437 XDM437 XEY437">
    <cfRule type="duplicateValues" dxfId="472" priority="27"/>
  </conditionalFormatting>
  <conditionalFormatting sqref="C483">
    <cfRule type="expression" dxfId="471" priority="13">
      <formula>$AL483="INATIVO"</formula>
    </cfRule>
  </conditionalFormatting>
  <conditionalFormatting sqref="G445:G446">
    <cfRule type="expression" dxfId="470" priority="25">
      <formula>$AL445="INATIVO"</formula>
    </cfRule>
  </conditionalFormatting>
  <conditionalFormatting sqref="H445:H446">
    <cfRule type="expression" dxfId="469" priority="24">
      <formula>$AL445="INATIVO"</formula>
    </cfRule>
  </conditionalFormatting>
  <conditionalFormatting sqref="I446">
    <cfRule type="expression" dxfId="468" priority="19">
      <formula>$AL446="INATIVO"</formula>
    </cfRule>
  </conditionalFormatting>
  <conditionalFormatting sqref="J483">
    <cfRule type="expression" dxfId="467" priority="12">
      <formula>$AL483="INATIVO"</formula>
    </cfRule>
  </conditionalFormatting>
  <conditionalFormatting sqref="K483">
    <cfRule type="expression" dxfId="466" priority="11">
      <formula>$AL483="INATIVO"</formula>
    </cfRule>
  </conditionalFormatting>
  <conditionalFormatting sqref="L445:L446">
    <cfRule type="expression" dxfId="465" priority="23">
      <formula>$AL445="INATIVO"</formula>
    </cfRule>
  </conditionalFormatting>
  <conditionalFormatting sqref="M483">
    <cfRule type="expression" dxfId="464" priority="10">
      <formula>$AL483="INATIVO"</formula>
    </cfRule>
  </conditionalFormatting>
  <conditionalFormatting sqref="N445">
    <cfRule type="expression" dxfId="463" priority="15">
      <formula>$AL445="INATIVO"</formula>
    </cfRule>
  </conditionalFormatting>
  <conditionalFormatting sqref="N483">
    <cfRule type="expression" dxfId="462" priority="9">
      <formula>$AL483="INATIVO"</formula>
    </cfRule>
  </conditionalFormatting>
  <conditionalFormatting sqref="Q465">
    <cfRule type="expression" dxfId="461" priority="17">
      <formula>$AL465="INATIVO"</formula>
    </cfRule>
  </conditionalFormatting>
  <conditionalFormatting sqref="R465">
    <cfRule type="expression" dxfId="460" priority="16">
      <formula>$AL465="INATIVO"</formula>
    </cfRule>
  </conditionalFormatting>
  <conditionalFormatting sqref="S483">
    <cfRule type="expression" dxfId="459" priority="8">
      <formula>$AL483="INATIVO"</formula>
    </cfRule>
  </conditionalFormatting>
  <conditionalFormatting sqref="S446:X446">
    <cfRule type="expression" dxfId="458" priority="21">
      <formula>$AL446="INATIVO"</formula>
    </cfRule>
  </conditionalFormatting>
  <conditionalFormatting sqref="S445:AF445">
    <cfRule type="expression" dxfId="457" priority="22">
      <formula>$AL445="INATIVO"</formula>
    </cfRule>
  </conditionalFormatting>
  <conditionalFormatting sqref="U483">
    <cfRule type="expression" dxfId="456" priority="7">
      <formula>$AL483="INATIVO"</formula>
    </cfRule>
  </conditionalFormatting>
  <conditionalFormatting sqref="V483">
    <cfRule type="expression" dxfId="455" priority="6">
      <formula>$AL483="INATIVO"</formula>
    </cfRule>
  </conditionalFormatting>
  <conditionalFormatting sqref="Y453">
    <cfRule type="expression" dxfId="454" priority="18">
      <formula>$AL453="INATIVO"</formula>
    </cfRule>
  </conditionalFormatting>
  <conditionalFormatting sqref="Y446:Z446">
    <cfRule type="expression" dxfId="453" priority="20">
      <formula>$AL446="INATIVO"</formula>
    </cfRule>
  </conditionalFormatting>
  <conditionalFormatting sqref="Z455:AA455">
    <cfRule type="expression" dxfId="452" priority="14">
      <formula>$AL455="INATIVO"</formula>
    </cfRule>
  </conditionalFormatting>
  <conditionalFormatting sqref="AA483">
    <cfRule type="expression" dxfId="451" priority="5">
      <formula>$AL483="INATIVO"</formula>
    </cfRule>
  </conditionalFormatting>
  <conditionalFormatting sqref="AB483">
    <cfRule type="expression" dxfId="450" priority="4">
      <formula>$AL483="INATIVO"</formula>
    </cfRule>
  </conditionalFormatting>
  <conditionalFormatting sqref="AC483">
    <cfRule type="expression" dxfId="449" priority="3">
      <formula>$AL483="INATIVO"</formula>
    </cfRule>
  </conditionalFormatting>
  <conditionalFormatting sqref="AE483">
    <cfRule type="expression" dxfId="448" priority="2">
      <formula>$AL483="INATIVO"</formula>
    </cfRule>
  </conditionalFormatting>
  <conditionalFormatting sqref="AF483">
    <cfRule type="expression" dxfId="447" priority="1">
      <formula>$AL483="INATIVO"</formula>
    </cfRule>
  </conditionalFormatting>
  <conditionalFormatting sqref="AH2:AM436 A2:AG438 AH437:XFD437 AH438:AM438 I439 E439:E484 I442 AA446:AF446">
    <cfRule type="expression" dxfId="446" priority="26">
      <formula>$AL2="INATIVO"</formula>
    </cfRule>
  </conditionalFormatting>
  <dataValidations count="1">
    <dataValidation type="list" allowBlank="1" showInputMessage="1" showErrorMessage="1" sqref="AL2:AL484" xr:uid="{E2348052-9C55-4642-A157-3841DD04BED6}">
      <formula1>"ATIVO,INATIVO"</formula1>
    </dataValidation>
  </dataValidations>
  <hyperlinks>
    <hyperlink ref="K396" r:id="rId1" xr:uid="{10E8C18A-CA8E-4488-A803-20BAB8CE9893}"/>
    <hyperlink ref="K404" r:id="rId2" xr:uid="{3EF26426-560E-4F7F-BAD0-9947B36309B9}"/>
    <hyperlink ref="K411" r:id="rId3" xr:uid="{5C07B1E5-C289-469C-8B46-51E61FC3BA6A}"/>
    <hyperlink ref="K422" r:id="rId4" xr:uid="{FCD12B51-E1BD-4FC4-BDB7-4DCABFB3B0A4}"/>
    <hyperlink ref="K433" r:id="rId5" xr:uid="{C2B90E3B-4F4E-44F9-8323-EBBBED9425C0}"/>
    <hyperlink ref="K434" r:id="rId6" xr:uid="{1C0E156A-01ED-40D5-A1F6-4B5382507BF2}"/>
    <hyperlink ref="K436" r:id="rId7" xr:uid="{7A4990A1-0B50-43DB-A1EF-A802FA48C54A}"/>
    <hyperlink ref="K437" r:id="rId8" xr:uid="{9F30F1A3-9007-4479-926D-6680B1F1F802}"/>
    <hyperlink ref="K439" r:id="rId9" xr:uid="{169480D7-8658-4CB5-BF5A-6771EB3E986F}"/>
    <hyperlink ref="K445" r:id="rId10" xr:uid="{0C9595F1-64B5-429C-BB8A-741DA3074E14}"/>
    <hyperlink ref="K452" r:id="rId11" xr:uid="{45CFE066-799E-402A-82E3-C9B43110F349}"/>
    <hyperlink ref="K457" r:id="rId12" xr:uid="{BCE3BE85-CC5A-47C4-8861-C95FA333D0AB}"/>
    <hyperlink ref="K464" r:id="rId13" xr:uid="{8750C8D2-6C55-4FAF-91DE-6EA591349BB8}"/>
  </hyperlinks>
  <pageMargins left="0.511811024" right="0.511811024" top="0.78740157499999996" bottom="0.78740157499999996" header="0.31496062000000002" footer="0.31496062000000002"/>
  <pageSetup paperSize="9" orientation="portrait" verticalDpi="300" r:id="rId14"/>
  <legacyDrawing r:id="rId15"/>
  <tableParts count="1">
    <tablePart r:id="rId1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A4C25-E61A-4488-B3EA-88F9ABEAAD1F}">
  <sheetPr codeName="Planilha10"/>
  <dimension ref="A1:AJ17"/>
  <sheetViews>
    <sheetView showGridLines="0" topLeftCell="Y1" workbookViewId="0">
      <selection activeCell="AJ5" sqref="AJ5"/>
    </sheetView>
  </sheetViews>
  <sheetFormatPr defaultRowHeight="14.4" x14ac:dyDescent="0.3"/>
  <cols>
    <col min="1" max="1" width="62.88671875" customWidth="1"/>
    <col min="2" max="3" width="16.44140625" customWidth="1"/>
    <col min="4" max="4" width="20.6640625" customWidth="1"/>
    <col min="5" max="5" width="15.6640625" customWidth="1"/>
    <col min="6" max="6" width="13.33203125" style="101" customWidth="1"/>
    <col min="7" max="7" width="21" style="101" customWidth="1"/>
    <col min="10" max="10" width="54.33203125" bestFit="1" customWidth="1"/>
    <col min="11" max="11" width="21.88671875" style="27" bestFit="1" customWidth="1"/>
    <col min="12" max="14" width="10.6640625" style="27" bestFit="1" customWidth="1"/>
    <col min="15" max="15" width="5.5546875" customWidth="1"/>
    <col min="16" max="16" width="18" bestFit="1" customWidth="1"/>
    <col min="17" max="17" width="21.88671875" bestFit="1" customWidth="1"/>
    <col min="18" max="20" width="10.6640625" bestFit="1" customWidth="1"/>
    <col min="21" max="21" width="9" customWidth="1"/>
    <col min="22" max="22" width="18" bestFit="1" customWidth="1"/>
    <col min="23" max="23" width="21.88671875" bestFit="1" customWidth="1"/>
    <col min="24" max="26" width="10.6640625" bestFit="1" customWidth="1"/>
    <col min="28" max="28" width="18" bestFit="1" customWidth="1"/>
    <col min="29" max="29" width="21.109375" customWidth="1"/>
    <col min="30" max="30" width="25.33203125" bestFit="1" customWidth="1"/>
    <col min="31" max="31" width="10.6640625" bestFit="1" customWidth="1"/>
    <col min="32" max="32" width="18" bestFit="1" customWidth="1"/>
    <col min="33" max="33" width="21.88671875" bestFit="1" customWidth="1"/>
    <col min="34" max="36" width="10.6640625" bestFit="1" customWidth="1"/>
  </cols>
  <sheetData>
    <row r="1" spans="1:36" x14ac:dyDescent="0.3">
      <c r="A1" s="99" t="s">
        <v>3034</v>
      </c>
      <c r="B1" s="99" t="s">
        <v>3035</v>
      </c>
      <c r="C1" s="99" t="s">
        <v>3036</v>
      </c>
      <c r="D1" s="99" t="s">
        <v>3037</v>
      </c>
      <c r="E1" s="99" t="s">
        <v>3038</v>
      </c>
      <c r="F1" s="99" t="s">
        <v>3039</v>
      </c>
      <c r="G1" s="99" t="s">
        <v>3040</v>
      </c>
      <c r="J1" s="16" t="s">
        <v>3041</v>
      </c>
      <c r="K1" s="73" t="s">
        <v>3042</v>
      </c>
      <c r="P1" s="16" t="s">
        <v>3041</v>
      </c>
      <c r="Q1" s="73" t="s">
        <v>3042</v>
      </c>
      <c r="R1" s="27"/>
      <c r="S1" s="27"/>
      <c r="T1" s="27"/>
      <c r="V1" s="16" t="s">
        <v>3041</v>
      </c>
      <c r="W1" s="73" t="s">
        <v>3042</v>
      </c>
      <c r="X1" s="27"/>
      <c r="Y1" s="27"/>
      <c r="Z1" s="27"/>
      <c r="AF1" s="16" t="s">
        <v>3041</v>
      </c>
      <c r="AG1" s="73" t="s">
        <v>3042</v>
      </c>
      <c r="AH1" s="27"/>
      <c r="AI1" s="27"/>
      <c r="AJ1" s="27"/>
    </row>
    <row r="2" spans="1:36" x14ac:dyDescent="0.3">
      <c r="A2" s="66" t="s">
        <v>1860</v>
      </c>
      <c r="B2" s="84">
        <f>INDEX(Clientes!AG:AG,MATCH(Planilha1!A2,Clientes!B:B,0))</f>
        <v>7</v>
      </c>
      <c r="C2" s="84">
        <v>1</v>
      </c>
      <c r="D2" s="84" t="s">
        <v>3043</v>
      </c>
      <c r="E2" s="91">
        <v>45401</v>
      </c>
      <c r="F2" s="100">
        <v>350</v>
      </c>
      <c r="G2" s="100">
        <v>3.29</v>
      </c>
      <c r="K2" s="27" t="s">
        <v>3044</v>
      </c>
      <c r="L2" s="27" t="s">
        <v>3045</v>
      </c>
      <c r="M2" s="27" t="s">
        <v>3046</v>
      </c>
      <c r="N2" s="27" t="s">
        <v>3047</v>
      </c>
      <c r="Q2" s="27" t="s">
        <v>3044</v>
      </c>
      <c r="R2" s="27" t="s">
        <v>3045</v>
      </c>
      <c r="S2" s="27" t="s">
        <v>3046</v>
      </c>
      <c r="T2" s="27" t="s">
        <v>3047</v>
      </c>
      <c r="W2" s="27" t="s">
        <v>3044</v>
      </c>
      <c r="X2" s="27" t="s">
        <v>3045</v>
      </c>
      <c r="Y2" s="27" t="s">
        <v>3046</v>
      </c>
      <c r="Z2" s="27" t="s">
        <v>3047</v>
      </c>
      <c r="AG2" s="27" t="s">
        <v>3044</v>
      </c>
      <c r="AH2" s="27" t="s">
        <v>3045</v>
      </c>
      <c r="AI2" s="27" t="s">
        <v>3046</v>
      </c>
      <c r="AJ2" s="27" t="s">
        <v>3047</v>
      </c>
    </row>
    <row r="3" spans="1:36" x14ac:dyDescent="0.3">
      <c r="A3" s="66" t="s">
        <v>3048</v>
      </c>
      <c r="B3" s="84">
        <f>INDEX(Clientes!AG:AG,MATCH(Planilha1!A3,Clientes!B:B,0))</f>
        <v>8</v>
      </c>
      <c r="C3" s="84">
        <v>1</v>
      </c>
      <c r="D3" s="84" t="s">
        <v>3043</v>
      </c>
      <c r="E3" s="91">
        <v>45412</v>
      </c>
      <c r="F3" s="100">
        <v>350</v>
      </c>
      <c r="G3" s="100">
        <v>20.22</v>
      </c>
      <c r="K3"/>
      <c r="L3"/>
      <c r="M3"/>
      <c r="T3" s="27"/>
      <c r="Z3" s="27"/>
      <c r="AB3" s="16" t="s">
        <v>3049</v>
      </c>
      <c r="AC3" s="27" t="s">
        <v>3050</v>
      </c>
      <c r="AD3" s="27" t="s">
        <v>3051</v>
      </c>
      <c r="AJ3" s="27"/>
    </row>
    <row r="4" spans="1:36" x14ac:dyDescent="0.3">
      <c r="A4" s="66" t="s">
        <v>3052</v>
      </c>
      <c r="B4" s="84" t="str">
        <f>INDEX(Clientes!AG:AG,MATCH(Planilha1!A4,Clientes!B:B,0))</f>
        <v>2A</v>
      </c>
      <c r="C4" s="84">
        <v>1</v>
      </c>
      <c r="D4" s="84" t="s">
        <v>3053</v>
      </c>
      <c r="E4" s="91">
        <v>45415</v>
      </c>
      <c r="F4" s="100">
        <v>350</v>
      </c>
      <c r="G4" s="100"/>
      <c r="J4" s="16" t="s">
        <v>3049</v>
      </c>
      <c r="K4"/>
      <c r="L4"/>
      <c r="M4"/>
      <c r="P4" s="16" t="s">
        <v>3049</v>
      </c>
      <c r="T4" s="27"/>
      <c r="V4" s="16" t="s">
        <v>3049</v>
      </c>
      <c r="Z4" s="27"/>
      <c r="AB4" s="42" t="s">
        <v>3043</v>
      </c>
      <c r="AC4" s="102">
        <v>2300</v>
      </c>
      <c r="AD4" s="102">
        <v>185.73999999999998</v>
      </c>
      <c r="AF4" s="16" t="s">
        <v>3049</v>
      </c>
      <c r="AJ4" s="27"/>
    </row>
    <row r="5" spans="1:36" x14ac:dyDescent="0.3">
      <c r="A5" s="66" t="s">
        <v>3054</v>
      </c>
      <c r="B5" s="84">
        <f>INDEX(Clientes!AG:AG,MATCH(Planilha1!A5,Clientes!B:B,0))</f>
        <v>7</v>
      </c>
      <c r="C5" s="84">
        <v>1</v>
      </c>
      <c r="D5" s="84" t="s">
        <v>3053</v>
      </c>
      <c r="E5" s="91">
        <v>45423</v>
      </c>
      <c r="F5" s="100">
        <v>350</v>
      </c>
      <c r="G5" s="100"/>
      <c r="J5" s="42" t="s">
        <v>2438</v>
      </c>
      <c r="K5" s="102"/>
      <c r="L5" s="102"/>
      <c r="M5" s="102">
        <v>450</v>
      </c>
      <c r="N5" s="102">
        <v>450</v>
      </c>
      <c r="P5" s="42" t="s">
        <v>3053</v>
      </c>
      <c r="Q5" s="102">
        <v>600</v>
      </c>
      <c r="R5" s="102">
        <v>750</v>
      </c>
      <c r="S5" s="102">
        <v>2150</v>
      </c>
      <c r="T5" s="102">
        <v>3500</v>
      </c>
      <c r="V5" s="42">
        <v>1</v>
      </c>
      <c r="W5" s="102"/>
      <c r="X5" s="102">
        <v>1500</v>
      </c>
      <c r="Y5" s="102"/>
      <c r="Z5" s="102">
        <v>1500</v>
      </c>
      <c r="AB5" s="42" t="s">
        <v>3047</v>
      </c>
      <c r="AC5" s="102">
        <v>2300</v>
      </c>
      <c r="AD5" s="102">
        <v>185.73999999999998</v>
      </c>
      <c r="AF5" s="42">
        <v>1</v>
      </c>
      <c r="AG5" s="102"/>
      <c r="AH5" s="102">
        <v>1200</v>
      </c>
      <c r="AI5" s="102">
        <v>2050</v>
      </c>
      <c r="AJ5" s="102">
        <v>3250</v>
      </c>
    </row>
    <row r="6" spans="1:36" x14ac:dyDescent="0.3">
      <c r="A6" s="91" t="s">
        <v>3055</v>
      </c>
      <c r="B6" s="84">
        <f>INDEX(Clientes!AG:AG,MATCH(Planilha1!A6,Clientes!B:B,0))</f>
        <v>8</v>
      </c>
      <c r="C6" s="66">
        <v>1</v>
      </c>
      <c r="D6" s="84" t="s">
        <v>3053</v>
      </c>
      <c r="E6" s="91">
        <v>45427</v>
      </c>
      <c r="F6" s="100">
        <v>350</v>
      </c>
      <c r="G6" s="100"/>
      <c r="J6" s="42" t="s">
        <v>3056</v>
      </c>
      <c r="K6" s="102"/>
      <c r="L6" s="102"/>
      <c r="M6" s="102">
        <v>650</v>
      </c>
      <c r="N6" s="102">
        <v>650</v>
      </c>
      <c r="P6" s="42" t="s">
        <v>3043</v>
      </c>
      <c r="Q6" s="102"/>
      <c r="R6" s="102">
        <v>1950</v>
      </c>
      <c r="S6" s="102">
        <v>350</v>
      </c>
      <c r="T6" s="102">
        <v>2300</v>
      </c>
      <c r="V6" s="42">
        <v>4</v>
      </c>
      <c r="W6" s="102"/>
      <c r="X6" s="102"/>
      <c r="Y6" s="102">
        <v>650</v>
      </c>
      <c r="Z6" s="102">
        <v>650</v>
      </c>
      <c r="AF6" s="42">
        <v>2</v>
      </c>
      <c r="AG6" s="102"/>
      <c r="AH6" s="102">
        <v>1500</v>
      </c>
      <c r="AI6" s="102"/>
      <c r="AJ6" s="102">
        <v>1500</v>
      </c>
    </row>
    <row r="7" spans="1:36" x14ac:dyDescent="0.3">
      <c r="A7" s="66" t="s">
        <v>3057</v>
      </c>
      <c r="B7" s="84">
        <f>INDEX(Clientes!AG:AG,MATCH(Planilha1!A7,Clientes!B:B,0))</f>
        <v>8</v>
      </c>
      <c r="C7" s="66">
        <v>1</v>
      </c>
      <c r="D7" s="84" t="s">
        <v>3043</v>
      </c>
      <c r="E7" s="91">
        <v>45433</v>
      </c>
      <c r="F7" s="100">
        <v>350</v>
      </c>
      <c r="G7" s="100">
        <v>28.04</v>
      </c>
      <c r="J7" s="42" t="s">
        <v>3058</v>
      </c>
      <c r="K7" s="102"/>
      <c r="L7" s="102">
        <v>500</v>
      </c>
      <c r="M7" s="102"/>
      <c r="N7" s="102">
        <v>500</v>
      </c>
      <c r="P7" s="42" t="s">
        <v>3047</v>
      </c>
      <c r="Q7" s="102">
        <v>600</v>
      </c>
      <c r="R7" s="102">
        <v>2700</v>
      </c>
      <c r="S7" s="102">
        <v>2500</v>
      </c>
      <c r="T7" s="102">
        <v>5800</v>
      </c>
      <c r="V7" s="42">
        <v>7</v>
      </c>
      <c r="W7" s="102"/>
      <c r="X7" s="102">
        <v>350</v>
      </c>
      <c r="Y7" s="102">
        <v>350</v>
      </c>
      <c r="Z7" s="102">
        <v>700</v>
      </c>
      <c r="AF7" s="42">
        <v>3</v>
      </c>
      <c r="AG7" s="102"/>
      <c r="AH7" s="102"/>
      <c r="AI7" s="102">
        <v>450</v>
      </c>
      <c r="AJ7" s="102">
        <v>450</v>
      </c>
    </row>
    <row r="8" spans="1:36" x14ac:dyDescent="0.3">
      <c r="A8" s="80" t="s">
        <v>2438</v>
      </c>
      <c r="B8" s="84" t="s">
        <v>3059</v>
      </c>
      <c r="C8" s="66">
        <v>3</v>
      </c>
      <c r="D8" s="85" t="s">
        <v>3053</v>
      </c>
      <c r="E8" s="92">
        <v>45422</v>
      </c>
      <c r="F8" s="100">
        <v>450</v>
      </c>
      <c r="G8" s="100"/>
      <c r="J8" s="42" t="s">
        <v>1860</v>
      </c>
      <c r="K8" s="102"/>
      <c r="L8" s="102">
        <v>350</v>
      </c>
      <c r="M8" s="102"/>
      <c r="N8" s="102">
        <v>350</v>
      </c>
      <c r="V8" s="42">
        <v>8</v>
      </c>
      <c r="W8" s="102"/>
      <c r="X8" s="102">
        <v>850</v>
      </c>
      <c r="Y8" s="102">
        <v>700</v>
      </c>
      <c r="Z8" s="102">
        <v>1550</v>
      </c>
      <c r="AF8" s="42" t="s">
        <v>3060</v>
      </c>
      <c r="AG8" s="102">
        <v>600</v>
      </c>
      <c r="AH8" s="102"/>
      <c r="AI8" s="102"/>
      <c r="AJ8" s="102">
        <v>600</v>
      </c>
    </row>
    <row r="9" spans="1:36" x14ac:dyDescent="0.3">
      <c r="A9" s="93" t="s">
        <v>3058</v>
      </c>
      <c r="B9" s="84">
        <f>INDEX(Clientes!AG:AG,MATCH(Planilha1!A9,Clientes!B:B,0))</f>
        <v>8</v>
      </c>
      <c r="C9" s="66">
        <v>1</v>
      </c>
      <c r="D9" s="94" t="s">
        <v>3043</v>
      </c>
      <c r="E9" s="95">
        <v>45397</v>
      </c>
      <c r="F9" s="100">
        <v>500</v>
      </c>
      <c r="G9" s="100">
        <v>71.19</v>
      </c>
      <c r="J9" s="42" t="s">
        <v>692</v>
      </c>
      <c r="K9" s="102"/>
      <c r="L9" s="102">
        <v>750</v>
      </c>
      <c r="M9" s="102"/>
      <c r="N9" s="102">
        <v>750</v>
      </c>
      <c r="V9" s="42" t="s">
        <v>3061</v>
      </c>
      <c r="W9" s="102"/>
      <c r="X9" s="102"/>
      <c r="Y9" s="102">
        <v>350</v>
      </c>
      <c r="Z9" s="102">
        <v>350</v>
      </c>
      <c r="AF9" s="42" t="s">
        <v>3047</v>
      </c>
      <c r="AG9" s="102">
        <v>600</v>
      </c>
      <c r="AH9" s="102">
        <v>2700</v>
      </c>
      <c r="AI9" s="102">
        <v>2500</v>
      </c>
      <c r="AJ9" s="102">
        <v>5800</v>
      </c>
    </row>
    <row r="10" spans="1:36" x14ac:dyDescent="0.3">
      <c r="A10" s="93" t="s">
        <v>1643</v>
      </c>
      <c r="B10" s="84" t="str">
        <f>INDEX(Clientes!AG:AG,MATCH(Planilha1!A10,Clientes!B:B,0))</f>
        <v>EXCEÇÃO</v>
      </c>
      <c r="C10" s="66" t="s">
        <v>3060</v>
      </c>
      <c r="D10" s="94" t="s">
        <v>3053</v>
      </c>
      <c r="E10" s="95">
        <v>45323</v>
      </c>
      <c r="F10" s="100">
        <v>600</v>
      </c>
      <c r="G10" s="100"/>
      <c r="J10" s="42" t="s">
        <v>3052</v>
      </c>
      <c r="K10" s="102"/>
      <c r="L10" s="102"/>
      <c r="M10" s="102">
        <v>350</v>
      </c>
      <c r="N10" s="102">
        <v>350</v>
      </c>
      <c r="V10" s="42" t="s">
        <v>187</v>
      </c>
      <c r="W10" s="102">
        <v>600</v>
      </c>
      <c r="X10" s="102"/>
      <c r="Y10" s="102"/>
      <c r="Z10" s="102">
        <v>600</v>
      </c>
    </row>
    <row r="11" spans="1:36" x14ac:dyDescent="0.3">
      <c r="A11" s="93" t="s">
        <v>3056</v>
      </c>
      <c r="B11" s="84">
        <f>INDEX(Clientes!AG:AG,MATCH(Planilha1!A11,Clientes!B:B,0))</f>
        <v>4</v>
      </c>
      <c r="C11" s="66">
        <v>1</v>
      </c>
      <c r="D11" s="94" t="s">
        <v>3053</v>
      </c>
      <c r="E11" s="95">
        <v>45414</v>
      </c>
      <c r="F11" s="100">
        <v>650</v>
      </c>
      <c r="G11" s="100"/>
      <c r="J11" s="42" t="s">
        <v>3048</v>
      </c>
      <c r="K11" s="102"/>
      <c r="L11" s="102">
        <v>350</v>
      </c>
      <c r="M11" s="102"/>
      <c r="N11" s="102">
        <v>350</v>
      </c>
      <c r="V11" s="42" t="s">
        <v>3059</v>
      </c>
      <c r="W11" s="102"/>
      <c r="X11" s="102"/>
      <c r="Y11" s="102">
        <v>450</v>
      </c>
      <c r="Z11" s="102">
        <v>450</v>
      </c>
    </row>
    <row r="12" spans="1:36" x14ac:dyDescent="0.3">
      <c r="A12" s="103" t="s">
        <v>692</v>
      </c>
      <c r="B12" s="84">
        <f>INDEX(Clientes!AG:AG,MATCH(Planilha1!A12,Clientes!B:B,0))</f>
        <v>1</v>
      </c>
      <c r="C12" s="66">
        <v>2</v>
      </c>
      <c r="D12" s="94" t="s">
        <v>3043</v>
      </c>
      <c r="E12" s="95">
        <v>45391</v>
      </c>
      <c r="F12" s="100">
        <v>750</v>
      </c>
      <c r="G12" s="100">
        <v>63</v>
      </c>
      <c r="J12" s="42" t="s">
        <v>3054</v>
      </c>
      <c r="K12" s="102"/>
      <c r="L12" s="102"/>
      <c r="M12" s="102">
        <v>350</v>
      </c>
      <c r="N12" s="102">
        <v>350</v>
      </c>
      <c r="V12" s="42" t="s">
        <v>3047</v>
      </c>
      <c r="W12" s="102">
        <v>600</v>
      </c>
      <c r="X12" s="102">
        <v>2700</v>
      </c>
      <c r="Y12" s="102">
        <v>2500</v>
      </c>
      <c r="Z12" s="102">
        <v>5800</v>
      </c>
    </row>
    <row r="13" spans="1:36" x14ac:dyDescent="0.3">
      <c r="A13" s="96" t="s">
        <v>1351</v>
      </c>
      <c r="B13" s="84">
        <f>INDEX(Clientes!AG:AG,MATCH(Planilha1!A13,Clientes!B:B,0))</f>
        <v>1</v>
      </c>
      <c r="C13" s="66">
        <v>2</v>
      </c>
      <c r="D13" s="97" t="s">
        <v>3053</v>
      </c>
      <c r="E13" s="98">
        <v>45405</v>
      </c>
      <c r="F13" s="100">
        <v>750</v>
      </c>
      <c r="G13" s="100"/>
      <c r="J13" s="42" t="s">
        <v>1643</v>
      </c>
      <c r="K13" s="102">
        <v>600</v>
      </c>
      <c r="L13" s="102"/>
      <c r="M13" s="102"/>
      <c r="N13" s="102">
        <v>600</v>
      </c>
    </row>
    <row r="14" spans="1:36" x14ac:dyDescent="0.3">
      <c r="J14" s="42" t="s">
        <v>1351</v>
      </c>
      <c r="K14" s="102"/>
      <c r="L14" s="102">
        <v>750</v>
      </c>
      <c r="M14" s="102"/>
      <c r="N14" s="102">
        <v>750</v>
      </c>
    </row>
    <row r="15" spans="1:36" x14ac:dyDescent="0.3">
      <c r="J15" s="42" t="s">
        <v>3057</v>
      </c>
      <c r="K15" s="102"/>
      <c r="L15" s="102"/>
      <c r="M15" s="102">
        <v>350</v>
      </c>
      <c r="N15" s="102">
        <v>350</v>
      </c>
    </row>
    <row r="16" spans="1:36" x14ac:dyDescent="0.3">
      <c r="J16" s="42" t="s">
        <v>3055</v>
      </c>
      <c r="K16" s="102"/>
      <c r="L16" s="102"/>
      <c r="M16" s="102">
        <v>350</v>
      </c>
      <c r="N16" s="102">
        <v>350</v>
      </c>
    </row>
    <row r="17" spans="10:14" x14ac:dyDescent="0.3">
      <c r="J17" s="42" t="s">
        <v>3047</v>
      </c>
      <c r="K17" s="102">
        <v>600</v>
      </c>
      <c r="L17" s="102">
        <v>2700</v>
      </c>
      <c r="M17" s="102">
        <v>2500</v>
      </c>
      <c r="N17" s="102">
        <v>5800</v>
      </c>
    </row>
  </sheetData>
  <autoFilter ref="A1:G13" xr:uid="{695A4C25-E61A-4488-B3EA-88F9ABEAAD1F}">
    <sortState xmlns:xlrd2="http://schemas.microsoft.com/office/spreadsheetml/2017/richdata2" ref="A2:G13">
      <sortCondition ref="F1:F13"/>
    </sortState>
  </autoFilter>
  <conditionalFormatting sqref="A2:A11">
    <cfRule type="duplicateValues" dxfId="445" priority="1"/>
  </conditionalFormatting>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2A67A-BB5E-4CD1-A73A-DECD34E09D19}">
  <sheetPr codeName="Planilha6"/>
  <dimension ref="A2:K514"/>
  <sheetViews>
    <sheetView showGridLines="0" zoomScale="85" zoomScaleNormal="85" workbookViewId="0">
      <selection activeCell="B25" sqref="B25"/>
    </sheetView>
  </sheetViews>
  <sheetFormatPr defaultRowHeight="14.4" x14ac:dyDescent="0.3"/>
  <cols>
    <col min="1" max="1" width="18.6640625" bestFit="1" customWidth="1"/>
    <col min="2" max="2" width="26.33203125" bestFit="1" customWidth="1"/>
    <col min="3" max="3" width="81.109375" bestFit="1" customWidth="1"/>
    <col min="4" max="4" width="23.33203125" customWidth="1"/>
    <col min="5" max="5" width="21.88671875" customWidth="1"/>
    <col min="6" max="6" width="14.33203125" customWidth="1"/>
    <col min="7" max="7" width="23" bestFit="1" customWidth="1"/>
    <col min="8" max="8" width="26.109375" style="27" bestFit="1" customWidth="1"/>
    <col min="9" max="9" width="6.88671875" customWidth="1"/>
    <col min="10" max="10" width="18.5546875" bestFit="1" customWidth="1"/>
    <col min="11" max="11" width="26.109375" bestFit="1" customWidth="1"/>
    <col min="12" max="12" width="26" bestFit="1" customWidth="1"/>
    <col min="13" max="13" width="27" bestFit="1" customWidth="1"/>
  </cols>
  <sheetData>
    <row r="2" spans="1:11" x14ac:dyDescent="0.3">
      <c r="A2" s="76" t="s">
        <v>22</v>
      </c>
      <c r="B2" s="76" t="s">
        <v>3062</v>
      </c>
      <c r="C2" s="77" t="s">
        <v>26</v>
      </c>
      <c r="D2" s="78" t="s">
        <v>3063</v>
      </c>
      <c r="E2" s="82" t="s">
        <v>38</v>
      </c>
      <c r="H2"/>
    </row>
    <row r="3" spans="1:11" hidden="1" x14ac:dyDescent="0.3">
      <c r="A3" s="91">
        <v>43831</v>
      </c>
      <c r="B3" s="74"/>
      <c r="C3" s="66" t="s">
        <v>59</v>
      </c>
      <c r="D3" s="84" t="s">
        <v>3043</v>
      </c>
      <c r="E3" s="91">
        <v>44557</v>
      </c>
      <c r="F3" s="30"/>
      <c r="G3" s="16" t="s">
        <v>3049</v>
      </c>
      <c r="H3" t="s">
        <v>3064</v>
      </c>
      <c r="J3" s="16" t="s">
        <v>3049</v>
      </c>
      <c r="K3" t="s">
        <v>3064</v>
      </c>
    </row>
    <row r="4" spans="1:11" hidden="1" x14ac:dyDescent="0.3">
      <c r="A4" s="91">
        <v>43831</v>
      </c>
      <c r="B4" s="74"/>
      <c r="C4" s="66" t="s">
        <v>194</v>
      </c>
      <c r="D4" s="84" t="s">
        <v>3043</v>
      </c>
      <c r="E4" s="91">
        <v>45103</v>
      </c>
      <c r="F4" s="30"/>
      <c r="G4" s="42" t="s">
        <v>3065</v>
      </c>
      <c r="H4">
        <v>32</v>
      </c>
      <c r="J4" s="42" t="s">
        <v>3053</v>
      </c>
      <c r="K4">
        <v>33</v>
      </c>
    </row>
    <row r="5" spans="1:11" hidden="1" x14ac:dyDescent="0.3">
      <c r="A5" s="91">
        <v>43831</v>
      </c>
      <c r="B5" s="74"/>
      <c r="C5" s="66" t="s">
        <v>169</v>
      </c>
      <c r="D5" s="84"/>
      <c r="E5" s="91"/>
      <c r="F5" s="30"/>
      <c r="G5" s="42" t="s">
        <v>3066</v>
      </c>
      <c r="H5">
        <v>63</v>
      </c>
      <c r="J5" s="42" t="s">
        <v>3043</v>
      </c>
      <c r="K5">
        <v>23</v>
      </c>
    </row>
    <row r="6" spans="1:11" hidden="1" x14ac:dyDescent="0.3">
      <c r="A6" s="91">
        <v>43866</v>
      </c>
      <c r="B6" s="74"/>
      <c r="C6" s="66" t="s">
        <v>249</v>
      </c>
      <c r="D6" s="84" t="s">
        <v>3043</v>
      </c>
      <c r="E6" s="91">
        <v>44562</v>
      </c>
      <c r="F6" s="30"/>
      <c r="G6" s="42" t="s">
        <v>3067</v>
      </c>
      <c r="H6">
        <v>65</v>
      </c>
      <c r="J6" s="42" t="s">
        <v>3068</v>
      </c>
      <c r="K6">
        <v>2</v>
      </c>
    </row>
    <row r="7" spans="1:11" hidden="1" x14ac:dyDescent="0.3">
      <c r="A7" s="91">
        <v>43871</v>
      </c>
      <c r="B7" s="74"/>
      <c r="C7" s="66" t="s">
        <v>242</v>
      </c>
      <c r="D7" s="84"/>
      <c r="E7" s="91"/>
      <c r="F7" s="30"/>
      <c r="G7" s="42" t="s">
        <v>3069</v>
      </c>
      <c r="H7">
        <v>114</v>
      </c>
      <c r="J7" s="42" t="s">
        <v>3070</v>
      </c>
      <c r="K7">
        <v>453</v>
      </c>
    </row>
    <row r="8" spans="1:11" hidden="1" x14ac:dyDescent="0.3">
      <c r="A8" s="91">
        <v>43873</v>
      </c>
      <c r="B8" s="74"/>
      <c r="C8" s="66" t="s">
        <v>1087</v>
      </c>
      <c r="D8" s="84"/>
      <c r="E8" s="91"/>
      <c r="F8" s="30"/>
      <c r="G8" s="42" t="s">
        <v>3071</v>
      </c>
      <c r="H8">
        <v>181</v>
      </c>
      <c r="J8" s="42" t="s">
        <v>3047</v>
      </c>
      <c r="K8">
        <v>511</v>
      </c>
    </row>
    <row r="9" spans="1:11" hidden="1" x14ac:dyDescent="0.3">
      <c r="A9" s="91">
        <v>43956</v>
      </c>
      <c r="B9" s="74"/>
      <c r="C9" s="66" t="s">
        <v>1003</v>
      </c>
      <c r="D9" s="84"/>
      <c r="E9" s="91"/>
      <c r="F9" s="30"/>
      <c r="G9" s="42" t="s">
        <v>3072</v>
      </c>
      <c r="H9">
        <v>56</v>
      </c>
    </row>
    <row r="10" spans="1:11" hidden="1" x14ac:dyDescent="0.3">
      <c r="A10" s="91">
        <v>43994</v>
      </c>
      <c r="B10" s="74"/>
      <c r="C10" s="66" t="s">
        <v>281</v>
      </c>
      <c r="D10" s="84"/>
      <c r="E10" s="91"/>
      <c r="F10" s="30"/>
      <c r="G10" s="83" t="s">
        <v>3073</v>
      </c>
      <c r="H10">
        <v>24</v>
      </c>
    </row>
    <row r="11" spans="1:11" hidden="1" x14ac:dyDescent="0.3">
      <c r="A11" s="91">
        <v>43994</v>
      </c>
      <c r="B11" s="74"/>
      <c r="C11" s="66" t="s">
        <v>288</v>
      </c>
      <c r="D11" s="84"/>
      <c r="E11" s="91"/>
      <c r="F11" s="30"/>
      <c r="G11" s="89" t="s">
        <v>3074</v>
      </c>
      <c r="H11">
        <v>9</v>
      </c>
    </row>
    <row r="12" spans="1:11" hidden="1" x14ac:dyDescent="0.3">
      <c r="A12" s="91">
        <v>44039</v>
      </c>
      <c r="B12" s="74"/>
      <c r="C12" s="66" t="s">
        <v>267</v>
      </c>
      <c r="D12" s="84" t="s">
        <v>3043</v>
      </c>
      <c r="E12" s="91">
        <v>45069</v>
      </c>
      <c r="F12" s="30"/>
      <c r="G12" s="89" t="s">
        <v>3044</v>
      </c>
      <c r="H12">
        <v>6</v>
      </c>
    </row>
    <row r="13" spans="1:11" hidden="1" x14ac:dyDescent="0.3">
      <c r="A13" s="91">
        <v>44046</v>
      </c>
      <c r="B13" s="74"/>
      <c r="C13" s="66" t="s">
        <v>334</v>
      </c>
      <c r="D13" s="84"/>
      <c r="E13" s="91"/>
      <c r="F13" s="30"/>
      <c r="G13" s="89" t="s">
        <v>3075</v>
      </c>
      <c r="H13">
        <v>8</v>
      </c>
    </row>
    <row r="14" spans="1:11" hidden="1" x14ac:dyDescent="0.3">
      <c r="A14" s="91">
        <v>44078</v>
      </c>
      <c r="B14" s="74"/>
      <c r="C14" s="66" t="s">
        <v>363</v>
      </c>
      <c r="D14" s="84" t="s">
        <v>3043</v>
      </c>
      <c r="E14" s="91">
        <v>45008</v>
      </c>
      <c r="F14" s="30"/>
      <c r="G14" s="89" t="s">
        <v>3045</v>
      </c>
      <c r="H14">
        <v>1</v>
      </c>
    </row>
    <row r="15" spans="1:11" hidden="1" x14ac:dyDescent="0.3">
      <c r="A15" s="91">
        <v>44088</v>
      </c>
      <c r="B15" s="74"/>
      <c r="C15" s="66" t="s">
        <v>371</v>
      </c>
      <c r="D15" s="84" t="s">
        <v>3053</v>
      </c>
      <c r="E15" s="91">
        <v>44518</v>
      </c>
      <c r="F15" s="30"/>
      <c r="G15" s="83" t="s">
        <v>3076</v>
      </c>
      <c r="H15">
        <v>14</v>
      </c>
    </row>
    <row r="16" spans="1:11" hidden="1" x14ac:dyDescent="0.3">
      <c r="A16" s="91">
        <v>44090</v>
      </c>
      <c r="B16" s="74"/>
      <c r="C16" s="66" t="s">
        <v>377</v>
      </c>
      <c r="D16" s="84"/>
      <c r="E16" s="91"/>
      <c r="F16" s="30"/>
      <c r="G16" s="89" t="s">
        <v>3074</v>
      </c>
      <c r="H16">
        <v>7</v>
      </c>
    </row>
    <row r="17" spans="1:8" hidden="1" x14ac:dyDescent="0.3">
      <c r="A17" s="91">
        <v>44099</v>
      </c>
      <c r="B17" s="74"/>
      <c r="C17" s="66" t="s">
        <v>1942</v>
      </c>
      <c r="D17" s="84"/>
      <c r="E17" s="91"/>
      <c r="F17" s="30"/>
      <c r="G17" s="89" t="s">
        <v>3044</v>
      </c>
      <c r="H17">
        <v>5</v>
      </c>
    </row>
    <row r="18" spans="1:8" hidden="1" x14ac:dyDescent="0.3">
      <c r="A18" s="91">
        <v>44103</v>
      </c>
      <c r="B18" s="74"/>
      <c r="C18" s="66" t="s">
        <v>320</v>
      </c>
      <c r="D18" s="84"/>
      <c r="E18" s="91"/>
      <c r="F18" s="30"/>
      <c r="G18" s="89" t="s">
        <v>3075</v>
      </c>
      <c r="H18">
        <v>2</v>
      </c>
    </row>
    <row r="19" spans="1:8" hidden="1" x14ac:dyDescent="0.3">
      <c r="A19" s="91">
        <v>44109</v>
      </c>
      <c r="B19" s="74"/>
      <c r="C19" s="66" t="s">
        <v>442</v>
      </c>
      <c r="D19" s="84" t="s">
        <v>3053</v>
      </c>
      <c r="E19" s="91">
        <v>45127</v>
      </c>
      <c r="F19" s="30"/>
      <c r="G19" s="83" t="s">
        <v>3077</v>
      </c>
      <c r="H19">
        <v>15</v>
      </c>
    </row>
    <row r="20" spans="1:8" hidden="1" x14ac:dyDescent="0.3">
      <c r="A20" s="91">
        <v>44109</v>
      </c>
      <c r="B20" s="74"/>
      <c r="C20" s="66" t="s">
        <v>427</v>
      </c>
      <c r="D20" s="84"/>
      <c r="E20" s="91"/>
      <c r="F20" s="30"/>
      <c r="G20" s="89" t="s">
        <v>3074</v>
      </c>
      <c r="H20">
        <v>6</v>
      </c>
    </row>
    <row r="21" spans="1:8" hidden="1" x14ac:dyDescent="0.3">
      <c r="A21" s="91">
        <v>44110</v>
      </c>
      <c r="B21" s="74"/>
      <c r="C21" s="66" t="s">
        <v>356</v>
      </c>
      <c r="D21" s="84"/>
      <c r="E21" s="91"/>
      <c r="F21" s="30"/>
      <c r="G21" s="89" t="s">
        <v>3044</v>
      </c>
      <c r="H21">
        <v>5</v>
      </c>
    </row>
    <row r="22" spans="1:8" hidden="1" x14ac:dyDescent="0.3">
      <c r="A22" s="91">
        <v>44134</v>
      </c>
      <c r="B22" s="74"/>
      <c r="C22" s="66" t="s">
        <v>472</v>
      </c>
      <c r="D22" s="84"/>
      <c r="E22" s="91"/>
      <c r="F22" s="30"/>
      <c r="G22" s="89" t="s">
        <v>3075</v>
      </c>
      <c r="H22">
        <v>2</v>
      </c>
    </row>
    <row r="23" spans="1:8" hidden="1" x14ac:dyDescent="0.3">
      <c r="A23" s="91">
        <v>44134</v>
      </c>
      <c r="B23" s="74"/>
      <c r="C23" s="66" t="s">
        <v>463</v>
      </c>
      <c r="D23" s="84"/>
      <c r="E23" s="91"/>
      <c r="F23" s="30"/>
      <c r="G23" s="89" t="s">
        <v>3045</v>
      </c>
      <c r="H23">
        <v>2</v>
      </c>
    </row>
    <row r="24" spans="1:8" hidden="1" x14ac:dyDescent="0.3">
      <c r="A24" s="91">
        <v>44138</v>
      </c>
      <c r="B24" s="74"/>
      <c r="C24" s="66" t="s">
        <v>177</v>
      </c>
      <c r="D24" s="84"/>
      <c r="E24" s="91"/>
      <c r="F24" s="30"/>
      <c r="G24" s="83" t="s">
        <v>3078</v>
      </c>
      <c r="H24">
        <v>2</v>
      </c>
    </row>
    <row r="25" spans="1:8" hidden="1" x14ac:dyDescent="0.3">
      <c r="A25" s="91">
        <v>44151</v>
      </c>
      <c r="B25" s="74"/>
      <c r="C25" s="66" t="s">
        <v>480</v>
      </c>
      <c r="D25" s="84"/>
      <c r="E25" s="91"/>
      <c r="F25" s="30"/>
      <c r="G25" s="89" t="s">
        <v>3074</v>
      </c>
      <c r="H25">
        <v>1</v>
      </c>
    </row>
    <row r="26" spans="1:8" hidden="1" x14ac:dyDescent="0.3">
      <c r="A26" s="91">
        <v>44166</v>
      </c>
      <c r="B26" s="74"/>
      <c r="C26" s="66" t="s">
        <v>517</v>
      </c>
      <c r="D26" s="84"/>
      <c r="E26" s="91"/>
      <c r="F26" s="30"/>
      <c r="G26" s="89" t="s">
        <v>3075</v>
      </c>
      <c r="H26">
        <v>1</v>
      </c>
    </row>
    <row r="27" spans="1:8" hidden="1" x14ac:dyDescent="0.3">
      <c r="A27" s="91">
        <v>44173</v>
      </c>
      <c r="B27" s="74"/>
      <c r="C27" s="66" t="s">
        <v>536</v>
      </c>
      <c r="D27" s="84" t="s">
        <v>3053</v>
      </c>
      <c r="E27" s="91">
        <v>44593</v>
      </c>
      <c r="F27" s="30"/>
      <c r="G27" s="83" t="s">
        <v>3070</v>
      </c>
      <c r="H27">
        <v>1</v>
      </c>
    </row>
    <row r="28" spans="1:8" hidden="1" x14ac:dyDescent="0.3">
      <c r="A28" s="91">
        <v>44174</v>
      </c>
      <c r="B28" s="74"/>
      <c r="C28" s="66" t="s">
        <v>546</v>
      </c>
      <c r="D28" s="84"/>
      <c r="E28" s="91"/>
      <c r="F28" s="30"/>
      <c r="G28" s="89" t="s">
        <v>3045</v>
      </c>
      <c r="H28">
        <v>1</v>
      </c>
    </row>
    <row r="29" spans="1:8" hidden="1" x14ac:dyDescent="0.3">
      <c r="A29" s="91">
        <v>44179</v>
      </c>
      <c r="B29" s="74"/>
      <c r="C29" s="66" t="s">
        <v>561</v>
      </c>
      <c r="D29" s="84"/>
      <c r="E29" s="91"/>
      <c r="F29" s="30"/>
      <c r="G29" s="42" t="s">
        <v>3047</v>
      </c>
      <c r="H29">
        <v>511</v>
      </c>
    </row>
    <row r="30" spans="1:8" hidden="1" x14ac:dyDescent="0.3">
      <c r="A30" s="91">
        <v>44179</v>
      </c>
      <c r="B30" s="74"/>
      <c r="C30" s="66" t="s">
        <v>575</v>
      </c>
      <c r="D30" s="84"/>
      <c r="E30" s="91"/>
      <c r="F30" s="30"/>
      <c r="H30"/>
    </row>
    <row r="31" spans="1:8" hidden="1" x14ac:dyDescent="0.3">
      <c r="A31" s="91">
        <v>44179</v>
      </c>
      <c r="B31" s="74"/>
      <c r="C31" s="66" t="s">
        <v>585</v>
      </c>
      <c r="D31" s="84"/>
      <c r="E31" s="91"/>
      <c r="F31" s="30"/>
      <c r="H31"/>
    </row>
    <row r="32" spans="1:8" hidden="1" x14ac:dyDescent="0.3">
      <c r="A32" s="91">
        <v>44179</v>
      </c>
      <c r="B32" s="74"/>
      <c r="C32" s="66" t="s">
        <v>592</v>
      </c>
      <c r="D32" s="84"/>
      <c r="E32" s="91"/>
      <c r="F32" s="30"/>
      <c r="H32"/>
    </row>
    <row r="33" spans="1:8" hidden="1" x14ac:dyDescent="0.3">
      <c r="A33" s="91">
        <v>44181</v>
      </c>
      <c r="B33" s="74"/>
      <c r="C33" s="66" t="s">
        <v>1507</v>
      </c>
      <c r="D33" s="84"/>
      <c r="E33" s="91"/>
      <c r="H33"/>
    </row>
    <row r="34" spans="1:8" hidden="1" x14ac:dyDescent="0.3">
      <c r="A34" s="91">
        <v>44195</v>
      </c>
      <c r="B34" s="74"/>
      <c r="C34" s="66" t="s">
        <v>274</v>
      </c>
      <c r="D34" s="84" t="s">
        <v>3043</v>
      </c>
      <c r="E34" s="91">
        <v>44927</v>
      </c>
      <c r="H34"/>
    </row>
    <row r="35" spans="1:8" hidden="1" x14ac:dyDescent="0.3">
      <c r="A35" s="91">
        <v>44203</v>
      </c>
      <c r="B35" s="74"/>
      <c r="C35" s="66" t="s">
        <v>692</v>
      </c>
      <c r="D35" s="84" t="s">
        <v>3043</v>
      </c>
      <c r="E35" s="91">
        <v>45391</v>
      </c>
      <c r="H35"/>
    </row>
    <row r="36" spans="1:8" hidden="1" x14ac:dyDescent="0.3">
      <c r="A36" s="91">
        <v>44209</v>
      </c>
      <c r="B36" s="74"/>
      <c r="C36" s="66" t="s">
        <v>754</v>
      </c>
      <c r="D36" s="84" t="s">
        <v>3053</v>
      </c>
      <c r="E36" s="91">
        <v>44595</v>
      </c>
      <c r="H36"/>
    </row>
    <row r="37" spans="1:8" hidden="1" x14ac:dyDescent="0.3">
      <c r="A37" s="91">
        <v>44223</v>
      </c>
      <c r="B37" s="74"/>
      <c r="C37" s="66" t="s">
        <v>760</v>
      </c>
      <c r="D37" s="84"/>
      <c r="E37" s="91"/>
      <c r="H37"/>
    </row>
    <row r="38" spans="1:8" hidden="1" x14ac:dyDescent="0.3">
      <c r="A38" s="91">
        <v>44223</v>
      </c>
      <c r="B38" s="74"/>
      <c r="C38" s="66" t="s">
        <v>780</v>
      </c>
      <c r="D38" s="84"/>
      <c r="E38" s="91"/>
      <c r="H38"/>
    </row>
    <row r="39" spans="1:8" hidden="1" x14ac:dyDescent="0.3">
      <c r="A39" s="91">
        <v>44223</v>
      </c>
      <c r="B39" s="74"/>
      <c r="C39" s="66" t="s">
        <v>524</v>
      </c>
      <c r="D39" s="84"/>
      <c r="E39" s="91"/>
      <c r="H39"/>
    </row>
    <row r="40" spans="1:8" hidden="1" x14ac:dyDescent="0.3">
      <c r="A40" s="91">
        <v>44223</v>
      </c>
      <c r="B40" s="74"/>
      <c r="C40" s="66" t="s">
        <v>735</v>
      </c>
      <c r="D40" s="84"/>
      <c r="E40" s="91"/>
      <c r="H40"/>
    </row>
    <row r="41" spans="1:8" hidden="1" x14ac:dyDescent="0.3">
      <c r="A41" s="91">
        <v>44225</v>
      </c>
      <c r="B41" s="74"/>
      <c r="C41" s="66" t="s">
        <v>720</v>
      </c>
      <c r="D41" s="84" t="s">
        <v>3053</v>
      </c>
      <c r="E41" s="91">
        <v>44972</v>
      </c>
      <c r="H41"/>
    </row>
    <row r="42" spans="1:8" hidden="1" x14ac:dyDescent="0.3">
      <c r="A42" s="91">
        <v>44225</v>
      </c>
      <c r="B42" s="74"/>
      <c r="C42" s="66" t="s">
        <v>706</v>
      </c>
      <c r="D42" s="84"/>
      <c r="E42" s="91"/>
      <c r="H42"/>
    </row>
    <row r="43" spans="1:8" hidden="1" x14ac:dyDescent="0.3">
      <c r="A43" s="91">
        <v>44225</v>
      </c>
      <c r="B43" s="74"/>
      <c r="C43" s="66" t="s">
        <v>664</v>
      </c>
      <c r="D43" s="84"/>
      <c r="E43" s="91"/>
      <c r="H43"/>
    </row>
    <row r="44" spans="1:8" hidden="1" x14ac:dyDescent="0.3">
      <c r="A44" s="91">
        <v>44228</v>
      </c>
      <c r="B44" s="74"/>
      <c r="C44" s="66" t="s">
        <v>789</v>
      </c>
      <c r="D44" s="84"/>
      <c r="E44" s="91"/>
      <c r="H44"/>
    </row>
    <row r="45" spans="1:8" hidden="1" x14ac:dyDescent="0.3">
      <c r="A45" s="91">
        <v>44238</v>
      </c>
      <c r="B45" s="74"/>
      <c r="C45" s="66" t="s">
        <v>818</v>
      </c>
      <c r="D45" s="84"/>
      <c r="E45" s="91"/>
      <c r="H45"/>
    </row>
    <row r="46" spans="1:8" hidden="1" x14ac:dyDescent="0.3">
      <c r="A46" s="91">
        <v>44242</v>
      </c>
      <c r="B46" s="74"/>
      <c r="C46" s="66" t="s">
        <v>863</v>
      </c>
      <c r="D46" s="84" t="s">
        <v>3043</v>
      </c>
      <c r="E46" s="91">
        <v>44562</v>
      </c>
      <c r="H46"/>
    </row>
    <row r="47" spans="1:8" hidden="1" x14ac:dyDescent="0.3">
      <c r="A47" s="91">
        <v>44253</v>
      </c>
      <c r="B47" s="74"/>
      <c r="C47" s="66" t="s">
        <v>888</v>
      </c>
      <c r="D47" s="84"/>
      <c r="E47" s="91"/>
      <c r="H47"/>
    </row>
    <row r="48" spans="1:8" hidden="1" x14ac:dyDescent="0.3">
      <c r="A48" s="91">
        <v>44256</v>
      </c>
      <c r="B48" s="74"/>
      <c r="C48" s="66" t="s">
        <v>1679</v>
      </c>
      <c r="D48" s="84"/>
      <c r="E48" s="91"/>
      <c r="H48"/>
    </row>
    <row r="49" spans="1:8" hidden="1" x14ac:dyDescent="0.3">
      <c r="A49" s="91">
        <v>44256</v>
      </c>
      <c r="B49" s="74"/>
      <c r="C49" s="66" t="s">
        <v>869</v>
      </c>
      <c r="D49" s="84"/>
      <c r="E49" s="91"/>
      <c r="H49"/>
    </row>
    <row r="50" spans="1:8" hidden="1" x14ac:dyDescent="0.3">
      <c r="A50" s="91">
        <v>44256</v>
      </c>
      <c r="B50" s="74"/>
      <c r="C50" s="66" t="s">
        <v>1685</v>
      </c>
      <c r="D50" s="84"/>
      <c r="E50" s="91"/>
      <c r="H50"/>
    </row>
    <row r="51" spans="1:8" hidden="1" x14ac:dyDescent="0.3">
      <c r="A51" s="91">
        <v>44258</v>
      </c>
      <c r="B51" s="74"/>
      <c r="C51" s="66" t="s">
        <v>908</v>
      </c>
      <c r="D51" s="84"/>
      <c r="E51" s="91"/>
      <c r="H51"/>
    </row>
    <row r="52" spans="1:8" hidden="1" x14ac:dyDescent="0.3">
      <c r="A52" s="91">
        <v>44263</v>
      </c>
      <c r="B52" s="74"/>
      <c r="C52" s="66" t="s">
        <v>854</v>
      </c>
      <c r="D52" s="84" t="s">
        <v>3043</v>
      </c>
      <c r="E52" s="91">
        <v>44652</v>
      </c>
      <c r="H52"/>
    </row>
    <row r="53" spans="1:8" hidden="1" x14ac:dyDescent="0.3">
      <c r="A53" s="91">
        <v>44263</v>
      </c>
      <c r="B53" s="74"/>
      <c r="C53" s="66" t="s">
        <v>882</v>
      </c>
      <c r="D53" s="84"/>
      <c r="E53" s="91"/>
      <c r="H53"/>
    </row>
    <row r="54" spans="1:8" hidden="1" x14ac:dyDescent="0.3">
      <c r="A54" s="91">
        <v>44263</v>
      </c>
      <c r="B54" s="74"/>
      <c r="C54" s="66" t="s">
        <v>930</v>
      </c>
      <c r="D54" s="84"/>
      <c r="E54" s="91"/>
      <c r="H54"/>
    </row>
    <row r="55" spans="1:8" hidden="1" x14ac:dyDescent="0.3">
      <c r="A55" s="91">
        <v>44263</v>
      </c>
      <c r="B55" s="74"/>
      <c r="C55" s="66" t="s">
        <v>804</v>
      </c>
      <c r="D55" s="84"/>
      <c r="E55" s="91"/>
      <c r="H55"/>
    </row>
    <row r="56" spans="1:8" hidden="1" x14ac:dyDescent="0.3">
      <c r="A56" s="91">
        <v>44263</v>
      </c>
      <c r="B56" s="74"/>
      <c r="C56" s="66" t="s">
        <v>839</v>
      </c>
      <c r="D56" s="84"/>
      <c r="E56" s="91"/>
      <c r="H56"/>
    </row>
    <row r="57" spans="1:8" hidden="1" x14ac:dyDescent="0.3">
      <c r="A57" s="91">
        <v>44264</v>
      </c>
      <c r="B57" s="74"/>
      <c r="C57" s="66" t="s">
        <v>923</v>
      </c>
      <c r="D57" s="84" t="s">
        <v>3043</v>
      </c>
      <c r="E57" s="91">
        <v>45001</v>
      </c>
      <c r="H57"/>
    </row>
    <row r="58" spans="1:8" hidden="1" x14ac:dyDescent="0.3">
      <c r="A58" s="91">
        <v>44264</v>
      </c>
      <c r="B58" s="74"/>
      <c r="C58" s="66" t="s">
        <v>899</v>
      </c>
      <c r="D58" s="84" t="s">
        <v>3043</v>
      </c>
      <c r="E58" s="91">
        <v>45027</v>
      </c>
      <c r="H58"/>
    </row>
    <row r="59" spans="1:8" hidden="1" x14ac:dyDescent="0.3">
      <c r="A59" s="91">
        <v>44264</v>
      </c>
      <c r="B59" s="74"/>
      <c r="C59" s="66" t="s">
        <v>914</v>
      </c>
      <c r="D59" s="84"/>
      <c r="E59" s="91"/>
      <c r="H59"/>
    </row>
    <row r="60" spans="1:8" x14ac:dyDescent="0.3">
      <c r="A60" s="91">
        <v>44308</v>
      </c>
      <c r="B60" s="74"/>
      <c r="C60" s="66" t="s">
        <v>963</v>
      </c>
      <c r="D60" s="84" t="s">
        <v>3053</v>
      </c>
      <c r="E60" s="95">
        <v>45708</v>
      </c>
      <c r="H60"/>
    </row>
    <row r="61" spans="1:8" hidden="1" x14ac:dyDescent="0.3">
      <c r="A61" s="91">
        <v>44312</v>
      </c>
      <c r="B61" s="74"/>
      <c r="C61" s="66" t="s">
        <v>988</v>
      </c>
      <c r="D61" s="84"/>
      <c r="E61" s="95"/>
      <c r="H61"/>
    </row>
    <row r="62" spans="1:8" hidden="1" x14ac:dyDescent="0.3">
      <c r="A62" s="91">
        <v>44323</v>
      </c>
      <c r="B62" s="74"/>
      <c r="C62" s="66" t="s">
        <v>1011</v>
      </c>
      <c r="D62" s="84" t="s">
        <v>3053</v>
      </c>
      <c r="E62" s="95">
        <v>44629</v>
      </c>
      <c r="H62"/>
    </row>
    <row r="63" spans="1:8" hidden="1" x14ac:dyDescent="0.3">
      <c r="A63" s="91">
        <v>44328</v>
      </c>
      <c r="B63" s="74"/>
      <c r="C63" s="66" t="s">
        <v>953</v>
      </c>
      <c r="D63" s="84" t="s">
        <v>3043</v>
      </c>
      <c r="E63" s="95">
        <v>44984</v>
      </c>
      <c r="H63"/>
    </row>
    <row r="64" spans="1:8" hidden="1" x14ac:dyDescent="0.3">
      <c r="A64" s="91">
        <v>44343</v>
      </c>
      <c r="B64" s="74"/>
      <c r="C64" s="66" t="s">
        <v>1017</v>
      </c>
      <c r="D64" s="84"/>
      <c r="E64" s="95"/>
      <c r="H64"/>
    </row>
    <row r="65" spans="1:8" hidden="1" x14ac:dyDescent="0.3">
      <c r="A65" s="91">
        <v>44369</v>
      </c>
      <c r="B65" s="74"/>
      <c r="C65" s="66" t="s">
        <v>1068</v>
      </c>
      <c r="D65" s="84"/>
      <c r="E65" s="95"/>
      <c r="H65"/>
    </row>
    <row r="66" spans="1:8" hidden="1" x14ac:dyDescent="0.3">
      <c r="A66" s="91">
        <v>44372</v>
      </c>
      <c r="B66" s="74"/>
      <c r="C66" s="66" t="s">
        <v>1081</v>
      </c>
      <c r="D66" s="84"/>
      <c r="E66" s="95"/>
      <c r="H66"/>
    </row>
    <row r="67" spans="1:8" hidden="1" x14ac:dyDescent="0.3">
      <c r="A67" s="91">
        <v>44384</v>
      </c>
      <c r="B67" s="74"/>
      <c r="C67" s="66" t="s">
        <v>1099</v>
      </c>
      <c r="D67" s="84" t="s">
        <v>3043</v>
      </c>
      <c r="E67" s="95">
        <v>44713</v>
      </c>
      <c r="H67"/>
    </row>
    <row r="68" spans="1:8" hidden="1" x14ac:dyDescent="0.3">
      <c r="A68" s="91">
        <v>44396</v>
      </c>
      <c r="B68" s="74"/>
      <c r="C68" s="66" t="s">
        <v>1121</v>
      </c>
      <c r="D68" s="84" t="s">
        <v>3053</v>
      </c>
      <c r="E68" s="95">
        <v>44616</v>
      </c>
      <c r="H68"/>
    </row>
    <row r="69" spans="1:8" hidden="1" x14ac:dyDescent="0.3">
      <c r="A69" s="91">
        <v>44396</v>
      </c>
      <c r="B69" s="74"/>
      <c r="C69" s="66" t="s">
        <v>1154</v>
      </c>
      <c r="D69" s="84"/>
      <c r="E69" s="95"/>
      <c r="H69"/>
    </row>
    <row r="70" spans="1:8" hidden="1" x14ac:dyDescent="0.3">
      <c r="A70" s="91">
        <v>44399</v>
      </c>
      <c r="B70" s="74"/>
      <c r="C70" s="66" t="s">
        <v>1111</v>
      </c>
      <c r="D70" s="84"/>
      <c r="E70" s="95"/>
      <c r="H70"/>
    </row>
    <row r="71" spans="1:8" hidden="1" x14ac:dyDescent="0.3">
      <c r="A71" s="91">
        <v>44425</v>
      </c>
      <c r="B71" s="74"/>
      <c r="C71" s="66" t="s">
        <v>1127</v>
      </c>
      <c r="D71" s="84" t="s">
        <v>3053</v>
      </c>
      <c r="E71" s="95">
        <v>44732</v>
      </c>
      <c r="H71"/>
    </row>
    <row r="72" spans="1:8" hidden="1" x14ac:dyDescent="0.3">
      <c r="A72" s="91">
        <v>44426</v>
      </c>
      <c r="B72" s="74"/>
      <c r="C72" s="66" t="s">
        <v>3079</v>
      </c>
      <c r="D72" s="84"/>
      <c r="E72" s="95"/>
      <c r="H72"/>
    </row>
    <row r="73" spans="1:8" hidden="1" x14ac:dyDescent="0.3">
      <c r="A73" s="91">
        <v>44431</v>
      </c>
      <c r="B73" s="74"/>
      <c r="C73" s="66" t="s">
        <v>1187</v>
      </c>
      <c r="D73" s="84"/>
      <c r="E73" s="95"/>
      <c r="H73"/>
    </row>
    <row r="74" spans="1:8" hidden="1" x14ac:dyDescent="0.3">
      <c r="A74" s="91">
        <v>44435</v>
      </c>
      <c r="B74" s="74"/>
      <c r="C74" s="66" t="s">
        <v>1222</v>
      </c>
      <c r="D74" s="84"/>
      <c r="E74" s="95"/>
      <c r="H74"/>
    </row>
    <row r="75" spans="1:8" hidden="1" x14ac:dyDescent="0.3">
      <c r="A75" s="91">
        <v>44459</v>
      </c>
      <c r="B75" s="74"/>
      <c r="C75" s="66" t="s">
        <v>1180</v>
      </c>
      <c r="D75" s="84"/>
      <c r="E75" s="95"/>
      <c r="H75"/>
    </row>
    <row r="76" spans="1:8" hidden="1" x14ac:dyDescent="0.3">
      <c r="A76" s="91">
        <v>44459</v>
      </c>
      <c r="B76" s="74"/>
      <c r="C76" s="66" t="s">
        <v>1241</v>
      </c>
      <c r="D76" s="84"/>
      <c r="E76" s="95"/>
      <c r="H76"/>
    </row>
    <row r="77" spans="1:8" hidden="1" x14ac:dyDescent="0.3">
      <c r="A77" s="91">
        <v>44459</v>
      </c>
      <c r="B77" s="74"/>
      <c r="C77" s="66" t="s">
        <v>1293</v>
      </c>
      <c r="D77" s="84"/>
      <c r="E77" s="95"/>
      <c r="H77"/>
    </row>
    <row r="78" spans="1:8" hidden="1" x14ac:dyDescent="0.3">
      <c r="A78" s="91">
        <v>44459</v>
      </c>
      <c r="B78" s="74"/>
      <c r="C78" s="66" t="s">
        <v>1255</v>
      </c>
      <c r="D78" s="84"/>
      <c r="E78" s="95"/>
      <c r="H78"/>
    </row>
    <row r="79" spans="1:8" hidden="1" x14ac:dyDescent="0.3">
      <c r="A79" s="91">
        <v>44459</v>
      </c>
      <c r="B79" s="74"/>
      <c r="C79" s="66" t="s">
        <v>1248</v>
      </c>
      <c r="D79" s="84"/>
      <c r="E79" s="95"/>
      <c r="H79"/>
    </row>
    <row r="80" spans="1:8" hidden="1" x14ac:dyDescent="0.3">
      <c r="A80" s="91">
        <v>44459</v>
      </c>
      <c r="B80" s="74"/>
      <c r="C80" s="66" t="s">
        <v>1269</v>
      </c>
      <c r="D80" s="84"/>
      <c r="E80" s="95"/>
      <c r="H80"/>
    </row>
    <row r="81" spans="1:8" hidden="1" x14ac:dyDescent="0.3">
      <c r="A81" s="91">
        <v>44460</v>
      </c>
      <c r="B81" s="74"/>
      <c r="C81" s="66" t="s">
        <v>1313</v>
      </c>
      <c r="D81" s="84"/>
      <c r="E81" s="95"/>
      <c r="H81"/>
    </row>
    <row r="82" spans="1:8" hidden="1" x14ac:dyDescent="0.3">
      <c r="A82" s="91">
        <v>44474</v>
      </c>
      <c r="B82" s="74"/>
      <c r="C82" s="66" t="s">
        <v>1332</v>
      </c>
      <c r="D82" s="84"/>
      <c r="E82" s="95"/>
      <c r="H82"/>
    </row>
    <row r="83" spans="1:8" hidden="1" x14ac:dyDescent="0.3">
      <c r="A83" s="91">
        <v>44475</v>
      </c>
      <c r="B83" s="74"/>
      <c r="C83" s="66" t="s">
        <v>1319</v>
      </c>
      <c r="D83" s="84"/>
      <c r="E83" s="95"/>
      <c r="H83"/>
    </row>
    <row r="84" spans="1:8" hidden="1" x14ac:dyDescent="0.3">
      <c r="A84" s="91">
        <v>44475</v>
      </c>
      <c r="B84" s="74"/>
      <c r="C84" s="66" t="s">
        <v>1262</v>
      </c>
      <c r="D84" s="84"/>
      <c r="E84" s="95"/>
      <c r="H84"/>
    </row>
    <row r="85" spans="1:8" hidden="1" x14ac:dyDescent="0.3">
      <c r="A85" s="91">
        <v>44475</v>
      </c>
      <c r="B85" s="74"/>
      <c r="C85" s="66" t="s">
        <v>1208</v>
      </c>
      <c r="D85" s="84"/>
      <c r="E85" s="95"/>
      <c r="H85"/>
    </row>
    <row r="86" spans="1:8" hidden="1" x14ac:dyDescent="0.3">
      <c r="A86" s="91">
        <v>44476</v>
      </c>
      <c r="B86" s="74"/>
      <c r="C86" s="66" t="s">
        <v>1327</v>
      </c>
      <c r="D86" s="84" t="s">
        <v>3053</v>
      </c>
      <c r="E86" s="95">
        <v>44763</v>
      </c>
      <c r="H86"/>
    </row>
    <row r="87" spans="1:8" hidden="1" x14ac:dyDescent="0.3">
      <c r="A87" s="91">
        <v>44494</v>
      </c>
      <c r="B87" s="74"/>
      <c r="C87" s="66" t="s">
        <v>1365</v>
      </c>
      <c r="D87" s="84"/>
      <c r="E87" s="95"/>
      <c r="H87"/>
    </row>
    <row r="88" spans="1:8" hidden="1" x14ac:dyDescent="0.3">
      <c r="A88" s="91">
        <v>44498</v>
      </c>
      <c r="B88" s="74"/>
      <c r="C88" s="66" t="s">
        <v>1373</v>
      </c>
      <c r="D88" s="84" t="s">
        <v>3053</v>
      </c>
      <c r="E88" s="95">
        <v>44649</v>
      </c>
      <c r="H88"/>
    </row>
    <row r="89" spans="1:8" hidden="1" x14ac:dyDescent="0.3">
      <c r="A89" s="91">
        <v>44498</v>
      </c>
      <c r="B89" s="74"/>
      <c r="C89" s="66" t="s">
        <v>1340</v>
      </c>
      <c r="D89" s="84" t="s">
        <v>3043</v>
      </c>
      <c r="E89" s="95">
        <v>45069</v>
      </c>
      <c r="H89"/>
    </row>
    <row r="90" spans="1:8" hidden="1" x14ac:dyDescent="0.3">
      <c r="A90" s="91">
        <v>44498</v>
      </c>
      <c r="B90" s="74"/>
      <c r="C90" s="128" t="s">
        <v>1351</v>
      </c>
      <c r="D90" s="84" t="s">
        <v>3053</v>
      </c>
      <c r="E90" s="95">
        <v>45405</v>
      </c>
      <c r="H90"/>
    </row>
    <row r="91" spans="1:8" hidden="1" x14ac:dyDescent="0.3">
      <c r="A91" s="91">
        <v>44504</v>
      </c>
      <c r="B91" s="74"/>
      <c r="C91" s="66" t="s">
        <v>1381</v>
      </c>
      <c r="D91" s="84"/>
      <c r="E91" s="95"/>
      <c r="H91"/>
    </row>
    <row r="92" spans="1:8" hidden="1" x14ac:dyDescent="0.3">
      <c r="A92" s="91">
        <v>44504</v>
      </c>
      <c r="B92" s="74"/>
      <c r="C92" s="66" t="s">
        <v>1480</v>
      </c>
      <c r="D92" s="84"/>
      <c r="E92" s="95"/>
      <c r="H92"/>
    </row>
    <row r="93" spans="1:8" hidden="1" x14ac:dyDescent="0.3">
      <c r="A93" s="91">
        <v>44531</v>
      </c>
      <c r="B93" s="74"/>
      <c r="C93" s="66" t="s">
        <v>2418</v>
      </c>
      <c r="D93" s="84" t="s">
        <v>3053</v>
      </c>
      <c r="E93" s="95">
        <v>44973</v>
      </c>
      <c r="H93"/>
    </row>
    <row r="94" spans="1:8" hidden="1" x14ac:dyDescent="0.3">
      <c r="A94" s="91">
        <v>44531</v>
      </c>
      <c r="B94" s="74"/>
      <c r="C94" s="66" t="s">
        <v>1409</v>
      </c>
      <c r="D94" s="84"/>
      <c r="E94" s="95"/>
      <c r="H94"/>
    </row>
    <row r="95" spans="1:8" hidden="1" x14ac:dyDescent="0.3">
      <c r="A95" s="91">
        <v>44531</v>
      </c>
      <c r="B95" s="74"/>
      <c r="C95" s="66" t="s">
        <v>1423</v>
      </c>
      <c r="D95" s="84"/>
      <c r="E95" s="95"/>
      <c r="H95"/>
    </row>
    <row r="96" spans="1:8" hidden="1" x14ac:dyDescent="0.3">
      <c r="A96" s="91">
        <v>44553</v>
      </c>
      <c r="B96" s="74"/>
      <c r="C96" s="66" t="s">
        <v>1522</v>
      </c>
      <c r="D96" s="84"/>
      <c r="E96" s="95"/>
      <c r="H96"/>
    </row>
    <row r="97" spans="1:8" hidden="1" x14ac:dyDescent="0.3">
      <c r="A97" s="91">
        <v>44558</v>
      </c>
      <c r="B97" s="74"/>
      <c r="C97" s="66" t="s">
        <v>1541</v>
      </c>
      <c r="D97" s="84"/>
      <c r="E97" s="95"/>
      <c r="H97"/>
    </row>
    <row r="98" spans="1:8" hidden="1" x14ac:dyDescent="0.3">
      <c r="A98" s="91">
        <v>44571</v>
      </c>
      <c r="B98" s="88"/>
      <c r="C98" s="66" t="s">
        <v>1603</v>
      </c>
      <c r="D98" s="84"/>
      <c r="E98" s="95"/>
      <c r="H98"/>
    </row>
    <row r="99" spans="1:8" hidden="1" x14ac:dyDescent="0.3">
      <c r="A99" s="91">
        <v>44571</v>
      </c>
      <c r="B99" s="88" t="s">
        <v>3080</v>
      </c>
      <c r="C99" s="66" t="s">
        <v>1500</v>
      </c>
      <c r="D99" s="84"/>
      <c r="E99" s="95"/>
      <c r="H99"/>
    </row>
    <row r="100" spans="1:8" hidden="1" x14ac:dyDescent="0.3">
      <c r="A100" s="91">
        <v>44571</v>
      </c>
      <c r="B100" s="88" t="s">
        <v>3080</v>
      </c>
      <c r="C100" s="128" t="s">
        <v>1535</v>
      </c>
      <c r="D100" s="84" t="s">
        <v>3053</v>
      </c>
      <c r="E100" s="95">
        <v>45573</v>
      </c>
      <c r="H100"/>
    </row>
    <row r="101" spans="1:8" hidden="1" x14ac:dyDescent="0.3">
      <c r="A101" s="91">
        <v>44572</v>
      </c>
      <c r="B101" s="88"/>
      <c r="C101" s="66" t="s">
        <v>1493</v>
      </c>
      <c r="D101" s="84"/>
      <c r="E101" s="95"/>
      <c r="H101"/>
    </row>
    <row r="102" spans="1:8" hidden="1" x14ac:dyDescent="0.3">
      <c r="A102" s="91">
        <v>44580</v>
      </c>
      <c r="B102" s="88" t="s">
        <v>3080</v>
      </c>
      <c r="C102" s="66" t="s">
        <v>1618</v>
      </c>
      <c r="D102" s="84"/>
      <c r="E102" s="95"/>
      <c r="H102"/>
    </row>
    <row r="103" spans="1:8" hidden="1" x14ac:dyDescent="0.3">
      <c r="A103" s="91">
        <v>44581</v>
      </c>
      <c r="B103" s="88"/>
      <c r="C103" s="66" t="s">
        <v>1610</v>
      </c>
      <c r="D103" s="84"/>
      <c r="E103" s="95"/>
      <c r="H103"/>
    </row>
    <row r="104" spans="1:8" hidden="1" x14ac:dyDescent="0.3">
      <c r="A104" s="91">
        <v>44586</v>
      </c>
      <c r="B104" s="88" t="s">
        <v>3080</v>
      </c>
      <c r="C104" s="66" t="s">
        <v>1596</v>
      </c>
      <c r="D104" s="84"/>
      <c r="E104" s="95"/>
      <c r="H104"/>
    </row>
    <row r="105" spans="1:8" hidden="1" x14ac:dyDescent="0.3">
      <c r="A105" s="91">
        <v>44587</v>
      </c>
      <c r="B105" s="88"/>
      <c r="C105" s="128" t="s">
        <v>1643</v>
      </c>
      <c r="D105" s="84" t="s">
        <v>3053</v>
      </c>
      <c r="E105" s="95">
        <v>45323</v>
      </c>
      <c r="H105"/>
    </row>
    <row r="106" spans="1:8" hidden="1" x14ac:dyDescent="0.3">
      <c r="A106" s="91">
        <v>44587</v>
      </c>
      <c r="B106" s="88"/>
      <c r="C106" s="66" t="s">
        <v>1634</v>
      </c>
      <c r="D106" s="84"/>
      <c r="E106" s="95"/>
      <c r="H106"/>
    </row>
    <row r="107" spans="1:8" hidden="1" x14ac:dyDescent="0.3">
      <c r="A107" s="91">
        <v>44592</v>
      </c>
      <c r="B107" s="88" t="s">
        <v>3080</v>
      </c>
      <c r="C107" s="66" t="s">
        <v>1711</v>
      </c>
      <c r="D107" s="84"/>
      <c r="E107" s="95"/>
      <c r="H107"/>
    </row>
    <row r="108" spans="1:8" hidden="1" x14ac:dyDescent="0.3">
      <c r="A108" s="91">
        <v>44595</v>
      </c>
      <c r="B108" s="88"/>
      <c r="C108" s="66" t="s">
        <v>1691</v>
      </c>
      <c r="D108" s="84"/>
      <c r="E108" s="95"/>
      <c r="H108"/>
    </row>
    <row r="109" spans="1:8" hidden="1" x14ac:dyDescent="0.3">
      <c r="A109" s="91">
        <v>44606</v>
      </c>
      <c r="B109" s="88"/>
      <c r="C109" s="66" t="s">
        <v>1765</v>
      </c>
      <c r="D109" s="84"/>
      <c r="E109" s="95"/>
      <c r="H109"/>
    </row>
    <row r="110" spans="1:8" hidden="1" x14ac:dyDescent="0.3">
      <c r="A110" s="91">
        <v>44628</v>
      </c>
      <c r="B110" s="88"/>
      <c r="C110" s="66" t="s">
        <v>1751</v>
      </c>
      <c r="D110" s="84"/>
      <c r="E110" s="95"/>
      <c r="H110"/>
    </row>
    <row r="111" spans="1:8" hidden="1" x14ac:dyDescent="0.3">
      <c r="A111" s="91">
        <v>44628</v>
      </c>
      <c r="B111" s="88"/>
      <c r="C111" s="66" t="s">
        <v>1758</v>
      </c>
      <c r="D111" s="84"/>
      <c r="E111" s="95"/>
      <c r="H111"/>
    </row>
    <row r="112" spans="1:8" hidden="1" x14ac:dyDescent="0.3">
      <c r="A112" s="91">
        <v>44630</v>
      </c>
      <c r="B112" s="88" t="s">
        <v>3080</v>
      </c>
      <c r="C112" s="66" t="s">
        <v>1731</v>
      </c>
      <c r="D112" s="84"/>
      <c r="E112" s="95"/>
      <c r="H112"/>
    </row>
    <row r="113" spans="1:8" hidden="1" x14ac:dyDescent="0.3">
      <c r="A113" s="91">
        <v>44630</v>
      </c>
      <c r="B113" s="88" t="s">
        <v>3080</v>
      </c>
      <c r="C113" s="66" t="s">
        <v>1737</v>
      </c>
      <c r="D113" s="84"/>
      <c r="E113" s="95"/>
      <c r="H113"/>
    </row>
    <row r="114" spans="1:8" hidden="1" x14ac:dyDescent="0.3">
      <c r="A114" s="91">
        <v>44630</v>
      </c>
      <c r="B114" s="88" t="s">
        <v>3080</v>
      </c>
      <c r="C114" s="66" t="s">
        <v>1724</v>
      </c>
      <c r="D114" s="84"/>
      <c r="E114" s="95"/>
      <c r="H114"/>
    </row>
    <row r="115" spans="1:8" hidden="1" x14ac:dyDescent="0.3">
      <c r="A115" s="91">
        <v>44635</v>
      </c>
      <c r="B115" s="88"/>
      <c r="C115" s="66" t="s">
        <v>1172</v>
      </c>
      <c r="D115" s="84"/>
      <c r="E115" s="95"/>
      <c r="H115"/>
    </row>
    <row r="116" spans="1:8" hidden="1" x14ac:dyDescent="0.3">
      <c r="A116" s="91">
        <v>44651</v>
      </c>
      <c r="B116" s="88"/>
      <c r="C116" s="66" t="s">
        <v>1778</v>
      </c>
      <c r="D116" s="84"/>
      <c r="E116" s="95"/>
      <c r="H116"/>
    </row>
    <row r="117" spans="1:8" hidden="1" x14ac:dyDescent="0.3">
      <c r="A117" s="91">
        <v>44658</v>
      </c>
      <c r="B117" s="88"/>
      <c r="C117" s="66" t="s">
        <v>1800</v>
      </c>
      <c r="D117" s="84"/>
      <c r="E117" s="95"/>
      <c r="H117"/>
    </row>
    <row r="118" spans="1:8" hidden="1" x14ac:dyDescent="0.3">
      <c r="A118" s="91">
        <v>44671</v>
      </c>
      <c r="B118" s="88"/>
      <c r="C118" s="66" t="s">
        <v>1833</v>
      </c>
      <c r="D118" s="84"/>
      <c r="E118" s="95"/>
      <c r="H118"/>
    </row>
    <row r="119" spans="1:8" hidden="1" x14ac:dyDescent="0.3">
      <c r="A119" s="91">
        <v>44671</v>
      </c>
      <c r="B119" s="88"/>
      <c r="C119" s="66" t="s">
        <v>1571</v>
      </c>
      <c r="D119" s="84"/>
      <c r="E119" s="95"/>
      <c r="H119"/>
    </row>
    <row r="120" spans="1:8" hidden="1" x14ac:dyDescent="0.3">
      <c r="A120" s="91">
        <v>44671</v>
      </c>
      <c r="B120" s="88"/>
      <c r="C120" s="66" t="s">
        <v>1814</v>
      </c>
      <c r="D120" s="84"/>
      <c r="E120" s="95"/>
      <c r="H120"/>
    </row>
    <row r="121" spans="1:8" hidden="1" x14ac:dyDescent="0.3">
      <c r="A121" s="91">
        <v>44671</v>
      </c>
      <c r="B121" s="88"/>
      <c r="C121" s="66" t="s">
        <v>1807</v>
      </c>
      <c r="D121" s="84"/>
      <c r="E121" s="95"/>
      <c r="H121"/>
    </row>
    <row r="122" spans="1:8" hidden="1" x14ac:dyDescent="0.3">
      <c r="A122" s="91">
        <v>44680</v>
      </c>
      <c r="B122" s="88" t="s">
        <v>3080</v>
      </c>
      <c r="C122" s="66" t="s">
        <v>2426</v>
      </c>
      <c r="D122" s="84"/>
      <c r="E122" s="95"/>
      <c r="H122"/>
    </row>
    <row r="123" spans="1:8" hidden="1" x14ac:dyDescent="0.3">
      <c r="A123" s="91">
        <v>44693</v>
      </c>
      <c r="B123" s="88"/>
      <c r="C123" s="66" t="s">
        <v>1909</v>
      </c>
      <c r="D123" s="84"/>
      <c r="E123" s="95"/>
      <c r="H123"/>
    </row>
    <row r="124" spans="1:8" hidden="1" x14ac:dyDescent="0.3">
      <c r="A124" s="91">
        <v>44694</v>
      </c>
      <c r="B124" s="88"/>
      <c r="C124" s="66" t="s">
        <v>1838</v>
      </c>
      <c r="D124" s="84"/>
      <c r="E124" s="95"/>
      <c r="H124"/>
    </row>
    <row r="125" spans="1:8" hidden="1" x14ac:dyDescent="0.3">
      <c r="A125" s="91">
        <v>44697</v>
      </c>
      <c r="B125" s="88"/>
      <c r="C125" s="66" t="s">
        <v>1871</v>
      </c>
      <c r="D125" s="84"/>
      <c r="E125" s="95"/>
      <c r="H125"/>
    </row>
    <row r="126" spans="1:8" hidden="1" x14ac:dyDescent="0.3">
      <c r="A126" s="91">
        <v>44699</v>
      </c>
      <c r="B126" s="88"/>
      <c r="C126" s="66" t="s">
        <v>1860</v>
      </c>
      <c r="D126" s="84" t="s">
        <v>3043</v>
      </c>
      <c r="E126" s="95">
        <v>45401</v>
      </c>
      <c r="H126"/>
    </row>
    <row r="127" spans="1:8" hidden="1" x14ac:dyDescent="0.3">
      <c r="A127" s="91">
        <v>44699</v>
      </c>
      <c r="B127" s="88" t="s">
        <v>3080</v>
      </c>
      <c r="C127" s="66" t="s">
        <v>1976</v>
      </c>
      <c r="D127" s="84" t="s">
        <v>3053</v>
      </c>
      <c r="E127" s="95">
        <v>45183</v>
      </c>
      <c r="H127"/>
    </row>
    <row r="128" spans="1:8" hidden="1" x14ac:dyDescent="0.3">
      <c r="A128" s="91">
        <v>44704</v>
      </c>
      <c r="B128" s="88"/>
      <c r="C128" s="66" t="s">
        <v>1902</v>
      </c>
      <c r="D128" s="84"/>
      <c r="E128" s="95"/>
      <c r="H128"/>
    </row>
    <row r="129" spans="1:8" hidden="1" x14ac:dyDescent="0.3">
      <c r="A129" s="91">
        <v>44706</v>
      </c>
      <c r="B129" s="88" t="s">
        <v>3080</v>
      </c>
      <c r="C129" s="66" t="s">
        <v>1961</v>
      </c>
      <c r="D129" s="84"/>
      <c r="E129" s="95"/>
      <c r="H129"/>
    </row>
    <row r="130" spans="1:8" hidden="1" x14ac:dyDescent="0.3">
      <c r="A130" s="91">
        <v>44706</v>
      </c>
      <c r="B130" s="88"/>
      <c r="C130" s="66" t="s">
        <v>1968</v>
      </c>
      <c r="D130" s="84"/>
      <c r="E130" s="95"/>
      <c r="H130"/>
    </row>
    <row r="131" spans="1:8" hidden="1" x14ac:dyDescent="0.3">
      <c r="A131" s="91">
        <v>44708</v>
      </c>
      <c r="B131" s="88" t="s">
        <v>3080</v>
      </c>
      <c r="C131" s="66" t="s">
        <v>1882</v>
      </c>
      <c r="D131" s="84"/>
      <c r="E131" s="95"/>
      <c r="H131"/>
    </row>
    <row r="132" spans="1:8" hidden="1" x14ac:dyDescent="0.3">
      <c r="A132" s="91">
        <v>44709</v>
      </c>
      <c r="B132" s="88"/>
      <c r="C132" s="66" t="s">
        <v>2029</v>
      </c>
      <c r="D132" s="84"/>
      <c r="E132" s="95"/>
      <c r="H132"/>
    </row>
    <row r="133" spans="1:8" hidden="1" x14ac:dyDescent="0.3">
      <c r="A133" s="91">
        <v>44719</v>
      </c>
      <c r="B133" s="88"/>
      <c r="C133" s="66" t="s">
        <v>1983</v>
      </c>
      <c r="D133" s="84"/>
      <c r="E133" s="95"/>
      <c r="H133"/>
    </row>
    <row r="134" spans="1:8" hidden="1" x14ac:dyDescent="0.3">
      <c r="A134" s="91">
        <v>44719</v>
      </c>
      <c r="B134" s="88"/>
      <c r="C134" s="66" t="s">
        <v>2001</v>
      </c>
      <c r="D134" s="84"/>
      <c r="E134" s="95"/>
      <c r="H134"/>
    </row>
    <row r="135" spans="1:8" hidden="1" x14ac:dyDescent="0.3">
      <c r="A135" s="91">
        <v>44719</v>
      </c>
      <c r="B135" s="88"/>
      <c r="C135" s="66" t="s">
        <v>1995</v>
      </c>
      <c r="D135" s="84"/>
      <c r="E135" s="95"/>
      <c r="H135"/>
    </row>
    <row r="136" spans="1:8" hidden="1" x14ac:dyDescent="0.3">
      <c r="A136" s="91">
        <v>44742</v>
      </c>
      <c r="B136" s="88"/>
      <c r="C136" s="66" t="s">
        <v>2058</v>
      </c>
      <c r="D136" s="84"/>
      <c r="E136" s="95"/>
      <c r="H136"/>
    </row>
    <row r="137" spans="1:8" hidden="1" x14ac:dyDescent="0.3">
      <c r="A137" s="91">
        <v>44743</v>
      </c>
      <c r="B137" s="88" t="s">
        <v>3080</v>
      </c>
      <c r="C137" s="66" t="s">
        <v>2007</v>
      </c>
      <c r="D137" s="84"/>
      <c r="E137" s="95"/>
      <c r="H137"/>
    </row>
    <row r="138" spans="1:8" hidden="1" x14ac:dyDescent="0.3">
      <c r="A138" s="91">
        <v>44746</v>
      </c>
      <c r="B138" s="88"/>
      <c r="C138" s="66" t="s">
        <v>2340</v>
      </c>
      <c r="D138" s="84" t="s">
        <v>3043</v>
      </c>
      <c r="E138" s="95">
        <v>45224</v>
      </c>
      <c r="H138"/>
    </row>
    <row r="139" spans="1:8" hidden="1" x14ac:dyDescent="0.3">
      <c r="A139" s="91">
        <v>44763</v>
      </c>
      <c r="B139" s="88"/>
      <c r="C139" s="66" t="s">
        <v>2076</v>
      </c>
      <c r="D139" s="84"/>
      <c r="E139" s="95"/>
      <c r="H139"/>
    </row>
    <row r="140" spans="1:8" hidden="1" x14ac:dyDescent="0.3">
      <c r="A140" s="91">
        <v>44767</v>
      </c>
      <c r="B140" s="88" t="s">
        <v>3060</v>
      </c>
      <c r="C140" s="66" t="s">
        <v>2083</v>
      </c>
      <c r="D140" s="84"/>
      <c r="E140" s="95"/>
      <c r="H140"/>
    </row>
    <row r="141" spans="1:8" hidden="1" x14ac:dyDescent="0.3">
      <c r="A141" s="91">
        <v>44770</v>
      </c>
      <c r="B141" s="88" t="s">
        <v>3060</v>
      </c>
      <c r="C141" s="66" t="s">
        <v>2321</v>
      </c>
      <c r="D141" s="84"/>
      <c r="E141" s="95"/>
      <c r="H141"/>
    </row>
    <row r="142" spans="1:8" hidden="1" x14ac:dyDescent="0.3">
      <c r="A142" s="91">
        <v>44778</v>
      </c>
      <c r="B142" s="88" t="s">
        <v>3060</v>
      </c>
      <c r="C142" s="66" t="s">
        <v>2352</v>
      </c>
      <c r="D142" s="84"/>
      <c r="E142" s="95"/>
      <c r="H142"/>
    </row>
    <row r="143" spans="1:8" hidden="1" x14ac:dyDescent="0.3">
      <c r="A143" s="91">
        <v>44781</v>
      </c>
      <c r="B143" s="88"/>
      <c r="C143" s="66" t="s">
        <v>2371</v>
      </c>
      <c r="D143" s="84"/>
      <c r="E143" s="95"/>
      <c r="H143"/>
    </row>
    <row r="144" spans="1:8" hidden="1" x14ac:dyDescent="0.3">
      <c r="A144" s="91">
        <v>44791</v>
      </c>
      <c r="B144" s="88" t="s">
        <v>3080</v>
      </c>
      <c r="C144" s="66" t="s">
        <v>2453</v>
      </c>
      <c r="D144" s="84"/>
      <c r="E144" s="95"/>
      <c r="H144"/>
    </row>
    <row r="145" spans="1:8" hidden="1" x14ac:dyDescent="0.3">
      <c r="A145" s="91">
        <v>44797</v>
      </c>
      <c r="B145" s="88" t="s">
        <v>3060</v>
      </c>
      <c r="C145" s="66" t="s">
        <v>2471</v>
      </c>
      <c r="D145" s="84"/>
      <c r="E145" s="95"/>
      <c r="H145"/>
    </row>
    <row r="146" spans="1:8" hidden="1" x14ac:dyDescent="0.3">
      <c r="A146" s="91">
        <v>44804</v>
      </c>
      <c r="B146" s="88"/>
      <c r="C146" s="66" t="s">
        <v>2597</v>
      </c>
      <c r="D146" s="84"/>
      <c r="E146" s="95"/>
      <c r="H146"/>
    </row>
    <row r="147" spans="1:8" hidden="1" x14ac:dyDescent="0.3">
      <c r="A147" s="91">
        <v>44813</v>
      </c>
      <c r="B147" s="88"/>
      <c r="C147" s="66" t="s">
        <v>2558</v>
      </c>
      <c r="D147" s="84"/>
      <c r="E147" s="95"/>
      <c r="H147"/>
    </row>
    <row r="148" spans="1:8" hidden="1" x14ac:dyDescent="0.3">
      <c r="A148" s="91">
        <v>44813</v>
      </c>
      <c r="B148" s="88"/>
      <c r="C148" s="66" t="s">
        <v>2603</v>
      </c>
      <c r="D148" s="84"/>
      <c r="E148" s="95"/>
      <c r="H148"/>
    </row>
    <row r="149" spans="1:8" hidden="1" x14ac:dyDescent="0.3">
      <c r="A149" s="91">
        <v>44816</v>
      </c>
      <c r="B149" s="88"/>
      <c r="C149" s="66" t="s">
        <v>2582</v>
      </c>
      <c r="D149" s="84"/>
      <c r="E149" s="95"/>
      <c r="H149"/>
    </row>
    <row r="150" spans="1:8" hidden="1" x14ac:dyDescent="0.3">
      <c r="A150" s="91">
        <v>44816</v>
      </c>
      <c r="B150" s="88"/>
      <c r="C150" s="66" t="s">
        <v>2574</v>
      </c>
      <c r="D150" s="84"/>
      <c r="E150" s="95"/>
      <c r="H150"/>
    </row>
    <row r="151" spans="1:8" hidden="1" x14ac:dyDescent="0.3">
      <c r="A151" s="91">
        <v>44848</v>
      </c>
      <c r="B151" s="88"/>
      <c r="C151" s="66" t="s">
        <v>2669</v>
      </c>
      <c r="D151" s="84"/>
      <c r="E151" s="95"/>
      <c r="H151"/>
    </row>
    <row r="152" spans="1:8" hidden="1" x14ac:dyDescent="0.3">
      <c r="A152" s="91">
        <v>44848</v>
      </c>
      <c r="B152" s="88" t="s">
        <v>3080</v>
      </c>
      <c r="C152" s="66" t="s">
        <v>2541</v>
      </c>
      <c r="D152" s="84"/>
      <c r="E152" s="95"/>
      <c r="H152"/>
    </row>
    <row r="153" spans="1:8" hidden="1" x14ac:dyDescent="0.3">
      <c r="A153" s="91">
        <v>44881</v>
      </c>
      <c r="B153" s="88"/>
      <c r="C153" s="66" t="s">
        <v>2742</v>
      </c>
      <c r="D153" s="84"/>
      <c r="E153" s="95"/>
      <c r="H153"/>
    </row>
    <row r="154" spans="1:8" hidden="1" x14ac:dyDescent="0.3">
      <c r="A154" s="91">
        <v>44882</v>
      </c>
      <c r="B154" s="88"/>
      <c r="C154" s="66" t="s">
        <v>2725</v>
      </c>
      <c r="D154" s="84"/>
      <c r="E154" s="95"/>
      <c r="H154"/>
    </row>
    <row r="155" spans="1:8" hidden="1" x14ac:dyDescent="0.3">
      <c r="A155" s="91">
        <v>44886</v>
      </c>
      <c r="B155" s="88" t="s">
        <v>3060</v>
      </c>
      <c r="C155" s="66" t="s">
        <v>2775</v>
      </c>
      <c r="D155" s="84"/>
      <c r="E155" s="95"/>
      <c r="H155"/>
    </row>
    <row r="156" spans="1:8" hidden="1" x14ac:dyDescent="0.3">
      <c r="A156" s="91">
        <v>44895</v>
      </c>
      <c r="B156" s="88" t="s">
        <v>3080</v>
      </c>
      <c r="C156" s="66" t="s">
        <v>2748</v>
      </c>
      <c r="D156" s="84"/>
      <c r="E156" s="95"/>
      <c r="H156"/>
    </row>
    <row r="157" spans="1:8" hidden="1" x14ac:dyDescent="0.3">
      <c r="A157" s="91">
        <v>44902</v>
      </c>
      <c r="B157" s="88" t="s">
        <v>3080</v>
      </c>
      <c r="C157" s="66" t="s">
        <v>2794</v>
      </c>
      <c r="D157" s="84"/>
      <c r="E157" s="95"/>
      <c r="H157"/>
    </row>
    <row r="158" spans="1:8" hidden="1" x14ac:dyDescent="0.3">
      <c r="A158" s="91">
        <v>44902</v>
      </c>
      <c r="B158" s="88" t="s">
        <v>3080</v>
      </c>
      <c r="C158" s="66" t="s">
        <v>2787</v>
      </c>
      <c r="D158" s="84"/>
      <c r="E158" s="95"/>
      <c r="H158"/>
    </row>
    <row r="159" spans="1:8" hidden="1" x14ac:dyDescent="0.3">
      <c r="A159" s="91">
        <v>44916</v>
      </c>
      <c r="B159" s="88" t="s">
        <v>3080</v>
      </c>
      <c r="C159" s="66" t="s">
        <v>2846</v>
      </c>
      <c r="D159" s="84"/>
      <c r="E159" s="95"/>
      <c r="H159"/>
    </row>
    <row r="160" spans="1:8" hidden="1" x14ac:dyDescent="0.3">
      <c r="A160" s="91">
        <v>44917</v>
      </c>
      <c r="B160" s="88" t="s">
        <v>3080</v>
      </c>
      <c r="C160" s="66" t="s">
        <v>2780</v>
      </c>
      <c r="D160" s="84"/>
      <c r="E160" s="95"/>
      <c r="H160"/>
    </row>
    <row r="161" spans="1:8" hidden="1" x14ac:dyDescent="0.3">
      <c r="A161" s="91">
        <v>44918</v>
      </c>
      <c r="B161" s="88" t="s">
        <v>3080</v>
      </c>
      <c r="C161" s="66" t="s">
        <v>2812</v>
      </c>
      <c r="D161" s="84" t="s">
        <v>3043</v>
      </c>
      <c r="E161" s="95">
        <v>45153</v>
      </c>
      <c r="H161"/>
    </row>
    <row r="162" spans="1:8" hidden="1" x14ac:dyDescent="0.3">
      <c r="A162" s="91">
        <v>44923</v>
      </c>
      <c r="B162" s="88"/>
      <c r="C162" s="66" t="s">
        <v>2885</v>
      </c>
      <c r="D162" s="84"/>
      <c r="E162" s="95"/>
      <c r="H162"/>
    </row>
    <row r="163" spans="1:8" hidden="1" x14ac:dyDescent="0.3">
      <c r="A163" s="91">
        <v>44939</v>
      </c>
      <c r="B163" s="88"/>
      <c r="C163" s="66" t="s">
        <v>2879</v>
      </c>
      <c r="D163" s="84"/>
      <c r="E163" s="95"/>
      <c r="H163"/>
    </row>
    <row r="164" spans="1:8" hidden="1" x14ac:dyDescent="0.3">
      <c r="A164" s="91">
        <v>44945</v>
      </c>
      <c r="B164" s="88"/>
      <c r="C164" s="66" t="s">
        <v>2941</v>
      </c>
      <c r="D164" s="84"/>
      <c r="E164" s="95"/>
      <c r="H164"/>
    </row>
    <row r="165" spans="1:8" hidden="1" x14ac:dyDescent="0.3">
      <c r="A165" s="91">
        <v>44946</v>
      </c>
      <c r="B165" s="88"/>
      <c r="C165" s="66" t="s">
        <v>2929</v>
      </c>
      <c r="D165" s="84"/>
      <c r="E165" s="95"/>
      <c r="H165"/>
    </row>
    <row r="166" spans="1:8" hidden="1" x14ac:dyDescent="0.3">
      <c r="A166" s="91">
        <v>44946</v>
      </c>
      <c r="B166" s="88"/>
      <c r="C166" s="66" t="s">
        <v>2935</v>
      </c>
      <c r="D166" s="84"/>
      <c r="E166" s="95"/>
      <c r="H166"/>
    </row>
    <row r="167" spans="1:8" hidden="1" x14ac:dyDescent="0.3">
      <c r="A167" s="91">
        <v>44953</v>
      </c>
      <c r="B167" s="88" t="s">
        <v>3080</v>
      </c>
      <c r="C167" s="66" t="s">
        <v>2953</v>
      </c>
      <c r="D167" s="84"/>
      <c r="E167" s="95"/>
      <c r="H167"/>
    </row>
    <row r="168" spans="1:8" hidden="1" x14ac:dyDescent="0.3">
      <c r="A168" s="91">
        <v>44956</v>
      </c>
      <c r="B168" s="88"/>
      <c r="C168" s="66" t="s">
        <v>2958</v>
      </c>
      <c r="D168" s="84"/>
      <c r="E168" s="95"/>
      <c r="H168"/>
    </row>
    <row r="169" spans="1:8" hidden="1" x14ac:dyDescent="0.3">
      <c r="A169" s="91">
        <v>44959</v>
      </c>
      <c r="B169" s="88"/>
      <c r="C169" s="66" t="s">
        <v>2975</v>
      </c>
      <c r="D169" s="84"/>
      <c r="E169" s="95"/>
      <c r="H169"/>
    </row>
    <row r="170" spans="1:8" hidden="1" x14ac:dyDescent="0.3">
      <c r="A170" s="91">
        <v>44966</v>
      </c>
      <c r="B170" s="88"/>
      <c r="C170" s="66" t="s">
        <v>3021</v>
      </c>
      <c r="D170" s="84"/>
      <c r="E170" s="95"/>
      <c r="H170"/>
    </row>
    <row r="171" spans="1:8" hidden="1" x14ac:dyDescent="0.3">
      <c r="A171" s="91">
        <v>44974</v>
      </c>
      <c r="B171" s="88" t="s">
        <v>3080</v>
      </c>
      <c r="C171" s="66" t="s">
        <v>3081</v>
      </c>
      <c r="D171" s="84"/>
      <c r="E171" s="95"/>
      <c r="H171"/>
    </row>
    <row r="172" spans="1:8" hidden="1" x14ac:dyDescent="0.3">
      <c r="A172" s="91">
        <v>44980</v>
      </c>
      <c r="B172" s="88" t="s">
        <v>3080</v>
      </c>
      <c r="C172" s="66" t="s">
        <v>3082</v>
      </c>
      <c r="D172" s="84"/>
      <c r="E172" s="95"/>
      <c r="H172"/>
    </row>
    <row r="173" spans="1:8" hidden="1" x14ac:dyDescent="0.3">
      <c r="A173" s="91">
        <v>44984</v>
      </c>
      <c r="B173" s="88"/>
      <c r="C173" s="66" t="s">
        <v>3083</v>
      </c>
      <c r="D173" s="84"/>
      <c r="E173" s="95"/>
      <c r="H173"/>
    </row>
    <row r="174" spans="1:8" hidden="1" x14ac:dyDescent="0.3">
      <c r="A174" s="91">
        <v>44985</v>
      </c>
      <c r="B174" s="88" t="s">
        <v>3080</v>
      </c>
      <c r="C174" s="66" t="s">
        <v>3084</v>
      </c>
      <c r="D174" s="84"/>
      <c r="E174" s="95"/>
      <c r="H174"/>
    </row>
    <row r="175" spans="1:8" hidden="1" x14ac:dyDescent="0.3">
      <c r="A175" s="91">
        <v>44988</v>
      </c>
      <c r="B175" s="88" t="s">
        <v>3080</v>
      </c>
      <c r="C175" s="66" t="s">
        <v>3085</v>
      </c>
      <c r="D175" s="84"/>
      <c r="E175" s="95"/>
      <c r="H175"/>
    </row>
    <row r="176" spans="1:8" hidden="1" x14ac:dyDescent="0.3">
      <c r="A176" s="91">
        <v>45012</v>
      </c>
      <c r="B176" s="88" t="s">
        <v>3080</v>
      </c>
      <c r="C176" s="66" t="s">
        <v>3086</v>
      </c>
      <c r="D176" s="84"/>
      <c r="E176" s="95"/>
      <c r="H176"/>
    </row>
    <row r="177" spans="1:8" hidden="1" x14ac:dyDescent="0.3">
      <c r="A177" s="91">
        <v>45013</v>
      </c>
      <c r="B177" s="88"/>
      <c r="C177" s="66" t="s">
        <v>3087</v>
      </c>
      <c r="D177" s="84"/>
      <c r="E177" s="95"/>
      <c r="H177"/>
    </row>
    <row r="178" spans="1:8" hidden="1" x14ac:dyDescent="0.3">
      <c r="A178" s="91">
        <v>45015</v>
      </c>
      <c r="B178" s="88"/>
      <c r="C178" s="66" t="s">
        <v>3088</v>
      </c>
      <c r="D178" s="84" t="s">
        <v>3068</v>
      </c>
      <c r="E178" s="95">
        <v>45090</v>
      </c>
      <c r="H178"/>
    </row>
    <row r="179" spans="1:8" hidden="1" x14ac:dyDescent="0.3">
      <c r="A179" s="91">
        <v>45028</v>
      </c>
      <c r="B179" s="88"/>
      <c r="C179" s="66" t="s">
        <v>3089</v>
      </c>
      <c r="D179" s="84"/>
      <c r="E179" s="95"/>
      <c r="H179"/>
    </row>
    <row r="180" spans="1:8" hidden="1" x14ac:dyDescent="0.3">
      <c r="A180" s="91">
        <v>45028</v>
      </c>
      <c r="B180" s="88"/>
      <c r="C180" s="66" t="s">
        <v>3090</v>
      </c>
      <c r="D180" s="84"/>
      <c r="E180" s="95"/>
      <c r="H180"/>
    </row>
    <row r="181" spans="1:8" hidden="1" x14ac:dyDescent="0.3">
      <c r="A181" s="91">
        <v>45034</v>
      </c>
      <c r="B181" s="88"/>
      <c r="C181" s="66" t="s">
        <v>3091</v>
      </c>
      <c r="D181" s="84"/>
      <c r="E181" s="95"/>
      <c r="H181"/>
    </row>
    <row r="182" spans="1:8" hidden="1" x14ac:dyDescent="0.3">
      <c r="A182" s="91">
        <v>45034</v>
      </c>
      <c r="B182" s="88" t="s">
        <v>3080</v>
      </c>
      <c r="C182" s="66" t="s">
        <v>3092</v>
      </c>
      <c r="D182" s="84"/>
      <c r="E182" s="95"/>
      <c r="H182"/>
    </row>
    <row r="183" spans="1:8" hidden="1" x14ac:dyDescent="0.3">
      <c r="A183" s="91">
        <v>45043</v>
      </c>
      <c r="B183" s="88"/>
      <c r="C183" s="66" t="s">
        <v>3093</v>
      </c>
      <c r="D183" s="84"/>
      <c r="E183" s="95"/>
      <c r="H183"/>
    </row>
    <row r="184" spans="1:8" hidden="1" x14ac:dyDescent="0.3">
      <c r="A184" s="91">
        <v>45043</v>
      </c>
      <c r="B184" s="88" t="s">
        <v>3080</v>
      </c>
      <c r="C184" s="128" t="s">
        <v>3094</v>
      </c>
      <c r="D184" s="84" t="s">
        <v>3053</v>
      </c>
      <c r="E184" s="95">
        <v>45593</v>
      </c>
      <c r="H184"/>
    </row>
    <row r="185" spans="1:8" hidden="1" x14ac:dyDescent="0.3">
      <c r="A185" s="91">
        <v>45044</v>
      </c>
      <c r="B185" s="88"/>
      <c r="C185" s="66" t="s">
        <v>3095</v>
      </c>
      <c r="D185" s="84"/>
      <c r="E185" s="95"/>
      <c r="H185"/>
    </row>
    <row r="186" spans="1:8" hidden="1" x14ac:dyDescent="0.3">
      <c r="A186" s="91">
        <v>45048</v>
      </c>
      <c r="B186" s="88"/>
      <c r="C186" s="66" t="s">
        <v>3096</v>
      </c>
      <c r="D186" s="84"/>
      <c r="E186" s="95"/>
      <c r="H186"/>
    </row>
    <row r="187" spans="1:8" hidden="1" x14ac:dyDescent="0.3">
      <c r="A187" s="91">
        <v>45049</v>
      </c>
      <c r="B187" s="88"/>
      <c r="C187" s="66" t="s">
        <v>3097</v>
      </c>
      <c r="D187" s="84"/>
      <c r="E187" s="95"/>
      <c r="H187"/>
    </row>
    <row r="188" spans="1:8" hidden="1" x14ac:dyDescent="0.3">
      <c r="A188" s="91">
        <v>45050</v>
      </c>
      <c r="B188" s="88"/>
      <c r="C188" s="66" t="s">
        <v>3056</v>
      </c>
      <c r="D188" s="84" t="s">
        <v>3053</v>
      </c>
      <c r="E188" s="95">
        <v>45414</v>
      </c>
      <c r="H188"/>
    </row>
    <row r="189" spans="1:8" hidden="1" x14ac:dyDescent="0.3">
      <c r="A189" s="91">
        <v>45050</v>
      </c>
      <c r="B189" s="88" t="s">
        <v>3080</v>
      </c>
      <c r="C189" s="66" t="s">
        <v>3098</v>
      </c>
      <c r="D189" s="84"/>
      <c r="E189" s="95"/>
      <c r="H189"/>
    </row>
    <row r="190" spans="1:8" hidden="1" x14ac:dyDescent="0.3">
      <c r="A190" s="91">
        <v>45051</v>
      </c>
      <c r="B190" s="88"/>
      <c r="C190" s="66" t="s">
        <v>3099</v>
      </c>
      <c r="D190" s="84"/>
      <c r="E190" s="95"/>
      <c r="H190"/>
    </row>
    <row r="191" spans="1:8" hidden="1" x14ac:dyDescent="0.3">
      <c r="A191" s="91">
        <v>45062</v>
      </c>
      <c r="B191" s="88"/>
      <c r="C191" s="66" t="s">
        <v>3100</v>
      </c>
      <c r="D191" s="84"/>
      <c r="E191" s="95"/>
    </row>
    <row r="192" spans="1:8" hidden="1" x14ac:dyDescent="0.3">
      <c r="A192" s="91">
        <v>45069</v>
      </c>
      <c r="B192" s="88"/>
      <c r="C192" s="66" t="s">
        <v>3101</v>
      </c>
      <c r="D192" s="84"/>
      <c r="E192" s="95"/>
    </row>
    <row r="193" spans="1:5" hidden="1" x14ac:dyDescent="0.3">
      <c r="A193" s="91">
        <v>45070</v>
      </c>
      <c r="B193" s="88" t="s">
        <v>3080</v>
      </c>
      <c r="C193" s="66" t="s">
        <v>2153</v>
      </c>
      <c r="D193" s="84"/>
      <c r="E193" s="95"/>
    </row>
    <row r="194" spans="1:5" hidden="1" x14ac:dyDescent="0.3">
      <c r="A194" s="91">
        <v>45070</v>
      </c>
      <c r="B194" s="88" t="s">
        <v>3080</v>
      </c>
      <c r="C194" s="66" t="s">
        <v>3102</v>
      </c>
      <c r="D194" s="84"/>
      <c r="E194" s="95"/>
    </row>
    <row r="195" spans="1:5" hidden="1" x14ac:dyDescent="0.3">
      <c r="A195" s="91">
        <v>45083</v>
      </c>
      <c r="B195" s="88" t="s">
        <v>3080</v>
      </c>
      <c r="C195" s="66" t="s">
        <v>3103</v>
      </c>
      <c r="D195" s="84"/>
      <c r="E195" s="95"/>
    </row>
    <row r="196" spans="1:5" hidden="1" x14ac:dyDescent="0.3">
      <c r="A196" s="91">
        <v>45091</v>
      </c>
      <c r="B196" s="88"/>
      <c r="C196" s="66" t="s">
        <v>2204</v>
      </c>
      <c r="D196" s="84"/>
      <c r="E196" s="95"/>
    </row>
    <row r="197" spans="1:5" hidden="1" x14ac:dyDescent="0.3">
      <c r="A197" s="91">
        <v>45091</v>
      </c>
      <c r="B197" s="88"/>
      <c r="C197" s="66" t="s">
        <v>3104</v>
      </c>
      <c r="D197" s="84"/>
      <c r="E197" s="95"/>
    </row>
    <row r="198" spans="1:5" hidden="1" x14ac:dyDescent="0.3">
      <c r="A198" s="91">
        <v>45091</v>
      </c>
      <c r="B198" s="88"/>
      <c r="C198" s="66" t="s">
        <v>3105</v>
      </c>
      <c r="D198" s="84"/>
      <c r="E198" s="95"/>
    </row>
    <row r="199" spans="1:5" hidden="1" x14ac:dyDescent="0.3">
      <c r="A199" s="91">
        <v>45092</v>
      </c>
      <c r="B199" s="88"/>
      <c r="C199" s="66" t="s">
        <v>3106</v>
      </c>
      <c r="D199" s="84"/>
      <c r="E199" s="95"/>
    </row>
    <row r="200" spans="1:5" hidden="1" x14ac:dyDescent="0.3">
      <c r="A200" s="91">
        <v>45093</v>
      </c>
      <c r="B200" s="88"/>
      <c r="C200" s="66" t="s">
        <v>3107</v>
      </c>
      <c r="D200" s="84"/>
      <c r="E200" s="95"/>
    </row>
    <row r="201" spans="1:5" hidden="1" x14ac:dyDescent="0.3">
      <c r="A201" s="91">
        <v>45099</v>
      </c>
      <c r="B201" s="88"/>
      <c r="C201" s="66" t="s">
        <v>3108</v>
      </c>
      <c r="D201" s="84"/>
      <c r="E201" s="95"/>
    </row>
    <row r="202" spans="1:5" hidden="1" x14ac:dyDescent="0.3">
      <c r="A202" s="91">
        <v>45106</v>
      </c>
      <c r="B202" s="88"/>
      <c r="C202" s="66" t="s">
        <v>3109</v>
      </c>
      <c r="D202" s="75" t="s">
        <v>3068</v>
      </c>
      <c r="E202" s="95">
        <v>45278</v>
      </c>
    </row>
    <row r="203" spans="1:5" hidden="1" x14ac:dyDescent="0.3">
      <c r="A203" s="91">
        <v>45110</v>
      </c>
      <c r="B203" s="74" t="s">
        <v>3110</v>
      </c>
      <c r="C203" s="66" t="s">
        <v>3111</v>
      </c>
      <c r="D203" s="84"/>
      <c r="E203" s="95"/>
    </row>
    <row r="204" spans="1:5" hidden="1" x14ac:dyDescent="0.3">
      <c r="A204" s="91">
        <v>45111</v>
      </c>
      <c r="B204" s="88"/>
      <c r="C204" s="66" t="s">
        <v>3112</v>
      </c>
      <c r="D204" s="84"/>
      <c r="E204" s="95"/>
    </row>
    <row r="205" spans="1:5" hidden="1" x14ac:dyDescent="0.3">
      <c r="A205" s="91">
        <v>45112</v>
      </c>
      <c r="B205" s="74" t="s">
        <v>3080</v>
      </c>
      <c r="C205" s="66" t="s">
        <v>3113</v>
      </c>
      <c r="D205" s="84"/>
      <c r="E205" s="95"/>
    </row>
    <row r="206" spans="1:5" hidden="1" x14ac:dyDescent="0.3">
      <c r="A206" s="91">
        <v>45117</v>
      </c>
      <c r="B206" s="74" t="s">
        <v>3080</v>
      </c>
      <c r="C206" s="66" t="s">
        <v>3114</v>
      </c>
      <c r="D206" s="84"/>
      <c r="E206" s="95"/>
    </row>
    <row r="207" spans="1:5" hidden="1" x14ac:dyDescent="0.3">
      <c r="A207" s="92">
        <v>45127</v>
      </c>
      <c r="B207" s="74" t="s">
        <v>3110</v>
      </c>
      <c r="C207" s="80" t="s">
        <v>267</v>
      </c>
      <c r="D207" s="85"/>
      <c r="E207" s="95"/>
    </row>
    <row r="208" spans="1:5" hidden="1" x14ac:dyDescent="0.3">
      <c r="A208" s="91">
        <v>45128</v>
      </c>
      <c r="B208" s="74"/>
      <c r="C208" s="66" t="s">
        <v>3115</v>
      </c>
      <c r="D208" s="84"/>
      <c r="E208" s="95"/>
    </row>
    <row r="209" spans="1:5" hidden="1" x14ac:dyDescent="0.3">
      <c r="A209" s="91">
        <v>45132</v>
      </c>
      <c r="B209" s="74"/>
      <c r="C209" s="66" t="s">
        <v>3116</v>
      </c>
      <c r="D209" s="84" t="s">
        <v>3043</v>
      </c>
      <c r="E209" s="95">
        <v>45190</v>
      </c>
    </row>
    <row r="210" spans="1:5" hidden="1" x14ac:dyDescent="0.3">
      <c r="A210" s="91">
        <v>45135</v>
      </c>
      <c r="B210" s="74" t="s">
        <v>3110</v>
      </c>
      <c r="C210" s="66" t="s">
        <v>3117</v>
      </c>
      <c r="D210" s="84" t="s">
        <v>3043</v>
      </c>
      <c r="E210" s="95">
        <v>45443</v>
      </c>
    </row>
    <row r="211" spans="1:5" hidden="1" x14ac:dyDescent="0.3">
      <c r="A211" s="91">
        <v>45138</v>
      </c>
      <c r="B211" s="74" t="s">
        <v>3110</v>
      </c>
      <c r="C211" s="66" t="s">
        <v>3118</v>
      </c>
      <c r="D211" s="84"/>
      <c r="E211" s="95"/>
    </row>
    <row r="212" spans="1:5" hidden="1" x14ac:dyDescent="0.3">
      <c r="A212" s="92">
        <v>45139</v>
      </c>
      <c r="B212" s="74" t="s">
        <v>3110</v>
      </c>
      <c r="C212" s="66" t="s">
        <v>2229</v>
      </c>
      <c r="D212" s="94"/>
      <c r="E212" s="95"/>
    </row>
    <row r="213" spans="1:5" hidden="1" x14ac:dyDescent="0.3">
      <c r="A213" s="92">
        <v>45139</v>
      </c>
      <c r="B213" s="74" t="s">
        <v>3080</v>
      </c>
      <c r="C213" s="80" t="s">
        <v>3119</v>
      </c>
      <c r="D213" s="85"/>
      <c r="E213" s="95"/>
    </row>
    <row r="214" spans="1:5" hidden="1" x14ac:dyDescent="0.3">
      <c r="A214" s="91">
        <v>45139</v>
      </c>
      <c r="B214" s="74" t="s">
        <v>3110</v>
      </c>
      <c r="C214" s="66" t="s">
        <v>2217</v>
      </c>
      <c r="D214" s="84"/>
      <c r="E214" s="95"/>
    </row>
    <row r="215" spans="1:5" hidden="1" x14ac:dyDescent="0.3">
      <c r="A215" s="91">
        <v>45142</v>
      </c>
      <c r="B215" s="74" t="s">
        <v>3110</v>
      </c>
      <c r="C215" s="66" t="s">
        <v>2125</v>
      </c>
      <c r="D215" s="84"/>
      <c r="E215" s="95"/>
    </row>
    <row r="216" spans="1:5" hidden="1" x14ac:dyDescent="0.3">
      <c r="A216" s="92">
        <v>45147</v>
      </c>
      <c r="B216" s="74"/>
      <c r="C216" s="80" t="s">
        <v>3120</v>
      </c>
      <c r="D216" s="85"/>
      <c r="E216" s="95"/>
    </row>
    <row r="217" spans="1:5" hidden="1" x14ac:dyDescent="0.3">
      <c r="A217" s="92">
        <v>45147</v>
      </c>
      <c r="B217" s="74" t="s">
        <v>3110</v>
      </c>
      <c r="C217" s="80" t="s">
        <v>3121</v>
      </c>
      <c r="D217" s="85"/>
      <c r="E217" s="95"/>
    </row>
    <row r="218" spans="1:5" hidden="1" x14ac:dyDescent="0.3">
      <c r="A218" s="91">
        <v>45148</v>
      </c>
      <c r="B218" s="79" t="s">
        <v>3110</v>
      </c>
      <c r="C218" s="66" t="s">
        <v>2099</v>
      </c>
      <c r="D218" s="84"/>
      <c r="E218" s="95"/>
    </row>
    <row r="219" spans="1:5" hidden="1" x14ac:dyDescent="0.3">
      <c r="A219" s="91">
        <v>45149</v>
      </c>
      <c r="B219" s="74" t="s">
        <v>3110</v>
      </c>
      <c r="C219" s="66" t="s">
        <v>2639</v>
      </c>
      <c r="D219" s="84"/>
      <c r="E219" s="95"/>
    </row>
    <row r="220" spans="1:5" hidden="1" x14ac:dyDescent="0.3">
      <c r="A220" s="91">
        <v>45152</v>
      </c>
      <c r="B220" s="74" t="s">
        <v>3110</v>
      </c>
      <c r="C220" s="66" t="s">
        <v>2805</v>
      </c>
      <c r="D220" s="84"/>
      <c r="E220" s="95"/>
    </row>
    <row r="221" spans="1:5" hidden="1" x14ac:dyDescent="0.3">
      <c r="A221" s="91">
        <v>45153</v>
      </c>
      <c r="B221" s="74" t="s">
        <v>3110</v>
      </c>
      <c r="C221" s="66" t="s">
        <v>2878</v>
      </c>
      <c r="D221" s="84"/>
      <c r="E221" s="95"/>
    </row>
    <row r="222" spans="1:5" hidden="1" x14ac:dyDescent="0.3">
      <c r="A222" s="92">
        <v>45153</v>
      </c>
      <c r="B222" s="79" t="s">
        <v>3110</v>
      </c>
      <c r="C222" s="80" t="s">
        <v>3122</v>
      </c>
      <c r="D222" s="85"/>
      <c r="E222" s="95"/>
    </row>
    <row r="223" spans="1:5" hidden="1" x14ac:dyDescent="0.3">
      <c r="A223" s="92">
        <v>45153</v>
      </c>
      <c r="B223" s="79"/>
      <c r="C223" s="80" t="s">
        <v>3123</v>
      </c>
      <c r="D223" s="85"/>
      <c r="E223" s="95"/>
    </row>
    <row r="224" spans="1:5" hidden="1" x14ac:dyDescent="0.3">
      <c r="A224" s="92">
        <v>45154</v>
      </c>
      <c r="B224" s="79" t="s">
        <v>3110</v>
      </c>
      <c r="C224" s="80" t="s">
        <v>2696</v>
      </c>
      <c r="D224" s="85"/>
      <c r="E224" s="95"/>
    </row>
    <row r="225" spans="1:5" hidden="1" x14ac:dyDescent="0.3">
      <c r="A225" s="92">
        <v>45155</v>
      </c>
      <c r="B225" s="79" t="s">
        <v>3110</v>
      </c>
      <c r="C225" s="80" t="s">
        <v>2800</v>
      </c>
      <c r="D225" s="85"/>
      <c r="E225" s="95"/>
    </row>
    <row r="226" spans="1:5" hidden="1" x14ac:dyDescent="0.3">
      <c r="A226" s="92">
        <v>45159</v>
      </c>
      <c r="B226" s="79" t="s">
        <v>3110</v>
      </c>
      <c r="C226" s="80" t="s">
        <v>3124</v>
      </c>
      <c r="D226" s="85"/>
      <c r="E226" s="95"/>
    </row>
    <row r="227" spans="1:5" hidden="1" x14ac:dyDescent="0.3">
      <c r="A227" s="91">
        <v>45161</v>
      </c>
      <c r="B227" s="74" t="s">
        <v>3110</v>
      </c>
      <c r="C227" s="66" t="s">
        <v>2590</v>
      </c>
      <c r="D227" s="84"/>
      <c r="E227" s="95"/>
    </row>
    <row r="228" spans="1:5" hidden="1" x14ac:dyDescent="0.3">
      <c r="A228" s="91">
        <v>45162</v>
      </c>
      <c r="B228" s="74" t="s">
        <v>3110</v>
      </c>
      <c r="C228" s="66" t="s">
        <v>2124</v>
      </c>
      <c r="D228" s="84"/>
      <c r="E228" s="95"/>
    </row>
    <row r="229" spans="1:5" hidden="1" x14ac:dyDescent="0.3">
      <c r="A229" s="91">
        <v>45162</v>
      </c>
      <c r="B229" s="74"/>
      <c r="C229" s="66" t="s">
        <v>3125</v>
      </c>
      <c r="D229" s="84"/>
      <c r="E229" s="95"/>
    </row>
    <row r="230" spans="1:5" hidden="1" x14ac:dyDescent="0.3">
      <c r="A230" s="91">
        <v>45167</v>
      </c>
      <c r="B230" s="74" t="s">
        <v>3110</v>
      </c>
      <c r="C230" s="66" t="s">
        <v>3052</v>
      </c>
      <c r="D230" s="84" t="s">
        <v>3053</v>
      </c>
      <c r="E230" s="95">
        <v>45415</v>
      </c>
    </row>
    <row r="231" spans="1:5" hidden="1" x14ac:dyDescent="0.3">
      <c r="A231" s="91">
        <v>45167</v>
      </c>
      <c r="B231" s="74" t="s">
        <v>3110</v>
      </c>
      <c r="C231" s="66" t="s">
        <v>2414</v>
      </c>
      <c r="D231" s="84"/>
      <c r="E231" s="95"/>
    </row>
    <row r="232" spans="1:5" hidden="1" x14ac:dyDescent="0.3">
      <c r="A232" s="91">
        <v>45167</v>
      </c>
      <c r="B232" s="74" t="s">
        <v>3110</v>
      </c>
      <c r="C232" s="66" t="s">
        <v>2480</v>
      </c>
      <c r="D232" s="84"/>
      <c r="E232" s="95"/>
    </row>
    <row r="233" spans="1:5" hidden="1" x14ac:dyDescent="0.3">
      <c r="A233" s="91">
        <v>45167</v>
      </c>
      <c r="B233" s="74"/>
      <c r="C233" s="66" t="s">
        <v>3126</v>
      </c>
      <c r="D233" s="84"/>
      <c r="E233" s="95"/>
    </row>
    <row r="234" spans="1:5" hidden="1" x14ac:dyDescent="0.3">
      <c r="A234" s="91">
        <v>45168</v>
      </c>
      <c r="B234" s="74" t="s">
        <v>3110</v>
      </c>
      <c r="C234" s="66" t="s">
        <v>2177</v>
      </c>
      <c r="D234" s="84"/>
      <c r="E234" s="95"/>
    </row>
    <row r="235" spans="1:5" hidden="1" x14ac:dyDescent="0.3">
      <c r="A235" s="91">
        <v>45168</v>
      </c>
      <c r="B235" s="74"/>
      <c r="C235" s="66" t="s">
        <v>3127</v>
      </c>
      <c r="D235" s="84"/>
      <c r="E235" s="95"/>
    </row>
    <row r="236" spans="1:5" hidden="1" x14ac:dyDescent="0.3">
      <c r="A236" s="91">
        <v>45169</v>
      </c>
      <c r="B236" s="74" t="s">
        <v>3110</v>
      </c>
      <c r="C236" s="66" t="s">
        <v>2817</v>
      </c>
      <c r="D236" s="84"/>
      <c r="E236" s="95"/>
    </row>
    <row r="237" spans="1:5" hidden="1" x14ac:dyDescent="0.3">
      <c r="A237" s="91">
        <v>45173</v>
      </c>
      <c r="B237" s="74"/>
      <c r="C237" s="66" t="s">
        <v>3128</v>
      </c>
      <c r="D237" s="84"/>
      <c r="E237" s="95"/>
    </row>
    <row r="238" spans="1:5" hidden="1" x14ac:dyDescent="0.3">
      <c r="A238" s="91">
        <v>45174</v>
      </c>
      <c r="B238" s="74"/>
      <c r="C238" s="66" t="s">
        <v>3129</v>
      </c>
      <c r="D238" s="84"/>
      <c r="E238" s="95"/>
    </row>
    <row r="239" spans="1:5" hidden="1" x14ac:dyDescent="0.3">
      <c r="A239" s="91">
        <v>45174</v>
      </c>
      <c r="B239" s="74"/>
      <c r="C239" s="66" t="s">
        <v>3130</v>
      </c>
      <c r="D239" s="84"/>
      <c r="E239" s="95"/>
    </row>
    <row r="240" spans="1:5" hidden="1" x14ac:dyDescent="0.3">
      <c r="A240" s="91">
        <v>45175</v>
      </c>
      <c r="B240" s="74"/>
      <c r="C240" s="66" t="s">
        <v>3131</v>
      </c>
      <c r="D240" s="84"/>
      <c r="E240" s="95"/>
    </row>
    <row r="241" spans="1:5" hidden="1" x14ac:dyDescent="0.3">
      <c r="A241" s="91">
        <v>45175</v>
      </c>
      <c r="B241" s="74"/>
      <c r="C241" s="66" t="s">
        <v>3132</v>
      </c>
      <c r="D241" s="84"/>
      <c r="E241" s="95"/>
    </row>
    <row r="242" spans="1:5" hidden="1" x14ac:dyDescent="0.3">
      <c r="A242" s="91">
        <v>45180</v>
      </c>
      <c r="B242" s="74" t="s">
        <v>3110</v>
      </c>
      <c r="C242" s="66" t="s">
        <v>2164</v>
      </c>
      <c r="D242" s="84"/>
      <c r="E242" s="95"/>
    </row>
    <row r="243" spans="1:5" hidden="1" x14ac:dyDescent="0.3">
      <c r="A243" s="91">
        <v>45180</v>
      </c>
      <c r="B243" s="74"/>
      <c r="C243" s="66" t="s">
        <v>3133</v>
      </c>
      <c r="D243" s="84"/>
      <c r="E243" s="95"/>
    </row>
    <row r="244" spans="1:5" hidden="1" x14ac:dyDescent="0.3">
      <c r="A244" s="91">
        <v>45183</v>
      </c>
      <c r="B244" s="74"/>
      <c r="C244" s="66" t="s">
        <v>3134</v>
      </c>
      <c r="D244" s="84"/>
      <c r="E244" s="95"/>
    </row>
    <row r="245" spans="1:5" hidden="1" x14ac:dyDescent="0.3">
      <c r="A245" s="91">
        <v>45188</v>
      </c>
      <c r="B245" s="74"/>
      <c r="C245" s="66" t="s">
        <v>3135</v>
      </c>
      <c r="D245" s="84"/>
      <c r="E245" s="95"/>
    </row>
    <row r="246" spans="1:5" hidden="1" x14ac:dyDescent="0.3">
      <c r="A246" s="91">
        <v>45189</v>
      </c>
      <c r="B246" s="74" t="s">
        <v>3110</v>
      </c>
      <c r="C246" s="66" t="s">
        <v>3136</v>
      </c>
      <c r="D246" s="84"/>
      <c r="E246" s="95"/>
    </row>
    <row r="247" spans="1:5" hidden="1" x14ac:dyDescent="0.3">
      <c r="A247" s="91">
        <v>45189</v>
      </c>
      <c r="B247" s="74"/>
      <c r="C247" s="66" t="s">
        <v>3137</v>
      </c>
      <c r="D247" s="84"/>
      <c r="E247" s="95"/>
    </row>
    <row r="248" spans="1:5" hidden="1" x14ac:dyDescent="0.3">
      <c r="A248" s="91">
        <v>45190</v>
      </c>
      <c r="B248" s="74"/>
      <c r="C248" s="66" t="s">
        <v>3116</v>
      </c>
      <c r="D248" s="84"/>
      <c r="E248" s="95"/>
    </row>
    <row r="249" spans="1:5" hidden="1" x14ac:dyDescent="0.3">
      <c r="A249" s="92">
        <v>45190</v>
      </c>
      <c r="B249" s="79"/>
      <c r="C249" s="80" t="s">
        <v>3138</v>
      </c>
      <c r="D249" s="85"/>
      <c r="E249" s="95"/>
    </row>
    <row r="250" spans="1:5" hidden="1" x14ac:dyDescent="0.3">
      <c r="A250" s="91">
        <v>45194</v>
      </c>
      <c r="B250" s="74"/>
      <c r="C250" s="66" t="s">
        <v>3139</v>
      </c>
      <c r="D250" s="84"/>
      <c r="E250" s="95"/>
    </row>
    <row r="251" spans="1:5" hidden="1" x14ac:dyDescent="0.3">
      <c r="A251" s="91">
        <v>45197</v>
      </c>
      <c r="B251" s="74" t="s">
        <v>3110</v>
      </c>
      <c r="C251" s="66" t="s">
        <v>2834</v>
      </c>
      <c r="D251" s="84"/>
      <c r="E251" s="95"/>
    </row>
    <row r="252" spans="1:5" hidden="1" x14ac:dyDescent="0.3">
      <c r="A252" s="91">
        <v>45197</v>
      </c>
      <c r="B252" s="74" t="s">
        <v>3110</v>
      </c>
      <c r="C252" s="66" t="s">
        <v>3140</v>
      </c>
      <c r="D252" s="84"/>
      <c r="E252" s="95"/>
    </row>
    <row r="253" spans="1:5" hidden="1" x14ac:dyDescent="0.3">
      <c r="A253" s="91">
        <v>45210</v>
      </c>
      <c r="B253" s="74"/>
      <c r="C253" s="66" t="s">
        <v>3141</v>
      </c>
      <c r="D253" s="84" t="s">
        <v>3043</v>
      </c>
      <c r="E253" s="95">
        <v>45321</v>
      </c>
    </row>
    <row r="254" spans="1:5" hidden="1" x14ac:dyDescent="0.3">
      <c r="A254" s="91">
        <v>45210</v>
      </c>
      <c r="B254" s="74"/>
      <c r="C254" s="66" t="s">
        <v>3054</v>
      </c>
      <c r="D254" s="84" t="s">
        <v>3053</v>
      </c>
      <c r="E254" s="95">
        <v>45423</v>
      </c>
    </row>
    <row r="255" spans="1:5" hidden="1" x14ac:dyDescent="0.3">
      <c r="A255" s="91">
        <v>45216</v>
      </c>
      <c r="B255" s="74"/>
      <c r="C255" s="66" t="s">
        <v>3142</v>
      </c>
      <c r="D255" s="84"/>
      <c r="E255" s="95"/>
    </row>
    <row r="256" spans="1:5" hidden="1" x14ac:dyDescent="0.3">
      <c r="A256" s="92">
        <v>45216</v>
      </c>
      <c r="B256" s="79"/>
      <c r="C256" s="80" t="s">
        <v>3143</v>
      </c>
      <c r="D256" s="85"/>
      <c r="E256" s="95"/>
    </row>
    <row r="257" spans="1:5" hidden="1" x14ac:dyDescent="0.3">
      <c r="A257" s="95">
        <v>45218</v>
      </c>
      <c r="B257" s="109"/>
      <c r="C257" s="93" t="s">
        <v>3144</v>
      </c>
      <c r="D257" s="94"/>
      <c r="E257" s="95"/>
    </row>
    <row r="258" spans="1:5" hidden="1" x14ac:dyDescent="0.3">
      <c r="A258" s="95">
        <v>45224</v>
      </c>
      <c r="B258" s="109"/>
      <c r="C258" s="93" t="s">
        <v>3145</v>
      </c>
      <c r="D258" s="94" t="s">
        <v>3053</v>
      </c>
      <c r="E258" s="95">
        <v>45288</v>
      </c>
    </row>
    <row r="259" spans="1:5" hidden="1" x14ac:dyDescent="0.3">
      <c r="A259" s="95">
        <v>45225</v>
      </c>
      <c r="B259" s="109"/>
      <c r="C259" s="129" t="s">
        <v>3146</v>
      </c>
      <c r="D259" s="94" t="s">
        <v>3053</v>
      </c>
      <c r="E259" s="95">
        <v>45490</v>
      </c>
    </row>
    <row r="260" spans="1:5" hidden="1" x14ac:dyDescent="0.3">
      <c r="A260" s="95">
        <v>45231</v>
      </c>
      <c r="B260" s="109"/>
      <c r="C260" s="93" t="s">
        <v>3147</v>
      </c>
      <c r="D260" s="94"/>
      <c r="E260" s="95"/>
    </row>
    <row r="261" spans="1:5" hidden="1" x14ac:dyDescent="0.3">
      <c r="A261" s="95">
        <v>45231</v>
      </c>
      <c r="B261" s="109"/>
      <c r="C261" s="93" t="s">
        <v>3148</v>
      </c>
      <c r="D261" s="94"/>
      <c r="E261" s="95"/>
    </row>
    <row r="262" spans="1:5" hidden="1" x14ac:dyDescent="0.3">
      <c r="A262" s="92">
        <v>45237</v>
      </c>
      <c r="B262" s="79"/>
      <c r="C262" s="80" t="s">
        <v>3149</v>
      </c>
      <c r="D262" s="85"/>
      <c r="E262" s="95"/>
    </row>
    <row r="263" spans="1:5" hidden="1" x14ac:dyDescent="0.3">
      <c r="A263" s="92">
        <v>45239</v>
      </c>
      <c r="B263" s="109"/>
      <c r="C263" s="93" t="s">
        <v>3058</v>
      </c>
      <c r="D263" s="94" t="s">
        <v>3043</v>
      </c>
      <c r="E263" s="95">
        <v>45397</v>
      </c>
    </row>
    <row r="264" spans="1:5" hidden="1" x14ac:dyDescent="0.3">
      <c r="A264" s="95">
        <v>45244</v>
      </c>
      <c r="B264" s="109"/>
      <c r="C264" s="93" t="s">
        <v>3150</v>
      </c>
      <c r="D264" s="94"/>
      <c r="E264" s="95"/>
    </row>
    <row r="265" spans="1:5" hidden="1" x14ac:dyDescent="0.3">
      <c r="A265" s="95">
        <v>45247</v>
      </c>
      <c r="B265" s="109"/>
      <c r="C265" s="93" t="s">
        <v>3151</v>
      </c>
      <c r="D265" s="94"/>
      <c r="E265" s="95"/>
    </row>
    <row r="266" spans="1:5" hidden="1" x14ac:dyDescent="0.3">
      <c r="A266" s="95">
        <v>45250</v>
      </c>
      <c r="B266" s="109"/>
      <c r="C266" s="93" t="s">
        <v>3152</v>
      </c>
      <c r="D266" s="94"/>
      <c r="E266" s="95"/>
    </row>
    <row r="267" spans="1:5" hidden="1" x14ac:dyDescent="0.3">
      <c r="A267" s="95">
        <v>45257</v>
      </c>
      <c r="B267" s="109"/>
      <c r="C267" s="93" t="s">
        <v>3048</v>
      </c>
      <c r="D267" s="94" t="s">
        <v>3043</v>
      </c>
      <c r="E267" s="95">
        <v>45412</v>
      </c>
    </row>
    <row r="268" spans="1:5" hidden="1" x14ac:dyDescent="0.3">
      <c r="A268" s="95">
        <v>45259</v>
      </c>
      <c r="B268" s="109"/>
      <c r="C268" s="93" t="s">
        <v>3153</v>
      </c>
      <c r="D268" s="94"/>
      <c r="E268" s="95"/>
    </row>
    <row r="269" spans="1:5" hidden="1" x14ac:dyDescent="0.3">
      <c r="A269" s="95">
        <v>45260</v>
      </c>
      <c r="B269" s="109" t="s">
        <v>3110</v>
      </c>
      <c r="C269" s="93" t="s">
        <v>2438</v>
      </c>
      <c r="D269" s="94" t="s">
        <v>3053</v>
      </c>
      <c r="E269" s="95">
        <v>45422</v>
      </c>
    </row>
    <row r="270" spans="1:5" hidden="1" x14ac:dyDescent="0.3">
      <c r="A270" s="95">
        <v>45261</v>
      </c>
      <c r="B270" s="109"/>
      <c r="C270" s="93" t="s">
        <v>3154</v>
      </c>
      <c r="D270" s="94"/>
      <c r="E270" s="95"/>
    </row>
    <row r="271" spans="1:5" hidden="1" x14ac:dyDescent="0.3">
      <c r="A271" s="95">
        <v>45273</v>
      </c>
      <c r="B271" s="109"/>
      <c r="C271" s="129" t="s">
        <v>3155</v>
      </c>
      <c r="D271" s="94" t="s">
        <v>3053</v>
      </c>
      <c r="E271" s="95">
        <v>45551</v>
      </c>
    </row>
    <row r="272" spans="1:5" hidden="1" x14ac:dyDescent="0.3">
      <c r="A272" s="95">
        <v>45275</v>
      </c>
      <c r="B272" s="109"/>
      <c r="C272" s="93" t="s">
        <v>3156</v>
      </c>
      <c r="D272" s="94"/>
      <c r="E272" s="95"/>
    </row>
    <row r="273" spans="1:5" hidden="1" x14ac:dyDescent="0.3">
      <c r="A273" s="92">
        <v>45280</v>
      </c>
      <c r="B273" s="79"/>
      <c r="C273" s="80" t="s">
        <v>3157</v>
      </c>
      <c r="D273" s="85"/>
      <c r="E273" s="95"/>
    </row>
    <row r="274" spans="1:5" hidden="1" x14ac:dyDescent="0.3">
      <c r="A274" s="95">
        <v>45281</v>
      </c>
      <c r="B274" s="109"/>
      <c r="C274" s="93" t="s">
        <v>3158</v>
      </c>
      <c r="D274" s="94"/>
      <c r="E274" s="95"/>
    </row>
    <row r="275" spans="1:5" hidden="1" x14ac:dyDescent="0.3">
      <c r="A275" s="95">
        <v>45286</v>
      </c>
      <c r="B275" s="109"/>
      <c r="C275" s="93" t="s">
        <v>3159</v>
      </c>
      <c r="D275" s="94"/>
      <c r="E275" s="95"/>
    </row>
    <row r="276" spans="1:5" hidden="1" x14ac:dyDescent="0.3">
      <c r="A276" s="92">
        <v>45288</v>
      </c>
      <c r="B276" s="79"/>
      <c r="C276" s="80" t="s">
        <v>3160</v>
      </c>
      <c r="D276" s="85"/>
      <c r="E276" s="95"/>
    </row>
    <row r="277" spans="1:5" hidden="1" x14ac:dyDescent="0.3">
      <c r="A277" s="95">
        <v>45294</v>
      </c>
      <c r="B277" s="109" t="s">
        <v>3161</v>
      </c>
      <c r="C277" s="95" t="s">
        <v>3162</v>
      </c>
      <c r="D277" s="94"/>
      <c r="E277" s="95"/>
    </row>
    <row r="278" spans="1:5" hidden="1" x14ac:dyDescent="0.3">
      <c r="A278" s="92">
        <v>45295</v>
      </c>
      <c r="B278" s="109" t="s">
        <v>3073</v>
      </c>
      <c r="C278" s="149" t="s">
        <v>3163</v>
      </c>
      <c r="D278" s="85" t="s">
        <v>3053</v>
      </c>
      <c r="E278" s="95">
        <v>45468</v>
      </c>
    </row>
    <row r="279" spans="1:5" hidden="1" x14ac:dyDescent="0.3">
      <c r="A279" s="95">
        <v>45299</v>
      </c>
      <c r="B279" s="109" t="s">
        <v>3073</v>
      </c>
      <c r="C279" s="109" t="s">
        <v>3164</v>
      </c>
      <c r="D279" s="94"/>
      <c r="E279" s="95"/>
    </row>
    <row r="280" spans="1:5" hidden="1" x14ac:dyDescent="0.3">
      <c r="A280" s="95">
        <v>45301</v>
      </c>
      <c r="B280" s="109" t="s">
        <v>3073</v>
      </c>
      <c r="C280" s="109" t="s">
        <v>3165</v>
      </c>
      <c r="D280" s="94"/>
      <c r="E280" s="95"/>
    </row>
    <row r="281" spans="1:5" hidden="1" x14ac:dyDescent="0.3">
      <c r="A281" s="95">
        <v>45306</v>
      </c>
      <c r="B281" s="109" t="s">
        <v>3073</v>
      </c>
      <c r="C281" s="109" t="s">
        <v>3166</v>
      </c>
      <c r="D281" s="94"/>
      <c r="E281" s="95"/>
    </row>
    <row r="282" spans="1:5" hidden="1" x14ac:dyDescent="0.3">
      <c r="A282" s="95">
        <v>45307</v>
      </c>
      <c r="B282" s="109" t="s">
        <v>3073</v>
      </c>
      <c r="C282" s="109" t="s">
        <v>3167</v>
      </c>
      <c r="D282" s="94"/>
      <c r="E282" s="95"/>
    </row>
    <row r="283" spans="1:5" hidden="1" x14ac:dyDescent="0.3">
      <c r="A283" s="95">
        <v>45307</v>
      </c>
      <c r="B283" s="109" t="s">
        <v>3077</v>
      </c>
      <c r="C283" s="109" t="s">
        <v>3168</v>
      </c>
      <c r="D283" s="94"/>
      <c r="E283" s="95"/>
    </row>
    <row r="284" spans="1:5" hidden="1" x14ac:dyDescent="0.3">
      <c r="A284" s="95">
        <v>45308</v>
      </c>
      <c r="B284" s="109" t="s">
        <v>3076</v>
      </c>
      <c r="C284" s="109" t="s">
        <v>3055</v>
      </c>
      <c r="D284" s="94" t="s">
        <v>3053</v>
      </c>
      <c r="E284" s="95">
        <v>45427</v>
      </c>
    </row>
    <row r="285" spans="1:5" hidden="1" x14ac:dyDescent="0.3">
      <c r="A285" s="95">
        <v>45309</v>
      </c>
      <c r="B285" s="109" t="s">
        <v>3073</v>
      </c>
      <c r="C285" s="109" t="s">
        <v>3169</v>
      </c>
      <c r="D285" s="94"/>
      <c r="E285" s="95"/>
    </row>
    <row r="286" spans="1:5" hidden="1" x14ac:dyDescent="0.3">
      <c r="A286" s="95">
        <v>45313</v>
      </c>
      <c r="B286" s="109" t="s">
        <v>3110</v>
      </c>
      <c r="C286" s="109" t="s">
        <v>3170</v>
      </c>
      <c r="D286" s="94"/>
      <c r="E286" s="95"/>
    </row>
    <row r="287" spans="1:5" hidden="1" x14ac:dyDescent="0.3">
      <c r="A287" s="95">
        <v>45320</v>
      </c>
      <c r="B287" s="109" t="s">
        <v>3077</v>
      </c>
      <c r="C287" s="103" t="s">
        <v>3171</v>
      </c>
      <c r="D287" s="94"/>
      <c r="E287" s="95"/>
    </row>
    <row r="288" spans="1:5" hidden="1" x14ac:dyDescent="0.3">
      <c r="A288" s="95">
        <v>45321</v>
      </c>
      <c r="B288" s="109" t="s">
        <v>3161</v>
      </c>
      <c r="C288" s="109" t="s">
        <v>3172</v>
      </c>
      <c r="D288" s="94"/>
      <c r="E288" s="95"/>
    </row>
    <row r="289" spans="1:5" hidden="1" x14ac:dyDescent="0.3">
      <c r="A289" s="95">
        <v>45321</v>
      </c>
      <c r="B289" s="109" t="s">
        <v>3073</v>
      </c>
      <c r="C289" s="109" t="s">
        <v>3173</v>
      </c>
      <c r="D289" s="94"/>
      <c r="E289" s="95"/>
    </row>
    <row r="290" spans="1:5" hidden="1" x14ac:dyDescent="0.3">
      <c r="A290" s="92">
        <v>45323</v>
      </c>
      <c r="B290" s="79" t="s">
        <v>3073</v>
      </c>
      <c r="C290" s="80" t="s">
        <v>3174</v>
      </c>
      <c r="D290" s="85"/>
      <c r="E290" s="95"/>
    </row>
    <row r="291" spans="1:5" hidden="1" x14ac:dyDescent="0.3">
      <c r="A291" s="95">
        <v>45323</v>
      </c>
      <c r="B291" s="109" t="s">
        <v>3076</v>
      </c>
      <c r="C291" s="93" t="s">
        <v>3175</v>
      </c>
      <c r="D291" s="94"/>
      <c r="E291" s="95"/>
    </row>
    <row r="292" spans="1:5" hidden="1" x14ac:dyDescent="0.3">
      <c r="A292" s="95">
        <v>45327</v>
      </c>
      <c r="B292" s="109" t="s">
        <v>3076</v>
      </c>
      <c r="C292" s="93" t="s">
        <v>3057</v>
      </c>
      <c r="D292" s="94" t="s">
        <v>3043</v>
      </c>
      <c r="E292" s="95">
        <v>45433</v>
      </c>
    </row>
    <row r="293" spans="1:5" hidden="1" x14ac:dyDescent="0.3">
      <c r="A293" s="95">
        <v>45327</v>
      </c>
      <c r="B293" s="109" t="s">
        <v>3076</v>
      </c>
      <c r="C293" s="93" t="s">
        <v>3176</v>
      </c>
      <c r="D293" s="94"/>
      <c r="E293" s="95"/>
    </row>
    <row r="294" spans="1:5" hidden="1" x14ac:dyDescent="0.3">
      <c r="A294" s="95">
        <v>45328</v>
      </c>
      <c r="B294" s="109" t="s">
        <v>3076</v>
      </c>
      <c r="C294" s="93" t="s">
        <v>3177</v>
      </c>
      <c r="D294" s="94"/>
      <c r="E294" s="95"/>
    </row>
    <row r="295" spans="1:5" hidden="1" x14ac:dyDescent="0.3">
      <c r="A295" s="95">
        <v>45329</v>
      </c>
      <c r="B295" s="109" t="s">
        <v>3073</v>
      </c>
      <c r="C295" s="93" t="s">
        <v>3178</v>
      </c>
      <c r="D295" s="94"/>
      <c r="E295" s="95"/>
    </row>
    <row r="296" spans="1:5" hidden="1" x14ac:dyDescent="0.3">
      <c r="A296" s="95">
        <v>45330</v>
      </c>
      <c r="B296" s="109" t="s">
        <v>3076</v>
      </c>
      <c r="C296" s="93" t="s">
        <v>3179</v>
      </c>
      <c r="D296" s="94"/>
      <c r="E296" s="95"/>
    </row>
    <row r="297" spans="1:5" x14ac:dyDescent="0.3">
      <c r="A297" s="95">
        <v>45393</v>
      </c>
      <c r="B297" s="109" t="s">
        <v>3077</v>
      </c>
      <c r="C297" s="93" t="s">
        <v>3180</v>
      </c>
      <c r="D297" s="84" t="s">
        <v>3053</v>
      </c>
      <c r="E297" s="95">
        <v>45730</v>
      </c>
    </row>
    <row r="298" spans="1:5" hidden="1" x14ac:dyDescent="0.3">
      <c r="A298" s="95">
        <v>45331</v>
      </c>
      <c r="B298" s="109" t="s">
        <v>3073</v>
      </c>
      <c r="C298" s="93" t="s">
        <v>3181</v>
      </c>
      <c r="D298" s="94"/>
      <c r="E298" s="95"/>
    </row>
    <row r="299" spans="1:5" hidden="1" x14ac:dyDescent="0.3">
      <c r="A299" s="95">
        <v>45342</v>
      </c>
      <c r="B299" s="109" t="s">
        <v>3073</v>
      </c>
      <c r="C299" s="93" t="s">
        <v>3182</v>
      </c>
      <c r="D299" s="94"/>
      <c r="E299" s="95"/>
    </row>
    <row r="300" spans="1:5" hidden="1" x14ac:dyDescent="0.3">
      <c r="A300" s="95">
        <v>45342</v>
      </c>
      <c r="B300" s="109" t="s">
        <v>3078</v>
      </c>
      <c r="C300" s="93" t="s">
        <v>3183</v>
      </c>
      <c r="D300" s="94"/>
      <c r="E300" s="95"/>
    </row>
    <row r="301" spans="1:5" hidden="1" x14ac:dyDescent="0.3">
      <c r="A301" s="95">
        <v>45345</v>
      </c>
      <c r="B301" s="109" t="s">
        <v>3076</v>
      </c>
      <c r="C301" s="93" t="s">
        <v>3184</v>
      </c>
      <c r="D301" s="94"/>
      <c r="E301" s="95"/>
    </row>
    <row r="302" spans="1:5" hidden="1" x14ac:dyDescent="0.3">
      <c r="A302" s="92">
        <v>45345</v>
      </c>
      <c r="B302" s="79" t="s">
        <v>3076</v>
      </c>
      <c r="C302" s="80" t="s">
        <v>3185</v>
      </c>
      <c r="D302" s="85"/>
      <c r="E302" s="95"/>
    </row>
    <row r="303" spans="1:5" hidden="1" x14ac:dyDescent="0.3">
      <c r="A303" s="95">
        <v>45345</v>
      </c>
      <c r="B303" s="109" t="s">
        <v>3077</v>
      </c>
      <c r="C303" s="93" t="s">
        <v>3186</v>
      </c>
      <c r="D303" s="94"/>
      <c r="E303" s="95"/>
    </row>
    <row r="304" spans="1:5" hidden="1" x14ac:dyDescent="0.3">
      <c r="A304" s="95">
        <v>45348</v>
      </c>
      <c r="B304" s="109" t="s">
        <v>3076</v>
      </c>
      <c r="C304" s="129" t="s">
        <v>3187</v>
      </c>
      <c r="D304" s="94" t="s">
        <v>3053</v>
      </c>
      <c r="E304" s="95">
        <v>45448</v>
      </c>
    </row>
    <row r="305" spans="1:5" hidden="1" x14ac:dyDescent="0.3">
      <c r="A305" s="95">
        <v>45349</v>
      </c>
      <c r="B305" s="109" t="s">
        <v>3161</v>
      </c>
      <c r="C305" s="93" t="s">
        <v>3188</v>
      </c>
      <c r="D305" s="94"/>
      <c r="E305" s="95"/>
    </row>
    <row r="306" spans="1:5" hidden="1" x14ac:dyDescent="0.3">
      <c r="A306" s="95">
        <v>45350</v>
      </c>
      <c r="B306" s="109" t="s">
        <v>3077</v>
      </c>
      <c r="C306" s="93" t="s">
        <v>3189</v>
      </c>
      <c r="D306" s="94"/>
      <c r="E306" s="95"/>
    </row>
    <row r="307" spans="1:5" hidden="1" x14ac:dyDescent="0.3">
      <c r="A307" s="92">
        <v>45350</v>
      </c>
      <c r="B307" s="79" t="s">
        <v>3077</v>
      </c>
      <c r="C307" s="80" t="s">
        <v>3190</v>
      </c>
      <c r="D307" s="85"/>
      <c r="E307" s="95"/>
    </row>
    <row r="308" spans="1:5" hidden="1" x14ac:dyDescent="0.3">
      <c r="A308" s="95">
        <v>45351</v>
      </c>
      <c r="B308" s="109" t="s">
        <v>3073</v>
      </c>
      <c r="C308" s="93" t="s">
        <v>3191</v>
      </c>
      <c r="D308" s="94"/>
      <c r="E308" s="95"/>
    </row>
    <row r="309" spans="1:5" hidden="1" x14ac:dyDescent="0.3">
      <c r="A309" s="92">
        <v>45352</v>
      </c>
      <c r="B309" s="79" t="s">
        <v>3073</v>
      </c>
      <c r="C309" s="130" t="s">
        <v>3192</v>
      </c>
      <c r="D309" s="81" t="s">
        <v>3053</v>
      </c>
      <c r="E309" s="95">
        <v>45590</v>
      </c>
    </row>
    <row r="310" spans="1:5" hidden="1" x14ac:dyDescent="0.3">
      <c r="A310" s="95">
        <v>45352</v>
      </c>
      <c r="B310" s="109" t="s">
        <v>3073</v>
      </c>
      <c r="C310" s="93" t="s">
        <v>3193</v>
      </c>
      <c r="D310" s="94"/>
      <c r="E310" s="95"/>
    </row>
    <row r="311" spans="1:5" hidden="1" x14ac:dyDescent="0.3">
      <c r="A311" s="95">
        <v>45352</v>
      </c>
      <c r="B311" s="109" t="s">
        <v>3076</v>
      </c>
      <c r="C311" s="93" t="s">
        <v>3194</v>
      </c>
      <c r="D311" s="94"/>
      <c r="E311" s="95"/>
    </row>
    <row r="312" spans="1:5" hidden="1" x14ac:dyDescent="0.3">
      <c r="A312" s="95">
        <v>45352</v>
      </c>
      <c r="B312" s="109" t="s">
        <v>3076</v>
      </c>
      <c r="C312" s="93" t="s">
        <v>3195</v>
      </c>
      <c r="D312" s="94"/>
      <c r="E312" s="95"/>
    </row>
    <row r="313" spans="1:5" hidden="1" x14ac:dyDescent="0.3">
      <c r="A313" s="95">
        <v>45356</v>
      </c>
      <c r="B313" s="109" t="s">
        <v>3077</v>
      </c>
      <c r="C313" s="93" t="s">
        <v>3196</v>
      </c>
      <c r="D313" s="94"/>
      <c r="E313" s="95"/>
    </row>
    <row r="314" spans="1:5" hidden="1" x14ac:dyDescent="0.3">
      <c r="A314" s="95">
        <v>45357</v>
      </c>
      <c r="B314" s="109" t="s">
        <v>3076</v>
      </c>
      <c r="C314" s="93" t="s">
        <v>3197</v>
      </c>
      <c r="D314" s="94"/>
      <c r="E314" s="95"/>
    </row>
    <row r="315" spans="1:5" hidden="1" x14ac:dyDescent="0.3">
      <c r="A315" s="95">
        <v>45357</v>
      </c>
      <c r="B315" s="109" t="s">
        <v>3077</v>
      </c>
      <c r="C315" s="93" t="s">
        <v>3198</v>
      </c>
      <c r="D315" s="94"/>
      <c r="E315" s="95"/>
    </row>
    <row r="316" spans="1:5" hidden="1" x14ac:dyDescent="0.3">
      <c r="A316" s="95">
        <v>45358</v>
      </c>
      <c r="B316" s="109" t="s">
        <v>3076</v>
      </c>
      <c r="C316" s="93" t="s">
        <v>3199</v>
      </c>
      <c r="D316" s="94"/>
      <c r="E316" s="95"/>
    </row>
    <row r="317" spans="1:5" hidden="1" x14ac:dyDescent="0.3">
      <c r="A317" s="95">
        <v>45359</v>
      </c>
      <c r="B317" s="109" t="s">
        <v>3076</v>
      </c>
      <c r="C317" s="93" t="s">
        <v>3200</v>
      </c>
      <c r="D317" s="94"/>
      <c r="E317" s="95"/>
    </row>
    <row r="318" spans="1:5" hidden="1" x14ac:dyDescent="0.3">
      <c r="A318" s="95">
        <v>45362</v>
      </c>
      <c r="B318" s="109" t="s">
        <v>3073</v>
      </c>
      <c r="C318" s="93" t="s">
        <v>3201</v>
      </c>
      <c r="D318" s="94"/>
      <c r="E318" s="95"/>
    </row>
    <row r="319" spans="1:5" hidden="1" x14ac:dyDescent="0.3">
      <c r="A319" s="95">
        <v>45362</v>
      </c>
      <c r="B319" s="109" t="s">
        <v>3076</v>
      </c>
      <c r="C319" s="93" t="s">
        <v>3202</v>
      </c>
      <c r="D319" s="94"/>
      <c r="E319" s="95"/>
    </row>
    <row r="320" spans="1:5" hidden="1" x14ac:dyDescent="0.3">
      <c r="A320" s="95">
        <v>45362</v>
      </c>
      <c r="B320" s="109" t="s">
        <v>3076</v>
      </c>
      <c r="C320" s="93" t="s">
        <v>3203</v>
      </c>
      <c r="D320" s="94"/>
      <c r="E320" s="95"/>
    </row>
    <row r="321" spans="1:5" hidden="1" x14ac:dyDescent="0.3">
      <c r="A321" s="95">
        <v>45364</v>
      </c>
      <c r="B321" s="109" t="s">
        <v>3076</v>
      </c>
      <c r="C321" s="93" t="s">
        <v>3204</v>
      </c>
      <c r="D321" s="94"/>
      <c r="E321" s="95"/>
    </row>
    <row r="322" spans="1:5" hidden="1" x14ac:dyDescent="0.3">
      <c r="A322" s="92">
        <v>45365</v>
      </c>
      <c r="B322" s="79" t="s">
        <v>3076</v>
      </c>
      <c r="C322" s="80" t="s">
        <v>3205</v>
      </c>
      <c r="D322" s="85"/>
      <c r="E322" s="95"/>
    </row>
    <row r="323" spans="1:5" hidden="1" x14ac:dyDescent="0.3">
      <c r="A323" s="95">
        <v>45369</v>
      </c>
      <c r="B323" s="109" t="s">
        <v>3077</v>
      </c>
      <c r="C323" s="93" t="s">
        <v>3206</v>
      </c>
      <c r="D323" s="94"/>
      <c r="E323" s="95"/>
    </row>
    <row r="324" spans="1:5" hidden="1" x14ac:dyDescent="0.3">
      <c r="A324" s="95">
        <v>45370</v>
      </c>
      <c r="B324" s="109" t="s">
        <v>3073</v>
      </c>
      <c r="C324" s="93" t="s">
        <v>3207</v>
      </c>
      <c r="D324" s="94"/>
      <c r="E324" s="95"/>
    </row>
    <row r="325" spans="1:5" hidden="1" x14ac:dyDescent="0.3">
      <c r="A325" s="95">
        <v>45371</v>
      </c>
      <c r="B325" s="109" t="s">
        <v>3073</v>
      </c>
      <c r="C325" s="93" t="s">
        <v>3208</v>
      </c>
      <c r="D325" s="94"/>
      <c r="E325" s="95"/>
    </row>
    <row r="326" spans="1:5" hidden="1" x14ac:dyDescent="0.3">
      <c r="A326" s="95">
        <v>45371</v>
      </c>
      <c r="B326" s="109" t="s">
        <v>3076</v>
      </c>
      <c r="C326" s="93" t="s">
        <v>3209</v>
      </c>
      <c r="D326" s="94"/>
      <c r="E326" s="95"/>
    </row>
    <row r="327" spans="1:5" hidden="1" x14ac:dyDescent="0.3">
      <c r="A327" s="95">
        <v>45372</v>
      </c>
      <c r="B327" s="109" t="s">
        <v>3077</v>
      </c>
      <c r="C327" s="93" t="s">
        <v>3210</v>
      </c>
      <c r="D327" s="94"/>
      <c r="E327" s="95"/>
    </row>
    <row r="328" spans="1:5" hidden="1" x14ac:dyDescent="0.3">
      <c r="A328" s="95">
        <v>45376</v>
      </c>
      <c r="B328" s="109" t="s">
        <v>3073</v>
      </c>
      <c r="C328" s="93" t="s">
        <v>3211</v>
      </c>
      <c r="D328" s="94"/>
      <c r="E328" s="95"/>
    </row>
    <row r="329" spans="1:5" hidden="1" x14ac:dyDescent="0.3">
      <c r="A329" s="95">
        <v>45376</v>
      </c>
      <c r="B329" s="109" t="s">
        <v>3073</v>
      </c>
      <c r="C329" s="93" t="s">
        <v>3212</v>
      </c>
      <c r="D329" s="94"/>
      <c r="E329" s="95"/>
    </row>
    <row r="330" spans="1:5" hidden="1" x14ac:dyDescent="0.3">
      <c r="A330" s="95">
        <v>45376</v>
      </c>
      <c r="B330" s="109" t="s">
        <v>3076</v>
      </c>
      <c r="C330" s="93" t="s">
        <v>3213</v>
      </c>
      <c r="D330" s="94"/>
      <c r="E330" s="95"/>
    </row>
    <row r="331" spans="1:5" hidden="1" x14ac:dyDescent="0.3">
      <c r="A331" s="95">
        <v>45376</v>
      </c>
      <c r="B331" s="109" t="s">
        <v>3076</v>
      </c>
      <c r="C331" s="93" t="s">
        <v>3214</v>
      </c>
      <c r="D331" s="94"/>
      <c r="E331" s="95"/>
    </row>
    <row r="332" spans="1:5" x14ac:dyDescent="0.3">
      <c r="A332" s="92">
        <v>45331</v>
      </c>
      <c r="B332" s="79" t="s">
        <v>3073</v>
      </c>
      <c r="C332" s="80" t="s">
        <v>3215</v>
      </c>
      <c r="D332" s="84" t="s">
        <v>3053</v>
      </c>
      <c r="E332" s="95" t="s">
        <v>3216</v>
      </c>
    </row>
    <row r="333" spans="1:5" hidden="1" x14ac:dyDescent="0.3">
      <c r="A333" s="92">
        <v>45379</v>
      </c>
      <c r="B333" s="79" t="s">
        <v>3161</v>
      </c>
      <c r="C333" s="80" t="s">
        <v>3217</v>
      </c>
      <c r="D333" s="85"/>
      <c r="E333" s="95"/>
    </row>
    <row r="334" spans="1:5" hidden="1" x14ac:dyDescent="0.3">
      <c r="A334" s="92">
        <v>45383</v>
      </c>
      <c r="B334" s="79" t="s">
        <v>3077</v>
      </c>
      <c r="C334" s="80" t="s">
        <v>3218</v>
      </c>
      <c r="D334" s="85"/>
      <c r="E334" s="95"/>
    </row>
    <row r="335" spans="1:5" hidden="1" x14ac:dyDescent="0.3">
      <c r="A335" s="95">
        <v>45383</v>
      </c>
      <c r="B335" s="109" t="s">
        <v>3077</v>
      </c>
      <c r="C335" s="93" t="s">
        <v>3219</v>
      </c>
      <c r="D335" s="94"/>
      <c r="E335" s="95"/>
    </row>
    <row r="336" spans="1:5" hidden="1" x14ac:dyDescent="0.3">
      <c r="A336" s="95">
        <v>45383</v>
      </c>
      <c r="B336" s="109" t="s">
        <v>3077</v>
      </c>
      <c r="C336" s="93" t="s">
        <v>3220</v>
      </c>
      <c r="D336" s="94"/>
      <c r="E336" s="95"/>
    </row>
    <row r="337" spans="1:5" hidden="1" x14ac:dyDescent="0.3">
      <c r="A337" s="95">
        <v>45384</v>
      </c>
      <c r="B337" s="109" t="s">
        <v>3073</v>
      </c>
      <c r="C337" s="93" t="s">
        <v>3221</v>
      </c>
      <c r="D337" s="94"/>
      <c r="E337" s="95"/>
    </row>
    <row r="338" spans="1:5" hidden="1" x14ac:dyDescent="0.3">
      <c r="A338" s="95">
        <v>45385</v>
      </c>
      <c r="B338" s="109" t="s">
        <v>3161</v>
      </c>
      <c r="C338" s="93" t="s">
        <v>3222</v>
      </c>
      <c r="D338" s="94"/>
      <c r="E338" s="95"/>
    </row>
    <row r="339" spans="1:5" x14ac:dyDescent="0.3">
      <c r="A339" s="95">
        <v>45378</v>
      </c>
      <c r="B339" s="109" t="s">
        <v>3077</v>
      </c>
      <c r="C339" s="93" t="s">
        <v>3223</v>
      </c>
      <c r="D339" s="84" t="s">
        <v>3053</v>
      </c>
      <c r="E339" s="95" t="s">
        <v>3216</v>
      </c>
    </row>
    <row r="340" spans="1:5" hidden="1" x14ac:dyDescent="0.3">
      <c r="A340" s="95">
        <v>45385</v>
      </c>
      <c r="B340" s="109" t="s">
        <v>3077</v>
      </c>
      <c r="C340" s="93" t="s">
        <v>3224</v>
      </c>
      <c r="D340" s="94"/>
      <c r="E340" s="95"/>
    </row>
    <row r="341" spans="1:5" hidden="1" x14ac:dyDescent="0.3">
      <c r="A341" s="95">
        <v>45392</v>
      </c>
      <c r="B341" s="109" t="s">
        <v>3073</v>
      </c>
      <c r="C341" s="93" t="s">
        <v>3225</v>
      </c>
      <c r="D341" s="94"/>
      <c r="E341" s="95"/>
    </row>
    <row r="342" spans="1:5" x14ac:dyDescent="0.3">
      <c r="A342" s="95">
        <v>45524</v>
      </c>
      <c r="B342" s="109" t="s">
        <v>3073</v>
      </c>
      <c r="C342" s="93" t="s">
        <v>3226</v>
      </c>
      <c r="D342" s="94" t="s">
        <v>3053</v>
      </c>
      <c r="E342" s="95" t="s">
        <v>3227</v>
      </c>
    </row>
    <row r="343" spans="1:5" hidden="1" x14ac:dyDescent="0.3">
      <c r="A343" s="95">
        <v>45398</v>
      </c>
      <c r="B343" s="109" t="s">
        <v>3077</v>
      </c>
      <c r="C343" s="93" t="s">
        <v>3228</v>
      </c>
      <c r="D343" s="94"/>
      <c r="E343" s="95"/>
    </row>
    <row r="344" spans="1:5" hidden="1" x14ac:dyDescent="0.3">
      <c r="A344" s="95">
        <v>45398</v>
      </c>
      <c r="B344" s="109" t="s">
        <v>3073</v>
      </c>
      <c r="C344" s="93" t="s">
        <v>3229</v>
      </c>
      <c r="D344" s="94"/>
      <c r="E344" s="95"/>
    </row>
    <row r="345" spans="1:5" hidden="1" x14ac:dyDescent="0.3">
      <c r="A345" s="95">
        <v>45400</v>
      </c>
      <c r="B345" s="109" t="s">
        <v>3073</v>
      </c>
      <c r="C345" s="93" t="s">
        <v>3230</v>
      </c>
      <c r="D345" s="94"/>
      <c r="E345" s="95"/>
    </row>
    <row r="346" spans="1:5" hidden="1" x14ac:dyDescent="0.3">
      <c r="A346" s="95">
        <v>45400</v>
      </c>
      <c r="B346" s="109" t="s">
        <v>3161</v>
      </c>
      <c r="C346" s="93" t="s">
        <v>3231</v>
      </c>
      <c r="D346" s="94"/>
      <c r="E346" s="95"/>
    </row>
    <row r="347" spans="1:5" hidden="1" x14ac:dyDescent="0.3">
      <c r="A347" s="95">
        <v>45401</v>
      </c>
      <c r="B347" s="109" t="s">
        <v>3077</v>
      </c>
      <c r="C347" s="93" t="s">
        <v>3232</v>
      </c>
      <c r="D347" s="94"/>
      <c r="E347" s="95"/>
    </row>
    <row r="348" spans="1:5" hidden="1" x14ac:dyDescent="0.3">
      <c r="A348" s="95">
        <v>45401</v>
      </c>
      <c r="B348" s="109" t="s">
        <v>3073</v>
      </c>
      <c r="C348" s="93" t="s">
        <v>3233</v>
      </c>
      <c r="D348" s="94"/>
      <c r="E348" s="95"/>
    </row>
    <row r="349" spans="1:5" hidden="1" x14ac:dyDescent="0.3">
      <c r="A349" s="95">
        <v>45401</v>
      </c>
      <c r="B349" s="109" t="s">
        <v>3077</v>
      </c>
      <c r="C349" s="93" t="s">
        <v>3234</v>
      </c>
      <c r="D349" s="94"/>
      <c r="E349" s="95"/>
    </row>
    <row r="350" spans="1:5" hidden="1" x14ac:dyDescent="0.3">
      <c r="A350" s="95">
        <v>45404</v>
      </c>
      <c r="B350" s="109" t="s">
        <v>3076</v>
      </c>
      <c r="C350" s="93" t="s">
        <v>3235</v>
      </c>
      <c r="D350" s="94"/>
      <c r="E350" s="95"/>
    </row>
    <row r="351" spans="1:5" hidden="1" x14ac:dyDescent="0.3">
      <c r="A351" s="95">
        <v>45407</v>
      </c>
      <c r="B351" s="109" t="s">
        <v>3078</v>
      </c>
      <c r="C351" s="93" t="s">
        <v>3236</v>
      </c>
      <c r="D351" s="94"/>
      <c r="E351" s="95"/>
    </row>
    <row r="352" spans="1:5" hidden="1" x14ac:dyDescent="0.3">
      <c r="A352" s="95">
        <v>45408</v>
      </c>
      <c r="B352" s="109" t="s">
        <v>3077</v>
      </c>
      <c r="C352" s="93" t="s">
        <v>3237</v>
      </c>
      <c r="D352" s="94"/>
      <c r="E352" s="95"/>
    </row>
    <row r="353" spans="1:5" hidden="1" x14ac:dyDescent="0.3">
      <c r="A353" s="95">
        <v>45412</v>
      </c>
      <c r="B353" s="109" t="s">
        <v>3076</v>
      </c>
      <c r="C353" s="93" t="s">
        <v>3238</v>
      </c>
      <c r="D353" s="94"/>
      <c r="E353" s="95"/>
    </row>
    <row r="354" spans="1:5" hidden="1" x14ac:dyDescent="0.3">
      <c r="A354" s="95">
        <v>45418</v>
      </c>
      <c r="B354" s="109" t="s">
        <v>3073</v>
      </c>
      <c r="C354" s="93" t="s">
        <v>3239</v>
      </c>
      <c r="D354" s="94"/>
      <c r="E354" s="95"/>
    </row>
    <row r="355" spans="1:5" hidden="1" x14ac:dyDescent="0.3">
      <c r="A355" s="95">
        <v>45420</v>
      </c>
      <c r="B355" s="109" t="s">
        <v>3076</v>
      </c>
      <c r="C355" s="93" t="s">
        <v>3240</v>
      </c>
      <c r="D355" s="94"/>
      <c r="E355" s="95"/>
    </row>
    <row r="356" spans="1:5" hidden="1" x14ac:dyDescent="0.3">
      <c r="A356" s="92">
        <v>45426</v>
      </c>
      <c r="B356" s="109" t="s">
        <v>3073</v>
      </c>
      <c r="C356" s="80" t="s">
        <v>3241</v>
      </c>
      <c r="D356" s="85"/>
      <c r="E356" s="95"/>
    </row>
    <row r="357" spans="1:5" hidden="1" x14ac:dyDescent="0.3">
      <c r="A357" s="95">
        <v>45426</v>
      </c>
      <c r="B357" s="109" t="s">
        <v>3077</v>
      </c>
      <c r="C357" s="93" t="s">
        <v>3242</v>
      </c>
      <c r="D357" s="94"/>
      <c r="E357" s="95"/>
    </row>
    <row r="358" spans="1:5" hidden="1" x14ac:dyDescent="0.3">
      <c r="A358" s="95">
        <v>45432</v>
      </c>
      <c r="B358" s="109" t="s">
        <v>3073</v>
      </c>
      <c r="C358" s="93" t="s">
        <v>3243</v>
      </c>
      <c r="D358" s="94"/>
      <c r="E358" s="95"/>
    </row>
    <row r="359" spans="1:5" hidden="1" x14ac:dyDescent="0.3">
      <c r="A359" s="95">
        <v>45434</v>
      </c>
      <c r="B359" s="109" t="s">
        <v>3076</v>
      </c>
      <c r="C359" s="93" t="s">
        <v>3244</v>
      </c>
      <c r="D359" s="94"/>
      <c r="E359" s="95"/>
    </row>
    <row r="360" spans="1:5" hidden="1" x14ac:dyDescent="0.3">
      <c r="A360" s="95">
        <v>45435</v>
      </c>
      <c r="B360" s="109" t="s">
        <v>3073</v>
      </c>
      <c r="C360" s="93" t="s">
        <v>3245</v>
      </c>
      <c r="D360" s="94"/>
      <c r="E360" s="95"/>
    </row>
    <row r="361" spans="1:5" hidden="1" x14ac:dyDescent="0.3">
      <c r="A361" s="95">
        <v>45436</v>
      </c>
      <c r="B361" s="109" t="s">
        <v>3073</v>
      </c>
      <c r="C361" s="93" t="s">
        <v>3246</v>
      </c>
      <c r="D361" s="94"/>
      <c r="E361" s="95"/>
    </row>
    <row r="362" spans="1:5" hidden="1" x14ac:dyDescent="0.3">
      <c r="A362" s="95">
        <v>45439</v>
      </c>
      <c r="B362" s="109" t="s">
        <v>3073</v>
      </c>
      <c r="C362" s="93" t="s">
        <v>3247</v>
      </c>
      <c r="D362" s="94"/>
      <c r="E362" s="95"/>
    </row>
    <row r="363" spans="1:5" hidden="1" x14ac:dyDescent="0.3">
      <c r="A363" s="95">
        <v>45439</v>
      </c>
      <c r="B363" s="109" t="s">
        <v>3078</v>
      </c>
      <c r="C363" s="93" t="s">
        <v>3248</v>
      </c>
      <c r="D363" s="94"/>
      <c r="E363" s="95"/>
    </row>
    <row r="364" spans="1:5" hidden="1" x14ac:dyDescent="0.3">
      <c r="A364" s="95">
        <v>45441</v>
      </c>
      <c r="B364" s="109" t="s">
        <v>3076</v>
      </c>
      <c r="C364" s="93" t="s">
        <v>3249</v>
      </c>
      <c r="D364" s="94"/>
      <c r="E364" s="95"/>
    </row>
    <row r="365" spans="1:5" hidden="1" x14ac:dyDescent="0.3">
      <c r="A365" s="95">
        <v>45446</v>
      </c>
      <c r="B365" s="109" t="s">
        <v>3076</v>
      </c>
      <c r="C365" s="93" t="s">
        <v>3250</v>
      </c>
      <c r="D365" s="94"/>
      <c r="E365" s="95"/>
    </row>
    <row r="366" spans="1:5" hidden="1" x14ac:dyDescent="0.3">
      <c r="A366" s="95">
        <v>45449</v>
      </c>
      <c r="B366" s="109" t="s">
        <v>3077</v>
      </c>
      <c r="C366" s="93" t="s">
        <v>3251</v>
      </c>
      <c r="D366" s="94"/>
      <c r="E366" s="95"/>
    </row>
    <row r="367" spans="1:5" hidden="1" x14ac:dyDescent="0.3">
      <c r="A367" s="95">
        <v>45450</v>
      </c>
      <c r="B367" s="109" t="s">
        <v>3073</v>
      </c>
      <c r="C367" s="93" t="s">
        <v>3252</v>
      </c>
      <c r="D367" s="94"/>
      <c r="E367" s="95"/>
    </row>
    <row r="368" spans="1:5" hidden="1" x14ac:dyDescent="0.3">
      <c r="A368" s="95">
        <v>45454</v>
      </c>
      <c r="B368" s="109" t="s">
        <v>3073</v>
      </c>
      <c r="C368" s="93" t="s">
        <v>3253</v>
      </c>
      <c r="D368" s="94"/>
      <c r="E368" s="95"/>
    </row>
    <row r="369" spans="1:5" hidden="1" x14ac:dyDescent="0.3">
      <c r="A369" s="95">
        <v>45454</v>
      </c>
      <c r="B369" s="109" t="s">
        <v>3161</v>
      </c>
      <c r="C369" s="93" t="s">
        <v>3254</v>
      </c>
      <c r="D369" s="94"/>
      <c r="E369" s="95"/>
    </row>
    <row r="370" spans="1:5" hidden="1" x14ac:dyDescent="0.3">
      <c r="A370" s="95">
        <v>45454</v>
      </c>
      <c r="B370" s="109" t="s">
        <v>3073</v>
      </c>
      <c r="C370" s="93" t="s">
        <v>3255</v>
      </c>
      <c r="D370" s="94"/>
      <c r="E370" s="95"/>
    </row>
    <row r="371" spans="1:5" hidden="1" x14ac:dyDescent="0.3">
      <c r="A371" s="95">
        <v>45454</v>
      </c>
      <c r="B371" s="109" t="s">
        <v>3161</v>
      </c>
      <c r="C371" s="93" t="s">
        <v>3256</v>
      </c>
      <c r="D371" s="94"/>
      <c r="E371" s="95"/>
    </row>
    <row r="372" spans="1:5" hidden="1" x14ac:dyDescent="0.3">
      <c r="A372" s="95">
        <v>45456</v>
      </c>
      <c r="B372" s="109" t="s">
        <v>3073</v>
      </c>
      <c r="C372" s="93" t="s">
        <v>3257</v>
      </c>
      <c r="D372" s="94"/>
      <c r="E372" s="95"/>
    </row>
    <row r="373" spans="1:5" hidden="1" x14ac:dyDescent="0.3">
      <c r="A373" s="95">
        <v>45456</v>
      </c>
      <c r="B373" s="109" t="s">
        <v>3076</v>
      </c>
      <c r="C373" s="93" t="s">
        <v>3258</v>
      </c>
      <c r="D373" s="94"/>
      <c r="E373" s="95"/>
    </row>
    <row r="374" spans="1:5" hidden="1" x14ac:dyDescent="0.3">
      <c r="A374" s="95">
        <v>45456</v>
      </c>
      <c r="B374" s="109" t="s">
        <v>3073</v>
      </c>
      <c r="C374" s="93" t="s">
        <v>3259</v>
      </c>
      <c r="D374" s="94"/>
      <c r="E374" s="95"/>
    </row>
    <row r="375" spans="1:5" hidden="1" x14ac:dyDescent="0.3">
      <c r="A375" s="95">
        <v>45468</v>
      </c>
      <c r="B375" s="109" t="s">
        <v>3161</v>
      </c>
      <c r="C375" s="93" t="s">
        <v>3260</v>
      </c>
      <c r="D375" s="94"/>
      <c r="E375" s="95"/>
    </row>
    <row r="376" spans="1:5" hidden="1" x14ac:dyDescent="0.3">
      <c r="A376" s="95">
        <v>45471</v>
      </c>
      <c r="B376" s="109" t="s">
        <v>3076</v>
      </c>
      <c r="C376" s="93" t="s">
        <v>3261</v>
      </c>
      <c r="D376" s="94"/>
      <c r="E376" s="95"/>
    </row>
    <row r="377" spans="1:5" hidden="1" x14ac:dyDescent="0.3">
      <c r="A377" s="92">
        <v>45475</v>
      </c>
      <c r="B377" s="79" t="s">
        <v>3077</v>
      </c>
      <c r="C377" s="80" t="s">
        <v>3262</v>
      </c>
      <c r="D377" s="85"/>
      <c r="E377" s="95"/>
    </row>
    <row r="378" spans="1:5" hidden="1" x14ac:dyDescent="0.3">
      <c r="A378" s="95">
        <v>45476</v>
      </c>
      <c r="B378" s="79" t="s">
        <v>3077</v>
      </c>
      <c r="C378" s="93" t="s">
        <v>3263</v>
      </c>
      <c r="D378" s="94"/>
      <c r="E378" s="95"/>
    </row>
    <row r="379" spans="1:5" hidden="1" x14ac:dyDescent="0.3">
      <c r="A379" s="95">
        <v>45477</v>
      </c>
      <c r="B379" s="79" t="s">
        <v>3077</v>
      </c>
      <c r="C379" s="93" t="s">
        <v>3264</v>
      </c>
      <c r="D379" s="94"/>
      <c r="E379" s="95"/>
    </row>
    <row r="380" spans="1:5" hidden="1" x14ac:dyDescent="0.3">
      <c r="A380" s="95">
        <v>45477</v>
      </c>
      <c r="B380" s="109" t="s">
        <v>3073</v>
      </c>
      <c r="C380" s="93" t="s">
        <v>3265</v>
      </c>
      <c r="D380" s="94"/>
      <c r="E380" s="95"/>
    </row>
    <row r="381" spans="1:5" hidden="1" x14ac:dyDescent="0.3">
      <c r="A381" s="95">
        <v>45482</v>
      </c>
      <c r="B381" s="79" t="s">
        <v>3077</v>
      </c>
      <c r="C381" s="93" t="s">
        <v>3266</v>
      </c>
      <c r="D381" s="94"/>
      <c r="E381" s="95"/>
    </row>
    <row r="382" spans="1:5" hidden="1" x14ac:dyDescent="0.3">
      <c r="A382" s="95">
        <v>45482</v>
      </c>
      <c r="B382" s="79" t="s">
        <v>3077</v>
      </c>
      <c r="C382" s="93" t="s">
        <v>3267</v>
      </c>
      <c r="D382" s="94"/>
      <c r="E382" s="95"/>
    </row>
    <row r="383" spans="1:5" hidden="1" x14ac:dyDescent="0.3">
      <c r="A383" s="95">
        <v>45482</v>
      </c>
      <c r="B383" s="79" t="s">
        <v>3077</v>
      </c>
      <c r="C383" s="93" t="s">
        <v>3268</v>
      </c>
      <c r="D383" s="94"/>
      <c r="E383" s="95"/>
    </row>
    <row r="384" spans="1:5" hidden="1" x14ac:dyDescent="0.3">
      <c r="A384" s="95">
        <v>45489</v>
      </c>
      <c r="B384" s="79" t="s">
        <v>3077</v>
      </c>
      <c r="C384" s="93" t="s">
        <v>3269</v>
      </c>
      <c r="D384" s="94"/>
      <c r="E384" s="95"/>
    </row>
    <row r="385" spans="1:5" hidden="1" x14ac:dyDescent="0.3">
      <c r="A385" s="95">
        <v>45489</v>
      </c>
      <c r="B385" s="109" t="s">
        <v>3073</v>
      </c>
      <c r="C385" s="93" t="s">
        <v>3270</v>
      </c>
      <c r="D385" s="94"/>
      <c r="E385" s="95"/>
    </row>
    <row r="386" spans="1:5" hidden="1" x14ac:dyDescent="0.3">
      <c r="A386" s="95">
        <v>45491</v>
      </c>
      <c r="B386" s="109" t="s">
        <v>3076</v>
      </c>
      <c r="C386" s="93" t="s">
        <v>3271</v>
      </c>
      <c r="D386" s="94"/>
      <c r="E386" s="95"/>
    </row>
    <row r="387" spans="1:5" hidden="1" x14ac:dyDescent="0.3">
      <c r="A387" s="95">
        <v>45497</v>
      </c>
      <c r="B387" s="109" t="s">
        <v>3073</v>
      </c>
      <c r="C387" s="93" t="s">
        <v>3272</v>
      </c>
      <c r="D387" s="94"/>
      <c r="E387" s="95"/>
    </row>
    <row r="388" spans="1:5" hidden="1" x14ac:dyDescent="0.3">
      <c r="A388" s="95">
        <v>45498</v>
      </c>
      <c r="B388" s="79" t="s">
        <v>3077</v>
      </c>
      <c r="C388" s="93" t="s">
        <v>3273</v>
      </c>
      <c r="D388" s="94"/>
      <c r="E388" s="95"/>
    </row>
    <row r="389" spans="1:5" hidden="1" x14ac:dyDescent="0.3">
      <c r="A389" s="98">
        <v>45499</v>
      </c>
      <c r="B389" s="110" t="s">
        <v>3076</v>
      </c>
      <c r="C389" s="96" t="s">
        <v>3274</v>
      </c>
      <c r="D389" s="97"/>
      <c r="E389" s="95"/>
    </row>
    <row r="390" spans="1:5" hidden="1" x14ac:dyDescent="0.3">
      <c r="A390" s="95">
        <v>45503</v>
      </c>
      <c r="B390" s="109" t="s">
        <v>3161</v>
      </c>
      <c r="C390" s="93" t="s">
        <v>3275</v>
      </c>
      <c r="D390" s="94"/>
      <c r="E390" s="95"/>
    </row>
    <row r="391" spans="1:5" hidden="1" x14ac:dyDescent="0.3">
      <c r="A391" s="121">
        <v>45504</v>
      </c>
      <c r="B391" s="109" t="s">
        <v>3073</v>
      </c>
      <c r="C391" s="123" t="s">
        <v>3276</v>
      </c>
      <c r="D391" s="124"/>
      <c r="E391" s="95"/>
    </row>
    <row r="392" spans="1:5" hidden="1" x14ac:dyDescent="0.3">
      <c r="A392" s="121">
        <v>45505</v>
      </c>
      <c r="B392" s="122" t="s">
        <v>3073</v>
      </c>
      <c r="C392" s="123" t="s">
        <v>3277</v>
      </c>
      <c r="D392" s="124"/>
      <c r="E392" s="95"/>
    </row>
    <row r="393" spans="1:5" hidden="1" x14ac:dyDescent="0.3">
      <c r="A393" s="121">
        <v>45505</v>
      </c>
      <c r="B393" s="109" t="s">
        <v>3073</v>
      </c>
      <c r="C393" s="123" t="s">
        <v>3278</v>
      </c>
      <c r="D393" s="124"/>
      <c r="E393" s="95"/>
    </row>
    <row r="394" spans="1:5" hidden="1" x14ac:dyDescent="0.3">
      <c r="A394" s="121">
        <v>45510</v>
      </c>
      <c r="B394" s="122" t="s">
        <v>3076</v>
      </c>
      <c r="C394" s="123" t="s">
        <v>3279</v>
      </c>
      <c r="D394" s="124"/>
      <c r="E394" s="95"/>
    </row>
    <row r="395" spans="1:5" hidden="1" x14ac:dyDescent="0.3">
      <c r="A395" s="121">
        <v>45511</v>
      </c>
      <c r="B395" s="122" t="s">
        <v>3073</v>
      </c>
      <c r="C395" s="123" t="s">
        <v>3280</v>
      </c>
      <c r="D395" s="124"/>
      <c r="E395" s="95"/>
    </row>
    <row r="396" spans="1:5" hidden="1" x14ac:dyDescent="0.3">
      <c r="A396" s="121">
        <v>45513</v>
      </c>
      <c r="B396" s="122" t="s">
        <v>3077</v>
      </c>
      <c r="C396" s="123" t="s">
        <v>3281</v>
      </c>
      <c r="D396" s="124"/>
      <c r="E396" s="95"/>
    </row>
    <row r="397" spans="1:5" hidden="1" x14ac:dyDescent="0.3">
      <c r="A397" s="121">
        <v>45518</v>
      </c>
      <c r="B397" s="109" t="s">
        <v>3073</v>
      </c>
      <c r="C397" s="123" t="s">
        <v>3282</v>
      </c>
      <c r="D397" s="124"/>
      <c r="E397" s="95"/>
    </row>
    <row r="398" spans="1:5" hidden="1" x14ac:dyDescent="0.3">
      <c r="A398" s="121">
        <v>45518</v>
      </c>
      <c r="B398" s="109" t="s">
        <v>3073</v>
      </c>
      <c r="C398" s="123" t="s">
        <v>3283</v>
      </c>
      <c r="D398" s="124"/>
      <c r="E398" s="95"/>
    </row>
    <row r="399" spans="1:5" hidden="1" x14ac:dyDescent="0.3">
      <c r="A399" s="121">
        <v>45518</v>
      </c>
      <c r="B399" s="122" t="s">
        <v>3076</v>
      </c>
      <c r="C399" s="123" t="s">
        <v>3284</v>
      </c>
      <c r="D399" s="124"/>
      <c r="E399" s="95"/>
    </row>
    <row r="400" spans="1:5" hidden="1" x14ac:dyDescent="0.3">
      <c r="A400" s="121">
        <v>45519</v>
      </c>
      <c r="B400" s="122" t="s">
        <v>3076</v>
      </c>
      <c r="C400" s="123" t="s">
        <v>3285</v>
      </c>
      <c r="D400" s="124"/>
      <c r="E400" s="95"/>
    </row>
    <row r="401" spans="1:5" hidden="1" x14ac:dyDescent="0.3">
      <c r="A401" s="121">
        <v>45519</v>
      </c>
      <c r="B401" s="122" t="s">
        <v>3076</v>
      </c>
      <c r="C401" s="123" t="s">
        <v>3286</v>
      </c>
      <c r="D401" s="124"/>
      <c r="E401" s="95"/>
    </row>
    <row r="402" spans="1:5" hidden="1" x14ac:dyDescent="0.3">
      <c r="A402" s="121">
        <v>45520</v>
      </c>
      <c r="B402" s="122" t="s">
        <v>3076</v>
      </c>
      <c r="C402" s="123" t="s">
        <v>3287</v>
      </c>
      <c r="D402" s="124"/>
      <c r="E402" s="95"/>
    </row>
    <row r="403" spans="1:5" hidden="1" x14ac:dyDescent="0.3">
      <c r="A403" s="121">
        <v>45523</v>
      </c>
      <c r="B403" s="122" t="s">
        <v>3077</v>
      </c>
      <c r="C403" s="123" t="s">
        <v>3288</v>
      </c>
      <c r="D403" s="124"/>
      <c r="E403" s="95"/>
    </row>
    <row r="404" spans="1:5" hidden="1" x14ac:dyDescent="0.3">
      <c r="A404" s="121">
        <v>45523</v>
      </c>
      <c r="B404" s="122" t="s">
        <v>3076</v>
      </c>
      <c r="C404" s="123" t="s">
        <v>3289</v>
      </c>
      <c r="D404" s="124"/>
      <c r="E404" s="95"/>
    </row>
    <row r="405" spans="1:5" x14ac:dyDescent="0.3">
      <c r="A405" s="121">
        <v>45385</v>
      </c>
      <c r="B405" s="109" t="s">
        <v>3078</v>
      </c>
      <c r="C405" s="123" t="s">
        <v>3290</v>
      </c>
      <c r="D405" s="84" t="s">
        <v>3053</v>
      </c>
      <c r="E405" s="95" t="s">
        <v>3291</v>
      </c>
    </row>
    <row r="406" spans="1:5" hidden="1" x14ac:dyDescent="0.3">
      <c r="A406" s="121">
        <v>45526</v>
      </c>
      <c r="B406" s="109" t="s">
        <v>3073</v>
      </c>
      <c r="C406" s="123" t="s">
        <v>3292</v>
      </c>
      <c r="D406" s="124"/>
      <c r="E406" s="95"/>
    </row>
    <row r="407" spans="1:5" hidden="1" x14ac:dyDescent="0.3">
      <c r="A407" s="121">
        <v>45530</v>
      </c>
      <c r="B407" s="109" t="s">
        <v>3073</v>
      </c>
      <c r="C407" s="123" t="s">
        <v>3293</v>
      </c>
      <c r="D407" s="124"/>
      <c r="E407" s="95"/>
    </row>
    <row r="408" spans="1:5" hidden="1" x14ac:dyDescent="0.3">
      <c r="A408" s="121">
        <v>45530</v>
      </c>
      <c r="B408" s="122" t="s">
        <v>3077</v>
      </c>
      <c r="C408" s="123" t="s">
        <v>3294</v>
      </c>
      <c r="D408" s="124"/>
      <c r="E408" s="95"/>
    </row>
    <row r="409" spans="1:5" hidden="1" x14ac:dyDescent="0.3">
      <c r="A409" s="121">
        <v>45530</v>
      </c>
      <c r="B409" s="109" t="s">
        <v>3073</v>
      </c>
      <c r="C409" s="123" t="s">
        <v>3295</v>
      </c>
      <c r="D409" s="124"/>
      <c r="E409" s="95"/>
    </row>
    <row r="410" spans="1:5" hidden="1" x14ac:dyDescent="0.3">
      <c r="A410" s="121">
        <v>45530</v>
      </c>
      <c r="B410" s="109" t="s">
        <v>3073</v>
      </c>
      <c r="C410" s="123" t="s">
        <v>3296</v>
      </c>
      <c r="D410" s="124"/>
      <c r="E410" s="95"/>
    </row>
    <row r="411" spans="1:5" hidden="1" x14ac:dyDescent="0.3">
      <c r="A411" s="121">
        <v>45540</v>
      </c>
      <c r="B411" s="122" t="s">
        <v>3077</v>
      </c>
      <c r="C411" s="123" t="s">
        <v>3297</v>
      </c>
      <c r="D411" s="124"/>
      <c r="E411" s="95"/>
    </row>
    <row r="412" spans="1:5" hidden="1" x14ac:dyDescent="0.3">
      <c r="A412" s="121">
        <v>45541</v>
      </c>
      <c r="B412" s="109" t="s">
        <v>3073</v>
      </c>
      <c r="C412" s="123" t="s">
        <v>3298</v>
      </c>
      <c r="D412" s="124"/>
      <c r="E412" s="95"/>
    </row>
    <row r="413" spans="1:5" hidden="1" x14ac:dyDescent="0.3">
      <c r="A413" s="121">
        <v>45546</v>
      </c>
      <c r="B413" s="122" t="s">
        <v>3077</v>
      </c>
      <c r="C413" s="123" t="s">
        <v>3299</v>
      </c>
      <c r="D413" s="124"/>
      <c r="E413" s="95"/>
    </row>
    <row r="414" spans="1:5" hidden="1" x14ac:dyDescent="0.3">
      <c r="A414" s="121">
        <v>45547</v>
      </c>
      <c r="B414" s="122" t="s">
        <v>3077</v>
      </c>
      <c r="C414" s="123" t="s">
        <v>2225</v>
      </c>
      <c r="D414" s="124"/>
      <c r="E414" s="95"/>
    </row>
    <row r="415" spans="1:5" hidden="1" x14ac:dyDescent="0.3">
      <c r="A415" s="121">
        <v>45548</v>
      </c>
      <c r="B415" s="122" t="s">
        <v>3077</v>
      </c>
      <c r="C415" s="123" t="s">
        <v>3300</v>
      </c>
      <c r="D415" s="124"/>
      <c r="E415" s="95"/>
    </row>
    <row r="416" spans="1:5" hidden="1" x14ac:dyDescent="0.3">
      <c r="A416" s="121">
        <v>45552</v>
      </c>
      <c r="B416" s="122" t="s">
        <v>3078</v>
      </c>
      <c r="C416" s="123" t="s">
        <v>3301</v>
      </c>
      <c r="D416" s="124"/>
      <c r="E416" s="95"/>
    </row>
    <row r="417" spans="1:5" hidden="1" x14ac:dyDescent="0.3">
      <c r="A417" s="121">
        <v>45552</v>
      </c>
      <c r="B417" s="122" t="s">
        <v>3077</v>
      </c>
      <c r="C417" s="123" t="s">
        <v>3302</v>
      </c>
      <c r="D417" s="124"/>
      <c r="E417" s="95"/>
    </row>
    <row r="418" spans="1:5" hidden="1" x14ac:dyDescent="0.3">
      <c r="A418" s="121">
        <v>45552</v>
      </c>
      <c r="B418" s="122" t="s">
        <v>3076</v>
      </c>
      <c r="C418" s="123" t="s">
        <v>3303</v>
      </c>
      <c r="D418" s="124"/>
      <c r="E418" s="95"/>
    </row>
    <row r="419" spans="1:5" hidden="1" x14ac:dyDescent="0.3">
      <c r="A419" s="121">
        <v>45553</v>
      </c>
      <c r="B419" s="109" t="s">
        <v>3073</v>
      </c>
      <c r="C419" s="123" t="s">
        <v>3304</v>
      </c>
      <c r="D419" s="124"/>
      <c r="E419" s="95"/>
    </row>
    <row r="420" spans="1:5" hidden="1" x14ac:dyDescent="0.3">
      <c r="A420" s="121">
        <v>45555</v>
      </c>
      <c r="B420" s="122" t="s">
        <v>3078</v>
      </c>
      <c r="C420" s="123" t="s">
        <v>3305</v>
      </c>
      <c r="D420" s="124"/>
      <c r="E420" s="95"/>
    </row>
    <row r="421" spans="1:5" hidden="1" x14ac:dyDescent="0.3">
      <c r="A421" s="121">
        <v>45560</v>
      </c>
      <c r="B421" s="109" t="s">
        <v>3073</v>
      </c>
      <c r="C421" s="123" t="s">
        <v>3306</v>
      </c>
      <c r="D421" s="124"/>
      <c r="E421" s="95"/>
    </row>
    <row r="422" spans="1:5" hidden="1" x14ac:dyDescent="0.3">
      <c r="A422" s="121">
        <v>45562</v>
      </c>
      <c r="B422" s="122" t="s">
        <v>3078</v>
      </c>
      <c r="C422" s="123" t="s">
        <v>3307</v>
      </c>
      <c r="D422" s="124"/>
      <c r="E422" s="95"/>
    </row>
    <row r="423" spans="1:5" hidden="1" x14ac:dyDescent="0.3">
      <c r="A423" s="121">
        <v>45562</v>
      </c>
      <c r="B423" s="122" t="s">
        <v>3078</v>
      </c>
      <c r="C423" s="123" t="s">
        <v>3308</v>
      </c>
      <c r="D423" s="124"/>
      <c r="E423" s="95"/>
    </row>
    <row r="424" spans="1:5" hidden="1" x14ac:dyDescent="0.3">
      <c r="A424" s="121">
        <v>45566</v>
      </c>
      <c r="B424" s="122" t="s">
        <v>3073</v>
      </c>
      <c r="C424" s="123" t="s">
        <v>3309</v>
      </c>
      <c r="D424" s="124"/>
      <c r="E424" s="95"/>
    </row>
    <row r="425" spans="1:5" hidden="1" x14ac:dyDescent="0.3">
      <c r="A425" s="121">
        <v>45566</v>
      </c>
      <c r="B425" s="122" t="s">
        <v>3073</v>
      </c>
      <c r="C425" s="123" t="s">
        <v>3310</v>
      </c>
      <c r="D425" s="124"/>
      <c r="E425" s="95"/>
    </row>
    <row r="426" spans="1:5" hidden="1" x14ac:dyDescent="0.3">
      <c r="A426" s="121">
        <v>45566</v>
      </c>
      <c r="B426" s="122" t="s">
        <v>3073</v>
      </c>
      <c r="C426" s="123" t="s">
        <v>3311</v>
      </c>
      <c r="D426" s="124"/>
      <c r="E426" s="95"/>
    </row>
    <row r="427" spans="1:5" hidden="1" x14ac:dyDescent="0.3">
      <c r="A427" s="121">
        <v>45566</v>
      </c>
      <c r="B427" s="122" t="s">
        <v>3073</v>
      </c>
      <c r="C427" s="123" t="s">
        <v>3312</v>
      </c>
      <c r="D427" s="124"/>
      <c r="E427" s="95"/>
    </row>
    <row r="428" spans="1:5" hidden="1" x14ac:dyDescent="0.3">
      <c r="A428" s="121">
        <v>45566</v>
      </c>
      <c r="B428" s="122" t="s">
        <v>3073</v>
      </c>
      <c r="C428" s="123" t="s">
        <v>3313</v>
      </c>
      <c r="D428" s="124"/>
      <c r="E428" s="95"/>
    </row>
    <row r="429" spans="1:5" hidden="1" x14ac:dyDescent="0.3">
      <c r="A429" s="121">
        <v>45567</v>
      </c>
      <c r="B429" s="122" t="s">
        <v>3077</v>
      </c>
      <c r="C429" s="123" t="s">
        <v>3314</v>
      </c>
      <c r="D429" s="124"/>
      <c r="E429" s="95"/>
    </row>
    <row r="430" spans="1:5" hidden="1" x14ac:dyDescent="0.3">
      <c r="A430" s="121">
        <v>45569</v>
      </c>
      <c r="B430" s="122" t="s">
        <v>3077</v>
      </c>
      <c r="C430" s="123" t="s">
        <v>3315</v>
      </c>
      <c r="D430" s="124"/>
      <c r="E430" s="95"/>
    </row>
    <row r="431" spans="1:5" hidden="1" x14ac:dyDescent="0.3">
      <c r="A431" s="121">
        <v>45569</v>
      </c>
      <c r="B431" s="122" t="s">
        <v>3077</v>
      </c>
      <c r="C431" s="123" t="s">
        <v>3316</v>
      </c>
      <c r="D431" s="124"/>
      <c r="E431" s="95"/>
    </row>
    <row r="432" spans="1:5" hidden="1" x14ac:dyDescent="0.3">
      <c r="A432" s="121">
        <v>45572</v>
      </c>
      <c r="B432" s="109" t="s">
        <v>3073</v>
      </c>
      <c r="C432" s="123" t="s">
        <v>3317</v>
      </c>
      <c r="D432" s="124"/>
      <c r="E432" s="95"/>
    </row>
    <row r="433" spans="1:5" hidden="1" x14ac:dyDescent="0.3">
      <c r="A433" s="121">
        <v>45575</v>
      </c>
      <c r="B433" s="122" t="s">
        <v>3076</v>
      </c>
      <c r="C433" s="123" t="s">
        <v>3318</v>
      </c>
      <c r="D433" s="124"/>
      <c r="E433" s="95"/>
    </row>
    <row r="434" spans="1:5" hidden="1" x14ac:dyDescent="0.3">
      <c r="A434" s="121">
        <v>45586</v>
      </c>
      <c r="B434" s="122" t="s">
        <v>3076</v>
      </c>
      <c r="C434" s="123" t="s">
        <v>3319</v>
      </c>
      <c r="D434" s="124"/>
      <c r="E434" s="95"/>
    </row>
    <row r="435" spans="1:5" hidden="1" x14ac:dyDescent="0.3">
      <c r="A435" s="121">
        <v>45587</v>
      </c>
      <c r="B435" s="122" t="s">
        <v>3073</v>
      </c>
      <c r="C435" s="123" t="s">
        <v>3320</v>
      </c>
      <c r="D435" s="124"/>
      <c r="E435" s="95"/>
    </row>
    <row r="436" spans="1:5" hidden="1" x14ac:dyDescent="0.3">
      <c r="A436" s="121">
        <v>45594</v>
      </c>
      <c r="B436" s="122" t="s">
        <v>3077</v>
      </c>
      <c r="C436" s="123" t="s">
        <v>3321</v>
      </c>
      <c r="D436" s="124"/>
      <c r="E436" s="95"/>
    </row>
    <row r="437" spans="1:5" hidden="1" x14ac:dyDescent="0.3">
      <c r="A437" s="121">
        <v>45595</v>
      </c>
      <c r="B437" s="122" t="s">
        <v>3076</v>
      </c>
      <c r="C437" s="123" t="s">
        <v>3322</v>
      </c>
      <c r="D437" s="124"/>
      <c r="E437" s="95"/>
    </row>
    <row r="438" spans="1:5" hidden="1" x14ac:dyDescent="0.3">
      <c r="A438" s="121">
        <v>45596</v>
      </c>
      <c r="B438" s="109" t="s">
        <v>3073</v>
      </c>
      <c r="C438" s="123" t="s">
        <v>3323</v>
      </c>
      <c r="D438" s="124"/>
      <c r="E438" s="95"/>
    </row>
    <row r="439" spans="1:5" hidden="1" x14ac:dyDescent="0.3">
      <c r="A439" s="121">
        <v>45596</v>
      </c>
      <c r="B439" s="122" t="s">
        <v>3076</v>
      </c>
      <c r="C439" s="123" t="s">
        <v>3324</v>
      </c>
      <c r="D439" s="124"/>
      <c r="E439" s="95"/>
    </row>
    <row r="440" spans="1:5" hidden="1" x14ac:dyDescent="0.3">
      <c r="A440" s="121">
        <v>45597</v>
      </c>
      <c r="B440" s="122" t="s">
        <v>3076</v>
      </c>
      <c r="C440" s="123" t="s">
        <v>3325</v>
      </c>
      <c r="D440" s="124"/>
      <c r="E440" s="95"/>
    </row>
    <row r="441" spans="1:5" hidden="1" x14ac:dyDescent="0.3">
      <c r="A441" s="121">
        <v>45602</v>
      </c>
      <c r="B441" s="122" t="s">
        <v>3077</v>
      </c>
      <c r="C441" s="123" t="s">
        <v>3326</v>
      </c>
      <c r="D441" s="124"/>
      <c r="E441" s="95"/>
    </row>
    <row r="442" spans="1:5" hidden="1" x14ac:dyDescent="0.3">
      <c r="A442" s="121">
        <v>45603</v>
      </c>
      <c r="B442" s="122" t="s">
        <v>3076</v>
      </c>
      <c r="C442" s="123" t="s">
        <v>3327</v>
      </c>
      <c r="D442" s="124"/>
      <c r="E442" s="95"/>
    </row>
    <row r="443" spans="1:5" hidden="1" x14ac:dyDescent="0.3">
      <c r="A443" s="121">
        <v>45607</v>
      </c>
      <c r="B443" s="122" t="s">
        <v>3076</v>
      </c>
      <c r="C443" s="123" t="s">
        <v>3328</v>
      </c>
      <c r="D443" s="124"/>
      <c r="E443" s="95"/>
    </row>
    <row r="444" spans="1:5" hidden="1" x14ac:dyDescent="0.3">
      <c r="A444" s="121">
        <v>45608</v>
      </c>
      <c r="B444" s="122" t="s">
        <v>3161</v>
      </c>
      <c r="C444" s="123" t="s">
        <v>3329</v>
      </c>
      <c r="D444" s="124"/>
      <c r="E444" s="95"/>
    </row>
    <row r="445" spans="1:5" hidden="1" x14ac:dyDescent="0.3">
      <c r="A445" s="121">
        <v>45608</v>
      </c>
      <c r="B445" s="122" t="s">
        <v>3161</v>
      </c>
      <c r="C445" s="123" t="s">
        <v>1743</v>
      </c>
      <c r="D445" s="124"/>
      <c r="E445" s="95"/>
    </row>
    <row r="446" spans="1:5" hidden="1" x14ac:dyDescent="0.3">
      <c r="A446" s="121">
        <v>45609</v>
      </c>
      <c r="B446" s="122" t="s">
        <v>3073</v>
      </c>
      <c r="C446" s="123" t="s">
        <v>3330</v>
      </c>
      <c r="D446" s="124"/>
      <c r="E446" s="95"/>
    </row>
    <row r="447" spans="1:5" hidden="1" x14ac:dyDescent="0.3">
      <c r="A447" s="121">
        <v>45609</v>
      </c>
      <c r="B447" s="122" t="s">
        <v>3076</v>
      </c>
      <c r="C447" s="123" t="s">
        <v>3331</v>
      </c>
      <c r="D447" s="124"/>
      <c r="E447" s="95"/>
    </row>
    <row r="448" spans="1:5" hidden="1" x14ac:dyDescent="0.3">
      <c r="A448" s="121">
        <v>45610</v>
      </c>
      <c r="B448" s="122" t="s">
        <v>3076</v>
      </c>
      <c r="C448" s="123" t="s">
        <v>3332</v>
      </c>
      <c r="D448" s="124"/>
      <c r="E448" s="95"/>
    </row>
    <row r="449" spans="1:5" hidden="1" x14ac:dyDescent="0.3">
      <c r="A449" s="121">
        <v>45617</v>
      </c>
      <c r="B449" s="122" t="s">
        <v>3077</v>
      </c>
      <c r="C449" s="123" t="s">
        <v>3333</v>
      </c>
      <c r="D449" s="124"/>
      <c r="E449" s="95"/>
    </row>
    <row r="450" spans="1:5" hidden="1" x14ac:dyDescent="0.3">
      <c r="A450" s="121">
        <v>45617</v>
      </c>
      <c r="B450" s="122" t="s">
        <v>3076</v>
      </c>
      <c r="C450" s="123" t="s">
        <v>3334</v>
      </c>
      <c r="D450" s="124"/>
      <c r="E450" s="95"/>
    </row>
    <row r="451" spans="1:5" hidden="1" x14ac:dyDescent="0.3">
      <c r="A451" s="121">
        <v>45618</v>
      </c>
      <c r="B451" s="122" t="s">
        <v>3161</v>
      </c>
      <c r="C451" s="123" t="s">
        <v>3335</v>
      </c>
      <c r="D451" s="124"/>
      <c r="E451" s="95"/>
    </row>
    <row r="452" spans="1:5" hidden="1" x14ac:dyDescent="0.3">
      <c r="A452" s="121">
        <v>45621</v>
      </c>
      <c r="B452" s="122" t="s">
        <v>3073</v>
      </c>
      <c r="C452" s="123" t="s">
        <v>3336</v>
      </c>
      <c r="D452" s="124"/>
      <c r="E452" s="95"/>
    </row>
    <row r="453" spans="1:5" hidden="1" x14ac:dyDescent="0.3">
      <c r="A453" s="121">
        <v>45622</v>
      </c>
      <c r="B453" s="122" t="s">
        <v>3078</v>
      </c>
      <c r="C453" s="123" t="s">
        <v>3337</v>
      </c>
      <c r="D453" s="124"/>
      <c r="E453" s="95"/>
    </row>
    <row r="454" spans="1:5" hidden="1" x14ac:dyDescent="0.3">
      <c r="A454" s="121">
        <v>45622</v>
      </c>
      <c r="B454" s="122" t="s">
        <v>3076</v>
      </c>
      <c r="C454" s="123" t="s">
        <v>3338</v>
      </c>
      <c r="D454" s="124"/>
      <c r="E454" s="95"/>
    </row>
    <row r="455" spans="1:5" hidden="1" x14ac:dyDescent="0.3">
      <c r="A455" s="121">
        <v>45623</v>
      </c>
      <c r="B455" s="122" t="s">
        <v>3073</v>
      </c>
      <c r="C455" s="123" t="s">
        <v>3339</v>
      </c>
      <c r="D455" s="124"/>
      <c r="E455" s="95"/>
    </row>
    <row r="456" spans="1:5" hidden="1" x14ac:dyDescent="0.3">
      <c r="A456" s="121">
        <v>45624</v>
      </c>
      <c r="B456" s="122" t="s">
        <v>3076</v>
      </c>
      <c r="C456" s="123" t="s">
        <v>3340</v>
      </c>
      <c r="D456" s="124"/>
      <c r="E456" s="95"/>
    </row>
    <row r="457" spans="1:5" hidden="1" x14ac:dyDescent="0.3">
      <c r="A457" s="121">
        <v>45629</v>
      </c>
      <c r="B457" s="122" t="s">
        <v>3077</v>
      </c>
      <c r="C457" s="123" t="s">
        <v>3341</v>
      </c>
      <c r="D457" s="124"/>
      <c r="E457" s="95"/>
    </row>
    <row r="458" spans="1:5" hidden="1" x14ac:dyDescent="0.3">
      <c r="A458" s="95">
        <v>45659</v>
      </c>
      <c r="B458" s="150" t="s">
        <v>3077</v>
      </c>
      <c r="C458" s="93" t="s">
        <v>3342</v>
      </c>
      <c r="D458" s="94"/>
      <c r="E458" s="95"/>
    </row>
    <row r="459" spans="1:5" hidden="1" x14ac:dyDescent="0.3">
      <c r="A459" s="121">
        <v>45659</v>
      </c>
      <c r="B459" s="151" t="s">
        <v>3077</v>
      </c>
      <c r="C459" s="123" t="s">
        <v>3343</v>
      </c>
      <c r="D459" s="124"/>
      <c r="E459" s="95"/>
    </row>
    <row r="460" spans="1:5" hidden="1" x14ac:dyDescent="0.3">
      <c r="A460" s="121">
        <v>45660</v>
      </c>
      <c r="B460" s="151" t="s">
        <v>3076</v>
      </c>
      <c r="C460" s="123" t="s">
        <v>3344</v>
      </c>
      <c r="D460" s="124"/>
      <c r="E460" s="95"/>
    </row>
    <row r="461" spans="1:5" hidden="1" x14ac:dyDescent="0.3">
      <c r="A461" s="121">
        <v>45663</v>
      </c>
      <c r="B461" s="151" t="s">
        <v>3073</v>
      </c>
      <c r="C461" s="123" t="s">
        <v>3345</v>
      </c>
      <c r="D461" s="124"/>
      <c r="E461" s="95"/>
    </row>
    <row r="462" spans="1:5" hidden="1" x14ac:dyDescent="0.3">
      <c r="A462" s="121">
        <v>45666</v>
      </c>
      <c r="B462" s="151" t="s">
        <v>3076</v>
      </c>
      <c r="C462" s="123" t="s">
        <v>3346</v>
      </c>
      <c r="D462" s="124"/>
      <c r="E462" s="95"/>
    </row>
    <row r="463" spans="1:5" hidden="1" x14ac:dyDescent="0.3">
      <c r="A463" s="121">
        <v>45666</v>
      </c>
      <c r="B463" s="151" t="s">
        <v>3076</v>
      </c>
      <c r="C463" s="123" t="s">
        <v>3347</v>
      </c>
      <c r="D463" s="124"/>
      <c r="E463" s="95"/>
    </row>
    <row r="464" spans="1:5" hidden="1" x14ac:dyDescent="0.3">
      <c r="A464" s="121">
        <v>45671</v>
      </c>
      <c r="B464" s="151" t="s">
        <v>3073</v>
      </c>
      <c r="C464" s="123" t="s">
        <v>3348</v>
      </c>
      <c r="D464" s="124"/>
      <c r="E464" s="95"/>
    </row>
    <row r="465" spans="1:5" hidden="1" x14ac:dyDescent="0.3">
      <c r="A465" s="121">
        <v>45671</v>
      </c>
      <c r="B465" s="151" t="s">
        <v>3076</v>
      </c>
      <c r="C465" s="123" t="s">
        <v>3349</v>
      </c>
      <c r="D465" s="124"/>
      <c r="E465" s="95"/>
    </row>
    <row r="466" spans="1:5" hidden="1" x14ac:dyDescent="0.3">
      <c r="A466" s="121">
        <v>45671</v>
      </c>
      <c r="B466" s="151" t="s">
        <v>3076</v>
      </c>
      <c r="C466" s="123" t="s">
        <v>3350</v>
      </c>
      <c r="D466" s="124"/>
      <c r="E466" s="95"/>
    </row>
    <row r="467" spans="1:5" hidden="1" x14ac:dyDescent="0.3">
      <c r="A467" s="121">
        <v>45674</v>
      </c>
      <c r="B467" s="151" t="s">
        <v>3077</v>
      </c>
      <c r="C467" s="123" t="s">
        <v>3351</v>
      </c>
      <c r="D467" s="124"/>
      <c r="E467" s="95"/>
    </row>
    <row r="468" spans="1:5" hidden="1" x14ac:dyDescent="0.3">
      <c r="A468" s="121">
        <v>45674</v>
      </c>
      <c r="B468" s="151" t="s">
        <v>3073</v>
      </c>
      <c r="C468" s="123" t="s">
        <v>3352</v>
      </c>
      <c r="D468" s="124"/>
      <c r="E468" s="95"/>
    </row>
    <row r="469" spans="1:5" hidden="1" x14ac:dyDescent="0.3">
      <c r="A469" s="121">
        <v>45674</v>
      </c>
      <c r="B469" s="151" t="s">
        <v>3078</v>
      </c>
      <c r="C469" s="123" t="s">
        <v>3353</v>
      </c>
      <c r="D469" s="124"/>
      <c r="E469" s="95"/>
    </row>
    <row r="470" spans="1:5" hidden="1" x14ac:dyDescent="0.3">
      <c r="A470" s="121">
        <v>45674</v>
      </c>
      <c r="B470" s="151" t="s">
        <v>3076</v>
      </c>
      <c r="C470" s="123" t="s">
        <v>3354</v>
      </c>
      <c r="D470" s="124"/>
      <c r="E470" s="95"/>
    </row>
    <row r="471" spans="1:5" hidden="1" x14ac:dyDescent="0.3">
      <c r="A471" s="121">
        <v>45678</v>
      </c>
      <c r="B471" s="151" t="s">
        <v>3077</v>
      </c>
      <c r="C471" s="123" t="s">
        <v>3355</v>
      </c>
      <c r="D471" s="124"/>
      <c r="E471" s="95"/>
    </row>
    <row r="472" spans="1:5" hidden="1" x14ac:dyDescent="0.3">
      <c r="A472" s="121">
        <v>45678</v>
      </c>
      <c r="B472" s="151" t="s">
        <v>3077</v>
      </c>
      <c r="C472" s="123" t="s">
        <v>3356</v>
      </c>
      <c r="D472" s="124"/>
      <c r="E472" s="95"/>
    </row>
    <row r="473" spans="1:5" hidden="1" x14ac:dyDescent="0.3">
      <c r="A473" s="121">
        <v>45679</v>
      </c>
      <c r="B473" s="151" t="s">
        <v>3073</v>
      </c>
      <c r="C473" s="123" t="s">
        <v>3357</v>
      </c>
      <c r="D473" s="124"/>
      <c r="E473" s="95"/>
    </row>
    <row r="474" spans="1:5" hidden="1" x14ac:dyDescent="0.3">
      <c r="A474" s="121">
        <v>45680</v>
      </c>
      <c r="B474" s="151" t="s">
        <v>3073</v>
      </c>
      <c r="C474" s="123" t="s">
        <v>3358</v>
      </c>
      <c r="D474" s="124"/>
      <c r="E474" s="95"/>
    </row>
    <row r="475" spans="1:5" hidden="1" x14ac:dyDescent="0.3">
      <c r="A475" s="121">
        <v>45681</v>
      </c>
      <c r="B475" s="151" t="s">
        <v>3073</v>
      </c>
      <c r="C475" s="123" t="s">
        <v>3359</v>
      </c>
      <c r="D475" s="124"/>
      <c r="E475" s="95"/>
    </row>
    <row r="476" spans="1:5" hidden="1" x14ac:dyDescent="0.3">
      <c r="A476" s="121">
        <v>45681</v>
      </c>
      <c r="B476" s="151" t="s">
        <v>3073</v>
      </c>
      <c r="C476" s="123" t="s">
        <v>3360</v>
      </c>
      <c r="D476" s="124"/>
      <c r="E476" s="95"/>
    </row>
    <row r="477" spans="1:5" hidden="1" x14ac:dyDescent="0.3">
      <c r="A477" s="121">
        <v>45681</v>
      </c>
      <c r="B477" s="151" t="s">
        <v>3077</v>
      </c>
      <c r="C477" s="123" t="s">
        <v>3361</v>
      </c>
      <c r="D477" s="124"/>
      <c r="E477" s="95"/>
    </row>
    <row r="478" spans="1:5" hidden="1" x14ac:dyDescent="0.3">
      <c r="A478" s="121">
        <v>45686</v>
      </c>
      <c r="B478" s="152" t="s">
        <v>3073</v>
      </c>
      <c r="C478" s="123" t="s">
        <v>3362</v>
      </c>
      <c r="D478" s="124"/>
      <c r="E478" s="95"/>
    </row>
    <row r="479" spans="1:5" hidden="1" x14ac:dyDescent="0.3">
      <c r="A479" s="121">
        <v>45686</v>
      </c>
      <c r="B479" s="152" t="s">
        <v>3073</v>
      </c>
      <c r="C479" s="123" t="s">
        <v>3363</v>
      </c>
      <c r="D479" s="124"/>
      <c r="E479" s="95"/>
    </row>
    <row r="480" spans="1:5" hidden="1" x14ac:dyDescent="0.3">
      <c r="A480" s="121">
        <v>45687</v>
      </c>
      <c r="B480" s="151" t="s">
        <v>3076</v>
      </c>
      <c r="C480" s="123" t="s">
        <v>3364</v>
      </c>
      <c r="D480" s="124"/>
      <c r="E480" s="95"/>
    </row>
    <row r="481" spans="1:5" hidden="1" x14ac:dyDescent="0.3">
      <c r="A481" s="121">
        <v>45692</v>
      </c>
      <c r="B481" s="151" t="s">
        <v>3076</v>
      </c>
      <c r="C481" s="123" t="s">
        <v>3365</v>
      </c>
      <c r="D481" s="124"/>
      <c r="E481" s="95"/>
    </row>
    <row r="482" spans="1:5" hidden="1" x14ac:dyDescent="0.3">
      <c r="A482" s="121">
        <v>45692</v>
      </c>
      <c r="B482" s="152" t="s">
        <v>3073</v>
      </c>
      <c r="C482" s="123" t="s">
        <v>3366</v>
      </c>
      <c r="D482" s="124"/>
      <c r="E482" s="95"/>
    </row>
    <row r="483" spans="1:5" hidden="1" x14ac:dyDescent="0.3">
      <c r="A483" s="121">
        <v>45694</v>
      </c>
      <c r="B483" s="152" t="s">
        <v>3077</v>
      </c>
      <c r="C483" s="123" t="s">
        <v>3367</v>
      </c>
      <c r="D483" s="124"/>
      <c r="E483" s="95"/>
    </row>
    <row r="484" spans="1:5" hidden="1" x14ac:dyDescent="0.3">
      <c r="A484" s="121">
        <v>45695</v>
      </c>
      <c r="B484" s="151" t="s">
        <v>3073</v>
      </c>
      <c r="C484" s="123" t="s">
        <v>3368</v>
      </c>
      <c r="D484" s="124"/>
      <c r="E484" s="95"/>
    </row>
    <row r="485" spans="1:5" hidden="1" x14ac:dyDescent="0.3">
      <c r="A485" s="121">
        <v>45695</v>
      </c>
      <c r="B485" s="151" t="s">
        <v>3073</v>
      </c>
      <c r="C485" s="123" t="s">
        <v>1024</v>
      </c>
      <c r="D485" s="124"/>
      <c r="E485" s="95"/>
    </row>
    <row r="486" spans="1:5" hidden="1" x14ac:dyDescent="0.3">
      <c r="A486" s="121">
        <v>45699</v>
      </c>
      <c r="B486" s="151" t="s">
        <v>3073</v>
      </c>
      <c r="C486" s="123" t="s">
        <v>3369</v>
      </c>
      <c r="D486" s="124"/>
      <c r="E486" s="95"/>
    </row>
    <row r="487" spans="1:5" hidden="1" x14ac:dyDescent="0.3">
      <c r="A487" s="121">
        <v>45699</v>
      </c>
      <c r="B487" s="151" t="s">
        <v>3077</v>
      </c>
      <c r="C487" s="123" t="s">
        <v>3370</v>
      </c>
      <c r="D487" s="124"/>
      <c r="E487" s="95"/>
    </row>
    <row r="488" spans="1:5" hidden="1" x14ac:dyDescent="0.3">
      <c r="A488" s="121">
        <v>45700</v>
      </c>
      <c r="B488" s="151" t="s">
        <v>3077</v>
      </c>
      <c r="C488" s="123" t="s">
        <v>3371</v>
      </c>
      <c r="D488" s="124"/>
      <c r="E488" s="95"/>
    </row>
    <row r="489" spans="1:5" hidden="1" x14ac:dyDescent="0.3">
      <c r="A489" s="121">
        <v>45700</v>
      </c>
      <c r="B489" s="151" t="s">
        <v>3076</v>
      </c>
      <c r="C489" s="123" t="s">
        <v>3372</v>
      </c>
      <c r="D489" s="124"/>
      <c r="E489" s="95"/>
    </row>
    <row r="490" spans="1:5" hidden="1" x14ac:dyDescent="0.3">
      <c r="A490" s="121">
        <v>45700</v>
      </c>
      <c r="B490" s="151" t="s">
        <v>3076</v>
      </c>
      <c r="C490" s="123" t="s">
        <v>3373</v>
      </c>
      <c r="D490" s="124"/>
      <c r="E490" s="95"/>
    </row>
    <row r="491" spans="1:5" hidden="1" x14ac:dyDescent="0.3">
      <c r="A491" s="121">
        <v>45700</v>
      </c>
      <c r="B491" s="151" t="s">
        <v>3076</v>
      </c>
      <c r="C491" s="123" t="s">
        <v>3374</v>
      </c>
      <c r="D491" s="124"/>
      <c r="E491" s="95"/>
    </row>
    <row r="492" spans="1:5" hidden="1" x14ac:dyDescent="0.3">
      <c r="A492" s="121">
        <v>45701</v>
      </c>
      <c r="B492" s="151" t="s">
        <v>3077</v>
      </c>
      <c r="C492" s="123" t="s">
        <v>3375</v>
      </c>
      <c r="D492" s="124"/>
      <c r="E492" s="95"/>
    </row>
    <row r="493" spans="1:5" hidden="1" x14ac:dyDescent="0.3">
      <c r="A493" s="121">
        <v>45702</v>
      </c>
      <c r="B493" s="151" t="s">
        <v>3073</v>
      </c>
      <c r="C493" s="123" t="s">
        <v>3376</v>
      </c>
      <c r="D493" s="124"/>
      <c r="E493" s="95"/>
    </row>
    <row r="494" spans="1:5" hidden="1" x14ac:dyDescent="0.3">
      <c r="A494" s="121">
        <v>45706</v>
      </c>
      <c r="B494" s="151" t="s">
        <v>3073</v>
      </c>
      <c r="C494" s="123" t="s">
        <v>3377</v>
      </c>
      <c r="D494" s="124"/>
      <c r="E494" s="95"/>
    </row>
    <row r="495" spans="1:5" hidden="1" x14ac:dyDescent="0.3">
      <c r="A495" s="121">
        <v>45709</v>
      </c>
      <c r="B495" s="151" t="s">
        <v>3076</v>
      </c>
      <c r="C495" s="123" t="s">
        <v>3378</v>
      </c>
      <c r="D495" s="124"/>
      <c r="E495" s="95"/>
    </row>
    <row r="496" spans="1:5" hidden="1" x14ac:dyDescent="0.3">
      <c r="A496" s="121">
        <v>45716</v>
      </c>
      <c r="B496" s="151" t="s">
        <v>3077</v>
      </c>
      <c r="C496" s="123" t="s">
        <v>3379</v>
      </c>
      <c r="D496" s="124"/>
      <c r="E496" s="95"/>
    </row>
    <row r="497" spans="1:5" hidden="1" x14ac:dyDescent="0.3">
      <c r="A497" s="121">
        <v>45722</v>
      </c>
      <c r="B497" s="151" t="s">
        <v>3076</v>
      </c>
      <c r="C497" s="123" t="s">
        <v>3380</v>
      </c>
      <c r="D497" s="124"/>
      <c r="E497" s="95"/>
    </row>
    <row r="498" spans="1:5" hidden="1" x14ac:dyDescent="0.3">
      <c r="A498" s="121">
        <v>45726</v>
      </c>
      <c r="B498" s="151" t="s">
        <v>3078</v>
      </c>
      <c r="C498" s="123" t="s">
        <v>3381</v>
      </c>
      <c r="D498" s="124"/>
      <c r="E498" s="95"/>
    </row>
    <row r="499" spans="1:5" hidden="1" x14ac:dyDescent="0.3">
      <c r="A499" s="121">
        <v>45726</v>
      </c>
      <c r="B499" s="151" t="s">
        <v>3076</v>
      </c>
      <c r="C499" s="123" t="s">
        <v>3382</v>
      </c>
      <c r="D499" s="124"/>
      <c r="E499" s="95"/>
    </row>
    <row r="500" spans="1:5" hidden="1" x14ac:dyDescent="0.3">
      <c r="A500" s="121">
        <v>45726</v>
      </c>
      <c r="B500" s="151" t="s">
        <v>3073</v>
      </c>
      <c r="C500" s="123" t="s">
        <v>3383</v>
      </c>
      <c r="D500" s="124"/>
      <c r="E500" s="95"/>
    </row>
    <row r="501" spans="1:5" hidden="1" x14ac:dyDescent="0.3">
      <c r="A501" s="121">
        <v>45727</v>
      </c>
      <c r="B501" s="151" t="s">
        <v>3073</v>
      </c>
      <c r="C501" s="123" t="s">
        <v>3384</v>
      </c>
      <c r="D501" s="124"/>
      <c r="E501" s="95"/>
    </row>
    <row r="502" spans="1:5" hidden="1" x14ac:dyDescent="0.3">
      <c r="A502" s="121">
        <v>45727</v>
      </c>
      <c r="B502" s="151" t="s">
        <v>3077</v>
      </c>
      <c r="C502" s="123" t="s">
        <v>3385</v>
      </c>
      <c r="D502" s="124"/>
      <c r="E502" s="95"/>
    </row>
    <row r="503" spans="1:5" hidden="1" x14ac:dyDescent="0.3">
      <c r="A503" s="121">
        <v>45728</v>
      </c>
      <c r="B503" s="151" t="s">
        <v>3073</v>
      </c>
      <c r="C503" s="123" t="s">
        <v>3386</v>
      </c>
      <c r="D503" s="124"/>
      <c r="E503" s="95"/>
    </row>
    <row r="504" spans="1:5" hidden="1" x14ac:dyDescent="0.3">
      <c r="A504" s="121">
        <v>45730</v>
      </c>
      <c r="B504" s="151" t="s">
        <v>3073</v>
      </c>
      <c r="C504" s="123" t="s">
        <v>3387</v>
      </c>
      <c r="D504" s="124"/>
      <c r="E504" s="95"/>
    </row>
    <row r="505" spans="1:5" hidden="1" x14ac:dyDescent="0.3">
      <c r="A505" s="121">
        <v>45730</v>
      </c>
      <c r="B505" s="151" t="s">
        <v>3073</v>
      </c>
      <c r="C505" s="123" t="s">
        <v>3388</v>
      </c>
      <c r="D505" s="124"/>
      <c r="E505" s="95"/>
    </row>
    <row r="506" spans="1:5" hidden="1" x14ac:dyDescent="0.3">
      <c r="A506" s="121">
        <v>45730</v>
      </c>
      <c r="B506" s="151" t="s">
        <v>3073</v>
      </c>
      <c r="C506" s="123" t="s">
        <v>3389</v>
      </c>
      <c r="D506" s="124"/>
      <c r="E506" s="95"/>
    </row>
    <row r="507" spans="1:5" hidden="1" x14ac:dyDescent="0.3">
      <c r="A507" s="121">
        <v>45736</v>
      </c>
      <c r="B507" s="151" t="s">
        <v>3077</v>
      </c>
      <c r="C507" s="123" t="s">
        <v>3390</v>
      </c>
      <c r="D507" s="124"/>
      <c r="E507" s="95"/>
    </row>
    <row r="508" spans="1:5" hidden="1" x14ac:dyDescent="0.3">
      <c r="A508" s="121">
        <v>45740</v>
      </c>
      <c r="B508" s="151" t="s">
        <v>3073</v>
      </c>
      <c r="C508" s="123" t="s">
        <v>3391</v>
      </c>
      <c r="D508" s="124"/>
      <c r="E508" s="95"/>
    </row>
    <row r="509" spans="1:5" hidden="1" x14ac:dyDescent="0.3">
      <c r="A509" s="121">
        <v>45744</v>
      </c>
      <c r="B509" s="151" t="s">
        <v>3073</v>
      </c>
      <c r="C509" s="123" t="s">
        <v>3392</v>
      </c>
      <c r="D509" s="124"/>
      <c r="E509" s="95"/>
    </row>
    <row r="510" spans="1:5" hidden="1" x14ac:dyDescent="0.3">
      <c r="A510" s="121">
        <v>45748</v>
      </c>
      <c r="B510" s="151" t="s">
        <v>3077</v>
      </c>
      <c r="C510" s="123" t="s">
        <v>3393</v>
      </c>
      <c r="D510" s="124"/>
      <c r="E510" s="95"/>
    </row>
    <row r="511" spans="1:5" hidden="1" x14ac:dyDescent="0.3">
      <c r="A511" s="121">
        <v>45750</v>
      </c>
      <c r="B511" s="151" t="s">
        <v>3073</v>
      </c>
      <c r="C511" s="123" t="s">
        <v>3394</v>
      </c>
      <c r="D511" s="124"/>
      <c r="E511" s="95"/>
    </row>
    <row r="512" spans="1:5" hidden="1" x14ac:dyDescent="0.3">
      <c r="A512" s="121">
        <v>45751</v>
      </c>
      <c r="B512" s="151" t="s">
        <v>3077</v>
      </c>
      <c r="C512" s="123" t="s">
        <v>3395</v>
      </c>
      <c r="D512" s="124"/>
      <c r="E512" s="95"/>
    </row>
    <row r="513" spans="1:5" hidden="1" x14ac:dyDescent="0.3">
      <c r="A513" s="121">
        <v>45751</v>
      </c>
      <c r="B513" s="151"/>
      <c r="C513" s="123" t="s">
        <v>2710</v>
      </c>
      <c r="D513" s="124"/>
      <c r="E513" s="95"/>
    </row>
    <row r="514" spans="1:5" x14ac:dyDescent="0.3">
      <c r="E514" s="95"/>
    </row>
  </sheetData>
  <conditionalFormatting sqref="C3:C277">
    <cfRule type="duplicateValues" dxfId="444" priority="2184"/>
  </conditionalFormatting>
  <conditionalFormatting sqref="C3:C513">
    <cfRule type="duplicateValues" dxfId="443" priority="3031"/>
    <cfRule type="duplicateValues" dxfId="442" priority="3032"/>
  </conditionalFormatting>
  <dataValidations count="1">
    <dataValidation type="list" allowBlank="1" showInputMessage="1" showErrorMessage="1" sqref="B482:B483 B478:B479" xr:uid="{7C991D9B-5B55-459A-9840-F7A7E4F993DF}">
      <formula1>"INDICAÇÃO EXTERNA, INDICAÇÃO INTERNA, INSTAGRAM, SITE, PROSPECÇÃO"</formula1>
    </dataValidation>
  </dataValidations>
  <pageMargins left="0.511811024" right="0.511811024" top="0.78740157499999996" bottom="0.78740157499999996" header="0.31496062000000002" footer="0.31496062000000002"/>
  <pageSetup paperSize="9" orientation="portrait"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F3E94-1A4D-4218-A1F3-0F37271622D3}">
  <sheetPr codeName="Planilha12"/>
  <dimension ref="A1:E105"/>
  <sheetViews>
    <sheetView workbookViewId="0">
      <selection activeCell="B25" sqref="B25"/>
    </sheetView>
  </sheetViews>
  <sheetFormatPr defaultRowHeight="14.4" x14ac:dyDescent="0.3"/>
  <cols>
    <col min="1" max="1" width="16.44140625" customWidth="1"/>
    <col min="2" max="2" width="17.109375" customWidth="1"/>
    <col min="3" max="3" width="54.33203125" customWidth="1"/>
    <col min="4" max="4" width="15" customWidth="1"/>
    <col min="5" max="5" width="14.33203125" customWidth="1"/>
  </cols>
  <sheetData>
    <row r="1" spans="1:5" x14ac:dyDescent="0.3">
      <c r="A1" s="126" t="s">
        <v>3396</v>
      </c>
    </row>
    <row r="3" spans="1:5" x14ac:dyDescent="0.3">
      <c r="A3" t="s">
        <v>22</v>
      </c>
      <c r="B3" t="s">
        <v>3062</v>
      </c>
      <c r="C3" t="s">
        <v>26</v>
      </c>
      <c r="D3" t="s">
        <v>3063</v>
      </c>
      <c r="E3" t="s">
        <v>38</v>
      </c>
    </row>
    <row r="4" spans="1:5" x14ac:dyDescent="0.3">
      <c r="A4" s="41">
        <v>43844</v>
      </c>
      <c r="C4" t="s">
        <v>410</v>
      </c>
      <c r="E4" t="s">
        <v>42</v>
      </c>
    </row>
    <row r="5" spans="1:5" x14ac:dyDescent="0.3">
      <c r="A5" s="41">
        <v>43844</v>
      </c>
      <c r="C5" t="s">
        <v>418</v>
      </c>
      <c r="E5" t="s">
        <v>42</v>
      </c>
    </row>
    <row r="6" spans="1:5" x14ac:dyDescent="0.3">
      <c r="A6" s="41">
        <v>43844</v>
      </c>
      <c r="C6" t="s">
        <v>416</v>
      </c>
      <c r="E6" t="s">
        <v>42</v>
      </c>
    </row>
    <row r="7" spans="1:5" x14ac:dyDescent="0.3">
      <c r="A7" s="41">
        <v>44562</v>
      </c>
      <c r="C7" t="s">
        <v>249</v>
      </c>
      <c r="E7" t="s">
        <v>42</v>
      </c>
    </row>
    <row r="8" spans="1:5" x14ac:dyDescent="0.3">
      <c r="A8" s="41">
        <v>44562</v>
      </c>
      <c r="C8" t="s">
        <v>254</v>
      </c>
      <c r="E8" t="s">
        <v>42</v>
      </c>
    </row>
    <row r="9" spans="1:5" x14ac:dyDescent="0.3">
      <c r="A9" s="41">
        <v>44562</v>
      </c>
      <c r="C9" t="s">
        <v>863</v>
      </c>
      <c r="E9" t="s">
        <v>42</v>
      </c>
    </row>
    <row r="10" spans="1:5" x14ac:dyDescent="0.3">
      <c r="A10" s="41">
        <v>44585</v>
      </c>
      <c r="C10" t="s">
        <v>1673</v>
      </c>
      <c r="E10" t="s">
        <v>42</v>
      </c>
    </row>
    <row r="11" spans="1:5" x14ac:dyDescent="0.3">
      <c r="A11" s="41">
        <v>44927</v>
      </c>
      <c r="C11" t="s">
        <v>274</v>
      </c>
      <c r="E11" t="s">
        <v>42</v>
      </c>
    </row>
    <row r="12" spans="1:5" x14ac:dyDescent="0.3">
      <c r="A12" s="41">
        <v>44931</v>
      </c>
      <c r="C12" t="s">
        <v>3397</v>
      </c>
      <c r="E12" t="s">
        <v>42</v>
      </c>
    </row>
    <row r="13" spans="1:5" x14ac:dyDescent="0.3">
      <c r="A13" s="41">
        <v>44943</v>
      </c>
      <c r="C13" t="s">
        <v>2912</v>
      </c>
      <c r="E13" t="s">
        <v>42</v>
      </c>
    </row>
    <row r="14" spans="1:5" x14ac:dyDescent="0.3">
      <c r="A14" s="41">
        <v>44943</v>
      </c>
      <c r="C14" t="s">
        <v>2923</v>
      </c>
      <c r="E14" t="s">
        <v>42</v>
      </c>
    </row>
    <row r="15" spans="1:5" x14ac:dyDescent="0.3">
      <c r="A15" s="41">
        <v>44943</v>
      </c>
      <c r="C15" t="s">
        <v>2906</v>
      </c>
      <c r="E15" t="s">
        <v>42</v>
      </c>
    </row>
    <row r="16" spans="1:5" x14ac:dyDescent="0.3">
      <c r="A16" s="41">
        <v>44953</v>
      </c>
      <c r="C16" t="s">
        <v>2972</v>
      </c>
      <c r="E16" t="s">
        <v>42</v>
      </c>
    </row>
    <row r="17" spans="1:5" x14ac:dyDescent="0.3">
      <c r="A17" s="41">
        <v>44953</v>
      </c>
      <c r="C17" t="s">
        <v>2968</v>
      </c>
      <c r="E17" t="s">
        <v>42</v>
      </c>
    </row>
    <row r="18" spans="1:5" x14ac:dyDescent="0.3">
      <c r="A18" s="41">
        <v>44955</v>
      </c>
      <c r="C18" t="s">
        <v>3398</v>
      </c>
      <c r="E18" t="s">
        <v>42</v>
      </c>
    </row>
    <row r="19" spans="1:5" x14ac:dyDescent="0.3">
      <c r="A19" s="41">
        <v>44956</v>
      </c>
      <c r="C19" t="s">
        <v>3399</v>
      </c>
      <c r="E19" t="s">
        <v>42</v>
      </c>
    </row>
    <row r="20" spans="1:5" x14ac:dyDescent="0.3">
      <c r="A20" s="41">
        <v>45321</v>
      </c>
      <c r="B20" t="s">
        <v>3043</v>
      </c>
      <c r="C20" t="s">
        <v>3141</v>
      </c>
    </row>
    <row r="21" spans="1:5" x14ac:dyDescent="0.3">
      <c r="A21" s="41">
        <v>44970</v>
      </c>
      <c r="C21" t="s">
        <v>3400</v>
      </c>
      <c r="E21" t="s">
        <v>42</v>
      </c>
    </row>
    <row r="22" spans="1:5" x14ac:dyDescent="0.3">
      <c r="A22" s="41">
        <v>44971</v>
      </c>
      <c r="C22" t="s">
        <v>3401</v>
      </c>
      <c r="E22" t="s">
        <v>42</v>
      </c>
    </row>
    <row r="23" spans="1:5" x14ac:dyDescent="0.3">
      <c r="A23" s="41">
        <v>44984</v>
      </c>
      <c r="C23" t="s">
        <v>947</v>
      </c>
      <c r="E23" t="s">
        <v>42</v>
      </c>
    </row>
    <row r="24" spans="1:5" x14ac:dyDescent="0.3">
      <c r="A24" s="41">
        <v>44984</v>
      </c>
      <c r="C24" t="s">
        <v>953</v>
      </c>
      <c r="E24" t="s">
        <v>42</v>
      </c>
    </row>
    <row r="25" spans="1:5" x14ac:dyDescent="0.3">
      <c r="A25" s="41">
        <v>44984</v>
      </c>
      <c r="C25" t="s">
        <v>959</v>
      </c>
      <c r="E25" t="s">
        <v>42</v>
      </c>
    </row>
    <row r="26" spans="1:5" x14ac:dyDescent="0.3">
      <c r="A26" s="41">
        <v>44630</v>
      </c>
      <c r="C26" t="s">
        <v>1743</v>
      </c>
      <c r="E26" t="s">
        <v>42</v>
      </c>
    </row>
    <row r="27" spans="1:5" x14ac:dyDescent="0.3">
      <c r="A27" s="41">
        <v>45001</v>
      </c>
      <c r="C27" t="s">
        <v>923</v>
      </c>
      <c r="E27" t="s">
        <v>42</v>
      </c>
    </row>
    <row r="28" spans="1:5" x14ac:dyDescent="0.3">
      <c r="A28" s="41">
        <v>45008</v>
      </c>
      <c r="C28" t="s">
        <v>363</v>
      </c>
      <c r="E28" t="s">
        <v>42</v>
      </c>
    </row>
    <row r="29" spans="1:5" x14ac:dyDescent="0.3">
      <c r="A29" s="41">
        <v>44294</v>
      </c>
      <c r="C29" t="s">
        <v>938</v>
      </c>
      <c r="E29" t="s">
        <v>42</v>
      </c>
    </row>
    <row r="30" spans="1:5" x14ac:dyDescent="0.3">
      <c r="A30" s="41">
        <v>44652</v>
      </c>
      <c r="C30" t="s">
        <v>854</v>
      </c>
      <c r="E30" t="s">
        <v>42</v>
      </c>
    </row>
    <row r="31" spans="1:5" x14ac:dyDescent="0.3">
      <c r="A31" s="41">
        <v>45027</v>
      </c>
      <c r="C31" t="s">
        <v>2225</v>
      </c>
      <c r="E31" t="s">
        <v>42</v>
      </c>
    </row>
    <row r="32" spans="1:5" x14ac:dyDescent="0.3">
      <c r="A32" s="41">
        <v>45028</v>
      </c>
      <c r="C32" t="s">
        <v>3402</v>
      </c>
      <c r="E32" t="s">
        <v>42</v>
      </c>
    </row>
    <row r="33" spans="1:5" x14ac:dyDescent="0.3">
      <c r="A33" s="41">
        <v>45035</v>
      </c>
      <c r="C33" t="s">
        <v>3403</v>
      </c>
      <c r="E33" t="s">
        <v>42</v>
      </c>
    </row>
    <row r="34" spans="1:5" x14ac:dyDescent="0.3">
      <c r="A34" s="41">
        <v>45391</v>
      </c>
      <c r="B34" t="s">
        <v>3043</v>
      </c>
      <c r="C34" t="s">
        <v>692</v>
      </c>
    </row>
    <row r="35" spans="1:5" x14ac:dyDescent="0.3">
      <c r="A35" s="41">
        <v>45397</v>
      </c>
      <c r="B35" t="s">
        <v>3043</v>
      </c>
      <c r="C35" t="s">
        <v>3058</v>
      </c>
    </row>
    <row r="36" spans="1:5" x14ac:dyDescent="0.3">
      <c r="A36" s="41">
        <v>45401</v>
      </c>
      <c r="B36" t="s">
        <v>3043</v>
      </c>
      <c r="C36" t="s">
        <v>1860</v>
      </c>
    </row>
    <row r="37" spans="1:5" x14ac:dyDescent="0.3">
      <c r="A37" s="41">
        <v>45412</v>
      </c>
      <c r="C37" t="s">
        <v>3404</v>
      </c>
    </row>
    <row r="38" spans="1:5" x14ac:dyDescent="0.3">
      <c r="A38" s="41">
        <v>44338</v>
      </c>
      <c r="C38" t="s">
        <v>1037</v>
      </c>
      <c r="E38" t="s">
        <v>42</v>
      </c>
    </row>
    <row r="39" spans="1:5" x14ac:dyDescent="0.3">
      <c r="A39" s="41">
        <v>44338</v>
      </c>
      <c r="C39" t="s">
        <v>1031</v>
      </c>
      <c r="E39" t="s">
        <v>42</v>
      </c>
    </row>
    <row r="40" spans="1:5" x14ac:dyDescent="0.3">
      <c r="A40" s="41">
        <v>44338</v>
      </c>
      <c r="C40" t="s">
        <v>1045</v>
      </c>
      <c r="E40" t="s">
        <v>42</v>
      </c>
    </row>
    <row r="41" spans="1:5" x14ac:dyDescent="0.3">
      <c r="A41" s="41">
        <v>44341</v>
      </c>
      <c r="C41" t="s">
        <v>1024</v>
      </c>
      <c r="E41" t="s">
        <v>42</v>
      </c>
    </row>
    <row r="42" spans="1:5" x14ac:dyDescent="0.3">
      <c r="A42" s="41">
        <v>44683</v>
      </c>
      <c r="C42" t="s">
        <v>1823</v>
      </c>
      <c r="E42" t="s">
        <v>42</v>
      </c>
    </row>
    <row r="43" spans="1:5" x14ac:dyDescent="0.3">
      <c r="A43" s="41">
        <v>44685</v>
      </c>
      <c r="C43" t="s">
        <v>1557</v>
      </c>
      <c r="E43" t="s">
        <v>42</v>
      </c>
    </row>
    <row r="44" spans="1:5" x14ac:dyDescent="0.3">
      <c r="A44" s="41">
        <v>44694</v>
      </c>
      <c r="C44" t="s">
        <v>1916</v>
      </c>
      <c r="E44" t="s">
        <v>42</v>
      </c>
    </row>
    <row r="45" spans="1:5" x14ac:dyDescent="0.3">
      <c r="A45" s="41">
        <v>44697</v>
      </c>
      <c r="C45" t="s">
        <v>1843</v>
      </c>
      <c r="E45" t="s">
        <v>42</v>
      </c>
    </row>
    <row r="46" spans="1:5" x14ac:dyDescent="0.3">
      <c r="A46" s="41">
        <v>45055</v>
      </c>
      <c r="C46" t="s">
        <v>3405</v>
      </c>
      <c r="E46" t="s">
        <v>42</v>
      </c>
    </row>
    <row r="47" spans="1:5" x14ac:dyDescent="0.3">
      <c r="A47" s="41">
        <v>45055</v>
      </c>
      <c r="C47" t="s">
        <v>3406</v>
      </c>
      <c r="E47" t="s">
        <v>42</v>
      </c>
    </row>
    <row r="48" spans="1:5" x14ac:dyDescent="0.3">
      <c r="A48" s="41">
        <v>45069</v>
      </c>
      <c r="C48" t="s">
        <v>1340</v>
      </c>
    </row>
    <row r="49" spans="1:5" x14ac:dyDescent="0.3">
      <c r="A49" s="41">
        <v>45432</v>
      </c>
      <c r="B49" t="s">
        <v>3043</v>
      </c>
      <c r="C49" t="s">
        <v>3048</v>
      </c>
    </row>
    <row r="50" spans="1:5" x14ac:dyDescent="0.3">
      <c r="A50" s="41">
        <v>45432</v>
      </c>
      <c r="C50" t="s">
        <v>3407</v>
      </c>
    </row>
    <row r="51" spans="1:5" x14ac:dyDescent="0.3">
      <c r="A51" s="41">
        <v>45433</v>
      </c>
      <c r="B51" t="s">
        <v>3043</v>
      </c>
      <c r="C51" t="s">
        <v>3057</v>
      </c>
    </row>
    <row r="52" spans="1:5" x14ac:dyDescent="0.3">
      <c r="A52" s="41">
        <v>45443</v>
      </c>
      <c r="B52" t="s">
        <v>3043</v>
      </c>
      <c r="C52" t="s">
        <v>2496</v>
      </c>
    </row>
    <row r="53" spans="1:5" x14ac:dyDescent="0.3">
      <c r="A53" s="41">
        <v>45443</v>
      </c>
      <c r="C53" t="s">
        <v>3408</v>
      </c>
    </row>
    <row r="54" spans="1:5" x14ac:dyDescent="0.3">
      <c r="A54" s="41">
        <v>45443</v>
      </c>
      <c r="C54" t="s">
        <v>3251</v>
      </c>
    </row>
    <row r="55" spans="1:5" x14ac:dyDescent="0.3">
      <c r="A55" s="41">
        <v>44713</v>
      </c>
      <c r="C55" t="s">
        <v>1099</v>
      </c>
      <c r="E55" t="s">
        <v>42</v>
      </c>
    </row>
    <row r="56" spans="1:5" x14ac:dyDescent="0.3">
      <c r="A56" s="41">
        <v>45084</v>
      </c>
      <c r="C56" t="s">
        <v>3409</v>
      </c>
    </row>
    <row r="57" spans="1:5" x14ac:dyDescent="0.3">
      <c r="A57" s="41">
        <v>45469</v>
      </c>
      <c r="C57" t="s">
        <v>3410</v>
      </c>
    </row>
    <row r="58" spans="1:5" x14ac:dyDescent="0.3">
      <c r="A58" s="41">
        <v>45469</v>
      </c>
      <c r="C58" t="s">
        <v>3411</v>
      </c>
    </row>
    <row r="59" spans="1:5" x14ac:dyDescent="0.3">
      <c r="A59" s="41">
        <v>45462</v>
      </c>
      <c r="C59" t="s">
        <v>3412</v>
      </c>
    </row>
    <row r="60" spans="1:5" x14ac:dyDescent="0.3">
      <c r="A60" s="41">
        <v>45448</v>
      </c>
      <c r="C60" t="s">
        <v>1432</v>
      </c>
    </row>
    <row r="61" spans="1:5" x14ac:dyDescent="0.3">
      <c r="A61" s="41">
        <v>45450</v>
      </c>
      <c r="C61" t="s">
        <v>3413</v>
      </c>
    </row>
    <row r="62" spans="1:5" x14ac:dyDescent="0.3">
      <c r="A62" s="41">
        <v>44382</v>
      </c>
      <c r="C62" t="s">
        <v>1105</v>
      </c>
      <c r="E62" t="s">
        <v>42</v>
      </c>
    </row>
    <row r="63" spans="1:5" x14ac:dyDescent="0.3">
      <c r="A63" s="41">
        <v>44389</v>
      </c>
      <c r="C63" t="s">
        <v>1133</v>
      </c>
      <c r="E63" t="s">
        <v>42</v>
      </c>
    </row>
    <row r="64" spans="1:5" x14ac:dyDescent="0.3">
      <c r="A64" s="41">
        <v>44389</v>
      </c>
      <c r="C64" t="s">
        <v>1139</v>
      </c>
      <c r="E64" t="s">
        <v>42</v>
      </c>
    </row>
    <row r="65" spans="1:5" x14ac:dyDescent="0.3">
      <c r="A65" s="41">
        <v>44757</v>
      </c>
      <c r="C65" t="s">
        <v>2346</v>
      </c>
      <c r="E65" t="s">
        <v>42</v>
      </c>
    </row>
    <row r="66" spans="1:5" x14ac:dyDescent="0.3">
      <c r="A66" s="41">
        <v>45491</v>
      </c>
      <c r="C66" t="s">
        <v>3414</v>
      </c>
    </row>
    <row r="67" spans="1:5" x14ac:dyDescent="0.3">
      <c r="A67" s="41">
        <v>45478</v>
      </c>
      <c r="C67" t="s">
        <v>3415</v>
      </c>
    </row>
    <row r="68" spans="1:5" x14ac:dyDescent="0.3">
      <c r="A68" s="41">
        <v>44431</v>
      </c>
      <c r="C68" t="s">
        <v>1194</v>
      </c>
      <c r="E68" t="s">
        <v>42</v>
      </c>
    </row>
    <row r="69" spans="1:5" x14ac:dyDescent="0.3">
      <c r="A69" s="41">
        <v>45153</v>
      </c>
      <c r="C69" t="s">
        <v>2812</v>
      </c>
    </row>
    <row r="70" spans="1:5" x14ac:dyDescent="0.3">
      <c r="A70" s="41">
        <v>45533</v>
      </c>
      <c r="C70" t="s">
        <v>3416</v>
      </c>
    </row>
    <row r="71" spans="1:5" x14ac:dyDescent="0.3">
      <c r="A71" s="41">
        <v>45533</v>
      </c>
      <c r="C71" t="s">
        <v>3417</v>
      </c>
    </row>
    <row r="72" spans="1:5" x14ac:dyDescent="0.3">
      <c r="A72" s="41">
        <v>45531</v>
      </c>
      <c r="C72" t="s">
        <v>3418</v>
      </c>
    </row>
    <row r="73" spans="1:5" x14ac:dyDescent="0.3">
      <c r="A73" s="41">
        <v>45510</v>
      </c>
      <c r="C73" t="s">
        <v>3419</v>
      </c>
    </row>
    <row r="74" spans="1:5" x14ac:dyDescent="0.3">
      <c r="A74" s="41">
        <v>44099</v>
      </c>
      <c r="C74" t="s">
        <v>2067</v>
      </c>
      <c r="E74" t="s">
        <v>42</v>
      </c>
    </row>
    <row r="75" spans="1:5" x14ac:dyDescent="0.3">
      <c r="A75" s="41">
        <v>45174</v>
      </c>
      <c r="C75" t="s">
        <v>3420</v>
      </c>
    </row>
    <row r="76" spans="1:5" x14ac:dyDescent="0.3">
      <c r="A76" s="41">
        <v>45180</v>
      </c>
      <c r="C76" t="s">
        <v>3421</v>
      </c>
    </row>
    <row r="77" spans="1:5" x14ac:dyDescent="0.3">
      <c r="A77" s="41">
        <v>45180</v>
      </c>
      <c r="C77" t="s">
        <v>3422</v>
      </c>
    </row>
    <row r="78" spans="1:5" x14ac:dyDescent="0.3">
      <c r="A78" s="41">
        <v>45181</v>
      </c>
      <c r="C78" t="s">
        <v>3423</v>
      </c>
    </row>
    <row r="79" spans="1:5" x14ac:dyDescent="0.3">
      <c r="A79" s="41">
        <v>45181</v>
      </c>
      <c r="C79" t="s">
        <v>3242</v>
      </c>
    </row>
    <row r="80" spans="1:5" x14ac:dyDescent="0.3">
      <c r="A80" s="41">
        <v>45561</v>
      </c>
      <c r="C80" t="s">
        <v>3424</v>
      </c>
    </row>
    <row r="81" spans="1:5" x14ac:dyDescent="0.3">
      <c r="A81" s="41">
        <v>45537</v>
      </c>
      <c r="C81" t="s">
        <v>3425</v>
      </c>
    </row>
    <row r="82" spans="1:5" x14ac:dyDescent="0.3">
      <c r="A82" s="41">
        <v>44106</v>
      </c>
      <c r="C82" t="s">
        <v>400</v>
      </c>
      <c r="E82" t="s">
        <v>42</v>
      </c>
    </row>
    <row r="83" spans="1:5" x14ac:dyDescent="0.3">
      <c r="A83" s="41">
        <v>44489</v>
      </c>
      <c r="C83" t="s">
        <v>1358</v>
      </c>
      <c r="E83" t="s">
        <v>42</v>
      </c>
    </row>
    <row r="84" spans="1:5" x14ac:dyDescent="0.3">
      <c r="A84" s="41">
        <v>44841</v>
      </c>
      <c r="C84" t="s">
        <v>2715</v>
      </c>
      <c r="E84" t="s">
        <v>42</v>
      </c>
    </row>
    <row r="85" spans="1:5" x14ac:dyDescent="0.3">
      <c r="A85" s="41">
        <v>44843</v>
      </c>
      <c r="C85" t="s">
        <v>2619</v>
      </c>
      <c r="E85" t="s">
        <v>42</v>
      </c>
    </row>
    <row r="86" spans="1:5" x14ac:dyDescent="0.3">
      <c r="A86" s="41">
        <v>45212</v>
      </c>
      <c r="C86" t="s">
        <v>3426</v>
      </c>
    </row>
    <row r="87" spans="1:5" x14ac:dyDescent="0.3">
      <c r="A87" s="41">
        <v>45224</v>
      </c>
      <c r="C87" t="s">
        <v>2340</v>
      </c>
    </row>
    <row r="88" spans="1:5" x14ac:dyDescent="0.3">
      <c r="A88" s="41">
        <v>45567</v>
      </c>
      <c r="C88" t="s">
        <v>3427</v>
      </c>
    </row>
    <row r="89" spans="1:5" x14ac:dyDescent="0.3">
      <c r="A89" s="41">
        <v>45567</v>
      </c>
      <c r="C89" t="s">
        <v>3428</v>
      </c>
    </row>
    <row r="90" spans="1:5" x14ac:dyDescent="0.3">
      <c r="A90" s="41">
        <v>44868</v>
      </c>
      <c r="C90" t="s">
        <v>2758</v>
      </c>
      <c r="E90" t="s">
        <v>42</v>
      </c>
    </row>
    <row r="91" spans="1:5" x14ac:dyDescent="0.3">
      <c r="A91" s="41">
        <v>44885</v>
      </c>
      <c r="C91" t="s">
        <v>2721</v>
      </c>
      <c r="E91" t="s">
        <v>42</v>
      </c>
    </row>
    <row r="92" spans="1:5" x14ac:dyDescent="0.3">
      <c r="A92" s="41">
        <v>44186</v>
      </c>
      <c r="C92" t="s">
        <v>598</v>
      </c>
      <c r="E92" t="s">
        <v>42</v>
      </c>
    </row>
    <row r="93" spans="1:5" x14ac:dyDescent="0.3">
      <c r="A93" s="41">
        <v>44186</v>
      </c>
      <c r="C93" t="s">
        <v>608</v>
      </c>
      <c r="E93" t="s">
        <v>42</v>
      </c>
    </row>
    <row r="94" spans="1:5" x14ac:dyDescent="0.3">
      <c r="A94" s="41">
        <v>44186</v>
      </c>
      <c r="C94" t="s">
        <v>615</v>
      </c>
      <c r="E94" t="s">
        <v>42</v>
      </c>
    </row>
    <row r="95" spans="1:5" x14ac:dyDescent="0.3">
      <c r="A95" s="41">
        <v>44186</v>
      </c>
      <c r="C95" t="s">
        <v>622</v>
      </c>
      <c r="E95" t="s">
        <v>42</v>
      </c>
    </row>
    <row r="96" spans="1:5" x14ac:dyDescent="0.3">
      <c r="A96" s="41">
        <v>44186</v>
      </c>
      <c r="C96" t="s">
        <v>626</v>
      </c>
      <c r="E96" t="s">
        <v>42</v>
      </c>
    </row>
    <row r="97" spans="1:5" x14ac:dyDescent="0.3">
      <c r="A97" s="41">
        <v>44186</v>
      </c>
      <c r="C97" t="s">
        <v>632</v>
      </c>
      <c r="E97" t="s">
        <v>42</v>
      </c>
    </row>
    <row r="98" spans="1:5" x14ac:dyDescent="0.3">
      <c r="A98" s="41">
        <v>44186</v>
      </c>
      <c r="C98" t="s">
        <v>638</v>
      </c>
      <c r="E98" t="s">
        <v>42</v>
      </c>
    </row>
    <row r="99" spans="1:5" x14ac:dyDescent="0.3">
      <c r="A99" s="41">
        <v>44186</v>
      </c>
      <c r="C99" t="s">
        <v>603</v>
      </c>
      <c r="E99" t="s">
        <v>42</v>
      </c>
    </row>
    <row r="100" spans="1:5" x14ac:dyDescent="0.3">
      <c r="A100" s="41">
        <v>44186</v>
      </c>
      <c r="C100" t="s">
        <v>648</v>
      </c>
      <c r="E100" t="s">
        <v>42</v>
      </c>
    </row>
    <row r="101" spans="1:5" x14ac:dyDescent="0.3">
      <c r="A101" s="41">
        <v>44186</v>
      </c>
      <c r="C101" t="s">
        <v>653</v>
      </c>
      <c r="E101" t="s">
        <v>42</v>
      </c>
    </row>
    <row r="102" spans="1:5" x14ac:dyDescent="0.3">
      <c r="A102" s="41">
        <v>44903</v>
      </c>
      <c r="C102" t="s">
        <v>2769</v>
      </c>
      <c r="E102" t="s">
        <v>42</v>
      </c>
    </row>
    <row r="103" spans="1:5" x14ac:dyDescent="0.3">
      <c r="A103" s="41">
        <v>44903</v>
      </c>
      <c r="C103" t="s">
        <v>2754</v>
      </c>
      <c r="E103" t="s">
        <v>42</v>
      </c>
    </row>
    <row r="104" spans="1:5" x14ac:dyDescent="0.3">
      <c r="A104" s="41">
        <v>44914</v>
      </c>
      <c r="C104" t="s">
        <v>3017</v>
      </c>
      <c r="E104" t="s">
        <v>42</v>
      </c>
    </row>
    <row r="105" spans="1:5" x14ac:dyDescent="0.3">
      <c r="A105" s="41">
        <v>45278</v>
      </c>
      <c r="C105" t="s">
        <v>2405</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1B112-D177-48A5-85F1-8124621D96AF}">
  <sheetPr codeName="Planilha7"/>
  <dimension ref="A2:K127"/>
  <sheetViews>
    <sheetView showGridLines="0" topLeftCell="A85" zoomScale="85" zoomScaleNormal="85" workbookViewId="0">
      <selection activeCell="B25" sqref="B25"/>
    </sheetView>
  </sheetViews>
  <sheetFormatPr defaultRowHeight="14.4" x14ac:dyDescent="0.3"/>
  <cols>
    <col min="1" max="1" width="21.109375" customWidth="1"/>
    <col min="2" max="2" width="24.5546875" customWidth="1"/>
    <col min="3" max="3" width="62.33203125" customWidth="1"/>
    <col min="4" max="4" width="19.44140625" customWidth="1"/>
    <col min="5" max="5" width="16" style="41" customWidth="1"/>
    <col min="7" max="7" width="18.5546875" bestFit="1" customWidth="1"/>
    <col min="8" max="8" width="26.109375" bestFit="1" customWidth="1"/>
    <col min="10" max="10" width="18.5546875" bestFit="1" customWidth="1"/>
    <col min="11" max="11" width="26.109375" bestFit="1" customWidth="1"/>
    <col min="12" max="18" width="10.6640625" bestFit="1" customWidth="1"/>
    <col min="19" max="19" width="6.6640625" bestFit="1" customWidth="1"/>
    <col min="20" max="20" width="10.6640625" bestFit="1" customWidth="1"/>
    <col min="21" max="21" width="10.109375" bestFit="1" customWidth="1"/>
  </cols>
  <sheetData>
    <row r="2" spans="1:11" x14ac:dyDescent="0.3">
      <c r="A2" s="76" t="s">
        <v>22</v>
      </c>
      <c r="B2" s="76" t="s">
        <v>3062</v>
      </c>
      <c r="C2" s="77" t="s">
        <v>26</v>
      </c>
      <c r="D2" s="78" t="s">
        <v>3063</v>
      </c>
      <c r="E2" s="78" t="s">
        <v>38</v>
      </c>
      <c r="G2" s="16" t="s">
        <v>3049</v>
      </c>
      <c r="H2" t="s">
        <v>3064</v>
      </c>
    </row>
    <row r="3" spans="1:11" x14ac:dyDescent="0.3">
      <c r="A3" s="74">
        <v>43844</v>
      </c>
      <c r="B3" s="74"/>
      <c r="C3" s="66" t="s">
        <v>410</v>
      </c>
      <c r="D3" s="84"/>
      <c r="E3" s="75" t="s">
        <v>42</v>
      </c>
      <c r="G3" s="42" t="s">
        <v>3043</v>
      </c>
      <c r="H3">
        <v>7</v>
      </c>
      <c r="J3" s="16" t="s">
        <v>3049</v>
      </c>
      <c r="K3" t="s">
        <v>3064</v>
      </c>
    </row>
    <row r="4" spans="1:11" x14ac:dyDescent="0.3">
      <c r="A4" s="74">
        <v>43844</v>
      </c>
      <c r="B4" s="74"/>
      <c r="C4" s="66" t="s">
        <v>418</v>
      </c>
      <c r="D4" s="84"/>
      <c r="E4" s="75" t="s">
        <v>42</v>
      </c>
      <c r="G4" s="42" t="s">
        <v>3070</v>
      </c>
      <c r="H4">
        <v>118</v>
      </c>
      <c r="J4" s="42" t="s">
        <v>3053</v>
      </c>
      <c r="K4">
        <v>9</v>
      </c>
    </row>
    <row r="5" spans="1:11" x14ac:dyDescent="0.3">
      <c r="A5" s="74">
        <v>43844</v>
      </c>
      <c r="B5" s="74"/>
      <c r="C5" s="66" t="s">
        <v>416</v>
      </c>
      <c r="D5" s="84"/>
      <c r="E5" s="75" t="s">
        <v>42</v>
      </c>
      <c r="G5" s="42" t="s">
        <v>3047</v>
      </c>
      <c r="H5">
        <v>125</v>
      </c>
      <c r="J5" s="127">
        <v>44796</v>
      </c>
      <c r="K5">
        <v>2</v>
      </c>
    </row>
    <row r="6" spans="1:11" x14ac:dyDescent="0.3">
      <c r="A6" s="74">
        <v>44099</v>
      </c>
      <c r="B6" s="74"/>
      <c r="C6" s="66" t="s">
        <v>2067</v>
      </c>
      <c r="D6" s="84"/>
      <c r="E6" s="75" t="s">
        <v>42</v>
      </c>
      <c r="J6" s="127">
        <v>45061</v>
      </c>
      <c r="K6">
        <v>1</v>
      </c>
    </row>
    <row r="7" spans="1:11" x14ac:dyDescent="0.3">
      <c r="A7" s="74">
        <v>44106</v>
      </c>
      <c r="B7" s="74"/>
      <c r="C7" s="66" t="s">
        <v>400</v>
      </c>
      <c r="D7" s="84"/>
      <c r="E7" s="75" t="s">
        <v>42</v>
      </c>
      <c r="J7" s="127">
        <v>45103</v>
      </c>
      <c r="K7">
        <v>1</v>
      </c>
    </row>
    <row r="8" spans="1:11" x14ac:dyDescent="0.3">
      <c r="A8" s="74">
        <v>44186</v>
      </c>
      <c r="B8" s="74"/>
      <c r="C8" s="66" t="s">
        <v>598</v>
      </c>
      <c r="D8" s="84"/>
      <c r="E8" s="75" t="s">
        <v>42</v>
      </c>
      <c r="J8" s="127">
        <v>45483</v>
      </c>
      <c r="K8">
        <v>4</v>
      </c>
    </row>
    <row r="9" spans="1:11" x14ac:dyDescent="0.3">
      <c r="A9" s="74">
        <v>44186</v>
      </c>
      <c r="B9" s="74"/>
      <c r="C9" s="66" t="s">
        <v>608</v>
      </c>
      <c r="D9" s="84"/>
      <c r="E9" s="75" t="s">
        <v>42</v>
      </c>
      <c r="J9" s="127">
        <v>45562</v>
      </c>
      <c r="K9">
        <v>1</v>
      </c>
    </row>
    <row r="10" spans="1:11" x14ac:dyDescent="0.3">
      <c r="A10" s="74">
        <v>44186</v>
      </c>
      <c r="B10" s="74"/>
      <c r="C10" s="66" t="s">
        <v>615</v>
      </c>
      <c r="D10" s="84"/>
      <c r="E10" s="75" t="s">
        <v>42</v>
      </c>
      <c r="J10" s="42" t="s">
        <v>3068</v>
      </c>
      <c r="K10">
        <v>3</v>
      </c>
    </row>
    <row r="11" spans="1:11" x14ac:dyDescent="0.3">
      <c r="A11" s="74">
        <v>44186</v>
      </c>
      <c r="B11" s="74"/>
      <c r="C11" s="66" t="s">
        <v>622</v>
      </c>
      <c r="D11" s="84"/>
      <c r="E11" s="75" t="s">
        <v>42</v>
      </c>
      <c r="J11" s="127">
        <v>44847</v>
      </c>
      <c r="K11">
        <v>1</v>
      </c>
    </row>
    <row r="12" spans="1:11" x14ac:dyDescent="0.3">
      <c r="A12" s="74">
        <v>44186</v>
      </c>
      <c r="B12" s="74"/>
      <c r="C12" s="66" t="s">
        <v>626</v>
      </c>
      <c r="D12" s="84"/>
      <c r="E12" s="75" t="s">
        <v>42</v>
      </c>
      <c r="J12" s="127">
        <v>45103</v>
      </c>
      <c r="K12">
        <v>2</v>
      </c>
    </row>
    <row r="13" spans="1:11" x14ac:dyDescent="0.3">
      <c r="A13" s="74">
        <v>44186</v>
      </c>
      <c r="B13" s="74"/>
      <c r="C13" s="66" t="s">
        <v>632</v>
      </c>
      <c r="D13" s="84"/>
      <c r="E13" s="75" t="s">
        <v>42</v>
      </c>
      <c r="J13" s="42" t="s">
        <v>3110</v>
      </c>
      <c r="K13">
        <v>2</v>
      </c>
    </row>
    <row r="14" spans="1:11" x14ac:dyDescent="0.3">
      <c r="A14" s="74">
        <v>44186</v>
      </c>
      <c r="B14" s="74"/>
      <c r="C14" s="66" t="s">
        <v>638</v>
      </c>
      <c r="D14" s="84"/>
      <c r="E14" s="75" t="s">
        <v>42</v>
      </c>
      <c r="J14" s="127">
        <v>45127</v>
      </c>
      <c r="K14">
        <v>1</v>
      </c>
    </row>
    <row r="15" spans="1:11" x14ac:dyDescent="0.3">
      <c r="A15" s="74">
        <v>44186</v>
      </c>
      <c r="B15" s="74"/>
      <c r="C15" s="66" t="s">
        <v>603</v>
      </c>
      <c r="D15" s="84"/>
      <c r="E15" s="75" t="s">
        <v>42</v>
      </c>
      <c r="J15" s="127">
        <v>45260</v>
      </c>
      <c r="K15">
        <v>1</v>
      </c>
    </row>
    <row r="16" spans="1:11" x14ac:dyDescent="0.3">
      <c r="A16" s="74">
        <v>44186</v>
      </c>
      <c r="B16" s="74"/>
      <c r="C16" s="66" t="s">
        <v>648</v>
      </c>
      <c r="D16" s="84"/>
      <c r="E16" s="75" t="s">
        <v>42</v>
      </c>
      <c r="J16" s="42" t="s">
        <v>3070</v>
      </c>
      <c r="K16">
        <v>111</v>
      </c>
    </row>
    <row r="17" spans="1:11" x14ac:dyDescent="0.3">
      <c r="A17" s="74">
        <v>44186</v>
      </c>
      <c r="B17" s="74"/>
      <c r="C17" s="66" t="s">
        <v>653</v>
      </c>
      <c r="D17" s="84"/>
      <c r="E17" s="75" t="s">
        <v>42</v>
      </c>
      <c r="J17" s="83"/>
      <c r="K17">
        <v>65</v>
      </c>
    </row>
    <row r="18" spans="1:11" x14ac:dyDescent="0.3">
      <c r="A18" s="74">
        <v>44294</v>
      </c>
      <c r="B18" s="74"/>
      <c r="C18" s="66" t="s">
        <v>938</v>
      </c>
      <c r="D18" s="84"/>
      <c r="E18" s="75" t="s">
        <v>42</v>
      </c>
      <c r="J18" s="83" t="s">
        <v>3070</v>
      </c>
      <c r="K18">
        <v>46</v>
      </c>
    </row>
    <row r="19" spans="1:11" x14ac:dyDescent="0.3">
      <c r="A19" s="74">
        <v>44338</v>
      </c>
      <c r="B19" s="74"/>
      <c r="C19" s="66" t="s">
        <v>1037</v>
      </c>
      <c r="D19" s="84"/>
      <c r="E19" s="75" t="s">
        <v>42</v>
      </c>
      <c r="J19" s="42" t="s">
        <v>3047</v>
      </c>
      <c r="K19">
        <v>125</v>
      </c>
    </row>
    <row r="20" spans="1:11" x14ac:dyDescent="0.3">
      <c r="A20" s="74">
        <v>44338</v>
      </c>
      <c r="B20" s="74"/>
      <c r="C20" s="66" t="s">
        <v>1031</v>
      </c>
      <c r="D20" s="84"/>
      <c r="E20" s="75" t="s">
        <v>42</v>
      </c>
    </row>
    <row r="21" spans="1:11" x14ac:dyDescent="0.3">
      <c r="A21" s="74">
        <v>44338</v>
      </c>
      <c r="B21" s="74"/>
      <c r="C21" s="66" t="s">
        <v>1045</v>
      </c>
      <c r="D21" s="84"/>
      <c r="E21" s="75" t="s">
        <v>42</v>
      </c>
    </row>
    <row r="22" spans="1:11" x14ac:dyDescent="0.3">
      <c r="A22" s="74">
        <v>44341</v>
      </c>
      <c r="B22" s="74"/>
      <c r="C22" s="66" t="s">
        <v>1024</v>
      </c>
      <c r="D22" s="84"/>
      <c r="E22" s="75" t="s">
        <v>42</v>
      </c>
    </row>
    <row r="23" spans="1:11" x14ac:dyDescent="0.3">
      <c r="A23" s="74">
        <v>44348</v>
      </c>
      <c r="B23" s="74"/>
      <c r="C23" s="66" t="s">
        <v>1050</v>
      </c>
      <c r="D23" s="84" t="s">
        <v>3053</v>
      </c>
      <c r="E23" s="75">
        <v>45483</v>
      </c>
    </row>
    <row r="24" spans="1:11" x14ac:dyDescent="0.3">
      <c r="A24" s="74">
        <v>44348</v>
      </c>
      <c r="B24" s="74"/>
      <c r="C24" s="66" t="s">
        <v>1057</v>
      </c>
      <c r="D24" s="84" t="s">
        <v>3053</v>
      </c>
      <c r="E24" s="75">
        <v>45483</v>
      </c>
    </row>
    <row r="25" spans="1:11" x14ac:dyDescent="0.3">
      <c r="A25" s="74">
        <v>44348</v>
      </c>
      <c r="B25" s="74"/>
      <c r="C25" s="66" t="s">
        <v>1050</v>
      </c>
      <c r="D25" s="84" t="s">
        <v>3053</v>
      </c>
      <c r="E25" s="75">
        <v>45483</v>
      </c>
    </row>
    <row r="26" spans="1:11" x14ac:dyDescent="0.3">
      <c r="A26" s="74">
        <v>44348</v>
      </c>
      <c r="B26" s="74"/>
      <c r="C26" s="66" t="s">
        <v>1057</v>
      </c>
      <c r="D26" s="84" t="s">
        <v>3053</v>
      </c>
      <c r="E26" s="75">
        <v>45483</v>
      </c>
    </row>
    <row r="27" spans="1:11" x14ac:dyDescent="0.3">
      <c r="A27" s="74">
        <v>44382</v>
      </c>
      <c r="B27" s="74"/>
      <c r="C27" s="66" t="s">
        <v>1105</v>
      </c>
      <c r="D27" s="84"/>
      <c r="E27" s="75" t="s">
        <v>42</v>
      </c>
    </row>
    <row r="28" spans="1:11" x14ac:dyDescent="0.3">
      <c r="A28" s="74">
        <v>44389</v>
      </c>
      <c r="B28" s="74"/>
      <c r="C28" s="66" t="s">
        <v>1133</v>
      </c>
      <c r="D28" s="84"/>
      <c r="E28" s="75" t="s">
        <v>42</v>
      </c>
    </row>
    <row r="29" spans="1:11" x14ac:dyDescent="0.3">
      <c r="A29" s="74">
        <v>44389</v>
      </c>
      <c r="B29" s="74"/>
      <c r="C29" s="66" t="s">
        <v>1139</v>
      </c>
      <c r="D29" s="84"/>
      <c r="E29" s="75" t="s">
        <v>42</v>
      </c>
    </row>
    <row r="30" spans="1:11" x14ac:dyDescent="0.3">
      <c r="A30" s="74">
        <v>44431</v>
      </c>
      <c r="B30" s="74"/>
      <c r="C30" s="66" t="s">
        <v>1194</v>
      </c>
      <c r="D30" s="84"/>
      <c r="E30" s="75" t="s">
        <v>42</v>
      </c>
    </row>
    <row r="31" spans="1:11" x14ac:dyDescent="0.3">
      <c r="A31" s="74">
        <v>44489</v>
      </c>
      <c r="B31" s="74"/>
      <c r="C31" s="66" t="s">
        <v>1358</v>
      </c>
      <c r="D31" s="84"/>
      <c r="E31" s="75" t="s">
        <v>42</v>
      </c>
    </row>
    <row r="32" spans="1:11" x14ac:dyDescent="0.3">
      <c r="A32" s="74">
        <v>44557</v>
      </c>
      <c r="B32" s="74"/>
      <c r="C32" s="66" t="s">
        <v>59</v>
      </c>
      <c r="D32" s="84" t="s">
        <v>3053</v>
      </c>
      <c r="E32" s="75">
        <v>44796</v>
      </c>
    </row>
    <row r="33" spans="1:5" x14ac:dyDescent="0.3">
      <c r="A33" s="74">
        <v>44557</v>
      </c>
      <c r="B33" s="74"/>
      <c r="C33" s="66" t="s">
        <v>70</v>
      </c>
      <c r="D33" s="84" t="s">
        <v>3053</v>
      </c>
      <c r="E33" s="75">
        <v>44796</v>
      </c>
    </row>
    <row r="34" spans="1:5" x14ac:dyDescent="0.3">
      <c r="A34" s="74">
        <v>44562</v>
      </c>
      <c r="B34" s="74"/>
      <c r="C34" s="66" t="s">
        <v>249</v>
      </c>
      <c r="D34" s="84"/>
      <c r="E34" s="75" t="s">
        <v>42</v>
      </c>
    </row>
    <row r="35" spans="1:5" x14ac:dyDescent="0.3">
      <c r="A35" s="74">
        <v>44562</v>
      </c>
      <c r="B35" s="74"/>
      <c r="C35" s="66" t="s">
        <v>254</v>
      </c>
      <c r="D35" s="84"/>
      <c r="E35" s="75" t="s">
        <v>42</v>
      </c>
    </row>
    <row r="36" spans="1:5" x14ac:dyDescent="0.3">
      <c r="A36" s="74">
        <v>44562</v>
      </c>
      <c r="B36" s="74"/>
      <c r="C36" s="66" t="s">
        <v>863</v>
      </c>
      <c r="D36" s="84"/>
      <c r="E36" s="75" t="s">
        <v>42</v>
      </c>
    </row>
    <row r="37" spans="1:5" x14ac:dyDescent="0.3">
      <c r="A37" s="74">
        <v>44585</v>
      </c>
      <c r="B37" s="74"/>
      <c r="C37" s="66" t="s">
        <v>1673</v>
      </c>
      <c r="D37" s="84"/>
      <c r="E37" s="75" t="s">
        <v>42</v>
      </c>
    </row>
    <row r="38" spans="1:5" x14ac:dyDescent="0.3">
      <c r="A38" s="74">
        <v>44630</v>
      </c>
      <c r="B38" s="74"/>
      <c r="C38" s="66" t="s">
        <v>1743</v>
      </c>
      <c r="D38" s="84"/>
      <c r="E38" s="75" t="s">
        <v>42</v>
      </c>
    </row>
    <row r="39" spans="1:5" x14ac:dyDescent="0.3">
      <c r="A39" s="74">
        <v>44652</v>
      </c>
      <c r="B39" s="74"/>
      <c r="C39" s="66" t="s">
        <v>854</v>
      </c>
      <c r="D39" s="84"/>
      <c r="E39" s="75" t="s">
        <v>42</v>
      </c>
    </row>
    <row r="40" spans="1:5" x14ac:dyDescent="0.3">
      <c r="A40" s="74">
        <v>44683</v>
      </c>
      <c r="B40" s="74"/>
      <c r="C40" s="66" t="s">
        <v>1823</v>
      </c>
      <c r="D40" s="84"/>
      <c r="E40" s="75" t="s">
        <v>42</v>
      </c>
    </row>
    <row r="41" spans="1:5" x14ac:dyDescent="0.3">
      <c r="A41" s="74">
        <v>44685</v>
      </c>
      <c r="B41" s="74"/>
      <c r="C41" s="66" t="s">
        <v>1557</v>
      </c>
      <c r="D41" s="84"/>
      <c r="E41" s="75" t="s">
        <v>42</v>
      </c>
    </row>
    <row r="42" spans="1:5" x14ac:dyDescent="0.3">
      <c r="A42" s="74">
        <v>44694</v>
      </c>
      <c r="B42" s="74"/>
      <c r="C42" s="66" t="s">
        <v>1916</v>
      </c>
      <c r="D42" s="84"/>
      <c r="E42" s="75" t="s">
        <v>42</v>
      </c>
    </row>
    <row r="43" spans="1:5" x14ac:dyDescent="0.3">
      <c r="A43" s="74">
        <v>44697</v>
      </c>
      <c r="B43" s="74"/>
      <c r="C43" s="66" t="s">
        <v>1843</v>
      </c>
      <c r="D43" s="84"/>
      <c r="E43" s="75" t="s">
        <v>42</v>
      </c>
    </row>
    <row r="44" spans="1:5" x14ac:dyDescent="0.3">
      <c r="A44" s="74">
        <v>44713</v>
      </c>
      <c r="B44" s="74"/>
      <c r="C44" s="66" t="s">
        <v>1099</v>
      </c>
      <c r="D44" s="84"/>
      <c r="E44" s="75" t="s">
        <v>42</v>
      </c>
    </row>
    <row r="45" spans="1:5" x14ac:dyDescent="0.3">
      <c r="A45" s="74">
        <v>44750</v>
      </c>
      <c r="B45" s="74"/>
      <c r="C45" s="66" t="s">
        <v>2313</v>
      </c>
      <c r="D45" s="84" t="s">
        <v>3068</v>
      </c>
      <c r="E45" s="75">
        <v>44847</v>
      </c>
    </row>
    <row r="46" spans="1:5" x14ac:dyDescent="0.3">
      <c r="A46" s="74">
        <v>44757</v>
      </c>
      <c r="B46" s="74"/>
      <c r="C46" s="66" t="s">
        <v>2346</v>
      </c>
      <c r="D46" s="84"/>
      <c r="E46" s="75" t="s">
        <v>42</v>
      </c>
    </row>
    <row r="47" spans="1:5" x14ac:dyDescent="0.3">
      <c r="A47" s="74">
        <v>44841</v>
      </c>
      <c r="B47" s="74"/>
      <c r="C47" s="66" t="s">
        <v>2715</v>
      </c>
      <c r="D47" s="84"/>
      <c r="E47" s="75" t="s">
        <v>42</v>
      </c>
    </row>
    <row r="48" spans="1:5" x14ac:dyDescent="0.3">
      <c r="A48" s="74">
        <v>44843</v>
      </c>
      <c r="B48" s="74"/>
      <c r="C48" s="66" t="s">
        <v>2619</v>
      </c>
      <c r="D48" s="84"/>
      <c r="E48" s="75" t="s">
        <v>42</v>
      </c>
    </row>
    <row r="49" spans="1:5" x14ac:dyDescent="0.3">
      <c r="A49" s="74">
        <v>44868</v>
      </c>
      <c r="B49" s="74"/>
      <c r="C49" s="66" t="s">
        <v>2758</v>
      </c>
      <c r="D49" s="84"/>
      <c r="E49" s="75" t="s">
        <v>42</v>
      </c>
    </row>
    <row r="50" spans="1:5" x14ac:dyDescent="0.3">
      <c r="A50" s="74">
        <v>44885</v>
      </c>
      <c r="B50" s="74"/>
      <c r="C50" s="66" t="s">
        <v>2721</v>
      </c>
      <c r="D50" s="84"/>
      <c r="E50" s="75" t="s">
        <v>42</v>
      </c>
    </row>
    <row r="51" spans="1:5" x14ac:dyDescent="0.3">
      <c r="A51" s="74">
        <v>44903</v>
      </c>
      <c r="B51" s="74"/>
      <c r="C51" s="66" t="s">
        <v>2769</v>
      </c>
      <c r="D51" s="84"/>
      <c r="E51" s="75" t="s">
        <v>42</v>
      </c>
    </row>
    <row r="52" spans="1:5" x14ac:dyDescent="0.3">
      <c r="A52" s="74">
        <v>44903</v>
      </c>
      <c r="B52" s="74"/>
      <c r="C52" s="66" t="s">
        <v>2754</v>
      </c>
      <c r="D52" s="84"/>
      <c r="E52" s="75" t="s">
        <v>42</v>
      </c>
    </row>
    <row r="53" spans="1:5" x14ac:dyDescent="0.3">
      <c r="A53" s="74">
        <v>44914</v>
      </c>
      <c r="B53" s="74"/>
      <c r="C53" s="66" t="s">
        <v>3017</v>
      </c>
      <c r="D53" s="84"/>
      <c r="E53" s="75" t="s">
        <v>42</v>
      </c>
    </row>
    <row r="54" spans="1:5" x14ac:dyDescent="0.3">
      <c r="A54" s="74">
        <v>44927</v>
      </c>
      <c r="B54" s="74"/>
      <c r="C54" s="66" t="s">
        <v>274</v>
      </c>
      <c r="D54" s="84"/>
      <c r="E54" s="75" t="s">
        <v>42</v>
      </c>
    </row>
    <row r="55" spans="1:5" x14ac:dyDescent="0.3">
      <c r="A55" s="74">
        <v>44931</v>
      </c>
      <c r="B55" s="74"/>
      <c r="C55" s="66" t="s">
        <v>3397</v>
      </c>
      <c r="D55" s="84"/>
      <c r="E55" s="75" t="s">
        <v>42</v>
      </c>
    </row>
    <row r="56" spans="1:5" x14ac:dyDescent="0.3">
      <c r="A56" s="74">
        <v>44943</v>
      </c>
      <c r="B56" s="74"/>
      <c r="C56" s="66" t="s">
        <v>2912</v>
      </c>
      <c r="D56" s="84"/>
      <c r="E56" s="75" t="s">
        <v>42</v>
      </c>
    </row>
    <row r="57" spans="1:5" x14ac:dyDescent="0.3">
      <c r="A57" s="74">
        <v>44943</v>
      </c>
      <c r="B57" s="74"/>
      <c r="C57" s="66" t="s">
        <v>2923</v>
      </c>
      <c r="D57" s="84"/>
      <c r="E57" s="75" t="s">
        <v>42</v>
      </c>
    </row>
    <row r="58" spans="1:5" x14ac:dyDescent="0.3">
      <c r="A58" s="74">
        <v>44943</v>
      </c>
      <c r="B58" s="74"/>
      <c r="C58" s="66" t="s">
        <v>2906</v>
      </c>
      <c r="D58" s="84"/>
      <c r="E58" s="75" t="s">
        <v>42</v>
      </c>
    </row>
    <row r="59" spans="1:5" x14ac:dyDescent="0.3">
      <c r="A59" s="74">
        <v>44953</v>
      </c>
      <c r="B59" s="74"/>
      <c r="C59" s="66" t="s">
        <v>2972</v>
      </c>
      <c r="D59" s="84"/>
      <c r="E59" s="75" t="s">
        <v>42</v>
      </c>
    </row>
    <row r="60" spans="1:5" x14ac:dyDescent="0.3">
      <c r="A60" s="74">
        <v>44953</v>
      </c>
      <c r="B60" s="74"/>
      <c r="C60" s="66" t="s">
        <v>2968</v>
      </c>
      <c r="D60" s="84"/>
      <c r="E60" s="75" t="s">
        <v>42</v>
      </c>
    </row>
    <row r="61" spans="1:5" x14ac:dyDescent="0.3">
      <c r="A61" s="74">
        <v>44955</v>
      </c>
      <c r="B61" s="74"/>
      <c r="C61" s="66" t="s">
        <v>3398</v>
      </c>
      <c r="D61" s="84"/>
      <c r="E61" s="75" t="s">
        <v>42</v>
      </c>
    </row>
    <row r="62" spans="1:5" x14ac:dyDescent="0.3">
      <c r="A62" s="74">
        <v>44956</v>
      </c>
      <c r="B62" s="74"/>
      <c r="C62" s="66" t="s">
        <v>3399</v>
      </c>
      <c r="D62" s="84"/>
      <c r="E62" s="75" t="s">
        <v>42</v>
      </c>
    </row>
    <row r="63" spans="1:5" x14ac:dyDescent="0.3">
      <c r="A63" s="74">
        <v>44970</v>
      </c>
      <c r="B63" s="74"/>
      <c r="C63" s="66" t="s">
        <v>3400</v>
      </c>
      <c r="D63" s="84"/>
      <c r="E63" s="75" t="s">
        <v>42</v>
      </c>
    </row>
    <row r="64" spans="1:5" x14ac:dyDescent="0.3">
      <c r="A64" s="74">
        <v>44971</v>
      </c>
      <c r="B64" s="74"/>
      <c r="C64" s="66" t="s">
        <v>3401</v>
      </c>
      <c r="D64" s="84"/>
      <c r="E64" s="75" t="s">
        <v>42</v>
      </c>
    </row>
    <row r="65" spans="1:5" x14ac:dyDescent="0.3">
      <c r="A65" s="74">
        <v>44984</v>
      </c>
      <c r="B65" s="74"/>
      <c r="C65" s="66" t="s">
        <v>947</v>
      </c>
      <c r="D65" s="84"/>
      <c r="E65" s="75" t="s">
        <v>42</v>
      </c>
    </row>
    <row r="66" spans="1:5" x14ac:dyDescent="0.3">
      <c r="A66" s="74">
        <v>44984</v>
      </c>
      <c r="B66" s="74"/>
      <c r="C66" s="66" t="s">
        <v>953</v>
      </c>
      <c r="D66" s="84"/>
      <c r="E66" s="75" t="s">
        <v>42</v>
      </c>
    </row>
    <row r="67" spans="1:5" x14ac:dyDescent="0.3">
      <c r="A67" s="74">
        <v>44984</v>
      </c>
      <c r="B67" s="74"/>
      <c r="C67" s="66" t="s">
        <v>959</v>
      </c>
      <c r="D67" s="84"/>
      <c r="E67" s="75" t="s">
        <v>42</v>
      </c>
    </row>
    <row r="68" spans="1:5" x14ac:dyDescent="0.3">
      <c r="A68" s="74">
        <v>45001</v>
      </c>
      <c r="B68" s="74"/>
      <c r="C68" s="66" t="s">
        <v>923</v>
      </c>
      <c r="D68" s="84"/>
      <c r="E68" s="75" t="s">
        <v>42</v>
      </c>
    </row>
    <row r="69" spans="1:5" x14ac:dyDescent="0.3">
      <c r="A69" s="74">
        <v>45008</v>
      </c>
      <c r="B69" s="74"/>
      <c r="C69" s="66" t="s">
        <v>363</v>
      </c>
      <c r="D69" s="84"/>
      <c r="E69" s="75" t="s">
        <v>42</v>
      </c>
    </row>
    <row r="70" spans="1:5" x14ac:dyDescent="0.3">
      <c r="A70" s="74">
        <v>45027</v>
      </c>
      <c r="B70" s="74"/>
      <c r="C70" s="66" t="s">
        <v>899</v>
      </c>
      <c r="D70" s="84" t="s">
        <v>3053</v>
      </c>
      <c r="E70" s="75">
        <v>45061</v>
      </c>
    </row>
    <row r="71" spans="1:5" x14ac:dyDescent="0.3">
      <c r="A71" s="74">
        <v>45027</v>
      </c>
      <c r="B71" s="74"/>
      <c r="C71" s="66" t="s">
        <v>2225</v>
      </c>
      <c r="D71" s="84"/>
      <c r="E71" s="75" t="s">
        <v>42</v>
      </c>
    </row>
    <row r="72" spans="1:5" x14ac:dyDescent="0.3">
      <c r="A72" s="74">
        <v>45028</v>
      </c>
      <c r="B72" s="74"/>
      <c r="C72" s="66" t="s">
        <v>3402</v>
      </c>
      <c r="D72" s="84"/>
      <c r="E72" s="75" t="s">
        <v>42</v>
      </c>
    </row>
    <row r="73" spans="1:5" x14ac:dyDescent="0.3">
      <c r="A73" s="74">
        <v>45035</v>
      </c>
      <c r="B73" s="74"/>
      <c r="C73" s="66" t="s">
        <v>3403</v>
      </c>
      <c r="D73" s="84"/>
      <c r="E73" s="75" t="s">
        <v>42</v>
      </c>
    </row>
    <row r="74" spans="1:5" x14ac:dyDescent="0.3">
      <c r="A74" s="74">
        <v>45036</v>
      </c>
      <c r="B74" s="74"/>
      <c r="C74" s="66" t="s">
        <v>188</v>
      </c>
      <c r="D74" s="84" t="s">
        <v>3053</v>
      </c>
      <c r="E74" s="75">
        <v>45103</v>
      </c>
    </row>
    <row r="75" spans="1:5" x14ac:dyDescent="0.3">
      <c r="A75" s="74">
        <v>45036</v>
      </c>
      <c r="B75" s="74"/>
      <c r="C75" s="66" t="s">
        <v>194</v>
      </c>
      <c r="D75" s="84" t="s">
        <v>3068</v>
      </c>
      <c r="E75" s="75">
        <v>45103</v>
      </c>
    </row>
    <row r="76" spans="1:5" x14ac:dyDescent="0.3">
      <c r="A76" s="74">
        <v>45036</v>
      </c>
      <c r="B76" s="74"/>
      <c r="C76" s="66" t="s">
        <v>199</v>
      </c>
      <c r="D76" s="84" t="s">
        <v>3068</v>
      </c>
      <c r="E76" s="75">
        <v>45103</v>
      </c>
    </row>
    <row r="77" spans="1:5" x14ac:dyDescent="0.3">
      <c r="A77" s="74">
        <v>45055</v>
      </c>
      <c r="B77" s="75"/>
      <c r="C77" s="66" t="s">
        <v>3405</v>
      </c>
      <c r="D77" s="84"/>
      <c r="E77" s="75" t="s">
        <v>42</v>
      </c>
    </row>
    <row r="78" spans="1:5" x14ac:dyDescent="0.3">
      <c r="A78" s="74">
        <v>45055</v>
      </c>
      <c r="B78" s="74"/>
      <c r="C78" s="66" t="s">
        <v>3406</v>
      </c>
      <c r="D78" s="84"/>
      <c r="E78" s="75" t="s">
        <v>42</v>
      </c>
    </row>
    <row r="79" spans="1:5" x14ac:dyDescent="0.3">
      <c r="A79" s="74">
        <v>45069</v>
      </c>
      <c r="B79" s="88"/>
      <c r="C79" s="66" t="s">
        <v>267</v>
      </c>
      <c r="D79" s="84" t="s">
        <v>3110</v>
      </c>
      <c r="E79" s="75">
        <v>45127</v>
      </c>
    </row>
    <row r="80" spans="1:5" x14ac:dyDescent="0.3">
      <c r="A80" s="74">
        <v>45069</v>
      </c>
      <c r="B80" s="74"/>
      <c r="C80" s="66" t="s">
        <v>1340</v>
      </c>
      <c r="D80" s="84"/>
      <c r="E80" s="75"/>
    </row>
    <row r="81" spans="1:5" x14ac:dyDescent="0.3">
      <c r="A81" s="74">
        <v>45084</v>
      </c>
      <c r="B81" s="74"/>
      <c r="C81" s="66" t="s">
        <v>3409</v>
      </c>
      <c r="D81" s="84"/>
      <c r="E81" s="75"/>
    </row>
    <row r="82" spans="1:5" x14ac:dyDescent="0.3">
      <c r="A82" s="74">
        <v>45153</v>
      </c>
      <c r="B82" s="74"/>
      <c r="C82" s="66" t="s">
        <v>2812</v>
      </c>
      <c r="D82" s="84"/>
      <c r="E82" s="75"/>
    </row>
    <row r="83" spans="1:5" x14ac:dyDescent="0.3">
      <c r="A83" s="74">
        <v>45174</v>
      </c>
      <c r="B83" s="74"/>
      <c r="C83" s="66" t="s">
        <v>3420</v>
      </c>
      <c r="D83" s="84"/>
      <c r="E83" s="75"/>
    </row>
    <row r="84" spans="1:5" x14ac:dyDescent="0.3">
      <c r="A84" s="74">
        <v>45180</v>
      </c>
      <c r="B84" s="74"/>
      <c r="C84" s="66" t="s">
        <v>3421</v>
      </c>
      <c r="D84" s="84"/>
      <c r="E84" s="75"/>
    </row>
    <row r="85" spans="1:5" x14ac:dyDescent="0.3">
      <c r="A85" s="74">
        <v>45180</v>
      </c>
      <c r="B85" s="74"/>
      <c r="C85" s="66" t="s">
        <v>3422</v>
      </c>
      <c r="D85" s="84"/>
      <c r="E85" s="75"/>
    </row>
    <row r="86" spans="1:5" x14ac:dyDescent="0.3">
      <c r="A86" s="74">
        <v>45181</v>
      </c>
      <c r="B86" s="74"/>
      <c r="C86" s="66" t="s">
        <v>3423</v>
      </c>
      <c r="D86" s="84"/>
      <c r="E86" s="75"/>
    </row>
    <row r="87" spans="1:5" x14ac:dyDescent="0.3">
      <c r="A87" s="79">
        <v>45181</v>
      </c>
      <c r="B87" s="79"/>
      <c r="C87" s="80" t="s">
        <v>3242</v>
      </c>
      <c r="D87" s="85"/>
      <c r="E87" s="81"/>
    </row>
    <row r="88" spans="1:5" x14ac:dyDescent="0.3">
      <c r="A88" s="79">
        <v>45190</v>
      </c>
      <c r="B88" s="79"/>
      <c r="C88" s="80" t="s">
        <v>3116</v>
      </c>
      <c r="D88" s="85" t="s">
        <v>3110</v>
      </c>
      <c r="E88" s="81">
        <v>45260</v>
      </c>
    </row>
    <row r="89" spans="1:5" x14ac:dyDescent="0.3">
      <c r="A89" s="79">
        <v>45212</v>
      </c>
      <c r="B89" s="79"/>
      <c r="C89" s="125" t="s">
        <v>3426</v>
      </c>
      <c r="D89" s="85"/>
      <c r="E89" s="81"/>
    </row>
    <row r="90" spans="1:5" x14ac:dyDescent="0.3">
      <c r="A90" s="90">
        <v>45224</v>
      </c>
      <c r="B90" s="91"/>
      <c r="C90" s="80" t="s">
        <v>2340</v>
      </c>
      <c r="D90" s="85"/>
      <c r="E90" s="81"/>
    </row>
    <row r="91" spans="1:5" x14ac:dyDescent="0.3">
      <c r="A91" s="74">
        <v>45278</v>
      </c>
      <c r="B91" s="91"/>
      <c r="C91" s="91" t="s">
        <v>2405</v>
      </c>
      <c r="D91" s="84"/>
      <c r="E91" s="75"/>
    </row>
    <row r="92" spans="1:5" x14ac:dyDescent="0.3">
      <c r="A92" s="74">
        <v>45321</v>
      </c>
      <c r="B92" s="91" t="s">
        <v>3043</v>
      </c>
      <c r="C92" s="66" t="s">
        <v>3141</v>
      </c>
      <c r="D92" s="84"/>
      <c r="E92" s="75"/>
    </row>
    <row r="93" spans="1:5" x14ac:dyDescent="0.3">
      <c r="A93" s="74">
        <v>45391</v>
      </c>
      <c r="B93" s="91" t="s">
        <v>3043</v>
      </c>
      <c r="C93" s="66" t="s">
        <v>692</v>
      </c>
      <c r="D93" s="84"/>
      <c r="E93" s="75"/>
    </row>
    <row r="94" spans="1:5" x14ac:dyDescent="0.3">
      <c r="A94" s="74">
        <v>45397</v>
      </c>
      <c r="B94" s="74" t="s">
        <v>3043</v>
      </c>
      <c r="C94" s="66" t="s">
        <v>3058</v>
      </c>
      <c r="D94" s="84"/>
      <c r="E94" s="75"/>
    </row>
    <row r="95" spans="1:5" x14ac:dyDescent="0.3">
      <c r="A95" s="74">
        <v>45401</v>
      </c>
      <c r="B95" s="91" t="s">
        <v>3043</v>
      </c>
      <c r="C95" s="66" t="s">
        <v>1860</v>
      </c>
      <c r="D95" s="84"/>
      <c r="E95" s="75"/>
    </row>
    <row r="96" spans="1:5" x14ac:dyDescent="0.3">
      <c r="A96" s="74">
        <v>45412</v>
      </c>
      <c r="B96" s="91"/>
      <c r="C96" s="66" t="s">
        <v>3404</v>
      </c>
      <c r="D96" s="84"/>
      <c r="E96" s="75"/>
    </row>
    <row r="97" spans="1:5" x14ac:dyDescent="0.3">
      <c r="A97" s="79">
        <v>45432</v>
      </c>
      <c r="B97" s="91" t="s">
        <v>3043</v>
      </c>
      <c r="C97" s="80" t="s">
        <v>3048</v>
      </c>
      <c r="D97" s="85"/>
      <c r="E97" s="81"/>
    </row>
    <row r="98" spans="1:5" x14ac:dyDescent="0.3">
      <c r="A98" s="74">
        <v>45432</v>
      </c>
      <c r="B98" s="74"/>
      <c r="C98" s="66" t="s">
        <v>3407</v>
      </c>
      <c r="D98" s="84"/>
      <c r="E98" s="75"/>
    </row>
    <row r="99" spans="1:5" x14ac:dyDescent="0.3">
      <c r="A99" s="74">
        <v>45433</v>
      </c>
      <c r="B99" s="74" t="s">
        <v>3043</v>
      </c>
      <c r="C99" s="66" t="s">
        <v>3057</v>
      </c>
      <c r="D99" s="84"/>
      <c r="E99" s="75"/>
    </row>
    <row r="100" spans="1:5" x14ac:dyDescent="0.3">
      <c r="A100" s="74">
        <v>45443</v>
      </c>
      <c r="B100" s="74" t="s">
        <v>3043</v>
      </c>
      <c r="C100" s="66" t="s">
        <v>2496</v>
      </c>
      <c r="D100" s="84"/>
      <c r="E100" s="75"/>
    </row>
    <row r="101" spans="1:5" x14ac:dyDescent="0.3">
      <c r="A101" s="74">
        <v>45443</v>
      </c>
      <c r="B101" s="74"/>
      <c r="C101" s="66" t="s">
        <v>3408</v>
      </c>
      <c r="D101" s="84"/>
      <c r="E101" s="75"/>
    </row>
    <row r="102" spans="1:5" x14ac:dyDescent="0.3">
      <c r="A102" s="74">
        <v>45443</v>
      </c>
      <c r="B102" s="74"/>
      <c r="C102" s="66" t="s">
        <v>3251</v>
      </c>
      <c r="D102" s="84"/>
      <c r="E102" s="75"/>
    </row>
    <row r="103" spans="1:5" x14ac:dyDescent="0.3">
      <c r="A103" s="74">
        <v>45448</v>
      </c>
      <c r="B103" s="74"/>
      <c r="C103" s="66" t="s">
        <v>1432</v>
      </c>
      <c r="D103" s="84"/>
      <c r="E103" s="75"/>
    </row>
    <row r="104" spans="1:5" x14ac:dyDescent="0.3">
      <c r="A104" s="74">
        <v>45450</v>
      </c>
      <c r="B104" s="74"/>
      <c r="C104" s="66" t="s">
        <v>3413</v>
      </c>
      <c r="D104" s="84"/>
      <c r="E104" s="75"/>
    </row>
    <row r="105" spans="1:5" x14ac:dyDescent="0.3">
      <c r="A105" s="74">
        <v>45462</v>
      </c>
      <c r="B105" s="74"/>
      <c r="C105" s="66" t="s">
        <v>3412</v>
      </c>
      <c r="D105" s="84"/>
      <c r="E105" s="75"/>
    </row>
    <row r="106" spans="1:5" x14ac:dyDescent="0.3">
      <c r="A106" s="74">
        <v>45469</v>
      </c>
      <c r="B106" s="74"/>
      <c r="C106" s="66" t="s">
        <v>3411</v>
      </c>
      <c r="D106" s="84"/>
      <c r="E106" s="75"/>
    </row>
    <row r="107" spans="1:5" x14ac:dyDescent="0.3">
      <c r="A107" s="74">
        <v>45469</v>
      </c>
      <c r="B107" s="74"/>
      <c r="C107" s="66" t="s">
        <v>3410</v>
      </c>
      <c r="D107" s="84"/>
      <c r="E107" s="75"/>
    </row>
    <row r="108" spans="1:5" x14ac:dyDescent="0.3">
      <c r="A108" s="112">
        <v>45478</v>
      </c>
      <c r="B108" s="74"/>
      <c r="C108" s="66" t="s">
        <v>3415</v>
      </c>
      <c r="D108" s="84"/>
      <c r="E108" s="75"/>
    </row>
    <row r="109" spans="1:5" x14ac:dyDescent="0.3">
      <c r="A109" s="90">
        <v>45491</v>
      </c>
      <c r="B109" s="79"/>
      <c r="C109" s="80" t="s">
        <v>3414</v>
      </c>
      <c r="D109" s="84"/>
      <c r="E109" s="81"/>
    </row>
    <row r="110" spans="1:5" x14ac:dyDescent="0.3">
      <c r="A110" s="112">
        <v>45510</v>
      </c>
      <c r="B110" s="74"/>
      <c r="C110" s="66" t="s">
        <v>3419</v>
      </c>
      <c r="D110" s="84"/>
      <c r="E110" s="75"/>
    </row>
    <row r="111" spans="1:5" x14ac:dyDescent="0.3">
      <c r="A111" s="112">
        <v>45511</v>
      </c>
      <c r="B111" s="74"/>
      <c r="C111" s="66" t="s">
        <v>3429</v>
      </c>
      <c r="D111" s="84" t="s">
        <v>3053</v>
      </c>
      <c r="E111" s="75">
        <v>45562</v>
      </c>
    </row>
    <row r="112" spans="1:5" x14ac:dyDescent="0.3">
      <c r="A112" s="112">
        <v>45531</v>
      </c>
      <c r="B112" s="74"/>
      <c r="C112" s="66" t="s">
        <v>3418</v>
      </c>
      <c r="D112" s="84"/>
      <c r="E112" s="75"/>
    </row>
    <row r="113" spans="1:5" x14ac:dyDescent="0.3">
      <c r="A113" s="112">
        <v>45533</v>
      </c>
      <c r="B113" s="74"/>
      <c r="C113" s="66" t="s">
        <v>3417</v>
      </c>
      <c r="D113" s="84"/>
      <c r="E113" s="75"/>
    </row>
    <row r="114" spans="1:5" x14ac:dyDescent="0.3">
      <c r="A114" s="112">
        <v>45533</v>
      </c>
      <c r="B114" s="74"/>
      <c r="C114" s="66" t="s">
        <v>3416</v>
      </c>
      <c r="D114" s="84"/>
      <c r="E114" s="75"/>
    </row>
    <row r="115" spans="1:5" x14ac:dyDescent="0.3">
      <c r="A115" s="112">
        <v>45537</v>
      </c>
      <c r="B115" s="74"/>
      <c r="C115" s="66" t="s">
        <v>3425</v>
      </c>
      <c r="D115" s="84"/>
      <c r="E115" s="75"/>
    </row>
    <row r="116" spans="1:5" x14ac:dyDescent="0.3">
      <c r="A116" s="112">
        <v>45561</v>
      </c>
      <c r="B116" s="74"/>
      <c r="C116" s="66" t="s">
        <v>3424</v>
      </c>
      <c r="D116" s="84"/>
      <c r="E116" s="75"/>
    </row>
    <row r="117" spans="1:5" x14ac:dyDescent="0.3">
      <c r="A117" s="112">
        <v>45567</v>
      </c>
      <c r="B117" s="74"/>
      <c r="C117" s="66" t="s">
        <v>3428</v>
      </c>
      <c r="D117" s="84"/>
      <c r="E117" s="75"/>
    </row>
    <row r="118" spans="1:5" x14ac:dyDescent="0.3">
      <c r="A118" s="90">
        <v>45567</v>
      </c>
      <c r="B118" s="79"/>
      <c r="C118" s="80" t="s">
        <v>3427</v>
      </c>
      <c r="D118" s="85"/>
      <c r="E118" s="81"/>
    </row>
    <row r="119" spans="1:5" x14ac:dyDescent="0.3">
      <c r="A119" s="74">
        <v>45666</v>
      </c>
      <c r="B119" s="153"/>
      <c r="C119" s="66" t="s">
        <v>3430</v>
      </c>
      <c r="D119" s="84"/>
      <c r="E119" s="154"/>
    </row>
    <row r="120" spans="1:5" x14ac:dyDescent="0.3">
      <c r="A120" s="74">
        <v>45670</v>
      </c>
      <c r="B120" s="153"/>
      <c r="C120" s="66" t="s">
        <v>3431</v>
      </c>
      <c r="D120" s="84"/>
      <c r="E120" s="154"/>
    </row>
    <row r="121" spans="1:5" x14ac:dyDescent="0.3">
      <c r="A121" s="74">
        <v>45670</v>
      </c>
      <c r="B121" s="153"/>
      <c r="C121" s="66" t="s">
        <v>3432</v>
      </c>
      <c r="D121" s="84"/>
      <c r="E121" s="154"/>
    </row>
    <row r="122" spans="1:5" x14ac:dyDescent="0.3">
      <c r="A122" s="74">
        <v>45672</v>
      </c>
      <c r="B122" s="153"/>
      <c r="C122" s="66" t="s">
        <v>3433</v>
      </c>
      <c r="D122" s="84"/>
      <c r="E122" s="154"/>
    </row>
    <row r="123" spans="1:5" x14ac:dyDescent="0.3">
      <c r="A123" s="74">
        <v>45695</v>
      </c>
      <c r="B123" s="153"/>
      <c r="C123" s="66" t="s">
        <v>3434</v>
      </c>
      <c r="D123" s="84"/>
      <c r="E123" s="154"/>
    </row>
    <row r="124" spans="1:5" x14ac:dyDescent="0.3">
      <c r="A124" s="74">
        <v>45695</v>
      </c>
      <c r="B124" s="153"/>
      <c r="C124" s="66" t="s">
        <v>3435</v>
      </c>
      <c r="D124" s="84"/>
      <c r="E124" s="154"/>
    </row>
    <row r="125" spans="1:5" x14ac:dyDescent="0.3">
      <c r="A125" s="74">
        <v>45728</v>
      </c>
      <c r="B125" s="153"/>
      <c r="C125" s="66" t="s">
        <v>3436</v>
      </c>
      <c r="D125" s="84"/>
      <c r="E125" s="154"/>
    </row>
    <row r="126" spans="1:5" x14ac:dyDescent="0.3">
      <c r="A126" s="74">
        <v>45728</v>
      </c>
      <c r="B126" s="153"/>
      <c r="C126" s="66" t="s">
        <v>3437</v>
      </c>
      <c r="D126" s="84"/>
      <c r="E126" s="154"/>
    </row>
    <row r="127" spans="1:5" x14ac:dyDescent="0.3">
      <c r="A127" s="79">
        <v>45741</v>
      </c>
      <c r="B127" s="155"/>
      <c r="C127" s="80" t="s">
        <v>3438</v>
      </c>
      <c r="D127" s="85"/>
      <c r="E127" s="156"/>
    </row>
  </sheetData>
  <conditionalFormatting sqref="C3:C88">
    <cfRule type="duplicateValues" dxfId="441" priority="1"/>
  </conditionalFormatting>
  <pageMargins left="0.511811024" right="0.511811024" top="0.78740157499999996" bottom="0.78740157499999996" header="0.31496062000000002" footer="0.31496062000000002"/>
  <pageSetup paperSize="9"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7421A-D82F-4D8A-B4AB-C88E4F35C78C}">
  <sheetPr codeName="Planilha2"/>
  <dimension ref="A1:I1122"/>
  <sheetViews>
    <sheetView showGridLines="0" zoomScale="70" zoomScaleNormal="70" workbookViewId="0">
      <selection activeCell="B25" sqref="B25"/>
    </sheetView>
  </sheetViews>
  <sheetFormatPr defaultRowHeight="14.4" x14ac:dyDescent="0.3"/>
  <cols>
    <col min="1" max="1" width="16.44140625" bestFit="1" customWidth="1"/>
    <col min="2" max="2" width="15" customWidth="1"/>
    <col min="3" max="3" width="69.6640625" bestFit="1" customWidth="1"/>
    <col min="4" max="4" width="30" style="27" bestFit="1" customWidth="1"/>
    <col min="5" max="5" width="20.109375" bestFit="1" customWidth="1"/>
    <col min="6" max="6" width="25.6640625" bestFit="1" customWidth="1"/>
    <col min="7" max="7" width="15.109375" bestFit="1" customWidth="1"/>
    <col min="8" max="8" width="56.6640625" bestFit="1" customWidth="1"/>
    <col min="9" max="9" width="18.44140625" style="41" bestFit="1" customWidth="1"/>
  </cols>
  <sheetData>
    <row r="1" spans="1:6" x14ac:dyDescent="0.3">
      <c r="A1" s="219"/>
      <c r="B1" s="219"/>
    </row>
    <row r="3" spans="1:6" x14ac:dyDescent="0.3">
      <c r="A3" s="16" t="s">
        <v>30</v>
      </c>
      <c r="B3" t="s" vm="2">
        <v>68</v>
      </c>
    </row>
    <row r="4" spans="1:6" x14ac:dyDescent="0.3">
      <c r="A4" s="16" t="s">
        <v>37</v>
      </c>
      <c r="B4" t="s" vm="1">
        <v>69</v>
      </c>
    </row>
    <row r="6" spans="1:6" x14ac:dyDescent="0.3">
      <c r="A6" s="16" t="s">
        <v>22</v>
      </c>
      <c r="B6" s="16" t="s">
        <v>11</v>
      </c>
      <c r="C6" s="16" t="s">
        <v>26</v>
      </c>
      <c r="D6" s="16" t="s">
        <v>38</v>
      </c>
      <c r="E6" s="16" t="s">
        <v>32</v>
      </c>
      <c r="F6" s="27" t="s">
        <v>3064</v>
      </c>
    </row>
    <row r="7" spans="1:6" x14ac:dyDescent="0.3">
      <c r="D7"/>
    </row>
    <row r="8" spans="1:6" x14ac:dyDescent="0.3">
      <c r="D8"/>
    </row>
    <row r="9" spans="1:6" x14ac:dyDescent="0.3">
      <c r="D9"/>
    </row>
    <row r="10" spans="1:6" x14ac:dyDescent="0.3">
      <c r="D10"/>
    </row>
    <row r="11" spans="1:6" x14ac:dyDescent="0.3">
      <c r="D11"/>
    </row>
    <row r="12" spans="1:6" x14ac:dyDescent="0.3">
      <c r="D12"/>
    </row>
    <row r="13" spans="1:6" x14ac:dyDescent="0.3">
      <c r="D13"/>
    </row>
    <row r="14" spans="1:6" x14ac:dyDescent="0.3">
      <c r="D14"/>
    </row>
    <row r="15" spans="1:6" x14ac:dyDescent="0.3">
      <c r="D15"/>
    </row>
    <row r="16" spans="1:6" x14ac:dyDescent="0.3">
      <c r="D16"/>
    </row>
    <row r="17" spans="4:4" x14ac:dyDescent="0.3">
      <c r="D17"/>
    </row>
    <row r="18" spans="4:4" x14ac:dyDescent="0.3">
      <c r="D18"/>
    </row>
    <row r="19" spans="4:4" x14ac:dyDescent="0.3">
      <c r="D19"/>
    </row>
    <row r="20" spans="4:4" x14ac:dyDescent="0.3">
      <c r="D20"/>
    </row>
    <row r="21" spans="4:4" x14ac:dyDescent="0.3">
      <c r="D21"/>
    </row>
    <row r="22" spans="4:4" x14ac:dyDescent="0.3">
      <c r="D22"/>
    </row>
    <row r="23" spans="4:4" x14ac:dyDescent="0.3">
      <c r="D23"/>
    </row>
    <row r="24" spans="4:4" x14ac:dyDescent="0.3">
      <c r="D24"/>
    </row>
    <row r="25" spans="4:4" x14ac:dyDescent="0.3">
      <c r="D25"/>
    </row>
    <row r="26" spans="4:4" x14ac:dyDescent="0.3">
      <c r="D26"/>
    </row>
    <row r="27" spans="4:4" x14ac:dyDescent="0.3">
      <c r="D27"/>
    </row>
    <row r="28" spans="4:4" x14ac:dyDescent="0.3">
      <c r="D28"/>
    </row>
    <row r="29" spans="4:4" x14ac:dyDescent="0.3">
      <c r="D29"/>
    </row>
    <row r="30" spans="4:4" x14ac:dyDescent="0.3">
      <c r="D30"/>
    </row>
    <row r="31" spans="4:4" x14ac:dyDescent="0.3">
      <c r="D31"/>
    </row>
    <row r="32" spans="4:4" x14ac:dyDescent="0.3">
      <c r="D32"/>
    </row>
    <row r="33" spans="4:4" x14ac:dyDescent="0.3">
      <c r="D33"/>
    </row>
    <row r="34" spans="4:4" x14ac:dyDescent="0.3">
      <c r="D34"/>
    </row>
    <row r="35" spans="4:4" x14ac:dyDescent="0.3">
      <c r="D35"/>
    </row>
    <row r="36" spans="4:4" x14ac:dyDescent="0.3">
      <c r="D36"/>
    </row>
    <row r="37" spans="4:4" x14ac:dyDescent="0.3">
      <c r="D37"/>
    </row>
    <row r="38" spans="4:4" x14ac:dyDescent="0.3">
      <c r="D38"/>
    </row>
    <row r="39" spans="4:4" x14ac:dyDescent="0.3">
      <c r="D39"/>
    </row>
    <row r="40" spans="4:4" x14ac:dyDescent="0.3">
      <c r="D40"/>
    </row>
    <row r="41" spans="4:4" x14ac:dyDescent="0.3">
      <c r="D41"/>
    </row>
    <row r="42" spans="4:4" x14ac:dyDescent="0.3">
      <c r="D42"/>
    </row>
    <row r="43" spans="4:4" x14ac:dyDescent="0.3">
      <c r="D43"/>
    </row>
    <row r="44" spans="4:4" x14ac:dyDescent="0.3">
      <c r="D44"/>
    </row>
    <row r="45" spans="4:4" x14ac:dyDescent="0.3">
      <c r="D45"/>
    </row>
    <row r="46" spans="4:4" x14ac:dyDescent="0.3">
      <c r="D46"/>
    </row>
    <row r="47" spans="4:4" x14ac:dyDescent="0.3">
      <c r="D47"/>
    </row>
    <row r="48" spans="4:4" x14ac:dyDescent="0.3">
      <c r="D48"/>
    </row>
    <row r="49" spans="4:4" x14ac:dyDescent="0.3">
      <c r="D49"/>
    </row>
    <row r="50" spans="4:4" x14ac:dyDescent="0.3">
      <c r="D50"/>
    </row>
    <row r="51" spans="4:4" x14ac:dyDescent="0.3">
      <c r="D51"/>
    </row>
    <row r="52" spans="4:4" x14ac:dyDescent="0.3">
      <c r="D52"/>
    </row>
    <row r="53" spans="4:4" x14ac:dyDescent="0.3">
      <c r="D53"/>
    </row>
    <row r="54" spans="4:4" x14ac:dyDescent="0.3">
      <c r="D54"/>
    </row>
    <row r="55" spans="4:4" x14ac:dyDescent="0.3">
      <c r="D55"/>
    </row>
    <row r="56" spans="4:4" x14ac:dyDescent="0.3">
      <c r="D56"/>
    </row>
    <row r="57" spans="4:4" x14ac:dyDescent="0.3">
      <c r="D57"/>
    </row>
    <row r="58" spans="4:4" x14ac:dyDescent="0.3">
      <c r="D58"/>
    </row>
    <row r="59" spans="4:4" x14ac:dyDescent="0.3">
      <c r="D59"/>
    </row>
    <row r="60" spans="4:4" x14ac:dyDescent="0.3">
      <c r="D60"/>
    </row>
    <row r="61" spans="4:4" x14ac:dyDescent="0.3">
      <c r="D61"/>
    </row>
    <row r="62" spans="4:4" x14ac:dyDescent="0.3">
      <c r="D62"/>
    </row>
    <row r="63" spans="4:4" x14ac:dyDescent="0.3">
      <c r="D63"/>
    </row>
    <row r="64" spans="4:4" x14ac:dyDescent="0.3">
      <c r="D64"/>
    </row>
    <row r="65" spans="4:4" x14ac:dyDescent="0.3">
      <c r="D65"/>
    </row>
    <row r="66" spans="4:4" x14ac:dyDescent="0.3">
      <c r="D66"/>
    </row>
    <row r="67" spans="4:4" x14ac:dyDescent="0.3">
      <c r="D67"/>
    </row>
    <row r="68" spans="4:4" x14ac:dyDescent="0.3">
      <c r="D68"/>
    </row>
    <row r="69" spans="4:4" x14ac:dyDescent="0.3">
      <c r="D69"/>
    </row>
    <row r="70" spans="4:4" x14ac:dyDescent="0.3">
      <c r="D70"/>
    </row>
    <row r="71" spans="4:4" x14ac:dyDescent="0.3">
      <c r="D71"/>
    </row>
    <row r="72" spans="4:4" x14ac:dyDescent="0.3">
      <c r="D72"/>
    </row>
    <row r="73" spans="4:4" x14ac:dyDescent="0.3">
      <c r="D73"/>
    </row>
    <row r="74" spans="4:4" x14ac:dyDescent="0.3">
      <c r="D74"/>
    </row>
    <row r="75" spans="4:4" x14ac:dyDescent="0.3">
      <c r="D75"/>
    </row>
    <row r="76" spans="4:4" x14ac:dyDescent="0.3">
      <c r="D76"/>
    </row>
    <row r="77" spans="4:4" x14ac:dyDescent="0.3">
      <c r="D77"/>
    </row>
    <row r="78" spans="4:4" x14ac:dyDescent="0.3">
      <c r="D78"/>
    </row>
    <row r="79" spans="4:4" x14ac:dyDescent="0.3">
      <c r="D79"/>
    </row>
    <row r="80" spans="4:4" x14ac:dyDescent="0.3">
      <c r="D80"/>
    </row>
    <row r="81" spans="4:4" x14ac:dyDescent="0.3">
      <c r="D81"/>
    </row>
    <row r="82" spans="4:4" x14ac:dyDescent="0.3">
      <c r="D82"/>
    </row>
    <row r="83" spans="4:4" x14ac:dyDescent="0.3">
      <c r="D83"/>
    </row>
    <row r="84" spans="4:4" x14ac:dyDescent="0.3">
      <c r="D84"/>
    </row>
    <row r="85" spans="4:4" x14ac:dyDescent="0.3">
      <c r="D85"/>
    </row>
    <row r="86" spans="4:4" x14ac:dyDescent="0.3">
      <c r="D86"/>
    </row>
    <row r="87" spans="4:4" x14ac:dyDescent="0.3">
      <c r="D87"/>
    </row>
    <row r="88" spans="4:4" x14ac:dyDescent="0.3">
      <c r="D88"/>
    </row>
    <row r="89" spans="4:4" x14ac:dyDescent="0.3">
      <c r="D89"/>
    </row>
    <row r="90" spans="4:4" x14ac:dyDescent="0.3">
      <c r="D90"/>
    </row>
    <row r="91" spans="4:4" x14ac:dyDescent="0.3">
      <c r="D91"/>
    </row>
    <row r="92" spans="4:4" x14ac:dyDescent="0.3">
      <c r="D92"/>
    </row>
    <row r="93" spans="4:4" x14ac:dyDescent="0.3">
      <c r="D93"/>
    </row>
    <row r="94" spans="4:4" x14ac:dyDescent="0.3">
      <c r="D94"/>
    </row>
    <row r="95" spans="4:4" x14ac:dyDescent="0.3">
      <c r="D95"/>
    </row>
    <row r="96" spans="4:4" x14ac:dyDescent="0.3">
      <c r="D96"/>
    </row>
    <row r="97" spans="4:4" x14ac:dyDescent="0.3">
      <c r="D97"/>
    </row>
    <row r="98" spans="4:4" x14ac:dyDescent="0.3">
      <c r="D98"/>
    </row>
    <row r="99" spans="4:4" x14ac:dyDescent="0.3">
      <c r="D99"/>
    </row>
    <row r="100" spans="4:4" x14ac:dyDescent="0.3">
      <c r="D100"/>
    </row>
    <row r="101" spans="4:4" x14ac:dyDescent="0.3">
      <c r="D101"/>
    </row>
    <row r="102" spans="4:4" x14ac:dyDescent="0.3">
      <c r="D102"/>
    </row>
    <row r="103" spans="4:4" x14ac:dyDescent="0.3">
      <c r="D103"/>
    </row>
    <row r="104" spans="4:4" x14ac:dyDescent="0.3">
      <c r="D104"/>
    </row>
    <row r="105" spans="4:4" x14ac:dyDescent="0.3">
      <c r="D105"/>
    </row>
    <row r="106" spans="4:4" x14ac:dyDescent="0.3">
      <c r="D106"/>
    </row>
    <row r="107" spans="4:4" x14ac:dyDescent="0.3">
      <c r="D107"/>
    </row>
    <row r="108" spans="4:4" x14ac:dyDescent="0.3">
      <c r="D108"/>
    </row>
    <row r="109" spans="4:4" x14ac:dyDescent="0.3">
      <c r="D109"/>
    </row>
    <row r="110" spans="4:4" x14ac:dyDescent="0.3">
      <c r="D110"/>
    </row>
    <row r="111" spans="4:4" x14ac:dyDescent="0.3">
      <c r="D111"/>
    </row>
    <row r="112" spans="4:4" x14ac:dyDescent="0.3">
      <c r="D112"/>
    </row>
    <row r="113" spans="4:4" x14ac:dyDescent="0.3">
      <c r="D113"/>
    </row>
    <row r="114" spans="4:4" x14ac:dyDescent="0.3">
      <c r="D114"/>
    </row>
    <row r="115" spans="4:4" x14ac:dyDescent="0.3">
      <c r="D115"/>
    </row>
    <row r="116" spans="4:4" x14ac:dyDescent="0.3">
      <c r="D116"/>
    </row>
    <row r="117" spans="4:4" x14ac:dyDescent="0.3">
      <c r="D117"/>
    </row>
    <row r="118" spans="4:4" x14ac:dyDescent="0.3">
      <c r="D118"/>
    </row>
    <row r="119" spans="4:4" x14ac:dyDescent="0.3">
      <c r="D119"/>
    </row>
    <row r="120" spans="4:4" x14ac:dyDescent="0.3">
      <c r="D120"/>
    </row>
    <row r="121" spans="4:4" x14ac:dyDescent="0.3">
      <c r="D121"/>
    </row>
    <row r="122" spans="4:4" x14ac:dyDescent="0.3">
      <c r="D122"/>
    </row>
    <row r="123" spans="4:4" x14ac:dyDescent="0.3">
      <c r="D123"/>
    </row>
    <row r="124" spans="4:4" x14ac:dyDescent="0.3">
      <c r="D124"/>
    </row>
    <row r="125" spans="4:4" x14ac:dyDescent="0.3">
      <c r="D125"/>
    </row>
    <row r="126" spans="4:4" x14ac:dyDescent="0.3">
      <c r="D126"/>
    </row>
    <row r="127" spans="4:4" x14ac:dyDescent="0.3">
      <c r="D127"/>
    </row>
    <row r="128" spans="4:4" x14ac:dyDescent="0.3">
      <c r="D128"/>
    </row>
    <row r="129" spans="4:4" x14ac:dyDescent="0.3">
      <c r="D129"/>
    </row>
    <row r="130" spans="4:4" x14ac:dyDescent="0.3">
      <c r="D130"/>
    </row>
    <row r="131" spans="4:4" x14ac:dyDescent="0.3">
      <c r="D131"/>
    </row>
    <row r="132" spans="4:4" x14ac:dyDescent="0.3">
      <c r="D132"/>
    </row>
    <row r="133" spans="4:4" x14ac:dyDescent="0.3">
      <c r="D133"/>
    </row>
    <row r="134" spans="4:4" x14ac:dyDescent="0.3">
      <c r="D134"/>
    </row>
    <row r="135" spans="4:4" x14ac:dyDescent="0.3">
      <c r="D135"/>
    </row>
    <row r="136" spans="4:4" x14ac:dyDescent="0.3">
      <c r="D136"/>
    </row>
    <row r="137" spans="4:4" x14ac:dyDescent="0.3">
      <c r="D137"/>
    </row>
    <row r="138" spans="4:4" x14ac:dyDescent="0.3">
      <c r="D138"/>
    </row>
    <row r="139" spans="4:4" x14ac:dyDescent="0.3">
      <c r="D139"/>
    </row>
    <row r="140" spans="4:4" x14ac:dyDescent="0.3">
      <c r="D140"/>
    </row>
    <row r="141" spans="4:4" x14ac:dyDescent="0.3">
      <c r="D141"/>
    </row>
    <row r="142" spans="4:4" x14ac:dyDescent="0.3">
      <c r="D142"/>
    </row>
    <row r="143" spans="4:4" x14ac:dyDescent="0.3">
      <c r="D143"/>
    </row>
    <row r="144" spans="4:4" x14ac:dyDescent="0.3">
      <c r="D144"/>
    </row>
    <row r="145" spans="4:4" x14ac:dyDescent="0.3">
      <c r="D145"/>
    </row>
    <row r="146" spans="4:4" x14ac:dyDescent="0.3">
      <c r="D146"/>
    </row>
    <row r="147" spans="4:4" x14ac:dyDescent="0.3">
      <c r="D147"/>
    </row>
    <row r="148" spans="4:4" x14ac:dyDescent="0.3">
      <c r="D148"/>
    </row>
    <row r="149" spans="4:4" x14ac:dyDescent="0.3">
      <c r="D149"/>
    </row>
    <row r="150" spans="4:4" x14ac:dyDescent="0.3">
      <c r="D150"/>
    </row>
    <row r="151" spans="4:4" x14ac:dyDescent="0.3">
      <c r="D151"/>
    </row>
    <row r="152" spans="4:4" x14ac:dyDescent="0.3">
      <c r="D152"/>
    </row>
    <row r="153" spans="4:4" x14ac:dyDescent="0.3">
      <c r="D153"/>
    </row>
    <row r="154" spans="4:4" x14ac:dyDescent="0.3">
      <c r="D154"/>
    </row>
    <row r="155" spans="4:4" x14ac:dyDescent="0.3">
      <c r="D155"/>
    </row>
    <row r="156" spans="4:4" x14ac:dyDescent="0.3">
      <c r="D156"/>
    </row>
    <row r="157" spans="4:4" x14ac:dyDescent="0.3">
      <c r="D157"/>
    </row>
    <row r="158" spans="4:4" x14ac:dyDescent="0.3">
      <c r="D158"/>
    </row>
    <row r="159" spans="4:4" x14ac:dyDescent="0.3">
      <c r="D159"/>
    </row>
    <row r="160" spans="4:4" x14ac:dyDescent="0.3">
      <c r="D160"/>
    </row>
    <row r="161" spans="4:4" x14ac:dyDescent="0.3">
      <c r="D161"/>
    </row>
    <row r="162" spans="4:4" x14ac:dyDescent="0.3">
      <c r="D162"/>
    </row>
    <row r="163" spans="4:4" x14ac:dyDescent="0.3">
      <c r="D163"/>
    </row>
    <row r="164" spans="4:4" x14ac:dyDescent="0.3">
      <c r="D164"/>
    </row>
    <row r="165" spans="4:4" x14ac:dyDescent="0.3">
      <c r="D165"/>
    </row>
    <row r="166" spans="4:4" x14ac:dyDescent="0.3">
      <c r="D166"/>
    </row>
    <row r="167" spans="4:4" x14ac:dyDescent="0.3">
      <c r="D167"/>
    </row>
    <row r="168" spans="4:4" x14ac:dyDescent="0.3">
      <c r="D168"/>
    </row>
    <row r="169" spans="4:4" x14ac:dyDescent="0.3">
      <c r="D169"/>
    </row>
    <row r="170" spans="4:4" x14ac:dyDescent="0.3">
      <c r="D170"/>
    </row>
    <row r="171" spans="4:4" x14ac:dyDescent="0.3">
      <c r="D171"/>
    </row>
    <row r="172" spans="4:4" x14ac:dyDescent="0.3">
      <c r="D172"/>
    </row>
    <row r="173" spans="4:4" x14ac:dyDescent="0.3">
      <c r="D173"/>
    </row>
    <row r="174" spans="4:4" x14ac:dyDescent="0.3">
      <c r="D174"/>
    </row>
    <row r="175" spans="4:4" x14ac:dyDescent="0.3">
      <c r="D175"/>
    </row>
    <row r="176" spans="4:4" x14ac:dyDescent="0.3">
      <c r="D176"/>
    </row>
    <row r="177" spans="4:4" x14ac:dyDescent="0.3">
      <c r="D177"/>
    </row>
    <row r="178" spans="4:4" x14ac:dyDescent="0.3">
      <c r="D178"/>
    </row>
    <row r="179" spans="4:4" x14ac:dyDescent="0.3">
      <c r="D179"/>
    </row>
    <row r="180" spans="4:4" x14ac:dyDescent="0.3">
      <c r="D180"/>
    </row>
    <row r="181" spans="4:4" x14ac:dyDescent="0.3">
      <c r="D181"/>
    </row>
    <row r="182" spans="4:4" x14ac:dyDescent="0.3">
      <c r="D182"/>
    </row>
    <row r="183" spans="4:4" x14ac:dyDescent="0.3">
      <c r="D183"/>
    </row>
    <row r="184" spans="4:4" x14ac:dyDescent="0.3">
      <c r="D184"/>
    </row>
    <row r="185" spans="4:4" x14ac:dyDescent="0.3">
      <c r="D185"/>
    </row>
    <row r="186" spans="4:4" x14ac:dyDescent="0.3">
      <c r="D186"/>
    </row>
    <row r="187" spans="4:4" x14ac:dyDescent="0.3">
      <c r="D187"/>
    </row>
    <row r="188" spans="4:4" x14ac:dyDescent="0.3">
      <c r="D188"/>
    </row>
    <row r="189" spans="4:4" x14ac:dyDescent="0.3">
      <c r="D189"/>
    </row>
    <row r="190" spans="4:4" x14ac:dyDescent="0.3">
      <c r="D190"/>
    </row>
    <row r="191" spans="4:4" x14ac:dyDescent="0.3">
      <c r="D191"/>
    </row>
    <row r="192" spans="4:4" x14ac:dyDescent="0.3">
      <c r="D192"/>
    </row>
    <row r="193" spans="4:4" x14ac:dyDescent="0.3">
      <c r="D193"/>
    </row>
    <row r="194" spans="4:4" x14ac:dyDescent="0.3">
      <c r="D194"/>
    </row>
    <row r="195" spans="4:4" x14ac:dyDescent="0.3">
      <c r="D195"/>
    </row>
    <row r="196" spans="4:4" x14ac:dyDescent="0.3">
      <c r="D196"/>
    </row>
    <row r="197" spans="4:4" x14ac:dyDescent="0.3">
      <c r="D197"/>
    </row>
    <row r="198" spans="4:4" x14ac:dyDescent="0.3">
      <c r="D198"/>
    </row>
    <row r="199" spans="4:4" x14ac:dyDescent="0.3">
      <c r="D199"/>
    </row>
    <row r="200" spans="4:4" x14ac:dyDescent="0.3">
      <c r="D200"/>
    </row>
    <row r="201" spans="4:4" x14ac:dyDescent="0.3">
      <c r="D201"/>
    </row>
    <row r="202" spans="4:4" x14ac:dyDescent="0.3">
      <c r="D202"/>
    </row>
    <row r="203" spans="4:4" x14ac:dyDescent="0.3">
      <c r="D203"/>
    </row>
    <row r="204" spans="4:4" x14ac:dyDescent="0.3">
      <c r="D204"/>
    </row>
    <row r="205" spans="4:4" x14ac:dyDescent="0.3">
      <c r="D205"/>
    </row>
    <row r="206" spans="4:4" x14ac:dyDescent="0.3">
      <c r="D206"/>
    </row>
    <row r="207" spans="4:4" x14ac:dyDescent="0.3">
      <c r="D207"/>
    </row>
    <row r="208" spans="4:4" x14ac:dyDescent="0.3">
      <c r="D208"/>
    </row>
    <row r="209" spans="4:4" x14ac:dyDescent="0.3">
      <c r="D209"/>
    </row>
    <row r="210" spans="4:4" x14ac:dyDescent="0.3">
      <c r="D210"/>
    </row>
    <row r="211" spans="4:4" x14ac:dyDescent="0.3">
      <c r="D211"/>
    </row>
    <row r="212" spans="4:4" x14ac:dyDescent="0.3">
      <c r="D212"/>
    </row>
    <row r="213" spans="4:4" x14ac:dyDescent="0.3">
      <c r="D213"/>
    </row>
    <row r="214" spans="4:4" x14ac:dyDescent="0.3">
      <c r="D214"/>
    </row>
    <row r="215" spans="4:4" x14ac:dyDescent="0.3">
      <c r="D215"/>
    </row>
    <row r="216" spans="4:4" x14ac:dyDescent="0.3">
      <c r="D216"/>
    </row>
    <row r="217" spans="4:4" x14ac:dyDescent="0.3">
      <c r="D217"/>
    </row>
    <row r="218" spans="4:4" x14ac:dyDescent="0.3">
      <c r="D218"/>
    </row>
    <row r="219" spans="4:4" x14ac:dyDescent="0.3">
      <c r="D219"/>
    </row>
    <row r="220" spans="4:4" x14ac:dyDescent="0.3">
      <c r="D220"/>
    </row>
    <row r="221" spans="4:4" x14ac:dyDescent="0.3">
      <c r="D221"/>
    </row>
    <row r="222" spans="4:4" x14ac:dyDescent="0.3">
      <c r="D222"/>
    </row>
    <row r="223" spans="4:4" x14ac:dyDescent="0.3">
      <c r="D223"/>
    </row>
    <row r="224" spans="4:4" x14ac:dyDescent="0.3">
      <c r="D224"/>
    </row>
    <row r="225" spans="4:4" x14ac:dyDescent="0.3">
      <c r="D225"/>
    </row>
    <row r="226" spans="4:4" x14ac:dyDescent="0.3">
      <c r="D226"/>
    </row>
    <row r="227" spans="4:4" x14ac:dyDescent="0.3">
      <c r="D227"/>
    </row>
    <row r="228" spans="4:4" x14ac:dyDescent="0.3">
      <c r="D228"/>
    </row>
    <row r="229" spans="4:4" x14ac:dyDescent="0.3">
      <c r="D229"/>
    </row>
    <row r="230" spans="4:4" x14ac:dyDescent="0.3">
      <c r="D230"/>
    </row>
    <row r="231" spans="4:4" x14ac:dyDescent="0.3">
      <c r="D231"/>
    </row>
    <row r="232" spans="4:4" x14ac:dyDescent="0.3">
      <c r="D232"/>
    </row>
    <row r="233" spans="4:4" x14ac:dyDescent="0.3">
      <c r="D233"/>
    </row>
    <row r="234" spans="4:4" x14ac:dyDescent="0.3">
      <c r="D234"/>
    </row>
    <row r="235" spans="4:4" x14ac:dyDescent="0.3">
      <c r="D235"/>
    </row>
    <row r="236" spans="4:4" x14ac:dyDescent="0.3">
      <c r="D236"/>
    </row>
    <row r="237" spans="4:4" x14ac:dyDescent="0.3">
      <c r="D237"/>
    </row>
    <row r="238" spans="4:4" x14ac:dyDescent="0.3">
      <c r="D238"/>
    </row>
    <row r="239" spans="4:4" x14ac:dyDescent="0.3">
      <c r="D239"/>
    </row>
    <row r="240" spans="4:4" x14ac:dyDescent="0.3">
      <c r="D240"/>
    </row>
    <row r="241" spans="4:4" x14ac:dyDescent="0.3">
      <c r="D241"/>
    </row>
    <row r="242" spans="4:4" x14ac:dyDescent="0.3">
      <c r="D242"/>
    </row>
    <row r="243" spans="4:4" x14ac:dyDescent="0.3">
      <c r="D243"/>
    </row>
    <row r="244" spans="4:4" x14ac:dyDescent="0.3">
      <c r="D244"/>
    </row>
    <row r="245" spans="4:4" x14ac:dyDescent="0.3">
      <c r="D245"/>
    </row>
    <row r="246" spans="4:4" x14ac:dyDescent="0.3">
      <c r="D246"/>
    </row>
    <row r="247" spans="4:4" x14ac:dyDescent="0.3">
      <c r="D247"/>
    </row>
    <row r="248" spans="4:4" x14ac:dyDescent="0.3">
      <c r="D248"/>
    </row>
    <row r="249" spans="4:4" x14ac:dyDescent="0.3">
      <c r="D249"/>
    </row>
    <row r="250" spans="4:4" x14ac:dyDescent="0.3">
      <c r="D250"/>
    </row>
    <row r="251" spans="4:4" x14ac:dyDescent="0.3">
      <c r="D251"/>
    </row>
    <row r="252" spans="4:4" x14ac:dyDescent="0.3">
      <c r="D252"/>
    </row>
    <row r="253" spans="4:4" x14ac:dyDescent="0.3">
      <c r="D253"/>
    </row>
    <row r="254" spans="4:4" x14ac:dyDescent="0.3">
      <c r="D254"/>
    </row>
    <row r="255" spans="4:4" x14ac:dyDescent="0.3">
      <c r="D255"/>
    </row>
    <row r="256" spans="4:4" x14ac:dyDescent="0.3">
      <c r="D256"/>
    </row>
    <row r="257" spans="4:4" x14ac:dyDescent="0.3">
      <c r="D257"/>
    </row>
    <row r="258" spans="4:4" x14ac:dyDescent="0.3">
      <c r="D258"/>
    </row>
    <row r="259" spans="4:4" x14ac:dyDescent="0.3">
      <c r="D259"/>
    </row>
    <row r="260" spans="4:4" x14ac:dyDescent="0.3">
      <c r="D260"/>
    </row>
    <row r="261" spans="4:4" x14ac:dyDescent="0.3">
      <c r="D261"/>
    </row>
    <row r="262" spans="4:4" x14ac:dyDescent="0.3">
      <c r="D262"/>
    </row>
    <row r="263" spans="4:4" x14ac:dyDescent="0.3">
      <c r="D263"/>
    </row>
    <row r="264" spans="4:4" x14ac:dyDescent="0.3">
      <c r="D264"/>
    </row>
    <row r="265" spans="4:4" x14ac:dyDescent="0.3">
      <c r="D265"/>
    </row>
    <row r="266" spans="4:4" x14ac:dyDescent="0.3">
      <c r="D266"/>
    </row>
    <row r="267" spans="4:4" x14ac:dyDescent="0.3">
      <c r="D267"/>
    </row>
    <row r="268" spans="4:4" x14ac:dyDescent="0.3">
      <c r="D268"/>
    </row>
    <row r="269" spans="4:4" x14ac:dyDescent="0.3">
      <c r="D269"/>
    </row>
    <row r="270" spans="4:4" x14ac:dyDescent="0.3">
      <c r="D270"/>
    </row>
    <row r="271" spans="4:4" x14ac:dyDescent="0.3">
      <c r="D271"/>
    </row>
    <row r="272" spans="4:4" x14ac:dyDescent="0.3">
      <c r="D272"/>
    </row>
    <row r="273" spans="4:4" x14ac:dyDescent="0.3">
      <c r="D273"/>
    </row>
    <row r="274" spans="4:4" x14ac:dyDescent="0.3">
      <c r="D274"/>
    </row>
    <row r="275" spans="4:4" x14ac:dyDescent="0.3">
      <c r="D275"/>
    </row>
    <row r="276" spans="4:4" x14ac:dyDescent="0.3">
      <c r="D276"/>
    </row>
    <row r="277" spans="4:4" x14ac:dyDescent="0.3">
      <c r="D277"/>
    </row>
    <row r="278" spans="4:4" x14ac:dyDescent="0.3">
      <c r="D278"/>
    </row>
    <row r="279" spans="4:4" x14ac:dyDescent="0.3">
      <c r="D279"/>
    </row>
    <row r="280" spans="4:4" x14ac:dyDescent="0.3">
      <c r="D280"/>
    </row>
    <row r="281" spans="4:4" x14ac:dyDescent="0.3">
      <c r="D281"/>
    </row>
    <row r="282" spans="4:4" x14ac:dyDescent="0.3">
      <c r="D282"/>
    </row>
    <row r="283" spans="4:4" x14ac:dyDescent="0.3">
      <c r="D283"/>
    </row>
    <row r="284" spans="4:4" x14ac:dyDescent="0.3">
      <c r="D284"/>
    </row>
    <row r="285" spans="4:4" x14ac:dyDescent="0.3">
      <c r="D285"/>
    </row>
    <row r="286" spans="4:4" x14ac:dyDescent="0.3">
      <c r="D286"/>
    </row>
    <row r="287" spans="4:4" x14ac:dyDescent="0.3">
      <c r="D287"/>
    </row>
    <row r="288" spans="4:4" x14ac:dyDescent="0.3">
      <c r="D288"/>
    </row>
    <row r="289" spans="4:4" x14ac:dyDescent="0.3">
      <c r="D289"/>
    </row>
    <row r="290" spans="4:4" x14ac:dyDescent="0.3">
      <c r="D290"/>
    </row>
    <row r="291" spans="4:4" x14ac:dyDescent="0.3">
      <c r="D291"/>
    </row>
    <row r="292" spans="4:4" x14ac:dyDescent="0.3">
      <c r="D292"/>
    </row>
    <row r="293" spans="4:4" x14ac:dyDescent="0.3">
      <c r="D293"/>
    </row>
    <row r="294" spans="4:4" x14ac:dyDescent="0.3">
      <c r="D294"/>
    </row>
    <row r="295" spans="4:4" x14ac:dyDescent="0.3">
      <c r="D295"/>
    </row>
    <row r="296" spans="4:4" x14ac:dyDescent="0.3">
      <c r="D296"/>
    </row>
    <row r="297" spans="4:4" x14ac:dyDescent="0.3">
      <c r="D297"/>
    </row>
    <row r="298" spans="4:4" x14ac:dyDescent="0.3">
      <c r="D298"/>
    </row>
    <row r="299" spans="4:4" x14ac:dyDescent="0.3">
      <c r="D299"/>
    </row>
    <row r="300" spans="4:4" x14ac:dyDescent="0.3">
      <c r="D300"/>
    </row>
    <row r="301" spans="4:4" x14ac:dyDescent="0.3">
      <c r="D301"/>
    </row>
    <row r="302" spans="4:4" x14ac:dyDescent="0.3">
      <c r="D302"/>
    </row>
    <row r="303" spans="4:4" x14ac:dyDescent="0.3">
      <c r="D303"/>
    </row>
    <row r="304" spans="4:4" x14ac:dyDescent="0.3">
      <c r="D304"/>
    </row>
    <row r="305" spans="4:4" x14ac:dyDescent="0.3">
      <c r="D305"/>
    </row>
    <row r="306" spans="4:4" x14ac:dyDescent="0.3">
      <c r="D306"/>
    </row>
    <row r="307" spans="4:4" x14ac:dyDescent="0.3">
      <c r="D307"/>
    </row>
    <row r="308" spans="4:4" x14ac:dyDescent="0.3">
      <c r="D308"/>
    </row>
    <row r="309" spans="4:4" x14ac:dyDescent="0.3">
      <c r="D309"/>
    </row>
    <row r="310" spans="4:4" x14ac:dyDescent="0.3">
      <c r="D310"/>
    </row>
    <row r="311" spans="4:4" x14ac:dyDescent="0.3">
      <c r="D311"/>
    </row>
    <row r="312" spans="4:4" x14ac:dyDescent="0.3">
      <c r="D312"/>
    </row>
    <row r="313" spans="4:4" x14ac:dyDescent="0.3">
      <c r="D313"/>
    </row>
    <row r="314" spans="4:4" x14ac:dyDescent="0.3">
      <c r="D314"/>
    </row>
    <row r="315" spans="4:4" x14ac:dyDescent="0.3">
      <c r="D315"/>
    </row>
    <row r="316" spans="4:4" x14ac:dyDescent="0.3">
      <c r="D316"/>
    </row>
    <row r="317" spans="4:4" x14ac:dyDescent="0.3">
      <c r="D317"/>
    </row>
    <row r="318" spans="4:4" x14ac:dyDescent="0.3">
      <c r="D318"/>
    </row>
    <row r="319" spans="4:4" x14ac:dyDescent="0.3">
      <c r="D319"/>
    </row>
    <row r="320" spans="4:4" x14ac:dyDescent="0.3">
      <c r="D320"/>
    </row>
    <row r="321" spans="4:4" x14ac:dyDescent="0.3">
      <c r="D321"/>
    </row>
    <row r="322" spans="4:4" x14ac:dyDescent="0.3">
      <c r="D322"/>
    </row>
    <row r="323" spans="4:4" x14ac:dyDescent="0.3">
      <c r="D323"/>
    </row>
    <row r="324" spans="4:4" x14ac:dyDescent="0.3">
      <c r="D324"/>
    </row>
    <row r="325" spans="4:4" x14ac:dyDescent="0.3">
      <c r="D325"/>
    </row>
    <row r="326" spans="4:4" x14ac:dyDescent="0.3">
      <c r="D326"/>
    </row>
    <row r="327" spans="4:4" x14ac:dyDescent="0.3">
      <c r="D327"/>
    </row>
    <row r="328" spans="4:4" x14ac:dyDescent="0.3">
      <c r="D328"/>
    </row>
    <row r="329" spans="4:4" x14ac:dyDescent="0.3">
      <c r="D329"/>
    </row>
    <row r="330" spans="4:4" x14ac:dyDescent="0.3">
      <c r="D330"/>
    </row>
    <row r="331" spans="4:4" x14ac:dyDescent="0.3">
      <c r="D331"/>
    </row>
    <row r="332" spans="4:4" x14ac:dyDescent="0.3">
      <c r="D332"/>
    </row>
    <row r="333" spans="4:4" x14ac:dyDescent="0.3">
      <c r="D333"/>
    </row>
    <row r="334" spans="4:4" x14ac:dyDescent="0.3">
      <c r="D334"/>
    </row>
    <row r="335" spans="4:4" x14ac:dyDescent="0.3">
      <c r="D335"/>
    </row>
    <row r="336" spans="4:4" x14ac:dyDescent="0.3">
      <c r="D336"/>
    </row>
    <row r="337" spans="4:4" x14ac:dyDescent="0.3">
      <c r="D337"/>
    </row>
    <row r="338" spans="4:4" x14ac:dyDescent="0.3">
      <c r="D338"/>
    </row>
    <row r="339" spans="4:4" x14ac:dyDescent="0.3">
      <c r="D339"/>
    </row>
    <row r="340" spans="4:4" x14ac:dyDescent="0.3">
      <c r="D340"/>
    </row>
    <row r="341" spans="4:4" x14ac:dyDescent="0.3">
      <c r="D341"/>
    </row>
    <row r="342" spans="4:4" x14ac:dyDescent="0.3">
      <c r="D342"/>
    </row>
    <row r="343" spans="4:4" x14ac:dyDescent="0.3">
      <c r="D343"/>
    </row>
    <row r="344" spans="4:4" x14ac:dyDescent="0.3">
      <c r="D344"/>
    </row>
    <row r="345" spans="4:4" x14ac:dyDescent="0.3">
      <c r="D345"/>
    </row>
    <row r="346" spans="4:4" x14ac:dyDescent="0.3">
      <c r="D346"/>
    </row>
    <row r="347" spans="4:4" x14ac:dyDescent="0.3">
      <c r="D347"/>
    </row>
    <row r="348" spans="4:4" x14ac:dyDescent="0.3">
      <c r="D348"/>
    </row>
    <row r="349" spans="4:4" x14ac:dyDescent="0.3">
      <c r="D349"/>
    </row>
    <row r="350" spans="4:4" x14ac:dyDescent="0.3">
      <c r="D350"/>
    </row>
    <row r="351" spans="4:4" x14ac:dyDescent="0.3">
      <c r="D351"/>
    </row>
    <row r="352" spans="4:4" x14ac:dyDescent="0.3">
      <c r="D352"/>
    </row>
    <row r="353" spans="4:4" x14ac:dyDescent="0.3">
      <c r="D353"/>
    </row>
    <row r="354" spans="4:4" x14ac:dyDescent="0.3">
      <c r="D354"/>
    </row>
    <row r="355" spans="4:4" x14ac:dyDescent="0.3">
      <c r="D355"/>
    </row>
    <row r="356" spans="4:4" x14ac:dyDescent="0.3">
      <c r="D356"/>
    </row>
    <row r="357" spans="4:4" x14ac:dyDescent="0.3">
      <c r="D357"/>
    </row>
    <row r="358" spans="4:4" x14ac:dyDescent="0.3">
      <c r="D358"/>
    </row>
    <row r="359" spans="4:4" x14ac:dyDescent="0.3">
      <c r="D359"/>
    </row>
    <row r="360" spans="4:4" x14ac:dyDescent="0.3">
      <c r="D360"/>
    </row>
    <row r="361" spans="4:4" x14ac:dyDescent="0.3">
      <c r="D361"/>
    </row>
    <row r="362" spans="4:4" x14ac:dyDescent="0.3">
      <c r="D362"/>
    </row>
    <row r="363" spans="4:4" x14ac:dyDescent="0.3">
      <c r="D363"/>
    </row>
    <row r="364" spans="4:4" x14ac:dyDescent="0.3">
      <c r="D364"/>
    </row>
    <row r="365" spans="4:4" x14ac:dyDescent="0.3">
      <c r="D365"/>
    </row>
    <row r="366" spans="4:4" x14ac:dyDescent="0.3">
      <c r="D366"/>
    </row>
    <row r="367" spans="4:4" x14ac:dyDescent="0.3">
      <c r="D367"/>
    </row>
    <row r="368" spans="4:4" x14ac:dyDescent="0.3">
      <c r="D368"/>
    </row>
    <row r="369" spans="4:4" x14ac:dyDescent="0.3">
      <c r="D369"/>
    </row>
    <row r="370" spans="4:4" x14ac:dyDescent="0.3">
      <c r="D370"/>
    </row>
    <row r="371" spans="4:4" x14ac:dyDescent="0.3">
      <c r="D371"/>
    </row>
    <row r="372" spans="4:4" x14ac:dyDescent="0.3">
      <c r="D372"/>
    </row>
    <row r="373" spans="4:4" x14ac:dyDescent="0.3">
      <c r="D373"/>
    </row>
    <row r="374" spans="4:4" x14ac:dyDescent="0.3">
      <c r="D374"/>
    </row>
    <row r="375" spans="4:4" x14ac:dyDescent="0.3">
      <c r="D375"/>
    </row>
    <row r="376" spans="4:4" x14ac:dyDescent="0.3">
      <c r="D376"/>
    </row>
    <row r="377" spans="4:4" x14ac:dyDescent="0.3">
      <c r="D377"/>
    </row>
    <row r="378" spans="4:4" x14ac:dyDescent="0.3">
      <c r="D378"/>
    </row>
    <row r="379" spans="4:4" x14ac:dyDescent="0.3">
      <c r="D379"/>
    </row>
    <row r="380" spans="4:4" x14ac:dyDescent="0.3">
      <c r="D380"/>
    </row>
    <row r="381" spans="4:4" x14ac:dyDescent="0.3">
      <c r="D381"/>
    </row>
    <row r="382" spans="4:4" x14ac:dyDescent="0.3">
      <c r="D382"/>
    </row>
    <row r="383" spans="4:4" x14ac:dyDescent="0.3">
      <c r="D383"/>
    </row>
    <row r="384" spans="4:4" x14ac:dyDescent="0.3">
      <c r="D384"/>
    </row>
    <row r="385" spans="4:4" x14ac:dyDescent="0.3">
      <c r="D385"/>
    </row>
    <row r="386" spans="4:4" x14ac:dyDescent="0.3">
      <c r="D386"/>
    </row>
    <row r="387" spans="4:4" x14ac:dyDescent="0.3">
      <c r="D387"/>
    </row>
    <row r="388" spans="4:4" x14ac:dyDescent="0.3">
      <c r="D388"/>
    </row>
    <row r="389" spans="4:4" x14ac:dyDescent="0.3">
      <c r="D389"/>
    </row>
    <row r="390" spans="4:4" x14ac:dyDescent="0.3">
      <c r="D390"/>
    </row>
    <row r="391" spans="4:4" x14ac:dyDescent="0.3">
      <c r="D391"/>
    </row>
    <row r="392" spans="4:4" x14ac:dyDescent="0.3">
      <c r="D392"/>
    </row>
    <row r="393" spans="4:4" x14ac:dyDescent="0.3">
      <c r="D393"/>
    </row>
    <row r="394" spans="4:4" x14ac:dyDescent="0.3">
      <c r="D394"/>
    </row>
    <row r="395" spans="4:4" x14ac:dyDescent="0.3">
      <c r="D395"/>
    </row>
    <row r="396" spans="4:4" x14ac:dyDescent="0.3">
      <c r="D396"/>
    </row>
    <row r="397" spans="4:4" x14ac:dyDescent="0.3">
      <c r="D397"/>
    </row>
    <row r="398" spans="4:4" x14ac:dyDescent="0.3">
      <c r="D398"/>
    </row>
    <row r="399" spans="4:4" x14ac:dyDescent="0.3">
      <c r="D399"/>
    </row>
    <row r="400" spans="4:4" x14ac:dyDescent="0.3">
      <c r="D400"/>
    </row>
    <row r="401" spans="4:4" x14ac:dyDescent="0.3">
      <c r="D401"/>
    </row>
    <row r="402" spans="4:4" x14ac:dyDescent="0.3">
      <c r="D402"/>
    </row>
    <row r="403" spans="4:4" x14ac:dyDescent="0.3">
      <c r="D403"/>
    </row>
    <row r="404" spans="4:4" x14ac:dyDescent="0.3">
      <c r="D404"/>
    </row>
    <row r="405" spans="4:4" x14ac:dyDescent="0.3">
      <c r="D405"/>
    </row>
    <row r="406" spans="4:4" x14ac:dyDescent="0.3">
      <c r="D406"/>
    </row>
    <row r="407" spans="4:4" x14ac:dyDescent="0.3">
      <c r="D407"/>
    </row>
    <row r="408" spans="4:4" x14ac:dyDescent="0.3">
      <c r="D408"/>
    </row>
    <row r="409" spans="4:4" x14ac:dyDescent="0.3">
      <c r="D409"/>
    </row>
    <row r="410" spans="4:4" x14ac:dyDescent="0.3">
      <c r="D410"/>
    </row>
    <row r="411" spans="4:4" x14ac:dyDescent="0.3">
      <c r="D411"/>
    </row>
    <row r="412" spans="4:4" x14ac:dyDescent="0.3">
      <c r="D412"/>
    </row>
    <row r="413" spans="4:4" x14ac:dyDescent="0.3">
      <c r="D413"/>
    </row>
    <row r="414" spans="4:4" x14ac:dyDescent="0.3">
      <c r="D414"/>
    </row>
    <row r="415" spans="4:4" x14ac:dyDescent="0.3">
      <c r="D415"/>
    </row>
    <row r="416" spans="4:4" x14ac:dyDescent="0.3">
      <c r="D416"/>
    </row>
    <row r="417" spans="4:4" x14ac:dyDescent="0.3">
      <c r="D417"/>
    </row>
    <row r="418" spans="4:4" x14ac:dyDescent="0.3">
      <c r="D418"/>
    </row>
    <row r="419" spans="4:4" x14ac:dyDescent="0.3">
      <c r="D419"/>
    </row>
    <row r="420" spans="4:4" x14ac:dyDescent="0.3">
      <c r="D420"/>
    </row>
    <row r="421" spans="4:4" x14ac:dyDescent="0.3">
      <c r="D421"/>
    </row>
    <row r="422" spans="4:4" x14ac:dyDescent="0.3">
      <c r="D422"/>
    </row>
    <row r="423" spans="4:4" x14ac:dyDescent="0.3">
      <c r="D423"/>
    </row>
    <row r="424" spans="4:4" x14ac:dyDescent="0.3">
      <c r="D424"/>
    </row>
    <row r="425" spans="4:4" x14ac:dyDescent="0.3">
      <c r="D425"/>
    </row>
    <row r="426" spans="4:4" x14ac:dyDescent="0.3">
      <c r="D426"/>
    </row>
    <row r="427" spans="4:4" x14ac:dyDescent="0.3">
      <c r="D427"/>
    </row>
    <row r="428" spans="4:4" x14ac:dyDescent="0.3">
      <c r="D428"/>
    </row>
    <row r="429" spans="4:4" x14ac:dyDescent="0.3">
      <c r="D429"/>
    </row>
    <row r="430" spans="4:4" x14ac:dyDescent="0.3">
      <c r="D430"/>
    </row>
    <row r="431" spans="4:4" x14ac:dyDescent="0.3">
      <c r="D431"/>
    </row>
    <row r="432" spans="4:4" x14ac:dyDescent="0.3">
      <c r="D432"/>
    </row>
    <row r="433" spans="4:4" x14ac:dyDescent="0.3">
      <c r="D433"/>
    </row>
    <row r="434" spans="4:4" x14ac:dyDescent="0.3">
      <c r="D434"/>
    </row>
    <row r="435" spans="4:4" x14ac:dyDescent="0.3">
      <c r="D435"/>
    </row>
    <row r="436" spans="4:4" x14ac:dyDescent="0.3">
      <c r="D436"/>
    </row>
    <row r="437" spans="4:4" x14ac:dyDescent="0.3">
      <c r="D437"/>
    </row>
    <row r="438" spans="4:4" x14ac:dyDescent="0.3">
      <c r="D438"/>
    </row>
    <row r="439" spans="4:4" x14ac:dyDescent="0.3">
      <c r="D439"/>
    </row>
    <row r="440" spans="4:4" x14ac:dyDescent="0.3">
      <c r="D440"/>
    </row>
    <row r="441" spans="4:4" x14ac:dyDescent="0.3">
      <c r="D441"/>
    </row>
    <row r="442" spans="4:4" x14ac:dyDescent="0.3">
      <c r="D442"/>
    </row>
    <row r="443" spans="4:4" x14ac:dyDescent="0.3">
      <c r="D443"/>
    </row>
    <row r="444" spans="4:4" x14ac:dyDescent="0.3">
      <c r="D444"/>
    </row>
    <row r="445" spans="4:4" x14ac:dyDescent="0.3">
      <c r="D445"/>
    </row>
    <row r="446" spans="4:4" x14ac:dyDescent="0.3">
      <c r="D446"/>
    </row>
    <row r="447" spans="4:4" x14ac:dyDescent="0.3">
      <c r="D447"/>
    </row>
    <row r="448" spans="4:4" x14ac:dyDescent="0.3">
      <c r="D448"/>
    </row>
    <row r="449" spans="4:4" x14ac:dyDescent="0.3">
      <c r="D449"/>
    </row>
    <row r="450" spans="4:4" x14ac:dyDescent="0.3">
      <c r="D450"/>
    </row>
    <row r="451" spans="4:4" x14ac:dyDescent="0.3">
      <c r="D451"/>
    </row>
    <row r="452" spans="4:4" x14ac:dyDescent="0.3">
      <c r="D452"/>
    </row>
    <row r="453" spans="4:4" x14ac:dyDescent="0.3">
      <c r="D453"/>
    </row>
    <row r="454" spans="4:4" x14ac:dyDescent="0.3">
      <c r="D454"/>
    </row>
    <row r="455" spans="4:4" x14ac:dyDescent="0.3">
      <c r="D455"/>
    </row>
    <row r="456" spans="4:4" x14ac:dyDescent="0.3">
      <c r="D456"/>
    </row>
    <row r="457" spans="4:4" x14ac:dyDescent="0.3">
      <c r="D457"/>
    </row>
    <row r="458" spans="4:4" x14ac:dyDescent="0.3">
      <c r="D458"/>
    </row>
    <row r="459" spans="4:4" x14ac:dyDescent="0.3">
      <c r="D459"/>
    </row>
    <row r="460" spans="4:4" x14ac:dyDescent="0.3">
      <c r="D460"/>
    </row>
    <row r="461" spans="4:4" x14ac:dyDescent="0.3">
      <c r="D461"/>
    </row>
    <row r="462" spans="4:4" x14ac:dyDescent="0.3">
      <c r="D462"/>
    </row>
    <row r="463" spans="4:4" x14ac:dyDescent="0.3">
      <c r="D463"/>
    </row>
    <row r="464" spans="4:4" x14ac:dyDescent="0.3">
      <c r="D464"/>
    </row>
    <row r="465" spans="4:4" x14ac:dyDescent="0.3">
      <c r="D465"/>
    </row>
    <row r="466" spans="4:4" x14ac:dyDescent="0.3">
      <c r="D466"/>
    </row>
    <row r="467" spans="4:4" x14ac:dyDescent="0.3">
      <c r="D467"/>
    </row>
    <row r="468" spans="4:4" x14ac:dyDescent="0.3">
      <c r="D468"/>
    </row>
    <row r="469" spans="4:4" x14ac:dyDescent="0.3">
      <c r="D469"/>
    </row>
    <row r="470" spans="4:4" x14ac:dyDescent="0.3">
      <c r="D470"/>
    </row>
    <row r="471" spans="4:4" x14ac:dyDescent="0.3">
      <c r="D471"/>
    </row>
    <row r="472" spans="4:4" x14ac:dyDescent="0.3">
      <c r="D472"/>
    </row>
    <row r="473" spans="4:4" x14ac:dyDescent="0.3">
      <c r="D473"/>
    </row>
    <row r="474" spans="4:4" x14ac:dyDescent="0.3">
      <c r="D474"/>
    </row>
    <row r="475" spans="4:4" x14ac:dyDescent="0.3">
      <c r="D475"/>
    </row>
    <row r="476" spans="4:4" x14ac:dyDescent="0.3">
      <c r="D476"/>
    </row>
    <row r="477" spans="4:4" x14ac:dyDescent="0.3">
      <c r="D477"/>
    </row>
    <row r="478" spans="4:4" x14ac:dyDescent="0.3">
      <c r="D478"/>
    </row>
    <row r="479" spans="4:4" x14ac:dyDescent="0.3">
      <c r="D479"/>
    </row>
    <row r="480" spans="4:4" x14ac:dyDescent="0.3">
      <c r="D480"/>
    </row>
    <row r="481" spans="4:4" x14ac:dyDescent="0.3">
      <c r="D481"/>
    </row>
    <row r="482" spans="4:4" x14ac:dyDescent="0.3">
      <c r="D482"/>
    </row>
    <row r="483" spans="4:4" x14ac:dyDescent="0.3">
      <c r="D483"/>
    </row>
    <row r="484" spans="4:4" x14ac:dyDescent="0.3">
      <c r="D484"/>
    </row>
    <row r="485" spans="4:4" x14ac:dyDescent="0.3">
      <c r="D485"/>
    </row>
    <row r="486" spans="4:4" x14ac:dyDescent="0.3">
      <c r="D486"/>
    </row>
    <row r="487" spans="4:4" x14ac:dyDescent="0.3">
      <c r="D487"/>
    </row>
    <row r="488" spans="4:4" x14ac:dyDescent="0.3">
      <c r="D488"/>
    </row>
    <row r="489" spans="4:4" x14ac:dyDescent="0.3">
      <c r="D489"/>
    </row>
    <row r="490" spans="4:4" x14ac:dyDescent="0.3">
      <c r="D490"/>
    </row>
    <row r="491" spans="4:4" x14ac:dyDescent="0.3">
      <c r="D491"/>
    </row>
    <row r="492" spans="4:4" x14ac:dyDescent="0.3">
      <c r="D492"/>
    </row>
    <row r="493" spans="4:4" x14ac:dyDescent="0.3">
      <c r="D493"/>
    </row>
    <row r="494" spans="4:4" x14ac:dyDescent="0.3">
      <c r="D494"/>
    </row>
    <row r="495" spans="4:4" x14ac:dyDescent="0.3">
      <c r="D495"/>
    </row>
    <row r="496" spans="4:4" x14ac:dyDescent="0.3">
      <c r="D496"/>
    </row>
    <row r="497" spans="4:4" x14ac:dyDescent="0.3">
      <c r="D497"/>
    </row>
    <row r="498" spans="4:4" x14ac:dyDescent="0.3">
      <c r="D498"/>
    </row>
    <row r="499" spans="4:4" x14ac:dyDescent="0.3">
      <c r="D499"/>
    </row>
    <row r="500" spans="4:4" x14ac:dyDescent="0.3">
      <c r="D500"/>
    </row>
    <row r="501" spans="4:4" x14ac:dyDescent="0.3">
      <c r="D501"/>
    </row>
    <row r="502" spans="4:4" x14ac:dyDescent="0.3">
      <c r="D502"/>
    </row>
    <row r="503" spans="4:4" x14ac:dyDescent="0.3">
      <c r="D503"/>
    </row>
    <row r="504" spans="4:4" x14ac:dyDescent="0.3">
      <c r="D504"/>
    </row>
    <row r="505" spans="4:4" x14ac:dyDescent="0.3">
      <c r="D505"/>
    </row>
    <row r="506" spans="4:4" x14ac:dyDescent="0.3">
      <c r="D506"/>
    </row>
    <row r="507" spans="4:4" x14ac:dyDescent="0.3">
      <c r="D507"/>
    </row>
    <row r="508" spans="4:4" x14ac:dyDescent="0.3">
      <c r="D508"/>
    </row>
    <row r="509" spans="4:4" x14ac:dyDescent="0.3">
      <c r="D509"/>
    </row>
    <row r="510" spans="4:4" x14ac:dyDescent="0.3">
      <c r="D510"/>
    </row>
    <row r="511" spans="4:4" x14ac:dyDescent="0.3">
      <c r="D511"/>
    </row>
    <row r="512" spans="4:4" x14ac:dyDescent="0.3">
      <c r="D512"/>
    </row>
    <row r="513" spans="4:4" x14ac:dyDescent="0.3">
      <c r="D513"/>
    </row>
    <row r="514" spans="4:4" x14ac:dyDescent="0.3">
      <c r="D514"/>
    </row>
    <row r="515" spans="4:4" x14ac:dyDescent="0.3">
      <c r="D515"/>
    </row>
    <row r="516" spans="4:4" x14ac:dyDescent="0.3">
      <c r="D516"/>
    </row>
    <row r="517" spans="4:4" x14ac:dyDescent="0.3">
      <c r="D517"/>
    </row>
    <row r="518" spans="4:4" x14ac:dyDescent="0.3">
      <c r="D518"/>
    </row>
    <row r="519" spans="4:4" x14ac:dyDescent="0.3">
      <c r="D519"/>
    </row>
    <row r="520" spans="4:4" x14ac:dyDescent="0.3">
      <c r="D520"/>
    </row>
    <row r="521" spans="4:4" x14ac:dyDescent="0.3">
      <c r="D521"/>
    </row>
    <row r="522" spans="4:4" x14ac:dyDescent="0.3">
      <c r="D522"/>
    </row>
    <row r="523" spans="4:4" x14ac:dyDescent="0.3">
      <c r="D523"/>
    </row>
    <row r="524" spans="4:4" x14ac:dyDescent="0.3">
      <c r="D524"/>
    </row>
    <row r="525" spans="4:4" x14ac:dyDescent="0.3">
      <c r="D525"/>
    </row>
    <row r="526" spans="4:4" x14ac:dyDescent="0.3">
      <c r="D526"/>
    </row>
    <row r="527" spans="4:4" x14ac:dyDescent="0.3">
      <c r="D527"/>
    </row>
    <row r="528" spans="4:4" x14ac:dyDescent="0.3">
      <c r="D528"/>
    </row>
    <row r="529" spans="4:4" x14ac:dyDescent="0.3">
      <c r="D529"/>
    </row>
    <row r="530" spans="4:4" x14ac:dyDescent="0.3">
      <c r="D530"/>
    </row>
    <row r="531" spans="4:4" x14ac:dyDescent="0.3">
      <c r="D531"/>
    </row>
    <row r="532" spans="4:4" x14ac:dyDescent="0.3">
      <c r="D532"/>
    </row>
    <row r="533" spans="4:4" x14ac:dyDescent="0.3">
      <c r="D533"/>
    </row>
    <row r="534" spans="4:4" x14ac:dyDescent="0.3">
      <c r="D534"/>
    </row>
    <row r="535" spans="4:4" x14ac:dyDescent="0.3">
      <c r="D535"/>
    </row>
    <row r="536" spans="4:4" x14ac:dyDescent="0.3">
      <c r="D536"/>
    </row>
    <row r="537" spans="4:4" x14ac:dyDescent="0.3">
      <c r="D537"/>
    </row>
    <row r="538" spans="4:4" x14ac:dyDescent="0.3">
      <c r="D538"/>
    </row>
    <row r="539" spans="4:4" x14ac:dyDescent="0.3">
      <c r="D539"/>
    </row>
    <row r="540" spans="4:4" x14ac:dyDescent="0.3">
      <c r="D540"/>
    </row>
    <row r="541" spans="4:4" x14ac:dyDescent="0.3">
      <c r="D541"/>
    </row>
    <row r="542" spans="4:4" x14ac:dyDescent="0.3">
      <c r="D542"/>
    </row>
    <row r="543" spans="4:4" x14ac:dyDescent="0.3">
      <c r="D543"/>
    </row>
    <row r="544" spans="4:4" x14ac:dyDescent="0.3">
      <c r="D544"/>
    </row>
    <row r="545" spans="4:4" x14ac:dyDescent="0.3">
      <c r="D545"/>
    </row>
    <row r="546" spans="4:4" x14ac:dyDescent="0.3">
      <c r="D546"/>
    </row>
    <row r="547" spans="4:4" x14ac:dyDescent="0.3">
      <c r="D547"/>
    </row>
    <row r="548" spans="4:4" x14ac:dyDescent="0.3">
      <c r="D548"/>
    </row>
    <row r="549" spans="4:4" x14ac:dyDescent="0.3">
      <c r="D549"/>
    </row>
    <row r="550" spans="4:4" x14ac:dyDescent="0.3">
      <c r="D550"/>
    </row>
    <row r="551" spans="4:4" x14ac:dyDescent="0.3">
      <c r="D551"/>
    </row>
    <row r="552" spans="4:4" x14ac:dyDescent="0.3">
      <c r="D552"/>
    </row>
    <row r="553" spans="4:4" x14ac:dyDescent="0.3">
      <c r="D553"/>
    </row>
    <row r="554" spans="4:4" x14ac:dyDescent="0.3">
      <c r="D554"/>
    </row>
    <row r="555" spans="4:4" x14ac:dyDescent="0.3">
      <c r="D555"/>
    </row>
    <row r="556" spans="4:4" x14ac:dyDescent="0.3">
      <c r="D556"/>
    </row>
    <row r="557" spans="4:4" x14ac:dyDescent="0.3">
      <c r="D557"/>
    </row>
    <row r="558" spans="4:4" x14ac:dyDescent="0.3">
      <c r="D558"/>
    </row>
    <row r="559" spans="4:4" x14ac:dyDescent="0.3">
      <c r="D559"/>
    </row>
    <row r="560" spans="4:4" x14ac:dyDescent="0.3">
      <c r="D560"/>
    </row>
    <row r="561" spans="4:4" x14ac:dyDescent="0.3">
      <c r="D561"/>
    </row>
    <row r="562" spans="4:4" x14ac:dyDescent="0.3">
      <c r="D562"/>
    </row>
    <row r="563" spans="4:4" x14ac:dyDescent="0.3">
      <c r="D563"/>
    </row>
    <row r="564" spans="4:4" x14ac:dyDescent="0.3">
      <c r="D564"/>
    </row>
    <row r="565" spans="4:4" x14ac:dyDescent="0.3">
      <c r="D565"/>
    </row>
    <row r="566" spans="4:4" x14ac:dyDescent="0.3">
      <c r="D566"/>
    </row>
    <row r="567" spans="4:4" x14ac:dyDescent="0.3">
      <c r="D567"/>
    </row>
    <row r="568" spans="4:4" x14ac:dyDescent="0.3">
      <c r="D568"/>
    </row>
    <row r="569" spans="4:4" x14ac:dyDescent="0.3">
      <c r="D569"/>
    </row>
    <row r="570" spans="4:4" x14ac:dyDescent="0.3">
      <c r="D570"/>
    </row>
    <row r="571" spans="4:4" x14ac:dyDescent="0.3">
      <c r="D571"/>
    </row>
    <row r="572" spans="4:4" x14ac:dyDescent="0.3">
      <c r="D572"/>
    </row>
    <row r="573" spans="4:4" x14ac:dyDescent="0.3">
      <c r="D573"/>
    </row>
    <row r="574" spans="4:4" x14ac:dyDescent="0.3">
      <c r="D574"/>
    </row>
    <row r="575" spans="4:4" x14ac:dyDescent="0.3">
      <c r="D575"/>
    </row>
    <row r="576" spans="4:4" x14ac:dyDescent="0.3">
      <c r="D576"/>
    </row>
    <row r="577" spans="4:4" x14ac:dyDescent="0.3">
      <c r="D577"/>
    </row>
    <row r="578" spans="4:4" x14ac:dyDescent="0.3">
      <c r="D578"/>
    </row>
    <row r="579" spans="4:4" x14ac:dyDescent="0.3">
      <c r="D579"/>
    </row>
    <row r="580" spans="4:4" x14ac:dyDescent="0.3">
      <c r="D580"/>
    </row>
    <row r="581" spans="4:4" x14ac:dyDescent="0.3">
      <c r="D581"/>
    </row>
    <row r="582" spans="4:4" x14ac:dyDescent="0.3">
      <c r="D582"/>
    </row>
    <row r="583" spans="4:4" x14ac:dyDescent="0.3">
      <c r="D583"/>
    </row>
    <row r="584" spans="4:4" x14ac:dyDescent="0.3">
      <c r="D584"/>
    </row>
    <row r="585" spans="4:4" x14ac:dyDescent="0.3">
      <c r="D585"/>
    </row>
    <row r="586" spans="4:4" x14ac:dyDescent="0.3">
      <c r="D586"/>
    </row>
    <row r="587" spans="4:4" x14ac:dyDescent="0.3">
      <c r="D587"/>
    </row>
    <row r="588" spans="4:4" x14ac:dyDescent="0.3">
      <c r="D588"/>
    </row>
    <row r="589" spans="4:4" x14ac:dyDescent="0.3">
      <c r="D589"/>
    </row>
    <row r="590" spans="4:4" x14ac:dyDescent="0.3">
      <c r="D590"/>
    </row>
    <row r="591" spans="4:4" x14ac:dyDescent="0.3">
      <c r="D591"/>
    </row>
    <row r="592" spans="4:4" x14ac:dyDescent="0.3">
      <c r="D592"/>
    </row>
    <row r="593" spans="4:4" x14ac:dyDescent="0.3">
      <c r="D593"/>
    </row>
    <row r="594" spans="4:4" x14ac:dyDescent="0.3">
      <c r="D594"/>
    </row>
    <row r="595" spans="4:4" x14ac:dyDescent="0.3">
      <c r="D595"/>
    </row>
    <row r="596" spans="4:4" x14ac:dyDescent="0.3">
      <c r="D596"/>
    </row>
    <row r="597" spans="4:4" x14ac:dyDescent="0.3">
      <c r="D597"/>
    </row>
    <row r="598" spans="4:4" x14ac:dyDescent="0.3">
      <c r="D598"/>
    </row>
    <row r="599" spans="4:4" x14ac:dyDescent="0.3">
      <c r="D599"/>
    </row>
    <row r="600" spans="4:4" x14ac:dyDescent="0.3">
      <c r="D600"/>
    </row>
    <row r="601" spans="4:4" x14ac:dyDescent="0.3">
      <c r="D601"/>
    </row>
    <row r="602" spans="4:4" x14ac:dyDescent="0.3">
      <c r="D602"/>
    </row>
    <row r="603" spans="4:4" x14ac:dyDescent="0.3">
      <c r="D603"/>
    </row>
    <row r="604" spans="4:4" x14ac:dyDescent="0.3">
      <c r="D604"/>
    </row>
    <row r="605" spans="4:4" x14ac:dyDescent="0.3">
      <c r="D605"/>
    </row>
    <row r="606" spans="4:4" x14ac:dyDescent="0.3">
      <c r="D606"/>
    </row>
    <row r="607" spans="4:4" x14ac:dyDescent="0.3">
      <c r="D607"/>
    </row>
    <row r="608" spans="4:4" x14ac:dyDescent="0.3">
      <c r="D608"/>
    </row>
    <row r="609" spans="4:4" x14ac:dyDescent="0.3">
      <c r="D609"/>
    </row>
    <row r="610" spans="4:4" x14ac:dyDescent="0.3">
      <c r="D610"/>
    </row>
    <row r="611" spans="4:4" x14ac:dyDescent="0.3">
      <c r="D611"/>
    </row>
    <row r="612" spans="4:4" x14ac:dyDescent="0.3">
      <c r="D612"/>
    </row>
    <row r="613" spans="4:4" x14ac:dyDescent="0.3">
      <c r="D613"/>
    </row>
    <row r="614" spans="4:4" x14ac:dyDescent="0.3">
      <c r="D614"/>
    </row>
    <row r="615" spans="4:4" x14ac:dyDescent="0.3">
      <c r="D615"/>
    </row>
    <row r="616" spans="4:4" x14ac:dyDescent="0.3">
      <c r="D616"/>
    </row>
    <row r="617" spans="4:4" x14ac:dyDescent="0.3">
      <c r="D617"/>
    </row>
    <row r="618" spans="4:4" x14ac:dyDescent="0.3">
      <c r="D618"/>
    </row>
    <row r="619" spans="4:4" x14ac:dyDescent="0.3">
      <c r="D619"/>
    </row>
    <row r="620" spans="4:4" x14ac:dyDescent="0.3">
      <c r="D620"/>
    </row>
    <row r="621" spans="4:4" x14ac:dyDescent="0.3">
      <c r="D621"/>
    </row>
    <row r="622" spans="4:4" x14ac:dyDescent="0.3">
      <c r="D622"/>
    </row>
    <row r="623" spans="4:4" x14ac:dyDescent="0.3">
      <c r="D623"/>
    </row>
    <row r="624" spans="4:4" x14ac:dyDescent="0.3">
      <c r="D624"/>
    </row>
    <row r="625" spans="4:4" x14ac:dyDescent="0.3">
      <c r="D625"/>
    </row>
    <row r="626" spans="4:4" x14ac:dyDescent="0.3">
      <c r="D626"/>
    </row>
    <row r="627" spans="4:4" x14ac:dyDescent="0.3">
      <c r="D627"/>
    </row>
    <row r="628" spans="4:4" x14ac:dyDescent="0.3">
      <c r="D628"/>
    </row>
    <row r="629" spans="4:4" x14ac:dyDescent="0.3">
      <c r="D629"/>
    </row>
    <row r="630" spans="4:4" x14ac:dyDescent="0.3">
      <c r="D630"/>
    </row>
    <row r="631" spans="4:4" x14ac:dyDescent="0.3">
      <c r="D631"/>
    </row>
    <row r="632" spans="4:4" x14ac:dyDescent="0.3">
      <c r="D632"/>
    </row>
    <row r="633" spans="4:4" x14ac:dyDescent="0.3">
      <c r="D633"/>
    </row>
    <row r="634" spans="4:4" x14ac:dyDescent="0.3">
      <c r="D634"/>
    </row>
    <row r="635" spans="4:4" x14ac:dyDescent="0.3">
      <c r="D635"/>
    </row>
    <row r="636" spans="4:4" x14ac:dyDescent="0.3">
      <c r="D636"/>
    </row>
    <row r="637" spans="4:4" x14ac:dyDescent="0.3">
      <c r="D637"/>
    </row>
    <row r="638" spans="4:4" x14ac:dyDescent="0.3">
      <c r="D638"/>
    </row>
    <row r="639" spans="4:4" x14ac:dyDescent="0.3">
      <c r="D639"/>
    </row>
    <row r="640" spans="4:4" x14ac:dyDescent="0.3">
      <c r="D640"/>
    </row>
    <row r="641" spans="4:4" x14ac:dyDescent="0.3">
      <c r="D641"/>
    </row>
    <row r="642" spans="4:4" x14ac:dyDescent="0.3">
      <c r="D642"/>
    </row>
    <row r="643" spans="4:4" x14ac:dyDescent="0.3">
      <c r="D643"/>
    </row>
    <row r="644" spans="4:4" x14ac:dyDescent="0.3">
      <c r="D644"/>
    </row>
    <row r="645" spans="4:4" x14ac:dyDescent="0.3">
      <c r="D645"/>
    </row>
    <row r="646" spans="4:4" x14ac:dyDescent="0.3">
      <c r="D646"/>
    </row>
    <row r="647" spans="4:4" x14ac:dyDescent="0.3">
      <c r="D647"/>
    </row>
    <row r="648" spans="4:4" x14ac:dyDescent="0.3">
      <c r="D648"/>
    </row>
    <row r="649" spans="4:4" x14ac:dyDescent="0.3">
      <c r="D649"/>
    </row>
    <row r="650" spans="4:4" x14ac:dyDescent="0.3">
      <c r="D650"/>
    </row>
    <row r="651" spans="4:4" x14ac:dyDescent="0.3">
      <c r="D651"/>
    </row>
    <row r="652" spans="4:4" x14ac:dyDescent="0.3">
      <c r="D652"/>
    </row>
    <row r="653" spans="4:4" x14ac:dyDescent="0.3">
      <c r="D653"/>
    </row>
    <row r="654" spans="4:4" x14ac:dyDescent="0.3">
      <c r="D654"/>
    </row>
    <row r="655" spans="4:4" x14ac:dyDescent="0.3">
      <c r="D655"/>
    </row>
    <row r="656" spans="4:4" x14ac:dyDescent="0.3">
      <c r="D656"/>
    </row>
    <row r="657" spans="4:4" x14ac:dyDescent="0.3">
      <c r="D657"/>
    </row>
    <row r="658" spans="4:4" x14ac:dyDescent="0.3">
      <c r="D658"/>
    </row>
    <row r="659" spans="4:4" x14ac:dyDescent="0.3">
      <c r="D659"/>
    </row>
    <row r="660" spans="4:4" x14ac:dyDescent="0.3">
      <c r="D660"/>
    </row>
    <row r="661" spans="4:4" x14ac:dyDescent="0.3">
      <c r="D661"/>
    </row>
    <row r="662" spans="4:4" x14ac:dyDescent="0.3">
      <c r="D662"/>
    </row>
    <row r="663" spans="4:4" x14ac:dyDescent="0.3">
      <c r="D663"/>
    </row>
    <row r="664" spans="4:4" x14ac:dyDescent="0.3">
      <c r="D664"/>
    </row>
    <row r="665" spans="4:4" x14ac:dyDescent="0.3">
      <c r="D665"/>
    </row>
    <row r="666" spans="4:4" x14ac:dyDescent="0.3">
      <c r="D666"/>
    </row>
    <row r="667" spans="4:4" x14ac:dyDescent="0.3">
      <c r="D667"/>
    </row>
    <row r="668" spans="4:4" x14ac:dyDescent="0.3">
      <c r="D668"/>
    </row>
    <row r="669" spans="4:4" x14ac:dyDescent="0.3">
      <c r="D669"/>
    </row>
    <row r="670" spans="4:4" x14ac:dyDescent="0.3">
      <c r="D670"/>
    </row>
    <row r="671" spans="4:4" x14ac:dyDescent="0.3">
      <c r="D671"/>
    </row>
    <row r="672" spans="4:4" x14ac:dyDescent="0.3">
      <c r="D672"/>
    </row>
    <row r="673" spans="4:4" x14ac:dyDescent="0.3">
      <c r="D673"/>
    </row>
    <row r="674" spans="4:4" x14ac:dyDescent="0.3">
      <c r="D674"/>
    </row>
    <row r="675" spans="4:4" x14ac:dyDescent="0.3">
      <c r="D675"/>
    </row>
    <row r="676" spans="4:4" x14ac:dyDescent="0.3">
      <c r="D676"/>
    </row>
    <row r="677" spans="4:4" x14ac:dyDescent="0.3">
      <c r="D677"/>
    </row>
    <row r="678" spans="4:4" x14ac:dyDescent="0.3">
      <c r="D678"/>
    </row>
    <row r="679" spans="4:4" x14ac:dyDescent="0.3">
      <c r="D679"/>
    </row>
    <row r="680" spans="4:4" x14ac:dyDescent="0.3">
      <c r="D680"/>
    </row>
    <row r="681" spans="4:4" x14ac:dyDescent="0.3">
      <c r="D681"/>
    </row>
    <row r="682" spans="4:4" x14ac:dyDescent="0.3">
      <c r="D682"/>
    </row>
    <row r="683" spans="4:4" x14ac:dyDescent="0.3">
      <c r="D683"/>
    </row>
    <row r="684" spans="4:4" x14ac:dyDescent="0.3">
      <c r="D684"/>
    </row>
    <row r="685" spans="4:4" x14ac:dyDescent="0.3">
      <c r="D685"/>
    </row>
    <row r="686" spans="4:4" x14ac:dyDescent="0.3">
      <c r="D686"/>
    </row>
    <row r="687" spans="4:4" x14ac:dyDescent="0.3">
      <c r="D687"/>
    </row>
    <row r="688" spans="4:4" x14ac:dyDescent="0.3">
      <c r="D688"/>
    </row>
    <row r="689" spans="4:4" x14ac:dyDescent="0.3">
      <c r="D689"/>
    </row>
    <row r="690" spans="4:4" x14ac:dyDescent="0.3">
      <c r="D690"/>
    </row>
    <row r="691" spans="4:4" x14ac:dyDescent="0.3">
      <c r="D691"/>
    </row>
    <row r="692" spans="4:4" x14ac:dyDescent="0.3">
      <c r="D692"/>
    </row>
    <row r="693" spans="4:4" x14ac:dyDescent="0.3">
      <c r="D693"/>
    </row>
    <row r="694" spans="4:4" x14ac:dyDescent="0.3">
      <c r="D694"/>
    </row>
    <row r="695" spans="4:4" x14ac:dyDescent="0.3">
      <c r="D695"/>
    </row>
    <row r="696" spans="4:4" x14ac:dyDescent="0.3">
      <c r="D696"/>
    </row>
    <row r="697" spans="4:4" x14ac:dyDescent="0.3">
      <c r="D697"/>
    </row>
    <row r="698" spans="4:4" x14ac:dyDescent="0.3">
      <c r="D698"/>
    </row>
    <row r="699" spans="4:4" x14ac:dyDescent="0.3">
      <c r="D699"/>
    </row>
    <row r="700" spans="4:4" x14ac:dyDescent="0.3">
      <c r="D700"/>
    </row>
    <row r="701" spans="4:4" x14ac:dyDescent="0.3">
      <c r="D701"/>
    </row>
    <row r="702" spans="4:4" x14ac:dyDescent="0.3">
      <c r="D702"/>
    </row>
    <row r="703" spans="4:4" x14ac:dyDescent="0.3">
      <c r="D703"/>
    </row>
    <row r="704" spans="4:4" x14ac:dyDescent="0.3">
      <c r="D704"/>
    </row>
    <row r="705" spans="4:4" x14ac:dyDescent="0.3">
      <c r="D705"/>
    </row>
    <row r="706" spans="4:4" x14ac:dyDescent="0.3">
      <c r="D706"/>
    </row>
    <row r="707" spans="4:4" x14ac:dyDescent="0.3">
      <c r="D707"/>
    </row>
    <row r="708" spans="4:4" x14ac:dyDescent="0.3">
      <c r="D708"/>
    </row>
    <row r="709" spans="4:4" x14ac:dyDescent="0.3">
      <c r="D709"/>
    </row>
    <row r="710" spans="4:4" x14ac:dyDescent="0.3">
      <c r="D710"/>
    </row>
    <row r="711" spans="4:4" x14ac:dyDescent="0.3">
      <c r="D711"/>
    </row>
    <row r="712" spans="4:4" x14ac:dyDescent="0.3">
      <c r="D712"/>
    </row>
    <row r="713" spans="4:4" x14ac:dyDescent="0.3">
      <c r="D713"/>
    </row>
    <row r="714" spans="4:4" x14ac:dyDescent="0.3">
      <c r="D714"/>
    </row>
    <row r="715" spans="4:4" x14ac:dyDescent="0.3">
      <c r="D715"/>
    </row>
    <row r="716" spans="4:4" x14ac:dyDescent="0.3">
      <c r="D716"/>
    </row>
    <row r="717" spans="4:4" x14ac:dyDescent="0.3">
      <c r="D717"/>
    </row>
    <row r="718" spans="4:4" x14ac:dyDescent="0.3">
      <c r="D718"/>
    </row>
    <row r="719" spans="4:4" x14ac:dyDescent="0.3">
      <c r="D719"/>
    </row>
    <row r="720" spans="4:4" x14ac:dyDescent="0.3">
      <c r="D720"/>
    </row>
    <row r="721" spans="4:4" x14ac:dyDescent="0.3">
      <c r="D721"/>
    </row>
    <row r="722" spans="4:4" x14ac:dyDescent="0.3">
      <c r="D722"/>
    </row>
    <row r="723" spans="4:4" x14ac:dyDescent="0.3">
      <c r="D723"/>
    </row>
    <row r="724" spans="4:4" x14ac:dyDescent="0.3">
      <c r="D724"/>
    </row>
    <row r="725" spans="4:4" x14ac:dyDescent="0.3">
      <c r="D725"/>
    </row>
    <row r="726" spans="4:4" x14ac:dyDescent="0.3">
      <c r="D726"/>
    </row>
    <row r="727" spans="4:4" x14ac:dyDescent="0.3">
      <c r="D727"/>
    </row>
    <row r="728" spans="4:4" x14ac:dyDescent="0.3">
      <c r="D728"/>
    </row>
    <row r="729" spans="4:4" x14ac:dyDescent="0.3">
      <c r="D729"/>
    </row>
    <row r="730" spans="4:4" x14ac:dyDescent="0.3">
      <c r="D730"/>
    </row>
    <row r="731" spans="4:4" x14ac:dyDescent="0.3">
      <c r="D731"/>
    </row>
    <row r="732" spans="4:4" x14ac:dyDescent="0.3">
      <c r="D732"/>
    </row>
    <row r="733" spans="4:4" x14ac:dyDescent="0.3">
      <c r="D733"/>
    </row>
    <row r="734" spans="4:4" x14ac:dyDescent="0.3">
      <c r="D734"/>
    </row>
    <row r="735" spans="4:4" x14ac:dyDescent="0.3">
      <c r="D735"/>
    </row>
    <row r="736" spans="4:4" x14ac:dyDescent="0.3">
      <c r="D736"/>
    </row>
    <row r="737" spans="4:4" x14ac:dyDescent="0.3">
      <c r="D737"/>
    </row>
    <row r="738" spans="4:4" x14ac:dyDescent="0.3">
      <c r="D738"/>
    </row>
    <row r="739" spans="4:4" x14ac:dyDescent="0.3">
      <c r="D739"/>
    </row>
    <row r="740" spans="4:4" x14ac:dyDescent="0.3">
      <c r="D740"/>
    </row>
    <row r="741" spans="4:4" x14ac:dyDescent="0.3">
      <c r="D741"/>
    </row>
    <row r="742" spans="4:4" x14ac:dyDescent="0.3">
      <c r="D742"/>
    </row>
    <row r="743" spans="4:4" x14ac:dyDescent="0.3">
      <c r="D743"/>
    </row>
    <row r="744" spans="4:4" x14ac:dyDescent="0.3">
      <c r="D744"/>
    </row>
    <row r="745" spans="4:4" x14ac:dyDescent="0.3">
      <c r="D745"/>
    </row>
    <row r="746" spans="4:4" x14ac:dyDescent="0.3">
      <c r="D746"/>
    </row>
    <row r="747" spans="4:4" x14ac:dyDescent="0.3">
      <c r="D747"/>
    </row>
    <row r="748" spans="4:4" x14ac:dyDescent="0.3">
      <c r="D748"/>
    </row>
    <row r="749" spans="4:4" x14ac:dyDescent="0.3">
      <c r="D749"/>
    </row>
    <row r="750" spans="4:4" x14ac:dyDescent="0.3">
      <c r="D750"/>
    </row>
    <row r="751" spans="4:4" x14ac:dyDescent="0.3">
      <c r="D751"/>
    </row>
    <row r="752" spans="4:4" x14ac:dyDescent="0.3">
      <c r="D752"/>
    </row>
    <row r="753" spans="4:4" x14ac:dyDescent="0.3">
      <c r="D753"/>
    </row>
    <row r="754" spans="4:4" x14ac:dyDescent="0.3">
      <c r="D754"/>
    </row>
    <row r="755" spans="4:4" x14ac:dyDescent="0.3">
      <c r="D755"/>
    </row>
    <row r="756" spans="4:4" x14ac:dyDescent="0.3">
      <c r="D756"/>
    </row>
    <row r="757" spans="4:4" x14ac:dyDescent="0.3">
      <c r="D757"/>
    </row>
    <row r="758" spans="4:4" x14ac:dyDescent="0.3">
      <c r="D758"/>
    </row>
    <row r="759" spans="4:4" x14ac:dyDescent="0.3">
      <c r="D759"/>
    </row>
    <row r="760" spans="4:4" x14ac:dyDescent="0.3">
      <c r="D760"/>
    </row>
    <row r="761" spans="4:4" x14ac:dyDescent="0.3">
      <c r="D761"/>
    </row>
    <row r="762" spans="4:4" x14ac:dyDescent="0.3">
      <c r="D762"/>
    </row>
    <row r="763" spans="4:4" x14ac:dyDescent="0.3">
      <c r="D763"/>
    </row>
    <row r="764" spans="4:4" x14ac:dyDescent="0.3">
      <c r="D764"/>
    </row>
    <row r="765" spans="4:4" x14ac:dyDescent="0.3">
      <c r="D765"/>
    </row>
    <row r="766" spans="4:4" x14ac:dyDescent="0.3">
      <c r="D766"/>
    </row>
    <row r="767" spans="4:4" x14ac:dyDescent="0.3">
      <c r="D767"/>
    </row>
    <row r="768" spans="4:4" x14ac:dyDescent="0.3">
      <c r="D768"/>
    </row>
    <row r="769" spans="4:4" x14ac:dyDescent="0.3">
      <c r="D769"/>
    </row>
    <row r="770" spans="4:4" x14ac:dyDescent="0.3">
      <c r="D770"/>
    </row>
    <row r="771" spans="4:4" x14ac:dyDescent="0.3">
      <c r="D771"/>
    </row>
    <row r="772" spans="4:4" x14ac:dyDescent="0.3">
      <c r="D772"/>
    </row>
    <row r="773" spans="4:4" x14ac:dyDescent="0.3">
      <c r="D773"/>
    </row>
    <row r="774" spans="4:4" x14ac:dyDescent="0.3">
      <c r="D774"/>
    </row>
    <row r="775" spans="4:4" x14ac:dyDescent="0.3">
      <c r="D775"/>
    </row>
    <row r="776" spans="4:4" x14ac:dyDescent="0.3">
      <c r="D776"/>
    </row>
    <row r="777" spans="4:4" x14ac:dyDescent="0.3">
      <c r="D777"/>
    </row>
    <row r="778" spans="4:4" x14ac:dyDescent="0.3">
      <c r="D778"/>
    </row>
    <row r="779" spans="4:4" x14ac:dyDescent="0.3">
      <c r="D779"/>
    </row>
    <row r="780" spans="4:4" x14ac:dyDescent="0.3">
      <c r="D780"/>
    </row>
    <row r="781" spans="4:4" x14ac:dyDescent="0.3">
      <c r="D781"/>
    </row>
    <row r="782" spans="4:4" x14ac:dyDescent="0.3">
      <c r="D782"/>
    </row>
    <row r="783" spans="4:4" x14ac:dyDescent="0.3">
      <c r="D783"/>
    </row>
    <row r="784" spans="4:4" x14ac:dyDescent="0.3">
      <c r="D784"/>
    </row>
    <row r="785" spans="4:4" x14ac:dyDescent="0.3">
      <c r="D785"/>
    </row>
    <row r="786" spans="4:4" x14ac:dyDescent="0.3">
      <c r="D786"/>
    </row>
    <row r="787" spans="4:4" x14ac:dyDescent="0.3">
      <c r="D787"/>
    </row>
    <row r="788" spans="4:4" x14ac:dyDescent="0.3">
      <c r="D788"/>
    </row>
    <row r="789" spans="4:4" x14ac:dyDescent="0.3">
      <c r="D789"/>
    </row>
    <row r="790" spans="4:4" x14ac:dyDescent="0.3">
      <c r="D790"/>
    </row>
    <row r="791" spans="4:4" x14ac:dyDescent="0.3">
      <c r="D791"/>
    </row>
    <row r="792" spans="4:4" x14ac:dyDescent="0.3">
      <c r="D792"/>
    </row>
    <row r="793" spans="4:4" x14ac:dyDescent="0.3">
      <c r="D793"/>
    </row>
    <row r="794" spans="4:4" x14ac:dyDescent="0.3">
      <c r="D794"/>
    </row>
    <row r="795" spans="4:4" x14ac:dyDescent="0.3">
      <c r="D795"/>
    </row>
    <row r="796" spans="4:4" x14ac:dyDescent="0.3">
      <c r="D796"/>
    </row>
    <row r="797" spans="4:4" x14ac:dyDescent="0.3">
      <c r="D797"/>
    </row>
    <row r="798" spans="4:4" x14ac:dyDescent="0.3">
      <c r="D798"/>
    </row>
    <row r="799" spans="4:4" x14ac:dyDescent="0.3">
      <c r="D799"/>
    </row>
    <row r="800" spans="4:4" x14ac:dyDescent="0.3">
      <c r="D800"/>
    </row>
    <row r="801" spans="4:4" x14ac:dyDescent="0.3">
      <c r="D801"/>
    </row>
    <row r="802" spans="4:4" x14ac:dyDescent="0.3">
      <c r="D802"/>
    </row>
    <row r="803" spans="4:4" x14ac:dyDescent="0.3">
      <c r="D803"/>
    </row>
    <row r="804" spans="4:4" x14ac:dyDescent="0.3">
      <c r="D804"/>
    </row>
    <row r="805" spans="4:4" x14ac:dyDescent="0.3">
      <c r="D805"/>
    </row>
    <row r="806" spans="4:4" x14ac:dyDescent="0.3">
      <c r="D806"/>
    </row>
    <row r="807" spans="4:4" x14ac:dyDescent="0.3">
      <c r="D807"/>
    </row>
    <row r="808" spans="4:4" x14ac:dyDescent="0.3">
      <c r="D808"/>
    </row>
    <row r="809" spans="4:4" x14ac:dyDescent="0.3">
      <c r="D809"/>
    </row>
    <row r="810" spans="4:4" x14ac:dyDescent="0.3">
      <c r="D810"/>
    </row>
    <row r="811" spans="4:4" x14ac:dyDescent="0.3">
      <c r="D811"/>
    </row>
    <row r="812" spans="4:4" x14ac:dyDescent="0.3">
      <c r="D812"/>
    </row>
    <row r="813" spans="4:4" x14ac:dyDescent="0.3">
      <c r="D813"/>
    </row>
    <row r="814" spans="4:4" x14ac:dyDescent="0.3">
      <c r="D814"/>
    </row>
    <row r="815" spans="4:4" x14ac:dyDescent="0.3">
      <c r="D815"/>
    </row>
    <row r="816" spans="4:4" x14ac:dyDescent="0.3">
      <c r="D816"/>
    </row>
    <row r="817" spans="4:4" x14ac:dyDescent="0.3">
      <c r="D817"/>
    </row>
    <row r="818" spans="4:4" x14ac:dyDescent="0.3">
      <c r="D818"/>
    </row>
    <row r="819" spans="4:4" x14ac:dyDescent="0.3">
      <c r="D819"/>
    </row>
    <row r="820" spans="4:4" x14ac:dyDescent="0.3">
      <c r="D820"/>
    </row>
    <row r="821" spans="4:4" x14ac:dyDescent="0.3">
      <c r="D821"/>
    </row>
    <row r="822" spans="4:4" x14ac:dyDescent="0.3">
      <c r="D822"/>
    </row>
    <row r="823" spans="4:4" x14ac:dyDescent="0.3">
      <c r="D823"/>
    </row>
    <row r="824" spans="4:4" x14ac:dyDescent="0.3">
      <c r="D824"/>
    </row>
    <row r="825" spans="4:4" x14ac:dyDescent="0.3">
      <c r="D825"/>
    </row>
    <row r="826" spans="4:4" x14ac:dyDescent="0.3">
      <c r="D826"/>
    </row>
    <row r="827" spans="4:4" x14ac:dyDescent="0.3">
      <c r="D827"/>
    </row>
    <row r="828" spans="4:4" x14ac:dyDescent="0.3">
      <c r="D828"/>
    </row>
    <row r="829" spans="4:4" x14ac:dyDescent="0.3">
      <c r="D829"/>
    </row>
    <row r="830" spans="4:4" x14ac:dyDescent="0.3">
      <c r="D830"/>
    </row>
    <row r="831" spans="4:4" x14ac:dyDescent="0.3">
      <c r="D831"/>
    </row>
    <row r="832" spans="4:4" x14ac:dyDescent="0.3">
      <c r="D832"/>
    </row>
    <row r="833" spans="4:4" x14ac:dyDescent="0.3">
      <c r="D833"/>
    </row>
    <row r="834" spans="4:4" x14ac:dyDescent="0.3">
      <c r="D834"/>
    </row>
    <row r="835" spans="4:4" x14ac:dyDescent="0.3">
      <c r="D835"/>
    </row>
    <row r="836" spans="4:4" x14ac:dyDescent="0.3">
      <c r="D836"/>
    </row>
    <row r="837" spans="4:4" x14ac:dyDescent="0.3">
      <c r="D837"/>
    </row>
    <row r="838" spans="4:4" x14ac:dyDescent="0.3">
      <c r="D838"/>
    </row>
    <row r="839" spans="4:4" x14ac:dyDescent="0.3">
      <c r="D839"/>
    </row>
    <row r="840" spans="4:4" x14ac:dyDescent="0.3">
      <c r="D840"/>
    </row>
    <row r="841" spans="4:4" x14ac:dyDescent="0.3">
      <c r="D841"/>
    </row>
    <row r="842" spans="4:4" x14ac:dyDescent="0.3">
      <c r="D842"/>
    </row>
    <row r="843" spans="4:4" x14ac:dyDescent="0.3">
      <c r="D843"/>
    </row>
    <row r="844" spans="4:4" x14ac:dyDescent="0.3">
      <c r="D844"/>
    </row>
    <row r="845" spans="4:4" x14ac:dyDescent="0.3">
      <c r="D845"/>
    </row>
    <row r="846" spans="4:4" x14ac:dyDescent="0.3">
      <c r="D846"/>
    </row>
    <row r="847" spans="4:4" x14ac:dyDescent="0.3">
      <c r="D847"/>
    </row>
    <row r="848" spans="4:4" x14ac:dyDescent="0.3">
      <c r="D848"/>
    </row>
    <row r="849" spans="4:4" x14ac:dyDescent="0.3">
      <c r="D849"/>
    </row>
    <row r="850" spans="4:4" x14ac:dyDescent="0.3">
      <c r="D850"/>
    </row>
    <row r="851" spans="4:4" x14ac:dyDescent="0.3">
      <c r="D851"/>
    </row>
    <row r="852" spans="4:4" x14ac:dyDescent="0.3">
      <c r="D852"/>
    </row>
    <row r="853" spans="4:4" x14ac:dyDescent="0.3">
      <c r="D853"/>
    </row>
    <row r="854" spans="4:4" x14ac:dyDescent="0.3">
      <c r="D854"/>
    </row>
    <row r="855" spans="4:4" x14ac:dyDescent="0.3">
      <c r="D855"/>
    </row>
    <row r="856" spans="4:4" x14ac:dyDescent="0.3">
      <c r="D856"/>
    </row>
    <row r="857" spans="4:4" x14ac:dyDescent="0.3">
      <c r="D857"/>
    </row>
    <row r="858" spans="4:4" x14ac:dyDescent="0.3">
      <c r="D858"/>
    </row>
    <row r="859" spans="4:4" x14ac:dyDescent="0.3">
      <c r="D859"/>
    </row>
    <row r="860" spans="4:4" x14ac:dyDescent="0.3">
      <c r="D860"/>
    </row>
    <row r="861" spans="4:4" x14ac:dyDescent="0.3">
      <c r="D861"/>
    </row>
    <row r="862" spans="4:4" x14ac:dyDescent="0.3">
      <c r="D862"/>
    </row>
    <row r="863" spans="4:4" x14ac:dyDescent="0.3">
      <c r="D863"/>
    </row>
    <row r="864" spans="4:4" x14ac:dyDescent="0.3">
      <c r="D864"/>
    </row>
    <row r="865" spans="4:4" x14ac:dyDescent="0.3">
      <c r="D865"/>
    </row>
    <row r="866" spans="4:4" x14ac:dyDescent="0.3">
      <c r="D866"/>
    </row>
    <row r="867" spans="4:4" x14ac:dyDescent="0.3">
      <c r="D867"/>
    </row>
    <row r="868" spans="4:4" x14ac:dyDescent="0.3">
      <c r="D868"/>
    </row>
    <row r="869" spans="4:4" x14ac:dyDescent="0.3">
      <c r="D869"/>
    </row>
    <row r="870" spans="4:4" x14ac:dyDescent="0.3">
      <c r="D870"/>
    </row>
    <row r="871" spans="4:4" x14ac:dyDescent="0.3">
      <c r="D871"/>
    </row>
    <row r="872" spans="4:4" x14ac:dyDescent="0.3">
      <c r="D872"/>
    </row>
    <row r="873" spans="4:4" x14ac:dyDescent="0.3">
      <c r="D873"/>
    </row>
    <row r="874" spans="4:4" x14ac:dyDescent="0.3">
      <c r="D874"/>
    </row>
    <row r="875" spans="4:4" x14ac:dyDescent="0.3">
      <c r="D875"/>
    </row>
    <row r="876" spans="4:4" x14ac:dyDescent="0.3">
      <c r="D876"/>
    </row>
    <row r="877" spans="4:4" x14ac:dyDescent="0.3">
      <c r="D877"/>
    </row>
    <row r="878" spans="4:4" x14ac:dyDescent="0.3">
      <c r="D878"/>
    </row>
    <row r="879" spans="4:4" x14ac:dyDescent="0.3">
      <c r="D879"/>
    </row>
    <row r="880" spans="4:4" x14ac:dyDescent="0.3">
      <c r="D880"/>
    </row>
    <row r="881" spans="4:4" x14ac:dyDescent="0.3">
      <c r="D881"/>
    </row>
    <row r="882" spans="4:4" x14ac:dyDescent="0.3">
      <c r="D882"/>
    </row>
    <row r="883" spans="4:4" x14ac:dyDescent="0.3">
      <c r="D883"/>
    </row>
    <row r="884" spans="4:4" x14ac:dyDescent="0.3">
      <c r="D884"/>
    </row>
    <row r="885" spans="4:4" x14ac:dyDescent="0.3">
      <c r="D885"/>
    </row>
    <row r="886" spans="4:4" x14ac:dyDescent="0.3">
      <c r="D886"/>
    </row>
    <row r="887" spans="4:4" x14ac:dyDescent="0.3">
      <c r="D887"/>
    </row>
    <row r="888" spans="4:4" x14ac:dyDescent="0.3">
      <c r="D888"/>
    </row>
    <row r="889" spans="4:4" x14ac:dyDescent="0.3">
      <c r="D889"/>
    </row>
    <row r="890" spans="4:4" x14ac:dyDescent="0.3">
      <c r="D890"/>
    </row>
    <row r="891" spans="4:4" x14ac:dyDescent="0.3">
      <c r="D891"/>
    </row>
    <row r="892" spans="4:4" x14ac:dyDescent="0.3">
      <c r="D892"/>
    </row>
    <row r="893" spans="4:4" x14ac:dyDescent="0.3">
      <c r="D893"/>
    </row>
    <row r="894" spans="4:4" x14ac:dyDescent="0.3">
      <c r="D894"/>
    </row>
    <row r="895" spans="4:4" x14ac:dyDescent="0.3">
      <c r="D895"/>
    </row>
    <row r="896" spans="4:4" x14ac:dyDescent="0.3">
      <c r="D896"/>
    </row>
    <row r="897" spans="4:4" x14ac:dyDescent="0.3">
      <c r="D897"/>
    </row>
    <row r="898" spans="4:4" x14ac:dyDescent="0.3">
      <c r="D898"/>
    </row>
    <row r="899" spans="4:4" x14ac:dyDescent="0.3">
      <c r="D899"/>
    </row>
    <row r="900" spans="4:4" x14ac:dyDescent="0.3">
      <c r="D900"/>
    </row>
    <row r="901" spans="4:4" x14ac:dyDescent="0.3">
      <c r="D901"/>
    </row>
    <row r="902" spans="4:4" x14ac:dyDescent="0.3">
      <c r="D902"/>
    </row>
    <row r="903" spans="4:4" x14ac:dyDescent="0.3">
      <c r="D903"/>
    </row>
    <row r="904" spans="4:4" x14ac:dyDescent="0.3">
      <c r="D904"/>
    </row>
    <row r="905" spans="4:4" x14ac:dyDescent="0.3">
      <c r="D905"/>
    </row>
    <row r="906" spans="4:4" x14ac:dyDescent="0.3">
      <c r="D906"/>
    </row>
    <row r="907" spans="4:4" x14ac:dyDescent="0.3">
      <c r="D907"/>
    </row>
    <row r="908" spans="4:4" x14ac:dyDescent="0.3">
      <c r="D908"/>
    </row>
    <row r="909" spans="4:4" x14ac:dyDescent="0.3">
      <c r="D909"/>
    </row>
    <row r="910" spans="4:4" x14ac:dyDescent="0.3">
      <c r="D910"/>
    </row>
    <row r="911" spans="4:4" x14ac:dyDescent="0.3">
      <c r="D911"/>
    </row>
    <row r="912" spans="4:4" x14ac:dyDescent="0.3">
      <c r="D912"/>
    </row>
    <row r="913" spans="4:4" x14ac:dyDescent="0.3">
      <c r="D913"/>
    </row>
    <row r="914" spans="4:4" x14ac:dyDescent="0.3">
      <c r="D914"/>
    </row>
    <row r="915" spans="4:4" x14ac:dyDescent="0.3">
      <c r="D915"/>
    </row>
    <row r="916" spans="4:4" x14ac:dyDescent="0.3">
      <c r="D916"/>
    </row>
    <row r="917" spans="4:4" x14ac:dyDescent="0.3">
      <c r="D917"/>
    </row>
    <row r="918" spans="4:4" x14ac:dyDescent="0.3">
      <c r="D918"/>
    </row>
    <row r="919" spans="4:4" x14ac:dyDescent="0.3">
      <c r="D919"/>
    </row>
    <row r="920" spans="4:4" x14ac:dyDescent="0.3">
      <c r="D920"/>
    </row>
    <row r="921" spans="4:4" x14ac:dyDescent="0.3">
      <c r="D921"/>
    </row>
    <row r="922" spans="4:4" x14ac:dyDescent="0.3">
      <c r="D922"/>
    </row>
    <row r="923" spans="4:4" x14ac:dyDescent="0.3">
      <c r="D923"/>
    </row>
    <row r="924" spans="4:4" x14ac:dyDescent="0.3">
      <c r="D924"/>
    </row>
    <row r="925" spans="4:4" x14ac:dyDescent="0.3">
      <c r="D925"/>
    </row>
    <row r="926" spans="4:4" x14ac:dyDescent="0.3">
      <c r="D926"/>
    </row>
    <row r="927" spans="4:4" x14ac:dyDescent="0.3">
      <c r="D927"/>
    </row>
    <row r="928" spans="4:4" x14ac:dyDescent="0.3">
      <c r="D928"/>
    </row>
    <row r="929" spans="4:4" x14ac:dyDescent="0.3">
      <c r="D929"/>
    </row>
    <row r="930" spans="4:4" x14ac:dyDescent="0.3">
      <c r="D930"/>
    </row>
    <row r="931" spans="4:4" x14ac:dyDescent="0.3">
      <c r="D931"/>
    </row>
    <row r="932" spans="4:4" x14ac:dyDescent="0.3">
      <c r="D932"/>
    </row>
    <row r="933" spans="4:4" x14ac:dyDescent="0.3">
      <c r="D933"/>
    </row>
    <row r="934" spans="4:4" x14ac:dyDescent="0.3">
      <c r="D934"/>
    </row>
    <row r="935" spans="4:4" x14ac:dyDescent="0.3">
      <c r="D935"/>
    </row>
    <row r="936" spans="4:4" x14ac:dyDescent="0.3">
      <c r="D936"/>
    </row>
    <row r="937" spans="4:4" x14ac:dyDescent="0.3">
      <c r="D937"/>
    </row>
    <row r="938" spans="4:4" x14ac:dyDescent="0.3">
      <c r="D938"/>
    </row>
    <row r="939" spans="4:4" x14ac:dyDescent="0.3">
      <c r="D939"/>
    </row>
    <row r="940" spans="4:4" x14ac:dyDescent="0.3">
      <c r="D940"/>
    </row>
    <row r="941" spans="4:4" x14ac:dyDescent="0.3">
      <c r="D941"/>
    </row>
    <row r="942" spans="4:4" x14ac:dyDescent="0.3">
      <c r="D942"/>
    </row>
    <row r="943" spans="4:4" x14ac:dyDescent="0.3">
      <c r="D943"/>
    </row>
    <row r="944" spans="4:4" x14ac:dyDescent="0.3">
      <c r="D944"/>
    </row>
    <row r="945" spans="4:4" x14ac:dyDescent="0.3">
      <c r="D945"/>
    </row>
    <row r="946" spans="4:4" x14ac:dyDescent="0.3">
      <c r="D946"/>
    </row>
    <row r="947" spans="4:4" x14ac:dyDescent="0.3">
      <c r="D947"/>
    </row>
    <row r="948" spans="4:4" x14ac:dyDescent="0.3">
      <c r="D948"/>
    </row>
    <row r="949" spans="4:4" x14ac:dyDescent="0.3">
      <c r="D949"/>
    </row>
    <row r="950" spans="4:4" x14ac:dyDescent="0.3">
      <c r="D950"/>
    </row>
    <row r="951" spans="4:4" x14ac:dyDescent="0.3">
      <c r="D951"/>
    </row>
    <row r="952" spans="4:4" x14ac:dyDescent="0.3">
      <c r="D952"/>
    </row>
    <row r="953" spans="4:4" x14ac:dyDescent="0.3">
      <c r="D953"/>
    </row>
    <row r="954" spans="4:4" x14ac:dyDescent="0.3">
      <c r="D954"/>
    </row>
    <row r="955" spans="4:4" x14ac:dyDescent="0.3">
      <c r="D955"/>
    </row>
    <row r="956" spans="4:4" x14ac:dyDescent="0.3">
      <c r="D956"/>
    </row>
    <row r="957" spans="4:4" x14ac:dyDescent="0.3">
      <c r="D957"/>
    </row>
    <row r="958" spans="4:4" x14ac:dyDescent="0.3">
      <c r="D958"/>
    </row>
    <row r="959" spans="4:4" x14ac:dyDescent="0.3">
      <c r="D959"/>
    </row>
    <row r="960" spans="4:4" x14ac:dyDescent="0.3">
      <c r="D960"/>
    </row>
    <row r="961" spans="4:4" x14ac:dyDescent="0.3">
      <c r="D961"/>
    </row>
    <row r="962" spans="4:4" x14ac:dyDescent="0.3">
      <c r="D962"/>
    </row>
    <row r="963" spans="4:4" x14ac:dyDescent="0.3">
      <c r="D963"/>
    </row>
    <row r="964" spans="4:4" x14ac:dyDescent="0.3">
      <c r="D964"/>
    </row>
    <row r="965" spans="4:4" x14ac:dyDescent="0.3">
      <c r="D965"/>
    </row>
    <row r="966" spans="4:4" x14ac:dyDescent="0.3">
      <c r="D966"/>
    </row>
    <row r="967" spans="4:4" x14ac:dyDescent="0.3">
      <c r="D967"/>
    </row>
    <row r="968" spans="4:4" x14ac:dyDescent="0.3">
      <c r="D968"/>
    </row>
    <row r="969" spans="4:4" x14ac:dyDescent="0.3">
      <c r="D969"/>
    </row>
    <row r="970" spans="4:4" x14ac:dyDescent="0.3">
      <c r="D970"/>
    </row>
    <row r="971" spans="4:4" x14ac:dyDescent="0.3">
      <c r="D971"/>
    </row>
    <row r="972" spans="4:4" x14ac:dyDescent="0.3">
      <c r="D972"/>
    </row>
    <row r="973" spans="4:4" x14ac:dyDescent="0.3">
      <c r="D973"/>
    </row>
    <row r="974" spans="4:4" x14ac:dyDescent="0.3">
      <c r="D974"/>
    </row>
    <row r="975" spans="4:4" x14ac:dyDescent="0.3">
      <c r="D975"/>
    </row>
    <row r="976" spans="4:4" x14ac:dyDescent="0.3">
      <c r="D976"/>
    </row>
    <row r="977" spans="4:4" x14ac:dyDescent="0.3">
      <c r="D977"/>
    </row>
    <row r="978" spans="4:4" x14ac:dyDescent="0.3">
      <c r="D978"/>
    </row>
    <row r="979" spans="4:4" x14ac:dyDescent="0.3">
      <c r="D979"/>
    </row>
    <row r="980" spans="4:4" x14ac:dyDescent="0.3">
      <c r="D980"/>
    </row>
    <row r="981" spans="4:4" x14ac:dyDescent="0.3">
      <c r="D981"/>
    </row>
    <row r="982" spans="4:4" x14ac:dyDescent="0.3">
      <c r="D982"/>
    </row>
    <row r="983" spans="4:4" x14ac:dyDescent="0.3">
      <c r="D983"/>
    </row>
    <row r="984" spans="4:4" x14ac:dyDescent="0.3">
      <c r="D984"/>
    </row>
    <row r="985" spans="4:4" x14ac:dyDescent="0.3">
      <c r="D985"/>
    </row>
    <row r="986" spans="4:4" x14ac:dyDescent="0.3">
      <c r="D986"/>
    </row>
    <row r="987" spans="4:4" x14ac:dyDescent="0.3">
      <c r="D987"/>
    </row>
    <row r="988" spans="4:4" x14ac:dyDescent="0.3">
      <c r="D988"/>
    </row>
    <row r="989" spans="4:4" x14ac:dyDescent="0.3">
      <c r="D989"/>
    </row>
    <row r="990" spans="4:4" x14ac:dyDescent="0.3">
      <c r="D990"/>
    </row>
    <row r="991" spans="4:4" x14ac:dyDescent="0.3">
      <c r="D991"/>
    </row>
    <row r="992" spans="4:4" x14ac:dyDescent="0.3">
      <c r="D992"/>
    </row>
    <row r="993" spans="4:4" x14ac:dyDescent="0.3">
      <c r="D993"/>
    </row>
    <row r="994" spans="4:4" x14ac:dyDescent="0.3">
      <c r="D994"/>
    </row>
    <row r="995" spans="4:4" x14ac:dyDescent="0.3">
      <c r="D995"/>
    </row>
    <row r="996" spans="4:4" x14ac:dyDescent="0.3">
      <c r="D996"/>
    </row>
    <row r="997" spans="4:4" x14ac:dyDescent="0.3">
      <c r="D997"/>
    </row>
    <row r="998" spans="4:4" x14ac:dyDescent="0.3">
      <c r="D998"/>
    </row>
    <row r="999" spans="4:4" x14ac:dyDescent="0.3">
      <c r="D999"/>
    </row>
    <row r="1000" spans="4:4" x14ac:dyDescent="0.3">
      <c r="D1000"/>
    </row>
    <row r="1001" spans="4:4" x14ac:dyDescent="0.3">
      <c r="D1001"/>
    </row>
    <row r="1002" spans="4:4" x14ac:dyDescent="0.3">
      <c r="D1002"/>
    </row>
    <row r="1003" spans="4:4" x14ac:dyDescent="0.3">
      <c r="D1003"/>
    </row>
    <row r="1004" spans="4:4" x14ac:dyDescent="0.3">
      <c r="D1004"/>
    </row>
    <row r="1005" spans="4:4" x14ac:dyDescent="0.3">
      <c r="D1005"/>
    </row>
    <row r="1006" spans="4:4" x14ac:dyDescent="0.3">
      <c r="D1006"/>
    </row>
    <row r="1007" spans="4:4" x14ac:dyDescent="0.3">
      <c r="D1007"/>
    </row>
    <row r="1008" spans="4:4" x14ac:dyDescent="0.3">
      <c r="D1008"/>
    </row>
    <row r="1009" spans="4:4" x14ac:dyDescent="0.3">
      <c r="D1009"/>
    </row>
    <row r="1010" spans="4:4" x14ac:dyDescent="0.3">
      <c r="D1010"/>
    </row>
    <row r="1011" spans="4:4" x14ac:dyDescent="0.3">
      <c r="D1011"/>
    </row>
    <row r="1012" spans="4:4" x14ac:dyDescent="0.3">
      <c r="D1012"/>
    </row>
    <row r="1013" spans="4:4" x14ac:dyDescent="0.3">
      <c r="D1013"/>
    </row>
    <row r="1014" spans="4:4" x14ac:dyDescent="0.3">
      <c r="D1014"/>
    </row>
    <row r="1015" spans="4:4" x14ac:dyDescent="0.3">
      <c r="D1015"/>
    </row>
    <row r="1016" spans="4:4" x14ac:dyDescent="0.3">
      <c r="D1016"/>
    </row>
    <row r="1017" spans="4:4" x14ac:dyDescent="0.3">
      <c r="D1017"/>
    </row>
    <row r="1018" spans="4:4" x14ac:dyDescent="0.3">
      <c r="D1018"/>
    </row>
    <row r="1019" spans="4:4" x14ac:dyDescent="0.3">
      <c r="D1019"/>
    </row>
    <row r="1020" spans="4:4" x14ac:dyDescent="0.3">
      <c r="D1020"/>
    </row>
    <row r="1021" spans="4:4" x14ac:dyDescent="0.3">
      <c r="D1021"/>
    </row>
    <row r="1022" spans="4:4" x14ac:dyDescent="0.3">
      <c r="D1022"/>
    </row>
    <row r="1023" spans="4:4" x14ac:dyDescent="0.3">
      <c r="D1023"/>
    </row>
    <row r="1024" spans="4:4" x14ac:dyDescent="0.3">
      <c r="D1024"/>
    </row>
    <row r="1025" spans="4:4" x14ac:dyDescent="0.3">
      <c r="D1025"/>
    </row>
    <row r="1026" spans="4:4" x14ac:dyDescent="0.3">
      <c r="D1026"/>
    </row>
    <row r="1027" spans="4:4" x14ac:dyDescent="0.3">
      <c r="D1027"/>
    </row>
    <row r="1028" spans="4:4" x14ac:dyDescent="0.3">
      <c r="D1028"/>
    </row>
    <row r="1029" spans="4:4" x14ac:dyDescent="0.3">
      <c r="D1029"/>
    </row>
    <row r="1030" spans="4:4" x14ac:dyDescent="0.3">
      <c r="D1030"/>
    </row>
    <row r="1031" spans="4:4" x14ac:dyDescent="0.3">
      <c r="D1031"/>
    </row>
    <row r="1032" spans="4:4" x14ac:dyDescent="0.3">
      <c r="D1032"/>
    </row>
    <row r="1033" spans="4:4" x14ac:dyDescent="0.3">
      <c r="D1033"/>
    </row>
    <row r="1034" spans="4:4" x14ac:dyDescent="0.3">
      <c r="D1034"/>
    </row>
    <row r="1035" spans="4:4" x14ac:dyDescent="0.3">
      <c r="D1035"/>
    </row>
    <row r="1036" spans="4:4" x14ac:dyDescent="0.3">
      <c r="D1036"/>
    </row>
    <row r="1037" spans="4:4" x14ac:dyDescent="0.3">
      <c r="D1037"/>
    </row>
    <row r="1038" spans="4:4" x14ac:dyDescent="0.3">
      <c r="D1038"/>
    </row>
    <row r="1039" spans="4:4" x14ac:dyDescent="0.3">
      <c r="D1039"/>
    </row>
    <row r="1040" spans="4:4" x14ac:dyDescent="0.3">
      <c r="D1040"/>
    </row>
    <row r="1041" spans="4:4" x14ac:dyDescent="0.3">
      <c r="D1041"/>
    </row>
    <row r="1042" spans="4:4" x14ac:dyDescent="0.3">
      <c r="D1042"/>
    </row>
    <row r="1043" spans="4:4" x14ac:dyDescent="0.3">
      <c r="D1043"/>
    </row>
    <row r="1044" spans="4:4" x14ac:dyDescent="0.3">
      <c r="D1044"/>
    </row>
    <row r="1045" spans="4:4" x14ac:dyDescent="0.3">
      <c r="D1045"/>
    </row>
    <row r="1046" spans="4:4" x14ac:dyDescent="0.3">
      <c r="D1046"/>
    </row>
    <row r="1047" spans="4:4" x14ac:dyDescent="0.3">
      <c r="D1047"/>
    </row>
    <row r="1048" spans="4:4" x14ac:dyDescent="0.3">
      <c r="D1048"/>
    </row>
    <row r="1049" spans="4:4" x14ac:dyDescent="0.3">
      <c r="D1049"/>
    </row>
    <row r="1050" spans="4:4" x14ac:dyDescent="0.3">
      <c r="D1050"/>
    </row>
    <row r="1051" spans="4:4" x14ac:dyDescent="0.3">
      <c r="D1051"/>
    </row>
    <row r="1052" spans="4:4" x14ac:dyDescent="0.3">
      <c r="D1052"/>
    </row>
    <row r="1053" spans="4:4" x14ac:dyDescent="0.3">
      <c r="D1053"/>
    </row>
    <row r="1054" spans="4:4" x14ac:dyDescent="0.3">
      <c r="D1054"/>
    </row>
    <row r="1055" spans="4:4" x14ac:dyDescent="0.3">
      <c r="D1055"/>
    </row>
    <row r="1056" spans="4:4" x14ac:dyDescent="0.3">
      <c r="D1056"/>
    </row>
    <row r="1057" spans="4:4" x14ac:dyDescent="0.3">
      <c r="D1057"/>
    </row>
    <row r="1058" spans="4:4" x14ac:dyDescent="0.3">
      <c r="D1058"/>
    </row>
    <row r="1059" spans="4:4" x14ac:dyDescent="0.3">
      <c r="D1059"/>
    </row>
    <row r="1060" spans="4:4" x14ac:dyDescent="0.3">
      <c r="D1060"/>
    </row>
    <row r="1061" spans="4:4" x14ac:dyDescent="0.3">
      <c r="D1061"/>
    </row>
    <row r="1062" spans="4:4" x14ac:dyDescent="0.3">
      <c r="D1062"/>
    </row>
    <row r="1063" spans="4:4" x14ac:dyDescent="0.3">
      <c r="D1063"/>
    </row>
    <row r="1064" spans="4:4" x14ac:dyDescent="0.3">
      <c r="D1064"/>
    </row>
    <row r="1065" spans="4:4" x14ac:dyDescent="0.3">
      <c r="D1065"/>
    </row>
    <row r="1066" spans="4:4" x14ac:dyDescent="0.3">
      <c r="D1066"/>
    </row>
    <row r="1067" spans="4:4" x14ac:dyDescent="0.3">
      <c r="D1067"/>
    </row>
    <row r="1068" spans="4:4" x14ac:dyDescent="0.3">
      <c r="D1068"/>
    </row>
    <row r="1069" spans="4:4" x14ac:dyDescent="0.3">
      <c r="D1069"/>
    </row>
    <row r="1070" spans="4:4" x14ac:dyDescent="0.3">
      <c r="D1070"/>
    </row>
    <row r="1071" spans="4:4" x14ac:dyDescent="0.3">
      <c r="D1071"/>
    </row>
    <row r="1072" spans="4:4" x14ac:dyDescent="0.3">
      <c r="D1072"/>
    </row>
    <row r="1073" spans="4:4" x14ac:dyDescent="0.3">
      <c r="D1073"/>
    </row>
    <row r="1074" spans="4:4" x14ac:dyDescent="0.3">
      <c r="D1074"/>
    </row>
    <row r="1075" spans="4:4" x14ac:dyDescent="0.3">
      <c r="D1075"/>
    </row>
    <row r="1076" spans="4:4" x14ac:dyDescent="0.3">
      <c r="D1076"/>
    </row>
    <row r="1077" spans="4:4" x14ac:dyDescent="0.3">
      <c r="D1077"/>
    </row>
    <row r="1078" spans="4:4" x14ac:dyDescent="0.3">
      <c r="D1078"/>
    </row>
    <row r="1079" spans="4:4" x14ac:dyDescent="0.3">
      <c r="D1079"/>
    </row>
    <row r="1080" spans="4:4" x14ac:dyDescent="0.3">
      <c r="D1080"/>
    </row>
    <row r="1081" spans="4:4" x14ac:dyDescent="0.3">
      <c r="D1081"/>
    </row>
    <row r="1082" spans="4:4" x14ac:dyDescent="0.3">
      <c r="D1082"/>
    </row>
    <row r="1083" spans="4:4" x14ac:dyDescent="0.3">
      <c r="D1083"/>
    </row>
    <row r="1084" spans="4:4" x14ac:dyDescent="0.3">
      <c r="D1084"/>
    </row>
    <row r="1085" spans="4:4" x14ac:dyDescent="0.3">
      <c r="D1085"/>
    </row>
    <row r="1086" spans="4:4" x14ac:dyDescent="0.3">
      <c r="D1086"/>
    </row>
    <row r="1087" spans="4:4" x14ac:dyDescent="0.3">
      <c r="D1087"/>
    </row>
    <row r="1088" spans="4:4" x14ac:dyDescent="0.3">
      <c r="D1088"/>
    </row>
    <row r="1089" spans="4:4" x14ac:dyDescent="0.3">
      <c r="D1089"/>
    </row>
    <row r="1090" spans="4:4" x14ac:dyDescent="0.3">
      <c r="D1090"/>
    </row>
    <row r="1091" spans="4:4" x14ac:dyDescent="0.3">
      <c r="D1091"/>
    </row>
    <row r="1092" spans="4:4" x14ac:dyDescent="0.3">
      <c r="D1092"/>
    </row>
    <row r="1093" spans="4:4" x14ac:dyDescent="0.3">
      <c r="D1093"/>
    </row>
    <row r="1094" spans="4:4" x14ac:dyDescent="0.3">
      <c r="D1094"/>
    </row>
    <row r="1095" spans="4:4" x14ac:dyDescent="0.3">
      <c r="D1095"/>
    </row>
    <row r="1096" spans="4:4" x14ac:dyDescent="0.3">
      <c r="D1096"/>
    </row>
    <row r="1097" spans="4:4" x14ac:dyDescent="0.3">
      <c r="D1097"/>
    </row>
    <row r="1098" spans="4:4" x14ac:dyDescent="0.3">
      <c r="D1098"/>
    </row>
    <row r="1099" spans="4:4" x14ac:dyDescent="0.3">
      <c r="D1099"/>
    </row>
    <row r="1100" spans="4:4" x14ac:dyDescent="0.3">
      <c r="D1100"/>
    </row>
    <row r="1101" spans="4:4" x14ac:dyDescent="0.3">
      <c r="D1101"/>
    </row>
    <row r="1102" spans="4:4" x14ac:dyDescent="0.3">
      <c r="D1102"/>
    </row>
    <row r="1103" spans="4:4" x14ac:dyDescent="0.3">
      <c r="D1103"/>
    </row>
    <row r="1104" spans="4:4" x14ac:dyDescent="0.3">
      <c r="D1104"/>
    </row>
    <row r="1105" spans="4:4" x14ac:dyDescent="0.3">
      <c r="D1105"/>
    </row>
    <row r="1106" spans="4:4" x14ac:dyDescent="0.3">
      <c r="D1106"/>
    </row>
    <row r="1107" spans="4:4" x14ac:dyDescent="0.3">
      <c r="D1107"/>
    </row>
    <row r="1108" spans="4:4" x14ac:dyDescent="0.3">
      <c r="D1108"/>
    </row>
    <row r="1109" spans="4:4" x14ac:dyDescent="0.3">
      <c r="D1109"/>
    </row>
    <row r="1110" spans="4:4" x14ac:dyDescent="0.3">
      <c r="D1110"/>
    </row>
    <row r="1111" spans="4:4" x14ac:dyDescent="0.3">
      <c r="D1111"/>
    </row>
    <row r="1112" spans="4:4" x14ac:dyDescent="0.3">
      <c r="D1112"/>
    </row>
    <row r="1113" spans="4:4" x14ac:dyDescent="0.3">
      <c r="D1113"/>
    </row>
    <row r="1114" spans="4:4" x14ac:dyDescent="0.3">
      <c r="D1114"/>
    </row>
    <row r="1115" spans="4:4" x14ac:dyDescent="0.3">
      <c r="D1115"/>
    </row>
    <row r="1116" spans="4:4" x14ac:dyDescent="0.3">
      <c r="D1116"/>
    </row>
    <row r="1117" spans="4:4" x14ac:dyDescent="0.3">
      <c r="D1117"/>
    </row>
    <row r="1118" spans="4:4" x14ac:dyDescent="0.3">
      <c r="D1118"/>
    </row>
    <row r="1119" spans="4:4" x14ac:dyDescent="0.3">
      <c r="D1119"/>
    </row>
    <row r="1120" spans="4:4" x14ac:dyDescent="0.3">
      <c r="D1120"/>
    </row>
    <row r="1121" spans="4:4" x14ac:dyDescent="0.3">
      <c r="D1121"/>
    </row>
    <row r="1122" spans="4:4" x14ac:dyDescent="0.3">
      <c r="D1122"/>
    </row>
  </sheetData>
  <mergeCells count="1">
    <mergeCell ref="A1:B1"/>
  </mergeCells>
  <conditionalFormatting sqref="B1:B1048576">
    <cfRule type="duplicateValues" dxfId="440" priority="2"/>
    <cfRule type="duplicateValues" dxfId="439" priority="3"/>
  </conditionalFormatting>
  <conditionalFormatting sqref="B7:B75">
    <cfRule type="duplicateValues" dxfId="438" priority="12"/>
  </conditionalFormatting>
  <conditionalFormatting sqref="B7:B242">
    <cfRule type="duplicateValues" dxfId="437" priority="11"/>
  </conditionalFormatting>
  <conditionalFormatting sqref="C1:C1048576">
    <cfRule type="duplicateValues" dxfId="436" priority="1"/>
  </conditionalFormatting>
  <conditionalFormatting sqref="H1:H1048576">
    <cfRule type="duplicateValues" dxfId="435" priority="4"/>
  </conditionalFormatting>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DFE9-2F70-443D-AC1A-C76A755B84A0}">
  <sheetPr codeName="Planilha8"/>
  <dimension ref="A2:M72"/>
  <sheetViews>
    <sheetView showGridLines="0" topLeftCell="A25" zoomScale="85" zoomScaleNormal="85" workbookViewId="0">
      <selection activeCell="B25" sqref="B25"/>
    </sheetView>
  </sheetViews>
  <sheetFormatPr defaultRowHeight="14.4" x14ac:dyDescent="0.3"/>
  <cols>
    <col min="1" max="1" width="16.109375" customWidth="1"/>
    <col min="2" max="2" width="47.5546875" bestFit="1" customWidth="1"/>
    <col min="3" max="3" width="28.33203125" customWidth="1"/>
    <col min="4" max="4" width="14.109375" customWidth="1"/>
    <col min="5" max="5" width="13.109375" customWidth="1"/>
    <col min="6" max="6" width="18.5546875" bestFit="1" customWidth="1"/>
    <col min="7" max="7" width="26.109375" bestFit="1" customWidth="1"/>
    <col min="8" max="8" width="24.88671875" bestFit="1" customWidth="1"/>
    <col min="9" max="9" width="26" bestFit="1" customWidth="1"/>
    <col min="10" max="10" width="10.6640625" bestFit="1" customWidth="1"/>
  </cols>
  <sheetData>
    <row r="2" spans="1:13" x14ac:dyDescent="0.3">
      <c r="A2" s="76" t="s">
        <v>22</v>
      </c>
      <c r="B2" s="77" t="s">
        <v>26</v>
      </c>
      <c r="C2" s="78" t="s">
        <v>3439</v>
      </c>
      <c r="D2" s="78" t="s">
        <v>38</v>
      </c>
      <c r="F2" s="16" t="s">
        <v>3049</v>
      </c>
      <c r="G2" t="s">
        <v>3064</v>
      </c>
    </row>
    <row r="3" spans="1:13" x14ac:dyDescent="0.3">
      <c r="A3" s="74">
        <v>44607</v>
      </c>
      <c r="B3" s="66" t="s">
        <v>2307</v>
      </c>
      <c r="C3" s="84"/>
      <c r="D3" s="75"/>
      <c r="E3" s="30"/>
      <c r="F3" s="42"/>
      <c r="G3">
        <v>2</v>
      </c>
    </row>
    <row r="4" spans="1:13" x14ac:dyDescent="0.3">
      <c r="A4" s="74">
        <v>44631</v>
      </c>
      <c r="B4" s="66" t="s">
        <v>2334</v>
      </c>
      <c r="C4" s="84"/>
      <c r="D4" s="75"/>
      <c r="E4" s="30"/>
      <c r="F4" s="106">
        <v>44886</v>
      </c>
      <c r="G4">
        <v>1</v>
      </c>
    </row>
    <row r="5" spans="1:13" x14ac:dyDescent="0.3">
      <c r="A5" s="74">
        <v>44636</v>
      </c>
      <c r="B5" s="66" t="s">
        <v>2229</v>
      </c>
      <c r="C5" s="84" t="s">
        <v>3110</v>
      </c>
      <c r="D5" s="75">
        <v>45139</v>
      </c>
      <c r="E5" s="30"/>
      <c r="F5" s="106">
        <v>44956</v>
      </c>
      <c r="G5">
        <v>1</v>
      </c>
    </row>
    <row r="6" spans="1:13" x14ac:dyDescent="0.3">
      <c r="A6" s="74">
        <v>44637</v>
      </c>
      <c r="B6" s="66" t="s">
        <v>2099</v>
      </c>
      <c r="C6" s="84" t="s">
        <v>3110</v>
      </c>
      <c r="D6" s="75">
        <v>45148</v>
      </c>
      <c r="E6" s="30"/>
      <c r="F6" s="106">
        <v>44984</v>
      </c>
      <c r="G6">
        <v>1</v>
      </c>
    </row>
    <row r="7" spans="1:13" x14ac:dyDescent="0.3">
      <c r="A7" s="74">
        <v>44643</v>
      </c>
      <c r="B7" s="66" t="s">
        <v>2125</v>
      </c>
      <c r="C7" s="84" t="s">
        <v>3110</v>
      </c>
      <c r="D7" s="75">
        <v>45142</v>
      </c>
      <c r="E7" s="30"/>
      <c r="F7" s="106">
        <v>45019</v>
      </c>
      <c r="G7">
        <v>1</v>
      </c>
    </row>
    <row r="8" spans="1:13" x14ac:dyDescent="0.3">
      <c r="A8" s="74">
        <v>44648</v>
      </c>
      <c r="B8" s="66" t="s">
        <v>2113</v>
      </c>
      <c r="C8" s="84" t="s">
        <v>3053</v>
      </c>
      <c r="D8" s="75">
        <v>45141</v>
      </c>
      <c r="E8" s="30"/>
      <c r="F8" s="106">
        <v>45049</v>
      </c>
      <c r="G8">
        <v>1</v>
      </c>
    </row>
    <row r="9" spans="1:13" x14ac:dyDescent="0.3">
      <c r="A9" s="74">
        <v>44648</v>
      </c>
      <c r="B9" s="66" t="s">
        <v>2124</v>
      </c>
      <c r="C9" s="84" t="s">
        <v>3110</v>
      </c>
      <c r="D9" s="75">
        <v>45162</v>
      </c>
      <c r="E9" s="30"/>
      <c r="F9" s="106">
        <v>45052</v>
      </c>
      <c r="G9">
        <v>1</v>
      </c>
    </row>
    <row r="10" spans="1:13" x14ac:dyDescent="0.3">
      <c r="A10" s="74">
        <v>44648</v>
      </c>
      <c r="B10" s="66" t="s">
        <v>2131</v>
      </c>
      <c r="C10" s="84"/>
      <c r="D10" s="75"/>
      <c r="E10" s="30"/>
      <c r="F10" s="106">
        <v>45061</v>
      </c>
      <c r="G10">
        <v>1</v>
      </c>
    </row>
    <row r="11" spans="1:13" x14ac:dyDescent="0.3">
      <c r="A11" s="74">
        <v>44651</v>
      </c>
      <c r="B11" s="66" t="s">
        <v>2110</v>
      </c>
      <c r="C11" s="84" t="s">
        <v>3053</v>
      </c>
      <c r="D11" s="75">
        <v>45019</v>
      </c>
      <c r="E11" s="30"/>
      <c r="F11" s="106">
        <v>45070</v>
      </c>
      <c r="G11">
        <v>1</v>
      </c>
    </row>
    <row r="12" spans="1:13" x14ac:dyDescent="0.3">
      <c r="A12" s="74">
        <v>44676</v>
      </c>
      <c r="B12" s="66" t="s">
        <v>2142</v>
      </c>
      <c r="C12" s="84" t="s">
        <v>3053</v>
      </c>
      <c r="D12" s="75">
        <v>44886</v>
      </c>
      <c r="E12" s="30"/>
      <c r="F12" s="106">
        <v>45091</v>
      </c>
      <c r="G12">
        <v>1</v>
      </c>
    </row>
    <row r="13" spans="1:13" x14ac:dyDescent="0.3">
      <c r="A13" s="74">
        <v>44685</v>
      </c>
      <c r="B13" s="66" t="s">
        <v>2143</v>
      </c>
      <c r="C13" s="84" t="s">
        <v>3053</v>
      </c>
      <c r="D13" s="75">
        <v>45049</v>
      </c>
      <c r="E13" s="30"/>
      <c r="F13" s="106">
        <v>45119</v>
      </c>
      <c r="G13">
        <v>1</v>
      </c>
    </row>
    <row r="14" spans="1:13" x14ac:dyDescent="0.3">
      <c r="A14" s="74">
        <v>44685</v>
      </c>
      <c r="B14" s="66" t="s">
        <v>2190</v>
      </c>
      <c r="C14" s="84" t="s">
        <v>3110</v>
      </c>
      <c r="D14" s="75">
        <v>45197</v>
      </c>
      <c r="E14" s="30"/>
      <c r="F14" s="106">
        <v>45137</v>
      </c>
      <c r="G14">
        <v>1</v>
      </c>
    </row>
    <row r="15" spans="1:13" x14ac:dyDescent="0.3">
      <c r="A15" s="74">
        <v>44686</v>
      </c>
      <c r="B15" s="66" t="s">
        <v>2153</v>
      </c>
      <c r="C15" s="84" t="s">
        <v>3110</v>
      </c>
      <c r="D15" s="75">
        <v>45070</v>
      </c>
      <c r="E15" s="30"/>
      <c r="F15" s="106">
        <v>45138</v>
      </c>
      <c r="G15">
        <v>1</v>
      </c>
    </row>
    <row r="16" spans="1:13" x14ac:dyDescent="0.3">
      <c r="A16" s="74">
        <v>44686</v>
      </c>
      <c r="B16" s="66" t="s">
        <v>2148</v>
      </c>
      <c r="C16" s="84" t="s">
        <v>3043</v>
      </c>
      <c r="D16" s="75">
        <v>45154</v>
      </c>
      <c r="E16" s="30"/>
      <c r="F16" s="106">
        <v>45139</v>
      </c>
      <c r="G16">
        <v>2</v>
      </c>
      <c r="M16" t="s">
        <v>57</v>
      </c>
    </row>
    <row r="17" spans="1:7" x14ac:dyDescent="0.3">
      <c r="A17" s="74">
        <v>44686</v>
      </c>
      <c r="B17" s="66" t="s">
        <v>2158</v>
      </c>
      <c r="C17" s="84" t="s">
        <v>3053</v>
      </c>
      <c r="D17" s="75">
        <v>45441</v>
      </c>
      <c r="E17" s="30"/>
      <c r="F17" s="106">
        <v>45141</v>
      </c>
      <c r="G17">
        <v>1</v>
      </c>
    </row>
    <row r="18" spans="1:7" x14ac:dyDescent="0.3">
      <c r="A18" s="74">
        <v>44686</v>
      </c>
      <c r="B18" s="66" t="s">
        <v>2164</v>
      </c>
      <c r="C18" s="84" t="s">
        <v>3110</v>
      </c>
      <c r="D18" s="75">
        <v>45180</v>
      </c>
      <c r="E18" s="30"/>
      <c r="F18" s="106">
        <v>45142</v>
      </c>
      <c r="G18">
        <v>1</v>
      </c>
    </row>
    <row r="19" spans="1:7" x14ac:dyDescent="0.3">
      <c r="A19" s="74">
        <v>44686</v>
      </c>
      <c r="B19" s="66" t="s">
        <v>2225</v>
      </c>
      <c r="C19" s="84"/>
      <c r="D19" s="75"/>
      <c r="E19" s="30"/>
      <c r="F19" s="106">
        <v>45147</v>
      </c>
      <c r="G19">
        <v>1</v>
      </c>
    </row>
    <row r="20" spans="1:7" x14ac:dyDescent="0.3">
      <c r="A20" s="74">
        <v>44688</v>
      </c>
      <c r="B20" s="66" t="s">
        <v>2170</v>
      </c>
      <c r="C20" s="84" t="s">
        <v>3053</v>
      </c>
      <c r="D20" s="75">
        <v>45052</v>
      </c>
      <c r="E20" s="30"/>
      <c r="F20" s="106">
        <v>45148</v>
      </c>
      <c r="G20">
        <v>1</v>
      </c>
    </row>
    <row r="21" spans="1:7" x14ac:dyDescent="0.3">
      <c r="A21" s="74">
        <v>44690</v>
      </c>
      <c r="B21" s="66" t="s">
        <v>2191</v>
      </c>
      <c r="C21" s="84" t="s">
        <v>3053</v>
      </c>
      <c r="D21" s="75">
        <v>45195</v>
      </c>
      <c r="E21" s="30"/>
      <c r="F21" s="106">
        <v>45149</v>
      </c>
      <c r="G21">
        <v>1</v>
      </c>
    </row>
    <row r="22" spans="1:7" x14ac:dyDescent="0.3">
      <c r="A22" s="74">
        <v>44692</v>
      </c>
      <c r="B22" s="66" t="s">
        <v>2197</v>
      </c>
      <c r="C22" s="84" t="s">
        <v>3110</v>
      </c>
      <c r="D22" s="75">
        <v>45313</v>
      </c>
      <c r="E22" s="30"/>
      <c r="F22" s="106">
        <v>45152</v>
      </c>
      <c r="G22">
        <v>3</v>
      </c>
    </row>
    <row r="23" spans="1:7" x14ac:dyDescent="0.3">
      <c r="A23" s="74">
        <v>44693</v>
      </c>
      <c r="B23" s="66" t="s">
        <v>2204</v>
      </c>
      <c r="C23" s="84" t="s">
        <v>3110</v>
      </c>
      <c r="D23" s="75">
        <v>45091</v>
      </c>
      <c r="E23" s="30"/>
      <c r="F23" s="106">
        <v>45153</v>
      </c>
      <c r="G23">
        <v>2</v>
      </c>
    </row>
    <row r="24" spans="1:7" x14ac:dyDescent="0.3">
      <c r="A24" s="74">
        <v>44693</v>
      </c>
      <c r="B24" s="66" t="s">
        <v>2177</v>
      </c>
      <c r="C24" s="84" t="s">
        <v>3110</v>
      </c>
      <c r="D24" s="75">
        <v>45168</v>
      </c>
      <c r="E24" s="30"/>
      <c r="F24" s="106">
        <v>45154</v>
      </c>
      <c r="G24">
        <v>2</v>
      </c>
    </row>
    <row r="25" spans="1:7" x14ac:dyDescent="0.3">
      <c r="A25" s="74">
        <v>44698</v>
      </c>
      <c r="B25" s="66" t="s">
        <v>2217</v>
      </c>
      <c r="C25" s="84" t="s">
        <v>3110</v>
      </c>
      <c r="D25" s="75">
        <v>45139</v>
      </c>
      <c r="E25" s="30"/>
      <c r="F25" s="106">
        <v>45155</v>
      </c>
      <c r="G25">
        <v>1</v>
      </c>
    </row>
    <row r="26" spans="1:7" x14ac:dyDescent="0.3">
      <c r="A26" s="74">
        <v>44698</v>
      </c>
      <c r="B26" s="66" t="s">
        <v>2218</v>
      </c>
      <c r="C26" s="84"/>
      <c r="D26" s="75"/>
      <c r="E26" s="30"/>
      <c r="F26" s="106">
        <v>45159</v>
      </c>
      <c r="G26">
        <v>1</v>
      </c>
    </row>
    <row r="27" spans="1:7" x14ac:dyDescent="0.3">
      <c r="A27" s="74">
        <v>44712</v>
      </c>
      <c r="B27" s="66" t="s">
        <v>2242</v>
      </c>
      <c r="C27" s="84"/>
      <c r="D27" s="75"/>
      <c r="E27" s="30"/>
      <c r="F27" s="106">
        <v>45161</v>
      </c>
      <c r="G27">
        <v>1</v>
      </c>
    </row>
    <row r="28" spans="1:7" x14ac:dyDescent="0.3">
      <c r="A28" s="74">
        <v>44714</v>
      </c>
      <c r="B28" s="66" t="s">
        <v>2248</v>
      </c>
      <c r="C28" s="84"/>
      <c r="D28" s="75"/>
      <c r="E28" s="30"/>
      <c r="F28" s="106">
        <v>45162</v>
      </c>
      <c r="G28">
        <v>1</v>
      </c>
    </row>
    <row r="29" spans="1:7" x14ac:dyDescent="0.3">
      <c r="A29" s="74">
        <v>44720</v>
      </c>
      <c r="B29" s="66" t="s">
        <v>2255</v>
      </c>
      <c r="C29" s="84" t="s">
        <v>3053</v>
      </c>
      <c r="D29" s="75">
        <v>45166</v>
      </c>
      <c r="E29" s="30"/>
      <c r="F29" s="106">
        <v>45166</v>
      </c>
      <c r="G29">
        <v>1</v>
      </c>
    </row>
    <row r="30" spans="1:7" x14ac:dyDescent="0.3">
      <c r="A30" s="74">
        <v>44732</v>
      </c>
      <c r="B30" s="66" t="s">
        <v>2261</v>
      </c>
      <c r="C30" s="84" t="s">
        <v>3053</v>
      </c>
      <c r="D30" s="75">
        <v>45137</v>
      </c>
      <c r="E30" s="30"/>
      <c r="F30" s="106">
        <v>45167</v>
      </c>
      <c r="G30">
        <v>1</v>
      </c>
    </row>
    <row r="31" spans="1:7" x14ac:dyDescent="0.3">
      <c r="A31" s="74">
        <v>44734</v>
      </c>
      <c r="B31" s="66" t="s">
        <v>2267</v>
      </c>
      <c r="C31" s="84" t="s">
        <v>3053</v>
      </c>
      <c r="D31" s="75">
        <v>45152</v>
      </c>
      <c r="E31" s="30"/>
      <c r="F31" s="106">
        <v>45168</v>
      </c>
      <c r="G31">
        <v>1</v>
      </c>
    </row>
    <row r="32" spans="1:7" x14ac:dyDescent="0.3">
      <c r="A32" s="74">
        <v>44740</v>
      </c>
      <c r="B32" s="66" t="s">
        <v>2273</v>
      </c>
      <c r="C32" s="84" t="s">
        <v>3053</v>
      </c>
      <c r="D32" s="75">
        <v>45173</v>
      </c>
      <c r="E32" s="30"/>
      <c r="F32" s="106">
        <v>45169</v>
      </c>
      <c r="G32">
        <v>1</v>
      </c>
    </row>
    <row r="33" spans="1:7" x14ac:dyDescent="0.3">
      <c r="A33" s="74">
        <v>44747</v>
      </c>
      <c r="B33" s="66" t="s">
        <v>2280</v>
      </c>
      <c r="C33" s="84" t="s">
        <v>3053</v>
      </c>
      <c r="D33" s="30" t="str">
        <f>IFERROR(INDEX(Infos!$C$7:$C$60,MATCH(Tabela5[[#This Row],[nomePagador]],Infos!$B$7:$B$60,0)),"")</f>
        <v/>
      </c>
      <c r="E33" s="30"/>
      <c r="F33" s="106">
        <v>45170</v>
      </c>
      <c r="G33">
        <v>2</v>
      </c>
    </row>
    <row r="34" spans="1:7" x14ac:dyDescent="0.3">
      <c r="A34" s="74">
        <v>44754</v>
      </c>
      <c r="B34" s="66" t="s">
        <v>2285</v>
      </c>
      <c r="C34" s="84" t="s">
        <v>3053</v>
      </c>
      <c r="D34" s="75">
        <v>45215</v>
      </c>
      <c r="E34" s="30"/>
      <c r="F34" s="106">
        <v>45173</v>
      </c>
      <c r="G34">
        <v>1</v>
      </c>
    </row>
    <row r="35" spans="1:7" x14ac:dyDescent="0.3">
      <c r="A35" s="74">
        <v>44762</v>
      </c>
      <c r="B35" s="66" t="s">
        <v>2660</v>
      </c>
      <c r="C35" s="84" t="s">
        <v>3053</v>
      </c>
      <c r="D35" s="30" t="str">
        <f>IFERROR(INDEX(Infos!$C$7:$C$60,MATCH(Tabela5[[#This Row],[nomePagador]],Infos!$B$7:$B$60,0)),"")</f>
        <v/>
      </c>
      <c r="E35" s="30"/>
      <c r="F35" s="106">
        <v>45180</v>
      </c>
      <c r="G35">
        <v>1</v>
      </c>
    </row>
    <row r="36" spans="1:7" x14ac:dyDescent="0.3">
      <c r="A36" s="74">
        <v>44763</v>
      </c>
      <c r="B36" s="66" t="s">
        <v>2667</v>
      </c>
      <c r="C36" s="84" t="s">
        <v>3053</v>
      </c>
      <c r="D36" s="75">
        <v>45061</v>
      </c>
      <c r="E36" s="30"/>
      <c r="F36" s="106">
        <v>45189</v>
      </c>
      <c r="G36">
        <v>1</v>
      </c>
    </row>
    <row r="37" spans="1:7" x14ac:dyDescent="0.3">
      <c r="A37" s="74">
        <v>44776</v>
      </c>
      <c r="B37" s="66" t="s">
        <v>2299</v>
      </c>
      <c r="C37" s="84" t="s">
        <v>3053</v>
      </c>
      <c r="D37" s="75">
        <v>45400</v>
      </c>
      <c r="E37" s="30"/>
      <c r="F37" s="106">
        <v>45195</v>
      </c>
      <c r="G37">
        <v>1</v>
      </c>
    </row>
    <row r="38" spans="1:7" x14ac:dyDescent="0.3">
      <c r="A38" s="74">
        <v>44778</v>
      </c>
      <c r="B38" s="66" t="s">
        <v>2300</v>
      </c>
      <c r="C38" s="84"/>
      <c r="D38" s="75"/>
      <c r="E38" s="30"/>
      <c r="F38" s="106">
        <v>45197</v>
      </c>
      <c r="G38">
        <v>2</v>
      </c>
    </row>
    <row r="39" spans="1:7" x14ac:dyDescent="0.3">
      <c r="A39" s="74">
        <v>44931</v>
      </c>
      <c r="B39" s="66" t="s">
        <v>2872</v>
      </c>
      <c r="C39" s="84" t="s">
        <v>3053</v>
      </c>
      <c r="D39" s="75">
        <v>45237</v>
      </c>
      <c r="E39" s="30"/>
      <c r="F39" s="106">
        <v>45215</v>
      </c>
      <c r="G39">
        <v>1</v>
      </c>
    </row>
    <row r="40" spans="1:7" x14ac:dyDescent="0.3">
      <c r="A40" s="74">
        <v>44788</v>
      </c>
      <c r="B40" s="66" t="s">
        <v>2438</v>
      </c>
      <c r="C40" s="84" t="s">
        <v>3110</v>
      </c>
      <c r="D40" s="75">
        <v>45260</v>
      </c>
      <c r="E40" s="30"/>
      <c r="F40" s="106">
        <v>45237</v>
      </c>
      <c r="G40">
        <v>1</v>
      </c>
    </row>
    <row r="41" spans="1:7" x14ac:dyDescent="0.3">
      <c r="A41" s="74">
        <v>44788</v>
      </c>
      <c r="B41" s="66" t="s">
        <v>2414</v>
      </c>
      <c r="C41" s="84" t="s">
        <v>3110</v>
      </c>
      <c r="D41" s="75">
        <v>45170</v>
      </c>
      <c r="E41" s="30"/>
      <c r="F41" s="106">
        <v>45260</v>
      </c>
      <c r="G41">
        <v>1</v>
      </c>
    </row>
    <row r="42" spans="1:7" x14ac:dyDescent="0.3">
      <c r="A42" s="74">
        <v>44795</v>
      </c>
      <c r="B42" s="66" t="s">
        <v>2496</v>
      </c>
      <c r="C42" s="84" t="s">
        <v>3110</v>
      </c>
      <c r="D42" s="75">
        <v>45138</v>
      </c>
      <c r="E42" s="30"/>
      <c r="F42" s="106">
        <v>45278</v>
      </c>
      <c r="G42">
        <v>1</v>
      </c>
    </row>
    <row r="43" spans="1:7" x14ac:dyDescent="0.3">
      <c r="A43" s="74">
        <v>44796</v>
      </c>
      <c r="B43" s="66" t="s">
        <v>2446</v>
      </c>
      <c r="C43" s="84"/>
      <c r="D43" s="75"/>
      <c r="E43" s="30"/>
      <c r="F43" s="106">
        <v>45313</v>
      </c>
      <c r="G43">
        <v>1</v>
      </c>
    </row>
    <row r="44" spans="1:7" x14ac:dyDescent="0.3">
      <c r="A44" s="74">
        <v>44799</v>
      </c>
      <c r="B44" s="66" t="s">
        <v>2480</v>
      </c>
      <c r="C44" s="84" t="s">
        <v>3110</v>
      </c>
      <c r="D44" s="75">
        <v>45170</v>
      </c>
      <c r="E44" s="30"/>
      <c r="F44" s="106">
        <v>45400</v>
      </c>
      <c r="G44">
        <v>1</v>
      </c>
    </row>
    <row r="45" spans="1:7" x14ac:dyDescent="0.3">
      <c r="A45" s="74">
        <v>44802</v>
      </c>
      <c r="B45" s="66" t="s">
        <v>2489</v>
      </c>
      <c r="C45" s="84" t="s">
        <v>3053</v>
      </c>
      <c r="D45" s="75">
        <v>45152</v>
      </c>
      <c r="E45" s="30"/>
      <c r="F45" s="106">
        <v>45441</v>
      </c>
      <c r="G45">
        <v>1</v>
      </c>
    </row>
    <row r="46" spans="1:7" x14ac:dyDescent="0.3">
      <c r="A46" s="74">
        <v>44820</v>
      </c>
      <c r="B46" s="66" t="s">
        <v>2590</v>
      </c>
      <c r="C46" s="84" t="s">
        <v>3110</v>
      </c>
      <c r="D46" s="75">
        <v>45161</v>
      </c>
      <c r="E46" s="30"/>
      <c r="F46" s="42" t="s">
        <v>3070</v>
      </c>
      <c r="G46">
        <v>19</v>
      </c>
    </row>
    <row r="47" spans="1:7" x14ac:dyDescent="0.3">
      <c r="A47" s="74">
        <v>44831</v>
      </c>
      <c r="B47" s="66" t="s">
        <v>2646</v>
      </c>
      <c r="C47" s="84" t="s">
        <v>3053</v>
      </c>
      <c r="D47" s="75">
        <v>44984</v>
      </c>
      <c r="E47" s="30"/>
      <c r="F47" s="42" t="s">
        <v>3047</v>
      </c>
      <c r="G47">
        <v>70</v>
      </c>
    </row>
    <row r="48" spans="1:7" x14ac:dyDescent="0.3">
      <c r="A48" s="74">
        <v>44834</v>
      </c>
      <c r="B48" s="66" t="s">
        <v>2624</v>
      </c>
      <c r="C48" s="84"/>
      <c r="D48" s="75"/>
      <c r="E48" s="30"/>
    </row>
    <row r="49" spans="1:4" x14ac:dyDescent="0.3">
      <c r="A49" s="74">
        <v>44839</v>
      </c>
      <c r="B49" s="66" t="s">
        <v>2639</v>
      </c>
      <c r="C49" s="84" t="s">
        <v>3110</v>
      </c>
      <c r="D49" s="75">
        <v>45149</v>
      </c>
    </row>
    <row r="50" spans="1:4" x14ac:dyDescent="0.3">
      <c r="A50" s="74">
        <v>44840</v>
      </c>
      <c r="B50" s="66" t="s">
        <v>2632</v>
      </c>
      <c r="C50" s="84" t="s">
        <v>3053</v>
      </c>
      <c r="D50" s="75">
        <v>45119</v>
      </c>
    </row>
    <row r="51" spans="1:4" x14ac:dyDescent="0.3">
      <c r="A51" s="74">
        <v>44853</v>
      </c>
      <c r="B51" s="66" t="s">
        <v>2520</v>
      </c>
      <c r="C51" s="84"/>
      <c r="D51" s="75"/>
    </row>
    <row r="52" spans="1:4" x14ac:dyDescent="0.3">
      <c r="A52" s="74">
        <v>44866</v>
      </c>
      <c r="B52" s="66" t="s">
        <v>2696</v>
      </c>
      <c r="C52" s="84" t="s">
        <v>3110</v>
      </c>
      <c r="D52" s="75">
        <v>45154</v>
      </c>
    </row>
    <row r="53" spans="1:4" x14ac:dyDescent="0.3">
      <c r="A53" s="74">
        <v>44889</v>
      </c>
      <c r="B53" s="66" t="s">
        <v>2736</v>
      </c>
      <c r="C53" s="84" t="s">
        <v>3110</v>
      </c>
      <c r="D53" s="75">
        <v>45167</v>
      </c>
    </row>
    <row r="54" spans="1:4" x14ac:dyDescent="0.3">
      <c r="A54" s="74">
        <v>44914</v>
      </c>
      <c r="B54" s="66" t="s">
        <v>2805</v>
      </c>
      <c r="C54" s="84" t="s">
        <v>3110</v>
      </c>
      <c r="D54" s="75">
        <v>45152</v>
      </c>
    </row>
    <row r="55" spans="1:4" x14ac:dyDescent="0.3">
      <c r="A55" s="74">
        <v>44914</v>
      </c>
      <c r="B55" s="66" t="s">
        <v>2800</v>
      </c>
      <c r="C55" s="84" t="s">
        <v>3110</v>
      </c>
      <c r="D55" s="75">
        <v>45155</v>
      </c>
    </row>
    <row r="56" spans="1:4" x14ac:dyDescent="0.3">
      <c r="A56" s="74">
        <v>44924</v>
      </c>
      <c r="B56" s="66" t="s">
        <v>2822</v>
      </c>
      <c r="C56" s="84" t="s">
        <v>3053</v>
      </c>
      <c r="D56" s="75">
        <v>44956</v>
      </c>
    </row>
    <row r="57" spans="1:4" x14ac:dyDescent="0.3">
      <c r="A57" s="74">
        <v>44929</v>
      </c>
      <c r="B57" s="66" t="s">
        <v>2817</v>
      </c>
      <c r="C57" s="84" t="s">
        <v>3110</v>
      </c>
      <c r="D57" s="75">
        <v>45169</v>
      </c>
    </row>
    <row r="58" spans="1:4" x14ac:dyDescent="0.3">
      <c r="A58" s="74">
        <v>44929</v>
      </c>
      <c r="B58" s="66" t="s">
        <v>2834</v>
      </c>
      <c r="C58" s="84" t="s">
        <v>3110</v>
      </c>
      <c r="D58" s="75">
        <v>45197</v>
      </c>
    </row>
    <row r="59" spans="1:4" x14ac:dyDescent="0.3">
      <c r="A59" s="74">
        <v>44930</v>
      </c>
      <c r="B59" s="66" t="s">
        <v>2863</v>
      </c>
      <c r="C59" s="84"/>
      <c r="D59" s="75"/>
    </row>
    <row r="60" spans="1:4" x14ac:dyDescent="0.3">
      <c r="A60" s="74">
        <v>44788</v>
      </c>
      <c r="B60" s="66" t="s">
        <v>2405</v>
      </c>
      <c r="C60" s="84" t="s">
        <v>3043</v>
      </c>
      <c r="D60" s="75">
        <v>45278</v>
      </c>
    </row>
    <row r="61" spans="1:4" x14ac:dyDescent="0.3">
      <c r="A61" s="74">
        <v>44931</v>
      </c>
      <c r="B61" s="66" t="s">
        <v>2878</v>
      </c>
      <c r="C61" s="84" t="s">
        <v>3110</v>
      </c>
      <c r="D61" s="75">
        <v>45153</v>
      </c>
    </row>
    <row r="62" spans="1:4" x14ac:dyDescent="0.3">
      <c r="A62" s="74">
        <v>44942</v>
      </c>
      <c r="B62" s="66" t="s">
        <v>3386</v>
      </c>
      <c r="C62" s="84"/>
      <c r="D62" s="75"/>
    </row>
    <row r="63" spans="1:4" x14ac:dyDescent="0.3">
      <c r="A63" s="74">
        <v>44945</v>
      </c>
      <c r="B63" s="66" t="s">
        <v>2947</v>
      </c>
      <c r="C63" s="84"/>
      <c r="D63" s="75"/>
    </row>
    <row r="64" spans="1:4" x14ac:dyDescent="0.3">
      <c r="A64" s="74">
        <v>44966</v>
      </c>
      <c r="B64" s="66" t="s">
        <v>3124</v>
      </c>
      <c r="C64" s="84" t="s">
        <v>3110</v>
      </c>
      <c r="D64" s="75">
        <v>45159</v>
      </c>
    </row>
    <row r="65" spans="1:4" x14ac:dyDescent="0.3">
      <c r="A65" s="74">
        <v>44970</v>
      </c>
      <c r="B65" s="66" t="s">
        <v>3440</v>
      </c>
      <c r="C65" s="84"/>
      <c r="D65" s="75"/>
    </row>
    <row r="66" spans="1:4" x14ac:dyDescent="0.3">
      <c r="A66" s="74">
        <v>44973</v>
      </c>
      <c r="B66" s="66" t="s">
        <v>3441</v>
      </c>
      <c r="C66" s="84"/>
      <c r="D66" s="75"/>
    </row>
    <row r="67" spans="1:4" x14ac:dyDescent="0.3">
      <c r="A67" s="74">
        <v>45015</v>
      </c>
      <c r="B67" s="66" t="s">
        <v>3442</v>
      </c>
      <c r="C67" s="84"/>
      <c r="D67" s="75"/>
    </row>
    <row r="68" spans="1:4" x14ac:dyDescent="0.3">
      <c r="A68" s="74">
        <v>45019</v>
      </c>
      <c r="B68" s="66" t="s">
        <v>3443</v>
      </c>
      <c r="C68" s="84"/>
      <c r="D68" s="75"/>
    </row>
    <row r="69" spans="1:4" x14ac:dyDescent="0.3">
      <c r="A69" s="74">
        <v>45019</v>
      </c>
      <c r="B69" s="66" t="s">
        <v>3444</v>
      </c>
      <c r="C69" s="84"/>
      <c r="D69" s="75"/>
    </row>
    <row r="70" spans="1:4" x14ac:dyDescent="0.3">
      <c r="A70" s="74">
        <v>45026</v>
      </c>
      <c r="B70" s="66" t="s">
        <v>3121</v>
      </c>
      <c r="C70" s="84" t="s">
        <v>3110</v>
      </c>
      <c r="D70" s="75">
        <v>45147</v>
      </c>
    </row>
    <row r="71" spans="1:4" x14ac:dyDescent="0.3">
      <c r="A71" s="79">
        <v>45051</v>
      </c>
      <c r="B71" s="80" t="s">
        <v>3136</v>
      </c>
      <c r="C71" s="85" t="s">
        <v>3110</v>
      </c>
      <c r="D71" s="81">
        <v>45189</v>
      </c>
    </row>
    <row r="72" spans="1:4" x14ac:dyDescent="0.3">
      <c r="A72" s="79">
        <v>45112</v>
      </c>
      <c r="B72" s="80" t="s">
        <v>3122</v>
      </c>
      <c r="C72" s="85" t="s">
        <v>3110</v>
      </c>
      <c r="D72" s="81">
        <v>45153</v>
      </c>
    </row>
  </sheetData>
  <conditionalFormatting sqref="B3:B72">
    <cfRule type="duplicateValues" dxfId="434" priority="1"/>
    <cfRule type="duplicateValues" dxfId="433" priority="2"/>
  </conditionalFormatting>
  <pageMargins left="0.511811024" right="0.511811024" top="0.78740157499999996" bottom="0.78740157499999996" header="0.31496062000000002" footer="0.31496062000000002"/>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9C200-13B8-4D1C-A2C0-01BDBCFE2A75}">
  <sheetPr codeName="Planilha9"/>
  <dimension ref="A1:AF49"/>
  <sheetViews>
    <sheetView showGridLines="0" zoomScale="70" zoomScaleNormal="70" workbookViewId="0">
      <selection activeCell="G49" sqref="G49"/>
    </sheetView>
  </sheetViews>
  <sheetFormatPr defaultRowHeight="14.4" x14ac:dyDescent="0.3"/>
  <cols>
    <col min="1" max="1" width="17.5546875" customWidth="1"/>
    <col min="2" max="2" width="46.6640625" customWidth="1"/>
    <col min="6" max="6" width="14.109375" bestFit="1" customWidth="1"/>
    <col min="7" max="7" width="52.44140625" bestFit="1" customWidth="1"/>
    <col min="10" max="10" width="20.33203125" bestFit="1" customWidth="1"/>
    <col min="11" max="11" width="11.44140625" customWidth="1"/>
    <col min="12" max="12" width="10.5546875" customWidth="1"/>
    <col min="13" max="13" width="8.33203125" customWidth="1"/>
    <col min="14" max="14" width="10.5546875" customWidth="1"/>
    <col min="15" max="15" width="8.109375" customWidth="1"/>
    <col min="16" max="16" width="10.109375" customWidth="1"/>
    <col min="17" max="17" width="11.88671875" customWidth="1"/>
    <col min="18" max="18" width="9.33203125" customWidth="1"/>
    <col min="19" max="19" width="5.6640625" customWidth="1"/>
    <col min="20" max="20" width="10" customWidth="1"/>
    <col min="21" max="21" width="11.6640625" customWidth="1"/>
    <col min="22" max="22" width="13" customWidth="1"/>
    <col min="23" max="23" width="9.109375" bestFit="1" customWidth="1"/>
    <col min="24" max="24" width="24" bestFit="1" customWidth="1"/>
    <col min="25" max="25" width="12" bestFit="1" customWidth="1"/>
    <col min="26" max="26" width="6.6640625" style="27" bestFit="1" customWidth="1"/>
    <col min="27" max="27" width="11.44140625" style="27" bestFit="1" customWidth="1"/>
    <col min="29" max="29" width="26.6640625" bestFit="1" customWidth="1"/>
    <col min="30" max="30" width="12" bestFit="1" customWidth="1"/>
    <col min="31" max="31" width="6.6640625" bestFit="1" customWidth="1"/>
    <col min="32" max="32" width="11.44140625" bestFit="1" customWidth="1"/>
  </cols>
  <sheetData>
    <row r="1" spans="1:32" x14ac:dyDescent="0.3">
      <c r="A1">
        <v>2022</v>
      </c>
      <c r="F1">
        <v>2023</v>
      </c>
      <c r="J1" s="42">
        <v>2022</v>
      </c>
    </row>
    <row r="2" spans="1:32" x14ac:dyDescent="0.3">
      <c r="A2" s="27" t="s">
        <v>22</v>
      </c>
      <c r="B2" s="27" t="s">
        <v>26</v>
      </c>
      <c r="F2" s="27" t="s">
        <v>22</v>
      </c>
      <c r="G2" s="27" t="s">
        <v>26</v>
      </c>
      <c r="J2" s="27"/>
      <c r="K2" s="73" t="s">
        <v>3042</v>
      </c>
      <c r="L2" s="27"/>
      <c r="M2" s="27"/>
      <c r="N2" s="27"/>
      <c r="O2" s="27"/>
      <c r="P2" s="27"/>
      <c r="Q2" s="27"/>
      <c r="R2" s="27"/>
      <c r="S2" s="27"/>
      <c r="T2" s="27"/>
      <c r="U2" s="27"/>
      <c r="V2" s="27"/>
      <c r="X2" s="16" t="s">
        <v>32</v>
      </c>
      <c r="Y2" s="16" t="s">
        <v>3036</v>
      </c>
      <c r="Z2" s="27" t="s">
        <v>3445</v>
      </c>
      <c r="AA2" s="27" t="s">
        <v>3446</v>
      </c>
      <c r="AC2" s="16" t="s">
        <v>32</v>
      </c>
      <c r="AD2" s="16" t="s">
        <v>3036</v>
      </c>
      <c r="AE2" s="27" t="s">
        <v>3445</v>
      </c>
      <c r="AF2" s="27" t="s">
        <v>3446</v>
      </c>
    </row>
    <row r="3" spans="1:32" x14ac:dyDescent="0.3">
      <c r="A3" s="30">
        <v>44571</v>
      </c>
      <c r="B3" s="27" t="s">
        <v>1603</v>
      </c>
      <c r="C3" s="27"/>
      <c r="D3" s="27"/>
      <c r="F3" s="30">
        <v>44939</v>
      </c>
      <c r="G3" s="27" t="s">
        <v>2879</v>
      </c>
      <c r="H3" s="27"/>
      <c r="I3" s="27"/>
      <c r="J3" s="27"/>
      <c r="K3" s="220" t="s">
        <v>3447</v>
      </c>
      <c r="L3" s="221"/>
      <c r="M3" s="220" t="s">
        <v>3448</v>
      </c>
      <c r="N3" s="221"/>
      <c r="O3" s="220" t="s">
        <v>3449</v>
      </c>
      <c r="P3" s="221"/>
      <c r="Q3" s="220" t="s">
        <v>3450</v>
      </c>
      <c r="R3" s="221"/>
      <c r="S3" s="220" t="s">
        <v>187</v>
      </c>
      <c r="T3" s="221"/>
      <c r="U3" s="220" t="s">
        <v>3451</v>
      </c>
      <c r="V3" s="220" t="s">
        <v>3452</v>
      </c>
      <c r="X3" t="s">
        <v>3447</v>
      </c>
      <c r="Y3" t="s">
        <v>3453</v>
      </c>
      <c r="Z3" s="27">
        <v>6</v>
      </c>
      <c r="AA3" s="86">
        <v>0.14634146341463414</v>
      </c>
      <c r="AC3" s="42">
        <v>1</v>
      </c>
      <c r="AD3" t="s">
        <v>3453</v>
      </c>
      <c r="AE3" s="27">
        <v>8</v>
      </c>
      <c r="AF3" s="86">
        <v>0.1702127659574468</v>
      </c>
    </row>
    <row r="4" spans="1:32" x14ac:dyDescent="0.3">
      <c r="A4" s="30">
        <v>44571</v>
      </c>
      <c r="B4" s="27" t="s">
        <v>1500</v>
      </c>
      <c r="C4" s="27" t="s">
        <v>3454</v>
      </c>
      <c r="D4" s="27"/>
      <c r="F4" s="30">
        <v>44945</v>
      </c>
      <c r="G4" s="27" t="s">
        <v>2941</v>
      </c>
      <c r="H4" s="27"/>
      <c r="I4" s="27"/>
      <c r="J4" s="73" t="s">
        <v>3049</v>
      </c>
      <c r="K4" s="87" t="s">
        <v>3455</v>
      </c>
      <c r="L4" s="87" t="s">
        <v>3446</v>
      </c>
      <c r="M4" s="87" t="s">
        <v>3455</v>
      </c>
      <c r="N4" s="87" t="s">
        <v>3446</v>
      </c>
      <c r="O4" s="87" t="s">
        <v>3455</v>
      </c>
      <c r="P4" s="87" t="s">
        <v>3446</v>
      </c>
      <c r="Q4" s="87" t="s">
        <v>3455</v>
      </c>
      <c r="R4" s="87" t="s">
        <v>3446</v>
      </c>
      <c r="S4" s="87" t="s">
        <v>3455</v>
      </c>
      <c r="T4" s="87" t="s">
        <v>3446</v>
      </c>
      <c r="U4" s="221"/>
      <c r="V4" s="221"/>
      <c r="Y4" t="s">
        <v>3456</v>
      </c>
      <c r="Z4" s="27">
        <v>4</v>
      </c>
      <c r="AA4" s="86">
        <v>9.7560975609756101E-2</v>
      </c>
      <c r="AC4" s="42"/>
      <c r="AD4" t="s">
        <v>3456</v>
      </c>
      <c r="AE4" s="27">
        <v>1</v>
      </c>
      <c r="AF4" s="86">
        <v>2.1276595744680851E-2</v>
      </c>
    </row>
    <row r="5" spans="1:32" x14ac:dyDescent="0.3">
      <c r="A5" s="30">
        <v>44571</v>
      </c>
      <c r="B5" s="27" t="s">
        <v>1535</v>
      </c>
      <c r="C5" s="27" t="s">
        <v>3454</v>
      </c>
      <c r="D5" s="27"/>
      <c r="F5" s="30">
        <v>44946</v>
      </c>
      <c r="G5" s="27" t="s">
        <v>2929</v>
      </c>
      <c r="H5" s="27"/>
      <c r="I5" s="27"/>
      <c r="J5" s="42" t="s">
        <v>3074</v>
      </c>
      <c r="K5" s="27">
        <v>7</v>
      </c>
      <c r="L5" s="86">
        <v>0.17073170731707318</v>
      </c>
      <c r="M5" s="27">
        <v>2</v>
      </c>
      <c r="N5" s="86">
        <v>4.878048780487805E-2</v>
      </c>
      <c r="O5" s="27"/>
      <c r="P5" s="86">
        <v>0</v>
      </c>
      <c r="Q5" s="27">
        <v>1</v>
      </c>
      <c r="R5" s="86">
        <v>2.4390243902439025E-2</v>
      </c>
      <c r="S5" s="27">
        <v>1</v>
      </c>
      <c r="T5" s="86">
        <v>2.4390243902439025E-2</v>
      </c>
      <c r="U5" s="27">
        <v>11</v>
      </c>
      <c r="V5" s="86">
        <v>0.26829268292682928</v>
      </c>
      <c r="X5" t="s">
        <v>3448</v>
      </c>
      <c r="Y5" t="s">
        <v>3453</v>
      </c>
      <c r="Z5" s="27">
        <v>9</v>
      </c>
      <c r="AA5" s="86">
        <v>0.21951219512195122</v>
      </c>
      <c r="AC5" s="42" t="s">
        <v>3448</v>
      </c>
      <c r="AD5" t="s">
        <v>3453</v>
      </c>
      <c r="AE5" s="27">
        <v>1</v>
      </c>
      <c r="AF5" s="86">
        <v>2.1276595744680851E-2</v>
      </c>
    </row>
    <row r="6" spans="1:32" x14ac:dyDescent="0.3">
      <c r="A6" s="30">
        <v>44572</v>
      </c>
      <c r="B6" s="27" t="s">
        <v>1493</v>
      </c>
      <c r="C6" s="27"/>
      <c r="D6" s="27"/>
      <c r="F6" s="30">
        <v>44946</v>
      </c>
      <c r="G6" s="27" t="s">
        <v>2917</v>
      </c>
      <c r="H6" s="27" t="s">
        <v>3454</v>
      </c>
      <c r="I6" s="27"/>
      <c r="J6" s="42" t="s">
        <v>3044</v>
      </c>
      <c r="K6" s="27">
        <v>1</v>
      </c>
      <c r="L6" s="86">
        <v>2.4390243902439025E-2</v>
      </c>
      <c r="M6" s="27">
        <v>1</v>
      </c>
      <c r="N6" s="86">
        <v>2.4390243902439025E-2</v>
      </c>
      <c r="O6" s="27"/>
      <c r="P6" s="86">
        <v>0</v>
      </c>
      <c r="Q6" s="27"/>
      <c r="R6" s="86">
        <v>0</v>
      </c>
      <c r="S6" s="27">
        <v>1</v>
      </c>
      <c r="T6" s="86">
        <v>2.4390243902439025E-2</v>
      </c>
      <c r="U6" s="27">
        <v>3</v>
      </c>
      <c r="V6" s="86">
        <v>7.3170731707317069E-2</v>
      </c>
      <c r="Y6" t="s">
        <v>3456</v>
      </c>
      <c r="Z6" s="27">
        <v>11</v>
      </c>
      <c r="AA6" s="86">
        <v>0.26829268292682928</v>
      </c>
      <c r="AC6" s="42" t="s">
        <v>3450</v>
      </c>
      <c r="AD6" t="s">
        <v>3453</v>
      </c>
      <c r="AE6" s="27">
        <v>24</v>
      </c>
      <c r="AF6" s="86">
        <v>0.51063829787234039</v>
      </c>
    </row>
    <row r="7" spans="1:32" x14ac:dyDescent="0.3">
      <c r="A7" s="30">
        <v>44580</v>
      </c>
      <c r="B7" s="27" t="s">
        <v>1618</v>
      </c>
      <c r="C7" s="27" t="s">
        <v>3454</v>
      </c>
      <c r="D7" s="27"/>
      <c r="F7" s="30">
        <v>44946</v>
      </c>
      <c r="G7" s="27" t="s">
        <v>2935</v>
      </c>
      <c r="H7" s="27"/>
      <c r="I7" s="27"/>
      <c r="J7" s="42" t="s">
        <v>3075</v>
      </c>
      <c r="K7" s="27">
        <v>1</v>
      </c>
      <c r="L7" s="86">
        <v>2.4390243902439025E-2</v>
      </c>
      <c r="M7" s="27">
        <v>6</v>
      </c>
      <c r="N7" s="86">
        <v>0.14634146341463414</v>
      </c>
      <c r="O7" s="27"/>
      <c r="P7" s="86">
        <v>0</v>
      </c>
      <c r="Q7" s="27"/>
      <c r="R7" s="86">
        <v>0</v>
      </c>
      <c r="S7" s="27"/>
      <c r="T7" s="86">
        <v>0</v>
      </c>
      <c r="U7" s="27">
        <v>7</v>
      </c>
      <c r="V7" s="86">
        <v>0.17073170731707318</v>
      </c>
      <c r="X7" t="s">
        <v>3449</v>
      </c>
      <c r="Y7" t="s">
        <v>3456</v>
      </c>
      <c r="Z7" s="27">
        <v>4</v>
      </c>
      <c r="AA7" s="86">
        <v>9.7560975609756101E-2</v>
      </c>
      <c r="AC7" s="42"/>
      <c r="AD7" t="s">
        <v>3456</v>
      </c>
      <c r="AE7" s="27">
        <v>6</v>
      </c>
      <c r="AF7" s="86">
        <v>0.1276595744680851</v>
      </c>
    </row>
    <row r="8" spans="1:32" x14ac:dyDescent="0.3">
      <c r="A8" s="30">
        <v>44581</v>
      </c>
      <c r="B8" s="27" t="s">
        <v>1610</v>
      </c>
      <c r="C8" s="27"/>
      <c r="D8" s="27"/>
      <c r="F8" s="30">
        <v>44953</v>
      </c>
      <c r="G8" s="27" t="s">
        <v>2953</v>
      </c>
      <c r="H8" s="27" t="s">
        <v>3454</v>
      </c>
      <c r="I8" s="27"/>
      <c r="J8" s="42" t="s">
        <v>3045</v>
      </c>
      <c r="K8" s="27">
        <v>1</v>
      </c>
      <c r="L8" s="86">
        <v>2.4390243902439025E-2</v>
      </c>
      <c r="M8" s="27">
        <v>3</v>
      </c>
      <c r="N8" s="86">
        <v>7.3170731707317069E-2</v>
      </c>
      <c r="O8" s="27"/>
      <c r="P8" s="86">
        <v>0</v>
      </c>
      <c r="Q8" s="27"/>
      <c r="R8" s="86">
        <v>0</v>
      </c>
      <c r="S8" s="27">
        <v>2</v>
      </c>
      <c r="T8" s="86">
        <v>4.878048780487805E-2</v>
      </c>
      <c r="U8" s="27">
        <v>6</v>
      </c>
      <c r="V8" s="86">
        <v>0.14634146341463414</v>
      </c>
      <c r="X8" t="s">
        <v>3450</v>
      </c>
      <c r="Y8" t="s">
        <v>3453</v>
      </c>
      <c r="Z8" s="27">
        <v>1</v>
      </c>
      <c r="AA8" s="86">
        <v>2.4390243902439025E-2</v>
      </c>
      <c r="AC8" s="42">
        <v>5</v>
      </c>
      <c r="AD8" t="s">
        <v>3453</v>
      </c>
      <c r="AE8" s="27">
        <v>6</v>
      </c>
      <c r="AF8" s="86">
        <v>0.1276595744680851</v>
      </c>
    </row>
    <row r="9" spans="1:32" x14ac:dyDescent="0.3">
      <c r="A9" s="30">
        <v>44586</v>
      </c>
      <c r="B9" s="27" t="s">
        <v>1596</v>
      </c>
      <c r="C9" s="27" t="s">
        <v>3454</v>
      </c>
      <c r="D9" s="27"/>
      <c r="F9" s="30">
        <v>44956</v>
      </c>
      <c r="G9" s="27" t="s">
        <v>2958</v>
      </c>
      <c r="H9" s="27"/>
      <c r="I9" s="27"/>
      <c r="J9" s="42" t="s">
        <v>3046</v>
      </c>
      <c r="K9" s="27"/>
      <c r="L9" s="86">
        <v>0</v>
      </c>
      <c r="M9" s="27">
        <v>7</v>
      </c>
      <c r="N9" s="86">
        <v>0.17073170731707318</v>
      </c>
      <c r="O9" s="27">
        <v>1</v>
      </c>
      <c r="P9" s="86">
        <v>2.4390243902439025E-2</v>
      </c>
      <c r="Q9" s="27"/>
      <c r="R9" s="86">
        <v>0</v>
      </c>
      <c r="S9" s="27">
        <v>2</v>
      </c>
      <c r="T9" s="86">
        <v>4.878048780487805E-2</v>
      </c>
      <c r="U9" s="27">
        <v>10</v>
      </c>
      <c r="V9" s="86">
        <v>0.24390243902439024</v>
      </c>
      <c r="X9" t="s">
        <v>187</v>
      </c>
      <c r="Y9" t="s">
        <v>3453</v>
      </c>
      <c r="Z9" s="27">
        <v>4</v>
      </c>
      <c r="AA9" s="86">
        <v>9.7560975609756101E-2</v>
      </c>
      <c r="AC9" s="42" t="s">
        <v>187</v>
      </c>
      <c r="AD9" t="s">
        <v>3453</v>
      </c>
      <c r="AE9" s="27">
        <v>1</v>
      </c>
      <c r="AF9" s="86">
        <v>2.1276595744680851E-2</v>
      </c>
    </row>
    <row r="10" spans="1:32" x14ac:dyDescent="0.3">
      <c r="A10" s="30">
        <v>44587</v>
      </c>
      <c r="B10" s="27" t="s">
        <v>1643</v>
      </c>
      <c r="C10" s="27"/>
      <c r="D10" s="27"/>
      <c r="F10" s="30">
        <v>44959</v>
      </c>
      <c r="G10" s="27" t="s">
        <v>2975</v>
      </c>
      <c r="H10" s="27"/>
      <c r="I10" s="27"/>
      <c r="J10" s="42" t="s">
        <v>3457</v>
      </c>
      <c r="K10" s="27"/>
      <c r="L10" s="86">
        <v>0</v>
      </c>
      <c r="M10" s="27">
        <v>1</v>
      </c>
      <c r="N10" s="86">
        <v>2.4390243902439025E-2</v>
      </c>
      <c r="O10" s="27">
        <v>3</v>
      </c>
      <c r="P10" s="86">
        <v>7.3170731707317069E-2</v>
      </c>
      <c r="Q10" s="27"/>
      <c r="R10" s="86">
        <v>0</v>
      </c>
      <c r="S10" s="27"/>
      <c r="T10" s="86">
        <v>0</v>
      </c>
      <c r="U10" s="27">
        <v>4</v>
      </c>
      <c r="V10" s="86">
        <v>9.7560975609756101E-2</v>
      </c>
      <c r="Y10" t="s">
        <v>3456</v>
      </c>
      <c r="Z10" s="27">
        <v>2</v>
      </c>
      <c r="AA10" s="86">
        <v>4.878048780487805E-2</v>
      </c>
      <c r="AC10" t="s">
        <v>3047</v>
      </c>
      <c r="AE10" s="27">
        <v>47</v>
      </c>
      <c r="AF10" s="86">
        <v>1</v>
      </c>
    </row>
    <row r="11" spans="1:32" x14ac:dyDescent="0.3">
      <c r="A11" s="30">
        <v>44587</v>
      </c>
      <c r="B11" s="27" t="s">
        <v>1634</v>
      </c>
      <c r="C11" s="27"/>
      <c r="D11" s="27"/>
      <c r="F11" s="30">
        <v>44966</v>
      </c>
      <c r="G11" s="27" t="s">
        <v>3008</v>
      </c>
      <c r="H11" s="27" t="s">
        <v>3454</v>
      </c>
      <c r="I11" s="27"/>
      <c r="J11" s="42" t="s">
        <v>3047</v>
      </c>
      <c r="K11" s="27">
        <v>10</v>
      </c>
      <c r="L11" s="86">
        <v>0.24390243902439024</v>
      </c>
      <c r="M11" s="27">
        <v>20</v>
      </c>
      <c r="N11" s="86">
        <v>0.48780487804878048</v>
      </c>
      <c r="O11" s="27">
        <v>4</v>
      </c>
      <c r="P11" s="86">
        <v>9.7560975609756101E-2</v>
      </c>
      <c r="Q11" s="27">
        <v>1</v>
      </c>
      <c r="R11" s="86">
        <v>2.4390243902439025E-2</v>
      </c>
      <c r="S11" s="27">
        <v>6</v>
      </c>
      <c r="T11" s="86">
        <v>0.14634146341463414</v>
      </c>
      <c r="U11" s="27">
        <v>41</v>
      </c>
      <c r="V11" s="86">
        <v>1</v>
      </c>
      <c r="X11" t="s">
        <v>3047</v>
      </c>
      <c r="Z11" s="27">
        <v>41</v>
      </c>
      <c r="AA11" s="86">
        <v>1</v>
      </c>
    </row>
    <row r="12" spans="1:32" x14ac:dyDescent="0.3">
      <c r="A12" s="30">
        <v>44592</v>
      </c>
      <c r="B12" s="27" t="s">
        <v>1711</v>
      </c>
      <c r="C12" s="27" t="s">
        <v>3454</v>
      </c>
      <c r="D12" s="27"/>
      <c r="F12" s="30">
        <v>44966</v>
      </c>
      <c r="G12" s="27" t="s">
        <v>3021</v>
      </c>
      <c r="H12" s="27"/>
      <c r="I12" s="27"/>
    </row>
    <row r="13" spans="1:32" x14ac:dyDescent="0.3">
      <c r="A13" s="30">
        <v>44592</v>
      </c>
      <c r="B13" s="27" t="s">
        <v>1462</v>
      </c>
      <c r="C13" s="27"/>
      <c r="D13" s="27"/>
      <c r="F13" s="30">
        <v>44973</v>
      </c>
      <c r="G13" s="27" t="s">
        <v>3458</v>
      </c>
      <c r="H13" s="27"/>
      <c r="I13" s="27"/>
      <c r="J13" s="42">
        <v>2023</v>
      </c>
    </row>
    <row r="14" spans="1:32" x14ac:dyDescent="0.3">
      <c r="A14" s="30">
        <v>44593</v>
      </c>
      <c r="B14" s="27" t="s">
        <v>1772</v>
      </c>
      <c r="C14" s="27" t="s">
        <v>3454</v>
      </c>
      <c r="D14" s="27"/>
      <c r="F14" s="30">
        <v>44974</v>
      </c>
      <c r="G14" s="27" t="s">
        <v>3081</v>
      </c>
      <c r="H14" s="27" t="s">
        <v>3454</v>
      </c>
      <c r="I14" s="27"/>
      <c r="J14" s="27"/>
      <c r="K14" s="73" t="s">
        <v>3042</v>
      </c>
      <c r="L14" s="27"/>
      <c r="M14" s="27"/>
      <c r="N14" s="27"/>
      <c r="O14" s="27"/>
      <c r="P14" s="27"/>
      <c r="Q14" s="27"/>
      <c r="R14" s="27"/>
      <c r="S14" s="27"/>
      <c r="T14" s="27"/>
      <c r="U14" s="27"/>
      <c r="V14" s="27"/>
    </row>
    <row r="15" spans="1:32" x14ac:dyDescent="0.3">
      <c r="A15" s="30">
        <v>44595</v>
      </c>
      <c r="B15" s="27" t="s">
        <v>1691</v>
      </c>
      <c r="C15" s="27"/>
      <c r="D15" s="27"/>
      <c r="F15" s="30">
        <v>44980</v>
      </c>
      <c r="G15" s="27" t="s">
        <v>3082</v>
      </c>
      <c r="H15" s="27" t="s">
        <v>3454</v>
      </c>
      <c r="I15" s="27"/>
      <c r="J15" s="27"/>
      <c r="K15" s="220">
        <v>1</v>
      </c>
      <c r="L15" s="221"/>
      <c r="M15" s="220" t="s">
        <v>3448</v>
      </c>
      <c r="N15" s="221"/>
      <c r="O15" s="220" t="s">
        <v>3450</v>
      </c>
      <c r="P15" s="221"/>
      <c r="Q15" s="220" t="s">
        <v>187</v>
      </c>
      <c r="R15" s="221"/>
      <c r="S15" s="220">
        <v>5</v>
      </c>
      <c r="T15" s="221"/>
      <c r="U15" s="220" t="s">
        <v>3451</v>
      </c>
      <c r="V15" s="220" t="s">
        <v>3452</v>
      </c>
    </row>
    <row r="16" spans="1:32" x14ac:dyDescent="0.3">
      <c r="A16" s="30">
        <v>44606</v>
      </c>
      <c r="B16" s="27" t="s">
        <v>1765</v>
      </c>
      <c r="C16" s="27"/>
      <c r="D16" s="27"/>
      <c r="F16" s="30">
        <v>44984</v>
      </c>
      <c r="G16" s="27" t="s">
        <v>3083</v>
      </c>
      <c r="H16" s="27"/>
      <c r="I16" s="27"/>
      <c r="J16" s="73" t="s">
        <v>3049</v>
      </c>
      <c r="K16" s="87" t="s">
        <v>3455</v>
      </c>
      <c r="L16" s="87" t="s">
        <v>3446</v>
      </c>
      <c r="M16" s="87" t="s">
        <v>3455</v>
      </c>
      <c r="N16" s="87" t="s">
        <v>3446</v>
      </c>
      <c r="O16" s="87" t="s">
        <v>3455</v>
      </c>
      <c r="P16" s="87" t="s">
        <v>3446</v>
      </c>
      <c r="Q16" s="87" t="s">
        <v>3455</v>
      </c>
      <c r="R16" s="87" t="s">
        <v>3446</v>
      </c>
      <c r="S16" s="87" t="s">
        <v>3455</v>
      </c>
      <c r="T16" s="87" t="s">
        <v>3446</v>
      </c>
      <c r="U16" s="221"/>
      <c r="V16" s="221"/>
    </row>
    <row r="17" spans="1:22" x14ac:dyDescent="0.3">
      <c r="A17" s="30">
        <v>44628</v>
      </c>
      <c r="B17" s="27" t="s">
        <v>1751</v>
      </c>
      <c r="C17" s="27"/>
      <c r="D17" s="27"/>
      <c r="F17" s="30">
        <v>44985</v>
      </c>
      <c r="G17" s="27" t="s">
        <v>3084</v>
      </c>
      <c r="H17" s="27" t="s">
        <v>3454</v>
      </c>
      <c r="I17" s="27"/>
      <c r="J17" s="42" t="s">
        <v>3074</v>
      </c>
      <c r="K17" s="27"/>
      <c r="L17" s="86">
        <v>0</v>
      </c>
      <c r="M17" s="27"/>
      <c r="N17" s="86">
        <v>0</v>
      </c>
      <c r="O17" s="27">
        <v>6</v>
      </c>
      <c r="P17" s="86">
        <v>0.1276595744680851</v>
      </c>
      <c r="Q17" s="27"/>
      <c r="R17" s="86">
        <v>0</v>
      </c>
      <c r="S17" s="27">
        <v>1</v>
      </c>
      <c r="T17" s="86">
        <v>2.1276595744680851E-2</v>
      </c>
      <c r="U17" s="27">
        <v>7</v>
      </c>
      <c r="V17" s="86">
        <v>0.14893617021276595</v>
      </c>
    </row>
    <row r="18" spans="1:22" x14ac:dyDescent="0.3">
      <c r="A18" s="30">
        <v>44628</v>
      </c>
      <c r="B18" s="27" t="s">
        <v>1758</v>
      </c>
      <c r="C18" s="27"/>
      <c r="D18" s="27"/>
      <c r="F18" s="30">
        <v>44988</v>
      </c>
      <c r="G18" s="27" t="s">
        <v>3085</v>
      </c>
      <c r="H18" s="27" t="s">
        <v>3454</v>
      </c>
      <c r="I18" s="27"/>
      <c r="J18" s="42" t="s">
        <v>3044</v>
      </c>
      <c r="K18" s="27"/>
      <c r="L18" s="86">
        <v>0</v>
      </c>
      <c r="M18" s="27">
        <v>1</v>
      </c>
      <c r="N18" s="86">
        <v>2.1276595744680851E-2</v>
      </c>
      <c r="O18" s="27">
        <v>6</v>
      </c>
      <c r="P18" s="86">
        <v>0.1276595744680851</v>
      </c>
      <c r="Q18" s="27"/>
      <c r="R18" s="86">
        <v>0</v>
      </c>
      <c r="S18" s="27">
        <v>1</v>
      </c>
      <c r="T18" s="86">
        <v>2.1276595744680851E-2</v>
      </c>
      <c r="U18" s="27">
        <v>8</v>
      </c>
      <c r="V18" s="86">
        <v>0.1702127659574468</v>
      </c>
    </row>
    <row r="19" spans="1:22" x14ac:dyDescent="0.3">
      <c r="A19" s="30">
        <v>44630</v>
      </c>
      <c r="B19" s="27" t="s">
        <v>1731</v>
      </c>
      <c r="C19" s="27" t="s">
        <v>3454</v>
      </c>
      <c r="D19" s="27"/>
      <c r="F19" s="30">
        <v>45012</v>
      </c>
      <c r="G19" s="27" t="s">
        <v>3086</v>
      </c>
      <c r="H19" s="27" t="s">
        <v>3454</v>
      </c>
      <c r="I19" s="27"/>
      <c r="J19" s="42" t="s">
        <v>3075</v>
      </c>
      <c r="K19" s="27">
        <v>1</v>
      </c>
      <c r="L19" s="86">
        <v>2.1276595744680851E-2</v>
      </c>
      <c r="M19" s="27"/>
      <c r="N19" s="86">
        <v>0</v>
      </c>
      <c r="O19" s="27">
        <v>3</v>
      </c>
      <c r="P19" s="86">
        <v>6.3829787234042548E-2</v>
      </c>
      <c r="Q19" s="27"/>
      <c r="R19" s="86">
        <v>0</v>
      </c>
      <c r="S19" s="27"/>
      <c r="T19" s="86">
        <v>0</v>
      </c>
      <c r="U19" s="27">
        <v>4</v>
      </c>
      <c r="V19" s="86">
        <v>8.5106382978723402E-2</v>
      </c>
    </row>
    <row r="20" spans="1:22" x14ac:dyDescent="0.3">
      <c r="A20" s="30">
        <v>44630</v>
      </c>
      <c r="B20" s="27" t="s">
        <v>1737</v>
      </c>
      <c r="C20" s="27" t="s">
        <v>3454</v>
      </c>
      <c r="D20" s="27"/>
      <c r="F20" s="30">
        <v>45013</v>
      </c>
      <c r="G20" s="27" t="s">
        <v>3087</v>
      </c>
      <c r="H20" s="27"/>
      <c r="I20" s="27"/>
      <c r="J20" s="42" t="s">
        <v>3045</v>
      </c>
      <c r="K20" s="27">
        <v>2</v>
      </c>
      <c r="L20" s="86">
        <v>4.2553191489361701E-2</v>
      </c>
      <c r="M20" s="27"/>
      <c r="N20" s="86">
        <v>0</v>
      </c>
      <c r="O20" s="27">
        <v>4</v>
      </c>
      <c r="P20" s="86">
        <v>8.5106382978723402E-2</v>
      </c>
      <c r="Q20" s="27">
        <v>1</v>
      </c>
      <c r="R20" s="86">
        <v>2.1276595744680851E-2</v>
      </c>
      <c r="S20" s="27">
        <v>1</v>
      </c>
      <c r="T20" s="86">
        <v>2.1276595744680851E-2</v>
      </c>
      <c r="U20" s="27">
        <v>8</v>
      </c>
      <c r="V20" s="86">
        <v>0.1702127659574468</v>
      </c>
    </row>
    <row r="21" spans="1:22" x14ac:dyDescent="0.3">
      <c r="A21" s="30">
        <v>44630</v>
      </c>
      <c r="B21" s="27" t="s">
        <v>1724</v>
      </c>
      <c r="C21" s="27" t="s">
        <v>3454</v>
      </c>
      <c r="D21" s="27"/>
      <c r="F21" s="30">
        <v>45015</v>
      </c>
      <c r="G21" s="27" t="s">
        <v>3088</v>
      </c>
      <c r="H21" s="27"/>
      <c r="I21" s="27"/>
      <c r="J21" s="42" t="s">
        <v>3046</v>
      </c>
      <c r="K21" s="27">
        <v>2</v>
      </c>
      <c r="L21" s="86">
        <v>4.2553191489361701E-2</v>
      </c>
      <c r="M21" s="27"/>
      <c r="N21" s="86">
        <v>0</v>
      </c>
      <c r="O21" s="27">
        <v>7</v>
      </c>
      <c r="P21" s="86">
        <v>0.14893617021276595</v>
      </c>
      <c r="Q21" s="27"/>
      <c r="R21" s="86">
        <v>0</v>
      </c>
      <c r="S21" s="27">
        <v>2</v>
      </c>
      <c r="T21" s="86">
        <v>4.2553191489361701E-2</v>
      </c>
      <c r="U21" s="27">
        <v>11</v>
      </c>
      <c r="V21" s="86">
        <v>0.23404255319148937</v>
      </c>
    </row>
    <row r="22" spans="1:22" x14ac:dyDescent="0.3">
      <c r="A22" s="30">
        <v>44635</v>
      </c>
      <c r="B22" s="27" t="s">
        <v>1172</v>
      </c>
      <c r="C22" s="27"/>
      <c r="D22" s="27"/>
      <c r="F22" s="30">
        <v>45028</v>
      </c>
      <c r="G22" s="27" t="s">
        <v>3089</v>
      </c>
      <c r="H22" s="27"/>
      <c r="I22" s="27"/>
      <c r="J22" s="42" t="s">
        <v>3457</v>
      </c>
      <c r="K22" s="27">
        <v>4</v>
      </c>
      <c r="L22" s="86">
        <v>8.5106382978723402E-2</v>
      </c>
      <c r="M22" s="27"/>
      <c r="N22" s="86">
        <v>0</v>
      </c>
      <c r="O22" s="27">
        <v>4</v>
      </c>
      <c r="P22" s="86">
        <v>8.5106382978723402E-2</v>
      </c>
      <c r="Q22" s="27"/>
      <c r="R22" s="86">
        <v>0</v>
      </c>
      <c r="S22" s="27">
        <v>1</v>
      </c>
      <c r="T22" s="86">
        <v>2.1276595744680851E-2</v>
      </c>
      <c r="U22" s="27">
        <v>9</v>
      </c>
      <c r="V22" s="86">
        <v>0.19148936170212766</v>
      </c>
    </row>
    <row r="23" spans="1:22" x14ac:dyDescent="0.3">
      <c r="A23" s="30">
        <v>44651</v>
      </c>
      <c r="B23" s="27" t="s">
        <v>1778</v>
      </c>
      <c r="C23" s="27"/>
      <c r="D23" s="27"/>
      <c r="F23" s="30">
        <v>45028</v>
      </c>
      <c r="G23" s="27" t="s">
        <v>3090</v>
      </c>
      <c r="H23" s="27"/>
      <c r="I23" s="27"/>
      <c r="J23" s="42" t="s">
        <v>3047</v>
      </c>
      <c r="K23" s="27">
        <v>9</v>
      </c>
      <c r="L23" s="86">
        <v>0.19148936170212766</v>
      </c>
      <c r="M23" s="27">
        <v>1</v>
      </c>
      <c r="N23" s="86">
        <v>2.1276595744680851E-2</v>
      </c>
      <c r="O23" s="27">
        <v>30</v>
      </c>
      <c r="P23" s="86">
        <v>0.63829787234042556</v>
      </c>
      <c r="Q23" s="27">
        <v>1</v>
      </c>
      <c r="R23" s="86">
        <v>2.1276595744680851E-2</v>
      </c>
      <c r="S23" s="27">
        <v>6</v>
      </c>
      <c r="T23" s="86">
        <v>0.1276595744680851</v>
      </c>
      <c r="U23" s="27">
        <v>47</v>
      </c>
      <c r="V23" s="86">
        <v>1</v>
      </c>
    </row>
    <row r="24" spans="1:22" x14ac:dyDescent="0.3">
      <c r="A24" s="30">
        <v>44658</v>
      </c>
      <c r="B24" s="27" t="s">
        <v>1800</v>
      </c>
      <c r="C24" s="27"/>
      <c r="D24" s="27"/>
      <c r="F24" s="30">
        <v>45028</v>
      </c>
      <c r="G24" s="27" t="s">
        <v>3459</v>
      </c>
      <c r="H24" s="27" t="s">
        <v>3454</v>
      </c>
      <c r="I24" s="27"/>
    </row>
    <row r="25" spans="1:22" x14ac:dyDescent="0.3">
      <c r="A25" s="30">
        <v>44671</v>
      </c>
      <c r="B25" s="27" t="s">
        <v>1571</v>
      </c>
      <c r="C25" s="27"/>
      <c r="D25" s="27"/>
      <c r="F25" s="30">
        <v>45034</v>
      </c>
      <c r="G25" s="27" t="s">
        <v>3091</v>
      </c>
      <c r="H25" s="27"/>
      <c r="I25" s="27"/>
    </row>
    <row r="26" spans="1:22" x14ac:dyDescent="0.3">
      <c r="A26" s="30">
        <v>44671</v>
      </c>
      <c r="B26" s="27" t="s">
        <v>1814</v>
      </c>
      <c r="C26" s="27"/>
      <c r="D26" s="27"/>
      <c r="F26" s="30">
        <v>45034</v>
      </c>
      <c r="G26" s="27" t="s">
        <v>3092</v>
      </c>
      <c r="H26" s="27" t="s">
        <v>3454</v>
      </c>
      <c r="I26" s="27"/>
    </row>
    <row r="27" spans="1:22" x14ac:dyDescent="0.3">
      <c r="A27" s="30">
        <v>44671</v>
      </c>
      <c r="B27" s="27" t="s">
        <v>1833</v>
      </c>
      <c r="C27" s="27"/>
      <c r="D27" s="27"/>
      <c r="F27" s="30">
        <v>45043</v>
      </c>
      <c r="G27" s="27" t="s">
        <v>3093</v>
      </c>
      <c r="H27" s="27"/>
      <c r="I27" s="27"/>
    </row>
    <row r="28" spans="1:22" x14ac:dyDescent="0.3">
      <c r="A28" s="30">
        <v>44671</v>
      </c>
      <c r="B28" s="27" t="s">
        <v>1807</v>
      </c>
      <c r="C28" s="27"/>
      <c r="D28" s="27"/>
      <c r="F28" s="30">
        <v>45043</v>
      </c>
      <c r="G28" s="27" t="s">
        <v>3094</v>
      </c>
      <c r="H28" s="27" t="s">
        <v>3454</v>
      </c>
      <c r="I28" s="27"/>
    </row>
    <row r="29" spans="1:22" x14ac:dyDescent="0.3">
      <c r="A29" s="30">
        <v>44680</v>
      </c>
      <c r="B29" s="27" t="s">
        <v>2426</v>
      </c>
      <c r="C29" s="27" t="s">
        <v>3454</v>
      </c>
      <c r="D29" s="27"/>
      <c r="F29" s="30">
        <v>45044</v>
      </c>
      <c r="G29" s="27" t="s">
        <v>3095</v>
      </c>
      <c r="H29" s="27"/>
      <c r="I29" s="27"/>
    </row>
    <row r="30" spans="1:22" x14ac:dyDescent="0.3">
      <c r="A30" s="30">
        <v>44693</v>
      </c>
      <c r="B30" s="27" t="s">
        <v>1909</v>
      </c>
      <c r="C30" s="27"/>
      <c r="D30" s="27"/>
      <c r="F30" s="30">
        <v>45048</v>
      </c>
      <c r="G30" s="27" t="s">
        <v>3096</v>
      </c>
      <c r="H30" s="27"/>
      <c r="I30" s="27"/>
    </row>
    <row r="31" spans="1:22" x14ac:dyDescent="0.3">
      <c r="A31" s="30">
        <v>44694</v>
      </c>
      <c r="B31" s="27" t="s">
        <v>1838</v>
      </c>
      <c r="C31" s="27"/>
      <c r="D31" s="27"/>
      <c r="F31" s="30">
        <v>45049</v>
      </c>
      <c r="G31" s="27" t="s">
        <v>3097</v>
      </c>
      <c r="H31" s="27"/>
      <c r="I31" s="27"/>
    </row>
    <row r="32" spans="1:22" x14ac:dyDescent="0.3">
      <c r="A32" s="30">
        <v>44697</v>
      </c>
      <c r="B32" s="27" t="s">
        <v>1871</v>
      </c>
      <c r="C32" s="27"/>
      <c r="D32" s="27"/>
      <c r="F32" s="30">
        <v>45050</v>
      </c>
      <c r="G32" s="27" t="s">
        <v>3056</v>
      </c>
      <c r="H32" s="27"/>
      <c r="I32" s="27"/>
    </row>
    <row r="33" spans="1:8" x14ac:dyDescent="0.3">
      <c r="A33" s="30">
        <v>44699</v>
      </c>
      <c r="B33" s="27" t="s">
        <v>1860</v>
      </c>
      <c r="C33" s="27"/>
      <c r="D33" s="27"/>
      <c r="F33" s="30">
        <v>45050</v>
      </c>
      <c r="G33" s="27" t="s">
        <v>3098</v>
      </c>
      <c r="H33" s="27" t="s">
        <v>3454</v>
      </c>
    </row>
    <row r="34" spans="1:8" x14ac:dyDescent="0.3">
      <c r="A34" s="30">
        <v>44699</v>
      </c>
      <c r="B34" s="27" t="s">
        <v>1976</v>
      </c>
      <c r="C34" s="27" t="s">
        <v>3454</v>
      </c>
      <c r="D34" s="27"/>
      <c r="F34" s="30">
        <v>45051</v>
      </c>
      <c r="G34" s="27" t="s">
        <v>3099</v>
      </c>
      <c r="H34" s="27"/>
    </row>
    <row r="35" spans="1:8" x14ac:dyDescent="0.3">
      <c r="A35" s="30">
        <v>44704</v>
      </c>
      <c r="B35" s="27" t="s">
        <v>1902</v>
      </c>
      <c r="C35" s="27"/>
      <c r="D35" s="27"/>
      <c r="F35" s="30">
        <v>45052</v>
      </c>
      <c r="G35" s="27" t="s">
        <v>3460</v>
      </c>
      <c r="H35" s="27"/>
    </row>
    <row r="36" spans="1:8" x14ac:dyDescent="0.3">
      <c r="A36" s="30">
        <v>44706</v>
      </c>
      <c r="B36" s="27" t="s">
        <v>1961</v>
      </c>
      <c r="C36" s="27" t="s">
        <v>3454</v>
      </c>
      <c r="D36" s="27"/>
      <c r="F36" s="30">
        <v>45062</v>
      </c>
      <c r="G36" s="27" t="s">
        <v>3100</v>
      </c>
      <c r="H36" s="27"/>
    </row>
    <row r="37" spans="1:8" x14ac:dyDescent="0.3">
      <c r="A37" s="30">
        <v>44706</v>
      </c>
      <c r="B37" s="27" t="s">
        <v>1968</v>
      </c>
      <c r="C37" s="27"/>
      <c r="D37" s="27"/>
      <c r="F37" s="30">
        <v>45069</v>
      </c>
      <c r="G37" s="27" t="s">
        <v>3101</v>
      </c>
      <c r="H37" s="27"/>
    </row>
    <row r="38" spans="1:8" x14ac:dyDescent="0.3">
      <c r="A38" s="30">
        <v>44708</v>
      </c>
      <c r="B38" s="27" t="s">
        <v>1882</v>
      </c>
      <c r="C38" s="27" t="s">
        <v>3454</v>
      </c>
      <c r="D38" s="27"/>
      <c r="F38" s="30">
        <v>45070</v>
      </c>
      <c r="G38" s="27" t="s">
        <v>2153</v>
      </c>
      <c r="H38" s="27" t="s">
        <v>3454</v>
      </c>
    </row>
    <row r="39" spans="1:8" x14ac:dyDescent="0.3">
      <c r="A39" s="30">
        <v>44709</v>
      </c>
      <c r="B39" s="27" t="s">
        <v>2029</v>
      </c>
      <c r="C39" s="27"/>
      <c r="D39" s="27"/>
      <c r="F39" s="30">
        <v>45070</v>
      </c>
      <c r="G39" s="27" t="s">
        <v>3102</v>
      </c>
      <c r="H39" s="27" t="s">
        <v>3454</v>
      </c>
    </row>
    <row r="40" spans="1:8" x14ac:dyDescent="0.3">
      <c r="A40" s="30">
        <v>44719</v>
      </c>
      <c r="B40" s="27" t="s">
        <v>1995</v>
      </c>
      <c r="C40" s="27"/>
      <c r="D40" s="27"/>
      <c r="F40" s="30">
        <v>45070</v>
      </c>
      <c r="G40" s="27" t="s">
        <v>3461</v>
      </c>
      <c r="H40" s="27"/>
    </row>
    <row r="41" spans="1:8" x14ac:dyDescent="0.3">
      <c r="A41" s="30">
        <v>44719</v>
      </c>
      <c r="B41" s="27" t="s">
        <v>1983</v>
      </c>
      <c r="C41" s="27"/>
      <c r="D41" s="27"/>
      <c r="F41" s="30">
        <v>45083</v>
      </c>
      <c r="G41" s="27" t="s">
        <v>3103</v>
      </c>
      <c r="H41" s="27" t="s">
        <v>3454</v>
      </c>
    </row>
    <row r="42" spans="1:8" x14ac:dyDescent="0.3">
      <c r="A42" s="30">
        <v>44719</v>
      </c>
      <c r="B42" s="27" t="s">
        <v>2001</v>
      </c>
      <c r="C42" s="27"/>
      <c r="D42" s="27"/>
      <c r="F42" s="30">
        <v>45091</v>
      </c>
      <c r="G42" s="27" t="s">
        <v>3150</v>
      </c>
      <c r="H42" s="27"/>
    </row>
    <row r="43" spans="1:8" x14ac:dyDescent="0.3">
      <c r="A43" s="30">
        <v>44742</v>
      </c>
      <c r="B43" s="27" t="s">
        <v>2058</v>
      </c>
      <c r="C43" s="27"/>
      <c r="D43" s="27"/>
      <c r="F43" s="30">
        <v>45091</v>
      </c>
      <c r="G43" s="27" t="s">
        <v>3104</v>
      </c>
      <c r="H43" s="27"/>
    </row>
    <row r="44" spans="1:8" x14ac:dyDescent="0.3">
      <c r="F44" s="30">
        <v>45091</v>
      </c>
      <c r="G44" s="27" t="s">
        <v>2204</v>
      </c>
      <c r="H44" s="27"/>
    </row>
    <row r="45" spans="1:8" x14ac:dyDescent="0.3">
      <c r="F45" s="30">
        <v>45092</v>
      </c>
      <c r="G45" s="27" t="s">
        <v>3106</v>
      </c>
      <c r="H45" s="27"/>
    </row>
    <row r="46" spans="1:8" x14ac:dyDescent="0.3">
      <c r="F46" s="30">
        <v>45093</v>
      </c>
      <c r="G46" s="27" t="s">
        <v>3107</v>
      </c>
      <c r="H46" s="27"/>
    </row>
    <row r="47" spans="1:8" x14ac:dyDescent="0.3">
      <c r="F47" s="30">
        <v>45099</v>
      </c>
      <c r="G47" s="27" t="s">
        <v>3108</v>
      </c>
      <c r="H47" s="27"/>
    </row>
    <row r="48" spans="1:8" x14ac:dyDescent="0.3">
      <c r="F48" s="30">
        <v>45106</v>
      </c>
      <c r="G48" s="27" t="s">
        <v>3109</v>
      </c>
      <c r="H48" s="27"/>
    </row>
    <row r="49" spans="6:8" x14ac:dyDescent="0.3">
      <c r="F49" s="30">
        <v>45103</v>
      </c>
      <c r="G49" s="27" t="s">
        <v>3462</v>
      </c>
      <c r="H49" s="27" t="s">
        <v>3454</v>
      </c>
    </row>
  </sheetData>
  <autoFilter ref="F2:G49" xr:uid="{49B9C200-13B8-4D1C-A2C0-01BDBCFE2A75}"/>
  <mergeCells count="14">
    <mergeCell ref="V15:V16"/>
    <mergeCell ref="K15:L15"/>
    <mergeCell ref="M15:N15"/>
    <mergeCell ref="O15:P15"/>
    <mergeCell ref="Q15:R15"/>
    <mergeCell ref="S15:T15"/>
    <mergeCell ref="U15:U16"/>
    <mergeCell ref="S3:T3"/>
    <mergeCell ref="U3:U4"/>
    <mergeCell ref="V3:V4"/>
    <mergeCell ref="K3:L3"/>
    <mergeCell ref="M3:N3"/>
    <mergeCell ref="O3:P3"/>
    <mergeCell ref="Q3:R3"/>
  </mergeCells>
  <conditionalFormatting sqref="B2:B43">
    <cfRule type="duplicateValues" dxfId="432" priority="2"/>
  </conditionalFormatting>
  <conditionalFormatting sqref="G2:G49">
    <cfRule type="duplicateValues" dxfId="431" priority="1"/>
  </conditionalFormatting>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052A-C1F8-46FC-9FC8-82FA730DBD1E}">
  <sheetPr codeName="Planilha11"/>
  <dimension ref="A1:B923"/>
  <sheetViews>
    <sheetView workbookViewId="0">
      <selection activeCell="B25" sqref="B25"/>
    </sheetView>
  </sheetViews>
  <sheetFormatPr defaultRowHeight="14.4" x14ac:dyDescent="0.3"/>
  <cols>
    <col min="2" max="2" width="86.5546875" bestFit="1" customWidth="1"/>
  </cols>
  <sheetData>
    <row r="1" spans="1:2" x14ac:dyDescent="0.3">
      <c r="A1" s="68">
        <v>2418214</v>
      </c>
      <c r="B1" s="68" t="s">
        <v>59</v>
      </c>
    </row>
    <row r="2" spans="1:2" x14ac:dyDescent="0.3">
      <c r="A2" s="68">
        <v>3096669</v>
      </c>
      <c r="B2" s="68" t="s">
        <v>70</v>
      </c>
    </row>
    <row r="3" spans="1:2" x14ac:dyDescent="0.3">
      <c r="A3" s="68">
        <v>3736038</v>
      </c>
      <c r="B3" s="68" t="s">
        <v>157</v>
      </c>
    </row>
    <row r="4" spans="1:2" x14ac:dyDescent="0.3">
      <c r="A4" s="68">
        <v>528708</v>
      </c>
      <c r="B4" s="68" t="s">
        <v>162</v>
      </c>
    </row>
    <row r="5" spans="1:2" x14ac:dyDescent="0.3">
      <c r="A5" s="68">
        <v>3632371</v>
      </c>
      <c r="B5" s="68" t="s">
        <v>169</v>
      </c>
    </row>
    <row r="6" spans="1:2" x14ac:dyDescent="0.3">
      <c r="A6" s="68">
        <v>455959</v>
      </c>
      <c r="B6" s="68" t="s">
        <v>177</v>
      </c>
    </row>
    <row r="7" spans="1:2" x14ac:dyDescent="0.3">
      <c r="A7" s="68">
        <v>3189271</v>
      </c>
      <c r="B7" s="68" t="s">
        <v>188</v>
      </c>
    </row>
    <row r="8" spans="1:2" x14ac:dyDescent="0.3">
      <c r="A8" s="68">
        <v>2959161</v>
      </c>
      <c r="B8" s="68" t="s">
        <v>199</v>
      </c>
    </row>
    <row r="9" spans="1:2" x14ac:dyDescent="0.3">
      <c r="A9" s="68">
        <v>3619851</v>
      </c>
      <c r="B9" s="68" t="s">
        <v>194</v>
      </c>
    </row>
    <row r="10" spans="1:2" x14ac:dyDescent="0.3">
      <c r="A10" s="68">
        <v>3428840</v>
      </c>
      <c r="B10" s="68" t="s">
        <v>236</v>
      </c>
    </row>
    <row r="11" spans="1:2" x14ac:dyDescent="0.3">
      <c r="A11" s="68">
        <v>3505123</v>
      </c>
      <c r="B11" s="68" t="s">
        <v>242</v>
      </c>
    </row>
    <row r="12" spans="1:2" x14ac:dyDescent="0.3">
      <c r="A12" s="68">
        <v>2562032</v>
      </c>
      <c r="B12" s="68" t="s">
        <v>249</v>
      </c>
    </row>
    <row r="13" spans="1:2" x14ac:dyDescent="0.3">
      <c r="A13" s="68">
        <v>2026684</v>
      </c>
      <c r="B13" s="68" t="s">
        <v>254</v>
      </c>
    </row>
    <row r="14" spans="1:2" x14ac:dyDescent="0.3">
      <c r="A14" s="68">
        <v>2963651</v>
      </c>
      <c r="B14" s="68" t="s">
        <v>260</v>
      </c>
    </row>
    <row r="15" spans="1:2" x14ac:dyDescent="0.3">
      <c r="A15" s="68">
        <v>4294361</v>
      </c>
      <c r="B15" s="68" t="s">
        <v>267</v>
      </c>
    </row>
    <row r="16" spans="1:2" x14ac:dyDescent="0.3">
      <c r="A16" s="68">
        <v>4697901</v>
      </c>
      <c r="B16" s="68" t="s">
        <v>274</v>
      </c>
    </row>
    <row r="17" spans="1:2" x14ac:dyDescent="0.3">
      <c r="A17" s="68">
        <v>2413979</v>
      </c>
      <c r="B17" s="68" t="s">
        <v>281</v>
      </c>
    </row>
    <row r="18" spans="1:2" x14ac:dyDescent="0.3">
      <c r="A18" s="68">
        <v>2588236</v>
      </c>
      <c r="B18" s="68" t="s">
        <v>288</v>
      </c>
    </row>
    <row r="19" spans="1:2" x14ac:dyDescent="0.3">
      <c r="A19" s="68">
        <v>4739508</v>
      </c>
      <c r="B19" s="68" t="s">
        <v>298</v>
      </c>
    </row>
    <row r="20" spans="1:2" x14ac:dyDescent="0.3">
      <c r="A20" s="68">
        <v>4385403</v>
      </c>
      <c r="B20" s="68" t="s">
        <v>307</v>
      </c>
    </row>
    <row r="21" spans="1:2" x14ac:dyDescent="0.3">
      <c r="A21" s="68">
        <v>4449351</v>
      </c>
      <c r="B21" s="68" t="s">
        <v>310</v>
      </c>
    </row>
    <row r="22" spans="1:2" x14ac:dyDescent="0.3">
      <c r="A22" s="68">
        <v>390240</v>
      </c>
      <c r="B22" s="68" t="s">
        <v>320</v>
      </c>
    </row>
    <row r="23" spans="1:2" x14ac:dyDescent="0.3">
      <c r="A23" s="68">
        <v>363384</v>
      </c>
      <c r="B23" s="68" t="s">
        <v>328</v>
      </c>
    </row>
    <row r="24" spans="1:2" x14ac:dyDescent="0.3">
      <c r="A24" s="68">
        <v>4030101</v>
      </c>
      <c r="B24" s="68" t="s">
        <v>339</v>
      </c>
    </row>
    <row r="25" spans="1:2" x14ac:dyDescent="0.3">
      <c r="A25" s="68">
        <v>301471</v>
      </c>
      <c r="B25" s="68" t="s">
        <v>334</v>
      </c>
    </row>
    <row r="26" spans="1:2" x14ac:dyDescent="0.3">
      <c r="A26" s="68">
        <v>2731474</v>
      </c>
      <c r="B26" s="68" t="s">
        <v>351</v>
      </c>
    </row>
    <row r="27" spans="1:2" x14ac:dyDescent="0.3">
      <c r="A27" s="68">
        <v>4482847</v>
      </c>
      <c r="B27" s="68" t="s">
        <v>356</v>
      </c>
    </row>
    <row r="28" spans="1:2" x14ac:dyDescent="0.3">
      <c r="A28" s="68">
        <v>556194</v>
      </c>
      <c r="B28" s="68" t="s">
        <v>363</v>
      </c>
    </row>
    <row r="29" spans="1:2" x14ac:dyDescent="0.3">
      <c r="A29" s="68">
        <v>4475984</v>
      </c>
      <c r="B29" s="68" t="s">
        <v>371</v>
      </c>
    </row>
    <row r="30" spans="1:2" x14ac:dyDescent="0.3">
      <c r="A30" s="68">
        <v>4567963</v>
      </c>
      <c r="B30" s="68" t="s">
        <v>377</v>
      </c>
    </row>
    <row r="31" spans="1:2" x14ac:dyDescent="0.3">
      <c r="A31" s="68">
        <v>4609878</v>
      </c>
      <c r="B31" s="68" t="s">
        <v>384</v>
      </c>
    </row>
    <row r="32" spans="1:2" x14ac:dyDescent="0.3">
      <c r="A32" s="68">
        <v>4605009</v>
      </c>
      <c r="B32" s="68" t="s">
        <v>388</v>
      </c>
    </row>
    <row r="33" spans="1:2" x14ac:dyDescent="0.3">
      <c r="A33" s="68">
        <v>4688245</v>
      </c>
      <c r="B33" s="68" t="s">
        <v>392</v>
      </c>
    </row>
    <row r="34" spans="1:2" x14ac:dyDescent="0.3">
      <c r="A34" s="68">
        <v>4681655</v>
      </c>
      <c r="B34" s="68" t="s">
        <v>396</v>
      </c>
    </row>
    <row r="35" spans="1:2" x14ac:dyDescent="0.3">
      <c r="A35" s="68">
        <v>3745552</v>
      </c>
      <c r="B35" s="68" t="s">
        <v>400</v>
      </c>
    </row>
    <row r="36" spans="1:2" x14ac:dyDescent="0.3">
      <c r="A36" s="68">
        <v>3807623</v>
      </c>
      <c r="B36" s="68" t="s">
        <v>410</v>
      </c>
    </row>
    <row r="37" spans="1:2" x14ac:dyDescent="0.3">
      <c r="A37" s="68">
        <v>4344082</v>
      </c>
      <c r="B37" s="68" t="s">
        <v>418</v>
      </c>
    </row>
    <row r="38" spans="1:2" x14ac:dyDescent="0.3">
      <c r="A38" s="68">
        <v>3807582</v>
      </c>
      <c r="B38" s="68" t="s">
        <v>416</v>
      </c>
    </row>
    <row r="39" spans="1:2" x14ac:dyDescent="0.3">
      <c r="A39" s="68">
        <v>4567665</v>
      </c>
      <c r="B39" s="68" t="s">
        <v>427</v>
      </c>
    </row>
    <row r="40" spans="1:2" x14ac:dyDescent="0.3">
      <c r="A40" s="68">
        <v>3250775</v>
      </c>
      <c r="B40" s="68" t="s">
        <v>436</v>
      </c>
    </row>
    <row r="41" spans="1:2" x14ac:dyDescent="0.3">
      <c r="A41" s="68">
        <v>3004905</v>
      </c>
      <c r="B41" s="68" t="s">
        <v>442</v>
      </c>
    </row>
    <row r="42" spans="1:2" x14ac:dyDescent="0.3">
      <c r="A42" s="68"/>
      <c r="B42" s="68" t="s">
        <v>449</v>
      </c>
    </row>
    <row r="43" spans="1:2" x14ac:dyDescent="0.3">
      <c r="A43" s="68"/>
      <c r="B43" s="68" t="s">
        <v>455</v>
      </c>
    </row>
    <row r="44" spans="1:2" x14ac:dyDescent="0.3">
      <c r="A44" s="68"/>
      <c r="B44" s="68" t="s">
        <v>459</v>
      </c>
    </row>
    <row r="45" spans="1:2" x14ac:dyDescent="0.3">
      <c r="A45" s="68">
        <v>390046</v>
      </c>
      <c r="B45" s="68" t="s">
        <v>463</v>
      </c>
    </row>
    <row r="46" spans="1:2" x14ac:dyDescent="0.3">
      <c r="A46" s="68">
        <v>363300</v>
      </c>
      <c r="B46" s="68" t="s">
        <v>472</v>
      </c>
    </row>
    <row r="47" spans="1:2" x14ac:dyDescent="0.3">
      <c r="A47" s="68">
        <v>4681051</v>
      </c>
      <c r="B47" s="68" t="s">
        <v>480</v>
      </c>
    </row>
    <row r="48" spans="1:2" x14ac:dyDescent="0.3">
      <c r="A48" s="68">
        <v>2309446</v>
      </c>
      <c r="B48" s="68" t="s">
        <v>487</v>
      </c>
    </row>
    <row r="49" spans="1:2" x14ac:dyDescent="0.3">
      <c r="A49" s="68">
        <v>4757389</v>
      </c>
      <c r="B49" s="68" t="s">
        <v>492</v>
      </c>
    </row>
    <row r="50" spans="1:2" x14ac:dyDescent="0.3">
      <c r="A50" s="68">
        <v>4757417</v>
      </c>
      <c r="B50" s="68" t="s">
        <v>497</v>
      </c>
    </row>
    <row r="51" spans="1:2" x14ac:dyDescent="0.3">
      <c r="A51" s="68">
        <v>3458254</v>
      </c>
      <c r="B51" s="68" t="s">
        <v>517</v>
      </c>
    </row>
    <row r="52" spans="1:2" x14ac:dyDescent="0.3">
      <c r="A52" s="68">
        <v>4664948</v>
      </c>
      <c r="B52" s="68" t="s">
        <v>524</v>
      </c>
    </row>
    <row r="53" spans="1:2" x14ac:dyDescent="0.3">
      <c r="A53" s="68">
        <v>398832</v>
      </c>
      <c r="B53" s="68" t="s">
        <v>536</v>
      </c>
    </row>
    <row r="54" spans="1:2" x14ac:dyDescent="0.3">
      <c r="A54" s="68">
        <v>4672096</v>
      </c>
      <c r="B54" s="68" t="s">
        <v>546</v>
      </c>
    </row>
    <row r="55" spans="1:2" x14ac:dyDescent="0.3">
      <c r="A55" s="68">
        <v>4880747</v>
      </c>
      <c r="B55" s="68" t="s">
        <v>554</v>
      </c>
    </row>
    <row r="56" spans="1:2" x14ac:dyDescent="0.3">
      <c r="A56" s="68">
        <v>59515</v>
      </c>
      <c r="B56" s="68" t="s">
        <v>561</v>
      </c>
    </row>
    <row r="57" spans="1:2" x14ac:dyDescent="0.3">
      <c r="A57" s="68">
        <v>2171521</v>
      </c>
      <c r="B57" s="68" t="s">
        <v>568</v>
      </c>
    </row>
    <row r="58" spans="1:2" x14ac:dyDescent="0.3">
      <c r="A58" s="68">
        <v>2415585</v>
      </c>
      <c r="B58" s="68" t="s">
        <v>575</v>
      </c>
    </row>
    <row r="59" spans="1:2" x14ac:dyDescent="0.3">
      <c r="A59" s="68">
        <v>369271</v>
      </c>
      <c r="B59" s="68" t="s">
        <v>585</v>
      </c>
    </row>
    <row r="60" spans="1:2" x14ac:dyDescent="0.3">
      <c r="A60" s="68">
        <v>369275</v>
      </c>
      <c r="B60" s="68" t="s">
        <v>3463</v>
      </c>
    </row>
    <row r="61" spans="1:2" x14ac:dyDescent="0.3">
      <c r="A61" s="68">
        <v>2917757</v>
      </c>
      <c r="B61" s="68" t="s">
        <v>598</v>
      </c>
    </row>
    <row r="62" spans="1:2" x14ac:dyDescent="0.3">
      <c r="A62" s="68">
        <v>331251</v>
      </c>
      <c r="B62" s="68" t="s">
        <v>608</v>
      </c>
    </row>
    <row r="63" spans="1:2" x14ac:dyDescent="0.3">
      <c r="A63" s="68">
        <v>2378798</v>
      </c>
      <c r="B63" s="68" t="s">
        <v>615</v>
      </c>
    </row>
    <row r="64" spans="1:2" x14ac:dyDescent="0.3">
      <c r="A64" s="68">
        <v>539277</v>
      </c>
      <c r="B64" s="68" t="s">
        <v>622</v>
      </c>
    </row>
    <row r="65" spans="1:2" x14ac:dyDescent="0.3">
      <c r="A65" s="68">
        <v>2032684</v>
      </c>
      <c r="B65" s="68" t="s">
        <v>626</v>
      </c>
    </row>
    <row r="66" spans="1:2" x14ac:dyDescent="0.3">
      <c r="A66" s="68">
        <v>52801</v>
      </c>
      <c r="B66" s="68" t="s">
        <v>632</v>
      </c>
    </row>
    <row r="67" spans="1:2" x14ac:dyDescent="0.3">
      <c r="A67" s="68">
        <v>328039</v>
      </c>
      <c r="B67" s="68" t="s">
        <v>638</v>
      </c>
    </row>
    <row r="68" spans="1:2" x14ac:dyDescent="0.3">
      <c r="A68" s="68">
        <v>44361</v>
      </c>
      <c r="B68" s="68" t="s">
        <v>603</v>
      </c>
    </row>
    <row r="69" spans="1:2" x14ac:dyDescent="0.3">
      <c r="A69" s="68">
        <v>355906</v>
      </c>
      <c r="B69" s="68" t="s">
        <v>648</v>
      </c>
    </row>
    <row r="70" spans="1:2" x14ac:dyDescent="0.3">
      <c r="A70" s="68">
        <v>45401</v>
      </c>
      <c r="B70" s="68" t="s">
        <v>653</v>
      </c>
    </row>
    <row r="71" spans="1:2" x14ac:dyDescent="0.3">
      <c r="A71" s="68">
        <v>4743156</v>
      </c>
      <c r="B71" s="68" t="s">
        <v>658</v>
      </c>
    </row>
    <row r="72" spans="1:2" x14ac:dyDescent="0.3">
      <c r="A72" s="68">
        <v>4502819</v>
      </c>
      <c r="B72" s="68" t="s">
        <v>664</v>
      </c>
    </row>
    <row r="73" spans="1:2" x14ac:dyDescent="0.3">
      <c r="A73" s="68">
        <v>4742932</v>
      </c>
      <c r="B73" s="68" t="s">
        <v>671</v>
      </c>
    </row>
    <row r="74" spans="1:2" x14ac:dyDescent="0.3">
      <c r="A74" s="68" t="s">
        <v>42</v>
      </c>
      <c r="B74" s="68" t="s">
        <v>679</v>
      </c>
    </row>
    <row r="75" spans="1:2" x14ac:dyDescent="0.3">
      <c r="A75" s="68">
        <v>4586710</v>
      </c>
      <c r="B75" s="68" t="s">
        <v>685</v>
      </c>
    </row>
    <row r="76" spans="1:2" x14ac:dyDescent="0.3">
      <c r="A76" s="68">
        <v>4797446</v>
      </c>
      <c r="B76" s="68" t="s">
        <v>692</v>
      </c>
    </row>
    <row r="77" spans="1:2" x14ac:dyDescent="0.3">
      <c r="A77" s="68">
        <v>2044581</v>
      </c>
      <c r="B77" s="68" t="s">
        <v>700</v>
      </c>
    </row>
    <row r="78" spans="1:2" x14ac:dyDescent="0.3">
      <c r="A78" s="68">
        <v>2495430</v>
      </c>
      <c r="B78" s="68" t="s">
        <v>706</v>
      </c>
    </row>
    <row r="79" spans="1:2" x14ac:dyDescent="0.3">
      <c r="A79" s="68">
        <v>5666711</v>
      </c>
      <c r="B79" s="68" t="s">
        <v>716</v>
      </c>
    </row>
    <row r="80" spans="1:2" x14ac:dyDescent="0.3">
      <c r="A80" s="68">
        <v>2645509</v>
      </c>
      <c r="B80" s="68" t="s">
        <v>720</v>
      </c>
    </row>
    <row r="81" spans="1:2" x14ac:dyDescent="0.3">
      <c r="A81" s="68">
        <v>4779559</v>
      </c>
      <c r="B81" s="68" t="s">
        <v>728</v>
      </c>
    </row>
    <row r="82" spans="1:2" x14ac:dyDescent="0.3">
      <c r="A82" s="68">
        <v>583508</v>
      </c>
      <c r="B82" s="68" t="s">
        <v>735</v>
      </c>
    </row>
    <row r="83" spans="1:2" x14ac:dyDescent="0.3">
      <c r="A83" s="68">
        <v>595613</v>
      </c>
      <c r="B83" s="68" t="s">
        <v>743</v>
      </c>
    </row>
    <row r="84" spans="1:2" x14ac:dyDescent="0.3">
      <c r="A84" s="68">
        <v>4465510</v>
      </c>
      <c r="B84" s="68" t="s">
        <v>749</v>
      </c>
    </row>
    <row r="85" spans="1:2" x14ac:dyDescent="0.3">
      <c r="A85" s="68">
        <v>2731587</v>
      </c>
      <c r="B85" s="68" t="s">
        <v>754</v>
      </c>
    </row>
    <row r="86" spans="1:2" x14ac:dyDescent="0.3">
      <c r="A86" s="68">
        <v>2284397</v>
      </c>
      <c r="B86" s="68" t="s">
        <v>760</v>
      </c>
    </row>
    <row r="87" spans="1:2" x14ac:dyDescent="0.3">
      <c r="A87" s="68">
        <v>4744873</v>
      </c>
      <c r="B87" s="68" t="s">
        <v>303</v>
      </c>
    </row>
    <row r="88" spans="1:2" x14ac:dyDescent="0.3">
      <c r="A88" s="68">
        <v>4385373</v>
      </c>
      <c r="B88" s="68" t="s">
        <v>774</v>
      </c>
    </row>
    <row r="89" spans="1:2" x14ac:dyDescent="0.3">
      <c r="A89" s="68">
        <v>3235740</v>
      </c>
      <c r="B89" s="68" t="s">
        <v>780</v>
      </c>
    </row>
    <row r="90" spans="1:2" x14ac:dyDescent="0.3">
      <c r="A90" s="68">
        <v>2612428</v>
      </c>
      <c r="B90" s="68" t="s">
        <v>789</v>
      </c>
    </row>
    <row r="91" spans="1:2" x14ac:dyDescent="0.3">
      <c r="A91" s="68">
        <v>2647663</v>
      </c>
      <c r="B91" s="68" t="s">
        <v>796</v>
      </c>
    </row>
    <row r="92" spans="1:2" x14ac:dyDescent="0.3">
      <c r="A92" s="68">
        <v>3120456</v>
      </c>
      <c r="B92" s="68" t="s">
        <v>804</v>
      </c>
    </row>
    <row r="93" spans="1:2" x14ac:dyDescent="0.3">
      <c r="A93" s="68">
        <v>15182014</v>
      </c>
      <c r="B93" s="68" t="s">
        <v>812</v>
      </c>
    </row>
    <row r="94" spans="1:2" x14ac:dyDescent="0.3">
      <c r="A94" s="68">
        <v>4868958</v>
      </c>
      <c r="B94" s="68" t="s">
        <v>818</v>
      </c>
    </row>
    <row r="95" spans="1:2" x14ac:dyDescent="0.3">
      <c r="A95" s="68">
        <v>4870473</v>
      </c>
      <c r="B95" s="68" t="s">
        <v>825</v>
      </c>
    </row>
    <row r="96" spans="1:2" x14ac:dyDescent="0.3">
      <c r="A96" s="68">
        <v>7343004</v>
      </c>
      <c r="B96" s="68" t="s">
        <v>831</v>
      </c>
    </row>
    <row r="97" spans="1:2" x14ac:dyDescent="0.3">
      <c r="A97" s="68">
        <v>3949330</v>
      </c>
      <c r="B97" s="68" t="s">
        <v>839</v>
      </c>
    </row>
    <row r="98" spans="1:2" x14ac:dyDescent="0.3">
      <c r="A98" s="68">
        <v>4817020</v>
      </c>
      <c r="B98" s="68" t="s">
        <v>848</v>
      </c>
    </row>
    <row r="99" spans="1:2" x14ac:dyDescent="0.3">
      <c r="A99" s="68">
        <v>2005189</v>
      </c>
      <c r="B99" s="68" t="s">
        <v>854</v>
      </c>
    </row>
    <row r="100" spans="1:2" x14ac:dyDescent="0.3">
      <c r="A100" s="68">
        <v>552217</v>
      </c>
      <c r="B100" s="68" t="s">
        <v>863</v>
      </c>
    </row>
    <row r="101" spans="1:2" x14ac:dyDescent="0.3">
      <c r="A101" s="68">
        <v>2037263</v>
      </c>
      <c r="B101" s="68" t="s">
        <v>869</v>
      </c>
    </row>
    <row r="102" spans="1:2" x14ac:dyDescent="0.3">
      <c r="A102" s="68">
        <v>4923915</v>
      </c>
      <c r="B102" s="68" t="s">
        <v>876</v>
      </c>
    </row>
    <row r="103" spans="1:2" x14ac:dyDescent="0.3">
      <c r="A103" s="68">
        <v>4463103</v>
      </c>
      <c r="B103" s="68" t="s">
        <v>882</v>
      </c>
    </row>
    <row r="104" spans="1:2" x14ac:dyDescent="0.3">
      <c r="A104" s="68">
        <v>2183938</v>
      </c>
      <c r="B104" s="68" t="s">
        <v>888</v>
      </c>
    </row>
    <row r="105" spans="1:2" x14ac:dyDescent="0.3">
      <c r="A105" s="68">
        <v>4918865</v>
      </c>
      <c r="B105" s="68" t="s">
        <v>899</v>
      </c>
    </row>
    <row r="106" spans="1:2" x14ac:dyDescent="0.3">
      <c r="A106" s="68">
        <v>3830547</v>
      </c>
      <c r="B106" s="68" t="s">
        <v>908</v>
      </c>
    </row>
    <row r="107" spans="1:2" x14ac:dyDescent="0.3">
      <c r="A107" s="68">
        <v>2272558</v>
      </c>
      <c r="B107" s="68" t="s">
        <v>914</v>
      </c>
    </row>
    <row r="108" spans="1:2" x14ac:dyDescent="0.3">
      <c r="A108" s="68">
        <v>4355162</v>
      </c>
      <c r="B108" s="68" t="s">
        <v>923</v>
      </c>
    </row>
    <row r="109" spans="1:2" x14ac:dyDescent="0.3">
      <c r="A109" s="68">
        <v>2026632</v>
      </c>
      <c r="B109" s="68" t="s">
        <v>930</v>
      </c>
    </row>
    <row r="110" spans="1:2" x14ac:dyDescent="0.3">
      <c r="A110" s="68">
        <v>528679</v>
      </c>
      <c r="B110" s="68" t="s">
        <v>938</v>
      </c>
    </row>
    <row r="111" spans="1:2" x14ac:dyDescent="0.3">
      <c r="A111" s="68">
        <v>2583065</v>
      </c>
      <c r="B111" s="68" t="s">
        <v>947</v>
      </c>
    </row>
    <row r="112" spans="1:2" x14ac:dyDescent="0.3">
      <c r="A112" s="68">
        <v>2637407</v>
      </c>
      <c r="B112" s="68" t="s">
        <v>953</v>
      </c>
    </row>
    <row r="113" spans="1:2" x14ac:dyDescent="0.3">
      <c r="A113" s="68">
        <v>5680662</v>
      </c>
      <c r="B113" s="68" t="s">
        <v>959</v>
      </c>
    </row>
    <row r="114" spans="1:2" x14ac:dyDescent="0.3">
      <c r="A114" s="68">
        <v>2090949</v>
      </c>
      <c r="B114" s="68" t="s">
        <v>963</v>
      </c>
    </row>
    <row r="115" spans="1:2" x14ac:dyDescent="0.3">
      <c r="A115" s="68">
        <v>5666085</v>
      </c>
      <c r="B115" s="68" t="s">
        <v>970</v>
      </c>
    </row>
    <row r="116" spans="1:2" x14ac:dyDescent="0.3">
      <c r="A116" s="68">
        <v>3068857</v>
      </c>
      <c r="B116" s="68" t="s">
        <v>978</v>
      </c>
    </row>
    <row r="117" spans="1:2" x14ac:dyDescent="0.3">
      <c r="A117" s="68">
        <v>4943624</v>
      </c>
      <c r="B117" s="68" t="s">
        <v>983</v>
      </c>
    </row>
    <row r="118" spans="1:2" x14ac:dyDescent="0.3">
      <c r="A118" s="68">
        <v>5365670</v>
      </c>
      <c r="B118" s="68" t="s">
        <v>988</v>
      </c>
    </row>
    <row r="119" spans="1:2" x14ac:dyDescent="0.3">
      <c r="A119" s="68">
        <v>4940483</v>
      </c>
      <c r="B119" s="68" t="s">
        <v>995</v>
      </c>
    </row>
    <row r="120" spans="1:2" x14ac:dyDescent="0.3">
      <c r="A120" s="68">
        <v>477269</v>
      </c>
      <c r="B120" s="68" t="s">
        <v>1003</v>
      </c>
    </row>
    <row r="121" spans="1:2" x14ac:dyDescent="0.3">
      <c r="A121" s="68">
        <v>5553874</v>
      </c>
      <c r="B121" s="68" t="s">
        <v>1011</v>
      </c>
    </row>
    <row r="122" spans="1:2" x14ac:dyDescent="0.3">
      <c r="A122" s="68">
        <v>4133695</v>
      </c>
      <c r="B122" s="68" t="s">
        <v>1017</v>
      </c>
    </row>
    <row r="123" spans="1:2" x14ac:dyDescent="0.3">
      <c r="A123" s="68">
        <v>431505</v>
      </c>
      <c r="B123" s="68" t="s">
        <v>1024</v>
      </c>
    </row>
    <row r="124" spans="1:2" x14ac:dyDescent="0.3">
      <c r="A124" s="68">
        <v>2392738</v>
      </c>
      <c r="B124" s="68" t="s">
        <v>1031</v>
      </c>
    </row>
    <row r="125" spans="1:2" x14ac:dyDescent="0.3">
      <c r="A125" s="68">
        <v>510407</v>
      </c>
      <c r="B125" s="68" t="s">
        <v>1037</v>
      </c>
    </row>
    <row r="126" spans="1:2" x14ac:dyDescent="0.3">
      <c r="A126" s="68">
        <v>520325</v>
      </c>
      <c r="B126" s="68" t="s">
        <v>1045</v>
      </c>
    </row>
    <row r="127" spans="1:2" x14ac:dyDescent="0.3">
      <c r="A127" s="68">
        <v>316132</v>
      </c>
      <c r="B127" s="68" t="s">
        <v>1050</v>
      </c>
    </row>
    <row r="128" spans="1:2" x14ac:dyDescent="0.3">
      <c r="A128" s="68">
        <v>355969</v>
      </c>
      <c r="B128" s="68" t="s">
        <v>1057</v>
      </c>
    </row>
    <row r="129" spans="1:2" x14ac:dyDescent="0.3">
      <c r="A129" s="68">
        <v>2437361</v>
      </c>
      <c r="B129" s="68" t="s">
        <v>1068</v>
      </c>
    </row>
    <row r="130" spans="1:2" x14ac:dyDescent="0.3">
      <c r="A130" s="68">
        <v>3684321</v>
      </c>
      <c r="B130" s="68" t="s">
        <v>1075</v>
      </c>
    </row>
    <row r="131" spans="1:2" x14ac:dyDescent="0.3">
      <c r="A131" s="68">
        <v>3436984</v>
      </c>
      <c r="B131" s="68" t="s">
        <v>1081</v>
      </c>
    </row>
    <row r="132" spans="1:2" x14ac:dyDescent="0.3">
      <c r="A132" s="68">
        <v>3525778</v>
      </c>
      <c r="B132" s="68" t="s">
        <v>1087</v>
      </c>
    </row>
    <row r="133" spans="1:2" x14ac:dyDescent="0.3">
      <c r="A133" s="68">
        <v>376158</v>
      </c>
      <c r="B133" s="68" t="s">
        <v>1094</v>
      </c>
    </row>
    <row r="134" spans="1:2" x14ac:dyDescent="0.3">
      <c r="A134" s="68">
        <v>5674824</v>
      </c>
      <c r="B134" s="68" t="s">
        <v>1099</v>
      </c>
    </row>
    <row r="135" spans="1:2" x14ac:dyDescent="0.3">
      <c r="A135" s="68">
        <v>5747104</v>
      </c>
      <c r="B135" s="68" t="s">
        <v>1105</v>
      </c>
    </row>
    <row r="136" spans="1:2" x14ac:dyDescent="0.3">
      <c r="A136" s="68">
        <v>5946800</v>
      </c>
      <c r="B136" s="68" t="s">
        <v>1111</v>
      </c>
    </row>
    <row r="137" spans="1:2" x14ac:dyDescent="0.3">
      <c r="A137" s="68">
        <v>5976387</v>
      </c>
      <c r="B137" s="68" t="s">
        <v>1111</v>
      </c>
    </row>
    <row r="138" spans="1:2" x14ac:dyDescent="0.3">
      <c r="A138" s="68">
        <v>2867858</v>
      </c>
      <c r="B138" s="68" t="s">
        <v>1121</v>
      </c>
    </row>
    <row r="139" spans="1:2" x14ac:dyDescent="0.3">
      <c r="A139" s="68">
        <v>302971</v>
      </c>
      <c r="B139" s="68" t="s">
        <v>1127</v>
      </c>
    </row>
    <row r="140" spans="1:2" x14ac:dyDescent="0.3">
      <c r="A140" s="68">
        <v>343672</v>
      </c>
      <c r="B140" s="68" t="s">
        <v>1133</v>
      </c>
    </row>
    <row r="141" spans="1:2" x14ac:dyDescent="0.3">
      <c r="A141" s="68">
        <v>47174</v>
      </c>
      <c r="B141" s="68" t="s">
        <v>1139</v>
      </c>
    </row>
    <row r="142" spans="1:2" x14ac:dyDescent="0.3">
      <c r="A142" s="68">
        <v>2508931</v>
      </c>
      <c r="B142" s="68" t="s">
        <v>1149</v>
      </c>
    </row>
    <row r="143" spans="1:2" x14ac:dyDescent="0.3">
      <c r="A143" s="68">
        <v>592846</v>
      </c>
      <c r="B143" s="68" t="s">
        <v>1154</v>
      </c>
    </row>
    <row r="144" spans="1:2" x14ac:dyDescent="0.3">
      <c r="A144" s="68">
        <v>45732</v>
      </c>
      <c r="B144" s="68" t="s">
        <v>3079</v>
      </c>
    </row>
    <row r="145" spans="1:2" x14ac:dyDescent="0.3">
      <c r="A145" s="68">
        <v>4870378</v>
      </c>
      <c r="B145" s="68" t="s">
        <v>1166</v>
      </c>
    </row>
    <row r="146" spans="1:2" x14ac:dyDescent="0.3">
      <c r="A146" s="68">
        <v>6405798</v>
      </c>
      <c r="B146" s="68" t="s">
        <v>1172</v>
      </c>
    </row>
    <row r="147" spans="1:2" x14ac:dyDescent="0.3">
      <c r="A147" s="68">
        <v>533713</v>
      </c>
      <c r="B147" s="68" t="s">
        <v>1180</v>
      </c>
    </row>
    <row r="148" spans="1:2" x14ac:dyDescent="0.3">
      <c r="A148" s="68">
        <v>6426480</v>
      </c>
      <c r="B148" s="68" t="s">
        <v>1187</v>
      </c>
    </row>
    <row r="149" spans="1:2" x14ac:dyDescent="0.3">
      <c r="A149" s="68">
        <v>213624</v>
      </c>
      <c r="B149" s="68" t="s">
        <v>1194</v>
      </c>
    </row>
    <row r="150" spans="1:2" x14ac:dyDescent="0.3">
      <c r="A150" s="68">
        <v>569484</v>
      </c>
      <c r="B150" s="68" t="s">
        <v>1208</v>
      </c>
    </row>
    <row r="151" spans="1:2" x14ac:dyDescent="0.3">
      <c r="A151" s="68">
        <v>444234</v>
      </c>
      <c r="B151" s="68" t="s">
        <v>1215</v>
      </c>
    </row>
    <row r="152" spans="1:2" x14ac:dyDescent="0.3">
      <c r="A152" s="68">
        <v>409775</v>
      </c>
      <c r="B152" s="68" t="s">
        <v>1222</v>
      </c>
    </row>
    <row r="153" spans="1:2" x14ac:dyDescent="0.3">
      <c r="A153" s="68">
        <v>6968690</v>
      </c>
      <c r="B153" s="68" t="s">
        <v>1229</v>
      </c>
    </row>
    <row r="154" spans="1:2" x14ac:dyDescent="0.3">
      <c r="A154" s="68">
        <v>6891266</v>
      </c>
      <c r="B154" s="68" t="s">
        <v>1237</v>
      </c>
    </row>
    <row r="155" spans="1:2" x14ac:dyDescent="0.3">
      <c r="A155" s="68">
        <v>3099770</v>
      </c>
      <c r="B155" s="68" t="s">
        <v>1241</v>
      </c>
    </row>
    <row r="156" spans="1:2" x14ac:dyDescent="0.3">
      <c r="A156" s="68">
        <v>478108</v>
      </c>
      <c r="B156" s="68" t="s">
        <v>1248</v>
      </c>
    </row>
    <row r="157" spans="1:2" x14ac:dyDescent="0.3">
      <c r="A157" s="68">
        <v>3826900</v>
      </c>
      <c r="B157" s="68" t="s">
        <v>1255</v>
      </c>
    </row>
    <row r="158" spans="1:2" x14ac:dyDescent="0.3">
      <c r="A158" s="68">
        <v>6485204</v>
      </c>
      <c r="B158" s="68" t="s">
        <v>1262</v>
      </c>
    </row>
    <row r="159" spans="1:2" x14ac:dyDescent="0.3">
      <c r="A159" s="68">
        <v>2255263</v>
      </c>
      <c r="B159" s="68" t="s">
        <v>1269</v>
      </c>
    </row>
    <row r="160" spans="1:2" x14ac:dyDescent="0.3">
      <c r="A160" s="68">
        <v>3641182</v>
      </c>
      <c r="B160" s="68" t="s">
        <v>1276</v>
      </c>
    </row>
    <row r="161" spans="1:2" x14ac:dyDescent="0.3">
      <c r="A161" s="68">
        <v>5139684</v>
      </c>
      <c r="B161" s="68" t="s">
        <v>1283</v>
      </c>
    </row>
    <row r="162" spans="1:2" x14ac:dyDescent="0.3">
      <c r="A162" s="68">
        <v>6861068</v>
      </c>
      <c r="B162" s="68" t="s">
        <v>1288</v>
      </c>
    </row>
    <row r="163" spans="1:2" x14ac:dyDescent="0.3">
      <c r="A163" s="68" t="s">
        <v>42</v>
      </c>
      <c r="B163" s="68" t="s">
        <v>1293</v>
      </c>
    </row>
    <row r="164" spans="1:2" x14ac:dyDescent="0.3">
      <c r="A164" s="68">
        <v>2050891</v>
      </c>
      <c r="B164" s="68" t="s">
        <v>1301</v>
      </c>
    </row>
    <row r="165" spans="1:2" x14ac:dyDescent="0.3">
      <c r="A165" s="68" t="s">
        <v>42</v>
      </c>
      <c r="B165" s="68" t="s">
        <v>1306</v>
      </c>
    </row>
    <row r="166" spans="1:2" x14ac:dyDescent="0.3">
      <c r="A166" s="68" t="s">
        <v>42</v>
      </c>
      <c r="B166" s="68" t="s">
        <v>1313</v>
      </c>
    </row>
    <row r="167" spans="1:2" x14ac:dyDescent="0.3">
      <c r="A167" s="68">
        <v>2197950</v>
      </c>
      <c r="B167" s="68" t="s">
        <v>1319</v>
      </c>
    </row>
    <row r="168" spans="1:2" x14ac:dyDescent="0.3">
      <c r="A168" s="68">
        <v>6865790</v>
      </c>
      <c r="B168" s="68" t="s">
        <v>1327</v>
      </c>
    </row>
    <row r="169" spans="1:2" x14ac:dyDescent="0.3">
      <c r="A169" s="68">
        <v>2031945</v>
      </c>
      <c r="B169" s="68" t="s">
        <v>1332</v>
      </c>
    </row>
    <row r="170" spans="1:2" x14ac:dyDescent="0.3">
      <c r="A170" s="68">
        <v>6956593</v>
      </c>
      <c r="B170" s="68" t="s">
        <v>1340</v>
      </c>
    </row>
    <row r="171" spans="1:2" x14ac:dyDescent="0.3">
      <c r="A171" s="68">
        <v>2056465</v>
      </c>
      <c r="B171" s="68" t="s">
        <v>1351</v>
      </c>
    </row>
    <row r="172" spans="1:2" x14ac:dyDescent="0.3">
      <c r="A172" s="68">
        <v>2291137</v>
      </c>
      <c r="B172" s="68" t="s">
        <v>1358</v>
      </c>
    </row>
    <row r="173" spans="1:2" x14ac:dyDescent="0.3">
      <c r="A173" s="68"/>
      <c r="B173" s="68" t="s">
        <v>1365</v>
      </c>
    </row>
    <row r="174" spans="1:2" x14ac:dyDescent="0.3">
      <c r="A174" s="68"/>
      <c r="B174" s="68" t="s">
        <v>1373</v>
      </c>
    </row>
    <row r="175" spans="1:2" x14ac:dyDescent="0.3">
      <c r="A175" s="68">
        <v>2491214</v>
      </c>
      <c r="B175" s="68" t="s">
        <v>1381</v>
      </c>
    </row>
    <row r="176" spans="1:2" x14ac:dyDescent="0.3">
      <c r="A176" s="68">
        <v>3603415</v>
      </c>
      <c r="B176" s="68" t="s">
        <v>1388</v>
      </c>
    </row>
    <row r="177" spans="1:2" x14ac:dyDescent="0.3">
      <c r="A177" s="68">
        <v>4085167</v>
      </c>
      <c r="B177" s="68" t="s">
        <v>1395</v>
      </c>
    </row>
    <row r="178" spans="1:2" x14ac:dyDescent="0.3">
      <c r="A178" s="68">
        <v>599124</v>
      </c>
      <c r="B178" s="68" t="s">
        <v>1401</v>
      </c>
    </row>
    <row r="179" spans="1:2" x14ac:dyDescent="0.3">
      <c r="A179" s="68">
        <v>7249480</v>
      </c>
      <c r="B179" s="68" t="s">
        <v>1401</v>
      </c>
    </row>
    <row r="180" spans="1:2" x14ac:dyDescent="0.3">
      <c r="A180" s="68"/>
      <c r="B180" s="68" t="s">
        <v>1409</v>
      </c>
    </row>
    <row r="181" spans="1:2" x14ac:dyDescent="0.3">
      <c r="A181" s="68"/>
      <c r="B181" s="68" t="s">
        <v>1417</v>
      </c>
    </row>
    <row r="182" spans="1:2" x14ac:dyDescent="0.3">
      <c r="A182" s="68">
        <v>489270</v>
      </c>
      <c r="B182" s="68" t="s">
        <v>1423</v>
      </c>
    </row>
    <row r="183" spans="1:2" x14ac:dyDescent="0.3">
      <c r="A183" s="68">
        <v>4235644</v>
      </c>
      <c r="B183" s="68" t="s">
        <v>1432</v>
      </c>
    </row>
    <row r="184" spans="1:2" x14ac:dyDescent="0.3">
      <c r="A184" s="68">
        <v>395318</v>
      </c>
      <c r="B184" s="68" t="s">
        <v>1439</v>
      </c>
    </row>
    <row r="185" spans="1:2" x14ac:dyDescent="0.3">
      <c r="A185" s="68">
        <v>563632</v>
      </c>
      <c r="B185" s="68" t="s">
        <v>1445</v>
      </c>
    </row>
    <row r="186" spans="1:2" x14ac:dyDescent="0.3">
      <c r="A186" s="68">
        <v>2718782</v>
      </c>
      <c r="B186" s="68" t="s">
        <v>1452</v>
      </c>
    </row>
    <row r="187" spans="1:2" x14ac:dyDescent="0.3">
      <c r="A187" s="68">
        <v>2827332</v>
      </c>
      <c r="B187" s="68" t="s">
        <v>1457</v>
      </c>
    </row>
    <row r="188" spans="1:2" x14ac:dyDescent="0.3">
      <c r="A188" s="68">
        <v>2101601</v>
      </c>
      <c r="B188" s="68" t="s">
        <v>1462</v>
      </c>
    </row>
    <row r="189" spans="1:2" x14ac:dyDescent="0.3">
      <c r="A189" s="68">
        <v>4103085</v>
      </c>
      <c r="B189" s="68" t="s">
        <v>1467</v>
      </c>
    </row>
    <row r="190" spans="1:2" x14ac:dyDescent="0.3">
      <c r="A190" s="68">
        <v>2174275</v>
      </c>
      <c r="B190" s="68" t="s">
        <v>1472</v>
      </c>
    </row>
    <row r="191" spans="1:2" x14ac:dyDescent="0.3">
      <c r="A191" s="68" t="s">
        <v>42</v>
      </c>
      <c r="B191" s="68" t="s">
        <v>1481</v>
      </c>
    </row>
    <row r="192" spans="1:2" x14ac:dyDescent="0.3">
      <c r="A192" s="68"/>
      <c r="B192" s="68" t="s">
        <v>1488</v>
      </c>
    </row>
    <row r="193" spans="1:2" x14ac:dyDescent="0.3">
      <c r="A193" s="68">
        <v>7431593</v>
      </c>
      <c r="B193" s="68" t="s">
        <v>1493</v>
      </c>
    </row>
    <row r="194" spans="1:2" x14ac:dyDescent="0.3">
      <c r="A194" s="68">
        <v>7440242</v>
      </c>
      <c r="B194" s="68" t="s">
        <v>1500</v>
      </c>
    </row>
    <row r="195" spans="1:2" x14ac:dyDescent="0.3">
      <c r="A195" s="68">
        <v>2917686</v>
      </c>
      <c r="B195" s="68" t="s">
        <v>1507</v>
      </c>
    </row>
    <row r="196" spans="1:2" x14ac:dyDescent="0.3">
      <c r="A196" s="68">
        <v>3219524</v>
      </c>
      <c r="B196" s="68" t="s">
        <v>1516</v>
      </c>
    </row>
    <row r="197" spans="1:2" x14ac:dyDescent="0.3">
      <c r="A197" s="68">
        <v>7508147</v>
      </c>
      <c r="B197" s="68" t="s">
        <v>1522</v>
      </c>
    </row>
    <row r="198" spans="1:2" x14ac:dyDescent="0.3">
      <c r="A198" s="68">
        <v>92644</v>
      </c>
      <c r="B198" s="68" t="s">
        <v>1529</v>
      </c>
    </row>
    <row r="199" spans="1:2" x14ac:dyDescent="0.3">
      <c r="A199" s="68">
        <v>2318841</v>
      </c>
      <c r="B199" s="68" t="s">
        <v>1535</v>
      </c>
    </row>
    <row r="200" spans="1:2" x14ac:dyDescent="0.3">
      <c r="A200" s="68">
        <v>478231</v>
      </c>
      <c r="B200" s="68" t="s">
        <v>1541</v>
      </c>
    </row>
    <row r="201" spans="1:2" x14ac:dyDescent="0.3">
      <c r="A201" s="68">
        <v>5707320</v>
      </c>
      <c r="B201" s="68" t="s">
        <v>1548</v>
      </c>
    </row>
    <row r="202" spans="1:2" x14ac:dyDescent="0.3">
      <c r="A202" s="68">
        <v>3983074</v>
      </c>
      <c r="B202" s="68" t="s">
        <v>1552</v>
      </c>
    </row>
    <row r="203" spans="1:2" x14ac:dyDescent="0.3">
      <c r="A203" s="68">
        <v>4107927</v>
      </c>
      <c r="B203" s="68" t="s">
        <v>1557</v>
      </c>
    </row>
    <row r="204" spans="1:2" x14ac:dyDescent="0.3">
      <c r="A204" s="68">
        <v>5101491</v>
      </c>
      <c r="B204" s="68" t="s">
        <v>1563</v>
      </c>
    </row>
    <row r="205" spans="1:2" x14ac:dyDescent="0.3">
      <c r="A205" s="68">
        <v>4235422</v>
      </c>
      <c r="B205" s="68" t="s">
        <v>1567</v>
      </c>
    </row>
    <row r="206" spans="1:2" x14ac:dyDescent="0.3">
      <c r="A206" s="68">
        <v>2588518</v>
      </c>
      <c r="B206" s="68" t="s">
        <v>1571</v>
      </c>
    </row>
    <row r="207" spans="1:2" x14ac:dyDescent="0.3">
      <c r="A207" s="68"/>
      <c r="B207" s="68" t="s">
        <v>1578</v>
      </c>
    </row>
    <row r="208" spans="1:2" x14ac:dyDescent="0.3">
      <c r="A208" s="68"/>
      <c r="B208" s="68" t="s">
        <v>1581</v>
      </c>
    </row>
    <row r="209" spans="1:2" x14ac:dyDescent="0.3">
      <c r="A209" s="68"/>
      <c r="B209" s="68" t="s">
        <v>1584</v>
      </c>
    </row>
    <row r="210" spans="1:2" x14ac:dyDescent="0.3">
      <c r="A210" s="68"/>
      <c r="B210" s="68" t="s">
        <v>1587</v>
      </c>
    </row>
    <row r="211" spans="1:2" x14ac:dyDescent="0.3">
      <c r="A211" s="68"/>
      <c r="B211" s="68" t="s">
        <v>1590</v>
      </c>
    </row>
    <row r="212" spans="1:2" x14ac:dyDescent="0.3">
      <c r="A212" s="68"/>
      <c r="B212" s="68" t="s">
        <v>1593</v>
      </c>
    </row>
    <row r="213" spans="1:2" x14ac:dyDescent="0.3">
      <c r="A213" s="68">
        <v>3693036</v>
      </c>
      <c r="B213" s="68" t="s">
        <v>1596</v>
      </c>
    </row>
    <row r="214" spans="1:2" x14ac:dyDescent="0.3">
      <c r="A214" s="68">
        <v>3723492</v>
      </c>
      <c r="B214" s="68" t="s">
        <v>1603</v>
      </c>
    </row>
    <row r="215" spans="1:2" x14ac:dyDescent="0.3">
      <c r="A215" s="68">
        <v>3678393</v>
      </c>
      <c r="B215" s="68" t="s">
        <v>1610</v>
      </c>
    </row>
    <row r="216" spans="1:2" x14ac:dyDescent="0.3">
      <c r="A216" s="68">
        <v>7729325</v>
      </c>
      <c r="B216" s="68" t="s">
        <v>1618</v>
      </c>
    </row>
    <row r="217" spans="1:2" x14ac:dyDescent="0.3">
      <c r="A217" s="68">
        <v>2685864</v>
      </c>
      <c r="B217" s="68" t="s">
        <v>1624</v>
      </c>
    </row>
    <row r="218" spans="1:2" x14ac:dyDescent="0.3">
      <c r="A218" s="68"/>
      <c r="B218" s="68" t="s">
        <v>1629</v>
      </c>
    </row>
    <row r="219" spans="1:2" x14ac:dyDescent="0.3">
      <c r="A219" s="68">
        <v>4225631</v>
      </c>
      <c r="B219" s="68" t="s">
        <v>1634</v>
      </c>
    </row>
    <row r="220" spans="1:2" x14ac:dyDescent="0.3">
      <c r="A220" s="68">
        <v>4979919</v>
      </c>
      <c r="B220" s="68" t="s">
        <v>1643</v>
      </c>
    </row>
    <row r="221" spans="1:2" x14ac:dyDescent="0.3">
      <c r="A221" s="68">
        <v>2886924</v>
      </c>
      <c r="B221" s="68" t="s">
        <v>1648</v>
      </c>
    </row>
    <row r="222" spans="1:2" x14ac:dyDescent="0.3">
      <c r="A222" s="68"/>
      <c r="B222" s="68" t="s">
        <v>1654</v>
      </c>
    </row>
    <row r="223" spans="1:2" x14ac:dyDescent="0.3">
      <c r="A223" s="68"/>
      <c r="B223" s="68" t="s">
        <v>1662</v>
      </c>
    </row>
    <row r="224" spans="1:2" x14ac:dyDescent="0.3">
      <c r="A224" s="68">
        <v>543731</v>
      </c>
      <c r="B224" s="68" t="s">
        <v>1669</v>
      </c>
    </row>
    <row r="225" spans="1:2" x14ac:dyDescent="0.3">
      <c r="A225" s="68">
        <v>4654495</v>
      </c>
      <c r="B225" s="68" t="s">
        <v>1673</v>
      </c>
    </row>
    <row r="226" spans="1:2" x14ac:dyDescent="0.3">
      <c r="A226" s="68">
        <v>7710094</v>
      </c>
      <c r="B226" s="68" t="s">
        <v>1679</v>
      </c>
    </row>
    <row r="227" spans="1:2" x14ac:dyDescent="0.3">
      <c r="A227" s="68">
        <v>7732451</v>
      </c>
      <c r="B227" s="68" t="s">
        <v>1685</v>
      </c>
    </row>
    <row r="228" spans="1:2" x14ac:dyDescent="0.3">
      <c r="A228" s="68">
        <v>3987729</v>
      </c>
      <c r="B228" s="68" t="s">
        <v>1691</v>
      </c>
    </row>
    <row r="229" spans="1:2" x14ac:dyDescent="0.3">
      <c r="A229" s="68">
        <v>7373099</v>
      </c>
      <c r="B229" s="68" t="s">
        <v>1697</v>
      </c>
    </row>
    <row r="230" spans="1:2" x14ac:dyDescent="0.3">
      <c r="A230" s="68"/>
      <c r="B230" s="68" t="s">
        <v>1702</v>
      </c>
    </row>
    <row r="231" spans="1:2" x14ac:dyDescent="0.3">
      <c r="A231" s="68">
        <v>3360528</v>
      </c>
      <c r="B231" s="68" t="s">
        <v>1705</v>
      </c>
    </row>
    <row r="232" spans="1:2" x14ac:dyDescent="0.3">
      <c r="A232" s="68">
        <v>7828741</v>
      </c>
      <c r="B232" s="68" t="s">
        <v>1711</v>
      </c>
    </row>
    <row r="233" spans="1:2" x14ac:dyDescent="0.3">
      <c r="A233" s="68">
        <v>6441443</v>
      </c>
      <c r="B233" s="68" t="s">
        <v>1719</v>
      </c>
    </row>
    <row r="234" spans="1:2" x14ac:dyDescent="0.3">
      <c r="A234" s="68">
        <v>2881685</v>
      </c>
      <c r="B234" s="68" t="s">
        <v>1724</v>
      </c>
    </row>
    <row r="235" spans="1:2" x14ac:dyDescent="0.3">
      <c r="A235" s="68">
        <v>565182</v>
      </c>
      <c r="B235" s="68" t="s">
        <v>1731</v>
      </c>
    </row>
    <row r="236" spans="1:2" x14ac:dyDescent="0.3">
      <c r="A236" s="68">
        <v>2075508</v>
      </c>
      <c r="B236" s="68" t="s">
        <v>1737</v>
      </c>
    </row>
    <row r="237" spans="1:2" x14ac:dyDescent="0.3">
      <c r="A237" s="68">
        <v>8101889</v>
      </c>
      <c r="B237" s="68" t="s">
        <v>1743</v>
      </c>
    </row>
    <row r="238" spans="1:2" x14ac:dyDescent="0.3">
      <c r="A238" s="68"/>
      <c r="B238" s="68" t="s">
        <v>1751</v>
      </c>
    </row>
    <row r="239" spans="1:2" x14ac:dyDescent="0.3">
      <c r="A239" s="68">
        <v>2050044</v>
      </c>
      <c r="B239" s="68" t="s">
        <v>1758</v>
      </c>
    </row>
    <row r="240" spans="1:2" x14ac:dyDescent="0.3">
      <c r="A240" s="68"/>
      <c r="B240" s="68" t="s">
        <v>1765</v>
      </c>
    </row>
    <row r="241" spans="1:2" x14ac:dyDescent="0.3">
      <c r="A241" s="68"/>
      <c r="B241" s="68" t="s">
        <v>1772</v>
      </c>
    </row>
    <row r="242" spans="1:2" x14ac:dyDescent="0.3">
      <c r="A242" s="68">
        <v>4354424</v>
      </c>
      <c r="B242" s="68" t="s">
        <v>1778</v>
      </c>
    </row>
    <row r="243" spans="1:2" x14ac:dyDescent="0.3">
      <c r="A243" s="68">
        <v>4884424</v>
      </c>
      <c r="B243" s="68" t="s">
        <v>1068</v>
      </c>
    </row>
    <row r="244" spans="1:2" x14ac:dyDescent="0.3">
      <c r="A244" s="68"/>
      <c r="B244" s="68" t="s">
        <v>1786</v>
      </c>
    </row>
    <row r="245" spans="1:2" x14ac:dyDescent="0.3">
      <c r="A245" s="68">
        <v>7909973</v>
      </c>
      <c r="B245" s="68" t="s">
        <v>1791</v>
      </c>
    </row>
    <row r="246" spans="1:2" x14ac:dyDescent="0.3">
      <c r="A246" s="68"/>
      <c r="B246" s="68" t="s">
        <v>1797</v>
      </c>
    </row>
    <row r="247" spans="1:2" x14ac:dyDescent="0.3">
      <c r="A247" s="68">
        <v>8371976</v>
      </c>
      <c r="B247" s="68" t="s">
        <v>1800</v>
      </c>
    </row>
    <row r="248" spans="1:2" x14ac:dyDescent="0.3">
      <c r="A248" s="68">
        <v>4678405</v>
      </c>
      <c r="B248" s="68" t="s">
        <v>1807</v>
      </c>
    </row>
    <row r="249" spans="1:2" x14ac:dyDescent="0.3">
      <c r="A249" s="68">
        <v>3917244</v>
      </c>
      <c r="B249" s="68" t="s">
        <v>1814</v>
      </c>
    </row>
    <row r="250" spans="1:2" x14ac:dyDescent="0.3">
      <c r="A250" s="68">
        <v>6305266</v>
      </c>
      <c r="B250" s="68" t="s">
        <v>1823</v>
      </c>
    </row>
    <row r="251" spans="1:2" x14ac:dyDescent="0.3">
      <c r="A251" s="68"/>
      <c r="B251" s="68" t="s">
        <v>1472</v>
      </c>
    </row>
    <row r="252" spans="1:2" x14ac:dyDescent="0.3">
      <c r="A252" s="68">
        <v>2191526</v>
      </c>
      <c r="B252" s="68" t="s">
        <v>1833</v>
      </c>
    </row>
    <row r="253" spans="1:2" x14ac:dyDescent="0.3">
      <c r="A253" s="68">
        <v>4459005</v>
      </c>
      <c r="B253" s="68" t="s">
        <v>1838</v>
      </c>
    </row>
    <row r="254" spans="1:2" x14ac:dyDescent="0.3">
      <c r="A254" s="68">
        <v>2727207</v>
      </c>
      <c r="B254" s="68" t="s">
        <v>1843</v>
      </c>
    </row>
    <row r="255" spans="1:2" x14ac:dyDescent="0.3">
      <c r="A255" s="68">
        <v>2080451</v>
      </c>
      <c r="B255" s="68" t="s">
        <v>1860</v>
      </c>
    </row>
    <row r="256" spans="1:2" x14ac:dyDescent="0.3">
      <c r="A256" s="68">
        <v>227672</v>
      </c>
      <c r="B256" s="68" t="s">
        <v>1866</v>
      </c>
    </row>
    <row r="257" spans="1:2" x14ac:dyDescent="0.3">
      <c r="A257" s="68">
        <v>8600365</v>
      </c>
      <c r="B257" s="68" t="s">
        <v>1871</v>
      </c>
    </row>
    <row r="258" spans="1:2" x14ac:dyDescent="0.3">
      <c r="A258" s="68">
        <v>8682924</v>
      </c>
      <c r="B258" s="68" t="s">
        <v>1878</v>
      </c>
    </row>
    <row r="259" spans="1:2" x14ac:dyDescent="0.3">
      <c r="A259" s="68">
        <v>3344319</v>
      </c>
      <c r="B259" s="68" t="s">
        <v>1882</v>
      </c>
    </row>
    <row r="260" spans="1:2" x14ac:dyDescent="0.3">
      <c r="A260" s="68">
        <v>8705301</v>
      </c>
      <c r="B260" s="68" t="s">
        <v>1888</v>
      </c>
    </row>
    <row r="261" spans="1:2" x14ac:dyDescent="0.3">
      <c r="A261" s="68">
        <v>8837283</v>
      </c>
      <c r="B261" s="68" t="s">
        <v>1893</v>
      </c>
    </row>
    <row r="262" spans="1:2" x14ac:dyDescent="0.3">
      <c r="A262" s="68">
        <v>8864224</v>
      </c>
      <c r="B262" s="68" t="s">
        <v>1897</v>
      </c>
    </row>
    <row r="263" spans="1:2" x14ac:dyDescent="0.3">
      <c r="A263" s="68"/>
      <c r="B263" s="68" t="s">
        <v>1902</v>
      </c>
    </row>
    <row r="264" spans="1:2" x14ac:dyDescent="0.3">
      <c r="A264" s="68">
        <v>2125874</v>
      </c>
      <c r="B264" s="68" t="s">
        <v>1909</v>
      </c>
    </row>
    <row r="265" spans="1:2" x14ac:dyDescent="0.3">
      <c r="A265" s="68">
        <v>4391645</v>
      </c>
      <c r="B265" s="68" t="s">
        <v>1916</v>
      </c>
    </row>
    <row r="266" spans="1:2" x14ac:dyDescent="0.3">
      <c r="A266" s="68">
        <v>6900933</v>
      </c>
      <c r="B266" s="68" t="s">
        <v>1922</v>
      </c>
    </row>
    <row r="267" spans="1:2" x14ac:dyDescent="0.3">
      <c r="A267" s="68">
        <v>5614296</v>
      </c>
      <c r="B267" s="68" t="s">
        <v>1927</v>
      </c>
    </row>
    <row r="268" spans="1:2" x14ac:dyDescent="0.3">
      <c r="A268" s="68">
        <v>7901917</v>
      </c>
      <c r="B268" s="68" t="s">
        <v>1935</v>
      </c>
    </row>
    <row r="269" spans="1:2" x14ac:dyDescent="0.3">
      <c r="A269" s="68">
        <v>7710245</v>
      </c>
      <c r="B269" s="68" t="s">
        <v>1942</v>
      </c>
    </row>
    <row r="270" spans="1:2" x14ac:dyDescent="0.3">
      <c r="A270" s="68">
        <v>3672188</v>
      </c>
      <c r="B270" s="68" t="s">
        <v>1950</v>
      </c>
    </row>
    <row r="271" spans="1:2" x14ac:dyDescent="0.3">
      <c r="A271" s="68">
        <v>8579810</v>
      </c>
      <c r="B271" s="68" t="s">
        <v>1956</v>
      </c>
    </row>
    <row r="272" spans="1:2" x14ac:dyDescent="0.3">
      <c r="A272" s="68">
        <v>540907</v>
      </c>
      <c r="B272" s="68" t="s">
        <v>1961</v>
      </c>
    </row>
    <row r="273" spans="1:2" x14ac:dyDescent="0.3">
      <c r="A273" s="68">
        <v>2980746</v>
      </c>
      <c r="B273" s="68" t="s">
        <v>1968</v>
      </c>
    </row>
    <row r="274" spans="1:2" x14ac:dyDescent="0.3">
      <c r="A274" s="68">
        <v>5555428</v>
      </c>
      <c r="B274" s="68" t="s">
        <v>1976</v>
      </c>
    </row>
    <row r="275" spans="1:2" x14ac:dyDescent="0.3">
      <c r="A275" s="68">
        <v>8749759</v>
      </c>
      <c r="B275" s="68" t="s">
        <v>1983</v>
      </c>
    </row>
    <row r="276" spans="1:2" x14ac:dyDescent="0.3">
      <c r="A276" s="68">
        <v>8792987</v>
      </c>
      <c r="B276" s="68" t="s">
        <v>1989</v>
      </c>
    </row>
    <row r="277" spans="1:2" x14ac:dyDescent="0.3">
      <c r="A277" s="68">
        <v>8776435</v>
      </c>
      <c r="B277" s="68" t="s">
        <v>1995</v>
      </c>
    </row>
    <row r="278" spans="1:2" x14ac:dyDescent="0.3">
      <c r="A278" s="68"/>
      <c r="B278" s="68" t="s">
        <v>2001</v>
      </c>
    </row>
    <row r="279" spans="1:2" x14ac:dyDescent="0.3">
      <c r="A279" s="68">
        <v>3177081</v>
      </c>
      <c r="B279" s="68" t="s">
        <v>2007</v>
      </c>
    </row>
    <row r="280" spans="1:2" x14ac:dyDescent="0.3">
      <c r="A280" s="68">
        <v>5376760</v>
      </c>
      <c r="B280" s="68" t="s">
        <v>2016</v>
      </c>
    </row>
    <row r="281" spans="1:2" x14ac:dyDescent="0.3">
      <c r="A281" s="68">
        <v>5170554</v>
      </c>
      <c r="B281" s="68" t="s">
        <v>2020</v>
      </c>
    </row>
    <row r="282" spans="1:2" x14ac:dyDescent="0.3">
      <c r="A282" s="68">
        <v>5538212</v>
      </c>
      <c r="B282" s="68" t="s">
        <v>2025</v>
      </c>
    </row>
    <row r="283" spans="1:2" x14ac:dyDescent="0.3">
      <c r="A283" s="68">
        <v>4960119</v>
      </c>
      <c r="B283" s="68" t="s">
        <v>2029</v>
      </c>
    </row>
    <row r="284" spans="1:2" x14ac:dyDescent="0.3">
      <c r="A284" s="68">
        <v>8023066</v>
      </c>
      <c r="B284" s="68" t="s">
        <v>2035</v>
      </c>
    </row>
    <row r="285" spans="1:2" x14ac:dyDescent="0.3">
      <c r="A285" s="68">
        <v>2009736</v>
      </c>
      <c r="B285" s="68" t="s">
        <v>2046</v>
      </c>
    </row>
    <row r="286" spans="1:2" x14ac:dyDescent="0.3">
      <c r="A286" s="68">
        <v>3919090</v>
      </c>
      <c r="B286" s="68" t="s">
        <v>2052</v>
      </c>
    </row>
    <row r="287" spans="1:2" x14ac:dyDescent="0.3">
      <c r="A287" s="68">
        <v>3438437</v>
      </c>
      <c r="B287" s="68" t="s">
        <v>2058</v>
      </c>
    </row>
    <row r="288" spans="1:2" x14ac:dyDescent="0.3">
      <c r="A288" s="68">
        <v>8419108</v>
      </c>
      <c r="B288" s="68" t="s">
        <v>2067</v>
      </c>
    </row>
    <row r="289" spans="1:2" x14ac:dyDescent="0.3">
      <c r="A289" s="68">
        <v>5089063</v>
      </c>
      <c r="B289" s="68" t="s">
        <v>2072</v>
      </c>
    </row>
    <row r="290" spans="1:2" x14ac:dyDescent="0.3">
      <c r="A290" s="68"/>
      <c r="B290" s="68" t="s">
        <v>2076</v>
      </c>
    </row>
    <row r="291" spans="1:2" x14ac:dyDescent="0.3">
      <c r="A291" s="68">
        <v>3364629</v>
      </c>
      <c r="B291" s="68" t="s">
        <v>2083</v>
      </c>
    </row>
    <row r="292" spans="1:2" x14ac:dyDescent="0.3">
      <c r="A292" s="68"/>
      <c r="B292" s="68" t="s">
        <v>2090</v>
      </c>
    </row>
    <row r="293" spans="1:2" x14ac:dyDescent="0.3">
      <c r="A293" s="68">
        <v>9034502</v>
      </c>
      <c r="B293" s="68" t="s">
        <v>2095</v>
      </c>
    </row>
    <row r="294" spans="1:2" x14ac:dyDescent="0.3">
      <c r="A294" s="68">
        <v>2601198</v>
      </c>
      <c r="B294" s="68" t="s">
        <v>2099</v>
      </c>
    </row>
    <row r="295" spans="1:2" x14ac:dyDescent="0.3">
      <c r="A295" s="68">
        <v>2695313</v>
      </c>
      <c r="B295" s="68" t="s">
        <v>2105</v>
      </c>
    </row>
    <row r="296" spans="1:2" x14ac:dyDescent="0.3">
      <c r="A296" s="68"/>
      <c r="B296" s="68" t="s">
        <v>2113</v>
      </c>
    </row>
    <row r="297" spans="1:2" x14ac:dyDescent="0.3">
      <c r="A297" s="68">
        <v>2391152</v>
      </c>
      <c r="B297" s="68" t="s">
        <v>2118</v>
      </c>
    </row>
    <row r="298" spans="1:2" x14ac:dyDescent="0.3">
      <c r="A298" s="68">
        <v>362681</v>
      </c>
      <c r="B298" s="68" t="s">
        <v>2125</v>
      </c>
    </row>
    <row r="299" spans="1:2" x14ac:dyDescent="0.3">
      <c r="A299" s="68">
        <v>2605296</v>
      </c>
      <c r="B299" s="68" t="s">
        <v>2131</v>
      </c>
    </row>
    <row r="300" spans="1:2" x14ac:dyDescent="0.3">
      <c r="A300" s="68"/>
      <c r="B300" s="68" t="s">
        <v>2136</v>
      </c>
    </row>
    <row r="301" spans="1:2" x14ac:dyDescent="0.3">
      <c r="A301" s="68">
        <v>4679904</v>
      </c>
      <c r="B301" s="68" t="s">
        <v>2143</v>
      </c>
    </row>
    <row r="302" spans="1:2" x14ac:dyDescent="0.3">
      <c r="A302" s="68"/>
      <c r="B302" s="68" t="s">
        <v>2148</v>
      </c>
    </row>
    <row r="303" spans="1:2" x14ac:dyDescent="0.3">
      <c r="A303" s="68">
        <v>4841771</v>
      </c>
      <c r="B303" s="68" t="s">
        <v>2153</v>
      </c>
    </row>
    <row r="304" spans="1:2" x14ac:dyDescent="0.3">
      <c r="A304" s="68">
        <v>8529063</v>
      </c>
      <c r="B304" s="68" t="s">
        <v>2158</v>
      </c>
    </row>
    <row r="305" spans="1:2" x14ac:dyDescent="0.3">
      <c r="A305" s="68">
        <v>2327204</v>
      </c>
      <c r="B305" s="68" t="s">
        <v>2164</v>
      </c>
    </row>
    <row r="306" spans="1:2" x14ac:dyDescent="0.3">
      <c r="A306" s="68"/>
      <c r="B306" s="68" t="s">
        <v>2170</v>
      </c>
    </row>
    <row r="307" spans="1:2" x14ac:dyDescent="0.3">
      <c r="A307" s="68">
        <v>2185338</v>
      </c>
      <c r="B307" s="68" t="s">
        <v>2177</v>
      </c>
    </row>
    <row r="308" spans="1:2" x14ac:dyDescent="0.3">
      <c r="A308" s="68">
        <v>8478389</v>
      </c>
      <c r="B308" s="68" t="s">
        <v>2184</v>
      </c>
    </row>
    <row r="309" spans="1:2" x14ac:dyDescent="0.3">
      <c r="A309" s="68"/>
      <c r="B309" s="68" t="s">
        <v>2191</v>
      </c>
    </row>
    <row r="310" spans="1:2" x14ac:dyDescent="0.3">
      <c r="A310" s="68">
        <v>2993570</v>
      </c>
      <c r="B310" s="68" t="s">
        <v>3170</v>
      </c>
    </row>
    <row r="311" spans="1:2" x14ac:dyDescent="0.3">
      <c r="A311" s="68">
        <v>2059776</v>
      </c>
      <c r="B311" s="68" t="s">
        <v>2204</v>
      </c>
    </row>
    <row r="312" spans="1:2" x14ac:dyDescent="0.3">
      <c r="A312" s="68">
        <v>382625</v>
      </c>
      <c r="B312" s="68" t="s">
        <v>2211</v>
      </c>
    </row>
    <row r="313" spans="1:2" x14ac:dyDescent="0.3">
      <c r="A313" s="68">
        <v>256834</v>
      </c>
      <c r="B313" s="68" t="s">
        <v>2218</v>
      </c>
    </row>
    <row r="314" spans="1:2" x14ac:dyDescent="0.3">
      <c r="A314" s="68">
        <v>3610965</v>
      </c>
      <c r="B314" s="68" t="s">
        <v>2225</v>
      </c>
    </row>
    <row r="315" spans="1:2" x14ac:dyDescent="0.3">
      <c r="A315" s="68"/>
      <c r="B315" s="68" t="s">
        <v>2229</v>
      </c>
    </row>
    <row r="316" spans="1:2" x14ac:dyDescent="0.3">
      <c r="A316" s="68"/>
      <c r="B316" s="68" t="s">
        <v>2237</v>
      </c>
    </row>
    <row r="317" spans="1:2" x14ac:dyDescent="0.3">
      <c r="A317" s="68">
        <v>4636348</v>
      </c>
      <c r="B317" s="68" t="s">
        <v>2242</v>
      </c>
    </row>
    <row r="318" spans="1:2" x14ac:dyDescent="0.3">
      <c r="A318" s="68">
        <v>3083217</v>
      </c>
      <c r="B318" s="68" t="s">
        <v>2248</v>
      </c>
    </row>
    <row r="319" spans="1:2" x14ac:dyDescent="0.3">
      <c r="A319" s="68"/>
      <c r="B319" s="68" t="s">
        <v>2255</v>
      </c>
    </row>
    <row r="320" spans="1:2" x14ac:dyDescent="0.3">
      <c r="A320" s="68">
        <v>3506336</v>
      </c>
      <c r="B320" s="68" t="s">
        <v>2261</v>
      </c>
    </row>
    <row r="321" spans="1:2" x14ac:dyDescent="0.3">
      <c r="A321" s="68"/>
      <c r="B321" s="68" t="s">
        <v>2267</v>
      </c>
    </row>
    <row r="322" spans="1:2" x14ac:dyDescent="0.3">
      <c r="A322" s="68">
        <v>2617730</v>
      </c>
      <c r="B322" s="68" t="s">
        <v>2273</v>
      </c>
    </row>
    <row r="323" spans="1:2" x14ac:dyDescent="0.3">
      <c r="A323" s="68">
        <v>3986976</v>
      </c>
      <c r="B323" s="68" t="s">
        <v>2280</v>
      </c>
    </row>
    <row r="324" spans="1:2" x14ac:dyDescent="0.3">
      <c r="A324" s="68">
        <v>3193074</v>
      </c>
      <c r="B324" s="68" t="s">
        <v>2285</v>
      </c>
    </row>
    <row r="325" spans="1:2" x14ac:dyDescent="0.3">
      <c r="A325" s="68">
        <v>392728</v>
      </c>
      <c r="B325" s="68" t="s">
        <v>2293</v>
      </c>
    </row>
    <row r="326" spans="1:2" x14ac:dyDescent="0.3">
      <c r="A326" s="68"/>
      <c r="B326" s="68" t="s">
        <v>2300</v>
      </c>
    </row>
    <row r="327" spans="1:2" x14ac:dyDescent="0.3">
      <c r="A327" s="68">
        <v>2944622</v>
      </c>
      <c r="B327" s="68" t="s">
        <v>2307</v>
      </c>
    </row>
    <row r="328" spans="1:2" x14ac:dyDescent="0.3">
      <c r="A328" s="68">
        <v>5170200</v>
      </c>
      <c r="B328" s="68" t="s">
        <v>2273</v>
      </c>
    </row>
    <row r="329" spans="1:2" x14ac:dyDescent="0.3">
      <c r="A329" s="68">
        <v>8929775</v>
      </c>
      <c r="B329" s="68" t="s">
        <v>2313</v>
      </c>
    </row>
    <row r="330" spans="1:2" x14ac:dyDescent="0.3">
      <c r="A330" s="68">
        <v>9028089</v>
      </c>
      <c r="B330" s="68" t="s">
        <v>2321</v>
      </c>
    </row>
    <row r="331" spans="1:2" x14ac:dyDescent="0.3">
      <c r="A331" s="68">
        <v>8781245</v>
      </c>
      <c r="B331" s="68" t="s">
        <v>2328</v>
      </c>
    </row>
    <row r="332" spans="1:2" x14ac:dyDescent="0.3">
      <c r="A332" s="68">
        <v>8093680</v>
      </c>
      <c r="B332" s="68" t="s">
        <v>2334</v>
      </c>
    </row>
    <row r="333" spans="1:2" x14ac:dyDescent="0.3">
      <c r="A333" s="68">
        <v>3739677</v>
      </c>
      <c r="B333" s="68" t="s">
        <v>2340</v>
      </c>
    </row>
    <row r="334" spans="1:2" x14ac:dyDescent="0.3">
      <c r="A334" s="68">
        <v>2453062</v>
      </c>
      <c r="B334" s="68" t="s">
        <v>2346</v>
      </c>
    </row>
    <row r="335" spans="1:2" x14ac:dyDescent="0.3">
      <c r="A335" s="68">
        <v>2165264</v>
      </c>
      <c r="B335" s="68" t="s">
        <v>2352</v>
      </c>
    </row>
    <row r="336" spans="1:2" x14ac:dyDescent="0.3">
      <c r="A336" s="68">
        <v>1027565</v>
      </c>
      <c r="B336" s="68" t="s">
        <v>2359</v>
      </c>
    </row>
    <row r="337" spans="1:2" x14ac:dyDescent="0.3">
      <c r="A337" s="68">
        <v>8411015</v>
      </c>
      <c r="B337" s="68" t="s">
        <v>2364</v>
      </c>
    </row>
    <row r="338" spans="1:2" x14ac:dyDescent="0.3">
      <c r="A338" s="68">
        <v>8499407</v>
      </c>
      <c r="B338" s="68" t="s">
        <v>2368</v>
      </c>
    </row>
    <row r="339" spans="1:2" x14ac:dyDescent="0.3">
      <c r="A339" s="68">
        <v>2129293</v>
      </c>
      <c r="B339" s="68" t="s">
        <v>2371</v>
      </c>
    </row>
    <row r="340" spans="1:2" x14ac:dyDescent="0.3">
      <c r="A340" s="68">
        <v>9044731</v>
      </c>
      <c r="B340" s="68" t="s">
        <v>2378</v>
      </c>
    </row>
    <row r="341" spans="1:2" x14ac:dyDescent="0.3">
      <c r="A341" s="68">
        <v>9044724</v>
      </c>
      <c r="B341" s="68" t="s">
        <v>2383</v>
      </c>
    </row>
    <row r="342" spans="1:2" x14ac:dyDescent="0.3">
      <c r="A342" s="68"/>
      <c r="B342" s="68" t="s">
        <v>2395</v>
      </c>
    </row>
    <row r="343" spans="1:2" x14ac:dyDescent="0.3">
      <c r="A343" s="68"/>
      <c r="B343" s="68" t="s">
        <v>2400</v>
      </c>
    </row>
    <row r="344" spans="1:2" x14ac:dyDescent="0.3">
      <c r="A344" s="68">
        <v>3053721</v>
      </c>
      <c r="B344" s="68" t="s">
        <v>2409</v>
      </c>
    </row>
    <row r="345" spans="1:2" x14ac:dyDescent="0.3">
      <c r="A345" s="68">
        <v>7289602</v>
      </c>
      <c r="B345" s="68" t="s">
        <v>2418</v>
      </c>
    </row>
    <row r="346" spans="1:2" x14ac:dyDescent="0.3">
      <c r="A346" s="68">
        <v>52385</v>
      </c>
      <c r="B346" s="68" t="s">
        <v>2426</v>
      </c>
    </row>
    <row r="347" spans="1:2" x14ac:dyDescent="0.3">
      <c r="A347" s="68">
        <v>49620</v>
      </c>
      <c r="B347" s="68" t="s">
        <v>2433</v>
      </c>
    </row>
    <row r="348" spans="1:2" x14ac:dyDescent="0.3">
      <c r="A348" s="68">
        <v>3860657</v>
      </c>
      <c r="B348" s="68" t="s">
        <v>2438</v>
      </c>
    </row>
    <row r="349" spans="1:2" x14ac:dyDescent="0.3">
      <c r="A349" s="68"/>
      <c r="B349" s="68" t="s">
        <v>2446</v>
      </c>
    </row>
    <row r="350" spans="1:2" x14ac:dyDescent="0.3">
      <c r="A350" s="68">
        <v>3569953</v>
      </c>
      <c r="B350" s="68" t="s">
        <v>2453</v>
      </c>
    </row>
    <row r="351" spans="1:2" x14ac:dyDescent="0.3">
      <c r="A351" s="68">
        <v>445364</v>
      </c>
      <c r="B351" s="68" t="s">
        <v>2460</v>
      </c>
    </row>
    <row r="352" spans="1:2" x14ac:dyDescent="0.3">
      <c r="A352" s="68">
        <v>3037526</v>
      </c>
      <c r="B352" s="68" t="s">
        <v>2465</v>
      </c>
    </row>
    <row r="353" spans="1:2" x14ac:dyDescent="0.3">
      <c r="A353" s="68">
        <v>4179935</v>
      </c>
      <c r="B353" s="68" t="s">
        <v>2471</v>
      </c>
    </row>
    <row r="354" spans="1:2" x14ac:dyDescent="0.3">
      <c r="A354" s="68"/>
      <c r="B354" s="68" t="s">
        <v>2480</v>
      </c>
    </row>
    <row r="355" spans="1:2" x14ac:dyDescent="0.3">
      <c r="A355" s="68">
        <v>9157879</v>
      </c>
      <c r="B355" s="68" t="s">
        <v>2489</v>
      </c>
    </row>
    <row r="356" spans="1:2" x14ac:dyDescent="0.3">
      <c r="A356" s="68">
        <v>8107483</v>
      </c>
      <c r="B356" s="68" t="s">
        <v>2496</v>
      </c>
    </row>
    <row r="357" spans="1:2" x14ac:dyDescent="0.3">
      <c r="A357" s="68">
        <v>1042005</v>
      </c>
      <c r="B357" s="68" t="s">
        <v>2503</v>
      </c>
    </row>
    <row r="358" spans="1:2" x14ac:dyDescent="0.3">
      <c r="A358" s="68">
        <v>3976758</v>
      </c>
      <c r="B358" s="68" t="s">
        <v>2514</v>
      </c>
    </row>
    <row r="359" spans="1:2" x14ac:dyDescent="0.3">
      <c r="A359" s="68">
        <v>425175</v>
      </c>
      <c r="B359" s="68" t="s">
        <v>2520</v>
      </c>
    </row>
    <row r="360" spans="1:2" x14ac:dyDescent="0.3">
      <c r="A360" s="68">
        <v>9141923</v>
      </c>
      <c r="B360" s="68" t="s">
        <v>2526</v>
      </c>
    </row>
    <row r="361" spans="1:2" x14ac:dyDescent="0.3">
      <c r="A361" s="68"/>
      <c r="B361" s="68" t="s">
        <v>2537</v>
      </c>
    </row>
    <row r="362" spans="1:2" x14ac:dyDescent="0.3">
      <c r="A362" s="68">
        <v>8512584</v>
      </c>
      <c r="B362" s="68" t="s">
        <v>2541</v>
      </c>
    </row>
    <row r="363" spans="1:2" x14ac:dyDescent="0.3">
      <c r="A363" s="68"/>
      <c r="B363" s="68" t="s">
        <v>2549</v>
      </c>
    </row>
    <row r="364" spans="1:2" x14ac:dyDescent="0.3">
      <c r="A364" s="68"/>
      <c r="B364" s="68" t="s">
        <v>1037</v>
      </c>
    </row>
    <row r="365" spans="1:2" x14ac:dyDescent="0.3">
      <c r="A365" s="68"/>
      <c r="B365" s="68" t="s">
        <v>1480</v>
      </c>
    </row>
    <row r="366" spans="1:2" x14ac:dyDescent="0.3">
      <c r="A366" s="68">
        <v>9166623</v>
      </c>
      <c r="B366" s="68" t="s">
        <v>2603</v>
      </c>
    </row>
    <row r="367" spans="1:2" x14ac:dyDescent="0.3">
      <c r="A367" s="68">
        <v>9166592</v>
      </c>
      <c r="B367" s="68" t="s">
        <v>2558</v>
      </c>
    </row>
    <row r="368" spans="1:2" x14ac:dyDescent="0.3">
      <c r="A368" s="68">
        <v>9169847</v>
      </c>
      <c r="B368" s="68" t="s">
        <v>2574</v>
      </c>
    </row>
    <row r="369" spans="1:2" x14ac:dyDescent="0.3">
      <c r="A369" s="68">
        <v>9166930</v>
      </c>
      <c r="B369" s="68" t="s">
        <v>2582</v>
      </c>
    </row>
    <row r="370" spans="1:2" x14ac:dyDescent="0.3">
      <c r="A370" s="68">
        <v>4329414</v>
      </c>
      <c r="B370" s="68" t="s">
        <v>2590</v>
      </c>
    </row>
    <row r="371" spans="1:2" x14ac:dyDescent="0.3">
      <c r="A371" s="68">
        <v>2759577</v>
      </c>
      <c r="B371" s="68" t="s">
        <v>2597</v>
      </c>
    </row>
    <row r="372" spans="1:2" x14ac:dyDescent="0.3">
      <c r="A372" s="68">
        <v>2888131</v>
      </c>
      <c r="B372" s="68" t="s">
        <v>2611</v>
      </c>
    </row>
    <row r="373" spans="1:2" x14ac:dyDescent="0.3">
      <c r="A373" s="68">
        <v>348850</v>
      </c>
      <c r="B373" s="68" t="s">
        <v>2619</v>
      </c>
    </row>
    <row r="374" spans="1:2" x14ac:dyDescent="0.3">
      <c r="A374" s="68">
        <v>4372604</v>
      </c>
      <c r="B374" s="68" t="s">
        <v>2624</v>
      </c>
    </row>
    <row r="375" spans="1:2" x14ac:dyDescent="0.3">
      <c r="A375" s="68"/>
      <c r="B375" s="68" t="s">
        <v>2632</v>
      </c>
    </row>
    <row r="376" spans="1:2" x14ac:dyDescent="0.3">
      <c r="A376" s="68">
        <v>3515208</v>
      </c>
      <c r="B376" s="68" t="s">
        <v>2639</v>
      </c>
    </row>
    <row r="377" spans="1:2" x14ac:dyDescent="0.3">
      <c r="A377" s="68">
        <v>2505688</v>
      </c>
      <c r="B377" s="68" t="s">
        <v>2646</v>
      </c>
    </row>
    <row r="378" spans="1:2" x14ac:dyDescent="0.3">
      <c r="A378" s="68"/>
      <c r="B378" s="68" t="s">
        <v>2052</v>
      </c>
    </row>
    <row r="379" spans="1:2" x14ac:dyDescent="0.3">
      <c r="A379" s="68"/>
      <c r="B379" s="68" t="s">
        <v>2655</v>
      </c>
    </row>
    <row r="380" spans="1:2" x14ac:dyDescent="0.3">
      <c r="A380" s="68">
        <v>4123972</v>
      </c>
      <c r="B380" s="68" t="s">
        <v>2661</v>
      </c>
    </row>
    <row r="381" spans="1:2" x14ac:dyDescent="0.3">
      <c r="A381" s="68">
        <v>9301992</v>
      </c>
      <c r="B381" s="68" t="s">
        <v>2669</v>
      </c>
    </row>
    <row r="382" spans="1:2" x14ac:dyDescent="0.3">
      <c r="A382" s="68"/>
      <c r="B382" s="68" t="s">
        <v>3464</v>
      </c>
    </row>
    <row r="383" spans="1:2" x14ac:dyDescent="0.3">
      <c r="A383" s="68">
        <v>4824944</v>
      </c>
      <c r="B383" s="68" t="s">
        <v>2683</v>
      </c>
    </row>
    <row r="384" spans="1:2" x14ac:dyDescent="0.3">
      <c r="A384" s="68">
        <v>4309241</v>
      </c>
      <c r="B384" s="68" t="s">
        <v>3465</v>
      </c>
    </row>
    <row r="385" spans="1:2" x14ac:dyDescent="0.3">
      <c r="A385" s="68">
        <v>4384235</v>
      </c>
      <c r="B385" s="68" t="s">
        <v>2697</v>
      </c>
    </row>
    <row r="386" spans="1:2" x14ac:dyDescent="0.3">
      <c r="A386" s="68">
        <v>9101054</v>
      </c>
      <c r="B386" s="68" t="s">
        <v>2704</v>
      </c>
    </row>
    <row r="387" spans="1:2" x14ac:dyDescent="0.3">
      <c r="A387" s="68">
        <v>6142616</v>
      </c>
      <c r="B387" s="68" t="s">
        <v>2710</v>
      </c>
    </row>
    <row r="388" spans="1:2" x14ac:dyDescent="0.3">
      <c r="A388" s="68">
        <v>9298250</v>
      </c>
      <c r="B388" s="68" t="s">
        <v>2715</v>
      </c>
    </row>
    <row r="389" spans="1:2" x14ac:dyDescent="0.3">
      <c r="A389" s="68"/>
      <c r="B389" s="68" t="s">
        <v>177</v>
      </c>
    </row>
    <row r="390" spans="1:2" x14ac:dyDescent="0.3">
      <c r="A390" s="68">
        <v>7117925</v>
      </c>
      <c r="B390" s="68" t="s">
        <v>2721</v>
      </c>
    </row>
    <row r="391" spans="1:2" x14ac:dyDescent="0.3">
      <c r="A391" s="68">
        <v>493024</v>
      </c>
      <c r="B391" s="68" t="s">
        <v>2725</v>
      </c>
    </row>
    <row r="392" spans="1:2" x14ac:dyDescent="0.3">
      <c r="A392" s="68">
        <v>3478782</v>
      </c>
      <c r="B392" s="68" t="s">
        <v>2730</v>
      </c>
    </row>
    <row r="393" spans="1:2" x14ac:dyDescent="0.3">
      <c r="A393" s="68"/>
      <c r="B393" s="68" t="s">
        <v>2736</v>
      </c>
    </row>
    <row r="394" spans="1:2" x14ac:dyDescent="0.3">
      <c r="A394" s="68">
        <v>7143143</v>
      </c>
      <c r="B394" s="68" t="s">
        <v>2742</v>
      </c>
    </row>
    <row r="395" spans="1:2" x14ac:dyDescent="0.3">
      <c r="A395" s="68">
        <v>2695353</v>
      </c>
      <c r="B395" s="68" t="s">
        <v>2748</v>
      </c>
    </row>
    <row r="396" spans="1:2" x14ac:dyDescent="0.3">
      <c r="A396" s="68">
        <v>9340499</v>
      </c>
      <c r="B396" s="68" t="s">
        <v>2754</v>
      </c>
    </row>
    <row r="397" spans="1:2" x14ac:dyDescent="0.3">
      <c r="A397" s="68">
        <v>9379548</v>
      </c>
      <c r="B397" s="68" t="s">
        <v>2758</v>
      </c>
    </row>
    <row r="398" spans="1:2" x14ac:dyDescent="0.3">
      <c r="A398" s="68">
        <v>2699607</v>
      </c>
      <c r="B398" s="68" t="s">
        <v>2763</v>
      </c>
    </row>
    <row r="399" spans="1:2" x14ac:dyDescent="0.3">
      <c r="A399" s="68">
        <v>2804318</v>
      </c>
      <c r="B399" s="68" t="s">
        <v>2769</v>
      </c>
    </row>
    <row r="400" spans="1:2" x14ac:dyDescent="0.3">
      <c r="A400" s="68">
        <v>3146044</v>
      </c>
      <c r="B400" s="68" t="s">
        <v>2775</v>
      </c>
    </row>
    <row r="401" spans="1:2" x14ac:dyDescent="0.3">
      <c r="A401" s="68">
        <v>3448400</v>
      </c>
      <c r="B401" s="68" t="s">
        <v>2780</v>
      </c>
    </row>
    <row r="402" spans="1:2" x14ac:dyDescent="0.3">
      <c r="A402" s="68">
        <v>7782612</v>
      </c>
      <c r="B402" s="68" t="s">
        <v>2787</v>
      </c>
    </row>
    <row r="403" spans="1:2" x14ac:dyDescent="0.3">
      <c r="A403" s="68">
        <v>421328</v>
      </c>
      <c r="B403" s="68" t="s">
        <v>2794</v>
      </c>
    </row>
    <row r="404" spans="1:2" x14ac:dyDescent="0.3">
      <c r="A404" s="68">
        <v>6000641</v>
      </c>
      <c r="B404" s="68" t="s">
        <v>3466</v>
      </c>
    </row>
    <row r="405" spans="1:2" x14ac:dyDescent="0.3">
      <c r="A405" s="68">
        <v>214558</v>
      </c>
      <c r="B405" s="68" t="s">
        <v>3467</v>
      </c>
    </row>
    <row r="406" spans="1:2" x14ac:dyDescent="0.3">
      <c r="A406" s="68">
        <v>14353602</v>
      </c>
      <c r="B406" s="68" t="s">
        <v>2810</v>
      </c>
    </row>
    <row r="407" spans="1:2" x14ac:dyDescent="0.3">
      <c r="A407" s="68">
        <v>2440964</v>
      </c>
      <c r="B407" s="68" t="s">
        <v>2812</v>
      </c>
    </row>
    <row r="408" spans="1:2" x14ac:dyDescent="0.3">
      <c r="A408" s="68">
        <v>9832938</v>
      </c>
      <c r="B408" s="68" t="s">
        <v>2817</v>
      </c>
    </row>
    <row r="409" spans="1:2" x14ac:dyDescent="0.3">
      <c r="A409" s="68"/>
      <c r="B409" s="68" t="s">
        <v>2822</v>
      </c>
    </row>
    <row r="410" spans="1:2" x14ac:dyDescent="0.3">
      <c r="A410" s="68">
        <v>2720729</v>
      </c>
      <c r="B410" s="68" t="s">
        <v>2828</v>
      </c>
    </row>
    <row r="411" spans="1:2" x14ac:dyDescent="0.3">
      <c r="A411" s="68">
        <v>2752006</v>
      </c>
      <c r="B411" s="68" t="s">
        <v>2835</v>
      </c>
    </row>
    <row r="412" spans="1:2" x14ac:dyDescent="0.3">
      <c r="A412" s="68">
        <v>8662828</v>
      </c>
      <c r="B412" s="68" t="s">
        <v>2841</v>
      </c>
    </row>
    <row r="413" spans="1:2" x14ac:dyDescent="0.3">
      <c r="A413" s="68">
        <v>9650714</v>
      </c>
      <c r="B413" s="68" t="s">
        <v>2846</v>
      </c>
    </row>
    <row r="414" spans="1:2" x14ac:dyDescent="0.3">
      <c r="A414" s="68">
        <v>7005791</v>
      </c>
      <c r="B414" s="68" t="s">
        <v>2851</v>
      </c>
    </row>
    <row r="415" spans="1:2" x14ac:dyDescent="0.3">
      <c r="A415" s="68">
        <v>2030332</v>
      </c>
      <c r="B415" s="68" t="s">
        <v>2858</v>
      </c>
    </row>
    <row r="416" spans="1:2" x14ac:dyDescent="0.3">
      <c r="A416" s="68">
        <v>354280</v>
      </c>
      <c r="B416" s="68" t="s">
        <v>2865</v>
      </c>
    </row>
    <row r="417" spans="1:2" x14ac:dyDescent="0.3">
      <c r="A417" s="68"/>
      <c r="B417" s="68" t="s">
        <v>2873</v>
      </c>
    </row>
    <row r="418" spans="1:2" x14ac:dyDescent="0.3">
      <c r="A418" s="68">
        <v>3212113</v>
      </c>
      <c r="B418" s="68" t="s">
        <v>2879</v>
      </c>
    </row>
    <row r="419" spans="1:2" x14ac:dyDescent="0.3">
      <c r="A419" s="68">
        <v>2059730</v>
      </c>
      <c r="B419" s="68" t="s">
        <v>2885</v>
      </c>
    </row>
    <row r="420" spans="1:2" x14ac:dyDescent="0.3">
      <c r="A420" s="68">
        <v>7730153</v>
      </c>
      <c r="B420" s="68" t="s">
        <v>2892</v>
      </c>
    </row>
    <row r="421" spans="1:2" x14ac:dyDescent="0.3">
      <c r="A421" s="68">
        <v>354676</v>
      </c>
      <c r="B421" s="68" t="s">
        <v>2900</v>
      </c>
    </row>
    <row r="422" spans="1:2" x14ac:dyDescent="0.3">
      <c r="A422" s="68">
        <v>2210543</v>
      </c>
      <c r="B422" s="68" t="s">
        <v>2906</v>
      </c>
    </row>
    <row r="423" spans="1:2" x14ac:dyDescent="0.3">
      <c r="A423" s="68">
        <v>9705534</v>
      </c>
      <c r="B423" s="68" t="s">
        <v>2912</v>
      </c>
    </row>
    <row r="424" spans="1:2" x14ac:dyDescent="0.3">
      <c r="A424" s="68">
        <v>588763</v>
      </c>
      <c r="B424" s="68" t="s">
        <v>2917</v>
      </c>
    </row>
    <row r="425" spans="1:2" x14ac:dyDescent="0.3">
      <c r="A425" s="68">
        <v>2303208</v>
      </c>
      <c r="B425" s="68" t="s">
        <v>2923</v>
      </c>
    </row>
    <row r="426" spans="1:2" x14ac:dyDescent="0.3">
      <c r="A426" s="68">
        <v>9920251</v>
      </c>
      <c r="B426" s="68" t="s">
        <v>2929</v>
      </c>
    </row>
    <row r="427" spans="1:2" x14ac:dyDescent="0.3">
      <c r="A427" s="68">
        <v>2171747</v>
      </c>
      <c r="B427" s="68" t="s">
        <v>2935</v>
      </c>
    </row>
    <row r="428" spans="1:2" x14ac:dyDescent="0.3">
      <c r="A428" s="68">
        <v>2042748</v>
      </c>
      <c r="B428" s="68" t="s">
        <v>2941</v>
      </c>
    </row>
    <row r="429" spans="1:2" x14ac:dyDescent="0.3">
      <c r="A429" s="68">
        <v>220287</v>
      </c>
      <c r="B429" s="68" t="s">
        <v>2947</v>
      </c>
    </row>
    <row r="430" spans="1:2" x14ac:dyDescent="0.3">
      <c r="A430" s="68">
        <v>2718604</v>
      </c>
      <c r="B430" s="68" t="s">
        <v>2953</v>
      </c>
    </row>
    <row r="431" spans="1:2" x14ac:dyDescent="0.3">
      <c r="A431" s="68">
        <v>580044</v>
      </c>
      <c r="B431" s="68" t="s">
        <v>2958</v>
      </c>
    </row>
    <row r="432" spans="1:2" x14ac:dyDescent="0.3">
      <c r="A432" s="68">
        <v>4523131</v>
      </c>
      <c r="B432" s="68" t="s">
        <v>2968</v>
      </c>
    </row>
    <row r="433" spans="1:2" x14ac:dyDescent="0.3">
      <c r="A433" s="68">
        <v>4533613</v>
      </c>
      <c r="B433" s="68" t="s">
        <v>2972</v>
      </c>
    </row>
    <row r="434" spans="1:2" x14ac:dyDescent="0.3">
      <c r="A434" s="68"/>
      <c r="B434" s="68" t="s">
        <v>2975</v>
      </c>
    </row>
    <row r="435" spans="1:2" x14ac:dyDescent="0.3">
      <c r="A435" s="68">
        <v>402686</v>
      </c>
      <c r="B435" s="68" t="s">
        <v>3398</v>
      </c>
    </row>
    <row r="436" spans="1:2" x14ac:dyDescent="0.3">
      <c r="A436" s="68">
        <v>9977137</v>
      </c>
      <c r="B436" s="68" t="s">
        <v>2990</v>
      </c>
    </row>
    <row r="437" spans="1:2" x14ac:dyDescent="0.3">
      <c r="A437" s="68">
        <v>424467</v>
      </c>
      <c r="B437" s="68" t="s">
        <v>3468</v>
      </c>
    </row>
    <row r="438" spans="1:2" x14ac:dyDescent="0.3">
      <c r="A438" s="68">
        <v>11195457</v>
      </c>
      <c r="B438" s="68" t="s">
        <v>3440</v>
      </c>
    </row>
    <row r="439" spans="1:2" x14ac:dyDescent="0.3">
      <c r="A439" s="68"/>
      <c r="B439" s="68" t="s">
        <v>3469</v>
      </c>
    </row>
    <row r="440" spans="1:2" x14ac:dyDescent="0.3">
      <c r="A440" s="68"/>
      <c r="B440" s="68" t="s">
        <v>3400</v>
      </c>
    </row>
    <row r="441" spans="1:2" x14ac:dyDescent="0.3">
      <c r="A441" s="68">
        <v>2774198</v>
      </c>
      <c r="B441" s="68" t="s">
        <v>3470</v>
      </c>
    </row>
    <row r="442" spans="1:2" x14ac:dyDescent="0.3">
      <c r="A442" s="68">
        <v>2617709</v>
      </c>
      <c r="B442" s="68" t="s">
        <v>3021</v>
      </c>
    </row>
    <row r="443" spans="1:2" x14ac:dyDescent="0.3">
      <c r="A443" s="68"/>
      <c r="B443" s="68" t="s">
        <v>2076</v>
      </c>
    </row>
    <row r="444" spans="1:2" x14ac:dyDescent="0.3">
      <c r="A444" s="68">
        <v>2819112</v>
      </c>
      <c r="B444" s="68" t="s">
        <v>3441</v>
      </c>
    </row>
    <row r="445" spans="1:2" x14ac:dyDescent="0.3">
      <c r="A445" s="68">
        <v>2082036</v>
      </c>
      <c r="B445" s="68" t="s">
        <v>3081</v>
      </c>
    </row>
    <row r="446" spans="1:2" x14ac:dyDescent="0.3">
      <c r="A446" s="68">
        <v>3125451</v>
      </c>
      <c r="B446" s="68" t="s">
        <v>3399</v>
      </c>
    </row>
    <row r="447" spans="1:2" x14ac:dyDescent="0.3">
      <c r="A447" s="68">
        <v>3633252</v>
      </c>
      <c r="B447" s="68" t="s">
        <v>3397</v>
      </c>
    </row>
    <row r="448" spans="1:2" x14ac:dyDescent="0.3">
      <c r="A448" s="68">
        <v>2490791</v>
      </c>
      <c r="B448" s="68" t="s">
        <v>3083</v>
      </c>
    </row>
    <row r="449" spans="1:2" x14ac:dyDescent="0.3">
      <c r="A449" s="68">
        <v>2087644</v>
      </c>
      <c r="B449" s="68" t="s">
        <v>3471</v>
      </c>
    </row>
    <row r="450" spans="1:2" x14ac:dyDescent="0.3">
      <c r="A450" s="68">
        <v>3701338</v>
      </c>
      <c r="B450" s="68" t="s">
        <v>3401</v>
      </c>
    </row>
    <row r="451" spans="1:2" x14ac:dyDescent="0.3">
      <c r="A451" s="68">
        <v>9698964</v>
      </c>
      <c r="B451" s="68" t="s">
        <v>3472</v>
      </c>
    </row>
    <row r="452" spans="1:2" x14ac:dyDescent="0.3">
      <c r="A452" s="68"/>
      <c r="B452" s="68" t="s">
        <v>3458</v>
      </c>
    </row>
    <row r="453" spans="1:2" x14ac:dyDescent="0.3">
      <c r="A453" s="68"/>
      <c r="B453" s="68" t="s">
        <v>3473</v>
      </c>
    </row>
    <row r="454" spans="1:2" x14ac:dyDescent="0.3">
      <c r="A454" s="68">
        <v>3430446</v>
      </c>
      <c r="B454" s="68" t="s">
        <v>3474</v>
      </c>
    </row>
    <row r="455" spans="1:2" x14ac:dyDescent="0.3">
      <c r="A455" s="68">
        <v>11137570</v>
      </c>
      <c r="B455" s="68" t="s">
        <v>3085</v>
      </c>
    </row>
    <row r="456" spans="1:2" x14ac:dyDescent="0.3">
      <c r="A456" s="68">
        <v>287163</v>
      </c>
      <c r="B456" s="68" t="s">
        <v>3082</v>
      </c>
    </row>
    <row r="457" spans="1:2" x14ac:dyDescent="0.3">
      <c r="A457" s="68">
        <v>6359930</v>
      </c>
      <c r="B457" s="68" t="s">
        <v>3475</v>
      </c>
    </row>
    <row r="458" spans="1:2" x14ac:dyDescent="0.3">
      <c r="A458" s="68">
        <v>3946370</v>
      </c>
      <c r="B458" s="68" t="s">
        <v>3476</v>
      </c>
    </row>
    <row r="459" spans="1:2" x14ac:dyDescent="0.3">
      <c r="A459" s="68">
        <v>9531506</v>
      </c>
      <c r="B459" s="68" t="s">
        <v>3476</v>
      </c>
    </row>
    <row r="460" spans="1:2" x14ac:dyDescent="0.3">
      <c r="A460" s="68">
        <v>4225827</v>
      </c>
      <c r="B460" s="68" t="s">
        <v>3477</v>
      </c>
    </row>
    <row r="461" spans="1:2" x14ac:dyDescent="0.3">
      <c r="A461" s="68">
        <v>402773</v>
      </c>
      <c r="B461" s="68" t="s">
        <v>3478</v>
      </c>
    </row>
    <row r="462" spans="1:2" x14ac:dyDescent="0.3">
      <c r="A462" s="68">
        <v>4861366</v>
      </c>
      <c r="B462" s="68" t="s">
        <v>3479</v>
      </c>
    </row>
    <row r="463" spans="1:2" x14ac:dyDescent="0.3">
      <c r="A463" s="68">
        <v>4021728</v>
      </c>
      <c r="B463" s="68" t="s">
        <v>3087</v>
      </c>
    </row>
    <row r="464" spans="1:2" x14ac:dyDescent="0.3">
      <c r="A464" s="68"/>
      <c r="B464" s="68" t="s">
        <v>3386</v>
      </c>
    </row>
    <row r="465" spans="1:2" x14ac:dyDescent="0.3">
      <c r="A465" s="68"/>
      <c r="B465" s="68" t="s">
        <v>3086</v>
      </c>
    </row>
    <row r="466" spans="1:2" x14ac:dyDescent="0.3">
      <c r="A466" s="68">
        <v>4093101</v>
      </c>
      <c r="B466" s="68" t="s">
        <v>3480</v>
      </c>
    </row>
    <row r="467" spans="1:2" x14ac:dyDescent="0.3">
      <c r="A467" s="68">
        <v>3356683</v>
      </c>
      <c r="B467" s="68" t="s">
        <v>3088</v>
      </c>
    </row>
    <row r="468" spans="1:2" x14ac:dyDescent="0.3">
      <c r="A468" s="68"/>
      <c r="B468" s="68" t="s">
        <v>3459</v>
      </c>
    </row>
    <row r="469" spans="1:2" x14ac:dyDescent="0.3">
      <c r="A469" s="68">
        <v>7082041</v>
      </c>
      <c r="B469" s="68" t="s">
        <v>3090</v>
      </c>
    </row>
    <row r="470" spans="1:2" x14ac:dyDescent="0.3">
      <c r="A470" s="68">
        <v>8422156</v>
      </c>
      <c r="B470" s="68" t="s">
        <v>3481</v>
      </c>
    </row>
    <row r="471" spans="1:2" x14ac:dyDescent="0.3">
      <c r="A471" s="68"/>
      <c r="B471" s="68" t="s">
        <v>3482</v>
      </c>
    </row>
    <row r="472" spans="1:2" x14ac:dyDescent="0.3">
      <c r="A472" s="68">
        <v>3189271</v>
      </c>
      <c r="B472" s="68" t="s">
        <v>188</v>
      </c>
    </row>
    <row r="473" spans="1:2" x14ac:dyDescent="0.3">
      <c r="A473" s="68">
        <v>2959161</v>
      </c>
      <c r="B473" s="68" t="s">
        <v>199</v>
      </c>
    </row>
    <row r="474" spans="1:2" x14ac:dyDescent="0.3">
      <c r="A474" s="68">
        <v>3619851</v>
      </c>
      <c r="B474" s="68" t="s">
        <v>194</v>
      </c>
    </row>
    <row r="475" spans="1:2" x14ac:dyDescent="0.3">
      <c r="A475" s="68">
        <v>11318669</v>
      </c>
      <c r="B475" s="68" t="s">
        <v>3483</v>
      </c>
    </row>
    <row r="476" spans="1:2" x14ac:dyDescent="0.3">
      <c r="A476" s="68">
        <v>3116528</v>
      </c>
      <c r="B476" s="68" t="s">
        <v>3484</v>
      </c>
    </row>
    <row r="477" spans="1:2" x14ac:dyDescent="0.3">
      <c r="A477" s="68">
        <v>7639257</v>
      </c>
      <c r="B477" s="68" t="s">
        <v>3094</v>
      </c>
    </row>
    <row r="478" spans="1:2" x14ac:dyDescent="0.3">
      <c r="A478" s="68"/>
      <c r="B478" s="68" t="s">
        <v>3485</v>
      </c>
    </row>
    <row r="479" spans="1:2" x14ac:dyDescent="0.3">
      <c r="A479" s="68">
        <v>6683784</v>
      </c>
      <c r="B479" s="68" t="s">
        <v>3089</v>
      </c>
    </row>
    <row r="480" spans="1:2" x14ac:dyDescent="0.3">
      <c r="A480" s="68">
        <v>11409374</v>
      </c>
      <c r="B480" s="68" t="s">
        <v>3092</v>
      </c>
    </row>
    <row r="481" spans="1:2" x14ac:dyDescent="0.3">
      <c r="A481" s="68"/>
      <c r="B481" s="68" t="s">
        <v>3442</v>
      </c>
    </row>
    <row r="482" spans="1:2" x14ac:dyDescent="0.3">
      <c r="A482" s="68">
        <v>2827332</v>
      </c>
      <c r="B482" s="68" t="s">
        <v>1457</v>
      </c>
    </row>
    <row r="483" spans="1:2" x14ac:dyDescent="0.3">
      <c r="A483" s="68">
        <v>2101601</v>
      </c>
      <c r="B483" s="68" t="s">
        <v>1462</v>
      </c>
    </row>
    <row r="484" spans="1:2" x14ac:dyDescent="0.3">
      <c r="A484" s="68">
        <v>4103085</v>
      </c>
      <c r="B484" s="68" t="s">
        <v>1467</v>
      </c>
    </row>
    <row r="485" spans="1:2" x14ac:dyDescent="0.3">
      <c r="A485" s="68">
        <v>5101491</v>
      </c>
      <c r="B485" s="68" t="s">
        <v>1563</v>
      </c>
    </row>
    <row r="486" spans="1:2" x14ac:dyDescent="0.3">
      <c r="A486" s="68">
        <v>4235422</v>
      </c>
      <c r="B486" s="68" t="s">
        <v>1567</v>
      </c>
    </row>
    <row r="487" spans="1:2" x14ac:dyDescent="0.3">
      <c r="A487" s="68"/>
      <c r="B487" s="68" t="s">
        <v>1797</v>
      </c>
    </row>
    <row r="488" spans="1:2" x14ac:dyDescent="0.3">
      <c r="A488" s="68">
        <v>3275256</v>
      </c>
      <c r="B488" s="68" t="s">
        <v>3486</v>
      </c>
    </row>
    <row r="489" spans="1:2" x14ac:dyDescent="0.3">
      <c r="A489" s="68">
        <v>5674824</v>
      </c>
      <c r="B489" s="68" t="s">
        <v>1099</v>
      </c>
    </row>
    <row r="490" spans="1:2" x14ac:dyDescent="0.3">
      <c r="A490" s="68">
        <v>11311629</v>
      </c>
      <c r="B490" s="68" t="s">
        <v>3098</v>
      </c>
    </row>
    <row r="491" spans="1:2" x14ac:dyDescent="0.3">
      <c r="A491" s="68"/>
      <c r="B491" s="68" t="s">
        <v>3487</v>
      </c>
    </row>
    <row r="492" spans="1:2" x14ac:dyDescent="0.3">
      <c r="A492" s="68">
        <v>2583065</v>
      </c>
      <c r="B492" s="68" t="s">
        <v>947</v>
      </c>
    </row>
    <row r="493" spans="1:2" x14ac:dyDescent="0.3">
      <c r="A493" s="68">
        <v>2637407</v>
      </c>
      <c r="B493" s="68" t="s">
        <v>953</v>
      </c>
    </row>
    <row r="494" spans="1:2" x14ac:dyDescent="0.3">
      <c r="A494" s="68">
        <v>5680662</v>
      </c>
      <c r="B494" s="68" t="s">
        <v>959</v>
      </c>
    </row>
    <row r="495" spans="1:2" x14ac:dyDescent="0.3">
      <c r="A495" s="68">
        <v>2005189</v>
      </c>
      <c r="B495" s="68" t="s">
        <v>854</v>
      </c>
    </row>
    <row r="496" spans="1:2" x14ac:dyDescent="0.3">
      <c r="A496" s="68">
        <v>4918865</v>
      </c>
      <c r="B496" s="68" t="s">
        <v>899</v>
      </c>
    </row>
    <row r="497" spans="1:2" x14ac:dyDescent="0.3">
      <c r="A497" s="68">
        <v>552217</v>
      </c>
      <c r="B497" s="68" t="s">
        <v>863</v>
      </c>
    </row>
    <row r="498" spans="1:2" x14ac:dyDescent="0.3">
      <c r="A498" s="68">
        <v>4697901</v>
      </c>
      <c r="B498" s="68" t="s">
        <v>274</v>
      </c>
    </row>
    <row r="499" spans="1:2" x14ac:dyDescent="0.3">
      <c r="A499" s="68">
        <v>556194</v>
      </c>
      <c r="B499" s="68" t="s">
        <v>363</v>
      </c>
    </row>
    <row r="500" spans="1:2" x14ac:dyDescent="0.3">
      <c r="A500" s="68">
        <v>2418214</v>
      </c>
      <c r="B500" s="68" t="s">
        <v>59</v>
      </c>
    </row>
    <row r="501" spans="1:2" x14ac:dyDescent="0.3">
      <c r="A501" s="68">
        <v>3096669</v>
      </c>
      <c r="B501" s="68" t="s">
        <v>70</v>
      </c>
    </row>
    <row r="502" spans="1:2" x14ac:dyDescent="0.3">
      <c r="A502" s="68">
        <v>11403028</v>
      </c>
      <c r="B502" s="68" t="s">
        <v>1871</v>
      </c>
    </row>
    <row r="503" spans="1:2" x14ac:dyDescent="0.3">
      <c r="A503" s="68">
        <v>11390543</v>
      </c>
      <c r="B503" s="68" t="s">
        <v>1878</v>
      </c>
    </row>
    <row r="504" spans="1:2" x14ac:dyDescent="0.3">
      <c r="A504" s="68">
        <v>11245235</v>
      </c>
      <c r="B504" s="68" t="s">
        <v>1358</v>
      </c>
    </row>
    <row r="505" spans="1:2" x14ac:dyDescent="0.3">
      <c r="A505" s="68">
        <v>2366836</v>
      </c>
      <c r="B505" s="68" t="s">
        <v>3091</v>
      </c>
    </row>
    <row r="506" spans="1:2" x14ac:dyDescent="0.3">
      <c r="A506" s="68">
        <v>2922529</v>
      </c>
      <c r="B506" s="68" t="s">
        <v>3093</v>
      </c>
    </row>
    <row r="507" spans="1:2" x14ac:dyDescent="0.3">
      <c r="A507" s="68">
        <v>2065066</v>
      </c>
      <c r="B507" s="68" t="s">
        <v>3095</v>
      </c>
    </row>
    <row r="508" spans="1:2" x14ac:dyDescent="0.3">
      <c r="A508" s="68">
        <v>2247538</v>
      </c>
      <c r="B508" s="68" t="s">
        <v>3136</v>
      </c>
    </row>
    <row r="509" spans="1:2" x14ac:dyDescent="0.3">
      <c r="A509" s="68">
        <v>189530</v>
      </c>
      <c r="B509" s="68" t="s">
        <v>3406</v>
      </c>
    </row>
    <row r="510" spans="1:2" x14ac:dyDescent="0.3">
      <c r="A510" s="68">
        <v>11128846</v>
      </c>
      <c r="B510" s="68" t="s">
        <v>3488</v>
      </c>
    </row>
    <row r="511" spans="1:2" x14ac:dyDescent="0.3">
      <c r="A511" s="68">
        <v>11349441</v>
      </c>
      <c r="B511" s="68" t="s">
        <v>3405</v>
      </c>
    </row>
    <row r="512" spans="1:2" x14ac:dyDescent="0.3">
      <c r="A512" s="68">
        <v>11279991</v>
      </c>
      <c r="B512" s="68" t="s">
        <v>3402</v>
      </c>
    </row>
    <row r="513" spans="1:2" x14ac:dyDescent="0.3">
      <c r="A513" s="68">
        <v>3422255</v>
      </c>
      <c r="B513" s="68" t="s">
        <v>3489</v>
      </c>
    </row>
    <row r="514" spans="1:2" x14ac:dyDescent="0.3">
      <c r="A514" s="68">
        <v>11465487</v>
      </c>
      <c r="B514" s="68" t="s">
        <v>3094</v>
      </c>
    </row>
    <row r="515" spans="1:2" x14ac:dyDescent="0.3">
      <c r="A515" s="68">
        <v>2301033</v>
      </c>
      <c r="B515" s="68" t="s">
        <v>3461</v>
      </c>
    </row>
    <row r="516" spans="1:2" x14ac:dyDescent="0.3">
      <c r="A516" s="68">
        <v>11515147</v>
      </c>
      <c r="B516" s="68" t="s">
        <v>3056</v>
      </c>
    </row>
    <row r="517" spans="1:2" x14ac:dyDescent="0.3">
      <c r="A517" s="68">
        <v>2116679</v>
      </c>
      <c r="B517" s="68" t="s">
        <v>3099</v>
      </c>
    </row>
    <row r="518" spans="1:2" x14ac:dyDescent="0.3">
      <c r="A518" s="68">
        <v>4163986</v>
      </c>
      <c r="B518" s="68" t="s">
        <v>3096</v>
      </c>
    </row>
    <row r="519" spans="1:2" x14ac:dyDescent="0.3">
      <c r="A519" s="68">
        <v>11528033</v>
      </c>
      <c r="B519" s="68" t="s">
        <v>3097</v>
      </c>
    </row>
    <row r="520" spans="1:2" x14ac:dyDescent="0.3">
      <c r="A520" s="68"/>
      <c r="B520" s="68" t="s">
        <v>1229</v>
      </c>
    </row>
    <row r="521" spans="1:2" x14ac:dyDescent="0.3">
      <c r="A521" s="68"/>
      <c r="B521" s="68" t="s">
        <v>1237</v>
      </c>
    </row>
    <row r="522" spans="1:2" x14ac:dyDescent="0.3">
      <c r="A522" s="68"/>
      <c r="B522" s="68" t="s">
        <v>3100</v>
      </c>
    </row>
    <row r="523" spans="1:2" x14ac:dyDescent="0.3">
      <c r="A523" s="68"/>
      <c r="B523" s="68" t="s">
        <v>3460</v>
      </c>
    </row>
    <row r="524" spans="1:2" x14ac:dyDescent="0.3">
      <c r="A524" s="68">
        <v>4841771</v>
      </c>
      <c r="B524" s="68" t="s">
        <v>2153</v>
      </c>
    </row>
    <row r="525" spans="1:2" x14ac:dyDescent="0.3">
      <c r="A525" s="68">
        <v>9172560</v>
      </c>
      <c r="B525" s="68" t="s">
        <v>3490</v>
      </c>
    </row>
    <row r="526" spans="1:2" x14ac:dyDescent="0.3">
      <c r="A526" s="68">
        <v>11324909</v>
      </c>
      <c r="B526" s="68" t="s">
        <v>3403</v>
      </c>
    </row>
    <row r="527" spans="1:2" x14ac:dyDescent="0.3">
      <c r="A527" s="68"/>
      <c r="B527" s="68" t="s">
        <v>3491</v>
      </c>
    </row>
    <row r="528" spans="1:2" x14ac:dyDescent="0.3">
      <c r="A528" s="68"/>
      <c r="B528" s="68" t="s">
        <v>3492</v>
      </c>
    </row>
    <row r="529" spans="1:2" x14ac:dyDescent="0.3">
      <c r="A529" s="68"/>
      <c r="B529" s="68" t="s">
        <v>3493</v>
      </c>
    </row>
    <row r="530" spans="1:2" x14ac:dyDescent="0.3">
      <c r="A530" s="68">
        <v>2059776</v>
      </c>
      <c r="B530" s="68" t="s">
        <v>2204</v>
      </c>
    </row>
    <row r="531" spans="1:2" x14ac:dyDescent="0.3">
      <c r="A531" s="68">
        <v>2478778</v>
      </c>
      <c r="B531" s="68" t="s">
        <v>3104</v>
      </c>
    </row>
    <row r="532" spans="1:2" x14ac:dyDescent="0.3">
      <c r="A532" s="68">
        <v>2289833</v>
      </c>
      <c r="B532" s="68" t="s">
        <v>3101</v>
      </c>
    </row>
    <row r="533" spans="1:2" x14ac:dyDescent="0.3">
      <c r="A533" s="68">
        <v>9040936</v>
      </c>
      <c r="B533" s="68" t="s">
        <v>3494</v>
      </c>
    </row>
    <row r="534" spans="1:2" x14ac:dyDescent="0.3">
      <c r="A534" s="68">
        <v>2725569</v>
      </c>
      <c r="B534" s="68" t="s">
        <v>3102</v>
      </c>
    </row>
    <row r="535" spans="1:2" x14ac:dyDescent="0.3">
      <c r="A535" s="68">
        <v>2084616</v>
      </c>
      <c r="B535" s="68" t="s">
        <v>3495</v>
      </c>
    </row>
    <row r="536" spans="1:2" x14ac:dyDescent="0.3">
      <c r="A536" s="68">
        <v>3889519</v>
      </c>
      <c r="B536" s="68" t="s">
        <v>3103</v>
      </c>
    </row>
    <row r="537" spans="1:2" x14ac:dyDescent="0.3">
      <c r="A537" s="68">
        <v>5720321</v>
      </c>
      <c r="B537" s="68" t="s">
        <v>3103</v>
      </c>
    </row>
    <row r="538" spans="1:2" x14ac:dyDescent="0.3">
      <c r="A538" s="68">
        <v>2699981</v>
      </c>
      <c r="B538" s="68" t="s">
        <v>3496</v>
      </c>
    </row>
    <row r="539" spans="1:2" x14ac:dyDescent="0.3">
      <c r="A539" s="68"/>
      <c r="B539" s="68" t="s">
        <v>363</v>
      </c>
    </row>
    <row r="540" spans="1:2" x14ac:dyDescent="0.3">
      <c r="A540" s="68">
        <v>11711159</v>
      </c>
      <c r="B540" s="68" t="s">
        <v>3106</v>
      </c>
    </row>
    <row r="541" spans="1:2" x14ac:dyDescent="0.3">
      <c r="A541" s="68">
        <v>2187338</v>
      </c>
      <c r="B541" s="68" t="s">
        <v>3105</v>
      </c>
    </row>
    <row r="542" spans="1:2" x14ac:dyDescent="0.3">
      <c r="A542" s="68"/>
      <c r="B542" s="68" t="s">
        <v>3150</v>
      </c>
    </row>
    <row r="543" spans="1:2" x14ac:dyDescent="0.3">
      <c r="A543" s="68">
        <v>2562032</v>
      </c>
      <c r="B543" s="68" t="s">
        <v>249</v>
      </c>
    </row>
    <row r="544" spans="1:2" x14ac:dyDescent="0.3">
      <c r="A544" s="68">
        <v>2026684</v>
      </c>
      <c r="B544" s="68" t="s">
        <v>254</v>
      </c>
    </row>
    <row r="545" spans="1:2" x14ac:dyDescent="0.3">
      <c r="A545" s="68">
        <v>4355162</v>
      </c>
      <c r="B545" s="68" t="s">
        <v>923</v>
      </c>
    </row>
    <row r="546" spans="1:2" x14ac:dyDescent="0.3">
      <c r="A546" s="68">
        <v>588763</v>
      </c>
      <c r="B546" s="68" t="s">
        <v>2917</v>
      </c>
    </row>
    <row r="547" spans="1:2" x14ac:dyDescent="0.3">
      <c r="A547" s="68">
        <v>2883915</v>
      </c>
      <c r="B547" s="68" t="s">
        <v>3497</v>
      </c>
    </row>
    <row r="548" spans="1:2" x14ac:dyDescent="0.3">
      <c r="A548" s="68">
        <v>4127456</v>
      </c>
      <c r="B548" s="68" t="s">
        <v>3108</v>
      </c>
    </row>
    <row r="549" spans="1:2" x14ac:dyDescent="0.3">
      <c r="A549" s="68">
        <v>594722</v>
      </c>
      <c r="B549" s="68" t="s">
        <v>3122</v>
      </c>
    </row>
    <row r="550" spans="1:2" x14ac:dyDescent="0.3">
      <c r="A550" s="68">
        <v>4294361</v>
      </c>
      <c r="B550" s="68" t="s">
        <v>267</v>
      </c>
    </row>
    <row r="551" spans="1:2" x14ac:dyDescent="0.3">
      <c r="A551" s="68">
        <v>6956593</v>
      </c>
      <c r="B551" s="68" t="s">
        <v>1340</v>
      </c>
    </row>
    <row r="552" spans="1:2" x14ac:dyDescent="0.3">
      <c r="A552" s="68">
        <v>548345</v>
      </c>
      <c r="B552" s="68" t="s">
        <v>3113</v>
      </c>
    </row>
    <row r="553" spans="1:2" x14ac:dyDescent="0.3">
      <c r="A553" s="68">
        <v>2648571</v>
      </c>
      <c r="B553" s="68" t="s">
        <v>3498</v>
      </c>
    </row>
    <row r="554" spans="1:2" x14ac:dyDescent="0.3">
      <c r="A554" s="68"/>
      <c r="B554" s="68" t="s">
        <v>3499</v>
      </c>
    </row>
    <row r="555" spans="1:2" x14ac:dyDescent="0.3">
      <c r="A555" s="68">
        <v>2635741</v>
      </c>
      <c r="B555" s="68" t="s">
        <v>3500</v>
      </c>
    </row>
    <row r="556" spans="1:2" x14ac:dyDescent="0.3">
      <c r="A556" s="68">
        <v>11532954</v>
      </c>
      <c r="B556" s="68" t="s">
        <v>3409</v>
      </c>
    </row>
    <row r="557" spans="1:2" x14ac:dyDescent="0.3">
      <c r="A557" s="68">
        <v>2372513</v>
      </c>
      <c r="B557" s="68" t="s">
        <v>3501</v>
      </c>
    </row>
    <row r="558" spans="1:2" x14ac:dyDescent="0.3">
      <c r="A558" s="68">
        <v>2816640</v>
      </c>
      <c r="B558" s="68" t="s">
        <v>3502</v>
      </c>
    </row>
    <row r="559" spans="1:2" x14ac:dyDescent="0.3">
      <c r="A559" s="68">
        <v>3152942</v>
      </c>
      <c r="B559" s="68" t="s">
        <v>3107</v>
      </c>
    </row>
    <row r="560" spans="1:2" x14ac:dyDescent="0.3">
      <c r="A560" s="68">
        <v>11795173</v>
      </c>
      <c r="B560" s="68" t="s">
        <v>3109</v>
      </c>
    </row>
    <row r="561" spans="1:2" x14ac:dyDescent="0.3">
      <c r="A561" s="68">
        <v>3399774</v>
      </c>
      <c r="B561" s="68" t="s">
        <v>3503</v>
      </c>
    </row>
    <row r="562" spans="1:2" x14ac:dyDescent="0.3">
      <c r="A562" s="68">
        <v>4294361</v>
      </c>
      <c r="B562" s="68" t="s">
        <v>267</v>
      </c>
    </row>
    <row r="563" spans="1:2" x14ac:dyDescent="0.3">
      <c r="A563" s="68">
        <v>4336297</v>
      </c>
      <c r="B563" s="68" t="s">
        <v>3504</v>
      </c>
    </row>
    <row r="564" spans="1:2" x14ac:dyDescent="0.3">
      <c r="A564" s="68">
        <v>2958262</v>
      </c>
      <c r="B564" s="68" t="s">
        <v>3115</v>
      </c>
    </row>
    <row r="565" spans="1:2" x14ac:dyDescent="0.3">
      <c r="A565" s="68"/>
      <c r="B565" s="68" t="s">
        <v>3505</v>
      </c>
    </row>
    <row r="566" spans="1:2" x14ac:dyDescent="0.3">
      <c r="A566" s="68"/>
      <c r="B566" s="68" t="s">
        <v>3506</v>
      </c>
    </row>
    <row r="567" spans="1:2" x14ac:dyDescent="0.3">
      <c r="A567" s="68">
        <v>11605285</v>
      </c>
      <c r="B567" s="68" t="s">
        <v>3083</v>
      </c>
    </row>
    <row r="568" spans="1:2" x14ac:dyDescent="0.3">
      <c r="A568" s="68"/>
      <c r="B568" s="68" t="s">
        <v>2229</v>
      </c>
    </row>
    <row r="569" spans="1:2" x14ac:dyDescent="0.3">
      <c r="A569" s="68">
        <v>382625</v>
      </c>
      <c r="B569" s="68" t="s">
        <v>2217</v>
      </c>
    </row>
    <row r="570" spans="1:2" x14ac:dyDescent="0.3">
      <c r="A570" s="68"/>
      <c r="B570" s="68" t="s">
        <v>3507</v>
      </c>
    </row>
    <row r="571" spans="1:2" x14ac:dyDescent="0.3">
      <c r="A571" s="68">
        <v>4013741</v>
      </c>
      <c r="B571" s="68" t="s">
        <v>3114</v>
      </c>
    </row>
    <row r="572" spans="1:2" x14ac:dyDescent="0.3">
      <c r="A572" s="68">
        <v>4075798</v>
      </c>
      <c r="B572" s="68" t="s">
        <v>3116</v>
      </c>
    </row>
    <row r="573" spans="1:2" x14ac:dyDescent="0.3">
      <c r="A573" s="68">
        <v>11801472</v>
      </c>
      <c r="B573" s="68" t="s">
        <v>3508</v>
      </c>
    </row>
    <row r="574" spans="1:2" x14ac:dyDescent="0.3">
      <c r="A574" s="68">
        <v>8737594</v>
      </c>
      <c r="B574" s="68" t="s">
        <v>3509</v>
      </c>
    </row>
    <row r="575" spans="1:2" x14ac:dyDescent="0.3">
      <c r="A575" s="68">
        <v>2601198</v>
      </c>
      <c r="B575" s="68" t="s">
        <v>2099</v>
      </c>
    </row>
    <row r="576" spans="1:2" x14ac:dyDescent="0.3">
      <c r="A576" s="68">
        <v>362681</v>
      </c>
      <c r="B576" s="68" t="s">
        <v>2125</v>
      </c>
    </row>
    <row r="577" spans="1:2" x14ac:dyDescent="0.3">
      <c r="A577" s="68"/>
      <c r="B577" s="68" t="s">
        <v>3008</v>
      </c>
    </row>
    <row r="578" spans="1:2" x14ac:dyDescent="0.3">
      <c r="A578" s="68">
        <v>8422156</v>
      </c>
      <c r="B578" s="68" t="s">
        <v>3481</v>
      </c>
    </row>
    <row r="579" spans="1:2" x14ac:dyDescent="0.3">
      <c r="A579" s="68">
        <v>214558</v>
      </c>
      <c r="B579" s="68" t="s">
        <v>2805</v>
      </c>
    </row>
    <row r="580" spans="1:2" x14ac:dyDescent="0.3">
      <c r="A580" s="68">
        <v>437756</v>
      </c>
      <c r="B580" s="68" t="s">
        <v>3510</v>
      </c>
    </row>
    <row r="581" spans="1:2" x14ac:dyDescent="0.3">
      <c r="A581" s="68">
        <v>489359</v>
      </c>
      <c r="B581" s="68" t="s">
        <v>2878</v>
      </c>
    </row>
    <row r="582" spans="1:2" x14ac:dyDescent="0.3">
      <c r="A582" s="68">
        <v>594722</v>
      </c>
      <c r="B582" s="68" t="s">
        <v>3122</v>
      </c>
    </row>
    <row r="583" spans="1:2" x14ac:dyDescent="0.3">
      <c r="A583" s="68"/>
      <c r="B583" s="68" t="s">
        <v>3511</v>
      </c>
    </row>
    <row r="584" spans="1:2" x14ac:dyDescent="0.3">
      <c r="A584" s="68"/>
      <c r="B584" s="68" t="s">
        <v>3119</v>
      </c>
    </row>
    <row r="585" spans="1:2" x14ac:dyDescent="0.3">
      <c r="A585" s="68">
        <v>3515208</v>
      </c>
      <c r="B585" s="68" t="s">
        <v>2639</v>
      </c>
    </row>
    <row r="586" spans="1:2" x14ac:dyDescent="0.3">
      <c r="A586" s="68"/>
      <c r="B586" s="68" t="s">
        <v>3512</v>
      </c>
    </row>
    <row r="587" spans="1:2" x14ac:dyDescent="0.3">
      <c r="A587" s="68">
        <v>7919281</v>
      </c>
      <c r="B587" s="68" t="s">
        <v>2669</v>
      </c>
    </row>
    <row r="588" spans="1:2" x14ac:dyDescent="0.3">
      <c r="A588" s="68"/>
      <c r="B588" s="68" t="s">
        <v>3123</v>
      </c>
    </row>
    <row r="589" spans="1:2" x14ac:dyDescent="0.3">
      <c r="A589" s="68">
        <v>2905736</v>
      </c>
      <c r="B589" s="68" t="s">
        <v>3513</v>
      </c>
    </row>
    <row r="590" spans="1:2" x14ac:dyDescent="0.3">
      <c r="A590" s="68">
        <v>13961564</v>
      </c>
      <c r="B590" s="68" t="s">
        <v>3514</v>
      </c>
    </row>
    <row r="591" spans="1:2" x14ac:dyDescent="0.3">
      <c r="A591" s="68"/>
      <c r="B591" s="68" t="s">
        <v>3515</v>
      </c>
    </row>
    <row r="592" spans="1:2" x14ac:dyDescent="0.3">
      <c r="A592" s="68">
        <v>9921449</v>
      </c>
      <c r="B592" s="68" t="s">
        <v>3516</v>
      </c>
    </row>
    <row r="593" spans="1:2" x14ac:dyDescent="0.3">
      <c r="A593" s="68">
        <v>2185338</v>
      </c>
      <c r="B593" s="68" t="s">
        <v>2177</v>
      </c>
    </row>
    <row r="594" spans="1:2" x14ac:dyDescent="0.3">
      <c r="A594" s="68">
        <v>6000641</v>
      </c>
      <c r="B594" s="68" t="s">
        <v>2800</v>
      </c>
    </row>
    <row r="595" spans="1:2" x14ac:dyDescent="0.3">
      <c r="A595" s="68">
        <v>2774198</v>
      </c>
      <c r="B595" s="68" t="s">
        <v>3017</v>
      </c>
    </row>
    <row r="596" spans="1:2" x14ac:dyDescent="0.3">
      <c r="A596" s="68">
        <v>4309241</v>
      </c>
      <c r="B596" s="68" t="s">
        <v>2696</v>
      </c>
    </row>
    <row r="597" spans="1:2" x14ac:dyDescent="0.3">
      <c r="A597" s="68">
        <v>424467</v>
      </c>
      <c r="B597" s="68" t="s">
        <v>3124</v>
      </c>
    </row>
    <row r="598" spans="1:2" x14ac:dyDescent="0.3">
      <c r="A598" s="68"/>
      <c r="B598" s="68" t="s">
        <v>3125</v>
      </c>
    </row>
    <row r="599" spans="1:2" x14ac:dyDescent="0.3">
      <c r="A599" s="68"/>
      <c r="B599" s="68" t="s">
        <v>3517</v>
      </c>
    </row>
    <row r="600" spans="1:2" x14ac:dyDescent="0.3">
      <c r="A600" s="68"/>
      <c r="B600" s="68" t="s">
        <v>3518</v>
      </c>
    </row>
    <row r="601" spans="1:2" x14ac:dyDescent="0.3">
      <c r="A601" s="68">
        <v>3867723</v>
      </c>
      <c r="B601" s="68" t="s">
        <v>3127</v>
      </c>
    </row>
    <row r="602" spans="1:2" x14ac:dyDescent="0.3">
      <c r="A602" s="68">
        <v>13550048</v>
      </c>
      <c r="B602" s="68" t="s">
        <v>3131</v>
      </c>
    </row>
    <row r="603" spans="1:2" x14ac:dyDescent="0.3">
      <c r="A603" s="68">
        <v>2607676</v>
      </c>
      <c r="B603" s="68" t="s">
        <v>3422</v>
      </c>
    </row>
    <row r="604" spans="1:2" x14ac:dyDescent="0.3">
      <c r="A604" s="68">
        <v>9175371</v>
      </c>
      <c r="B604" s="68" t="s">
        <v>3421</v>
      </c>
    </row>
    <row r="605" spans="1:2" x14ac:dyDescent="0.3">
      <c r="A605" s="68">
        <v>12197647</v>
      </c>
      <c r="B605" s="68" t="s">
        <v>1737</v>
      </c>
    </row>
    <row r="606" spans="1:2" x14ac:dyDescent="0.3">
      <c r="A606" s="68">
        <v>12197572</v>
      </c>
      <c r="B606" s="68" t="s">
        <v>1731</v>
      </c>
    </row>
    <row r="607" spans="1:2" x14ac:dyDescent="0.3">
      <c r="A607" s="68"/>
      <c r="B607" s="68" t="s">
        <v>3519</v>
      </c>
    </row>
    <row r="608" spans="1:2" x14ac:dyDescent="0.3">
      <c r="A608" s="68"/>
      <c r="B608" s="68" t="s">
        <v>3052</v>
      </c>
    </row>
    <row r="609" spans="1:2" x14ac:dyDescent="0.3">
      <c r="A609" s="68">
        <v>2327204</v>
      </c>
      <c r="B609" s="68" t="s">
        <v>2164</v>
      </c>
    </row>
    <row r="610" spans="1:2" x14ac:dyDescent="0.3">
      <c r="A610" s="68">
        <v>2391612</v>
      </c>
      <c r="B610" s="68" t="s">
        <v>3520</v>
      </c>
    </row>
    <row r="611" spans="1:2" x14ac:dyDescent="0.3">
      <c r="A611" s="68">
        <v>323013</v>
      </c>
      <c r="B611" s="68" t="s">
        <v>3423</v>
      </c>
    </row>
    <row r="612" spans="1:2" x14ac:dyDescent="0.3">
      <c r="A612" s="68">
        <v>7514540</v>
      </c>
      <c r="B612" s="68" t="s">
        <v>3242</v>
      </c>
    </row>
    <row r="613" spans="1:2" x14ac:dyDescent="0.3">
      <c r="A613" s="68">
        <v>6678536</v>
      </c>
      <c r="B613" s="68" t="s">
        <v>3126</v>
      </c>
    </row>
    <row r="614" spans="1:2" x14ac:dyDescent="0.3">
      <c r="A614" s="68">
        <v>12618806</v>
      </c>
      <c r="B614" s="68" t="s">
        <v>3133</v>
      </c>
    </row>
    <row r="615" spans="1:2" x14ac:dyDescent="0.3">
      <c r="A615" s="68">
        <v>12882988</v>
      </c>
      <c r="B615" s="68" t="s">
        <v>3120</v>
      </c>
    </row>
    <row r="616" spans="1:2" x14ac:dyDescent="0.3">
      <c r="A616" s="68">
        <v>12874691</v>
      </c>
      <c r="B616" s="68" t="s">
        <v>2480</v>
      </c>
    </row>
    <row r="617" spans="1:2" x14ac:dyDescent="0.3">
      <c r="A617" s="68">
        <v>3053721</v>
      </c>
      <c r="B617" s="68" t="s">
        <v>2414</v>
      </c>
    </row>
    <row r="618" spans="1:2" x14ac:dyDescent="0.3">
      <c r="A618" s="68">
        <v>8107483</v>
      </c>
      <c r="B618" s="68" t="s">
        <v>2496</v>
      </c>
    </row>
    <row r="619" spans="1:2" x14ac:dyDescent="0.3">
      <c r="A619" s="68">
        <v>4329414</v>
      </c>
      <c r="B619" s="68" t="s">
        <v>2590</v>
      </c>
    </row>
    <row r="620" spans="1:2" x14ac:dyDescent="0.3">
      <c r="A620" s="68">
        <v>2391152</v>
      </c>
      <c r="B620" s="68" t="s">
        <v>2124</v>
      </c>
    </row>
    <row r="621" spans="1:2" x14ac:dyDescent="0.3">
      <c r="A621" s="68">
        <v>12593359</v>
      </c>
      <c r="B621" s="68" t="s">
        <v>3130</v>
      </c>
    </row>
    <row r="622" spans="1:2" x14ac:dyDescent="0.3">
      <c r="A622" s="68"/>
      <c r="B622" s="68" t="s">
        <v>3420</v>
      </c>
    </row>
    <row r="623" spans="1:2" x14ac:dyDescent="0.3">
      <c r="A623" s="68">
        <v>12626810</v>
      </c>
      <c r="B623" s="68" t="s">
        <v>3521</v>
      </c>
    </row>
    <row r="624" spans="1:2" x14ac:dyDescent="0.3">
      <c r="A624" s="68">
        <v>87325</v>
      </c>
      <c r="B624" s="68" t="s">
        <v>3129</v>
      </c>
    </row>
    <row r="625" spans="1:2" x14ac:dyDescent="0.3">
      <c r="A625" s="68">
        <v>2688950</v>
      </c>
      <c r="B625" s="68" t="s">
        <v>3134</v>
      </c>
    </row>
    <row r="626" spans="1:2" x14ac:dyDescent="0.3">
      <c r="A626" s="68">
        <v>2247538</v>
      </c>
      <c r="B626" s="68" t="s">
        <v>3136</v>
      </c>
    </row>
    <row r="627" spans="1:2" x14ac:dyDescent="0.3">
      <c r="A627" s="68">
        <v>2440964</v>
      </c>
      <c r="B627" s="68" t="s">
        <v>2812</v>
      </c>
    </row>
    <row r="628" spans="1:2" x14ac:dyDescent="0.3">
      <c r="A628" s="68">
        <v>2060850</v>
      </c>
      <c r="B628" s="68" t="s">
        <v>3139</v>
      </c>
    </row>
    <row r="629" spans="1:2" x14ac:dyDescent="0.3">
      <c r="A629" s="68"/>
      <c r="B629" s="68" t="s">
        <v>3137</v>
      </c>
    </row>
    <row r="630" spans="1:2" x14ac:dyDescent="0.3">
      <c r="A630" s="68"/>
      <c r="B630" s="68" t="s">
        <v>3135</v>
      </c>
    </row>
    <row r="631" spans="1:2" x14ac:dyDescent="0.3">
      <c r="A631" s="68">
        <v>12622984</v>
      </c>
      <c r="B631" s="68" t="s">
        <v>1909</v>
      </c>
    </row>
    <row r="632" spans="1:2" x14ac:dyDescent="0.3">
      <c r="A632" s="68">
        <v>8478389</v>
      </c>
      <c r="B632" s="68" t="s">
        <v>3140</v>
      </c>
    </row>
    <row r="633" spans="1:2" x14ac:dyDescent="0.3">
      <c r="A633" s="68">
        <v>4839732</v>
      </c>
      <c r="B633" s="68" t="s">
        <v>3138</v>
      </c>
    </row>
    <row r="634" spans="1:2" x14ac:dyDescent="0.3">
      <c r="A634" s="68">
        <v>2690015</v>
      </c>
      <c r="B634" s="68" t="s">
        <v>3128</v>
      </c>
    </row>
    <row r="635" spans="1:2" x14ac:dyDescent="0.3">
      <c r="A635" s="68">
        <v>11520662</v>
      </c>
      <c r="B635" s="68" t="s">
        <v>3522</v>
      </c>
    </row>
    <row r="636" spans="1:2" x14ac:dyDescent="0.3">
      <c r="A636" s="68">
        <v>11236647</v>
      </c>
      <c r="B636" s="68" t="s">
        <v>804</v>
      </c>
    </row>
    <row r="637" spans="1:2" x14ac:dyDescent="0.3">
      <c r="A637" s="68">
        <v>12382865</v>
      </c>
      <c r="B637" s="68" t="s">
        <v>3132</v>
      </c>
    </row>
    <row r="638" spans="1:2" x14ac:dyDescent="0.3">
      <c r="A638" s="68">
        <v>12872163</v>
      </c>
      <c r="B638" s="68" t="s">
        <v>3426</v>
      </c>
    </row>
    <row r="639" spans="1:2" x14ac:dyDescent="0.3">
      <c r="A639" s="68">
        <v>9832938</v>
      </c>
      <c r="B639" s="68" t="s">
        <v>2817</v>
      </c>
    </row>
    <row r="640" spans="1:2" x14ac:dyDescent="0.3">
      <c r="A640" s="68">
        <v>2720729</v>
      </c>
      <c r="B640" s="68" t="s">
        <v>2834</v>
      </c>
    </row>
    <row r="641" spans="1:2" x14ac:dyDescent="0.3">
      <c r="A641" s="68">
        <v>4075798</v>
      </c>
      <c r="B641" s="68" t="s">
        <v>3116</v>
      </c>
    </row>
    <row r="642" spans="1:2" x14ac:dyDescent="0.3">
      <c r="A642" s="68">
        <v>11801472</v>
      </c>
      <c r="B642" s="68" t="s">
        <v>3508</v>
      </c>
    </row>
    <row r="643" spans="1:2" x14ac:dyDescent="0.3">
      <c r="A643" s="68">
        <v>13277518</v>
      </c>
      <c r="B643" s="68" t="s">
        <v>3142</v>
      </c>
    </row>
    <row r="644" spans="1:2" x14ac:dyDescent="0.3">
      <c r="A644" s="68">
        <v>12591137</v>
      </c>
      <c r="B644" s="68" t="s">
        <v>3146</v>
      </c>
    </row>
    <row r="645" spans="1:2" x14ac:dyDescent="0.3">
      <c r="A645" s="68">
        <v>4170932</v>
      </c>
      <c r="B645" s="68" t="s">
        <v>3144</v>
      </c>
    </row>
    <row r="646" spans="1:2" x14ac:dyDescent="0.3">
      <c r="A646" s="68">
        <v>9977137</v>
      </c>
      <c r="B646" s="68" t="s">
        <v>2990</v>
      </c>
    </row>
    <row r="647" spans="1:2" x14ac:dyDescent="0.3">
      <c r="A647" s="68">
        <v>3739677</v>
      </c>
      <c r="B647" s="68" t="s">
        <v>2340</v>
      </c>
    </row>
    <row r="648" spans="1:2" x14ac:dyDescent="0.3">
      <c r="A648" s="68">
        <v>4567665</v>
      </c>
      <c r="B648" s="68" t="s">
        <v>427</v>
      </c>
    </row>
    <row r="649" spans="1:2" x14ac:dyDescent="0.3">
      <c r="A649" s="68">
        <v>5667243</v>
      </c>
      <c r="B649" s="68" t="s">
        <v>3523</v>
      </c>
    </row>
    <row r="650" spans="1:2" x14ac:dyDescent="0.3">
      <c r="A650" s="68">
        <v>312994</v>
      </c>
      <c r="B650" s="68" t="s">
        <v>3146</v>
      </c>
    </row>
    <row r="651" spans="1:2" x14ac:dyDescent="0.3">
      <c r="A651" s="68">
        <v>4265212</v>
      </c>
      <c r="B651" s="68" t="s">
        <v>3054</v>
      </c>
    </row>
    <row r="652" spans="1:2" x14ac:dyDescent="0.3">
      <c r="A652" s="68">
        <v>13649750</v>
      </c>
      <c r="B652" s="68" t="s">
        <v>3141</v>
      </c>
    </row>
    <row r="653" spans="1:2" x14ac:dyDescent="0.3">
      <c r="A653" s="68">
        <v>14257801</v>
      </c>
      <c r="B653" s="68" t="s">
        <v>3143</v>
      </c>
    </row>
    <row r="654" spans="1:2" x14ac:dyDescent="0.3">
      <c r="A654" s="68">
        <v>568252</v>
      </c>
      <c r="B654" s="68" t="s">
        <v>3145</v>
      </c>
    </row>
    <row r="655" spans="1:2" x14ac:dyDescent="0.3">
      <c r="A655" s="68">
        <v>8858174</v>
      </c>
      <c r="B655" s="68" t="s">
        <v>3524</v>
      </c>
    </row>
    <row r="656" spans="1:2" x14ac:dyDescent="0.3">
      <c r="A656" s="68">
        <v>14280761</v>
      </c>
      <c r="B656" s="68" t="s">
        <v>3147</v>
      </c>
    </row>
    <row r="657" spans="1:2" x14ac:dyDescent="0.3">
      <c r="A657" s="68">
        <v>14285102</v>
      </c>
      <c r="B657" s="68" t="s">
        <v>3525</v>
      </c>
    </row>
    <row r="658" spans="1:2" x14ac:dyDescent="0.3">
      <c r="A658" s="68">
        <v>541986</v>
      </c>
      <c r="B658" s="68" t="s">
        <v>3058</v>
      </c>
    </row>
    <row r="659" spans="1:2" x14ac:dyDescent="0.3">
      <c r="A659" s="68">
        <v>11048781</v>
      </c>
      <c r="B659" s="68" t="s">
        <v>3149</v>
      </c>
    </row>
    <row r="660" spans="1:2" x14ac:dyDescent="0.3">
      <c r="A660" s="68">
        <v>14293434</v>
      </c>
      <c r="B660" s="68" t="s">
        <v>3526</v>
      </c>
    </row>
    <row r="661" spans="1:2" x14ac:dyDescent="0.3">
      <c r="A661" s="68">
        <v>13967046</v>
      </c>
      <c r="B661" s="68" t="s">
        <v>1603</v>
      </c>
    </row>
    <row r="662" spans="1:2" x14ac:dyDescent="0.3">
      <c r="A662" s="68">
        <v>14344247</v>
      </c>
      <c r="B662" s="68" t="s">
        <v>3527</v>
      </c>
    </row>
    <row r="663" spans="1:2" x14ac:dyDescent="0.3">
      <c r="A663" s="68"/>
      <c r="B663" s="68" t="s">
        <v>3528</v>
      </c>
    </row>
    <row r="664" spans="1:2" x14ac:dyDescent="0.3">
      <c r="A664" s="68">
        <v>402282</v>
      </c>
      <c r="B664" s="68" t="s">
        <v>3150</v>
      </c>
    </row>
    <row r="665" spans="1:2" x14ac:dyDescent="0.3">
      <c r="A665" s="68"/>
      <c r="B665" s="68" t="s">
        <v>3529</v>
      </c>
    </row>
    <row r="666" spans="1:2" x14ac:dyDescent="0.3">
      <c r="A666" s="68"/>
      <c r="B666" s="68" t="s">
        <v>3153</v>
      </c>
    </row>
    <row r="667" spans="1:2" x14ac:dyDescent="0.3">
      <c r="A667" s="68">
        <v>2044689</v>
      </c>
      <c r="B667" s="68" t="s">
        <v>3151</v>
      </c>
    </row>
    <row r="668" spans="1:2" x14ac:dyDescent="0.3">
      <c r="A668" s="68">
        <v>5580139</v>
      </c>
      <c r="B668" s="68" t="s">
        <v>3151</v>
      </c>
    </row>
    <row r="669" spans="1:2" x14ac:dyDescent="0.3">
      <c r="A669" s="68"/>
      <c r="B669" s="68" t="s">
        <v>3152</v>
      </c>
    </row>
    <row r="670" spans="1:2" x14ac:dyDescent="0.3">
      <c r="A670" s="68">
        <v>2124725</v>
      </c>
      <c r="B670" s="68" t="s">
        <v>3048</v>
      </c>
    </row>
    <row r="671" spans="1:2" x14ac:dyDescent="0.3">
      <c r="A671" s="68">
        <v>4176498</v>
      </c>
      <c r="B671" s="68" t="s">
        <v>3530</v>
      </c>
    </row>
    <row r="672" spans="1:2" x14ac:dyDescent="0.3">
      <c r="A672" s="68">
        <v>3860657</v>
      </c>
      <c r="B672" s="68" t="s">
        <v>2438</v>
      </c>
    </row>
    <row r="673" spans="1:2" x14ac:dyDescent="0.3">
      <c r="A673" s="68">
        <v>513193</v>
      </c>
      <c r="B673" s="68" t="s">
        <v>3154</v>
      </c>
    </row>
    <row r="674" spans="1:2" x14ac:dyDescent="0.3">
      <c r="A674" s="68">
        <v>6345481</v>
      </c>
      <c r="B674" s="68" t="s">
        <v>3531</v>
      </c>
    </row>
    <row r="675" spans="1:2" x14ac:dyDescent="0.3">
      <c r="A675" s="68">
        <v>6038407</v>
      </c>
      <c r="B675" s="68" t="s">
        <v>3532</v>
      </c>
    </row>
    <row r="676" spans="1:2" x14ac:dyDescent="0.3">
      <c r="A676" s="68">
        <v>2944622</v>
      </c>
      <c r="B676" s="68" t="s">
        <v>2307</v>
      </c>
    </row>
    <row r="677" spans="1:2" x14ac:dyDescent="0.3">
      <c r="A677" s="68">
        <v>2944622</v>
      </c>
      <c r="B677" s="68" t="s">
        <v>2307</v>
      </c>
    </row>
    <row r="678" spans="1:2" x14ac:dyDescent="0.3">
      <c r="A678" s="68"/>
      <c r="B678" s="68" t="s">
        <v>3533</v>
      </c>
    </row>
    <row r="679" spans="1:2" x14ac:dyDescent="0.3">
      <c r="A679" s="68"/>
      <c r="B679" s="68" t="s">
        <v>2409</v>
      </c>
    </row>
    <row r="680" spans="1:2" x14ac:dyDescent="0.3">
      <c r="A680" s="68">
        <v>2718604</v>
      </c>
      <c r="B680" s="68" t="s">
        <v>2953</v>
      </c>
    </row>
    <row r="681" spans="1:2" x14ac:dyDescent="0.3">
      <c r="A681" s="68">
        <v>4075798</v>
      </c>
      <c r="B681" s="68" t="s">
        <v>3116</v>
      </c>
    </row>
    <row r="682" spans="1:2" x14ac:dyDescent="0.3">
      <c r="A682" s="68">
        <v>11801472</v>
      </c>
      <c r="B682" s="68" t="s">
        <v>3508</v>
      </c>
    </row>
    <row r="683" spans="1:2" x14ac:dyDescent="0.3">
      <c r="A683" s="68">
        <v>8733962</v>
      </c>
      <c r="B683" s="68" t="s">
        <v>3155</v>
      </c>
    </row>
    <row r="684" spans="1:2" x14ac:dyDescent="0.3">
      <c r="A684" s="68"/>
      <c r="B684" s="68" t="s">
        <v>2400</v>
      </c>
    </row>
    <row r="685" spans="1:2" x14ac:dyDescent="0.3">
      <c r="A685" s="68">
        <v>541986</v>
      </c>
      <c r="B685" s="68" t="s">
        <v>3058</v>
      </c>
    </row>
    <row r="686" spans="1:2" x14ac:dyDescent="0.3">
      <c r="A686" s="68">
        <v>5555041</v>
      </c>
      <c r="B686" s="68" t="s">
        <v>3534</v>
      </c>
    </row>
    <row r="687" spans="1:2" x14ac:dyDescent="0.3">
      <c r="A687" s="68">
        <v>5920558</v>
      </c>
      <c r="B687" s="68" t="s">
        <v>3148</v>
      </c>
    </row>
    <row r="688" spans="1:2" x14ac:dyDescent="0.3">
      <c r="A688" s="68">
        <v>14595616</v>
      </c>
      <c r="B688" s="68" t="s">
        <v>3156</v>
      </c>
    </row>
    <row r="689" spans="1:2" x14ac:dyDescent="0.3">
      <c r="A689" s="68"/>
      <c r="B689" s="68" t="s">
        <v>3157</v>
      </c>
    </row>
    <row r="690" spans="1:2" x14ac:dyDescent="0.3">
      <c r="A690" s="68">
        <v>14587823</v>
      </c>
      <c r="B690" s="68" t="s">
        <v>3158</v>
      </c>
    </row>
    <row r="691" spans="1:2" x14ac:dyDescent="0.3">
      <c r="A691" s="68">
        <v>3034395</v>
      </c>
      <c r="B691" s="68" t="s">
        <v>3159</v>
      </c>
    </row>
    <row r="692" spans="1:2" x14ac:dyDescent="0.3">
      <c r="A692" s="68">
        <v>2008002</v>
      </c>
      <c r="B692" s="68" t="s">
        <v>3535</v>
      </c>
    </row>
    <row r="693" spans="1:2" x14ac:dyDescent="0.3">
      <c r="A693" s="68">
        <v>3751910</v>
      </c>
      <c r="B693" s="68" t="s">
        <v>3160</v>
      </c>
    </row>
    <row r="694" spans="1:2" x14ac:dyDescent="0.3">
      <c r="A694" s="68">
        <v>14710066</v>
      </c>
      <c r="B694" s="68" t="s">
        <v>3536</v>
      </c>
    </row>
    <row r="695" spans="1:2" x14ac:dyDescent="0.3">
      <c r="A695" s="68">
        <v>14720971</v>
      </c>
      <c r="B695" s="68" t="s">
        <v>3164</v>
      </c>
    </row>
    <row r="696" spans="1:2" x14ac:dyDescent="0.3">
      <c r="A696" s="68">
        <v>14566488</v>
      </c>
      <c r="B696" s="68" t="s">
        <v>3537</v>
      </c>
    </row>
    <row r="697" spans="1:2" x14ac:dyDescent="0.3">
      <c r="A697" s="68"/>
      <c r="B697" s="68" t="s">
        <v>3538</v>
      </c>
    </row>
    <row r="698" spans="1:2" x14ac:dyDescent="0.3">
      <c r="A698" s="68"/>
      <c r="B698" s="68" t="s">
        <v>3163</v>
      </c>
    </row>
    <row r="699" spans="1:2" x14ac:dyDescent="0.3">
      <c r="A699" s="68">
        <v>14608334</v>
      </c>
      <c r="B699" s="68" t="s">
        <v>3539</v>
      </c>
    </row>
    <row r="700" spans="1:2" x14ac:dyDescent="0.3">
      <c r="A700" s="68"/>
      <c r="B700" s="68" t="s">
        <v>3165</v>
      </c>
    </row>
    <row r="701" spans="1:2" x14ac:dyDescent="0.3">
      <c r="A701" s="68">
        <v>4044818</v>
      </c>
      <c r="B701" s="68" t="s">
        <v>3166</v>
      </c>
    </row>
    <row r="702" spans="1:2" x14ac:dyDescent="0.3">
      <c r="A702" s="68"/>
      <c r="B702" s="68" t="s">
        <v>3168</v>
      </c>
    </row>
    <row r="703" spans="1:2" x14ac:dyDescent="0.3">
      <c r="A703" s="68">
        <v>14545755</v>
      </c>
      <c r="B703" s="68" t="s">
        <v>3167</v>
      </c>
    </row>
    <row r="704" spans="1:2" x14ac:dyDescent="0.3">
      <c r="A704" s="68">
        <v>14699187</v>
      </c>
      <c r="B704" s="68" t="s">
        <v>3055</v>
      </c>
    </row>
    <row r="705" spans="1:2" x14ac:dyDescent="0.3">
      <c r="A705" s="68">
        <v>14836408</v>
      </c>
      <c r="B705" s="68" t="s">
        <v>3540</v>
      </c>
    </row>
    <row r="706" spans="1:2" x14ac:dyDescent="0.3">
      <c r="A706" s="68">
        <v>14825971</v>
      </c>
      <c r="B706" s="68" t="s">
        <v>3541</v>
      </c>
    </row>
    <row r="707" spans="1:2" x14ac:dyDescent="0.3">
      <c r="A707" s="68">
        <v>11889895</v>
      </c>
      <c r="B707" s="68" t="s">
        <v>3169</v>
      </c>
    </row>
    <row r="708" spans="1:2" x14ac:dyDescent="0.3">
      <c r="A708" s="68">
        <v>5621832</v>
      </c>
      <c r="B708" s="68" t="s">
        <v>3152</v>
      </c>
    </row>
    <row r="709" spans="1:2" x14ac:dyDescent="0.3">
      <c r="A709" s="68"/>
      <c r="B709" s="68" t="s">
        <v>3152</v>
      </c>
    </row>
    <row r="710" spans="1:2" x14ac:dyDescent="0.3">
      <c r="A710" s="68">
        <v>14782810</v>
      </c>
      <c r="B710" s="68" t="s">
        <v>3542</v>
      </c>
    </row>
    <row r="711" spans="1:2" x14ac:dyDescent="0.3">
      <c r="A711" s="68">
        <v>432276</v>
      </c>
      <c r="B711" s="68" t="s">
        <v>3543</v>
      </c>
    </row>
    <row r="712" spans="1:2" x14ac:dyDescent="0.3">
      <c r="A712" s="68">
        <v>2993570</v>
      </c>
      <c r="B712" s="68" t="s">
        <v>3170</v>
      </c>
    </row>
    <row r="713" spans="1:2" x14ac:dyDescent="0.3">
      <c r="A713" s="68">
        <v>5653062</v>
      </c>
      <c r="B713" s="68" t="s">
        <v>3544</v>
      </c>
    </row>
    <row r="714" spans="1:2" x14ac:dyDescent="0.3">
      <c r="A714" s="68"/>
      <c r="B714" s="68" t="s">
        <v>3173</v>
      </c>
    </row>
    <row r="715" spans="1:2" x14ac:dyDescent="0.3">
      <c r="A715" s="68">
        <v>14858722</v>
      </c>
      <c r="B715" s="68" t="s">
        <v>3115</v>
      </c>
    </row>
    <row r="716" spans="1:2" x14ac:dyDescent="0.3">
      <c r="A716" s="68"/>
      <c r="B716" s="68" t="s">
        <v>2800</v>
      </c>
    </row>
    <row r="717" spans="1:2" x14ac:dyDescent="0.3">
      <c r="A717" s="68">
        <v>14696274</v>
      </c>
      <c r="B717" s="68" t="s">
        <v>3174</v>
      </c>
    </row>
    <row r="718" spans="1:2" x14ac:dyDescent="0.3">
      <c r="A718" s="68">
        <v>4957159</v>
      </c>
      <c r="B718" s="68" t="s">
        <v>3545</v>
      </c>
    </row>
    <row r="719" spans="1:2" x14ac:dyDescent="0.3">
      <c r="A719" s="68">
        <v>3044308</v>
      </c>
      <c r="B719" s="68" t="s">
        <v>3057</v>
      </c>
    </row>
    <row r="720" spans="1:2" x14ac:dyDescent="0.3">
      <c r="A720" s="68"/>
      <c r="B720" s="68" t="s">
        <v>3177</v>
      </c>
    </row>
    <row r="721" spans="1:2" x14ac:dyDescent="0.3">
      <c r="A721" s="68">
        <v>14575353</v>
      </c>
      <c r="B721" s="68" t="s">
        <v>3171</v>
      </c>
    </row>
    <row r="722" spans="1:2" x14ac:dyDescent="0.3">
      <c r="A722" s="68">
        <v>14549097</v>
      </c>
      <c r="B722" s="68" t="s">
        <v>3546</v>
      </c>
    </row>
    <row r="723" spans="1:2" x14ac:dyDescent="0.3">
      <c r="A723" s="68">
        <v>12203397</v>
      </c>
      <c r="B723" s="68" t="s">
        <v>3178</v>
      </c>
    </row>
    <row r="724" spans="1:2" x14ac:dyDescent="0.3">
      <c r="A724" s="68"/>
      <c r="B724" s="68" t="s">
        <v>3152</v>
      </c>
    </row>
    <row r="725" spans="1:2" x14ac:dyDescent="0.3">
      <c r="A725" s="68">
        <v>2332527</v>
      </c>
      <c r="B725" s="68" t="s">
        <v>3179</v>
      </c>
    </row>
    <row r="726" spans="1:2" x14ac:dyDescent="0.3">
      <c r="A726" s="68">
        <v>2654297</v>
      </c>
      <c r="B726" s="68" t="s">
        <v>3175</v>
      </c>
    </row>
    <row r="727" spans="1:2" x14ac:dyDescent="0.3">
      <c r="A727" s="68">
        <v>2825496</v>
      </c>
      <c r="B727" s="68" t="s">
        <v>3547</v>
      </c>
    </row>
    <row r="728" spans="1:2" x14ac:dyDescent="0.3">
      <c r="A728" s="68"/>
      <c r="B728" s="68" t="s">
        <v>638</v>
      </c>
    </row>
    <row r="729" spans="1:2" x14ac:dyDescent="0.3">
      <c r="A729" s="68">
        <v>3837011</v>
      </c>
      <c r="B729" s="68" t="s">
        <v>3548</v>
      </c>
    </row>
    <row r="730" spans="1:2" x14ac:dyDescent="0.3">
      <c r="A730" s="68">
        <v>4311227</v>
      </c>
      <c r="B730" s="68" t="s">
        <v>3549</v>
      </c>
    </row>
    <row r="731" spans="1:2" x14ac:dyDescent="0.3">
      <c r="A731" s="68">
        <v>14300796</v>
      </c>
      <c r="B731" s="68" t="s">
        <v>3144</v>
      </c>
    </row>
    <row r="732" spans="1:2" x14ac:dyDescent="0.3">
      <c r="A732" s="68">
        <v>11018763</v>
      </c>
      <c r="B732" s="68" t="s">
        <v>3550</v>
      </c>
    </row>
    <row r="733" spans="1:2" x14ac:dyDescent="0.3">
      <c r="A733" s="68"/>
      <c r="B733" s="68" t="s">
        <v>3550</v>
      </c>
    </row>
    <row r="734" spans="1:2" x14ac:dyDescent="0.3">
      <c r="A734" s="68">
        <v>14866898</v>
      </c>
      <c r="B734" s="68" t="s">
        <v>1248</v>
      </c>
    </row>
    <row r="735" spans="1:2" x14ac:dyDescent="0.3">
      <c r="A735" s="68">
        <v>12670853</v>
      </c>
      <c r="B735" s="68" t="s">
        <v>3215</v>
      </c>
    </row>
    <row r="736" spans="1:2" x14ac:dyDescent="0.3">
      <c r="A736" s="68">
        <v>14991425</v>
      </c>
      <c r="B736" s="68" t="s">
        <v>3551</v>
      </c>
    </row>
    <row r="737" spans="1:2" x14ac:dyDescent="0.3">
      <c r="A737" s="68">
        <v>426218</v>
      </c>
      <c r="B737" s="68" t="s">
        <v>3181</v>
      </c>
    </row>
    <row r="738" spans="1:2" x14ac:dyDescent="0.3">
      <c r="A738" s="68">
        <v>2583065</v>
      </c>
      <c r="B738" s="68" t="s">
        <v>947</v>
      </c>
    </row>
    <row r="739" spans="1:2" x14ac:dyDescent="0.3">
      <c r="A739" s="68">
        <v>2637407</v>
      </c>
      <c r="B739" s="68" t="s">
        <v>953</v>
      </c>
    </row>
    <row r="740" spans="1:2" x14ac:dyDescent="0.3">
      <c r="A740" s="68">
        <v>5680662</v>
      </c>
      <c r="B740" s="68" t="s">
        <v>959</v>
      </c>
    </row>
    <row r="741" spans="1:2" x14ac:dyDescent="0.3">
      <c r="A741" s="68"/>
      <c r="B741" s="68" t="s">
        <v>3400</v>
      </c>
    </row>
    <row r="742" spans="1:2" x14ac:dyDescent="0.3">
      <c r="A742" s="68">
        <v>15066980</v>
      </c>
      <c r="B742" s="68" t="s">
        <v>3552</v>
      </c>
    </row>
    <row r="743" spans="1:2" x14ac:dyDescent="0.3">
      <c r="A743" s="68">
        <v>3997038</v>
      </c>
      <c r="B743" s="68" t="s">
        <v>3183</v>
      </c>
    </row>
    <row r="744" spans="1:2" x14ac:dyDescent="0.3">
      <c r="A744" s="68"/>
      <c r="B744" s="68" t="s">
        <v>3182</v>
      </c>
    </row>
    <row r="745" spans="1:2" x14ac:dyDescent="0.3">
      <c r="A745" s="68">
        <v>3747228</v>
      </c>
      <c r="B745" s="68" t="s">
        <v>3553</v>
      </c>
    </row>
    <row r="746" spans="1:2" x14ac:dyDescent="0.3">
      <c r="A746" s="68">
        <v>2540017</v>
      </c>
      <c r="B746" s="68" t="s">
        <v>3184</v>
      </c>
    </row>
    <row r="747" spans="1:2" x14ac:dyDescent="0.3">
      <c r="A747" s="68"/>
      <c r="B747" s="68" t="s">
        <v>3185</v>
      </c>
    </row>
    <row r="748" spans="1:2" x14ac:dyDescent="0.3">
      <c r="A748" s="68">
        <v>15032427</v>
      </c>
      <c r="B748" s="68" t="s">
        <v>400</v>
      </c>
    </row>
    <row r="749" spans="1:2" x14ac:dyDescent="0.3">
      <c r="A749" s="68">
        <v>15061349</v>
      </c>
      <c r="B749" s="68" t="s">
        <v>3179</v>
      </c>
    </row>
    <row r="750" spans="1:2" x14ac:dyDescent="0.3">
      <c r="A750" s="68">
        <v>15035309</v>
      </c>
      <c r="B750" s="68" t="s">
        <v>735</v>
      </c>
    </row>
    <row r="751" spans="1:2" x14ac:dyDescent="0.3">
      <c r="A751" s="68">
        <v>15041945</v>
      </c>
      <c r="B751" s="68" t="s">
        <v>3554</v>
      </c>
    </row>
    <row r="752" spans="1:2" x14ac:dyDescent="0.3">
      <c r="A752" s="68">
        <v>570682</v>
      </c>
      <c r="B752" s="68" t="s">
        <v>3186</v>
      </c>
    </row>
    <row r="753" spans="1:2" x14ac:dyDescent="0.3">
      <c r="A753" s="68">
        <v>14891187</v>
      </c>
      <c r="B753" s="68" t="s">
        <v>3555</v>
      </c>
    </row>
    <row r="754" spans="1:2" x14ac:dyDescent="0.3">
      <c r="A754" s="68">
        <v>3701856</v>
      </c>
      <c r="B754" s="68" t="s">
        <v>3188</v>
      </c>
    </row>
    <row r="755" spans="1:2" x14ac:dyDescent="0.3">
      <c r="A755" s="68">
        <v>13583595</v>
      </c>
      <c r="B755" s="68" t="s">
        <v>3189</v>
      </c>
    </row>
    <row r="756" spans="1:2" x14ac:dyDescent="0.3">
      <c r="A756" s="68">
        <v>12635995</v>
      </c>
      <c r="B756" s="68" t="s">
        <v>3187</v>
      </c>
    </row>
    <row r="757" spans="1:2" x14ac:dyDescent="0.3">
      <c r="A757" s="68">
        <v>5585699</v>
      </c>
      <c r="B757" s="68" t="s">
        <v>3193</v>
      </c>
    </row>
    <row r="758" spans="1:2" x14ac:dyDescent="0.3">
      <c r="A758" s="68">
        <v>4764921</v>
      </c>
      <c r="B758" s="68" t="s">
        <v>3189</v>
      </c>
    </row>
    <row r="759" spans="1:2" x14ac:dyDescent="0.3">
      <c r="A759" s="68">
        <v>15116299</v>
      </c>
      <c r="B759" s="68" t="s">
        <v>3189</v>
      </c>
    </row>
    <row r="760" spans="1:2" x14ac:dyDescent="0.3">
      <c r="A760" s="68"/>
      <c r="B760" s="68" t="s">
        <v>288</v>
      </c>
    </row>
    <row r="761" spans="1:2" x14ac:dyDescent="0.3">
      <c r="A761" s="68">
        <v>64071</v>
      </c>
      <c r="B761" s="68" t="s">
        <v>3194</v>
      </c>
    </row>
    <row r="762" spans="1:2" x14ac:dyDescent="0.3">
      <c r="A762" s="68">
        <v>4466502</v>
      </c>
      <c r="B762" s="68" t="s">
        <v>3197</v>
      </c>
    </row>
    <row r="763" spans="1:2" x14ac:dyDescent="0.3">
      <c r="A763" s="68">
        <v>15124183</v>
      </c>
      <c r="B763" s="68" t="s">
        <v>3192</v>
      </c>
    </row>
    <row r="764" spans="1:2" x14ac:dyDescent="0.3">
      <c r="A764" s="68"/>
      <c r="B764" s="68" t="s">
        <v>3535</v>
      </c>
    </row>
    <row r="765" spans="1:2" x14ac:dyDescent="0.3">
      <c r="A765" s="68">
        <v>15164511</v>
      </c>
      <c r="B765" s="68" t="s">
        <v>3198</v>
      </c>
    </row>
    <row r="766" spans="1:2" x14ac:dyDescent="0.3">
      <c r="A766" s="68">
        <v>15143394</v>
      </c>
      <c r="B766" s="68" t="s">
        <v>3199</v>
      </c>
    </row>
    <row r="767" spans="1:2" x14ac:dyDescent="0.3">
      <c r="A767" s="68">
        <v>15658475</v>
      </c>
      <c r="B767" s="68" t="s">
        <v>3556</v>
      </c>
    </row>
    <row r="768" spans="1:2" x14ac:dyDescent="0.3">
      <c r="A768" s="68">
        <v>4635818</v>
      </c>
      <c r="B768" s="68" t="s">
        <v>3557</v>
      </c>
    </row>
    <row r="769" spans="1:2" x14ac:dyDescent="0.3">
      <c r="A769" s="68">
        <v>3499147</v>
      </c>
      <c r="B769" s="68" t="s">
        <v>3558</v>
      </c>
    </row>
    <row r="770" spans="1:2" x14ac:dyDescent="0.3">
      <c r="A770" s="68">
        <v>4620515</v>
      </c>
      <c r="B770" s="68" t="s">
        <v>3559</v>
      </c>
    </row>
    <row r="771" spans="1:2" x14ac:dyDescent="0.3">
      <c r="A771" s="68"/>
      <c r="B771" s="68" t="s">
        <v>3178</v>
      </c>
    </row>
    <row r="772" spans="1:2" x14ac:dyDescent="0.3">
      <c r="A772" s="68">
        <v>3333710</v>
      </c>
      <c r="B772" s="68" t="s">
        <v>3560</v>
      </c>
    </row>
    <row r="773" spans="1:2" x14ac:dyDescent="0.3">
      <c r="A773" s="68"/>
      <c r="B773" s="68" t="s">
        <v>3561</v>
      </c>
    </row>
    <row r="774" spans="1:2" x14ac:dyDescent="0.3">
      <c r="A774" s="68">
        <v>15250865</v>
      </c>
      <c r="B774" s="68" t="s">
        <v>3562</v>
      </c>
    </row>
    <row r="775" spans="1:2" x14ac:dyDescent="0.3">
      <c r="A775" s="68">
        <v>4848413</v>
      </c>
      <c r="B775" s="68" t="s">
        <v>3203</v>
      </c>
    </row>
    <row r="776" spans="1:2" x14ac:dyDescent="0.3">
      <c r="A776" s="68"/>
      <c r="B776" s="68" t="s">
        <v>3201</v>
      </c>
    </row>
    <row r="777" spans="1:2" x14ac:dyDescent="0.3">
      <c r="A777" s="68">
        <v>13551480</v>
      </c>
      <c r="B777" s="68" t="s">
        <v>3200</v>
      </c>
    </row>
    <row r="778" spans="1:2" x14ac:dyDescent="0.3">
      <c r="A778" s="68">
        <v>3004138</v>
      </c>
      <c r="B778" s="68" t="s">
        <v>3202</v>
      </c>
    </row>
    <row r="779" spans="1:2" x14ac:dyDescent="0.3">
      <c r="A779" s="68">
        <v>4101961</v>
      </c>
      <c r="B779" s="68" t="s">
        <v>3563</v>
      </c>
    </row>
    <row r="780" spans="1:2" x14ac:dyDescent="0.3">
      <c r="A780" s="68">
        <v>2022546</v>
      </c>
      <c r="B780" s="68" t="s">
        <v>3564</v>
      </c>
    </row>
    <row r="781" spans="1:2" x14ac:dyDescent="0.3">
      <c r="A781" s="68">
        <v>2650934</v>
      </c>
      <c r="B781" s="68" t="s">
        <v>3565</v>
      </c>
    </row>
    <row r="782" spans="1:2" x14ac:dyDescent="0.3">
      <c r="A782" s="68"/>
      <c r="B782" s="68" t="s">
        <v>2465</v>
      </c>
    </row>
    <row r="783" spans="1:2" x14ac:dyDescent="0.3">
      <c r="A783" s="68">
        <v>2364046</v>
      </c>
      <c r="B783" s="68" t="s">
        <v>3215</v>
      </c>
    </row>
    <row r="784" spans="1:2" x14ac:dyDescent="0.3">
      <c r="A784" s="68"/>
      <c r="B784" s="68" t="s">
        <v>3215</v>
      </c>
    </row>
    <row r="785" spans="1:2" x14ac:dyDescent="0.3">
      <c r="A785" s="68"/>
      <c r="B785" s="68" t="s">
        <v>3566</v>
      </c>
    </row>
    <row r="786" spans="1:2" x14ac:dyDescent="0.3">
      <c r="A786" s="68">
        <v>3586047</v>
      </c>
      <c r="B786" s="68" t="s">
        <v>3567</v>
      </c>
    </row>
    <row r="787" spans="1:2" x14ac:dyDescent="0.3">
      <c r="A787" s="68">
        <v>14260026</v>
      </c>
      <c r="B787" s="68" t="s">
        <v>3568</v>
      </c>
    </row>
    <row r="788" spans="1:2" x14ac:dyDescent="0.3">
      <c r="A788" s="68">
        <v>3959902</v>
      </c>
      <c r="B788" s="68" t="s">
        <v>3204</v>
      </c>
    </row>
    <row r="789" spans="1:2" x14ac:dyDescent="0.3">
      <c r="A789" s="68"/>
      <c r="B789" s="68" t="s">
        <v>3186</v>
      </c>
    </row>
    <row r="790" spans="1:2" x14ac:dyDescent="0.3">
      <c r="A790" s="68">
        <v>3866027</v>
      </c>
      <c r="B790" s="68" t="s">
        <v>3569</v>
      </c>
    </row>
    <row r="791" spans="1:2" x14ac:dyDescent="0.3">
      <c r="A791" s="68">
        <v>69782</v>
      </c>
      <c r="B791" s="68" t="s">
        <v>3205</v>
      </c>
    </row>
    <row r="792" spans="1:2" x14ac:dyDescent="0.3">
      <c r="A792" s="68">
        <v>15062503</v>
      </c>
      <c r="B792" s="68" t="s">
        <v>575</v>
      </c>
    </row>
    <row r="793" spans="1:2" x14ac:dyDescent="0.3">
      <c r="A793" s="68">
        <v>253441</v>
      </c>
      <c r="B793" s="68" t="s">
        <v>3199</v>
      </c>
    </row>
    <row r="794" spans="1:2" x14ac:dyDescent="0.3">
      <c r="A794" s="68">
        <v>2509705</v>
      </c>
      <c r="B794" s="68" t="s">
        <v>3570</v>
      </c>
    </row>
    <row r="795" spans="1:2" x14ac:dyDescent="0.3">
      <c r="A795" s="68">
        <v>4309696</v>
      </c>
      <c r="B795" s="68" t="s">
        <v>3571</v>
      </c>
    </row>
    <row r="796" spans="1:2" x14ac:dyDescent="0.3">
      <c r="A796" s="68">
        <v>4823821</v>
      </c>
      <c r="B796" s="68" t="s">
        <v>3572</v>
      </c>
    </row>
    <row r="797" spans="1:2" x14ac:dyDescent="0.3">
      <c r="A797" s="68">
        <v>15253517</v>
      </c>
      <c r="B797" s="68" t="s">
        <v>3207</v>
      </c>
    </row>
    <row r="798" spans="1:2" x14ac:dyDescent="0.3">
      <c r="A798" s="68">
        <v>15204091</v>
      </c>
      <c r="B798" s="68" t="s">
        <v>3573</v>
      </c>
    </row>
    <row r="799" spans="1:2" x14ac:dyDescent="0.3">
      <c r="A799" s="68"/>
      <c r="B799" s="68" t="s">
        <v>3208</v>
      </c>
    </row>
    <row r="800" spans="1:2" x14ac:dyDescent="0.3">
      <c r="A800" s="68"/>
      <c r="B800" s="68" t="s">
        <v>3574</v>
      </c>
    </row>
    <row r="801" spans="1:2" x14ac:dyDescent="0.3">
      <c r="A801" s="68">
        <v>2465703</v>
      </c>
      <c r="B801" s="68" t="s">
        <v>3195</v>
      </c>
    </row>
    <row r="802" spans="1:2" x14ac:dyDescent="0.3">
      <c r="A802" s="68">
        <v>2655063</v>
      </c>
      <c r="B802" s="68" t="s">
        <v>3200</v>
      </c>
    </row>
    <row r="803" spans="1:2" x14ac:dyDescent="0.3">
      <c r="A803" s="68">
        <v>2067435</v>
      </c>
      <c r="B803" s="68" t="s">
        <v>3212</v>
      </c>
    </row>
    <row r="804" spans="1:2" x14ac:dyDescent="0.3">
      <c r="A804" s="68">
        <v>402635</v>
      </c>
      <c r="B804" s="68" t="s">
        <v>3211</v>
      </c>
    </row>
    <row r="805" spans="1:2" x14ac:dyDescent="0.3">
      <c r="A805" s="68">
        <v>15196881</v>
      </c>
      <c r="B805" s="68" t="s">
        <v>3210</v>
      </c>
    </row>
    <row r="806" spans="1:2" x14ac:dyDescent="0.3">
      <c r="A806" s="68">
        <v>14576159</v>
      </c>
      <c r="B806" s="68" t="s">
        <v>3152</v>
      </c>
    </row>
    <row r="807" spans="1:2" x14ac:dyDescent="0.3">
      <c r="A807" s="68">
        <v>15234447</v>
      </c>
      <c r="B807" s="68" t="s">
        <v>3213</v>
      </c>
    </row>
    <row r="808" spans="1:2" x14ac:dyDescent="0.3">
      <c r="A808" s="68">
        <v>2296180</v>
      </c>
      <c r="B808" s="68" t="s">
        <v>3223</v>
      </c>
    </row>
    <row r="809" spans="1:2" x14ac:dyDescent="0.3">
      <c r="A809" s="68">
        <v>15249637</v>
      </c>
      <c r="B809" s="68" t="s">
        <v>1255</v>
      </c>
    </row>
    <row r="810" spans="1:2" x14ac:dyDescent="0.3">
      <c r="A810" s="68">
        <v>14459040</v>
      </c>
      <c r="B810" s="68" t="s">
        <v>3217</v>
      </c>
    </row>
    <row r="811" spans="1:2" x14ac:dyDescent="0.3">
      <c r="A811" s="68">
        <v>2082625</v>
      </c>
      <c r="B811" s="68" t="s">
        <v>3219</v>
      </c>
    </row>
    <row r="812" spans="1:2" x14ac:dyDescent="0.3">
      <c r="A812" s="68">
        <v>15156815</v>
      </c>
      <c r="B812" s="68" t="s">
        <v>3536</v>
      </c>
    </row>
    <row r="813" spans="1:2" x14ac:dyDescent="0.3">
      <c r="A813" s="68"/>
      <c r="B813" s="68" t="s">
        <v>3575</v>
      </c>
    </row>
    <row r="814" spans="1:2" x14ac:dyDescent="0.3">
      <c r="A814" s="68"/>
      <c r="B814" s="68" t="s">
        <v>3576</v>
      </c>
    </row>
    <row r="815" spans="1:2" x14ac:dyDescent="0.3">
      <c r="A815" s="68"/>
      <c r="B815" s="68" t="s">
        <v>3577</v>
      </c>
    </row>
    <row r="816" spans="1:2" x14ac:dyDescent="0.3">
      <c r="A816" s="68">
        <v>4012117</v>
      </c>
      <c r="B816" s="68" t="s">
        <v>3220</v>
      </c>
    </row>
    <row r="817" spans="1:2" x14ac:dyDescent="0.3">
      <c r="A817" s="68">
        <v>15255996</v>
      </c>
      <c r="B817" s="68" t="s">
        <v>2321</v>
      </c>
    </row>
    <row r="818" spans="1:2" x14ac:dyDescent="0.3">
      <c r="A818" s="68">
        <v>1302</v>
      </c>
      <c r="B818" s="68" t="s">
        <v>3221</v>
      </c>
    </row>
    <row r="819" spans="1:2" x14ac:dyDescent="0.3">
      <c r="A819" s="68">
        <v>2233644</v>
      </c>
      <c r="B819" s="68" t="s">
        <v>3290</v>
      </c>
    </row>
    <row r="820" spans="1:2" x14ac:dyDescent="0.3">
      <c r="A820" s="68">
        <v>8528027</v>
      </c>
      <c r="B820" s="68" t="s">
        <v>3224</v>
      </c>
    </row>
    <row r="821" spans="1:2" x14ac:dyDescent="0.3">
      <c r="A821" s="68"/>
      <c r="B821" s="68" t="s">
        <v>2696</v>
      </c>
    </row>
    <row r="822" spans="1:2" x14ac:dyDescent="0.3">
      <c r="A822" s="68">
        <v>4416384</v>
      </c>
      <c r="B822" s="68" t="s">
        <v>3218</v>
      </c>
    </row>
    <row r="823" spans="1:2" x14ac:dyDescent="0.3">
      <c r="A823" s="68">
        <v>4812519</v>
      </c>
      <c r="B823" s="68" t="s">
        <v>812</v>
      </c>
    </row>
    <row r="824" spans="1:2" x14ac:dyDescent="0.3">
      <c r="A824" s="68">
        <v>541986</v>
      </c>
      <c r="B824" s="68" t="s">
        <v>3058</v>
      </c>
    </row>
    <row r="825" spans="1:2" x14ac:dyDescent="0.3">
      <c r="A825" s="68">
        <v>541986</v>
      </c>
      <c r="B825" s="68" t="s">
        <v>3058</v>
      </c>
    </row>
    <row r="826" spans="1:2" x14ac:dyDescent="0.3">
      <c r="A826" s="68">
        <v>5661215</v>
      </c>
      <c r="B826" s="68" t="s">
        <v>3225</v>
      </c>
    </row>
    <row r="827" spans="1:2" x14ac:dyDescent="0.3">
      <c r="A827" s="68">
        <v>4456950</v>
      </c>
      <c r="B827" s="68" t="s">
        <v>3578</v>
      </c>
    </row>
    <row r="828" spans="1:2" x14ac:dyDescent="0.3">
      <c r="A828" s="68">
        <v>3601113</v>
      </c>
      <c r="B828" s="68" t="s">
        <v>3180</v>
      </c>
    </row>
    <row r="829" spans="1:2" x14ac:dyDescent="0.3">
      <c r="A829" s="68">
        <v>6936289</v>
      </c>
      <c r="B829" s="68" t="s">
        <v>3224</v>
      </c>
    </row>
    <row r="830" spans="1:2" x14ac:dyDescent="0.3">
      <c r="A830" s="68">
        <v>14728228</v>
      </c>
      <c r="B830" s="68" t="s">
        <v>3209</v>
      </c>
    </row>
    <row r="831" spans="1:2" x14ac:dyDescent="0.3">
      <c r="A831" s="68">
        <v>15352538</v>
      </c>
      <c r="B831" s="68" t="s">
        <v>3579</v>
      </c>
    </row>
    <row r="832" spans="1:2" x14ac:dyDescent="0.3">
      <c r="A832" s="68"/>
      <c r="B832" s="68" t="s">
        <v>3230</v>
      </c>
    </row>
    <row r="833" spans="1:2" x14ac:dyDescent="0.3">
      <c r="A833" s="68">
        <v>4187255</v>
      </c>
      <c r="B833" s="68" t="s">
        <v>3231</v>
      </c>
    </row>
    <row r="834" spans="1:2" x14ac:dyDescent="0.3">
      <c r="A834" s="68">
        <v>15349203</v>
      </c>
      <c r="B834" s="68" t="s">
        <v>3218</v>
      </c>
    </row>
    <row r="835" spans="1:2" x14ac:dyDescent="0.3">
      <c r="A835" s="68">
        <v>2210567</v>
      </c>
      <c r="B835" s="68" t="s">
        <v>3228</v>
      </c>
    </row>
    <row r="836" spans="1:2" x14ac:dyDescent="0.3">
      <c r="A836" s="68">
        <v>2556042</v>
      </c>
      <c r="B836" s="68" t="s">
        <v>3233</v>
      </c>
    </row>
    <row r="837" spans="1:2" x14ac:dyDescent="0.3">
      <c r="A837" s="68">
        <v>2035781</v>
      </c>
      <c r="B837" s="68" t="s">
        <v>3234</v>
      </c>
    </row>
    <row r="838" spans="1:2" x14ac:dyDescent="0.3">
      <c r="A838" s="68"/>
      <c r="B838" s="68" t="s">
        <v>3229</v>
      </c>
    </row>
    <row r="839" spans="1:2" x14ac:dyDescent="0.3">
      <c r="A839" s="68">
        <v>2080451</v>
      </c>
      <c r="B839" s="68" t="s">
        <v>1860</v>
      </c>
    </row>
    <row r="840" spans="1:2" x14ac:dyDescent="0.3">
      <c r="A840" s="68">
        <v>227672</v>
      </c>
      <c r="B840" s="68" t="s">
        <v>1866</v>
      </c>
    </row>
    <row r="841" spans="1:2" x14ac:dyDescent="0.3">
      <c r="A841" s="68">
        <v>15336687</v>
      </c>
      <c r="B841" s="68" t="s">
        <v>3580</v>
      </c>
    </row>
    <row r="842" spans="1:2" x14ac:dyDescent="0.3">
      <c r="A842" s="68">
        <v>12662654</v>
      </c>
      <c r="B842" s="68" t="s">
        <v>3232</v>
      </c>
    </row>
    <row r="843" spans="1:2" x14ac:dyDescent="0.3">
      <c r="A843" s="68">
        <v>6461306</v>
      </c>
      <c r="B843" s="68" t="s">
        <v>3222</v>
      </c>
    </row>
    <row r="844" spans="1:2" x14ac:dyDescent="0.3">
      <c r="A844" s="68">
        <v>421089</v>
      </c>
      <c r="B844" s="68" t="s">
        <v>3235</v>
      </c>
    </row>
    <row r="845" spans="1:2" x14ac:dyDescent="0.3">
      <c r="A845" s="68">
        <v>4372757</v>
      </c>
      <c r="B845" s="68" t="s">
        <v>3232</v>
      </c>
    </row>
    <row r="846" spans="1:2" x14ac:dyDescent="0.3">
      <c r="A846" s="68">
        <v>3226193</v>
      </c>
      <c r="B846" s="68" t="s">
        <v>3581</v>
      </c>
    </row>
    <row r="847" spans="1:2" x14ac:dyDescent="0.3">
      <c r="A847" s="68">
        <v>14758288</v>
      </c>
      <c r="B847" s="68" t="s">
        <v>3237</v>
      </c>
    </row>
    <row r="848" spans="1:2" x14ac:dyDescent="0.3">
      <c r="A848" s="68"/>
      <c r="B848" s="68" t="s">
        <v>3236</v>
      </c>
    </row>
    <row r="849" spans="1:2" x14ac:dyDescent="0.3">
      <c r="A849" s="68"/>
      <c r="B849" s="68" t="s">
        <v>3231</v>
      </c>
    </row>
    <row r="850" spans="1:2" x14ac:dyDescent="0.3">
      <c r="A850" s="68"/>
      <c r="B850" s="68" t="s">
        <v>3086</v>
      </c>
    </row>
    <row r="851" spans="1:2" x14ac:dyDescent="0.3">
      <c r="A851" s="68">
        <v>15434123</v>
      </c>
      <c r="B851" s="68" t="s">
        <v>3218</v>
      </c>
    </row>
    <row r="852" spans="1:2" x14ac:dyDescent="0.3">
      <c r="A852" s="68"/>
      <c r="B852" s="68" t="s">
        <v>3238</v>
      </c>
    </row>
    <row r="853" spans="1:2" x14ac:dyDescent="0.3">
      <c r="A853" s="68"/>
      <c r="B853" s="68" t="s">
        <v>3222</v>
      </c>
    </row>
    <row r="854" spans="1:2" x14ac:dyDescent="0.3">
      <c r="A854" s="68"/>
      <c r="B854" s="68" t="s">
        <v>3582</v>
      </c>
    </row>
    <row r="855" spans="1:2" x14ac:dyDescent="0.3">
      <c r="A855" s="68">
        <v>15505878</v>
      </c>
      <c r="B855" s="68" t="s">
        <v>3239</v>
      </c>
    </row>
    <row r="856" spans="1:2" x14ac:dyDescent="0.3">
      <c r="A856" s="68"/>
      <c r="B856" s="68" t="s">
        <v>3583</v>
      </c>
    </row>
    <row r="857" spans="1:2" x14ac:dyDescent="0.3">
      <c r="A857" s="68">
        <v>14901383</v>
      </c>
      <c r="B857" s="68" t="s">
        <v>3169</v>
      </c>
    </row>
    <row r="858" spans="1:2" x14ac:dyDescent="0.3">
      <c r="A858" s="68"/>
      <c r="B858" s="68" t="s">
        <v>3584</v>
      </c>
    </row>
    <row r="859" spans="1:2" x14ac:dyDescent="0.3">
      <c r="A859" s="68"/>
      <c r="B859" s="68" t="s">
        <v>3585</v>
      </c>
    </row>
    <row r="860" spans="1:2" x14ac:dyDescent="0.3">
      <c r="A860" s="68">
        <v>321072</v>
      </c>
      <c r="B860" s="68" t="s">
        <v>3586</v>
      </c>
    </row>
    <row r="861" spans="1:2" x14ac:dyDescent="0.3">
      <c r="A861" s="68">
        <v>11673212</v>
      </c>
      <c r="B861" s="68" t="s">
        <v>3587</v>
      </c>
    </row>
    <row r="862" spans="1:2" x14ac:dyDescent="0.3">
      <c r="A862" s="68"/>
      <c r="B862" s="68" t="s">
        <v>3241</v>
      </c>
    </row>
    <row r="863" spans="1:2" x14ac:dyDescent="0.3">
      <c r="A863" s="68">
        <v>7514540</v>
      </c>
      <c r="B863" s="68" t="s">
        <v>3242</v>
      </c>
    </row>
    <row r="864" spans="1:2" x14ac:dyDescent="0.3">
      <c r="A864" s="68">
        <v>229038</v>
      </c>
      <c r="B864" s="68" t="s">
        <v>3404</v>
      </c>
    </row>
    <row r="865" spans="1:2" x14ac:dyDescent="0.3">
      <c r="A865" s="68"/>
      <c r="B865" s="68" t="s">
        <v>3588</v>
      </c>
    </row>
    <row r="866" spans="1:2" x14ac:dyDescent="0.3">
      <c r="A866" s="68"/>
      <c r="B866" s="68" t="s">
        <v>3240</v>
      </c>
    </row>
    <row r="867" spans="1:2" x14ac:dyDescent="0.3">
      <c r="A867" s="68">
        <v>15523516</v>
      </c>
      <c r="B867" s="68" t="s">
        <v>3589</v>
      </c>
    </row>
    <row r="868" spans="1:2" x14ac:dyDescent="0.3">
      <c r="A868" s="68">
        <v>2770898</v>
      </c>
      <c r="B868" s="68" t="s">
        <v>3590</v>
      </c>
    </row>
    <row r="869" spans="1:2" x14ac:dyDescent="0.3">
      <c r="A869" s="68">
        <v>4797446</v>
      </c>
      <c r="B869" s="68" t="s">
        <v>692</v>
      </c>
    </row>
    <row r="870" spans="1:2" x14ac:dyDescent="0.3">
      <c r="A870" s="68">
        <v>2124725</v>
      </c>
      <c r="B870" s="68" t="s">
        <v>3048</v>
      </c>
    </row>
    <row r="871" spans="1:2" x14ac:dyDescent="0.3">
      <c r="A871" s="68">
        <v>4176498</v>
      </c>
      <c r="B871" s="68" t="s">
        <v>3530</v>
      </c>
    </row>
    <row r="872" spans="1:2" x14ac:dyDescent="0.3">
      <c r="A872" s="68"/>
      <c r="B872" s="68" t="s">
        <v>3048</v>
      </c>
    </row>
    <row r="873" spans="1:2" x14ac:dyDescent="0.3">
      <c r="A873" s="68">
        <v>3044308</v>
      </c>
      <c r="B873" s="68" t="s">
        <v>3057</v>
      </c>
    </row>
    <row r="874" spans="1:2" x14ac:dyDescent="0.3">
      <c r="A874" s="68"/>
      <c r="B874" s="68" t="s">
        <v>3244</v>
      </c>
    </row>
    <row r="875" spans="1:2" x14ac:dyDescent="0.3">
      <c r="A875" s="68"/>
      <c r="B875" s="68" t="s">
        <v>3243</v>
      </c>
    </row>
    <row r="876" spans="1:2" x14ac:dyDescent="0.3">
      <c r="A876" s="104">
        <v>15351805</v>
      </c>
      <c r="B876" s="104" t="s">
        <v>3407</v>
      </c>
    </row>
    <row r="877" spans="1:2" x14ac:dyDescent="0.3">
      <c r="A877" s="104">
        <v>2044581</v>
      </c>
      <c r="B877" s="104" t="s">
        <v>700</v>
      </c>
    </row>
    <row r="878" spans="1:2" x14ac:dyDescent="0.3">
      <c r="A878" s="104">
        <v>15539677</v>
      </c>
      <c r="B878" s="104" t="s">
        <v>2480</v>
      </c>
    </row>
    <row r="879" spans="1:2" x14ac:dyDescent="0.3">
      <c r="A879" s="104">
        <v>5093194</v>
      </c>
      <c r="B879" s="104" t="s">
        <v>3246</v>
      </c>
    </row>
    <row r="880" spans="1:2" x14ac:dyDescent="0.3">
      <c r="A880" s="104">
        <v>589202</v>
      </c>
      <c r="B880" s="104" t="s">
        <v>3248</v>
      </c>
    </row>
    <row r="881" spans="1:2" x14ac:dyDescent="0.3">
      <c r="A881" s="104"/>
      <c r="B881" s="104" t="s">
        <v>3247</v>
      </c>
    </row>
    <row r="882" spans="1:2" x14ac:dyDescent="0.3">
      <c r="A882" s="104">
        <v>294205</v>
      </c>
      <c r="B882" s="104" t="s">
        <v>3249</v>
      </c>
    </row>
    <row r="883" spans="1:2" x14ac:dyDescent="0.3">
      <c r="A883" s="104"/>
      <c r="B883" s="104" t="s">
        <v>3591</v>
      </c>
    </row>
    <row r="884" spans="1:2" x14ac:dyDescent="0.3">
      <c r="A884" s="104">
        <v>5884458</v>
      </c>
      <c r="B884" s="104" t="s">
        <v>3251</v>
      </c>
    </row>
    <row r="885" spans="1:2" x14ac:dyDescent="0.3">
      <c r="A885" s="104"/>
      <c r="B885" s="104" t="s">
        <v>1111</v>
      </c>
    </row>
    <row r="886" spans="1:2" x14ac:dyDescent="0.3">
      <c r="A886" s="104">
        <v>15654473</v>
      </c>
      <c r="B886" s="104" t="s">
        <v>3592</v>
      </c>
    </row>
    <row r="887" spans="1:2" x14ac:dyDescent="0.3">
      <c r="A887" s="104"/>
      <c r="B887" s="104" t="s">
        <v>3593</v>
      </c>
    </row>
    <row r="888" spans="1:2" x14ac:dyDescent="0.3">
      <c r="A888" s="104">
        <v>280922</v>
      </c>
      <c r="B888" s="104" t="s">
        <v>3245</v>
      </c>
    </row>
    <row r="889" spans="1:2" x14ac:dyDescent="0.3">
      <c r="A889" s="104">
        <v>2562215</v>
      </c>
      <c r="B889" s="104" t="s">
        <v>3250</v>
      </c>
    </row>
    <row r="890" spans="1:2" x14ac:dyDescent="0.3">
      <c r="A890" s="104">
        <v>15641890</v>
      </c>
      <c r="B890" s="104" t="s">
        <v>3408</v>
      </c>
    </row>
    <row r="891" spans="1:2" x14ac:dyDescent="0.3">
      <c r="A891" s="104"/>
      <c r="B891" s="104" t="s">
        <v>3251</v>
      </c>
    </row>
    <row r="892" spans="1:2" x14ac:dyDescent="0.3">
      <c r="A892" s="104">
        <v>2383054</v>
      </c>
      <c r="B892" s="104" t="s">
        <v>3594</v>
      </c>
    </row>
    <row r="893" spans="1:2" x14ac:dyDescent="0.3">
      <c r="A893" s="104">
        <v>15669831</v>
      </c>
      <c r="B893" s="104" t="s">
        <v>3595</v>
      </c>
    </row>
    <row r="894" spans="1:2" x14ac:dyDescent="0.3">
      <c r="A894" s="104">
        <v>15596671</v>
      </c>
      <c r="B894" s="104" t="s">
        <v>3413</v>
      </c>
    </row>
    <row r="895" spans="1:2" x14ac:dyDescent="0.3">
      <c r="A895" s="104">
        <v>11494147</v>
      </c>
      <c r="B895" s="104" t="s">
        <v>3252</v>
      </c>
    </row>
    <row r="896" spans="1:2" x14ac:dyDescent="0.3">
      <c r="A896" s="104">
        <v>8107483</v>
      </c>
      <c r="B896" s="104" t="s">
        <v>2496</v>
      </c>
    </row>
    <row r="897" spans="1:2" x14ac:dyDescent="0.3">
      <c r="A897" s="104">
        <v>15305301</v>
      </c>
      <c r="B897" s="104" t="s">
        <v>3253</v>
      </c>
    </row>
    <row r="898" spans="1:2" x14ac:dyDescent="0.3">
      <c r="A898" s="104">
        <v>2319159</v>
      </c>
      <c r="B898" s="104" t="s">
        <v>3254</v>
      </c>
    </row>
    <row r="899" spans="1:2" x14ac:dyDescent="0.3">
      <c r="A899" s="104"/>
      <c r="B899" s="104" t="s">
        <v>3201</v>
      </c>
    </row>
    <row r="900" spans="1:2" x14ac:dyDescent="0.3">
      <c r="A900" s="104"/>
      <c r="B900" s="104" t="s">
        <v>3257</v>
      </c>
    </row>
    <row r="901" spans="1:2" x14ac:dyDescent="0.3">
      <c r="A901" s="104"/>
      <c r="B901" s="104" t="s">
        <v>3596</v>
      </c>
    </row>
    <row r="902" spans="1:2" x14ac:dyDescent="0.3">
      <c r="A902" s="104"/>
      <c r="B902" s="104" t="s">
        <v>3255</v>
      </c>
    </row>
    <row r="903" spans="1:2" x14ac:dyDescent="0.3">
      <c r="A903" s="104"/>
      <c r="B903" s="104" t="s">
        <v>3258</v>
      </c>
    </row>
    <row r="904" spans="1:2" x14ac:dyDescent="0.3">
      <c r="A904" s="104"/>
      <c r="B904" s="68" t="s">
        <v>3184</v>
      </c>
    </row>
    <row r="905" spans="1:2" x14ac:dyDescent="0.3">
      <c r="A905" s="104"/>
      <c r="B905" s="104" t="s">
        <v>3597</v>
      </c>
    </row>
    <row r="906" spans="1:2" x14ac:dyDescent="0.3">
      <c r="A906" s="104">
        <v>414803</v>
      </c>
      <c r="B906" s="104" t="s">
        <v>3598</v>
      </c>
    </row>
    <row r="907" spans="1:2" x14ac:dyDescent="0.3">
      <c r="A907" s="104">
        <v>5093417</v>
      </c>
      <c r="B907" s="104" t="s">
        <v>3259</v>
      </c>
    </row>
    <row r="908" spans="1:2" x14ac:dyDescent="0.3">
      <c r="A908" s="104"/>
      <c r="B908" s="104" t="s">
        <v>3412</v>
      </c>
    </row>
    <row r="909" spans="1:2" x14ac:dyDescent="0.3">
      <c r="A909" s="104"/>
      <c r="B909" s="104" t="s">
        <v>3256</v>
      </c>
    </row>
    <row r="910" spans="1:2" x14ac:dyDescent="0.3">
      <c r="A910" s="104">
        <v>2681859</v>
      </c>
      <c r="B910" s="104" t="s">
        <v>3260</v>
      </c>
    </row>
    <row r="911" spans="1:2" x14ac:dyDescent="0.3">
      <c r="A911" s="104"/>
      <c r="B911" s="104" t="s">
        <v>3008</v>
      </c>
    </row>
    <row r="912" spans="1:2" x14ac:dyDescent="0.3">
      <c r="A912" s="104">
        <v>12618806</v>
      </c>
      <c r="B912" s="104" t="s">
        <v>3133</v>
      </c>
    </row>
    <row r="913" spans="1:2" x14ac:dyDescent="0.3">
      <c r="A913" s="104"/>
      <c r="B913" s="104" t="s">
        <v>3261</v>
      </c>
    </row>
    <row r="914" spans="1:2" x14ac:dyDescent="0.3">
      <c r="A914" s="104">
        <v>2928645</v>
      </c>
      <c r="B914" s="104" t="s">
        <v>3262</v>
      </c>
    </row>
    <row r="915" spans="1:2" x14ac:dyDescent="0.3">
      <c r="A915" s="68">
        <v>548345</v>
      </c>
      <c r="B915" s="68" t="s">
        <v>3113</v>
      </c>
    </row>
    <row r="916" spans="1:2" x14ac:dyDescent="0.3">
      <c r="A916" s="104">
        <v>2648571</v>
      </c>
      <c r="B916" s="104" t="s">
        <v>3498</v>
      </c>
    </row>
    <row r="917" spans="1:2" x14ac:dyDescent="0.3">
      <c r="A917" s="104">
        <v>7659055</v>
      </c>
      <c r="B917" s="104" t="s">
        <v>3263</v>
      </c>
    </row>
    <row r="918" spans="1:2" x14ac:dyDescent="0.3">
      <c r="A918" s="104">
        <v>4336972</v>
      </c>
      <c r="B918" s="104" t="s">
        <v>3263</v>
      </c>
    </row>
    <row r="919" spans="1:2" x14ac:dyDescent="0.3">
      <c r="A919" s="104">
        <v>6874543</v>
      </c>
      <c r="B919" s="104" t="s">
        <v>3264</v>
      </c>
    </row>
    <row r="920" spans="1:2" x14ac:dyDescent="0.3">
      <c r="A920" s="104">
        <v>15388399</v>
      </c>
      <c r="B920" s="104" t="s">
        <v>3415</v>
      </c>
    </row>
    <row r="921" spans="1:2" x14ac:dyDescent="0.3">
      <c r="A921" s="104">
        <v>2364459</v>
      </c>
      <c r="B921" s="104" t="s">
        <v>3265</v>
      </c>
    </row>
    <row r="922" spans="1:2" x14ac:dyDescent="0.3">
      <c r="A922" s="104"/>
      <c r="B922" s="104" t="s">
        <v>3410</v>
      </c>
    </row>
    <row r="923" spans="1:2" x14ac:dyDescent="0.3">
      <c r="A923" s="107"/>
      <c r="B923" s="107" t="s">
        <v>3411</v>
      </c>
    </row>
  </sheetData>
  <conditionalFormatting sqref="A719">
    <cfRule type="duplicateValues" dxfId="430" priority="54"/>
    <cfRule type="duplicateValues" dxfId="429" priority="55"/>
  </conditionalFormatting>
  <conditionalFormatting sqref="A1:B890">
    <cfRule type="expression" dxfId="428" priority="6">
      <formula>$AL1="INATIVO"</formula>
    </cfRule>
  </conditionalFormatting>
  <conditionalFormatting sqref="A896:B896">
    <cfRule type="expression" dxfId="427" priority="5">
      <formula>$AL896="INATIVO"</formula>
    </cfRule>
  </conditionalFormatting>
  <conditionalFormatting sqref="A911:B912">
    <cfRule type="expression" dxfId="426" priority="2">
      <formula>$AL911="INATIVO"</formula>
    </cfRule>
  </conditionalFormatting>
  <conditionalFormatting sqref="A915:B916">
    <cfRule type="expression" dxfId="425" priority="1">
      <formula>$AL915="INATIVO"</formula>
    </cfRule>
  </conditionalFormatting>
  <conditionalFormatting sqref="B719">
    <cfRule type="duplicateValues" dxfId="424" priority="33"/>
    <cfRule type="duplicateValues" dxfId="423" priority="34"/>
  </conditionalFormatting>
  <conditionalFormatting sqref="B793">
    <cfRule type="duplicateValues" dxfId="422" priority="32"/>
  </conditionalFormatting>
  <conditionalFormatting sqref="B904">
    <cfRule type="expression" dxfId="421" priority="4">
      <formula>$AL904="INATIVO"</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EB04A-5B51-480B-ABB0-038E38D31EAA}">
  <sheetPr codeName="Planilha13"/>
  <dimension ref="A1"/>
  <sheetViews>
    <sheetView workbookViewId="0"/>
  </sheetViews>
  <sheetFormatPr defaultRowHeight="14.4" x14ac:dyDescent="0.3"/>
  <sheetData/>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5289E-87EE-4279-A371-332A25E404AA}">
  <sheetPr codeName="Planilha14"/>
  <dimension ref="B2:D473"/>
  <sheetViews>
    <sheetView topLeftCell="A16" workbookViewId="0">
      <selection activeCell="B3" sqref="B3:B889"/>
    </sheetView>
  </sheetViews>
  <sheetFormatPr defaultRowHeight="14.4" x14ac:dyDescent="0.3"/>
  <cols>
    <col min="2" max="2" width="10.33203125" customWidth="1"/>
    <col min="4" max="4" width="10.33203125" customWidth="1"/>
  </cols>
  <sheetData>
    <row r="2" spans="2:4" x14ac:dyDescent="0.3">
      <c r="B2" s="2" t="s">
        <v>3599</v>
      </c>
    </row>
    <row r="3" spans="2:4" x14ac:dyDescent="0.3">
      <c r="B3" s="136" t="s">
        <v>174</v>
      </c>
      <c r="D3" t="s">
        <v>3599</v>
      </c>
    </row>
    <row r="4" spans="2:4" x14ac:dyDescent="0.3">
      <c r="B4" s="136" t="s">
        <v>183</v>
      </c>
      <c r="D4" t="s">
        <v>174</v>
      </c>
    </row>
    <row r="5" spans="2:4" x14ac:dyDescent="0.3">
      <c r="B5" s="136" t="s">
        <v>241</v>
      </c>
      <c r="D5" t="s">
        <v>183</v>
      </c>
    </row>
    <row r="6" spans="2:4" x14ac:dyDescent="0.3">
      <c r="B6" s="136" t="s">
        <v>286</v>
      </c>
      <c r="D6" t="s">
        <v>241</v>
      </c>
    </row>
    <row r="7" spans="2:4" x14ac:dyDescent="0.3">
      <c r="B7" s="136" t="s">
        <v>294</v>
      </c>
      <c r="D7" t="s">
        <v>286</v>
      </c>
    </row>
    <row r="8" spans="2:4" x14ac:dyDescent="0.3">
      <c r="B8" s="136" t="s">
        <v>325</v>
      </c>
      <c r="D8" t="s">
        <v>294</v>
      </c>
    </row>
    <row r="9" spans="2:4" x14ac:dyDescent="0.3">
      <c r="B9" s="136" t="s">
        <v>333</v>
      </c>
      <c r="D9" t="s">
        <v>325</v>
      </c>
    </row>
    <row r="10" spans="2:4" x14ac:dyDescent="0.3">
      <c r="B10" s="136" t="s">
        <v>361</v>
      </c>
      <c r="D10" t="s">
        <v>333</v>
      </c>
    </row>
    <row r="11" spans="2:4" x14ac:dyDescent="0.3">
      <c r="B11" s="136" t="s">
        <v>382</v>
      </c>
      <c r="D11" t="s">
        <v>361</v>
      </c>
    </row>
    <row r="12" spans="2:4" x14ac:dyDescent="0.3">
      <c r="B12" s="136" t="s">
        <v>415</v>
      </c>
      <c r="D12" t="s">
        <v>382</v>
      </c>
    </row>
    <row r="13" spans="2:4" x14ac:dyDescent="0.3">
      <c r="B13" s="136" t="s">
        <v>469</v>
      </c>
      <c r="D13" t="s">
        <v>469</v>
      </c>
    </row>
    <row r="14" spans="2:4" x14ac:dyDescent="0.3">
      <c r="B14" s="136" t="s">
        <v>477</v>
      </c>
      <c r="D14" t="s">
        <v>477</v>
      </c>
    </row>
    <row r="15" spans="2:4" x14ac:dyDescent="0.3">
      <c r="B15" s="136" t="s">
        <v>485</v>
      </c>
      <c r="D15" t="s">
        <v>485</v>
      </c>
    </row>
    <row r="16" spans="2:4" x14ac:dyDescent="0.3">
      <c r="B16" s="136" t="s">
        <v>522</v>
      </c>
      <c r="D16" t="s">
        <v>522</v>
      </c>
    </row>
    <row r="17" spans="2:4" x14ac:dyDescent="0.3">
      <c r="B17" s="136" t="s">
        <v>529</v>
      </c>
      <c r="D17" t="s">
        <v>529</v>
      </c>
    </row>
    <row r="18" spans="2:4" x14ac:dyDescent="0.3">
      <c r="B18" s="136" t="s">
        <v>552</v>
      </c>
      <c r="D18" t="s">
        <v>552</v>
      </c>
    </row>
    <row r="19" spans="2:4" x14ac:dyDescent="0.3">
      <c r="B19" s="136" t="s">
        <v>566</v>
      </c>
      <c r="D19" t="s">
        <v>566</v>
      </c>
    </row>
    <row r="20" spans="2:4" x14ac:dyDescent="0.3">
      <c r="B20" s="136" t="s">
        <v>3600</v>
      </c>
      <c r="D20" t="s">
        <v>3600</v>
      </c>
    </row>
    <row r="21" spans="2:4" x14ac:dyDescent="0.3">
      <c r="B21" s="136" t="s">
        <v>602</v>
      </c>
      <c r="D21" t="s">
        <v>665</v>
      </c>
    </row>
    <row r="22" spans="2:4" x14ac:dyDescent="0.3">
      <c r="B22" s="136" t="s">
        <v>665</v>
      </c>
      <c r="D22" t="s">
        <v>712</v>
      </c>
    </row>
    <row r="23" spans="2:4" x14ac:dyDescent="0.3">
      <c r="B23" s="136" t="s">
        <v>712</v>
      </c>
      <c r="D23" t="s">
        <v>741</v>
      </c>
    </row>
    <row r="24" spans="2:4" x14ac:dyDescent="0.3">
      <c r="B24" s="136" t="s">
        <v>741</v>
      </c>
      <c r="D24" t="s">
        <v>766</v>
      </c>
    </row>
    <row r="25" spans="2:4" x14ac:dyDescent="0.3">
      <c r="B25" s="136" t="s">
        <v>766</v>
      </c>
      <c r="D25" t="s">
        <v>786</v>
      </c>
    </row>
    <row r="26" spans="2:4" x14ac:dyDescent="0.3">
      <c r="B26" s="136" t="s">
        <v>786</v>
      </c>
      <c r="D26" t="s">
        <v>794</v>
      </c>
    </row>
    <row r="27" spans="2:4" x14ac:dyDescent="0.3">
      <c r="B27" s="136" t="s">
        <v>794</v>
      </c>
      <c r="D27" t="s">
        <v>810</v>
      </c>
    </row>
    <row r="28" spans="2:4" x14ac:dyDescent="0.3">
      <c r="B28" s="136" t="s">
        <v>810</v>
      </c>
      <c r="D28" t="s">
        <v>823</v>
      </c>
    </row>
    <row r="29" spans="2:4" x14ac:dyDescent="0.3">
      <c r="B29" s="136" t="s">
        <v>823</v>
      </c>
      <c r="D29" t="s">
        <v>845</v>
      </c>
    </row>
    <row r="30" spans="2:4" x14ac:dyDescent="0.3">
      <c r="B30" s="136" t="s">
        <v>845</v>
      </c>
      <c r="D30" t="s">
        <v>875</v>
      </c>
    </row>
    <row r="31" spans="2:4" x14ac:dyDescent="0.3">
      <c r="B31" s="136" t="s">
        <v>875</v>
      </c>
      <c r="D31" t="s">
        <v>881</v>
      </c>
    </row>
    <row r="32" spans="2:4" x14ac:dyDescent="0.3">
      <c r="B32" s="136" t="s">
        <v>881</v>
      </c>
      <c r="D32" t="s">
        <v>894</v>
      </c>
    </row>
    <row r="33" spans="2:4" x14ac:dyDescent="0.3">
      <c r="B33" s="136" t="s">
        <v>894</v>
      </c>
      <c r="D33" t="s">
        <v>913</v>
      </c>
    </row>
    <row r="34" spans="2:4" x14ac:dyDescent="0.3">
      <c r="B34" s="136" t="s">
        <v>913</v>
      </c>
      <c r="D34" t="s">
        <v>920</v>
      </c>
    </row>
    <row r="35" spans="2:4" x14ac:dyDescent="0.3">
      <c r="B35" s="136" t="s">
        <v>920</v>
      </c>
      <c r="D35" t="s">
        <v>935</v>
      </c>
    </row>
    <row r="36" spans="2:4" x14ac:dyDescent="0.3">
      <c r="B36" s="136" t="s">
        <v>935</v>
      </c>
      <c r="D36" t="s">
        <v>993</v>
      </c>
    </row>
    <row r="37" spans="2:4" x14ac:dyDescent="0.3">
      <c r="B37" s="136" t="s">
        <v>944</v>
      </c>
      <c r="D37" t="s">
        <v>1008</v>
      </c>
    </row>
    <row r="38" spans="2:4" x14ac:dyDescent="0.3">
      <c r="B38" s="136" t="s">
        <v>993</v>
      </c>
      <c r="D38" t="s">
        <v>1022</v>
      </c>
    </row>
    <row r="39" spans="2:4" x14ac:dyDescent="0.3">
      <c r="B39" s="136" t="s">
        <v>1008</v>
      </c>
      <c r="D39" t="s">
        <v>1072</v>
      </c>
    </row>
    <row r="40" spans="2:4" x14ac:dyDescent="0.3">
      <c r="B40" s="136" t="s">
        <v>1022</v>
      </c>
      <c r="D40" t="s">
        <v>1080</v>
      </c>
    </row>
    <row r="41" spans="2:4" x14ac:dyDescent="0.3">
      <c r="B41" s="136" t="s">
        <v>1035</v>
      </c>
      <c r="D41" t="s">
        <v>1092</v>
      </c>
    </row>
    <row r="42" spans="2:4" x14ac:dyDescent="0.3">
      <c r="B42" s="136" t="s">
        <v>683</v>
      </c>
      <c r="D42" t="s">
        <v>1116</v>
      </c>
    </row>
    <row r="43" spans="2:4" x14ac:dyDescent="0.3">
      <c r="B43" s="136" t="s">
        <v>1072</v>
      </c>
      <c r="D43" t="s">
        <v>1153</v>
      </c>
    </row>
    <row r="44" spans="2:4" x14ac:dyDescent="0.3">
      <c r="B44" s="136" t="s">
        <v>1080</v>
      </c>
      <c r="D44" t="s">
        <v>1164</v>
      </c>
    </row>
    <row r="45" spans="2:4" x14ac:dyDescent="0.3">
      <c r="B45" s="136" t="s">
        <v>1092</v>
      </c>
      <c r="D45" t="s">
        <v>1177</v>
      </c>
    </row>
    <row r="46" spans="2:4" x14ac:dyDescent="0.3">
      <c r="B46" s="136" t="s">
        <v>1110</v>
      </c>
      <c r="D46" t="s">
        <v>1185</v>
      </c>
    </row>
    <row r="47" spans="2:4" x14ac:dyDescent="0.3">
      <c r="B47" s="136" t="s">
        <v>1116</v>
      </c>
      <c r="D47" t="s">
        <v>1192</v>
      </c>
    </row>
    <row r="48" spans="2:4" x14ac:dyDescent="0.3">
      <c r="B48" s="136" t="s">
        <v>1137</v>
      </c>
      <c r="D48" t="s">
        <v>1213</v>
      </c>
    </row>
    <row r="49" spans="2:4" x14ac:dyDescent="0.3">
      <c r="B49" s="136" t="s">
        <v>1153</v>
      </c>
      <c r="D49" t="s">
        <v>1221</v>
      </c>
    </row>
    <row r="50" spans="2:4" x14ac:dyDescent="0.3">
      <c r="B50" s="136" t="s">
        <v>1164</v>
      </c>
      <c r="D50" t="s">
        <v>1246</v>
      </c>
    </row>
    <row r="51" spans="2:4" x14ac:dyDescent="0.3">
      <c r="B51" s="136" t="s">
        <v>1177</v>
      </c>
      <c r="D51" t="s">
        <v>1253</v>
      </c>
    </row>
    <row r="52" spans="2:4" x14ac:dyDescent="0.3">
      <c r="B52" s="136" t="s">
        <v>1185</v>
      </c>
      <c r="D52" t="s">
        <v>1260</v>
      </c>
    </row>
    <row r="53" spans="2:4" x14ac:dyDescent="0.3">
      <c r="B53" s="136" t="s">
        <v>1192</v>
      </c>
      <c r="D53" t="s">
        <v>1267</v>
      </c>
    </row>
    <row r="54" spans="2:4" x14ac:dyDescent="0.3">
      <c r="B54" s="136" t="s">
        <v>1199</v>
      </c>
      <c r="D54" t="s">
        <v>1274</v>
      </c>
    </row>
    <row r="55" spans="2:4" x14ac:dyDescent="0.3">
      <c r="B55" s="136" t="s">
        <v>1213</v>
      </c>
      <c r="D55" t="s">
        <v>1299</v>
      </c>
    </row>
    <row r="56" spans="2:4" x14ac:dyDescent="0.3">
      <c r="B56" s="136" t="s">
        <v>1221</v>
      </c>
      <c r="D56" t="s">
        <v>1312</v>
      </c>
    </row>
    <row r="57" spans="2:4" x14ac:dyDescent="0.3">
      <c r="B57" s="136" t="s">
        <v>1246</v>
      </c>
      <c r="D57" t="s">
        <v>1325</v>
      </c>
    </row>
    <row r="58" spans="2:4" x14ac:dyDescent="0.3">
      <c r="B58" s="136" t="s">
        <v>1253</v>
      </c>
      <c r="D58" t="s">
        <v>1337</v>
      </c>
    </row>
    <row r="59" spans="2:4" x14ac:dyDescent="0.3">
      <c r="B59" s="136" t="s">
        <v>1260</v>
      </c>
      <c r="D59" t="s">
        <v>1371</v>
      </c>
    </row>
    <row r="60" spans="2:4" x14ac:dyDescent="0.3">
      <c r="B60" s="136" t="s">
        <v>1267</v>
      </c>
      <c r="D60" t="s">
        <v>1386</v>
      </c>
    </row>
    <row r="61" spans="2:4" x14ac:dyDescent="0.3">
      <c r="B61" s="136" t="s">
        <v>1274</v>
      </c>
      <c r="D61" t="s">
        <v>1415</v>
      </c>
    </row>
    <row r="62" spans="2:4" x14ac:dyDescent="0.3">
      <c r="B62" s="136" t="s">
        <v>1299</v>
      </c>
      <c r="D62" t="s">
        <v>1429</v>
      </c>
    </row>
    <row r="63" spans="2:4" x14ac:dyDescent="0.3">
      <c r="B63" s="136" t="s">
        <v>1312</v>
      </c>
      <c r="D63" t="s">
        <v>1437</v>
      </c>
    </row>
    <row r="64" spans="2:4" x14ac:dyDescent="0.3">
      <c r="B64" s="136" t="s">
        <v>1325</v>
      </c>
      <c r="D64" t="s">
        <v>1477</v>
      </c>
    </row>
    <row r="65" spans="2:4" x14ac:dyDescent="0.3">
      <c r="B65" s="136" t="s">
        <v>1337</v>
      </c>
      <c r="D65" t="s">
        <v>1498</v>
      </c>
    </row>
    <row r="66" spans="2:4" x14ac:dyDescent="0.3">
      <c r="B66" s="136" t="s">
        <v>1363</v>
      </c>
      <c r="D66" t="s">
        <v>1505</v>
      </c>
    </row>
    <row r="67" spans="2:4" x14ac:dyDescent="0.3">
      <c r="B67" s="136" t="s">
        <v>1371</v>
      </c>
      <c r="D67" t="s">
        <v>1512</v>
      </c>
    </row>
    <row r="68" spans="2:4" x14ac:dyDescent="0.3">
      <c r="B68" s="136" t="s">
        <v>1386</v>
      </c>
      <c r="D68" t="s">
        <v>1527</v>
      </c>
    </row>
    <row r="69" spans="2:4" x14ac:dyDescent="0.3">
      <c r="B69" s="136" t="s">
        <v>1415</v>
      </c>
      <c r="D69" t="s">
        <v>1546</v>
      </c>
    </row>
    <row r="70" spans="2:4" x14ac:dyDescent="0.3">
      <c r="B70" s="136" t="s">
        <v>1429</v>
      </c>
      <c r="D70" t="s">
        <v>1576</v>
      </c>
    </row>
    <row r="71" spans="2:4" x14ac:dyDescent="0.3">
      <c r="B71" s="136" t="s">
        <v>1437</v>
      </c>
      <c r="D71" t="s">
        <v>1601</v>
      </c>
    </row>
    <row r="72" spans="2:4" x14ac:dyDescent="0.3">
      <c r="B72" s="136" t="s">
        <v>1477</v>
      </c>
      <c r="D72" t="s">
        <v>1608</v>
      </c>
    </row>
    <row r="73" spans="2:4" x14ac:dyDescent="0.3">
      <c r="B73" s="136" t="s">
        <v>1498</v>
      </c>
      <c r="D73" t="s">
        <v>1615</v>
      </c>
    </row>
    <row r="74" spans="2:4" x14ac:dyDescent="0.3">
      <c r="B74" s="136" t="s">
        <v>1505</v>
      </c>
      <c r="D74" t="s">
        <v>1639</v>
      </c>
    </row>
    <row r="75" spans="2:4" x14ac:dyDescent="0.3">
      <c r="B75" s="136" t="s">
        <v>1512</v>
      </c>
      <c r="D75" t="s">
        <v>1696</v>
      </c>
    </row>
    <row r="76" spans="2:4" x14ac:dyDescent="0.3">
      <c r="B76" s="136" t="s">
        <v>1527</v>
      </c>
      <c r="D76" t="s">
        <v>1729</v>
      </c>
    </row>
    <row r="77" spans="2:4" x14ac:dyDescent="0.3">
      <c r="B77" s="136" t="s">
        <v>1546</v>
      </c>
      <c r="D77" t="s">
        <v>1738</v>
      </c>
    </row>
    <row r="78" spans="2:4" x14ac:dyDescent="0.3">
      <c r="B78" s="136" t="s">
        <v>1561</v>
      </c>
      <c r="D78" t="s">
        <v>1756</v>
      </c>
    </row>
    <row r="79" spans="2:4" x14ac:dyDescent="0.3">
      <c r="B79" s="136" t="s">
        <v>1576</v>
      </c>
      <c r="D79" t="s">
        <v>1770</v>
      </c>
    </row>
    <row r="80" spans="2:4" x14ac:dyDescent="0.3">
      <c r="B80" s="136" t="s">
        <v>1601</v>
      </c>
      <c r="D80" t="s">
        <v>1783</v>
      </c>
    </row>
    <row r="81" spans="2:4" x14ac:dyDescent="0.3">
      <c r="B81" s="136" t="s">
        <v>1608</v>
      </c>
      <c r="D81" t="s">
        <v>1805</v>
      </c>
    </row>
    <row r="82" spans="2:4" x14ac:dyDescent="0.3">
      <c r="B82" s="136" t="s">
        <v>1615</v>
      </c>
      <c r="D82" t="s">
        <v>1812</v>
      </c>
    </row>
    <row r="83" spans="2:4" x14ac:dyDescent="0.3">
      <c r="B83" s="136" t="s">
        <v>1639</v>
      </c>
      <c r="D83" t="s">
        <v>1820</v>
      </c>
    </row>
    <row r="84" spans="2:4" x14ac:dyDescent="0.3">
      <c r="B84" s="136" t="s">
        <v>1677</v>
      </c>
      <c r="D84" t="s">
        <v>1837</v>
      </c>
    </row>
    <row r="85" spans="2:4" x14ac:dyDescent="0.3">
      <c r="B85" s="136" t="s">
        <v>1696</v>
      </c>
      <c r="D85" t="s">
        <v>1842</v>
      </c>
    </row>
    <row r="86" spans="2:4" x14ac:dyDescent="0.3">
      <c r="B86" s="136" t="s">
        <v>1729</v>
      </c>
      <c r="D86" t="s">
        <v>1876</v>
      </c>
    </row>
    <row r="87" spans="2:4" x14ac:dyDescent="0.3">
      <c r="B87" s="136" t="s">
        <v>1738</v>
      </c>
      <c r="D87" t="s">
        <v>1887</v>
      </c>
    </row>
    <row r="88" spans="2:4" x14ac:dyDescent="0.3">
      <c r="B88" s="136" t="s">
        <v>1756</v>
      </c>
      <c r="D88" t="s">
        <v>1907</v>
      </c>
    </row>
    <row r="89" spans="2:4" x14ac:dyDescent="0.3">
      <c r="B89" s="136" t="s">
        <v>1770</v>
      </c>
      <c r="D89" t="s">
        <v>1914</v>
      </c>
    </row>
    <row r="90" spans="2:4" x14ac:dyDescent="0.3">
      <c r="B90" s="136" t="s">
        <v>1783</v>
      </c>
      <c r="D90" t="s">
        <v>1947</v>
      </c>
    </row>
    <row r="91" spans="2:4" x14ac:dyDescent="0.3">
      <c r="B91" s="136" t="s">
        <v>1805</v>
      </c>
      <c r="D91" t="s">
        <v>1966</v>
      </c>
    </row>
    <row r="92" spans="2:4" x14ac:dyDescent="0.3">
      <c r="B92" s="136" t="s">
        <v>1812</v>
      </c>
      <c r="D92" t="s">
        <v>1973</v>
      </c>
    </row>
    <row r="93" spans="2:4" x14ac:dyDescent="0.3">
      <c r="B93" s="136" t="s">
        <v>1820</v>
      </c>
      <c r="D93" t="s">
        <v>1988</v>
      </c>
    </row>
    <row r="94" spans="2:4" x14ac:dyDescent="0.3">
      <c r="B94" s="136" t="s">
        <v>1829</v>
      </c>
      <c r="D94" t="s">
        <v>2012</v>
      </c>
    </row>
    <row r="95" spans="2:4" x14ac:dyDescent="0.3">
      <c r="B95" s="136" t="s">
        <v>1837</v>
      </c>
      <c r="D95" t="s">
        <v>2034</v>
      </c>
    </row>
    <row r="96" spans="2:4" x14ac:dyDescent="0.3">
      <c r="B96" s="136" t="s">
        <v>1842</v>
      </c>
      <c r="D96" t="s">
        <v>2063</v>
      </c>
    </row>
    <row r="97" spans="2:4" x14ac:dyDescent="0.3">
      <c r="B97" s="136" t="s">
        <v>1847</v>
      </c>
      <c r="D97" t="s">
        <v>2081</v>
      </c>
    </row>
    <row r="98" spans="2:4" x14ac:dyDescent="0.3">
      <c r="B98" s="136" t="s">
        <v>1876</v>
      </c>
      <c r="D98" t="s">
        <v>2088</v>
      </c>
    </row>
    <row r="99" spans="2:4" x14ac:dyDescent="0.3">
      <c r="B99" s="136" t="s">
        <v>1887</v>
      </c>
      <c r="D99" t="s">
        <v>2326</v>
      </c>
    </row>
    <row r="100" spans="2:4" x14ac:dyDescent="0.3">
      <c r="B100" s="136" t="s">
        <v>1907</v>
      </c>
      <c r="D100" t="s">
        <v>2357</v>
      </c>
    </row>
    <row r="101" spans="2:4" x14ac:dyDescent="0.3">
      <c r="B101" s="136" t="s">
        <v>1914</v>
      </c>
      <c r="D101" t="s">
        <v>2376</v>
      </c>
    </row>
    <row r="102" spans="2:4" x14ac:dyDescent="0.3">
      <c r="B102" s="136" t="s">
        <v>1920</v>
      </c>
      <c r="D102" t="s">
        <v>2431</v>
      </c>
    </row>
    <row r="103" spans="2:4" x14ac:dyDescent="0.3">
      <c r="B103" s="136" t="s">
        <v>1947</v>
      </c>
      <c r="D103" t="s">
        <v>2458</v>
      </c>
    </row>
    <row r="104" spans="2:4" x14ac:dyDescent="0.3">
      <c r="B104" s="136" t="s">
        <v>1966</v>
      </c>
      <c r="D104" t="s">
        <v>2476</v>
      </c>
    </row>
    <row r="105" spans="2:4" x14ac:dyDescent="0.3">
      <c r="B105" s="136" t="s">
        <v>1973</v>
      </c>
      <c r="D105" t="s">
        <v>2546</v>
      </c>
    </row>
    <row r="106" spans="2:4" x14ac:dyDescent="0.3">
      <c r="B106" s="136" t="s">
        <v>1988</v>
      </c>
      <c r="D106" t="s">
        <v>2563</v>
      </c>
    </row>
    <row r="107" spans="2:4" x14ac:dyDescent="0.3">
      <c r="B107" s="136" t="s">
        <v>2012</v>
      </c>
      <c r="D107" t="s">
        <v>2602</v>
      </c>
    </row>
    <row r="108" spans="2:4" x14ac:dyDescent="0.3">
      <c r="B108" s="136" t="s">
        <v>2034</v>
      </c>
      <c r="D108" t="s">
        <v>2674</v>
      </c>
    </row>
    <row r="109" spans="2:4" x14ac:dyDescent="0.3">
      <c r="B109" s="136" t="s">
        <v>2063</v>
      </c>
      <c r="D109" t="s">
        <v>2729</v>
      </c>
    </row>
    <row r="110" spans="2:4" x14ac:dyDescent="0.3">
      <c r="B110" s="136" t="s">
        <v>2070</v>
      </c>
      <c r="D110" t="s">
        <v>2746</v>
      </c>
    </row>
    <row r="111" spans="2:4" x14ac:dyDescent="0.3">
      <c r="B111" s="136" t="s">
        <v>2081</v>
      </c>
      <c r="D111" t="s">
        <v>2779</v>
      </c>
    </row>
    <row r="112" spans="2:4" x14ac:dyDescent="0.3">
      <c r="B112" s="136" t="s">
        <v>2088</v>
      </c>
      <c r="D112" t="s">
        <v>2784</v>
      </c>
    </row>
    <row r="113" spans="2:4" x14ac:dyDescent="0.3">
      <c r="B113" s="136" t="s">
        <v>2326</v>
      </c>
      <c r="D113" t="s">
        <v>2791</v>
      </c>
    </row>
    <row r="114" spans="2:4" x14ac:dyDescent="0.3">
      <c r="B114" s="136" t="s">
        <v>2350</v>
      </c>
      <c r="D114" t="s">
        <v>2798</v>
      </c>
    </row>
    <row r="115" spans="2:4" x14ac:dyDescent="0.3">
      <c r="B115" s="136" t="s">
        <v>2357</v>
      </c>
      <c r="D115" t="s">
        <v>2850</v>
      </c>
    </row>
    <row r="116" spans="2:4" x14ac:dyDescent="0.3">
      <c r="B116" s="136" t="s">
        <v>2376</v>
      </c>
      <c r="D116" t="s">
        <v>2883</v>
      </c>
    </row>
    <row r="117" spans="2:4" x14ac:dyDescent="0.3">
      <c r="B117" s="136" t="s">
        <v>2431</v>
      </c>
      <c r="D117" t="s">
        <v>2889</v>
      </c>
    </row>
    <row r="118" spans="2:4" x14ac:dyDescent="0.3">
      <c r="B118" s="136" t="s">
        <v>2458</v>
      </c>
      <c r="D118" t="s">
        <v>2933</v>
      </c>
    </row>
    <row r="119" spans="2:4" x14ac:dyDescent="0.3">
      <c r="B119" s="136" t="s">
        <v>2476</v>
      </c>
      <c r="D119" t="s">
        <v>3601</v>
      </c>
    </row>
    <row r="120" spans="2:4" x14ac:dyDescent="0.3">
      <c r="B120" s="136" t="s">
        <v>2546</v>
      </c>
      <c r="D120" t="s">
        <v>2945</v>
      </c>
    </row>
    <row r="121" spans="2:4" x14ac:dyDescent="0.3">
      <c r="B121" s="136" t="s">
        <v>2563</v>
      </c>
      <c r="D121" t="s">
        <v>2957</v>
      </c>
    </row>
    <row r="122" spans="2:4" x14ac:dyDescent="0.3">
      <c r="B122" s="136" t="s">
        <v>2602</v>
      </c>
      <c r="D122" t="s">
        <v>2962</v>
      </c>
    </row>
    <row r="123" spans="2:4" x14ac:dyDescent="0.3">
      <c r="B123" s="136" t="s">
        <v>2623</v>
      </c>
      <c r="D123" t="s">
        <v>2979</v>
      </c>
    </row>
    <row r="124" spans="2:4" x14ac:dyDescent="0.3">
      <c r="B124" s="136" t="s">
        <v>2674</v>
      </c>
      <c r="D124" t="s">
        <v>3016</v>
      </c>
    </row>
    <row r="125" spans="2:4" x14ac:dyDescent="0.3">
      <c r="B125" s="136" t="s">
        <v>2718</v>
      </c>
      <c r="D125" t="s">
        <v>3024</v>
      </c>
    </row>
    <row r="126" spans="2:4" x14ac:dyDescent="0.3">
      <c r="B126" s="136" t="s">
        <v>2724</v>
      </c>
      <c r="D126" t="s">
        <v>3602</v>
      </c>
    </row>
    <row r="127" spans="2:4" x14ac:dyDescent="0.3">
      <c r="B127" s="136" t="s">
        <v>2729</v>
      </c>
      <c r="D127" t="s">
        <v>3603</v>
      </c>
    </row>
    <row r="128" spans="2:4" x14ac:dyDescent="0.3">
      <c r="B128" s="136" t="s">
        <v>2746</v>
      </c>
      <c r="D128" t="s">
        <v>3604</v>
      </c>
    </row>
    <row r="129" spans="2:4" x14ac:dyDescent="0.3">
      <c r="B129" s="136" t="s">
        <v>2757</v>
      </c>
      <c r="D129" t="s">
        <v>3605</v>
      </c>
    </row>
    <row r="130" spans="2:4" x14ac:dyDescent="0.3">
      <c r="B130" s="136" t="s">
        <v>2761</v>
      </c>
      <c r="D130" t="s">
        <v>3606</v>
      </c>
    </row>
    <row r="131" spans="2:4" x14ac:dyDescent="0.3">
      <c r="B131" s="136" t="s">
        <v>2772</v>
      </c>
      <c r="D131" t="s">
        <v>3607</v>
      </c>
    </row>
    <row r="132" spans="2:4" x14ac:dyDescent="0.3">
      <c r="B132" s="136" t="s">
        <v>2779</v>
      </c>
      <c r="D132" t="s">
        <v>3608</v>
      </c>
    </row>
    <row r="133" spans="2:4" x14ac:dyDescent="0.3">
      <c r="B133" s="136" t="s">
        <v>2784</v>
      </c>
      <c r="D133" t="s">
        <v>3609</v>
      </c>
    </row>
    <row r="134" spans="2:4" x14ac:dyDescent="0.3">
      <c r="B134" s="136" t="s">
        <v>2791</v>
      </c>
      <c r="D134" t="s">
        <v>3610</v>
      </c>
    </row>
    <row r="135" spans="2:4" x14ac:dyDescent="0.3">
      <c r="B135" s="136" t="s">
        <v>2798</v>
      </c>
      <c r="D135" t="s">
        <v>3611</v>
      </c>
    </row>
    <row r="136" spans="2:4" x14ac:dyDescent="0.3">
      <c r="B136" s="136" t="s">
        <v>2850</v>
      </c>
      <c r="D136" t="s">
        <v>3612</v>
      </c>
    </row>
    <row r="137" spans="2:4" x14ac:dyDescent="0.3">
      <c r="B137" s="136" t="s">
        <v>2883</v>
      </c>
      <c r="D137" t="s">
        <v>3613</v>
      </c>
    </row>
    <row r="138" spans="2:4" x14ac:dyDescent="0.3">
      <c r="B138" s="136" t="s">
        <v>2889</v>
      </c>
      <c r="D138" t="s">
        <v>3614</v>
      </c>
    </row>
    <row r="139" spans="2:4" x14ac:dyDescent="0.3">
      <c r="B139" s="136" t="s">
        <v>2910</v>
      </c>
      <c r="D139" t="s">
        <v>3615</v>
      </c>
    </row>
    <row r="140" spans="2:4" x14ac:dyDescent="0.3">
      <c r="B140" s="136" t="s">
        <v>2933</v>
      </c>
      <c r="D140" t="s">
        <v>3616</v>
      </c>
    </row>
    <row r="141" spans="2:4" x14ac:dyDescent="0.3">
      <c r="B141" s="136" t="s">
        <v>3601</v>
      </c>
      <c r="D141" t="s">
        <v>3617</v>
      </c>
    </row>
    <row r="142" spans="2:4" x14ac:dyDescent="0.3">
      <c r="B142" s="136" t="s">
        <v>2945</v>
      </c>
      <c r="D142" t="s">
        <v>3618</v>
      </c>
    </row>
    <row r="143" spans="2:4" x14ac:dyDescent="0.3">
      <c r="B143" s="136" t="s">
        <v>2957</v>
      </c>
      <c r="D143" t="s">
        <v>3619</v>
      </c>
    </row>
    <row r="144" spans="2:4" x14ac:dyDescent="0.3">
      <c r="B144" s="136" t="s">
        <v>2962</v>
      </c>
      <c r="D144" t="s">
        <v>3620</v>
      </c>
    </row>
    <row r="145" spans="2:4" x14ac:dyDescent="0.3">
      <c r="B145" s="136" t="s">
        <v>3621</v>
      </c>
      <c r="D145" t="s">
        <v>3622</v>
      </c>
    </row>
    <row r="146" spans="2:4" x14ac:dyDescent="0.3">
      <c r="B146" s="136" t="s">
        <v>2979</v>
      </c>
      <c r="D146" t="s">
        <v>3623</v>
      </c>
    </row>
    <row r="147" spans="2:4" x14ac:dyDescent="0.3">
      <c r="B147" s="136" t="s">
        <v>2986</v>
      </c>
      <c r="D147" t="s">
        <v>3624</v>
      </c>
    </row>
    <row r="148" spans="2:4" x14ac:dyDescent="0.3">
      <c r="B148" s="136" t="s">
        <v>3016</v>
      </c>
      <c r="D148" t="s">
        <v>3625</v>
      </c>
    </row>
    <row r="149" spans="2:4" x14ac:dyDescent="0.3">
      <c r="B149" s="136" t="s">
        <v>3024</v>
      </c>
      <c r="D149" t="s">
        <v>3626</v>
      </c>
    </row>
    <row r="150" spans="2:4" x14ac:dyDescent="0.3">
      <c r="B150" s="136" t="s">
        <v>3602</v>
      </c>
      <c r="D150" t="s">
        <v>3627</v>
      </c>
    </row>
    <row r="151" spans="2:4" x14ac:dyDescent="0.3">
      <c r="B151" s="136" t="s">
        <v>3628</v>
      </c>
      <c r="D151" t="s">
        <v>3629</v>
      </c>
    </row>
    <row r="152" spans="2:4" x14ac:dyDescent="0.3">
      <c r="B152" s="136" t="s">
        <v>3630</v>
      </c>
      <c r="D152" t="s">
        <v>3631</v>
      </c>
    </row>
    <row r="153" spans="2:4" x14ac:dyDescent="0.3">
      <c r="B153" s="136" t="s">
        <v>3603</v>
      </c>
      <c r="D153" t="s">
        <v>3632</v>
      </c>
    </row>
    <row r="154" spans="2:4" x14ac:dyDescent="0.3">
      <c r="B154" s="136" t="s">
        <v>3604</v>
      </c>
      <c r="D154" t="s">
        <v>272</v>
      </c>
    </row>
    <row r="155" spans="2:4" x14ac:dyDescent="0.3">
      <c r="B155" s="136" t="s">
        <v>3633</v>
      </c>
      <c r="D155" t="s">
        <v>3634</v>
      </c>
    </row>
    <row r="156" spans="2:4" x14ac:dyDescent="0.3">
      <c r="B156" s="136" t="s">
        <v>3605</v>
      </c>
      <c r="D156" t="s">
        <v>3635</v>
      </c>
    </row>
    <row r="157" spans="2:4" x14ac:dyDescent="0.3">
      <c r="B157" s="136" t="s">
        <v>3606</v>
      </c>
      <c r="D157" t="s">
        <v>3636</v>
      </c>
    </row>
    <row r="158" spans="2:4" x14ac:dyDescent="0.3">
      <c r="B158" s="136" t="s">
        <v>3607</v>
      </c>
      <c r="D158" t="s">
        <v>3637</v>
      </c>
    </row>
    <row r="159" spans="2:4" x14ac:dyDescent="0.3">
      <c r="B159" s="136" t="s">
        <v>3608</v>
      </c>
      <c r="D159" t="s">
        <v>3638</v>
      </c>
    </row>
    <row r="160" spans="2:4" x14ac:dyDescent="0.3">
      <c r="B160" s="136" t="s">
        <v>3609</v>
      </c>
      <c r="D160" t="s">
        <v>2103</v>
      </c>
    </row>
    <row r="161" spans="2:4" x14ac:dyDescent="0.3">
      <c r="B161" s="136" t="s">
        <v>2228</v>
      </c>
      <c r="D161" t="s">
        <v>3639</v>
      </c>
    </row>
    <row r="162" spans="2:4" x14ac:dyDescent="0.3">
      <c r="B162" s="136" t="s">
        <v>3610</v>
      </c>
      <c r="D162" t="s">
        <v>3640</v>
      </c>
    </row>
    <row r="163" spans="2:4" x14ac:dyDescent="0.3">
      <c r="B163" s="136" t="s">
        <v>3611</v>
      </c>
      <c r="D163" t="s">
        <v>2808</v>
      </c>
    </row>
    <row r="164" spans="2:4" x14ac:dyDescent="0.3">
      <c r="B164" s="136" t="s">
        <v>1103</v>
      </c>
      <c r="D164" t="s">
        <v>3641</v>
      </c>
    </row>
    <row r="165" spans="2:4" x14ac:dyDescent="0.3">
      <c r="B165" s="136" t="s">
        <v>3612</v>
      </c>
      <c r="D165" t="s">
        <v>3642</v>
      </c>
    </row>
    <row r="166" spans="2:4" x14ac:dyDescent="0.3">
      <c r="B166" s="136" t="s">
        <v>867</v>
      </c>
      <c r="D166" t="s">
        <v>3643</v>
      </c>
    </row>
    <row r="167" spans="2:4" x14ac:dyDescent="0.3">
      <c r="B167" s="136" t="s">
        <v>272</v>
      </c>
      <c r="D167" t="s">
        <v>3644</v>
      </c>
    </row>
    <row r="168" spans="2:4" x14ac:dyDescent="0.3">
      <c r="B168" s="136" t="s">
        <v>369</v>
      </c>
      <c r="D168" t="s">
        <v>3645</v>
      </c>
    </row>
    <row r="169" spans="2:4" x14ac:dyDescent="0.3">
      <c r="B169" s="136" t="s">
        <v>3613</v>
      </c>
      <c r="D169" t="s">
        <v>3646</v>
      </c>
    </row>
    <row r="170" spans="2:4" x14ac:dyDescent="0.3">
      <c r="B170" s="136" t="s">
        <v>3614</v>
      </c>
      <c r="D170" t="s">
        <v>3647</v>
      </c>
    </row>
    <row r="171" spans="2:4" x14ac:dyDescent="0.3">
      <c r="B171" s="136" t="s">
        <v>3615</v>
      </c>
      <c r="D171" t="s">
        <v>3648</v>
      </c>
    </row>
    <row r="172" spans="2:4" x14ac:dyDescent="0.3">
      <c r="B172" s="136" t="s">
        <v>3649</v>
      </c>
      <c r="D172" t="s">
        <v>3650</v>
      </c>
    </row>
    <row r="173" spans="2:4" x14ac:dyDescent="0.3">
      <c r="B173" s="136" t="s">
        <v>3651</v>
      </c>
      <c r="D173" t="s">
        <v>2997</v>
      </c>
    </row>
    <row r="174" spans="2:4" x14ac:dyDescent="0.3">
      <c r="B174" s="136" t="s">
        <v>3616</v>
      </c>
      <c r="D174" t="s">
        <v>3652</v>
      </c>
    </row>
    <row r="175" spans="2:4" x14ac:dyDescent="0.3">
      <c r="B175" s="136" t="s">
        <v>3617</v>
      </c>
      <c r="D175" t="s">
        <v>3653</v>
      </c>
    </row>
    <row r="176" spans="2:4" x14ac:dyDescent="0.3">
      <c r="B176" s="136" t="s">
        <v>3618</v>
      </c>
      <c r="D176" t="s">
        <v>3654</v>
      </c>
    </row>
    <row r="177" spans="2:4" x14ac:dyDescent="0.3">
      <c r="B177" s="136" t="s">
        <v>3619</v>
      </c>
      <c r="D177" t="s">
        <v>3655</v>
      </c>
    </row>
    <row r="178" spans="2:4" x14ac:dyDescent="0.3">
      <c r="B178" s="136" t="s">
        <v>3620</v>
      </c>
      <c r="D178" t="s">
        <v>3656</v>
      </c>
    </row>
    <row r="179" spans="2:4" x14ac:dyDescent="0.3">
      <c r="B179" s="136" t="s">
        <v>3657</v>
      </c>
      <c r="D179" t="s">
        <v>3658</v>
      </c>
    </row>
    <row r="180" spans="2:4" x14ac:dyDescent="0.3">
      <c r="B180" s="136" t="s">
        <v>3622</v>
      </c>
      <c r="D180" t="s">
        <v>2484</v>
      </c>
    </row>
    <row r="181" spans="2:4" x14ac:dyDescent="0.3">
      <c r="B181" s="136" t="s">
        <v>3623</v>
      </c>
      <c r="D181" t="s">
        <v>2413</v>
      </c>
    </row>
    <row r="182" spans="2:4" x14ac:dyDescent="0.3">
      <c r="B182" s="136" t="s">
        <v>3624</v>
      </c>
      <c r="D182" t="s">
        <v>2594</v>
      </c>
    </row>
    <row r="183" spans="2:4" x14ac:dyDescent="0.3">
      <c r="B183" s="136" t="s">
        <v>3625</v>
      </c>
      <c r="D183" t="s">
        <v>3659</v>
      </c>
    </row>
    <row r="184" spans="2:4" x14ac:dyDescent="0.3">
      <c r="B184" s="136" t="s">
        <v>3626</v>
      </c>
      <c r="D184" t="s">
        <v>3660</v>
      </c>
    </row>
    <row r="185" spans="2:4" x14ac:dyDescent="0.3">
      <c r="B185" s="136" t="s">
        <v>3627</v>
      </c>
      <c r="D185" t="s">
        <v>3661</v>
      </c>
    </row>
    <row r="186" spans="2:4" x14ac:dyDescent="0.3">
      <c r="B186" s="136" t="s">
        <v>253</v>
      </c>
      <c r="D186" t="s">
        <v>3662</v>
      </c>
    </row>
    <row r="187" spans="2:4" x14ac:dyDescent="0.3">
      <c r="B187" s="136" t="s">
        <v>929</v>
      </c>
      <c r="D187" t="s">
        <v>3663</v>
      </c>
    </row>
    <row r="188" spans="2:4" x14ac:dyDescent="0.3">
      <c r="B188" s="136" t="s">
        <v>3629</v>
      </c>
      <c r="D188" t="s">
        <v>3664</v>
      </c>
    </row>
    <row r="189" spans="2:4" x14ac:dyDescent="0.3">
      <c r="B189" s="136" t="s">
        <v>3631</v>
      </c>
      <c r="D189" t="s">
        <v>3665</v>
      </c>
    </row>
    <row r="190" spans="2:4" x14ac:dyDescent="0.3">
      <c r="B190" s="136" t="s">
        <v>3666</v>
      </c>
      <c r="D190" t="s">
        <v>3667</v>
      </c>
    </row>
    <row r="191" spans="2:4" x14ac:dyDescent="0.3">
      <c r="B191" s="136" t="s">
        <v>3632</v>
      </c>
      <c r="D191" t="s">
        <v>3668</v>
      </c>
    </row>
    <row r="192" spans="2:4" x14ac:dyDescent="0.3">
      <c r="B192" s="136" t="s">
        <v>3634</v>
      </c>
      <c r="D192" t="s">
        <v>3669</v>
      </c>
    </row>
    <row r="193" spans="2:4" x14ac:dyDescent="0.3">
      <c r="B193" s="136" t="s">
        <v>3635</v>
      </c>
      <c r="D193" t="s">
        <v>2820</v>
      </c>
    </row>
    <row r="194" spans="2:4" x14ac:dyDescent="0.3">
      <c r="B194" s="136" t="s">
        <v>3636</v>
      </c>
      <c r="D194" t="s">
        <v>2831</v>
      </c>
    </row>
    <row r="195" spans="2:4" x14ac:dyDescent="0.3">
      <c r="B195" s="136" t="s">
        <v>3637</v>
      </c>
      <c r="D195" t="s">
        <v>3670</v>
      </c>
    </row>
    <row r="196" spans="2:4" x14ac:dyDescent="0.3">
      <c r="B196" s="136" t="s">
        <v>3638</v>
      </c>
      <c r="D196" t="s">
        <v>3671</v>
      </c>
    </row>
    <row r="197" spans="2:4" x14ac:dyDescent="0.3">
      <c r="B197" s="136" t="s">
        <v>2103</v>
      </c>
      <c r="D197" t="s">
        <v>3672</v>
      </c>
    </row>
    <row r="198" spans="2:4" x14ac:dyDescent="0.3">
      <c r="B198" s="136" t="s">
        <v>3639</v>
      </c>
      <c r="D198" t="s">
        <v>3673</v>
      </c>
    </row>
    <row r="199" spans="2:4" x14ac:dyDescent="0.3">
      <c r="B199" s="136" t="s">
        <v>3640</v>
      </c>
      <c r="D199" t="s">
        <v>3674</v>
      </c>
    </row>
    <row r="200" spans="2:4" x14ac:dyDescent="0.3">
      <c r="B200" s="136" t="s">
        <v>2808</v>
      </c>
      <c r="D200" t="s">
        <v>3675</v>
      </c>
    </row>
    <row r="201" spans="2:4" x14ac:dyDescent="0.3">
      <c r="B201" s="136" t="s">
        <v>3641</v>
      </c>
      <c r="D201" t="s">
        <v>3676</v>
      </c>
    </row>
    <row r="202" spans="2:4" x14ac:dyDescent="0.3">
      <c r="B202" s="136" t="s">
        <v>3642</v>
      </c>
      <c r="D202" t="s">
        <v>3677</v>
      </c>
    </row>
    <row r="203" spans="2:4" x14ac:dyDescent="0.3">
      <c r="B203" s="136" t="s">
        <v>3643</v>
      </c>
      <c r="D203" t="s">
        <v>3678</v>
      </c>
    </row>
    <row r="204" spans="2:4" x14ac:dyDescent="0.3">
      <c r="B204" s="136" t="s">
        <v>3644</v>
      </c>
      <c r="D204" t="s">
        <v>3679</v>
      </c>
    </row>
    <row r="205" spans="2:4" x14ac:dyDescent="0.3">
      <c r="B205" s="136" t="s">
        <v>3645</v>
      </c>
      <c r="D205" t="s">
        <v>3680</v>
      </c>
    </row>
    <row r="206" spans="2:4" x14ac:dyDescent="0.3">
      <c r="B206" s="136" t="s">
        <v>3646</v>
      </c>
      <c r="D206" t="s">
        <v>3681</v>
      </c>
    </row>
    <row r="207" spans="2:4" x14ac:dyDescent="0.3">
      <c r="B207" s="136" t="s">
        <v>3647</v>
      </c>
      <c r="D207" t="s">
        <v>3682</v>
      </c>
    </row>
    <row r="208" spans="2:4" x14ac:dyDescent="0.3">
      <c r="B208" s="136" t="s">
        <v>3648</v>
      </c>
      <c r="D208" t="s">
        <v>3683</v>
      </c>
    </row>
    <row r="209" spans="2:4" x14ac:dyDescent="0.3">
      <c r="B209" s="136" t="s">
        <v>3650</v>
      </c>
      <c r="D209" t="s">
        <v>3684</v>
      </c>
    </row>
    <row r="210" spans="2:4" x14ac:dyDescent="0.3">
      <c r="B210" s="136" t="s">
        <v>2997</v>
      </c>
      <c r="D210" t="s">
        <v>3685</v>
      </c>
    </row>
    <row r="211" spans="2:4" x14ac:dyDescent="0.3">
      <c r="B211" s="136" t="s">
        <v>3652</v>
      </c>
      <c r="D211" t="s">
        <v>3686</v>
      </c>
    </row>
    <row r="212" spans="2:4" x14ac:dyDescent="0.3">
      <c r="B212" s="136" t="s">
        <v>3653</v>
      </c>
      <c r="D212" t="s">
        <v>3687</v>
      </c>
    </row>
    <row r="213" spans="2:4" x14ac:dyDescent="0.3">
      <c r="B213" s="136" t="s">
        <v>3654</v>
      </c>
      <c r="D213" t="s">
        <v>3688</v>
      </c>
    </row>
    <row r="214" spans="2:4" x14ac:dyDescent="0.3">
      <c r="B214" s="136" t="s">
        <v>3689</v>
      </c>
      <c r="D214" t="s">
        <v>3690</v>
      </c>
    </row>
    <row r="215" spans="2:4" x14ac:dyDescent="0.3">
      <c r="B215" s="136" t="s">
        <v>3691</v>
      </c>
      <c r="D215" t="s">
        <v>3692</v>
      </c>
    </row>
    <row r="216" spans="2:4" x14ac:dyDescent="0.3">
      <c r="B216" s="136" t="s">
        <v>3655</v>
      </c>
      <c r="D216" t="s">
        <v>3693</v>
      </c>
    </row>
    <row r="217" spans="2:4" x14ac:dyDescent="0.3">
      <c r="B217" s="136" t="s">
        <v>3694</v>
      </c>
      <c r="D217" t="s">
        <v>3695</v>
      </c>
    </row>
    <row r="218" spans="2:4" x14ac:dyDescent="0.3">
      <c r="B218" s="136" t="s">
        <v>3656</v>
      </c>
      <c r="D218" t="s">
        <v>3696</v>
      </c>
    </row>
    <row r="219" spans="2:4" x14ac:dyDescent="0.3">
      <c r="B219" s="136" t="s">
        <v>3658</v>
      </c>
      <c r="D219" t="s">
        <v>3697</v>
      </c>
    </row>
    <row r="220" spans="2:4" x14ac:dyDescent="0.3">
      <c r="B220" s="136" t="s">
        <v>2484</v>
      </c>
      <c r="D220" t="s">
        <v>3698</v>
      </c>
    </row>
    <row r="221" spans="2:4" x14ac:dyDescent="0.3">
      <c r="B221" s="136" t="s">
        <v>2413</v>
      </c>
      <c r="D221" t="s">
        <v>3699</v>
      </c>
    </row>
    <row r="222" spans="2:4" x14ac:dyDescent="0.3">
      <c r="B222" s="136" t="s">
        <v>2594</v>
      </c>
      <c r="D222" t="s">
        <v>3700</v>
      </c>
    </row>
    <row r="223" spans="2:4" x14ac:dyDescent="0.3">
      <c r="B223" s="136" t="s">
        <v>3659</v>
      </c>
      <c r="D223" t="s">
        <v>3701</v>
      </c>
    </row>
    <row r="224" spans="2:4" x14ac:dyDescent="0.3">
      <c r="B224" s="136" t="s">
        <v>3702</v>
      </c>
      <c r="D224" t="s">
        <v>3703</v>
      </c>
    </row>
    <row r="225" spans="2:4" x14ac:dyDescent="0.3">
      <c r="B225" s="136" t="s">
        <v>3660</v>
      </c>
      <c r="D225" t="s">
        <v>3704</v>
      </c>
    </row>
    <row r="226" spans="2:4" x14ac:dyDescent="0.3">
      <c r="B226" s="136" t="s">
        <v>3661</v>
      </c>
      <c r="D226" t="s">
        <v>3705</v>
      </c>
    </row>
    <row r="227" spans="2:4" x14ac:dyDescent="0.3">
      <c r="B227" s="136" t="s">
        <v>3662</v>
      </c>
      <c r="D227" t="s">
        <v>3706</v>
      </c>
    </row>
    <row r="228" spans="2:4" x14ac:dyDescent="0.3">
      <c r="B228" s="136" t="s">
        <v>2816</v>
      </c>
      <c r="D228" t="s">
        <v>952</v>
      </c>
    </row>
    <row r="229" spans="2:4" x14ac:dyDescent="0.3">
      <c r="B229" s="136" t="s">
        <v>3663</v>
      </c>
      <c r="D229" t="s">
        <v>3707</v>
      </c>
    </row>
    <row r="230" spans="2:4" x14ac:dyDescent="0.3">
      <c r="B230" s="136" t="s">
        <v>3664</v>
      </c>
      <c r="D230" t="s">
        <v>3708</v>
      </c>
    </row>
    <row r="231" spans="2:4" x14ac:dyDescent="0.3">
      <c r="B231" s="136" t="s">
        <v>3665</v>
      </c>
      <c r="D231" t="s">
        <v>3709</v>
      </c>
    </row>
    <row r="232" spans="2:4" x14ac:dyDescent="0.3">
      <c r="B232" s="136" t="s">
        <v>3667</v>
      </c>
      <c r="D232" t="s">
        <v>3710</v>
      </c>
    </row>
    <row r="233" spans="2:4" x14ac:dyDescent="0.3">
      <c r="B233" s="136" t="s">
        <v>3668</v>
      </c>
      <c r="D233" t="s">
        <v>3711</v>
      </c>
    </row>
    <row r="234" spans="2:4" x14ac:dyDescent="0.3">
      <c r="B234" s="136" t="s">
        <v>3669</v>
      </c>
      <c r="D234" t="s">
        <v>1015</v>
      </c>
    </row>
    <row r="235" spans="2:4" x14ac:dyDescent="0.3">
      <c r="B235" s="136" t="s">
        <v>3712</v>
      </c>
      <c r="D235" t="s">
        <v>3713</v>
      </c>
    </row>
    <row r="236" spans="2:4" x14ac:dyDescent="0.3">
      <c r="B236" s="136" t="s">
        <v>2820</v>
      </c>
      <c r="D236" t="s">
        <v>2650</v>
      </c>
    </row>
    <row r="237" spans="2:4" x14ac:dyDescent="0.3">
      <c r="B237" s="136" t="s">
        <v>2831</v>
      </c>
      <c r="D237" t="s">
        <v>3714</v>
      </c>
    </row>
    <row r="238" spans="2:4" x14ac:dyDescent="0.3">
      <c r="B238" s="136" t="s">
        <v>3670</v>
      </c>
      <c r="D238" t="s">
        <v>3715</v>
      </c>
    </row>
    <row r="239" spans="2:4" x14ac:dyDescent="0.3">
      <c r="B239" s="136" t="s">
        <v>3671</v>
      </c>
      <c r="D239" t="s">
        <v>3716</v>
      </c>
    </row>
    <row r="240" spans="2:4" x14ac:dyDescent="0.3">
      <c r="B240" s="136" t="s">
        <v>2344</v>
      </c>
      <c r="D240" t="s">
        <v>3717</v>
      </c>
    </row>
    <row r="241" spans="2:4" x14ac:dyDescent="0.3">
      <c r="B241" s="136" t="s">
        <v>3718</v>
      </c>
      <c r="D241" t="s">
        <v>3719</v>
      </c>
    </row>
    <row r="242" spans="2:4" x14ac:dyDescent="0.3">
      <c r="B242" s="136" t="s">
        <v>3672</v>
      </c>
      <c r="D242" t="s">
        <v>3720</v>
      </c>
    </row>
    <row r="243" spans="2:4" x14ac:dyDescent="0.3">
      <c r="B243" s="136" t="s">
        <v>3673</v>
      </c>
      <c r="D243" t="s">
        <v>3721</v>
      </c>
    </row>
    <row r="244" spans="2:4" x14ac:dyDescent="0.3">
      <c r="B244" s="136" t="s">
        <v>3674</v>
      </c>
      <c r="D244" t="s">
        <v>3722</v>
      </c>
    </row>
    <row r="245" spans="2:4" x14ac:dyDescent="0.3">
      <c r="B245" s="136" t="s">
        <v>3675</v>
      </c>
      <c r="D245" t="s">
        <v>3723</v>
      </c>
    </row>
    <row r="246" spans="2:4" x14ac:dyDescent="0.3">
      <c r="B246" s="136" t="s">
        <v>3676</v>
      </c>
      <c r="D246" t="s">
        <v>3724</v>
      </c>
    </row>
    <row r="247" spans="2:4" x14ac:dyDescent="0.3">
      <c r="B247" s="136" t="s">
        <v>3677</v>
      </c>
      <c r="D247" t="s">
        <v>3725</v>
      </c>
    </row>
    <row r="248" spans="2:4" x14ac:dyDescent="0.3">
      <c r="B248" s="136" t="s">
        <v>3678</v>
      </c>
      <c r="D248" t="s">
        <v>3726</v>
      </c>
    </row>
    <row r="249" spans="2:4" x14ac:dyDescent="0.3">
      <c r="B249" s="136" t="s">
        <v>3679</v>
      </c>
      <c r="D249" t="s">
        <v>3727</v>
      </c>
    </row>
    <row r="250" spans="2:4" x14ac:dyDescent="0.3">
      <c r="B250" s="136" t="s">
        <v>3680</v>
      </c>
      <c r="D250" t="s">
        <v>3728</v>
      </c>
    </row>
    <row r="251" spans="2:4" x14ac:dyDescent="0.3">
      <c r="B251" s="136" t="s">
        <v>2404</v>
      </c>
      <c r="D251" t="s">
        <v>3729</v>
      </c>
    </row>
    <row r="252" spans="2:4" x14ac:dyDescent="0.3">
      <c r="B252" s="136" t="s">
        <v>3681</v>
      </c>
      <c r="D252" t="s">
        <v>3730</v>
      </c>
    </row>
    <row r="253" spans="2:4" x14ac:dyDescent="0.3">
      <c r="B253" s="136" t="s">
        <v>3682</v>
      </c>
      <c r="D253" t="s">
        <v>3731</v>
      </c>
    </row>
    <row r="254" spans="2:4" x14ac:dyDescent="0.3">
      <c r="B254" s="136" t="s">
        <v>3683</v>
      </c>
      <c r="D254" t="s">
        <v>3732</v>
      </c>
    </row>
    <row r="255" spans="2:4" x14ac:dyDescent="0.3">
      <c r="B255" s="136" t="s">
        <v>3684</v>
      </c>
      <c r="D255" t="s">
        <v>3733</v>
      </c>
    </row>
    <row r="256" spans="2:4" x14ac:dyDescent="0.3">
      <c r="B256" s="136" t="s">
        <v>3685</v>
      </c>
      <c r="D256" t="s">
        <v>3734</v>
      </c>
    </row>
    <row r="257" spans="2:4" x14ac:dyDescent="0.3">
      <c r="B257" s="136" t="s">
        <v>3686</v>
      </c>
      <c r="D257" t="s">
        <v>3735</v>
      </c>
    </row>
    <row r="258" spans="2:4" x14ac:dyDescent="0.3">
      <c r="B258" s="136" t="s">
        <v>3687</v>
      </c>
      <c r="D258" t="s">
        <v>3736</v>
      </c>
    </row>
    <row r="259" spans="2:4" x14ac:dyDescent="0.3">
      <c r="B259" s="136" t="s">
        <v>3688</v>
      </c>
      <c r="D259" t="s">
        <v>3737</v>
      </c>
    </row>
    <row r="260" spans="2:4" x14ac:dyDescent="0.3">
      <c r="B260" s="136" t="s">
        <v>3690</v>
      </c>
      <c r="D260" t="s">
        <v>3738</v>
      </c>
    </row>
    <row r="261" spans="2:4" x14ac:dyDescent="0.3">
      <c r="B261" s="136" t="s">
        <v>3692</v>
      </c>
      <c r="D261" t="s">
        <v>3739</v>
      </c>
    </row>
    <row r="262" spans="2:4" x14ac:dyDescent="0.3">
      <c r="B262" s="136" t="s">
        <v>3693</v>
      </c>
      <c r="D262" t="s">
        <v>3740</v>
      </c>
    </row>
    <row r="263" spans="2:4" x14ac:dyDescent="0.3">
      <c r="B263" s="136" t="s">
        <v>3695</v>
      </c>
      <c r="D263" t="s">
        <v>3741</v>
      </c>
    </row>
    <row r="264" spans="2:4" x14ac:dyDescent="0.3">
      <c r="B264" s="136" t="s">
        <v>3696</v>
      </c>
      <c r="D264" t="s">
        <v>3742</v>
      </c>
    </row>
    <row r="265" spans="2:4" x14ac:dyDescent="0.3">
      <c r="B265" s="136" t="s">
        <v>3743</v>
      </c>
      <c r="D265" t="s">
        <v>3744</v>
      </c>
    </row>
    <row r="266" spans="2:4" x14ac:dyDescent="0.3">
      <c r="B266" s="136" t="s">
        <v>3745</v>
      </c>
      <c r="D266" t="s">
        <v>3746</v>
      </c>
    </row>
    <row r="267" spans="2:4" x14ac:dyDescent="0.3">
      <c r="B267" s="136" t="s">
        <v>3697</v>
      </c>
      <c r="D267" t="s">
        <v>3747</v>
      </c>
    </row>
    <row r="268" spans="2:4" x14ac:dyDescent="0.3">
      <c r="B268" s="136" t="s">
        <v>3698</v>
      </c>
      <c r="D268" t="s">
        <v>3748</v>
      </c>
    </row>
    <row r="269" spans="2:4" x14ac:dyDescent="0.3">
      <c r="B269" s="136" t="s">
        <v>3699</v>
      </c>
      <c r="D269" t="s">
        <v>3749</v>
      </c>
    </row>
    <row r="270" spans="2:4" x14ac:dyDescent="0.3">
      <c r="B270" s="136" t="s">
        <v>3700</v>
      </c>
      <c r="D270" t="s">
        <v>3750</v>
      </c>
    </row>
    <row r="271" spans="2:4" x14ac:dyDescent="0.3">
      <c r="B271" s="136" t="s">
        <v>3701</v>
      </c>
      <c r="D271" t="s">
        <v>3751</v>
      </c>
    </row>
    <row r="272" spans="2:4" x14ac:dyDescent="0.3">
      <c r="B272" s="136" t="s">
        <v>3703</v>
      </c>
      <c r="D272" t="s">
        <v>3752</v>
      </c>
    </row>
    <row r="273" spans="2:4" x14ac:dyDescent="0.3">
      <c r="B273" s="136" t="s">
        <v>3704</v>
      </c>
      <c r="D273" t="s">
        <v>3753</v>
      </c>
    </row>
    <row r="274" spans="2:4" x14ac:dyDescent="0.3">
      <c r="B274" s="136" t="s">
        <v>3705</v>
      </c>
      <c r="D274" t="s">
        <v>3754</v>
      </c>
    </row>
    <row r="275" spans="2:4" x14ac:dyDescent="0.3">
      <c r="B275" s="136" t="s">
        <v>3706</v>
      </c>
      <c r="D275" t="s">
        <v>3755</v>
      </c>
    </row>
    <row r="276" spans="2:4" x14ac:dyDescent="0.3">
      <c r="B276" s="136" t="s">
        <v>952</v>
      </c>
      <c r="D276" t="s">
        <v>3756</v>
      </c>
    </row>
    <row r="277" spans="2:4" x14ac:dyDescent="0.3">
      <c r="B277" s="136" t="s">
        <v>3707</v>
      </c>
      <c r="D277" t="s">
        <v>3757</v>
      </c>
    </row>
    <row r="278" spans="2:4" x14ac:dyDescent="0.3">
      <c r="B278" s="136" t="s">
        <v>3708</v>
      </c>
      <c r="D278" t="s">
        <v>3758</v>
      </c>
    </row>
    <row r="279" spans="2:4" x14ac:dyDescent="0.3">
      <c r="B279" s="136" t="s">
        <v>2045</v>
      </c>
      <c r="D279" t="s">
        <v>3759</v>
      </c>
    </row>
    <row r="280" spans="2:4" x14ac:dyDescent="0.3">
      <c r="B280" s="136" t="s">
        <v>3709</v>
      </c>
      <c r="D280" t="s">
        <v>3760</v>
      </c>
    </row>
    <row r="281" spans="2:4" x14ac:dyDescent="0.3">
      <c r="B281" s="136" t="s">
        <v>3710</v>
      </c>
      <c r="D281" t="s">
        <v>3761</v>
      </c>
    </row>
    <row r="282" spans="2:4" x14ac:dyDescent="0.3">
      <c r="B282" s="136" t="s">
        <v>3711</v>
      </c>
      <c r="D282" t="s">
        <v>3762</v>
      </c>
    </row>
    <row r="283" spans="2:4" x14ac:dyDescent="0.3">
      <c r="B283" s="136" t="s">
        <v>1015</v>
      </c>
      <c r="D283" t="s">
        <v>3763</v>
      </c>
    </row>
    <row r="284" spans="2:4" x14ac:dyDescent="0.3">
      <c r="B284" s="136" t="s">
        <v>3713</v>
      </c>
      <c r="D284" t="s">
        <v>3764</v>
      </c>
    </row>
    <row r="285" spans="2:4" x14ac:dyDescent="0.3">
      <c r="B285" s="136" t="s">
        <v>2650</v>
      </c>
      <c r="D285" t="s">
        <v>3765</v>
      </c>
    </row>
    <row r="286" spans="2:4" x14ac:dyDescent="0.3">
      <c r="B286" s="136" t="s">
        <v>3714</v>
      </c>
      <c r="D286" t="s">
        <v>3766</v>
      </c>
    </row>
    <row r="287" spans="2:4" x14ac:dyDescent="0.3">
      <c r="B287" s="136" t="s">
        <v>3715</v>
      </c>
      <c r="D287" t="s">
        <v>3767</v>
      </c>
    </row>
    <row r="288" spans="2:4" x14ac:dyDescent="0.3">
      <c r="B288" s="136" t="s">
        <v>3716</v>
      </c>
      <c r="D288" t="s">
        <v>3768</v>
      </c>
    </row>
    <row r="289" spans="2:4" x14ac:dyDescent="0.3">
      <c r="B289" s="136" t="s">
        <v>3717</v>
      </c>
      <c r="D289" t="s">
        <v>3769</v>
      </c>
    </row>
    <row r="290" spans="2:4" x14ac:dyDescent="0.3">
      <c r="B290" s="136" t="s">
        <v>3719</v>
      </c>
      <c r="D290" t="s">
        <v>3770</v>
      </c>
    </row>
    <row r="291" spans="2:4" x14ac:dyDescent="0.3">
      <c r="B291" s="136" t="s">
        <v>3720</v>
      </c>
      <c r="D291" t="s">
        <v>3771</v>
      </c>
    </row>
    <row r="292" spans="2:4" x14ac:dyDescent="0.3">
      <c r="B292" s="136" t="s">
        <v>3721</v>
      </c>
      <c r="D292" t="s">
        <v>3772</v>
      </c>
    </row>
    <row r="293" spans="2:4" x14ac:dyDescent="0.3">
      <c r="B293" s="136" t="s">
        <v>3722</v>
      </c>
      <c r="D293" t="s">
        <v>3773</v>
      </c>
    </row>
    <row r="294" spans="2:4" x14ac:dyDescent="0.3">
      <c r="B294" s="136" t="s">
        <v>3723</v>
      </c>
      <c r="D294" t="s">
        <v>3774</v>
      </c>
    </row>
    <row r="295" spans="2:4" x14ac:dyDescent="0.3">
      <c r="B295" s="136" t="s">
        <v>3724</v>
      </c>
      <c r="D295" t="s">
        <v>3775</v>
      </c>
    </row>
    <row r="296" spans="2:4" x14ac:dyDescent="0.3">
      <c r="B296" s="136" t="s">
        <v>3725</v>
      </c>
      <c r="D296" t="s">
        <v>3776</v>
      </c>
    </row>
    <row r="297" spans="2:4" x14ac:dyDescent="0.3">
      <c r="B297" s="136" t="s">
        <v>3726</v>
      </c>
      <c r="D297" t="s">
        <v>3777</v>
      </c>
    </row>
    <row r="298" spans="2:4" x14ac:dyDescent="0.3">
      <c r="B298" s="136" t="s">
        <v>3727</v>
      </c>
      <c r="D298" t="s">
        <v>3778</v>
      </c>
    </row>
    <row r="299" spans="2:4" x14ac:dyDescent="0.3">
      <c r="B299" s="136" t="s">
        <v>3728</v>
      </c>
      <c r="D299" t="s">
        <v>3779</v>
      </c>
    </row>
    <row r="300" spans="2:4" x14ac:dyDescent="0.3">
      <c r="B300" s="136" t="s">
        <v>3729</v>
      </c>
      <c r="D300" t="s">
        <v>3780</v>
      </c>
    </row>
    <row r="301" spans="2:4" x14ac:dyDescent="0.3">
      <c r="B301" s="136" t="s">
        <v>3730</v>
      </c>
      <c r="D301" t="s">
        <v>3781</v>
      </c>
    </row>
    <row r="302" spans="2:4" x14ac:dyDescent="0.3">
      <c r="B302" s="136" t="s">
        <v>3731</v>
      </c>
      <c r="D302" t="s">
        <v>3782</v>
      </c>
    </row>
    <row r="303" spans="2:4" x14ac:dyDescent="0.3">
      <c r="B303" s="136" t="s">
        <v>3732</v>
      </c>
      <c r="D303" t="s">
        <v>3783</v>
      </c>
    </row>
    <row r="304" spans="2:4" x14ac:dyDescent="0.3">
      <c r="B304" s="136" t="s">
        <v>3733</v>
      </c>
      <c r="D304" t="s">
        <v>3784</v>
      </c>
    </row>
    <row r="305" spans="2:4" x14ac:dyDescent="0.3">
      <c r="B305" s="136" t="s">
        <v>3734</v>
      </c>
      <c r="D305" t="s">
        <v>3785</v>
      </c>
    </row>
    <row r="306" spans="2:4" x14ac:dyDescent="0.3">
      <c r="B306" s="136" t="s">
        <v>3786</v>
      </c>
      <c r="D306" t="s">
        <v>3787</v>
      </c>
    </row>
    <row r="307" spans="2:4" x14ac:dyDescent="0.3">
      <c r="B307" s="136" t="s">
        <v>3735</v>
      </c>
      <c r="D307" t="s">
        <v>3788</v>
      </c>
    </row>
    <row r="308" spans="2:4" x14ac:dyDescent="0.3">
      <c r="B308" s="136" t="s">
        <v>3736</v>
      </c>
      <c r="D308" t="s">
        <v>3789</v>
      </c>
    </row>
    <row r="309" spans="2:4" x14ac:dyDescent="0.3">
      <c r="B309" s="136" t="s">
        <v>3737</v>
      </c>
      <c r="D309" t="s">
        <v>3790</v>
      </c>
    </row>
    <row r="310" spans="2:4" x14ac:dyDescent="0.3">
      <c r="B310" s="136" t="s">
        <v>3738</v>
      </c>
      <c r="D310" t="s">
        <v>3791</v>
      </c>
    </row>
    <row r="311" spans="2:4" x14ac:dyDescent="0.3">
      <c r="B311" s="136" t="s">
        <v>3739</v>
      </c>
      <c r="D311" t="s">
        <v>3792</v>
      </c>
    </row>
    <row r="312" spans="2:4" x14ac:dyDescent="0.3">
      <c r="B312" s="136" t="s">
        <v>3740</v>
      </c>
      <c r="D312" t="s">
        <v>3793</v>
      </c>
    </row>
    <row r="313" spans="2:4" x14ac:dyDescent="0.3">
      <c r="B313" s="136" t="s">
        <v>3741</v>
      </c>
      <c r="D313" t="s">
        <v>3794</v>
      </c>
    </row>
    <row r="314" spans="2:4" x14ac:dyDescent="0.3">
      <c r="B314" s="136" t="s">
        <v>3742</v>
      </c>
      <c r="D314" t="s">
        <v>3795</v>
      </c>
    </row>
    <row r="315" spans="2:4" x14ac:dyDescent="0.3">
      <c r="B315" s="136" t="s">
        <v>1865</v>
      </c>
      <c r="D315" t="s">
        <v>3796</v>
      </c>
    </row>
    <row r="316" spans="2:4" x14ac:dyDescent="0.3">
      <c r="B316" s="136" t="s">
        <v>3744</v>
      </c>
      <c r="D316" t="s">
        <v>3797</v>
      </c>
    </row>
    <row r="317" spans="2:4" x14ac:dyDescent="0.3">
      <c r="B317" s="136" t="s">
        <v>3746</v>
      </c>
      <c r="D317" t="s">
        <v>3798</v>
      </c>
    </row>
    <row r="318" spans="2:4" x14ac:dyDescent="0.3">
      <c r="B318" s="136" t="s">
        <v>3747</v>
      </c>
      <c r="D318" t="s">
        <v>3799</v>
      </c>
    </row>
    <row r="319" spans="2:4" x14ac:dyDescent="0.3">
      <c r="B319" s="136" t="s">
        <v>3748</v>
      </c>
      <c r="D319" t="s">
        <v>3800</v>
      </c>
    </row>
    <row r="320" spans="2:4" x14ac:dyDescent="0.3">
      <c r="B320" s="136" t="s">
        <v>3749</v>
      </c>
      <c r="D320" t="s">
        <v>3801</v>
      </c>
    </row>
    <row r="321" spans="2:4" x14ac:dyDescent="0.3">
      <c r="B321" s="136" t="s">
        <v>3750</v>
      </c>
      <c r="D321" t="s">
        <v>3802</v>
      </c>
    </row>
    <row r="322" spans="2:4" x14ac:dyDescent="0.3">
      <c r="B322" s="136" t="s">
        <v>3751</v>
      </c>
      <c r="D322" t="s">
        <v>3803</v>
      </c>
    </row>
    <row r="323" spans="2:4" x14ac:dyDescent="0.3">
      <c r="B323" s="136" t="s">
        <v>3804</v>
      </c>
      <c r="D323" t="s">
        <v>2304</v>
      </c>
    </row>
    <row r="324" spans="2:4" x14ac:dyDescent="0.3">
      <c r="B324" s="136" t="s">
        <v>697</v>
      </c>
      <c r="D324" t="s">
        <v>3805</v>
      </c>
    </row>
    <row r="325" spans="2:4" x14ac:dyDescent="0.3">
      <c r="B325" s="136" t="s">
        <v>3806</v>
      </c>
      <c r="D325" t="s">
        <v>3807</v>
      </c>
    </row>
    <row r="326" spans="2:4" x14ac:dyDescent="0.3">
      <c r="B326" s="136" t="s">
        <v>3752</v>
      </c>
      <c r="D326" t="s">
        <v>3808</v>
      </c>
    </row>
    <row r="327" spans="2:4" x14ac:dyDescent="0.3">
      <c r="B327" s="136" t="s">
        <v>3753</v>
      </c>
      <c r="D327" t="s">
        <v>3809</v>
      </c>
    </row>
    <row r="328" spans="2:4" x14ac:dyDescent="0.3">
      <c r="B328" s="136" t="s">
        <v>3810</v>
      </c>
      <c r="D328" t="s">
        <v>3811</v>
      </c>
    </row>
    <row r="329" spans="2:4" x14ac:dyDescent="0.3">
      <c r="B329" s="136" t="s">
        <v>3754</v>
      </c>
      <c r="D329" t="s">
        <v>3812</v>
      </c>
    </row>
    <row r="330" spans="2:4" x14ac:dyDescent="0.3">
      <c r="B330" s="136" t="s">
        <v>3755</v>
      </c>
      <c r="D330" t="s">
        <v>3813</v>
      </c>
    </row>
    <row r="331" spans="2:4" x14ac:dyDescent="0.3">
      <c r="B331" s="136" t="s">
        <v>3756</v>
      </c>
      <c r="D331" t="s">
        <v>3814</v>
      </c>
    </row>
    <row r="332" spans="2:4" x14ac:dyDescent="0.3">
      <c r="B332" s="136" t="s">
        <v>3757</v>
      </c>
      <c r="D332" t="s">
        <v>3815</v>
      </c>
    </row>
    <row r="333" spans="2:4" x14ac:dyDescent="0.3">
      <c r="B333" s="136" t="s">
        <v>3759</v>
      </c>
      <c r="D333" t="s">
        <v>3816</v>
      </c>
    </row>
    <row r="334" spans="2:4" x14ac:dyDescent="0.3">
      <c r="B334" s="136" t="s">
        <v>3758</v>
      </c>
      <c r="D334" t="s">
        <v>3817</v>
      </c>
    </row>
    <row r="335" spans="2:4" x14ac:dyDescent="0.3">
      <c r="B335" s="136" t="s">
        <v>3818</v>
      </c>
      <c r="D335" t="s">
        <v>3819</v>
      </c>
    </row>
    <row r="336" spans="2:4" x14ac:dyDescent="0.3">
      <c r="B336" s="136" t="s">
        <v>3820</v>
      </c>
      <c r="D336" t="s">
        <v>3821</v>
      </c>
    </row>
    <row r="337" spans="2:4" x14ac:dyDescent="0.3">
      <c r="B337" s="136" t="s">
        <v>3760</v>
      </c>
      <c r="D337" t="s">
        <v>3822</v>
      </c>
    </row>
    <row r="338" spans="2:4" x14ac:dyDescent="0.3">
      <c r="B338" s="136" t="s">
        <v>3761</v>
      </c>
      <c r="D338" t="s">
        <v>3823</v>
      </c>
    </row>
    <row r="339" spans="2:4" x14ac:dyDescent="0.3">
      <c r="B339" s="136" t="s">
        <v>3762</v>
      </c>
      <c r="D339" t="s">
        <v>405</v>
      </c>
    </row>
    <row r="340" spans="2:4" x14ac:dyDescent="0.3">
      <c r="B340" s="136" t="s">
        <v>3763</v>
      </c>
      <c r="D340" t="s">
        <v>3824</v>
      </c>
    </row>
    <row r="341" spans="2:4" x14ac:dyDescent="0.3">
      <c r="B341" s="136" t="s">
        <v>3825</v>
      </c>
      <c r="D341" t="s">
        <v>3826</v>
      </c>
    </row>
    <row r="342" spans="2:4" x14ac:dyDescent="0.3">
      <c r="B342" s="136" t="s">
        <v>3764</v>
      </c>
      <c r="D342" t="s">
        <v>3827</v>
      </c>
    </row>
    <row r="343" spans="2:4" x14ac:dyDescent="0.3">
      <c r="B343" s="136" t="s">
        <v>3828</v>
      </c>
      <c r="D343" t="s">
        <v>3829</v>
      </c>
    </row>
    <row r="344" spans="2:4" x14ac:dyDescent="0.3">
      <c r="B344" s="136" t="s">
        <v>3765</v>
      </c>
      <c r="D344" t="s">
        <v>3830</v>
      </c>
    </row>
    <row r="345" spans="2:4" x14ac:dyDescent="0.3">
      <c r="B345" s="136" t="s">
        <v>3766</v>
      </c>
      <c r="D345" t="s">
        <v>2493</v>
      </c>
    </row>
    <row r="346" spans="2:4" x14ac:dyDescent="0.3">
      <c r="B346" s="136" t="s">
        <v>3767</v>
      </c>
      <c r="D346" t="s">
        <v>3831</v>
      </c>
    </row>
    <row r="347" spans="2:4" x14ac:dyDescent="0.3">
      <c r="B347" s="136" t="s">
        <v>3768</v>
      </c>
      <c r="D347" t="s">
        <v>3832</v>
      </c>
    </row>
    <row r="348" spans="2:4" x14ac:dyDescent="0.3">
      <c r="B348" s="136" t="s">
        <v>3833</v>
      </c>
      <c r="D348" t="s">
        <v>1748</v>
      </c>
    </row>
    <row r="349" spans="2:4" x14ac:dyDescent="0.3">
      <c r="B349" s="136" t="s">
        <v>3769</v>
      </c>
      <c r="D349" t="s">
        <v>3834</v>
      </c>
    </row>
    <row r="350" spans="2:4" x14ac:dyDescent="0.3">
      <c r="B350" s="136" t="s">
        <v>3835</v>
      </c>
      <c r="D350" t="s">
        <v>3836</v>
      </c>
    </row>
    <row r="351" spans="2:4" x14ac:dyDescent="0.3">
      <c r="B351" s="136" t="s">
        <v>3770</v>
      </c>
      <c r="D351" t="s">
        <v>3837</v>
      </c>
    </row>
    <row r="352" spans="2:4" x14ac:dyDescent="0.3">
      <c r="B352" s="136" t="s">
        <v>3771</v>
      </c>
      <c r="D352" t="s">
        <v>3838</v>
      </c>
    </row>
    <row r="353" spans="2:4" x14ac:dyDescent="0.3">
      <c r="B353" s="136" t="s">
        <v>3772</v>
      </c>
      <c r="D353" t="s">
        <v>3839</v>
      </c>
    </row>
    <row r="354" spans="2:4" x14ac:dyDescent="0.3">
      <c r="B354" s="136" t="s">
        <v>3773</v>
      </c>
      <c r="D354" t="s">
        <v>3840</v>
      </c>
    </row>
    <row r="355" spans="2:4" x14ac:dyDescent="0.3">
      <c r="B355" s="136" t="s">
        <v>3841</v>
      </c>
      <c r="D355" t="s">
        <v>3842</v>
      </c>
    </row>
    <row r="356" spans="2:4" x14ac:dyDescent="0.3">
      <c r="B356" s="136" t="s">
        <v>3774</v>
      </c>
      <c r="D356" t="s">
        <v>3843</v>
      </c>
    </row>
    <row r="357" spans="2:4" x14ac:dyDescent="0.3">
      <c r="B357" s="136" t="s">
        <v>3844</v>
      </c>
      <c r="D357" t="s">
        <v>3845</v>
      </c>
    </row>
    <row r="358" spans="2:4" x14ac:dyDescent="0.3">
      <c r="B358" s="136" t="s">
        <v>3775</v>
      </c>
      <c r="D358" t="s">
        <v>3846</v>
      </c>
    </row>
    <row r="359" spans="2:4" x14ac:dyDescent="0.3">
      <c r="B359" s="136" t="s">
        <v>3776</v>
      </c>
      <c r="D359" t="s">
        <v>3847</v>
      </c>
    </row>
    <row r="360" spans="2:4" x14ac:dyDescent="0.3">
      <c r="B360" s="136" t="s">
        <v>3777</v>
      </c>
      <c r="D360" t="s">
        <v>3848</v>
      </c>
    </row>
    <row r="361" spans="2:4" x14ac:dyDescent="0.3">
      <c r="B361" s="136" t="s">
        <v>3778</v>
      </c>
      <c r="D361" t="s">
        <v>3849</v>
      </c>
    </row>
    <row r="362" spans="2:4" x14ac:dyDescent="0.3">
      <c r="B362" s="136" t="s">
        <v>3779</v>
      </c>
      <c r="D362" t="s">
        <v>3850</v>
      </c>
    </row>
    <row r="363" spans="2:4" x14ac:dyDescent="0.3">
      <c r="B363" s="136" t="s">
        <v>3780</v>
      </c>
      <c r="D363" t="s">
        <v>3851</v>
      </c>
    </row>
    <row r="364" spans="2:4" x14ac:dyDescent="0.3">
      <c r="B364" s="136" t="s">
        <v>3781</v>
      </c>
      <c r="D364" t="s">
        <v>3852</v>
      </c>
    </row>
    <row r="365" spans="2:4" x14ac:dyDescent="0.3">
      <c r="B365" s="136" t="s">
        <v>3853</v>
      </c>
      <c r="D365" t="s">
        <v>3854</v>
      </c>
    </row>
    <row r="366" spans="2:4" x14ac:dyDescent="0.3">
      <c r="B366" s="136" t="s">
        <v>3782</v>
      </c>
      <c r="D366" t="s">
        <v>3855</v>
      </c>
    </row>
    <row r="367" spans="2:4" x14ac:dyDescent="0.3">
      <c r="B367" s="136" t="s">
        <v>3783</v>
      </c>
      <c r="D367" t="s">
        <v>3856</v>
      </c>
    </row>
    <row r="368" spans="2:4" x14ac:dyDescent="0.3">
      <c r="B368" s="136" t="s">
        <v>3784</v>
      </c>
      <c r="D368" t="s">
        <v>3857</v>
      </c>
    </row>
    <row r="369" spans="2:4" x14ac:dyDescent="0.3">
      <c r="B369" s="136" t="s">
        <v>3785</v>
      </c>
      <c r="D369" t="s">
        <v>3858</v>
      </c>
    </row>
    <row r="370" spans="2:4" x14ac:dyDescent="0.3">
      <c r="B370" s="136" t="s">
        <v>3787</v>
      </c>
      <c r="D370" t="s">
        <v>2927</v>
      </c>
    </row>
    <row r="371" spans="2:4" x14ac:dyDescent="0.3">
      <c r="B371" s="136" t="s">
        <v>3788</v>
      </c>
      <c r="D371" t="s">
        <v>3859</v>
      </c>
    </row>
    <row r="372" spans="2:4" x14ac:dyDescent="0.3">
      <c r="B372" s="136" t="s">
        <v>3789</v>
      </c>
      <c r="D372" t="s">
        <v>3860</v>
      </c>
    </row>
    <row r="373" spans="2:4" x14ac:dyDescent="0.3">
      <c r="B373" s="136" t="s">
        <v>3790</v>
      </c>
      <c r="D373" t="s">
        <v>3861</v>
      </c>
    </row>
    <row r="374" spans="2:4" x14ac:dyDescent="0.3">
      <c r="B374" s="136" t="s">
        <v>3791</v>
      </c>
      <c r="D374" t="s">
        <v>3862</v>
      </c>
    </row>
    <row r="375" spans="2:4" x14ac:dyDescent="0.3">
      <c r="B375" s="136" t="s">
        <v>3792</v>
      </c>
      <c r="D375" t="s">
        <v>3863</v>
      </c>
    </row>
    <row r="376" spans="2:4" x14ac:dyDescent="0.3">
      <c r="B376" s="136" t="s">
        <v>3793</v>
      </c>
      <c r="D376" t="s">
        <v>3864</v>
      </c>
    </row>
    <row r="377" spans="2:4" x14ac:dyDescent="0.3">
      <c r="B377" s="136" t="s">
        <v>3794</v>
      </c>
      <c r="D377" t="s">
        <v>3865</v>
      </c>
    </row>
    <row r="378" spans="2:4" x14ac:dyDescent="0.3">
      <c r="B378" s="136" t="s">
        <v>3795</v>
      </c>
      <c r="D378" t="s">
        <v>3866</v>
      </c>
    </row>
    <row r="379" spans="2:4" x14ac:dyDescent="0.3">
      <c r="B379" s="136" t="s">
        <v>3796</v>
      </c>
      <c r="D379" t="s">
        <v>3867</v>
      </c>
    </row>
    <row r="380" spans="2:4" x14ac:dyDescent="0.3">
      <c r="B380" s="136" t="s">
        <v>3868</v>
      </c>
      <c r="D380" t="s">
        <v>3869</v>
      </c>
    </row>
    <row r="381" spans="2:4" x14ac:dyDescent="0.3">
      <c r="B381" s="136" t="s">
        <v>3797</v>
      </c>
      <c r="D381" t="s">
        <v>3870</v>
      </c>
    </row>
    <row r="382" spans="2:4" x14ac:dyDescent="0.3">
      <c r="B382" s="136" t="s">
        <v>3871</v>
      </c>
      <c r="D382" t="s">
        <v>3872</v>
      </c>
    </row>
    <row r="383" spans="2:4" x14ac:dyDescent="0.3">
      <c r="B383" s="136" t="s">
        <v>3873</v>
      </c>
      <c r="D383" t="s">
        <v>3874</v>
      </c>
    </row>
    <row r="384" spans="2:4" x14ac:dyDescent="0.3">
      <c r="B384" s="136" t="s">
        <v>3798</v>
      </c>
      <c r="D384" t="s">
        <v>1029</v>
      </c>
    </row>
    <row r="385" spans="2:4" x14ac:dyDescent="0.3">
      <c r="B385" s="136" t="s">
        <v>3799</v>
      </c>
      <c r="D385" t="s">
        <v>3875</v>
      </c>
    </row>
    <row r="386" spans="2:4" x14ac:dyDescent="0.3">
      <c r="B386" s="136" t="s">
        <v>3800</v>
      </c>
      <c r="D386" t="s">
        <v>3876</v>
      </c>
    </row>
    <row r="387" spans="2:4" x14ac:dyDescent="0.3">
      <c r="B387" s="136" t="s">
        <v>3801</v>
      </c>
      <c r="D387" t="s">
        <v>3877</v>
      </c>
    </row>
    <row r="388" spans="2:4" x14ac:dyDescent="0.3">
      <c r="B388" s="136" t="s">
        <v>3802</v>
      </c>
      <c r="D388" t="s">
        <v>3878</v>
      </c>
    </row>
    <row r="389" spans="2:4" x14ac:dyDescent="0.3">
      <c r="B389" s="136" t="s">
        <v>3803</v>
      </c>
      <c r="D389" t="s">
        <v>3879</v>
      </c>
    </row>
    <row r="390" spans="2:4" x14ac:dyDescent="0.3">
      <c r="B390" s="136" t="s">
        <v>2304</v>
      </c>
      <c r="D390" t="s">
        <v>444</v>
      </c>
    </row>
    <row r="391" spans="2:4" x14ac:dyDescent="0.3">
      <c r="B391" s="136" t="s">
        <v>3805</v>
      </c>
      <c r="D391" t="s">
        <v>3880</v>
      </c>
    </row>
    <row r="392" spans="2:4" x14ac:dyDescent="0.3">
      <c r="B392" s="136" t="s">
        <v>3807</v>
      </c>
      <c r="D392" t="s">
        <v>859</v>
      </c>
    </row>
    <row r="393" spans="2:4" x14ac:dyDescent="0.3">
      <c r="B393" s="136" t="s">
        <v>3808</v>
      </c>
      <c r="D393" t="s">
        <v>3881</v>
      </c>
    </row>
    <row r="394" spans="2:4" x14ac:dyDescent="0.3">
      <c r="B394" s="136" t="s">
        <v>3809</v>
      </c>
      <c r="D394" t="s">
        <v>3882</v>
      </c>
    </row>
    <row r="395" spans="2:4" x14ac:dyDescent="0.3">
      <c r="B395" s="136" t="s">
        <v>3811</v>
      </c>
      <c r="D395" t="s">
        <v>3883</v>
      </c>
    </row>
    <row r="396" spans="2:4" x14ac:dyDescent="0.3">
      <c r="B396" s="136" t="s">
        <v>3884</v>
      </c>
      <c r="D396" t="s">
        <v>1125</v>
      </c>
    </row>
    <row r="397" spans="2:4" x14ac:dyDescent="0.3">
      <c r="B397" s="136" t="s">
        <v>3812</v>
      </c>
      <c r="D397" t="s">
        <v>3885</v>
      </c>
    </row>
    <row r="398" spans="2:4" x14ac:dyDescent="0.3">
      <c r="B398" s="136" t="s">
        <v>3813</v>
      </c>
    </row>
    <row r="399" spans="2:4" x14ac:dyDescent="0.3">
      <c r="B399" s="136" t="s">
        <v>3886</v>
      </c>
    </row>
    <row r="400" spans="2:4" x14ac:dyDescent="0.3">
      <c r="B400" s="136" t="s">
        <v>3887</v>
      </c>
    </row>
    <row r="401" spans="2:2" x14ac:dyDescent="0.3">
      <c r="B401" s="136" t="s">
        <v>3814</v>
      </c>
    </row>
    <row r="402" spans="2:2" x14ac:dyDescent="0.3">
      <c r="B402" s="136" t="s">
        <v>3815</v>
      </c>
    </row>
    <row r="403" spans="2:2" x14ac:dyDescent="0.3">
      <c r="B403" s="136" t="s">
        <v>3816</v>
      </c>
    </row>
    <row r="404" spans="2:2" x14ac:dyDescent="0.3">
      <c r="B404" s="136" t="s">
        <v>3817</v>
      </c>
    </row>
    <row r="405" spans="2:2" x14ac:dyDescent="0.3">
      <c r="B405" s="136" t="s">
        <v>3819</v>
      </c>
    </row>
    <row r="406" spans="2:2" x14ac:dyDescent="0.3">
      <c r="B406" s="136" t="s">
        <v>3821</v>
      </c>
    </row>
    <row r="407" spans="2:2" x14ac:dyDescent="0.3">
      <c r="B407" s="136" t="s">
        <v>3822</v>
      </c>
    </row>
    <row r="408" spans="2:2" x14ac:dyDescent="0.3">
      <c r="B408" s="136" t="s">
        <v>3823</v>
      </c>
    </row>
    <row r="409" spans="2:2" x14ac:dyDescent="0.3">
      <c r="B409" s="136" t="s">
        <v>405</v>
      </c>
    </row>
    <row r="410" spans="2:2" x14ac:dyDescent="0.3">
      <c r="B410" s="136" t="s">
        <v>3824</v>
      </c>
    </row>
    <row r="411" spans="2:2" x14ac:dyDescent="0.3">
      <c r="B411" s="136" t="s">
        <v>3826</v>
      </c>
    </row>
    <row r="412" spans="2:2" x14ac:dyDescent="0.3">
      <c r="B412" s="136" t="s">
        <v>3827</v>
      </c>
    </row>
    <row r="413" spans="2:2" x14ac:dyDescent="0.3">
      <c r="B413" s="136" t="s">
        <v>3829</v>
      </c>
    </row>
    <row r="414" spans="2:2" x14ac:dyDescent="0.3">
      <c r="B414" s="136" t="s">
        <v>3830</v>
      </c>
    </row>
    <row r="415" spans="2:2" x14ac:dyDescent="0.3">
      <c r="B415" s="136" t="s">
        <v>2493</v>
      </c>
    </row>
    <row r="416" spans="2:2" x14ac:dyDescent="0.3">
      <c r="B416" s="136" t="s">
        <v>3831</v>
      </c>
    </row>
    <row r="417" spans="2:2" x14ac:dyDescent="0.3">
      <c r="B417" s="136" t="s">
        <v>3832</v>
      </c>
    </row>
    <row r="418" spans="2:2" x14ac:dyDescent="0.3">
      <c r="B418" s="136" t="s">
        <v>1748</v>
      </c>
    </row>
    <row r="419" spans="2:2" x14ac:dyDescent="0.3">
      <c r="B419" s="136" t="s">
        <v>3834</v>
      </c>
    </row>
    <row r="420" spans="2:2" x14ac:dyDescent="0.3">
      <c r="B420" s="136" t="s">
        <v>3836</v>
      </c>
    </row>
    <row r="421" spans="2:2" x14ac:dyDescent="0.3">
      <c r="B421" s="136" t="s">
        <v>3837</v>
      </c>
    </row>
    <row r="422" spans="2:2" x14ac:dyDescent="0.3">
      <c r="B422" s="136" t="s">
        <v>3838</v>
      </c>
    </row>
    <row r="423" spans="2:2" x14ac:dyDescent="0.3">
      <c r="B423" s="136" t="s">
        <v>3839</v>
      </c>
    </row>
    <row r="424" spans="2:2" x14ac:dyDescent="0.3">
      <c r="B424" s="136" t="s">
        <v>3840</v>
      </c>
    </row>
    <row r="425" spans="2:2" x14ac:dyDescent="0.3">
      <c r="B425" s="136" t="s">
        <v>3842</v>
      </c>
    </row>
    <row r="426" spans="2:2" x14ac:dyDescent="0.3">
      <c r="B426" s="136" t="s">
        <v>3843</v>
      </c>
    </row>
    <row r="427" spans="2:2" x14ac:dyDescent="0.3">
      <c r="B427" s="136" t="s">
        <v>3845</v>
      </c>
    </row>
    <row r="428" spans="2:2" x14ac:dyDescent="0.3">
      <c r="B428" s="136" t="s">
        <v>3846</v>
      </c>
    </row>
    <row r="429" spans="2:2" x14ac:dyDescent="0.3">
      <c r="B429" s="136" t="s">
        <v>3847</v>
      </c>
    </row>
    <row r="430" spans="2:2" x14ac:dyDescent="0.3">
      <c r="B430" s="136" t="s">
        <v>3848</v>
      </c>
    </row>
    <row r="431" spans="2:2" x14ac:dyDescent="0.3">
      <c r="B431" s="136" t="s">
        <v>3849</v>
      </c>
    </row>
    <row r="432" spans="2:2" x14ac:dyDescent="0.3">
      <c r="B432" s="136" t="s">
        <v>3850</v>
      </c>
    </row>
    <row r="433" spans="2:2" x14ac:dyDescent="0.3">
      <c r="B433" s="136" t="s">
        <v>3851</v>
      </c>
    </row>
    <row r="434" spans="2:2" x14ac:dyDescent="0.3">
      <c r="B434" s="136" t="s">
        <v>3852</v>
      </c>
    </row>
    <row r="435" spans="2:2" x14ac:dyDescent="0.3">
      <c r="B435" s="136" t="s">
        <v>3854</v>
      </c>
    </row>
    <row r="436" spans="2:2" x14ac:dyDescent="0.3">
      <c r="B436" s="136" t="s">
        <v>3855</v>
      </c>
    </row>
    <row r="437" spans="2:2" x14ac:dyDescent="0.3">
      <c r="B437" s="136" t="s">
        <v>3856</v>
      </c>
    </row>
    <row r="438" spans="2:2" x14ac:dyDescent="0.3">
      <c r="B438" s="136" t="s">
        <v>3888</v>
      </c>
    </row>
    <row r="439" spans="2:2" x14ac:dyDescent="0.3">
      <c r="B439" s="136" t="s">
        <v>3857</v>
      </c>
    </row>
    <row r="440" spans="2:2" x14ac:dyDescent="0.3">
      <c r="B440" s="136" t="s">
        <v>3858</v>
      </c>
    </row>
    <row r="441" spans="2:2" x14ac:dyDescent="0.3">
      <c r="B441" s="136" t="s">
        <v>1073</v>
      </c>
    </row>
    <row r="442" spans="2:2" x14ac:dyDescent="0.3">
      <c r="B442" s="136" t="s">
        <v>3889</v>
      </c>
    </row>
    <row r="443" spans="2:2" x14ac:dyDescent="0.3">
      <c r="B443" s="136" t="s">
        <v>2927</v>
      </c>
    </row>
    <row r="444" spans="2:2" x14ac:dyDescent="0.3">
      <c r="B444" s="136" t="s">
        <v>3859</v>
      </c>
    </row>
    <row r="445" spans="2:2" x14ac:dyDescent="0.3">
      <c r="B445" s="136" t="s">
        <v>3860</v>
      </c>
    </row>
    <row r="446" spans="2:2" x14ac:dyDescent="0.3">
      <c r="B446" s="136" t="s">
        <v>3861</v>
      </c>
    </row>
    <row r="447" spans="2:2" x14ac:dyDescent="0.3">
      <c r="B447" s="136" t="s">
        <v>3862</v>
      </c>
    </row>
    <row r="448" spans="2:2" x14ac:dyDescent="0.3">
      <c r="B448" s="136" t="s">
        <v>3863</v>
      </c>
    </row>
    <row r="449" spans="2:2" x14ac:dyDescent="0.3">
      <c r="B449" s="136" t="s">
        <v>3864</v>
      </c>
    </row>
    <row r="450" spans="2:2" x14ac:dyDescent="0.3">
      <c r="B450" s="136" t="s">
        <v>3890</v>
      </c>
    </row>
    <row r="451" spans="2:2" x14ac:dyDescent="0.3">
      <c r="B451" s="136" t="s">
        <v>3865</v>
      </c>
    </row>
    <row r="452" spans="2:2" x14ac:dyDescent="0.3">
      <c r="B452" s="136" t="s">
        <v>3866</v>
      </c>
    </row>
    <row r="453" spans="2:2" x14ac:dyDescent="0.3">
      <c r="B453" s="136" t="s">
        <v>3867</v>
      </c>
    </row>
    <row r="454" spans="2:2" x14ac:dyDescent="0.3">
      <c r="B454" s="136" t="s">
        <v>3869</v>
      </c>
    </row>
    <row r="455" spans="2:2" x14ac:dyDescent="0.3">
      <c r="B455" s="136" t="s">
        <v>3870</v>
      </c>
    </row>
    <row r="456" spans="2:2" x14ac:dyDescent="0.3">
      <c r="B456" s="136" t="s">
        <v>3872</v>
      </c>
    </row>
    <row r="457" spans="2:2" x14ac:dyDescent="0.3">
      <c r="B457" s="136" t="s">
        <v>3874</v>
      </c>
    </row>
    <row r="458" spans="2:2" x14ac:dyDescent="0.3">
      <c r="B458" s="136" t="s">
        <v>3891</v>
      </c>
    </row>
    <row r="459" spans="2:2" x14ac:dyDescent="0.3">
      <c r="B459" s="136" t="s">
        <v>1029</v>
      </c>
    </row>
    <row r="460" spans="2:2" x14ac:dyDescent="0.3">
      <c r="B460" s="136" t="s">
        <v>3892</v>
      </c>
    </row>
    <row r="461" spans="2:2" x14ac:dyDescent="0.3">
      <c r="B461" s="136" t="s">
        <v>3875</v>
      </c>
    </row>
    <row r="462" spans="2:2" x14ac:dyDescent="0.3">
      <c r="B462" s="136" t="s">
        <v>3876</v>
      </c>
    </row>
    <row r="463" spans="2:2" x14ac:dyDescent="0.3">
      <c r="B463" s="136" t="s">
        <v>3877</v>
      </c>
    </row>
    <row r="464" spans="2:2" x14ac:dyDescent="0.3">
      <c r="B464" s="136" t="s">
        <v>3878</v>
      </c>
    </row>
    <row r="465" spans="2:2" x14ac:dyDescent="0.3">
      <c r="B465" s="136" t="s">
        <v>3879</v>
      </c>
    </row>
    <row r="466" spans="2:2" x14ac:dyDescent="0.3">
      <c r="B466" s="136" t="s">
        <v>444</v>
      </c>
    </row>
    <row r="467" spans="2:2" x14ac:dyDescent="0.3">
      <c r="B467" s="136" t="s">
        <v>3880</v>
      </c>
    </row>
    <row r="468" spans="2:2" x14ac:dyDescent="0.3">
      <c r="B468" s="136" t="s">
        <v>859</v>
      </c>
    </row>
    <row r="469" spans="2:2" x14ac:dyDescent="0.3">
      <c r="B469" s="136" t="s">
        <v>3881</v>
      </c>
    </row>
    <row r="470" spans="2:2" x14ac:dyDescent="0.3">
      <c r="B470" s="136" t="s">
        <v>3882</v>
      </c>
    </row>
    <row r="471" spans="2:2" x14ac:dyDescent="0.3">
      <c r="B471" s="136" t="s">
        <v>3883</v>
      </c>
    </row>
    <row r="472" spans="2:2" x14ac:dyDescent="0.3">
      <c r="B472" s="136" t="s">
        <v>1125</v>
      </c>
    </row>
    <row r="473" spans="2:2" x14ac:dyDescent="0.3">
      <c r="B473" s="136" t="s">
        <v>3885</v>
      </c>
    </row>
  </sheetData>
  <conditionalFormatting sqref="B2:B473">
    <cfRule type="expression" dxfId="420" priority="1">
      <formula>$AL1="INATIVO"</formula>
    </cfRule>
  </conditionalFormatting>
  <pageMargins left="0.511811024" right="0.511811024" top="0.78740157499999996" bottom="0.78740157499999996" header="0.31496062000000002" footer="0.31496062000000002"/>
  <tableParts count="2">
    <tablePart r:id="rId1"/>
    <tablePart r:id="rId2"/>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770C-AF3A-44A3-9E3B-98198AAE0AEA}">
  <sheetPr codeName="Planilha1"/>
  <dimension ref="A1:AM1447"/>
  <sheetViews>
    <sheetView showGridLines="0" tabSelected="1" zoomScale="85" zoomScaleNormal="85" workbookViewId="0">
      <pane xSplit="2" topLeftCell="C1" activePane="topRight" state="frozen"/>
      <selection activeCell="K1246" sqref="K1246"/>
      <selection pane="topRight" activeCell="F1464" sqref="F1464"/>
    </sheetView>
  </sheetViews>
  <sheetFormatPr defaultColWidth="12.6640625" defaultRowHeight="14.4" x14ac:dyDescent="0.3"/>
  <cols>
    <col min="1" max="1" width="12.109375" style="1" bestFit="1" customWidth="1"/>
    <col min="2" max="2" width="63.88671875" style="1" customWidth="1"/>
    <col min="3" max="3" width="15.33203125" style="4" customWidth="1"/>
    <col min="4" max="4" width="11.88671875" style="4" customWidth="1"/>
    <col min="5" max="5" width="14.44140625" style="1" customWidth="1"/>
    <col min="6" max="6" width="29.33203125" style="1" customWidth="1"/>
    <col min="7" max="7" width="17.44140625" style="1" bestFit="1" customWidth="1"/>
    <col min="8" max="8" width="15.109375" style="1" customWidth="1"/>
    <col min="9" max="9" width="26.88671875" style="1" customWidth="1"/>
    <col min="10" max="10" width="20.6640625" style="1" customWidth="1"/>
    <col min="11" max="11" width="55.109375" style="1" customWidth="1"/>
    <col min="12" max="12" width="23.33203125" style="1" bestFit="1" customWidth="1"/>
    <col min="13" max="13" width="93.109375" style="1" customWidth="1"/>
    <col min="14" max="14" width="25.6640625" style="6" customWidth="1"/>
    <col min="15" max="15" width="32" style="1" customWidth="1"/>
    <col min="16" max="16" width="26" style="1" customWidth="1"/>
    <col min="17" max="17" width="11.6640625" style="1" customWidth="1"/>
    <col min="18" max="18" width="23.6640625" style="1" customWidth="1"/>
    <col min="19" max="19" width="27.5546875" style="1" customWidth="1"/>
    <col min="20" max="20" width="12.109375" style="1" customWidth="1"/>
    <col min="21" max="21" width="10.88671875" style="1" customWidth="1"/>
    <col min="22" max="22" width="20.6640625" style="1" customWidth="1"/>
    <col min="23" max="23" width="26.88671875" style="4" bestFit="1" customWidth="1"/>
    <col min="24" max="24" width="20" style="4" customWidth="1"/>
    <col min="25" max="25" width="20.6640625" style="1" customWidth="1"/>
    <col min="26" max="26" width="21.6640625" style="1" bestFit="1" customWidth="1"/>
    <col min="27" max="27" width="82" style="1" customWidth="1"/>
    <col min="28" max="28" width="36.6640625" style="1" customWidth="1"/>
    <col min="29" max="29" width="19.33203125" style="1" customWidth="1"/>
    <col min="30" max="30" width="10.44140625" style="1" customWidth="1"/>
    <col min="31" max="31" width="18.109375" style="1" customWidth="1"/>
    <col min="32" max="32" width="18.44140625" style="1" customWidth="1"/>
    <col min="33" max="33" width="22" style="1" bestFit="1" customWidth="1"/>
    <col min="34" max="34" width="17" style="1" bestFit="1" customWidth="1"/>
    <col min="35" max="35" width="20.44140625" style="1" bestFit="1" customWidth="1"/>
    <col min="36" max="36" width="19.33203125" style="1" bestFit="1" customWidth="1"/>
    <col min="37" max="37" width="15.6640625" style="1" bestFit="1" customWidth="1"/>
    <col min="38" max="38" width="13.44140625" style="1" customWidth="1"/>
    <col min="39" max="39" width="17.109375" style="1" bestFit="1" customWidth="1"/>
    <col min="40" max="16384" width="12.6640625" style="1"/>
  </cols>
  <sheetData>
    <row r="1" spans="1:39" ht="15" customHeight="1" x14ac:dyDescent="0.3">
      <c r="A1" s="67" t="s">
        <v>0</v>
      </c>
      <c r="B1" s="67" t="s">
        <v>1</v>
      </c>
      <c r="C1" s="113" t="s">
        <v>2</v>
      </c>
      <c r="D1" s="114" t="s">
        <v>3</v>
      </c>
      <c r="E1" s="114" t="s">
        <v>4</v>
      </c>
      <c r="F1" s="114" t="s">
        <v>5</v>
      </c>
      <c r="G1" s="114" t="s">
        <v>6</v>
      </c>
      <c r="H1" s="114" t="s">
        <v>7</v>
      </c>
      <c r="I1" s="114" t="s">
        <v>8</v>
      </c>
      <c r="J1" s="114" t="s">
        <v>9</v>
      </c>
      <c r="K1" s="114" t="s">
        <v>10</v>
      </c>
      <c r="L1" s="114" t="s">
        <v>11</v>
      </c>
      <c r="M1" s="115" t="s">
        <v>12</v>
      </c>
      <c r="N1" s="115" t="s">
        <v>13</v>
      </c>
      <c r="O1" s="115" t="s">
        <v>14</v>
      </c>
      <c r="P1" s="115" t="s">
        <v>15</v>
      </c>
      <c r="Q1" s="114" t="s">
        <v>16</v>
      </c>
      <c r="R1" s="114" t="s">
        <v>17</v>
      </c>
      <c r="S1" s="114" t="s">
        <v>18</v>
      </c>
      <c r="T1" s="114" t="s">
        <v>19</v>
      </c>
      <c r="U1" s="114" t="s">
        <v>20</v>
      </c>
      <c r="V1" s="114" t="s">
        <v>21</v>
      </c>
      <c r="W1" s="113" t="s">
        <v>22</v>
      </c>
      <c r="X1" s="113" t="s">
        <v>23</v>
      </c>
      <c r="Y1" s="114" t="s">
        <v>24</v>
      </c>
      <c r="Z1" s="114" t="s">
        <v>25</v>
      </c>
      <c r="AA1" s="114" t="s">
        <v>26</v>
      </c>
      <c r="AB1" s="114" t="s">
        <v>27</v>
      </c>
      <c r="AC1" s="114" t="s">
        <v>28</v>
      </c>
      <c r="AD1" s="114" t="s">
        <v>29</v>
      </c>
      <c r="AE1" s="114" t="s">
        <v>30</v>
      </c>
      <c r="AF1" s="114" t="s">
        <v>31</v>
      </c>
      <c r="AG1" s="114" t="s">
        <v>32</v>
      </c>
      <c r="AH1" s="114" t="s">
        <v>33</v>
      </c>
      <c r="AI1" s="114" t="s">
        <v>34</v>
      </c>
      <c r="AJ1" s="114" t="s">
        <v>35</v>
      </c>
      <c r="AK1" s="114" t="s">
        <v>36</v>
      </c>
      <c r="AL1" s="114" t="s">
        <v>37</v>
      </c>
      <c r="AM1" s="114" t="s">
        <v>38</v>
      </c>
    </row>
    <row r="2" spans="1:39" ht="15" customHeight="1" x14ac:dyDescent="0.3">
      <c r="A2" s="68">
        <v>2</v>
      </c>
      <c r="B2" s="68" t="s">
        <v>59</v>
      </c>
      <c r="C2" s="69">
        <v>31513</v>
      </c>
      <c r="D2" s="68" t="s">
        <v>40</v>
      </c>
      <c r="E2" s="71">
        <v>260820192</v>
      </c>
      <c r="F2" s="68">
        <v>2418214</v>
      </c>
      <c r="G2" s="68">
        <v>3720059</v>
      </c>
      <c r="H2" s="68"/>
      <c r="I2" s="68" t="s">
        <v>42</v>
      </c>
      <c r="J2" s="68" t="s">
        <v>62</v>
      </c>
      <c r="K2" s="70" t="s">
        <v>63</v>
      </c>
      <c r="L2" s="68" t="s">
        <v>64</v>
      </c>
      <c r="M2" s="68" t="s">
        <v>59</v>
      </c>
      <c r="N2" s="71">
        <v>5581999695609</v>
      </c>
      <c r="O2" s="71" t="s">
        <v>42</v>
      </c>
      <c r="P2" s="71" t="s">
        <v>65</v>
      </c>
      <c r="Q2" s="68" t="s">
        <v>66</v>
      </c>
      <c r="R2" s="68" t="str" cm="1">
        <f t="array" ref="R2">_xlfn.IFS(BaseClientes[[#This Row],[tipoDeCliente]]="ADVISOR","ADVISOR",BaseClientes[[#This Row],[tipoDeCliente]]="FAMILIA","RETENCAO",BaseClientes[[#This Row],[tipoDeCliente]]="RETENCAO","RETENCAO",BaseClientes[[#This Row],[tipoDeCliente]]="NORMAL","CONSULTORIA",BaseClientes[[#This Row],[tipoDeCliente]]="HIBRIDO","CONSULTORIA")</f>
        <v>CONSULTORIA</v>
      </c>
      <c r="S2" s="68" t="s">
        <v>49</v>
      </c>
      <c r="T2" s="68" t="s">
        <v>50</v>
      </c>
      <c r="U2" s="68" t="s">
        <v>67</v>
      </c>
      <c r="V2" s="71">
        <v>5581999695609</v>
      </c>
      <c r="W2" s="69">
        <v>43831</v>
      </c>
      <c r="X2" s="69">
        <v>43703</v>
      </c>
      <c r="Y2" s="68" t="s">
        <v>64</v>
      </c>
      <c r="Z2" s="68" t="s">
        <v>64</v>
      </c>
      <c r="AA2" s="68" t="s">
        <v>59</v>
      </c>
      <c r="AB2" s="68" t="s">
        <v>3893</v>
      </c>
      <c r="AC2" s="68" t="s">
        <v>53</v>
      </c>
      <c r="AD2" s="68" t="s">
        <v>54</v>
      </c>
      <c r="AE2" s="68" t="s">
        <v>176</v>
      </c>
      <c r="AF2" s="72">
        <v>1</v>
      </c>
      <c r="AG2" s="68">
        <v>1</v>
      </c>
      <c r="AH2" s="68" t="s">
        <v>54</v>
      </c>
      <c r="AI2" s="68" t="s">
        <v>56</v>
      </c>
      <c r="AJ2" s="68" t="s">
        <v>54</v>
      </c>
      <c r="AK2" s="68" t="str" cm="1">
        <f t="array" ref="AK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 s="69" t="s">
        <v>69</v>
      </c>
      <c r="AM2" s="69">
        <v>44557</v>
      </c>
    </row>
    <row r="3" spans="1:39" ht="15" customHeight="1" x14ac:dyDescent="0.3">
      <c r="A3" s="68">
        <v>3</v>
      </c>
      <c r="B3" s="68" t="s">
        <v>70</v>
      </c>
      <c r="C3" s="69">
        <v>31559</v>
      </c>
      <c r="D3" s="68" t="s">
        <v>72</v>
      </c>
      <c r="E3" s="71">
        <v>260820193</v>
      </c>
      <c r="F3" s="68">
        <v>3096669</v>
      </c>
      <c r="G3" s="68">
        <v>4162061</v>
      </c>
      <c r="H3" s="68"/>
      <c r="I3" s="68" t="s">
        <v>42</v>
      </c>
      <c r="J3" s="68" t="s">
        <v>74</v>
      </c>
      <c r="K3" s="70" t="s">
        <v>75</v>
      </c>
      <c r="L3" s="68" t="s">
        <v>76</v>
      </c>
      <c r="M3" s="68" t="s">
        <v>70</v>
      </c>
      <c r="N3" s="71">
        <v>5581999695609</v>
      </c>
      <c r="O3" s="71" t="s">
        <v>42</v>
      </c>
      <c r="P3" s="71" t="s">
        <v>65</v>
      </c>
      <c r="Q3" s="68" t="s">
        <v>66</v>
      </c>
      <c r="R3" s="68" t="str" cm="1">
        <f t="array" ref="R3">_xlfn.IFS(BaseClientes[[#This Row],[tipoDeCliente]]="ADVISOR","ADVISOR",BaseClientes[[#This Row],[tipoDeCliente]]="FAMILIA","RETENCAO",BaseClientes[[#This Row],[tipoDeCliente]]="RETENCAO","RETENCAO",BaseClientes[[#This Row],[tipoDeCliente]]="NORMAL","CONSULTORIA",BaseClientes[[#This Row],[tipoDeCliente]]="HIBRIDO","CONSULTORIA")</f>
        <v>CONSULTORIA</v>
      </c>
      <c r="S3" s="68" t="s">
        <v>49</v>
      </c>
      <c r="T3" s="68" t="s">
        <v>50</v>
      </c>
      <c r="U3" s="68" t="s">
        <v>67</v>
      </c>
      <c r="V3" s="71">
        <v>5581999175142</v>
      </c>
      <c r="W3" s="69">
        <v>43831</v>
      </c>
      <c r="X3" s="69">
        <v>43703</v>
      </c>
      <c r="Y3" s="68" t="s">
        <v>64</v>
      </c>
      <c r="Z3" s="68" t="s">
        <v>64</v>
      </c>
      <c r="AA3" s="68" t="s">
        <v>59</v>
      </c>
      <c r="AB3" s="68" t="s">
        <v>3893</v>
      </c>
      <c r="AC3" s="68" t="s">
        <v>53</v>
      </c>
      <c r="AD3" s="68" t="s">
        <v>54</v>
      </c>
      <c r="AE3" s="68" t="s">
        <v>176</v>
      </c>
      <c r="AF3" s="72">
        <v>1</v>
      </c>
      <c r="AG3" s="68">
        <v>1</v>
      </c>
      <c r="AH3" s="68" t="s">
        <v>54</v>
      </c>
      <c r="AI3" s="68" t="s">
        <v>56</v>
      </c>
      <c r="AJ3" s="68" t="s">
        <v>54</v>
      </c>
      <c r="AK3" s="68" t="str" cm="1">
        <f t="array" ref="AK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 s="69" t="s">
        <v>69</v>
      </c>
      <c r="AM3" s="69">
        <v>44557</v>
      </c>
    </row>
    <row r="4" spans="1:39" ht="15" customHeight="1" x14ac:dyDescent="0.3">
      <c r="A4" s="68">
        <v>18</v>
      </c>
      <c r="B4" s="68" t="s">
        <v>157</v>
      </c>
      <c r="C4" s="69">
        <v>32522</v>
      </c>
      <c r="D4" s="68" t="s">
        <v>72</v>
      </c>
      <c r="E4" s="71">
        <v>110201918</v>
      </c>
      <c r="F4" s="68">
        <v>3736038</v>
      </c>
      <c r="G4" s="1" t="s">
        <v>42</v>
      </c>
      <c r="H4" s="68"/>
      <c r="I4" s="68" t="s">
        <v>42</v>
      </c>
      <c r="J4" s="68" t="s">
        <v>160</v>
      </c>
      <c r="K4" s="70" t="s">
        <v>161</v>
      </c>
      <c r="L4" s="68" t="s">
        <v>159</v>
      </c>
      <c r="M4" s="68" t="s">
        <v>162</v>
      </c>
      <c r="N4" s="71">
        <v>5581999798969</v>
      </c>
      <c r="O4" s="71" t="s">
        <v>65</v>
      </c>
      <c r="P4" s="71" t="s">
        <v>42</v>
      </c>
      <c r="Q4" s="68" t="s">
        <v>66</v>
      </c>
      <c r="R4" s="68" t="str" cm="1">
        <f t="array" ref="R4">_xlfn.IFS(BaseClientes[[#This Row],[tipoDeCliente]]="ADVISOR","ADVISOR",BaseClientes[[#This Row],[tipoDeCliente]]="FAMILIA","RETENCAO",BaseClientes[[#This Row],[tipoDeCliente]]="RETENCAO","RETENCAO",BaseClientes[[#This Row],[tipoDeCliente]]="NORMAL","CONSULTORIA",BaseClientes[[#This Row],[tipoDeCliente]]="HIBRIDO","CONSULTORIA")</f>
        <v>RETENCAO</v>
      </c>
      <c r="S4" s="68" t="s">
        <v>49</v>
      </c>
      <c r="T4" s="68" t="s">
        <v>50</v>
      </c>
      <c r="U4" s="68" t="s">
        <v>163</v>
      </c>
      <c r="V4" s="71">
        <v>5581999902345</v>
      </c>
      <c r="W4" s="69">
        <v>43831</v>
      </c>
      <c r="X4" s="69">
        <v>43739</v>
      </c>
      <c r="Y4" s="68" t="s">
        <v>66</v>
      </c>
      <c r="Z4" s="68" t="s">
        <v>159</v>
      </c>
      <c r="AA4" s="68" t="s">
        <v>162</v>
      </c>
      <c r="AB4" s="68" t="s">
        <v>164</v>
      </c>
      <c r="AC4" s="68" t="s">
        <v>140</v>
      </c>
      <c r="AD4" s="68" t="s">
        <v>54</v>
      </c>
      <c r="AE4" s="68" t="s">
        <v>55</v>
      </c>
      <c r="AF4" s="72">
        <v>1</v>
      </c>
      <c r="AG4" s="68" t="s">
        <v>42</v>
      </c>
      <c r="AH4" s="68" t="s">
        <v>56</v>
      </c>
      <c r="AI4" s="68" t="s">
        <v>56</v>
      </c>
      <c r="AJ4" s="68" t="s">
        <v>56</v>
      </c>
      <c r="AK4" s="68" t="str" cm="1">
        <f t="array" ref="AK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 s="69" t="s">
        <v>58</v>
      </c>
      <c r="AM4" s="69"/>
    </row>
    <row r="5" spans="1:39" ht="15" customHeight="1" x14ac:dyDescent="0.3">
      <c r="A5" s="68">
        <v>19</v>
      </c>
      <c r="B5" s="68" t="s">
        <v>162</v>
      </c>
      <c r="C5" s="69">
        <v>30299</v>
      </c>
      <c r="D5" s="68" t="s">
        <v>40</v>
      </c>
      <c r="E5" s="71">
        <v>110201919</v>
      </c>
      <c r="F5" s="68">
        <v>528708</v>
      </c>
      <c r="G5" s="68">
        <v>598234</v>
      </c>
      <c r="H5" s="68"/>
      <c r="I5" s="68" t="s">
        <v>42</v>
      </c>
      <c r="J5" s="68" t="s">
        <v>167</v>
      </c>
      <c r="K5" s="70" t="s">
        <v>168</v>
      </c>
      <c r="L5" s="68" t="s">
        <v>166</v>
      </c>
      <c r="M5" s="68" t="s">
        <v>162</v>
      </c>
      <c r="N5" s="71">
        <v>5581999798969</v>
      </c>
      <c r="O5" s="71" t="s">
        <v>106</v>
      </c>
      <c r="P5" s="71" t="s">
        <v>42</v>
      </c>
      <c r="Q5" s="68" t="s">
        <v>66</v>
      </c>
      <c r="R5" s="68" t="str" cm="1">
        <f t="array" ref="R5">_xlfn.IFS(BaseClientes[[#This Row],[tipoDeCliente]]="ADVISOR","ADVISOR",BaseClientes[[#This Row],[tipoDeCliente]]="FAMILIA","RETENCAO",BaseClientes[[#This Row],[tipoDeCliente]]="RETENCAO","RETENCAO",BaseClientes[[#This Row],[tipoDeCliente]]="NORMAL","CONSULTORIA",BaseClientes[[#This Row],[tipoDeCliente]]="HIBRIDO","CONSULTORIA")</f>
        <v>RETENCAO</v>
      </c>
      <c r="S5" s="68" t="s">
        <v>49</v>
      </c>
      <c r="T5" s="68" t="s">
        <v>50</v>
      </c>
      <c r="U5" s="68" t="s">
        <v>163</v>
      </c>
      <c r="V5" s="71">
        <v>5581999798969</v>
      </c>
      <c r="W5" s="69">
        <v>43831</v>
      </c>
      <c r="X5" s="69">
        <v>43739</v>
      </c>
      <c r="Y5" s="68" t="s">
        <v>66</v>
      </c>
      <c r="Z5" s="68" t="s">
        <v>166</v>
      </c>
      <c r="AA5" s="68" t="s">
        <v>162</v>
      </c>
      <c r="AB5" s="68" t="s">
        <v>3894</v>
      </c>
      <c r="AC5" s="68" t="s">
        <v>53</v>
      </c>
      <c r="AD5" s="68" t="s">
        <v>56</v>
      </c>
      <c r="AE5" s="68" t="s">
        <v>55</v>
      </c>
      <c r="AF5" s="72">
        <v>1</v>
      </c>
      <c r="AG5" s="68" t="s">
        <v>42</v>
      </c>
      <c r="AH5" s="68" t="s">
        <v>56</v>
      </c>
      <c r="AI5" s="68" t="s">
        <v>56</v>
      </c>
      <c r="AJ5" s="68" t="s">
        <v>56</v>
      </c>
      <c r="AK5" s="68" t="str" cm="1">
        <f t="array" ref="AK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 s="69" t="s">
        <v>58</v>
      </c>
      <c r="AM5" s="69"/>
    </row>
    <row r="6" spans="1:39" ht="15" customHeight="1" x14ac:dyDescent="0.3">
      <c r="A6" s="68">
        <v>20</v>
      </c>
      <c r="B6" s="68" t="s">
        <v>169</v>
      </c>
      <c r="C6" s="69">
        <v>29261</v>
      </c>
      <c r="D6" s="68" t="s">
        <v>40</v>
      </c>
      <c r="E6" s="71">
        <v>1111201920</v>
      </c>
      <c r="F6" s="68">
        <v>3632371</v>
      </c>
      <c r="G6" s="68" t="s">
        <v>42</v>
      </c>
      <c r="H6" s="68"/>
      <c r="I6" s="68" t="s">
        <v>3895</v>
      </c>
      <c r="J6" s="68" t="s">
        <v>172</v>
      </c>
      <c r="K6" s="70" t="s">
        <v>173</v>
      </c>
      <c r="L6" s="68" t="s">
        <v>171</v>
      </c>
      <c r="M6" s="68" t="s">
        <v>169</v>
      </c>
      <c r="N6" s="71">
        <v>5581981992221</v>
      </c>
      <c r="O6" s="71" t="s">
        <v>106</v>
      </c>
      <c r="P6" s="71" t="s">
        <v>42</v>
      </c>
      <c r="Q6" s="68" t="s">
        <v>66</v>
      </c>
      <c r="R6" s="68" t="str" cm="1">
        <f t="array" ref="R6">_xlfn.IFS(BaseClientes[[#This Row],[tipoDeCliente]]="ADVISOR","ADVISOR",BaseClientes[[#This Row],[tipoDeCliente]]="FAMILIA","RETENCAO",BaseClientes[[#This Row],[tipoDeCliente]]="RETENCAO","RETENCAO",BaseClientes[[#This Row],[tipoDeCliente]]="NORMAL","CONSULTORIA",BaseClientes[[#This Row],[tipoDeCliente]]="HIBRIDO","CONSULTORIA")</f>
        <v>CONSULTORIA</v>
      </c>
      <c r="S6" s="68" t="s">
        <v>49</v>
      </c>
      <c r="T6" s="68" t="s">
        <v>50</v>
      </c>
      <c r="U6" s="68" t="s">
        <v>175</v>
      </c>
      <c r="V6" s="71">
        <v>5581981992221</v>
      </c>
      <c r="W6" s="69">
        <v>43831</v>
      </c>
      <c r="X6" s="69">
        <v>43780</v>
      </c>
      <c r="Y6" s="68" t="s">
        <v>174</v>
      </c>
      <c r="Z6" s="68" t="s">
        <v>171</v>
      </c>
      <c r="AA6" s="68" t="s">
        <v>169</v>
      </c>
      <c r="AB6" s="68" t="s">
        <v>3893</v>
      </c>
      <c r="AC6" s="68" t="s">
        <v>53</v>
      </c>
      <c r="AD6" s="68" t="s">
        <v>56</v>
      </c>
      <c r="AE6" s="68" t="s">
        <v>176</v>
      </c>
      <c r="AF6" s="72">
        <v>1</v>
      </c>
      <c r="AG6" s="68">
        <v>1</v>
      </c>
      <c r="AH6" s="68" t="s">
        <v>54</v>
      </c>
      <c r="AI6" s="68" t="s">
        <v>56</v>
      </c>
      <c r="AJ6" s="68" t="s">
        <v>54</v>
      </c>
      <c r="AK6" s="68" t="str" cm="1">
        <f t="array" ref="AK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 s="69" t="s">
        <v>58</v>
      </c>
      <c r="AM6" s="69"/>
    </row>
    <row r="7" spans="1:39" ht="15" customHeight="1" x14ac:dyDescent="0.3">
      <c r="A7" s="68">
        <v>21</v>
      </c>
      <c r="B7" s="68" t="s">
        <v>177</v>
      </c>
      <c r="C7" s="69">
        <v>31547</v>
      </c>
      <c r="D7" s="68" t="s">
        <v>40</v>
      </c>
      <c r="E7" s="71">
        <v>1111201921</v>
      </c>
      <c r="F7" s="68">
        <v>455959</v>
      </c>
      <c r="G7" s="68">
        <v>3147295</v>
      </c>
      <c r="H7" s="68"/>
      <c r="I7" s="68" t="s">
        <v>3956</v>
      </c>
      <c r="J7" s="68" t="s">
        <v>181</v>
      </c>
      <c r="K7" s="70" t="s">
        <v>182</v>
      </c>
      <c r="L7" s="68" t="s">
        <v>180</v>
      </c>
      <c r="M7" s="68" t="s">
        <v>177</v>
      </c>
      <c r="N7" s="71">
        <v>5517996065606</v>
      </c>
      <c r="O7" s="71" t="s">
        <v>106</v>
      </c>
      <c r="P7" s="71" t="s">
        <v>106</v>
      </c>
      <c r="Q7" s="68" t="s">
        <v>66</v>
      </c>
      <c r="R7" s="68" t="str" cm="1">
        <f t="array" ref="R7">_xlfn.IFS(BaseClientes[[#This Row],[tipoDeCliente]]="ADVISOR","ADVISOR",BaseClientes[[#This Row],[tipoDeCliente]]="FAMILIA","RETENCAO",BaseClientes[[#This Row],[tipoDeCliente]]="RETENCAO","RETENCAO",BaseClientes[[#This Row],[tipoDeCliente]]="NORMAL","CONSULTORIA",BaseClientes[[#This Row],[tipoDeCliente]]="HIBRIDO","CONSULTORIA")</f>
        <v>CONSULTORIA</v>
      </c>
      <c r="S7" s="68" t="s">
        <v>184</v>
      </c>
      <c r="T7" s="68" t="s">
        <v>185</v>
      </c>
      <c r="U7" s="68" t="s">
        <v>186</v>
      </c>
      <c r="V7" s="71">
        <v>5517996065606</v>
      </c>
      <c r="W7" s="69">
        <v>44138</v>
      </c>
      <c r="X7" s="69">
        <v>44138</v>
      </c>
      <c r="Y7" s="68" t="s">
        <v>183</v>
      </c>
      <c r="Z7" s="68" t="s">
        <v>180</v>
      </c>
      <c r="AA7" s="68" t="s">
        <v>177</v>
      </c>
      <c r="AB7" s="68" t="s">
        <v>3893</v>
      </c>
      <c r="AC7" s="68" t="s">
        <v>53</v>
      </c>
      <c r="AD7" s="68" t="s">
        <v>54</v>
      </c>
      <c r="AE7" s="68" t="s">
        <v>176</v>
      </c>
      <c r="AF7" s="72">
        <v>1</v>
      </c>
      <c r="AG7" s="68" t="s">
        <v>187</v>
      </c>
      <c r="AH7" s="68" t="s">
        <v>54</v>
      </c>
      <c r="AI7" s="68" t="s">
        <v>56</v>
      </c>
      <c r="AJ7" s="68" t="s">
        <v>54</v>
      </c>
      <c r="AK7" s="68" t="str" cm="1">
        <f t="array" ref="AK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 s="69" t="s">
        <v>58</v>
      </c>
      <c r="AM7" s="69"/>
    </row>
    <row r="8" spans="1:39" ht="15" customHeight="1" x14ac:dyDescent="0.3">
      <c r="A8" s="68">
        <v>22</v>
      </c>
      <c r="B8" s="68" t="s">
        <v>188</v>
      </c>
      <c r="C8" s="69">
        <v>28998</v>
      </c>
      <c r="D8" s="68" t="s">
        <v>40</v>
      </c>
      <c r="E8" s="71">
        <v>1111201922</v>
      </c>
      <c r="F8" s="68">
        <v>3189271</v>
      </c>
      <c r="G8" s="68"/>
      <c r="H8" s="68"/>
      <c r="I8" s="68" t="s">
        <v>42</v>
      </c>
      <c r="J8" s="68" t="s">
        <v>191</v>
      </c>
      <c r="K8" s="70" t="s">
        <v>192</v>
      </c>
      <c r="L8" s="68" t="s">
        <v>193</v>
      </c>
      <c r="M8" s="68" t="s">
        <v>194</v>
      </c>
      <c r="N8" s="71">
        <v>5583988405100</v>
      </c>
      <c r="O8" s="71" t="s">
        <v>106</v>
      </c>
      <c r="P8" s="71" t="s">
        <v>42</v>
      </c>
      <c r="Q8" s="68" t="s">
        <v>66</v>
      </c>
      <c r="R8" s="68" t="str" cm="1">
        <f t="array" ref="R8">_xlfn.IFS(BaseClientes[[#This Row],[tipoDeCliente]]="ADVISOR","ADVISOR",BaseClientes[[#This Row],[tipoDeCliente]]="FAMILIA","RETENCAO",BaseClientes[[#This Row],[tipoDeCliente]]="RETENCAO","RETENCAO",BaseClientes[[#This Row],[tipoDeCliente]]="NORMAL","CONSULTORIA",BaseClientes[[#This Row],[tipoDeCliente]]="HIBRIDO","CONSULTORIA")</f>
        <v>CONSULTORIA</v>
      </c>
      <c r="S8" s="68" t="s">
        <v>195</v>
      </c>
      <c r="T8" s="68" t="s">
        <v>196</v>
      </c>
      <c r="U8" s="68" t="s">
        <v>197</v>
      </c>
      <c r="V8" s="71">
        <v>5583988405100</v>
      </c>
      <c r="W8" s="69">
        <v>43831</v>
      </c>
      <c r="X8" s="69">
        <v>43780</v>
      </c>
      <c r="Y8" s="68" t="s">
        <v>193</v>
      </c>
      <c r="Z8" s="68" t="s">
        <v>198</v>
      </c>
      <c r="AA8" s="68" t="s">
        <v>194</v>
      </c>
      <c r="AB8" s="68" t="s">
        <v>3894</v>
      </c>
      <c r="AC8" s="68" t="s">
        <v>53</v>
      </c>
      <c r="AD8" s="68" t="s">
        <v>56</v>
      </c>
      <c r="AE8" s="68" t="s">
        <v>176</v>
      </c>
      <c r="AF8" s="72">
        <v>1</v>
      </c>
      <c r="AG8" s="68">
        <v>1</v>
      </c>
      <c r="AH8" s="68" t="s">
        <v>54</v>
      </c>
      <c r="AI8" s="68" t="s">
        <v>54</v>
      </c>
      <c r="AJ8" s="68" t="s">
        <v>54</v>
      </c>
      <c r="AK8" s="68" t="str" cm="1">
        <f t="array" ref="AK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 s="69" t="s">
        <v>69</v>
      </c>
      <c r="AM8" s="69">
        <v>45035</v>
      </c>
    </row>
    <row r="9" spans="1:39" ht="15" customHeight="1" x14ac:dyDescent="0.3">
      <c r="A9" s="68">
        <v>23</v>
      </c>
      <c r="B9" s="68" t="s">
        <v>536</v>
      </c>
      <c r="C9" s="69">
        <v>30132</v>
      </c>
      <c r="D9" s="68" t="s">
        <v>72</v>
      </c>
      <c r="E9" s="71">
        <v>1111201923</v>
      </c>
      <c r="F9" s="68">
        <v>2959161</v>
      </c>
      <c r="G9" s="68" t="s">
        <v>42</v>
      </c>
      <c r="H9" s="68"/>
      <c r="I9" s="68" t="s">
        <v>42</v>
      </c>
      <c r="J9" s="68" t="s">
        <v>202</v>
      </c>
      <c r="K9" s="70" t="s">
        <v>203</v>
      </c>
      <c r="L9" s="68" t="s">
        <v>193</v>
      </c>
      <c r="M9" s="68" t="s">
        <v>194</v>
      </c>
      <c r="N9" s="71">
        <v>5583988405100</v>
      </c>
      <c r="O9" s="71" t="s">
        <v>106</v>
      </c>
      <c r="P9" s="71" t="s">
        <v>42</v>
      </c>
      <c r="Q9" s="68" t="s">
        <v>66</v>
      </c>
      <c r="R9" s="68" t="str" cm="1">
        <f t="array" ref="R9">_xlfn.IFS(BaseClientes[[#This Row],[tipoDeCliente]]="ADVISOR","ADVISOR",BaseClientes[[#This Row],[tipoDeCliente]]="FAMILIA","RETENCAO",BaseClientes[[#This Row],[tipoDeCliente]]="RETENCAO","RETENCAO",BaseClientes[[#This Row],[tipoDeCliente]]="NORMAL","CONSULTORIA",BaseClientes[[#This Row],[tipoDeCliente]]="HIBRIDO","CONSULTORIA")</f>
        <v>CONSULTORIA</v>
      </c>
      <c r="S9" s="68" t="s">
        <v>195</v>
      </c>
      <c r="T9" s="68" t="s">
        <v>196</v>
      </c>
      <c r="U9" s="68" t="s">
        <v>197</v>
      </c>
      <c r="V9" s="71">
        <v>5583988405101</v>
      </c>
      <c r="W9" s="69">
        <v>43831</v>
      </c>
      <c r="X9" s="69">
        <v>43780</v>
      </c>
      <c r="Y9" s="68" t="s">
        <v>193</v>
      </c>
      <c r="Z9" s="68" t="s">
        <v>198</v>
      </c>
      <c r="AA9" s="68" t="s">
        <v>194</v>
      </c>
      <c r="AB9" s="68" t="s">
        <v>3893</v>
      </c>
      <c r="AC9" s="68" t="s">
        <v>53</v>
      </c>
      <c r="AD9" s="68" t="s">
        <v>54</v>
      </c>
      <c r="AE9" s="68" t="s">
        <v>176</v>
      </c>
      <c r="AF9" s="72">
        <v>1</v>
      </c>
      <c r="AG9" s="68">
        <v>1</v>
      </c>
      <c r="AH9" s="68" t="s">
        <v>54</v>
      </c>
      <c r="AI9" s="68" t="s">
        <v>54</v>
      </c>
      <c r="AJ9" s="68" t="s">
        <v>54</v>
      </c>
      <c r="AK9" s="68" t="str" cm="1">
        <f t="array" ref="AK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 s="69" t="s">
        <v>69</v>
      </c>
      <c r="AM9" s="69">
        <v>45035</v>
      </c>
    </row>
    <row r="10" spans="1:39" ht="15" customHeight="1" x14ac:dyDescent="0.3">
      <c r="A10" s="68">
        <v>24</v>
      </c>
      <c r="B10" s="68" t="s">
        <v>1432</v>
      </c>
      <c r="C10" s="69"/>
      <c r="D10" s="68" t="s">
        <v>84</v>
      </c>
      <c r="E10" s="71">
        <v>1111201924</v>
      </c>
      <c r="F10" s="68">
        <v>3619851</v>
      </c>
      <c r="G10" s="68" t="s">
        <v>42</v>
      </c>
      <c r="H10" s="68"/>
      <c r="I10" s="68" t="s">
        <v>42</v>
      </c>
      <c r="J10" s="68" t="s">
        <v>206</v>
      </c>
      <c r="K10" s="70" t="s">
        <v>207</v>
      </c>
      <c r="L10" s="68" t="s">
        <v>198</v>
      </c>
      <c r="M10" s="68" t="s">
        <v>194</v>
      </c>
      <c r="N10" s="71">
        <v>5583988405100</v>
      </c>
      <c r="O10" s="71" t="s">
        <v>106</v>
      </c>
      <c r="P10" s="71" t="s">
        <v>42</v>
      </c>
      <c r="Q10" s="68" t="s">
        <v>66</v>
      </c>
      <c r="R10" s="68" t="str" cm="1">
        <f t="array" ref="R10">_xlfn.IFS(BaseClientes[[#This Row],[tipoDeCliente]]="ADVISOR","ADVISOR",BaseClientes[[#This Row],[tipoDeCliente]]="FAMILIA","RETENCAO",BaseClientes[[#This Row],[tipoDeCliente]]="RETENCAO","RETENCAO",BaseClientes[[#This Row],[tipoDeCliente]]="NORMAL","CONSULTORIA",BaseClientes[[#This Row],[tipoDeCliente]]="HIBRIDO","CONSULTORIA")</f>
        <v>CONSULTORIA</v>
      </c>
      <c r="S10" s="68" t="s">
        <v>195</v>
      </c>
      <c r="T10" s="68" t="s">
        <v>196</v>
      </c>
      <c r="U10" s="68" t="s">
        <v>197</v>
      </c>
      <c r="V10" s="71">
        <v>5583988405100</v>
      </c>
      <c r="W10" s="69">
        <v>43831</v>
      </c>
      <c r="X10" s="69">
        <v>43780</v>
      </c>
      <c r="Y10" s="68" t="s">
        <v>193</v>
      </c>
      <c r="Z10" s="68" t="s">
        <v>198</v>
      </c>
      <c r="AA10" s="68" t="s">
        <v>194</v>
      </c>
      <c r="AB10" s="68" t="s">
        <v>89</v>
      </c>
      <c r="AC10" s="68" t="s">
        <v>53</v>
      </c>
      <c r="AD10" s="68" t="s">
        <v>56</v>
      </c>
      <c r="AE10" s="68" t="s">
        <v>176</v>
      </c>
      <c r="AF10" s="72">
        <v>1</v>
      </c>
      <c r="AG10" s="68">
        <v>1</v>
      </c>
      <c r="AH10" s="68" t="s">
        <v>54</v>
      </c>
      <c r="AI10" s="68" t="s">
        <v>56</v>
      </c>
      <c r="AJ10" s="68" t="s">
        <v>54</v>
      </c>
      <c r="AK10" s="68" t="str" cm="1">
        <f t="array" ref="AK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 s="69" t="s">
        <v>69</v>
      </c>
      <c r="AM10" s="69">
        <v>45035</v>
      </c>
    </row>
    <row r="11" spans="1:39" ht="15" customHeight="1" x14ac:dyDescent="0.3">
      <c r="A11" s="68">
        <v>32</v>
      </c>
      <c r="B11" s="68" t="s">
        <v>236</v>
      </c>
      <c r="C11" s="69">
        <v>28488</v>
      </c>
      <c r="D11" s="68" t="s">
        <v>40</v>
      </c>
      <c r="E11" s="71">
        <v>1002202032</v>
      </c>
      <c r="F11" s="68">
        <v>3428840</v>
      </c>
      <c r="G11" s="68" t="s">
        <v>42</v>
      </c>
      <c r="H11" s="68" t="s">
        <v>3906</v>
      </c>
      <c r="I11" s="68" t="s">
        <v>3907</v>
      </c>
      <c r="J11" s="68" t="s">
        <v>239</v>
      </c>
      <c r="K11" s="105" t="s">
        <v>240</v>
      </c>
      <c r="L11" s="68" t="s">
        <v>238</v>
      </c>
      <c r="M11" s="68" t="s">
        <v>242</v>
      </c>
      <c r="N11" s="71">
        <v>5581986991312</v>
      </c>
      <c r="O11" s="71" t="s">
        <v>106</v>
      </c>
      <c r="P11" s="71" t="s">
        <v>42</v>
      </c>
      <c r="Q11" s="68" t="s">
        <v>66</v>
      </c>
      <c r="R11" s="68" t="str" cm="1">
        <f t="array" ref="R11">_xlfn.IFS(BaseClientes[[#This Row],[tipoDeCliente]]="ADVISOR","ADVISOR",BaseClientes[[#This Row],[tipoDeCliente]]="FAMILIA","RETENCAO",BaseClientes[[#This Row],[tipoDeCliente]]="RETENCAO","RETENCAO",BaseClientes[[#This Row],[tipoDeCliente]]="NORMAL","CONSULTORIA",BaseClientes[[#This Row],[tipoDeCliente]]="HIBRIDO","CONSULTORIA")</f>
        <v>CONSULTORIA</v>
      </c>
      <c r="S11" s="68" t="s">
        <v>49</v>
      </c>
      <c r="T11" s="68" t="s">
        <v>50</v>
      </c>
      <c r="U11" s="68" t="s">
        <v>243</v>
      </c>
      <c r="V11" s="71">
        <v>5581986666085</v>
      </c>
      <c r="W11" s="69">
        <v>43871</v>
      </c>
      <c r="X11" s="69">
        <v>43871</v>
      </c>
      <c r="Y11" s="68" t="s">
        <v>241</v>
      </c>
      <c r="Z11" s="68" t="s">
        <v>246</v>
      </c>
      <c r="AA11" s="68" t="s">
        <v>242</v>
      </c>
      <c r="AB11" s="68" t="s">
        <v>3905</v>
      </c>
      <c r="AC11" s="68" t="s">
        <v>53</v>
      </c>
      <c r="AD11" s="68" t="s">
        <v>56</v>
      </c>
      <c r="AE11" s="68" t="s">
        <v>176</v>
      </c>
      <c r="AF11" s="72">
        <v>1</v>
      </c>
      <c r="AG11" s="68">
        <v>1</v>
      </c>
      <c r="AH11" s="68" t="s">
        <v>54</v>
      </c>
      <c r="AI11" s="68" t="s">
        <v>54</v>
      </c>
      <c r="AJ11" s="68" t="s">
        <v>54</v>
      </c>
      <c r="AK11" s="68" t="str" cm="1">
        <f t="array" ref="AK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 s="69" t="s">
        <v>58</v>
      </c>
      <c r="AM11" s="69"/>
    </row>
    <row r="12" spans="1:39" ht="15" customHeight="1" x14ac:dyDescent="0.3">
      <c r="A12" s="68">
        <v>33</v>
      </c>
      <c r="B12" s="68" t="s">
        <v>242</v>
      </c>
      <c r="C12" s="69">
        <v>30298</v>
      </c>
      <c r="D12" s="68" t="s">
        <v>72</v>
      </c>
      <c r="E12" s="71">
        <v>1002202033</v>
      </c>
      <c r="F12" s="68">
        <v>3505123</v>
      </c>
      <c r="G12" s="68" t="s">
        <v>42</v>
      </c>
      <c r="H12" s="68"/>
      <c r="I12" s="68" t="s">
        <v>3908</v>
      </c>
      <c r="J12" s="68" t="s">
        <v>247</v>
      </c>
      <c r="K12" s="70" t="s">
        <v>248</v>
      </c>
      <c r="L12" s="68" t="s">
        <v>246</v>
      </c>
      <c r="M12" s="68" t="s">
        <v>242</v>
      </c>
      <c r="N12" s="71">
        <v>5581986991312</v>
      </c>
      <c r="O12" s="71" t="s">
        <v>65</v>
      </c>
      <c r="P12" s="71" t="s">
        <v>42</v>
      </c>
      <c r="Q12" s="68" t="s">
        <v>66</v>
      </c>
      <c r="R12" s="68" t="str" cm="1">
        <f t="array" ref="R12">_xlfn.IFS(BaseClientes[[#This Row],[tipoDeCliente]]="ADVISOR","ADVISOR",BaseClientes[[#This Row],[tipoDeCliente]]="FAMILIA","RETENCAO",BaseClientes[[#This Row],[tipoDeCliente]]="RETENCAO","RETENCAO",BaseClientes[[#This Row],[tipoDeCliente]]="NORMAL","CONSULTORIA",BaseClientes[[#This Row],[tipoDeCliente]]="HIBRIDO","CONSULTORIA")</f>
        <v>CONSULTORIA</v>
      </c>
      <c r="S12" s="68" t="s">
        <v>49</v>
      </c>
      <c r="T12" s="68" t="s">
        <v>50</v>
      </c>
      <c r="U12" s="68" t="s">
        <v>243</v>
      </c>
      <c r="V12" s="71">
        <v>5581986991312</v>
      </c>
      <c r="W12" s="69">
        <v>43871</v>
      </c>
      <c r="X12" s="69">
        <v>43871</v>
      </c>
      <c r="Y12" s="68" t="s">
        <v>241</v>
      </c>
      <c r="Z12" s="68" t="s">
        <v>246</v>
      </c>
      <c r="AA12" s="68" t="s">
        <v>242</v>
      </c>
      <c r="AB12" s="68" t="s">
        <v>3905</v>
      </c>
      <c r="AC12" s="68" t="s">
        <v>53</v>
      </c>
      <c r="AD12" s="68" t="s">
        <v>56</v>
      </c>
      <c r="AE12" s="68" t="s">
        <v>176</v>
      </c>
      <c r="AF12" s="72">
        <v>1</v>
      </c>
      <c r="AG12" s="68">
        <v>1</v>
      </c>
      <c r="AH12" s="68" t="s">
        <v>54</v>
      </c>
      <c r="AI12" s="68" t="s">
        <v>54</v>
      </c>
      <c r="AJ12" s="68" t="s">
        <v>54</v>
      </c>
      <c r="AK12" s="68" t="str" cm="1">
        <f t="array" ref="AK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 s="69" t="s">
        <v>58</v>
      </c>
      <c r="AM12" s="69"/>
    </row>
    <row r="13" spans="1:39" ht="15" customHeight="1" x14ac:dyDescent="0.3">
      <c r="A13" s="68">
        <v>34</v>
      </c>
      <c r="B13" s="68" t="s">
        <v>249</v>
      </c>
      <c r="C13" s="69">
        <v>31707</v>
      </c>
      <c r="D13" s="68" t="s">
        <v>72</v>
      </c>
      <c r="E13" s="71">
        <v>502202034</v>
      </c>
      <c r="F13" s="68"/>
      <c r="G13" s="68" t="s">
        <v>42</v>
      </c>
      <c r="H13" s="68"/>
      <c r="I13" s="68" t="s">
        <v>42</v>
      </c>
      <c r="J13" s="68" t="s">
        <v>251</v>
      </c>
      <c r="K13" s="70" t="s">
        <v>252</v>
      </c>
      <c r="L13" s="68" t="s">
        <v>253</v>
      </c>
      <c r="M13" s="68" t="s">
        <v>254</v>
      </c>
      <c r="N13" s="71">
        <v>5581999467210</v>
      </c>
      <c r="O13" s="71" t="s">
        <v>65</v>
      </c>
      <c r="P13" s="71" t="s">
        <v>42</v>
      </c>
      <c r="Q13" s="68" t="s">
        <v>66</v>
      </c>
      <c r="R13" s="68" t="str" cm="1">
        <f t="array" ref="R13">_xlfn.IFS(BaseClientes[[#This Row],[tipoDeCliente]]="ADVISOR","ADVISOR",BaseClientes[[#This Row],[tipoDeCliente]]="FAMILIA","RETENCAO",BaseClientes[[#This Row],[tipoDeCliente]]="RETENCAO","RETENCAO",BaseClientes[[#This Row],[tipoDeCliente]]="NORMAL","CONSULTORIA",BaseClientes[[#This Row],[tipoDeCliente]]="HIBRIDO","CONSULTORIA")</f>
        <v>CONSULTORIA</v>
      </c>
      <c r="S13" s="68" t="s">
        <v>49</v>
      </c>
      <c r="T13" s="68" t="s">
        <v>50</v>
      </c>
      <c r="U13" s="68" t="s">
        <v>255</v>
      </c>
      <c r="V13" s="71">
        <v>5581999465012</v>
      </c>
      <c r="W13" s="69">
        <v>43866</v>
      </c>
      <c r="X13" s="69">
        <v>43866</v>
      </c>
      <c r="Y13" s="68" t="s">
        <v>253</v>
      </c>
      <c r="Z13" s="68" t="s">
        <v>253</v>
      </c>
      <c r="AA13" s="68" t="s">
        <v>249</v>
      </c>
      <c r="AB13" s="68" t="s">
        <v>3905</v>
      </c>
      <c r="AC13" s="68" t="s">
        <v>140</v>
      </c>
      <c r="AD13" s="68" t="s">
        <v>56</v>
      </c>
      <c r="AE13" s="68" t="s">
        <v>176</v>
      </c>
      <c r="AF13" s="72">
        <v>1</v>
      </c>
      <c r="AG13" s="68" t="s">
        <v>42</v>
      </c>
      <c r="AH13" s="68" t="s">
        <v>54</v>
      </c>
      <c r="AI13" s="68" t="s">
        <v>54</v>
      </c>
      <c r="AJ13" s="68" t="s">
        <v>54</v>
      </c>
      <c r="AK13" s="68" t="str" cm="1">
        <f t="array" ref="AK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 s="69" t="s">
        <v>69</v>
      </c>
      <c r="AM13" s="69">
        <v>44562</v>
      </c>
    </row>
    <row r="14" spans="1:39" ht="15" customHeight="1" x14ac:dyDescent="0.3">
      <c r="A14" s="68">
        <v>35</v>
      </c>
      <c r="B14" s="68" t="s">
        <v>254</v>
      </c>
      <c r="C14" s="69">
        <v>30680</v>
      </c>
      <c r="D14" s="68" t="s">
        <v>40</v>
      </c>
      <c r="E14" s="71" t="str">
        <f>_xlfn.CONCAT((TEXT(W14,"ddmmaaaa")),A14)</f>
        <v>0502202035</v>
      </c>
      <c r="F14" s="68">
        <v>2026684</v>
      </c>
      <c r="G14" s="68" t="s">
        <v>42</v>
      </c>
      <c r="H14" s="68"/>
      <c r="I14" s="68" t="s">
        <v>42</v>
      </c>
      <c r="J14" s="68" t="s">
        <v>257</v>
      </c>
      <c r="K14" s="70" t="s">
        <v>258</v>
      </c>
      <c r="L14" s="68" t="s">
        <v>253</v>
      </c>
      <c r="M14" s="68" t="s">
        <v>254</v>
      </c>
      <c r="N14" s="71">
        <v>5581999467210</v>
      </c>
      <c r="O14" s="71" t="s">
        <v>65</v>
      </c>
      <c r="P14" s="71" t="s">
        <v>42</v>
      </c>
      <c r="Q14" s="68" t="s">
        <v>66</v>
      </c>
      <c r="R14" s="68" t="str" cm="1">
        <f t="array" ref="R14">_xlfn.IFS(BaseClientes[[#This Row],[tipoDeCliente]]="ADVISOR","ADVISOR",BaseClientes[[#This Row],[tipoDeCliente]]="FAMILIA","RETENCAO",BaseClientes[[#This Row],[tipoDeCliente]]="RETENCAO","RETENCAO",BaseClientes[[#This Row],[tipoDeCliente]]="NORMAL","CONSULTORIA",BaseClientes[[#This Row],[tipoDeCliente]]="HIBRIDO","CONSULTORIA")</f>
        <v>CONSULTORIA</v>
      </c>
      <c r="S14" s="68" t="s">
        <v>49</v>
      </c>
      <c r="T14" s="68" t="s">
        <v>50</v>
      </c>
      <c r="U14" s="68" t="s">
        <v>259</v>
      </c>
      <c r="V14" s="71">
        <v>5581999467210</v>
      </c>
      <c r="W14" s="69">
        <v>43866</v>
      </c>
      <c r="X14" s="69">
        <v>43866</v>
      </c>
      <c r="Y14" s="68" t="s">
        <v>253</v>
      </c>
      <c r="Z14" s="68" t="s">
        <v>253</v>
      </c>
      <c r="AA14" s="68" t="s">
        <v>249</v>
      </c>
      <c r="AB14" s="68" t="s">
        <v>3905</v>
      </c>
      <c r="AC14" s="68" t="s">
        <v>53</v>
      </c>
      <c r="AD14" s="68" t="s">
        <v>56</v>
      </c>
      <c r="AE14" s="68" t="s">
        <v>176</v>
      </c>
      <c r="AF14" s="72">
        <v>1</v>
      </c>
      <c r="AG14" s="68" t="s">
        <v>42</v>
      </c>
      <c r="AH14" s="68" t="s">
        <v>54</v>
      </c>
      <c r="AI14" s="68" t="s">
        <v>54</v>
      </c>
      <c r="AJ14" s="68" t="s">
        <v>54</v>
      </c>
      <c r="AK14" s="68" t="str" cm="1">
        <f t="array" ref="AK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 s="69" t="s">
        <v>69</v>
      </c>
      <c r="AM14" s="69">
        <v>44562</v>
      </c>
    </row>
    <row r="15" spans="1:39" ht="15" customHeight="1" x14ac:dyDescent="0.3">
      <c r="A15" s="68">
        <v>36</v>
      </c>
      <c r="B15" s="68" t="s">
        <v>260</v>
      </c>
      <c r="C15" s="69">
        <v>35815</v>
      </c>
      <c r="D15" s="68" t="s">
        <v>40</v>
      </c>
      <c r="E15" s="71">
        <v>103202036</v>
      </c>
      <c r="F15" s="68">
        <v>2963651</v>
      </c>
      <c r="G15" s="68" t="s">
        <v>42</v>
      </c>
      <c r="H15" s="68"/>
      <c r="I15" s="68" t="s">
        <v>42</v>
      </c>
      <c r="J15" s="68" t="s">
        <v>262</v>
      </c>
      <c r="K15" s="70" t="s">
        <v>263</v>
      </c>
      <c r="L15" s="68" t="s">
        <v>264</v>
      </c>
      <c r="M15" s="68" t="s">
        <v>260</v>
      </c>
      <c r="N15" s="71">
        <v>5581999734730</v>
      </c>
      <c r="O15" s="71" t="s">
        <v>47</v>
      </c>
      <c r="P15" s="71" t="s">
        <v>42</v>
      </c>
      <c r="Q15" s="68" t="s">
        <v>264</v>
      </c>
      <c r="R15" s="68" t="str" cm="1">
        <f t="array" ref="R15">_xlfn.IFS(BaseClientes[[#This Row],[tipoDeCliente]]="ADVISOR","ADVISOR",BaseClientes[[#This Row],[tipoDeCliente]]="FAMILIA","RETENCAO",BaseClientes[[#This Row],[tipoDeCliente]]="RETENCAO","RETENCAO",BaseClientes[[#This Row],[tipoDeCliente]]="NORMAL","CONSULTORIA",BaseClientes[[#This Row],[tipoDeCliente]]="HIBRIDO","CONSULTORIA")</f>
        <v>RETENCAO</v>
      </c>
      <c r="S15" s="68" t="s">
        <v>49</v>
      </c>
      <c r="T15" s="68" t="s">
        <v>50</v>
      </c>
      <c r="U15" s="68" t="s">
        <v>265</v>
      </c>
      <c r="V15" s="71">
        <v>5581999734730</v>
      </c>
      <c r="W15" s="69">
        <v>43891</v>
      </c>
      <c r="X15" s="69">
        <v>43891</v>
      </c>
      <c r="Y15" s="68" t="s">
        <v>266</v>
      </c>
      <c r="Z15" s="68" t="s">
        <v>266</v>
      </c>
      <c r="AA15" s="68" t="s">
        <v>260</v>
      </c>
      <c r="AB15" s="68" t="s">
        <v>3912</v>
      </c>
      <c r="AC15" s="68" t="s">
        <v>140</v>
      </c>
      <c r="AD15" s="68" t="s">
        <v>56</v>
      </c>
      <c r="AE15" s="68" t="s">
        <v>55</v>
      </c>
      <c r="AF15" s="72">
        <v>1</v>
      </c>
      <c r="AG15" s="68" t="s">
        <v>42</v>
      </c>
      <c r="AH15" s="68" t="s">
        <v>56</v>
      </c>
      <c r="AI15" s="68" t="s">
        <v>56</v>
      </c>
      <c r="AJ15" s="68" t="s">
        <v>56</v>
      </c>
      <c r="AK15" s="68" t="str" cm="1">
        <f t="array" ref="AK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 s="69" t="s">
        <v>69</v>
      </c>
      <c r="AM15" s="69">
        <v>45120</v>
      </c>
    </row>
    <row r="16" spans="1:39" ht="15" customHeight="1" x14ac:dyDescent="0.3">
      <c r="A16" s="68">
        <v>37</v>
      </c>
      <c r="B16" s="68" t="s">
        <v>267</v>
      </c>
      <c r="C16" s="69">
        <v>14479</v>
      </c>
      <c r="D16" s="68" t="s">
        <v>40</v>
      </c>
      <c r="E16" s="71">
        <v>2707202037</v>
      </c>
      <c r="F16" s="68">
        <v>4294361</v>
      </c>
      <c r="G16" s="68" t="s">
        <v>42</v>
      </c>
      <c r="H16" s="68"/>
      <c r="I16" s="68" t="s">
        <v>42</v>
      </c>
      <c r="J16" s="68" t="s">
        <v>270</v>
      </c>
      <c r="K16" s="70" t="s">
        <v>57</v>
      </c>
      <c r="L16" s="68" t="s">
        <v>272</v>
      </c>
      <c r="M16" s="68" t="s">
        <v>267</v>
      </c>
      <c r="N16" s="71">
        <v>5581996017008</v>
      </c>
      <c r="O16" s="71" t="s">
        <v>65</v>
      </c>
      <c r="P16" s="71" t="s">
        <v>42</v>
      </c>
      <c r="Q16" s="68" t="s">
        <v>264</v>
      </c>
      <c r="R16" s="68" t="str" cm="1">
        <f t="array" ref="R16">_xlfn.IFS(BaseClientes[[#This Row],[tipoDeCliente]]="ADVISOR","ADVISOR",BaseClientes[[#This Row],[tipoDeCliente]]="FAMILIA","RETENCAO",BaseClientes[[#This Row],[tipoDeCliente]]="RETENCAO","RETENCAO",BaseClientes[[#This Row],[tipoDeCliente]]="NORMAL","CONSULTORIA",BaseClientes[[#This Row],[tipoDeCliente]]="HIBRIDO","CONSULTORIA")</f>
        <v>CONSULTORIA</v>
      </c>
      <c r="S16" s="68" t="s">
        <v>49</v>
      </c>
      <c r="T16" s="68" t="s">
        <v>50</v>
      </c>
      <c r="U16" s="68" t="s">
        <v>273</v>
      </c>
      <c r="V16" s="71">
        <v>5581996017080</v>
      </c>
      <c r="W16" s="69">
        <v>44039</v>
      </c>
      <c r="X16" s="69">
        <v>44039</v>
      </c>
      <c r="Y16" s="68" t="s">
        <v>272</v>
      </c>
      <c r="Z16" s="68" t="s">
        <v>272</v>
      </c>
      <c r="AA16" s="68" t="s">
        <v>267</v>
      </c>
      <c r="AB16" s="68" t="s">
        <v>3893</v>
      </c>
      <c r="AC16" s="68" t="s">
        <v>53</v>
      </c>
      <c r="AD16" s="68" t="s">
        <v>56</v>
      </c>
      <c r="AE16" s="68" t="s">
        <v>176</v>
      </c>
      <c r="AF16" s="72">
        <v>0</v>
      </c>
      <c r="AG16" s="68" t="s">
        <v>187</v>
      </c>
      <c r="AH16" s="68" t="s">
        <v>54</v>
      </c>
      <c r="AI16" s="68" t="s">
        <v>56</v>
      </c>
      <c r="AJ16" s="68" t="s">
        <v>54</v>
      </c>
      <c r="AK16" s="68" t="str" cm="1">
        <f t="array" ref="AK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 s="69" t="s">
        <v>69</v>
      </c>
      <c r="AM16" s="69">
        <v>45069</v>
      </c>
    </row>
    <row r="17" spans="1:39" ht="15" customHeight="1" x14ac:dyDescent="0.3">
      <c r="A17" s="68">
        <v>38</v>
      </c>
      <c r="B17" s="68" t="s">
        <v>274</v>
      </c>
      <c r="C17" s="69">
        <v>24972</v>
      </c>
      <c r="D17" s="68" t="s">
        <v>40</v>
      </c>
      <c r="E17" s="71">
        <v>3012202038</v>
      </c>
      <c r="F17" s="68">
        <v>4697901</v>
      </c>
      <c r="G17" s="68" t="s">
        <v>42</v>
      </c>
      <c r="H17" s="68"/>
      <c r="I17" s="68" t="s">
        <v>42</v>
      </c>
      <c r="J17" s="68" t="s">
        <v>277</v>
      </c>
      <c r="K17" s="70" t="s">
        <v>278</v>
      </c>
      <c r="L17" s="68" t="s">
        <v>279</v>
      </c>
      <c r="M17" s="68" t="s">
        <v>274</v>
      </c>
      <c r="N17" s="71">
        <v>5581996760174</v>
      </c>
      <c r="O17" s="71" t="s">
        <v>65</v>
      </c>
      <c r="P17" s="71" t="s">
        <v>42</v>
      </c>
      <c r="Q17" s="68" t="s">
        <v>264</v>
      </c>
      <c r="R17" s="68" t="str" cm="1">
        <f t="array" ref="R17">_xlfn.IFS(BaseClientes[[#This Row],[tipoDeCliente]]="ADVISOR","ADVISOR",BaseClientes[[#This Row],[tipoDeCliente]]="FAMILIA","RETENCAO",BaseClientes[[#This Row],[tipoDeCliente]]="RETENCAO","RETENCAO",BaseClientes[[#This Row],[tipoDeCliente]]="NORMAL","CONSULTORIA",BaseClientes[[#This Row],[tipoDeCliente]]="HIBRIDO","CONSULTORIA")</f>
        <v>CONSULTORIA</v>
      </c>
      <c r="S17" s="68" t="s">
        <v>49</v>
      </c>
      <c r="T17" s="68" t="s">
        <v>50</v>
      </c>
      <c r="U17" s="68" t="s">
        <v>280</v>
      </c>
      <c r="V17" s="71">
        <v>5581996760174</v>
      </c>
      <c r="W17" s="69">
        <v>44195</v>
      </c>
      <c r="X17" s="69">
        <v>44195</v>
      </c>
      <c r="Y17" s="68" t="s">
        <v>279</v>
      </c>
      <c r="Z17" s="68" t="s">
        <v>279</v>
      </c>
      <c r="AA17" s="68" t="s">
        <v>274</v>
      </c>
      <c r="AB17" s="68" t="s">
        <v>3893</v>
      </c>
      <c r="AC17" s="68" t="s">
        <v>140</v>
      </c>
      <c r="AD17" s="68" t="s">
        <v>56</v>
      </c>
      <c r="AE17" s="68" t="s">
        <v>176</v>
      </c>
      <c r="AF17" s="72">
        <v>1</v>
      </c>
      <c r="AG17" s="68" t="s">
        <v>187</v>
      </c>
      <c r="AH17" s="68" t="s">
        <v>54</v>
      </c>
      <c r="AI17" s="68" t="s">
        <v>56</v>
      </c>
      <c r="AJ17" s="68" t="s">
        <v>54</v>
      </c>
      <c r="AK17" s="68" t="str" cm="1">
        <f t="array" ref="AK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 s="69" t="s">
        <v>69</v>
      </c>
      <c r="AM17" s="69">
        <v>44927</v>
      </c>
    </row>
    <row r="18" spans="1:39" ht="15" customHeight="1" x14ac:dyDescent="0.3">
      <c r="A18" s="68">
        <v>39</v>
      </c>
      <c r="B18" s="68" t="s">
        <v>281</v>
      </c>
      <c r="C18" s="69">
        <v>28663</v>
      </c>
      <c r="D18" s="68" t="s">
        <v>84</v>
      </c>
      <c r="E18" s="71">
        <v>1206202039</v>
      </c>
      <c r="F18" s="68">
        <v>2413979</v>
      </c>
      <c r="G18" s="68">
        <v>4347845</v>
      </c>
      <c r="H18" s="68"/>
      <c r="I18" s="68" t="s">
        <v>3914</v>
      </c>
      <c r="J18" s="68" t="s">
        <v>284</v>
      </c>
      <c r="K18" s="105" t="s">
        <v>285</v>
      </c>
      <c r="L18" s="68" t="s">
        <v>3915</v>
      </c>
      <c r="M18" s="68" t="s">
        <v>281</v>
      </c>
      <c r="N18" s="71">
        <v>5581981733753</v>
      </c>
      <c r="O18" s="71" t="s">
        <v>47</v>
      </c>
      <c r="P18" s="71" t="s">
        <v>106</v>
      </c>
      <c r="Q18" s="68" t="s">
        <v>66</v>
      </c>
      <c r="R18" s="68" t="str" cm="1">
        <f t="array" ref="R18">_xlfn.IFS(BaseClientes[[#This Row],[tipoDeCliente]]="ADVISOR","ADVISOR",BaseClientes[[#This Row],[tipoDeCliente]]="FAMILIA","RETENCAO",BaseClientes[[#This Row],[tipoDeCliente]]="RETENCAO","RETENCAO",BaseClientes[[#This Row],[tipoDeCliente]]="NORMAL","CONSULTORIA",BaseClientes[[#This Row],[tipoDeCliente]]="HIBRIDO","CONSULTORIA")</f>
        <v>CONSULTORIA</v>
      </c>
      <c r="S18" s="68" t="s">
        <v>49</v>
      </c>
      <c r="T18" s="68" t="s">
        <v>50</v>
      </c>
      <c r="U18" s="68" t="s">
        <v>287</v>
      </c>
      <c r="V18" s="71">
        <v>5581981733753</v>
      </c>
      <c r="W18" s="69">
        <v>43994</v>
      </c>
      <c r="X18" s="69">
        <v>43994</v>
      </c>
      <c r="Y18" s="68" t="s">
        <v>286</v>
      </c>
      <c r="Z18" s="68" t="s">
        <v>3915</v>
      </c>
      <c r="AA18" s="68" t="s">
        <v>281</v>
      </c>
      <c r="AB18" s="68" t="s">
        <v>89</v>
      </c>
      <c r="AC18" s="68" t="s">
        <v>53</v>
      </c>
      <c r="AD18" s="68" t="s">
        <v>56</v>
      </c>
      <c r="AE18" s="68" t="s">
        <v>176</v>
      </c>
      <c r="AF18" s="72">
        <v>1</v>
      </c>
      <c r="AG18" s="68">
        <v>1</v>
      </c>
      <c r="AH18" s="68" t="s">
        <v>54</v>
      </c>
      <c r="AI18" s="68" t="s">
        <v>56</v>
      </c>
      <c r="AJ18" s="68" t="s">
        <v>54</v>
      </c>
      <c r="AK18" s="68" t="str" cm="1">
        <f t="array" ref="AK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 s="69" t="s">
        <v>58</v>
      </c>
      <c r="AM18" s="69"/>
    </row>
    <row r="19" spans="1:39" ht="15" customHeight="1" x14ac:dyDescent="0.3">
      <c r="A19" s="68">
        <v>40</v>
      </c>
      <c r="B19" s="68" t="s">
        <v>288</v>
      </c>
      <c r="C19" s="69">
        <v>33199</v>
      </c>
      <c r="D19" s="68" t="s">
        <v>40</v>
      </c>
      <c r="E19" s="71">
        <v>1206202040</v>
      </c>
      <c r="F19" s="68">
        <v>2588236</v>
      </c>
      <c r="G19" s="68">
        <v>1121657</v>
      </c>
      <c r="H19" s="68" t="s">
        <v>57</v>
      </c>
      <c r="I19" s="68" t="s">
        <v>3916</v>
      </c>
      <c r="J19" s="68" t="s">
        <v>292</v>
      </c>
      <c r="K19" s="70" t="s">
        <v>293</v>
      </c>
      <c r="L19" s="68" t="s">
        <v>291</v>
      </c>
      <c r="M19" s="68" t="s">
        <v>288</v>
      </c>
      <c r="N19" s="71">
        <v>5575999191633</v>
      </c>
      <c r="O19" s="71" t="s">
        <v>106</v>
      </c>
      <c r="P19" s="71" t="s">
        <v>106</v>
      </c>
      <c r="Q19" s="68" t="s">
        <v>66</v>
      </c>
      <c r="R19" s="68" t="str" cm="1">
        <f t="array" ref="R19">_xlfn.IFS(BaseClientes[[#This Row],[tipoDeCliente]]="ADVISOR","ADVISOR",BaseClientes[[#This Row],[tipoDeCliente]]="FAMILIA","RETENCAO",BaseClientes[[#This Row],[tipoDeCliente]]="RETENCAO","RETENCAO",BaseClientes[[#This Row],[tipoDeCliente]]="NORMAL","CONSULTORIA",BaseClientes[[#This Row],[tipoDeCliente]]="HIBRIDO","CONSULTORIA")</f>
        <v>CONSULTORIA</v>
      </c>
      <c r="S19" s="68" t="s">
        <v>295</v>
      </c>
      <c r="T19" s="68" t="s">
        <v>296</v>
      </c>
      <c r="U19" s="68" t="s">
        <v>297</v>
      </c>
      <c r="V19" s="71">
        <v>5575999191633</v>
      </c>
      <c r="W19" s="69">
        <v>43994</v>
      </c>
      <c r="X19" s="69">
        <v>43994</v>
      </c>
      <c r="Y19" s="68" t="s">
        <v>294</v>
      </c>
      <c r="Z19" s="68" t="s">
        <v>291</v>
      </c>
      <c r="AA19" s="68" t="s">
        <v>288</v>
      </c>
      <c r="AB19" s="68" t="s">
        <v>3902</v>
      </c>
      <c r="AC19" s="68" t="s">
        <v>140</v>
      </c>
      <c r="AD19" s="68" t="s">
        <v>56</v>
      </c>
      <c r="AE19" s="68" t="s">
        <v>176</v>
      </c>
      <c r="AF19" s="72">
        <v>1</v>
      </c>
      <c r="AG19" s="68">
        <v>1</v>
      </c>
      <c r="AH19" s="68" t="s">
        <v>54</v>
      </c>
      <c r="AI19" s="68" t="s">
        <v>56</v>
      </c>
      <c r="AJ19" s="68" t="s">
        <v>54</v>
      </c>
      <c r="AK19" s="68" t="str" cm="1">
        <f t="array" ref="AK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 s="69" t="s">
        <v>58</v>
      </c>
      <c r="AM19" s="69"/>
    </row>
    <row r="20" spans="1:39" ht="15" customHeight="1" x14ac:dyDescent="0.3">
      <c r="A20" s="68">
        <v>41</v>
      </c>
      <c r="B20" s="68" t="s">
        <v>298</v>
      </c>
      <c r="C20" s="69">
        <v>33497</v>
      </c>
      <c r="D20" s="68" t="s">
        <v>40</v>
      </c>
      <c r="E20" s="71">
        <v>1407202041</v>
      </c>
      <c r="F20" s="68">
        <v>4739508</v>
      </c>
      <c r="G20" s="68" t="s">
        <v>42</v>
      </c>
      <c r="H20" s="68"/>
      <c r="I20" s="68" t="s">
        <v>42</v>
      </c>
      <c r="J20" s="68" t="s">
        <v>300</v>
      </c>
      <c r="K20" s="70" t="s">
        <v>301</v>
      </c>
      <c r="L20" s="68" t="s">
        <v>302</v>
      </c>
      <c r="M20" s="68" t="s">
        <v>303</v>
      </c>
      <c r="N20" s="71">
        <v>5581995019674</v>
      </c>
      <c r="O20" s="71" t="s">
        <v>65</v>
      </c>
      <c r="P20" s="71" t="s">
        <v>42</v>
      </c>
      <c r="Q20" s="68" t="s">
        <v>304</v>
      </c>
      <c r="R20" s="68" t="str" cm="1">
        <f t="array" ref="R20">_xlfn.IFS(BaseClientes[[#This Row],[tipoDeCliente]]="ADVISOR","ADVISOR",BaseClientes[[#This Row],[tipoDeCliente]]="FAMILIA","RETENCAO",BaseClientes[[#This Row],[tipoDeCliente]]="RETENCAO","RETENCAO",BaseClientes[[#This Row],[tipoDeCliente]]="NORMAL","CONSULTORIA",BaseClientes[[#This Row],[tipoDeCliente]]="HIBRIDO","CONSULTORIA")</f>
        <v>CONSULTORIA</v>
      </c>
      <c r="S20" s="68" t="s">
        <v>49</v>
      </c>
      <c r="T20" s="68" t="s">
        <v>50</v>
      </c>
      <c r="U20" s="68" t="s">
        <v>305</v>
      </c>
      <c r="V20" s="71">
        <v>5581997659334</v>
      </c>
      <c r="W20" s="69">
        <v>44026</v>
      </c>
      <c r="X20" s="69">
        <v>44026</v>
      </c>
      <c r="Y20" s="68" t="s">
        <v>306</v>
      </c>
      <c r="Z20" s="68" t="s">
        <v>306</v>
      </c>
      <c r="AA20" s="68" t="s">
        <v>303</v>
      </c>
      <c r="AB20" s="68" t="s">
        <v>3894</v>
      </c>
      <c r="AC20" s="68" t="s">
        <v>140</v>
      </c>
      <c r="AD20" s="68" t="s">
        <v>56</v>
      </c>
      <c r="AE20" s="68" t="s">
        <v>176</v>
      </c>
      <c r="AF20" s="72">
        <v>1</v>
      </c>
      <c r="AG20" s="68" t="s">
        <v>187</v>
      </c>
      <c r="AH20" s="68" t="s">
        <v>56</v>
      </c>
      <c r="AI20" s="68" t="s">
        <v>56</v>
      </c>
      <c r="AJ20" s="68" t="s">
        <v>56</v>
      </c>
      <c r="AK20" s="68" t="str" cm="1">
        <f t="array" ref="AK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 s="69" t="s">
        <v>69</v>
      </c>
      <c r="AM20" s="69">
        <v>44991</v>
      </c>
    </row>
    <row r="21" spans="1:39" ht="15" customHeight="1" x14ac:dyDescent="0.3">
      <c r="A21" s="68">
        <v>42</v>
      </c>
      <c r="B21" s="68" t="s">
        <v>307</v>
      </c>
      <c r="C21" s="69">
        <v>23886</v>
      </c>
      <c r="D21" s="68" t="s">
        <v>40</v>
      </c>
      <c r="E21" s="71">
        <v>1407202042</v>
      </c>
      <c r="F21" s="68">
        <v>4385403</v>
      </c>
      <c r="G21" s="1" t="s">
        <v>42</v>
      </c>
      <c r="H21" s="68"/>
      <c r="I21" s="68" t="s">
        <v>42</v>
      </c>
      <c r="J21" s="68" t="s">
        <v>300</v>
      </c>
      <c r="K21" s="70" t="s">
        <v>301</v>
      </c>
      <c r="L21" s="68" t="s">
        <v>309</v>
      </c>
      <c r="M21" s="68" t="s">
        <v>303</v>
      </c>
      <c r="N21" s="71">
        <v>5581995019674</v>
      </c>
      <c r="O21" s="71" t="s">
        <v>65</v>
      </c>
      <c r="P21" s="71" t="s">
        <v>42</v>
      </c>
      <c r="Q21" s="68" t="s">
        <v>304</v>
      </c>
      <c r="R21" s="68" t="str" cm="1">
        <f t="array" ref="R21">_xlfn.IFS(BaseClientes[[#This Row],[tipoDeCliente]]="ADVISOR","ADVISOR",BaseClientes[[#This Row],[tipoDeCliente]]="FAMILIA","RETENCAO",BaseClientes[[#This Row],[tipoDeCliente]]="RETENCAO","RETENCAO",BaseClientes[[#This Row],[tipoDeCliente]]="NORMAL","CONSULTORIA",BaseClientes[[#This Row],[tipoDeCliente]]="HIBRIDO","CONSULTORIA")</f>
        <v>CONSULTORIA</v>
      </c>
      <c r="S21" s="68" t="s">
        <v>49</v>
      </c>
      <c r="T21" s="68" t="s">
        <v>50</v>
      </c>
      <c r="U21" s="68" t="s">
        <v>305</v>
      </c>
      <c r="V21" s="71">
        <v>5581995019674</v>
      </c>
      <c r="W21" s="69">
        <v>44026</v>
      </c>
      <c r="X21" s="69">
        <v>44026</v>
      </c>
      <c r="Y21" s="68" t="s">
        <v>306</v>
      </c>
      <c r="Z21" s="68" t="s">
        <v>306</v>
      </c>
      <c r="AA21" s="68" t="s">
        <v>303</v>
      </c>
      <c r="AB21" s="68" t="s">
        <v>3894</v>
      </c>
      <c r="AC21" s="68" t="s">
        <v>53</v>
      </c>
      <c r="AD21" s="68" t="s">
        <v>56</v>
      </c>
      <c r="AE21" s="68" t="s">
        <v>176</v>
      </c>
      <c r="AF21" s="72">
        <v>1</v>
      </c>
      <c r="AG21" s="68" t="s">
        <v>187</v>
      </c>
      <c r="AH21" s="68" t="s">
        <v>56</v>
      </c>
      <c r="AI21" s="68" t="s">
        <v>56</v>
      </c>
      <c r="AJ21" s="68" t="s">
        <v>56</v>
      </c>
      <c r="AK21" s="68" t="str" cm="1">
        <f t="array" ref="AK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 s="69" t="s">
        <v>69</v>
      </c>
      <c r="AM21" s="69">
        <v>44991</v>
      </c>
    </row>
    <row r="22" spans="1:39" ht="15" customHeight="1" x14ac:dyDescent="0.3">
      <c r="A22" s="68">
        <v>43</v>
      </c>
      <c r="B22" s="68" t="s">
        <v>310</v>
      </c>
      <c r="C22" s="69">
        <v>36234</v>
      </c>
      <c r="D22" s="68" t="s">
        <v>40</v>
      </c>
      <c r="E22" s="71">
        <v>108202043</v>
      </c>
      <c r="F22" s="68">
        <v>4449351</v>
      </c>
      <c r="G22" s="68">
        <v>1150689</v>
      </c>
      <c r="H22" s="68"/>
      <c r="I22" s="68" t="s">
        <v>42</v>
      </c>
      <c r="J22" s="68" t="s">
        <v>313</v>
      </c>
      <c r="K22" s="70" t="s">
        <v>314</v>
      </c>
      <c r="L22" s="68" t="s">
        <v>315</v>
      </c>
      <c r="M22" s="68" t="s">
        <v>310</v>
      </c>
      <c r="N22" s="71">
        <v>5581985239337</v>
      </c>
      <c r="O22" s="71" t="s">
        <v>65</v>
      </c>
      <c r="P22" s="71" t="s">
        <v>65</v>
      </c>
      <c r="Q22" s="68" t="s">
        <v>316</v>
      </c>
      <c r="R22" s="68" t="str" cm="1">
        <f t="array" ref="R22">_xlfn.IFS(BaseClientes[[#This Row],[tipoDeCliente]]="ADVISOR","ADVISOR",BaseClientes[[#This Row],[tipoDeCliente]]="FAMILIA","RETENCAO",BaseClientes[[#This Row],[tipoDeCliente]]="RETENCAO","RETENCAO",BaseClientes[[#This Row],[tipoDeCliente]]="NORMAL","CONSULTORIA",BaseClientes[[#This Row],[tipoDeCliente]]="HIBRIDO","CONSULTORIA")</f>
        <v>RETENCAO</v>
      </c>
      <c r="S22" s="68" t="s">
        <v>317</v>
      </c>
      <c r="T22" s="68" t="s">
        <v>50</v>
      </c>
      <c r="U22" s="68" t="s">
        <v>318</v>
      </c>
      <c r="V22" s="71">
        <v>5581985239337</v>
      </c>
      <c r="W22" s="69">
        <v>44044</v>
      </c>
      <c r="X22" s="69">
        <v>44044</v>
      </c>
      <c r="Y22" s="68" t="s">
        <v>316</v>
      </c>
      <c r="Z22" s="68" t="s">
        <v>319</v>
      </c>
      <c r="AA22" s="68" t="s">
        <v>310</v>
      </c>
      <c r="AB22" s="68" t="s">
        <v>3894</v>
      </c>
      <c r="AC22" s="68" t="s">
        <v>140</v>
      </c>
      <c r="AD22" s="68" t="s">
        <v>56</v>
      </c>
      <c r="AE22" s="68" t="s">
        <v>55</v>
      </c>
      <c r="AF22" s="72">
        <v>1</v>
      </c>
      <c r="AG22" s="68"/>
      <c r="AH22" s="68" t="s">
        <v>56</v>
      </c>
      <c r="AI22" s="68" t="s">
        <v>56</v>
      </c>
      <c r="AJ22" s="68" t="s">
        <v>56</v>
      </c>
      <c r="AK22" s="68" t="str" cm="1">
        <f t="array" ref="AK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 s="69" t="s">
        <v>69</v>
      </c>
      <c r="AM22" s="69"/>
    </row>
    <row r="23" spans="1:39" ht="15" customHeight="1" x14ac:dyDescent="0.3">
      <c r="A23" s="68">
        <v>44</v>
      </c>
      <c r="B23" s="68" t="s">
        <v>320</v>
      </c>
      <c r="C23" s="69">
        <v>29450</v>
      </c>
      <c r="D23" s="68" t="s">
        <v>40</v>
      </c>
      <c r="E23" s="71">
        <v>2909202044</v>
      </c>
      <c r="F23" s="68">
        <v>390240</v>
      </c>
      <c r="G23" s="68" t="s">
        <v>42</v>
      </c>
      <c r="H23" s="68"/>
      <c r="I23" s="68" t="s">
        <v>3949</v>
      </c>
      <c r="J23" s="68" t="s">
        <v>323</v>
      </c>
      <c r="K23" s="70" t="s">
        <v>324</v>
      </c>
      <c r="L23" s="68" t="s">
        <v>322</v>
      </c>
      <c r="M23" s="68" t="s">
        <v>320</v>
      </c>
      <c r="N23" s="71">
        <v>557398052200</v>
      </c>
      <c r="O23" s="71" t="s">
        <v>106</v>
      </c>
      <c r="P23" s="71" t="s">
        <v>42</v>
      </c>
      <c r="Q23" s="68" t="s">
        <v>66</v>
      </c>
      <c r="R23" s="68" t="str" cm="1">
        <f t="array" ref="R23">_xlfn.IFS(BaseClientes[[#This Row],[tipoDeCliente]]="ADVISOR","ADVISOR",BaseClientes[[#This Row],[tipoDeCliente]]="FAMILIA","RETENCAO",BaseClientes[[#This Row],[tipoDeCliente]]="RETENCAO","RETENCAO",BaseClientes[[#This Row],[tipoDeCliente]]="NORMAL","CONSULTORIA",BaseClientes[[#This Row],[tipoDeCliente]]="HIBRIDO","CONSULTORIA")</f>
        <v>CONSULTORIA</v>
      </c>
      <c r="S23" s="68" t="s">
        <v>326</v>
      </c>
      <c r="T23" s="68" t="s">
        <v>296</v>
      </c>
      <c r="U23" s="68" t="s">
        <v>327</v>
      </c>
      <c r="V23" s="71">
        <v>557398052200</v>
      </c>
      <c r="W23" s="69">
        <v>44103</v>
      </c>
      <c r="X23" s="69">
        <v>44103</v>
      </c>
      <c r="Y23" s="68" t="s">
        <v>325</v>
      </c>
      <c r="Z23" s="68" t="s">
        <v>322</v>
      </c>
      <c r="AA23" s="68" t="s">
        <v>320</v>
      </c>
      <c r="AB23" s="68" t="s">
        <v>3893</v>
      </c>
      <c r="AC23" s="68" t="s">
        <v>53</v>
      </c>
      <c r="AD23" s="68" t="s">
        <v>54</v>
      </c>
      <c r="AE23" s="68" t="s">
        <v>176</v>
      </c>
      <c r="AF23" s="72">
        <v>1</v>
      </c>
      <c r="AG23" s="68">
        <v>1</v>
      </c>
      <c r="AH23" s="68" t="s">
        <v>54</v>
      </c>
      <c r="AI23" s="68" t="s">
        <v>56</v>
      </c>
      <c r="AJ23" s="68" t="s">
        <v>54</v>
      </c>
      <c r="AK23" s="68" t="str" cm="1">
        <f t="array" ref="AK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 s="69" t="s">
        <v>58</v>
      </c>
      <c r="AM23" s="69"/>
    </row>
    <row r="24" spans="1:39" ht="15" customHeight="1" x14ac:dyDescent="0.3">
      <c r="A24" s="68">
        <v>45</v>
      </c>
      <c r="B24" s="68" t="s">
        <v>328</v>
      </c>
      <c r="C24" s="69">
        <v>23360</v>
      </c>
      <c r="D24" s="68" t="s">
        <v>40</v>
      </c>
      <c r="E24" s="71">
        <v>308202045</v>
      </c>
      <c r="F24" s="68">
        <v>363384</v>
      </c>
      <c r="G24" s="68" t="s">
        <v>42</v>
      </c>
      <c r="H24" s="68"/>
      <c r="I24" s="68" t="s">
        <v>3919</v>
      </c>
      <c r="J24" s="68" t="s">
        <v>331</v>
      </c>
      <c r="K24" s="70" t="s">
        <v>332</v>
      </c>
      <c r="L24" s="68" t="s">
        <v>330</v>
      </c>
      <c r="M24" s="68" t="s">
        <v>334</v>
      </c>
      <c r="N24" s="71">
        <v>5584991481152</v>
      </c>
      <c r="O24" s="71" t="s">
        <v>65</v>
      </c>
      <c r="P24" s="71" t="s">
        <v>42</v>
      </c>
      <c r="Q24" s="68" t="s">
        <v>66</v>
      </c>
      <c r="R24" s="68" t="str" cm="1">
        <f t="array" ref="R24">_xlfn.IFS(BaseClientes[[#This Row],[tipoDeCliente]]="ADVISOR","ADVISOR",BaseClientes[[#This Row],[tipoDeCliente]]="FAMILIA","RETENCAO",BaseClientes[[#This Row],[tipoDeCliente]]="RETENCAO","RETENCAO",BaseClientes[[#This Row],[tipoDeCliente]]="NORMAL","CONSULTORIA",BaseClientes[[#This Row],[tipoDeCliente]]="HIBRIDO","CONSULTORIA")</f>
        <v>CONSULTORIA</v>
      </c>
      <c r="S24" s="68" t="s">
        <v>335</v>
      </c>
      <c r="T24" s="68" t="s">
        <v>336</v>
      </c>
      <c r="U24" s="68" t="s">
        <v>337</v>
      </c>
      <c r="V24" s="71">
        <v>5584987142610</v>
      </c>
      <c r="W24" s="69">
        <v>44046</v>
      </c>
      <c r="X24" s="69">
        <v>44046</v>
      </c>
      <c r="Y24" s="68" t="s">
        <v>333</v>
      </c>
      <c r="Z24" s="68" t="s">
        <v>346</v>
      </c>
      <c r="AA24" s="68" t="s">
        <v>334</v>
      </c>
      <c r="AB24" s="68" t="s">
        <v>3920</v>
      </c>
      <c r="AC24" s="68" t="s">
        <v>140</v>
      </c>
      <c r="AD24" s="68" t="s">
        <v>54</v>
      </c>
      <c r="AE24" s="68" t="s">
        <v>176</v>
      </c>
      <c r="AF24" s="72">
        <v>1</v>
      </c>
      <c r="AG24" s="68">
        <v>1</v>
      </c>
      <c r="AH24" s="68" t="s">
        <v>54</v>
      </c>
      <c r="AI24" s="68" t="s">
        <v>54</v>
      </c>
      <c r="AJ24" s="68" t="s">
        <v>54</v>
      </c>
      <c r="AK24" s="68" t="str" cm="1">
        <f t="array" ref="AK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 s="69" t="s">
        <v>58</v>
      </c>
      <c r="AM24" s="69"/>
    </row>
    <row r="25" spans="1:39" ht="15" customHeight="1" x14ac:dyDescent="0.3">
      <c r="A25" s="68">
        <v>46</v>
      </c>
      <c r="B25" s="68" t="s">
        <v>339</v>
      </c>
      <c r="C25" s="69"/>
      <c r="D25" s="68" t="s">
        <v>84</v>
      </c>
      <c r="E25" s="71">
        <v>308202046</v>
      </c>
      <c r="F25" s="68">
        <v>4030101</v>
      </c>
      <c r="G25" s="68" t="s">
        <v>42</v>
      </c>
      <c r="H25" s="68"/>
      <c r="I25" s="68" t="s">
        <v>3921</v>
      </c>
      <c r="J25" s="68" t="s">
        <v>342</v>
      </c>
      <c r="K25" s="70" t="s">
        <v>348</v>
      </c>
      <c r="L25" s="68" t="s">
        <v>3922</v>
      </c>
      <c r="M25" s="68" t="s">
        <v>334</v>
      </c>
      <c r="N25" s="71">
        <v>5584991481152</v>
      </c>
      <c r="O25" s="71" t="s">
        <v>65</v>
      </c>
      <c r="P25" s="71" t="s">
        <v>42</v>
      </c>
      <c r="Q25" s="68" t="s">
        <v>66</v>
      </c>
      <c r="R25" s="68" t="str" cm="1">
        <f t="array" ref="R25">_xlfn.IFS(BaseClientes[[#This Row],[tipoDeCliente]]="ADVISOR","ADVISOR",BaseClientes[[#This Row],[tipoDeCliente]]="FAMILIA","RETENCAO",BaseClientes[[#This Row],[tipoDeCliente]]="RETENCAO","RETENCAO",BaseClientes[[#This Row],[tipoDeCliente]]="NORMAL","CONSULTORIA",BaseClientes[[#This Row],[tipoDeCliente]]="HIBRIDO","CONSULTORIA")</f>
        <v>CONSULTORIA</v>
      </c>
      <c r="S25" s="68" t="s">
        <v>335</v>
      </c>
      <c r="T25" s="68" t="s">
        <v>336</v>
      </c>
      <c r="U25" s="68" t="s">
        <v>337</v>
      </c>
      <c r="V25" s="71"/>
      <c r="W25" s="69">
        <v>44046</v>
      </c>
      <c r="X25" s="69">
        <v>44046</v>
      </c>
      <c r="Y25" s="68" t="s">
        <v>333</v>
      </c>
      <c r="Z25" s="68" t="s">
        <v>346</v>
      </c>
      <c r="AA25" s="68">
        <v>2</v>
      </c>
      <c r="AB25" s="68" t="s">
        <v>89</v>
      </c>
      <c r="AC25" s="68" t="s">
        <v>53</v>
      </c>
      <c r="AD25" s="68" t="s">
        <v>56</v>
      </c>
      <c r="AE25" s="68" t="s">
        <v>176</v>
      </c>
      <c r="AF25" s="72">
        <v>1</v>
      </c>
      <c r="AG25" s="68">
        <v>1</v>
      </c>
      <c r="AH25" s="68" t="s">
        <v>54</v>
      </c>
      <c r="AI25" s="68" t="s">
        <v>54</v>
      </c>
      <c r="AJ25" s="68" t="s">
        <v>54</v>
      </c>
      <c r="AK25" s="68" t="str" cm="1">
        <f t="array" ref="AK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 s="69" t="s">
        <v>58</v>
      </c>
      <c r="AM25" s="69"/>
    </row>
    <row r="26" spans="1:39" ht="15" customHeight="1" x14ac:dyDescent="0.3">
      <c r="A26" s="68">
        <v>47</v>
      </c>
      <c r="B26" s="68" t="s">
        <v>334</v>
      </c>
      <c r="C26" s="69">
        <v>32041</v>
      </c>
      <c r="D26" s="68" t="s">
        <v>40</v>
      </c>
      <c r="E26" s="71">
        <v>308202047</v>
      </c>
      <c r="F26" s="68">
        <v>301471</v>
      </c>
      <c r="G26" s="68">
        <v>5703202</v>
      </c>
      <c r="H26" s="68" t="s">
        <v>3925</v>
      </c>
      <c r="I26" s="68" t="s">
        <v>3926</v>
      </c>
      <c r="J26" s="68" t="s">
        <v>347</v>
      </c>
      <c r="K26" s="105" t="s">
        <v>348</v>
      </c>
      <c r="L26" s="68" t="s">
        <v>346</v>
      </c>
      <c r="M26" s="68" t="s">
        <v>334</v>
      </c>
      <c r="N26" s="71">
        <v>5584991481152</v>
      </c>
      <c r="O26" s="71" t="s">
        <v>106</v>
      </c>
      <c r="P26" s="71" t="s">
        <v>65</v>
      </c>
      <c r="Q26" s="68" t="s">
        <v>66</v>
      </c>
      <c r="R26" s="68" t="str" cm="1">
        <f t="array" ref="R26">_xlfn.IFS(BaseClientes[[#This Row],[tipoDeCliente]]="ADVISOR","ADVISOR",BaseClientes[[#This Row],[tipoDeCliente]]="FAMILIA","RETENCAO",BaseClientes[[#This Row],[tipoDeCliente]]="RETENCAO","RETENCAO",BaseClientes[[#This Row],[tipoDeCliente]]="NORMAL","CONSULTORIA",BaseClientes[[#This Row],[tipoDeCliente]]="HIBRIDO","CONSULTORIA")</f>
        <v>CONSULTORIA</v>
      </c>
      <c r="S26" s="68" t="s">
        <v>349</v>
      </c>
      <c r="T26" s="68" t="s">
        <v>336</v>
      </c>
      <c r="U26" s="68" t="s">
        <v>350</v>
      </c>
      <c r="V26" s="71">
        <v>5584991481152</v>
      </c>
      <c r="W26" s="69">
        <v>44046</v>
      </c>
      <c r="X26" s="69">
        <v>44046</v>
      </c>
      <c r="Y26" s="68" t="s">
        <v>333</v>
      </c>
      <c r="Z26" s="68" t="s">
        <v>346</v>
      </c>
      <c r="AA26" s="68" t="s">
        <v>334</v>
      </c>
      <c r="AB26" s="68" t="s">
        <v>3912</v>
      </c>
      <c r="AC26" s="68" t="s">
        <v>53</v>
      </c>
      <c r="AD26" s="68" t="s">
        <v>56</v>
      </c>
      <c r="AE26" s="68" t="s">
        <v>176</v>
      </c>
      <c r="AF26" s="72">
        <v>1</v>
      </c>
      <c r="AG26" s="68">
        <v>1</v>
      </c>
      <c r="AH26" s="68" t="s">
        <v>54</v>
      </c>
      <c r="AI26" s="68" t="s">
        <v>54</v>
      </c>
      <c r="AJ26" s="68" t="s">
        <v>54</v>
      </c>
      <c r="AK26" s="68" t="str" cm="1">
        <f t="array" ref="AK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 s="69" t="s">
        <v>58</v>
      </c>
      <c r="AM26" s="69"/>
    </row>
    <row r="27" spans="1:39" ht="15" customHeight="1" x14ac:dyDescent="0.3">
      <c r="A27" s="68">
        <v>48</v>
      </c>
      <c r="B27" s="68" t="s">
        <v>351</v>
      </c>
      <c r="C27" s="69"/>
      <c r="D27" s="68" t="s">
        <v>84</v>
      </c>
      <c r="E27" s="71">
        <v>308202048</v>
      </c>
      <c r="F27" s="68">
        <v>2731474</v>
      </c>
      <c r="G27" s="68"/>
      <c r="H27" s="68"/>
      <c r="I27" s="68" t="s">
        <v>3923</v>
      </c>
      <c r="J27" s="68" t="s">
        <v>354</v>
      </c>
      <c r="K27" s="70" t="s">
        <v>355</v>
      </c>
      <c r="L27" s="68" t="s">
        <v>3924</v>
      </c>
      <c r="M27" s="68" t="s">
        <v>334</v>
      </c>
      <c r="N27" s="71">
        <v>5584991481152</v>
      </c>
      <c r="O27" s="71" t="s">
        <v>65</v>
      </c>
      <c r="P27" s="71" t="s">
        <v>42</v>
      </c>
      <c r="Q27" s="68" t="s">
        <v>66</v>
      </c>
      <c r="R27" s="68" t="str" cm="1">
        <f t="array" ref="R27">_xlfn.IFS(BaseClientes[[#This Row],[tipoDeCliente]]="ADVISOR","ADVISOR",BaseClientes[[#This Row],[tipoDeCliente]]="FAMILIA","RETENCAO",BaseClientes[[#This Row],[tipoDeCliente]]="RETENCAO","RETENCAO",BaseClientes[[#This Row],[tipoDeCliente]]="NORMAL","CONSULTORIA",BaseClientes[[#This Row],[tipoDeCliente]]="HIBRIDO","CONSULTORIA")</f>
        <v>CONSULTORIA</v>
      </c>
      <c r="S27" s="68" t="s">
        <v>349</v>
      </c>
      <c r="T27" s="68" t="s">
        <v>336</v>
      </c>
      <c r="U27" s="68" t="s">
        <v>350</v>
      </c>
      <c r="V27" s="71">
        <v>5584991481152</v>
      </c>
      <c r="W27" s="69">
        <v>44046</v>
      </c>
      <c r="X27" s="69">
        <v>44046</v>
      </c>
      <c r="Y27" s="68" t="s">
        <v>333</v>
      </c>
      <c r="Z27" s="68" t="s">
        <v>346</v>
      </c>
      <c r="AA27" s="68" t="s">
        <v>334</v>
      </c>
      <c r="AB27" s="68" t="s">
        <v>89</v>
      </c>
      <c r="AC27" s="68" t="s">
        <v>53</v>
      </c>
      <c r="AD27" s="68" t="s">
        <v>56</v>
      </c>
      <c r="AE27" s="68" t="s">
        <v>176</v>
      </c>
      <c r="AF27" s="72">
        <v>1</v>
      </c>
      <c r="AG27" s="68">
        <v>1</v>
      </c>
      <c r="AH27" s="68" t="s">
        <v>54</v>
      </c>
      <c r="AI27" s="68" t="s">
        <v>54</v>
      </c>
      <c r="AJ27" s="68" t="s">
        <v>54</v>
      </c>
      <c r="AK27" s="68" t="str" cm="1">
        <f t="array" ref="AK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 s="69" t="s">
        <v>58</v>
      </c>
      <c r="AM27" s="69"/>
    </row>
    <row r="28" spans="1:39" ht="15" customHeight="1" x14ac:dyDescent="0.3">
      <c r="A28" s="68">
        <v>49</v>
      </c>
      <c r="B28" s="68" t="s">
        <v>356</v>
      </c>
      <c r="C28" s="69">
        <v>28424</v>
      </c>
      <c r="D28" s="68" t="s">
        <v>40</v>
      </c>
      <c r="E28" s="71">
        <v>610202049</v>
      </c>
      <c r="F28" s="68">
        <v>4482847</v>
      </c>
      <c r="G28" s="68" t="s">
        <v>42</v>
      </c>
      <c r="H28" s="68"/>
      <c r="I28" s="68" t="s">
        <v>3951</v>
      </c>
      <c r="J28" s="68" t="s">
        <v>359</v>
      </c>
      <c r="K28" s="105" t="s">
        <v>360</v>
      </c>
      <c r="L28" s="68" t="s">
        <v>358</v>
      </c>
      <c r="M28" s="68" t="s">
        <v>356</v>
      </c>
      <c r="N28" s="71">
        <v>5573991384000</v>
      </c>
      <c r="O28" s="71" t="s">
        <v>65</v>
      </c>
      <c r="P28" s="71" t="s">
        <v>42</v>
      </c>
      <c r="Q28" s="68" t="s">
        <v>66</v>
      </c>
      <c r="R28" s="68" t="str" cm="1">
        <f t="array" ref="R28">_xlfn.IFS(BaseClientes[[#This Row],[tipoDeCliente]]="ADVISOR","ADVISOR",BaseClientes[[#This Row],[tipoDeCliente]]="FAMILIA","RETENCAO",BaseClientes[[#This Row],[tipoDeCliente]]="RETENCAO","RETENCAO",BaseClientes[[#This Row],[tipoDeCliente]]="NORMAL","CONSULTORIA",BaseClientes[[#This Row],[tipoDeCliente]]="HIBRIDO","CONSULTORIA")</f>
        <v>CONSULTORIA</v>
      </c>
      <c r="S28" s="68" t="s">
        <v>326</v>
      </c>
      <c r="T28" s="68" t="s">
        <v>296</v>
      </c>
      <c r="U28" s="68" t="s">
        <v>8572</v>
      </c>
      <c r="V28" s="71">
        <v>5573991384000</v>
      </c>
      <c r="W28" s="69">
        <v>44110</v>
      </c>
      <c r="X28" s="69">
        <v>44110</v>
      </c>
      <c r="Y28" s="68" t="s">
        <v>361</v>
      </c>
      <c r="Z28" s="68" t="s">
        <v>358</v>
      </c>
      <c r="AA28" s="68" t="s">
        <v>356</v>
      </c>
      <c r="AB28" s="68" t="s">
        <v>3893</v>
      </c>
      <c r="AC28" s="68" t="s">
        <v>53</v>
      </c>
      <c r="AD28" s="68" t="s">
        <v>54</v>
      </c>
      <c r="AE28" s="68" t="s">
        <v>176</v>
      </c>
      <c r="AF28" s="72">
        <v>1</v>
      </c>
      <c r="AG28" s="68">
        <v>1</v>
      </c>
      <c r="AH28" s="68" t="s">
        <v>54</v>
      </c>
      <c r="AI28" s="68" t="s">
        <v>56</v>
      </c>
      <c r="AJ28" s="68" t="s">
        <v>54</v>
      </c>
      <c r="AK28" s="68" t="str" cm="1">
        <f t="array" ref="AK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 s="69" t="s">
        <v>58</v>
      </c>
      <c r="AM28" s="69"/>
    </row>
    <row r="29" spans="1:39" ht="15" customHeight="1" x14ac:dyDescent="0.3">
      <c r="A29" s="68">
        <v>50</v>
      </c>
      <c r="B29" s="68" t="s">
        <v>363</v>
      </c>
      <c r="C29" s="69">
        <v>32906</v>
      </c>
      <c r="D29" s="68" t="s">
        <v>40</v>
      </c>
      <c r="E29" s="71">
        <v>409202050</v>
      </c>
      <c r="F29" s="68">
        <v>556194</v>
      </c>
      <c r="G29" s="68"/>
      <c r="H29" s="68"/>
      <c r="I29" s="68" t="s">
        <v>42</v>
      </c>
      <c r="J29" s="68" t="s">
        <v>367</v>
      </c>
      <c r="K29" s="70" t="s">
        <v>368</v>
      </c>
      <c r="L29" s="68" t="s">
        <v>369</v>
      </c>
      <c r="M29" s="68" t="s">
        <v>363</v>
      </c>
      <c r="N29" s="71">
        <v>5581988328212</v>
      </c>
      <c r="O29" s="71" t="s">
        <v>106</v>
      </c>
      <c r="P29" s="71" t="s">
        <v>106</v>
      </c>
      <c r="Q29" s="68" t="s">
        <v>66</v>
      </c>
      <c r="R29" s="68" t="str" cm="1">
        <f t="array" ref="R29">_xlfn.IFS(BaseClientes[[#This Row],[tipoDeCliente]]="ADVISOR","ADVISOR",BaseClientes[[#This Row],[tipoDeCliente]]="FAMILIA","RETENCAO",BaseClientes[[#This Row],[tipoDeCliente]]="RETENCAO","RETENCAO",BaseClientes[[#This Row],[tipoDeCliente]]="NORMAL","CONSULTORIA",BaseClientes[[#This Row],[tipoDeCliente]]="HIBRIDO","CONSULTORIA")</f>
        <v>CONSULTORIA</v>
      </c>
      <c r="S29" s="68" t="s">
        <v>2799</v>
      </c>
      <c r="T29" s="68" t="s">
        <v>185</v>
      </c>
      <c r="U29" s="68" t="s">
        <v>370</v>
      </c>
      <c r="V29" s="71">
        <v>5581988328212</v>
      </c>
      <c r="W29" s="69">
        <v>44078</v>
      </c>
      <c r="X29" s="69">
        <v>44078</v>
      </c>
      <c r="Y29" s="68" t="s">
        <v>369</v>
      </c>
      <c r="Z29" s="68" t="s">
        <v>369</v>
      </c>
      <c r="AA29" s="68" t="s">
        <v>363</v>
      </c>
      <c r="AB29" s="68" t="s">
        <v>3902</v>
      </c>
      <c r="AC29" s="68" t="s">
        <v>53</v>
      </c>
      <c r="AD29" s="68" t="s">
        <v>56</v>
      </c>
      <c r="AE29" s="68" t="s">
        <v>176</v>
      </c>
      <c r="AF29" s="72">
        <v>1</v>
      </c>
      <c r="AG29" s="68">
        <v>1</v>
      </c>
      <c r="AH29" s="68" t="s">
        <v>54</v>
      </c>
      <c r="AI29" s="68" t="s">
        <v>56</v>
      </c>
      <c r="AJ29" s="68" t="s">
        <v>54</v>
      </c>
      <c r="AK29" s="68" t="str" cm="1">
        <f t="array" ref="AK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 s="69" t="s">
        <v>69</v>
      </c>
      <c r="AM29" s="69">
        <v>45008</v>
      </c>
    </row>
    <row r="30" spans="1:39" ht="15" customHeight="1" x14ac:dyDescent="0.3">
      <c r="A30" s="68">
        <v>52</v>
      </c>
      <c r="B30" s="68" t="s">
        <v>371</v>
      </c>
      <c r="C30" s="69">
        <v>22636</v>
      </c>
      <c r="D30" s="68" t="s">
        <v>40</v>
      </c>
      <c r="E30" s="71">
        <v>1409202052</v>
      </c>
      <c r="F30" s="68">
        <v>4475984</v>
      </c>
      <c r="G30" s="68" t="s">
        <v>42</v>
      </c>
      <c r="H30" s="68"/>
      <c r="I30" s="68" t="s">
        <v>42</v>
      </c>
      <c r="J30" s="68" t="s">
        <v>373</v>
      </c>
      <c r="K30" s="70" t="s">
        <v>374</v>
      </c>
      <c r="L30" s="68" t="s">
        <v>375</v>
      </c>
      <c r="M30" s="68" t="s">
        <v>371</v>
      </c>
      <c r="N30" s="71">
        <v>55819911331916</v>
      </c>
      <c r="O30" s="71" t="s">
        <v>106</v>
      </c>
      <c r="P30" s="71" t="s">
        <v>42</v>
      </c>
      <c r="Q30" s="68" t="s">
        <v>66</v>
      </c>
      <c r="R30" s="68" t="str" cm="1">
        <f t="array" ref="R30">_xlfn.IFS(BaseClientes[[#This Row],[tipoDeCliente]]="ADVISOR","ADVISOR",BaseClientes[[#This Row],[tipoDeCliente]]="FAMILIA","RETENCAO",BaseClientes[[#This Row],[tipoDeCliente]]="RETENCAO","RETENCAO",BaseClientes[[#This Row],[tipoDeCliente]]="NORMAL","CONSULTORIA",BaseClientes[[#This Row],[tipoDeCliente]]="HIBRIDO","CONSULTORIA")</f>
        <v>CONSULTORIA</v>
      </c>
      <c r="S30" s="68" t="s">
        <v>49</v>
      </c>
      <c r="T30" s="68" t="s">
        <v>50</v>
      </c>
      <c r="U30" s="68" t="s">
        <v>376</v>
      </c>
      <c r="V30" s="71">
        <v>55819911331916</v>
      </c>
      <c r="W30" s="69">
        <v>44088</v>
      </c>
      <c r="X30" s="69">
        <v>44088</v>
      </c>
      <c r="Y30" s="68" t="s">
        <v>375</v>
      </c>
      <c r="Z30" s="68" t="s">
        <v>375</v>
      </c>
      <c r="AA30" s="68" t="s">
        <v>371</v>
      </c>
      <c r="AB30" s="68" t="s">
        <v>3894</v>
      </c>
      <c r="AC30" s="68" t="s">
        <v>53</v>
      </c>
      <c r="AD30" s="68" t="s">
        <v>56</v>
      </c>
      <c r="AE30" s="68" t="s">
        <v>176</v>
      </c>
      <c r="AF30" s="72">
        <v>1</v>
      </c>
      <c r="AG30" s="68">
        <v>1</v>
      </c>
      <c r="AH30" s="68" t="s">
        <v>54</v>
      </c>
      <c r="AI30" s="68" t="s">
        <v>56</v>
      </c>
      <c r="AJ30" s="68" t="s">
        <v>54</v>
      </c>
      <c r="AK30" s="68" t="str" cm="1">
        <f t="array" ref="AK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 s="69" t="s">
        <v>69</v>
      </c>
      <c r="AM30" s="69">
        <v>44518</v>
      </c>
    </row>
    <row r="31" spans="1:39" ht="15" customHeight="1" x14ac:dyDescent="0.3">
      <c r="A31" s="68">
        <v>53</v>
      </c>
      <c r="B31" s="68" t="s">
        <v>377</v>
      </c>
      <c r="C31" s="69">
        <v>26073</v>
      </c>
      <c r="D31" s="68" t="s">
        <v>40</v>
      </c>
      <c r="E31" s="71">
        <v>1609202053</v>
      </c>
      <c r="F31" s="68">
        <v>4567963</v>
      </c>
      <c r="G31" s="68" t="s">
        <v>42</v>
      </c>
      <c r="H31" s="68"/>
      <c r="I31" s="68" t="s">
        <v>3927</v>
      </c>
      <c r="J31" s="68" t="s">
        <v>380</v>
      </c>
      <c r="K31" s="70" t="s">
        <v>381</v>
      </c>
      <c r="L31" s="68" t="s">
        <v>379</v>
      </c>
      <c r="M31" s="68" t="s">
        <v>377</v>
      </c>
      <c r="N31" s="71">
        <v>5581992397973</v>
      </c>
      <c r="O31" s="71" t="s">
        <v>106</v>
      </c>
      <c r="P31" s="71" t="s">
        <v>42</v>
      </c>
      <c r="Q31" s="68" t="s">
        <v>66</v>
      </c>
      <c r="R31" s="68" t="str" cm="1">
        <f t="array" ref="R31">_xlfn.IFS(BaseClientes[[#This Row],[tipoDeCliente]]="ADVISOR","ADVISOR",BaseClientes[[#This Row],[tipoDeCliente]]="FAMILIA","RETENCAO",BaseClientes[[#This Row],[tipoDeCliente]]="RETENCAO","RETENCAO",BaseClientes[[#This Row],[tipoDeCliente]]="NORMAL","CONSULTORIA",BaseClientes[[#This Row],[tipoDeCliente]]="HIBRIDO","CONSULTORIA")</f>
        <v>CONSULTORIA</v>
      </c>
      <c r="S31" s="68" t="s">
        <v>49</v>
      </c>
      <c r="T31" s="68" t="s">
        <v>50</v>
      </c>
      <c r="U31" s="68" t="s">
        <v>51</v>
      </c>
      <c r="V31" s="71">
        <v>5581992397973</v>
      </c>
      <c r="W31" s="69">
        <v>44090</v>
      </c>
      <c r="X31" s="69">
        <v>44134</v>
      </c>
      <c r="Y31" s="68" t="s">
        <v>382</v>
      </c>
      <c r="Z31" s="68" t="s">
        <v>379</v>
      </c>
      <c r="AA31" s="68" t="s">
        <v>377</v>
      </c>
      <c r="AB31" s="68" t="s">
        <v>3894</v>
      </c>
      <c r="AC31" s="68" t="s">
        <v>53</v>
      </c>
      <c r="AD31" s="68" t="s">
        <v>54</v>
      </c>
      <c r="AE31" s="68" t="s">
        <v>383</v>
      </c>
      <c r="AF31" s="72">
        <v>1</v>
      </c>
      <c r="AG31" s="68">
        <v>1</v>
      </c>
      <c r="AH31" s="68" t="s">
        <v>54</v>
      </c>
      <c r="AI31" s="68" t="s">
        <v>54</v>
      </c>
      <c r="AJ31" s="68" t="s">
        <v>54</v>
      </c>
      <c r="AK31" s="68" t="str" cm="1">
        <f t="array" ref="AK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 s="69" t="s">
        <v>58</v>
      </c>
      <c r="AM31" s="69"/>
    </row>
    <row r="32" spans="1:39" ht="15" customHeight="1" x14ac:dyDescent="0.3">
      <c r="A32" s="68">
        <v>54</v>
      </c>
      <c r="B32" s="68" t="s">
        <v>384</v>
      </c>
      <c r="C32" s="69">
        <v>15255</v>
      </c>
      <c r="D32" s="68" t="s">
        <v>72</v>
      </c>
      <c r="E32" s="71">
        <v>1609202054</v>
      </c>
      <c r="F32" s="68">
        <v>4609878</v>
      </c>
      <c r="G32" s="68" t="s">
        <v>42</v>
      </c>
      <c r="H32" s="68"/>
      <c r="I32" s="68" t="s">
        <v>3932</v>
      </c>
      <c r="J32" s="68" t="s">
        <v>387</v>
      </c>
      <c r="K32" s="70" t="s">
        <v>381</v>
      </c>
      <c r="L32" s="68" t="s">
        <v>3933</v>
      </c>
      <c r="M32" s="68" t="s">
        <v>377</v>
      </c>
      <c r="N32" s="71">
        <v>5581992397973</v>
      </c>
      <c r="O32" s="71" t="s">
        <v>42</v>
      </c>
      <c r="P32" s="71" t="s">
        <v>42</v>
      </c>
      <c r="Q32" s="68" t="s">
        <v>66</v>
      </c>
      <c r="R32" s="68" t="str" cm="1">
        <f t="array" ref="R32">_xlfn.IFS(BaseClientes[[#This Row],[tipoDeCliente]]="ADVISOR","ADVISOR",BaseClientes[[#This Row],[tipoDeCliente]]="FAMILIA","RETENCAO",BaseClientes[[#This Row],[tipoDeCliente]]="RETENCAO","RETENCAO",BaseClientes[[#This Row],[tipoDeCliente]]="NORMAL","CONSULTORIA",BaseClientes[[#This Row],[tipoDeCliente]]="HIBRIDO","CONSULTORIA")</f>
        <v>CONSULTORIA</v>
      </c>
      <c r="S32" s="68" t="s">
        <v>49</v>
      </c>
      <c r="T32" s="68" t="s">
        <v>50</v>
      </c>
      <c r="U32" s="68" t="s">
        <v>51</v>
      </c>
      <c r="V32" s="71">
        <v>5581992397973</v>
      </c>
      <c r="W32" s="69">
        <v>44090</v>
      </c>
      <c r="X32" s="69">
        <v>44134</v>
      </c>
      <c r="Y32" s="68" t="s">
        <v>382</v>
      </c>
      <c r="Z32" s="68" t="s">
        <v>379</v>
      </c>
      <c r="AA32" s="68" t="s">
        <v>377</v>
      </c>
      <c r="AB32" s="68" t="s">
        <v>3894</v>
      </c>
      <c r="AC32" s="68" t="s">
        <v>53</v>
      </c>
      <c r="AD32" s="68" t="s">
        <v>54</v>
      </c>
      <c r="AE32" s="68" t="s">
        <v>383</v>
      </c>
      <c r="AF32" s="72">
        <v>1</v>
      </c>
      <c r="AG32" s="68">
        <v>1</v>
      </c>
      <c r="AH32" s="68" t="s">
        <v>54</v>
      </c>
      <c r="AI32" s="68" t="s">
        <v>54</v>
      </c>
      <c r="AJ32" s="68" t="s">
        <v>54</v>
      </c>
      <c r="AK32" s="68" t="str" cm="1">
        <f t="array" ref="AK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 s="69" t="s">
        <v>58</v>
      </c>
      <c r="AM32" s="69"/>
    </row>
    <row r="33" spans="1:39" ht="15" customHeight="1" x14ac:dyDescent="0.3">
      <c r="A33" s="68">
        <v>55</v>
      </c>
      <c r="B33" s="68" t="s">
        <v>388</v>
      </c>
      <c r="C33" s="69">
        <v>28810</v>
      </c>
      <c r="D33" s="68" t="s">
        <v>72</v>
      </c>
      <c r="E33" s="71">
        <v>1609202055</v>
      </c>
      <c r="F33" s="68">
        <v>4605009</v>
      </c>
      <c r="G33" s="68" t="s">
        <v>42</v>
      </c>
      <c r="H33" s="68"/>
      <c r="I33" s="68" t="s">
        <v>3934</v>
      </c>
      <c r="J33" s="68" t="s">
        <v>391</v>
      </c>
      <c r="K33" s="70" t="s">
        <v>381</v>
      </c>
      <c r="L33" s="68" t="s">
        <v>3935</v>
      </c>
      <c r="M33" s="68" t="s">
        <v>377</v>
      </c>
      <c r="N33" s="71">
        <v>5581992397973</v>
      </c>
      <c r="O33" s="71" t="s">
        <v>106</v>
      </c>
      <c r="P33" s="71" t="s">
        <v>42</v>
      </c>
      <c r="Q33" s="68" t="s">
        <v>66</v>
      </c>
      <c r="R33" s="68" t="str" cm="1">
        <f t="array" ref="R33">_xlfn.IFS(BaseClientes[[#This Row],[tipoDeCliente]]="ADVISOR","ADVISOR",BaseClientes[[#This Row],[tipoDeCliente]]="FAMILIA","RETENCAO",BaseClientes[[#This Row],[tipoDeCliente]]="RETENCAO","RETENCAO",BaseClientes[[#This Row],[tipoDeCliente]]="NORMAL","CONSULTORIA",BaseClientes[[#This Row],[tipoDeCliente]]="HIBRIDO","CONSULTORIA")</f>
        <v>CONSULTORIA</v>
      </c>
      <c r="S33" s="68" t="s">
        <v>49</v>
      </c>
      <c r="T33" s="68" t="s">
        <v>50</v>
      </c>
      <c r="U33" s="68" t="s">
        <v>51</v>
      </c>
      <c r="V33" s="71">
        <v>5581992397973</v>
      </c>
      <c r="W33" s="69">
        <v>44090</v>
      </c>
      <c r="X33" s="69">
        <v>44134</v>
      </c>
      <c r="Y33" s="68" t="s">
        <v>382</v>
      </c>
      <c r="Z33" s="68" t="s">
        <v>379</v>
      </c>
      <c r="AA33" s="68" t="s">
        <v>377</v>
      </c>
      <c r="AB33" s="68" t="s">
        <v>3894</v>
      </c>
      <c r="AC33" s="68" t="s">
        <v>53</v>
      </c>
      <c r="AD33" s="68" t="s">
        <v>54</v>
      </c>
      <c r="AE33" s="68" t="s">
        <v>383</v>
      </c>
      <c r="AF33" s="72">
        <v>0</v>
      </c>
      <c r="AG33" s="68">
        <v>1</v>
      </c>
      <c r="AH33" s="68" t="s">
        <v>54</v>
      </c>
      <c r="AI33" s="68" t="s">
        <v>54</v>
      </c>
      <c r="AJ33" s="68" t="s">
        <v>54</v>
      </c>
      <c r="AK33" s="68" t="str" cm="1">
        <f t="array" ref="AK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 s="69" t="s">
        <v>58</v>
      </c>
      <c r="AM33" s="69"/>
    </row>
    <row r="34" spans="1:39" ht="15" customHeight="1" x14ac:dyDescent="0.3">
      <c r="A34" s="68">
        <v>56</v>
      </c>
      <c r="B34" s="68" t="s">
        <v>392</v>
      </c>
      <c r="C34" s="69"/>
      <c r="D34" s="68" t="s">
        <v>84</v>
      </c>
      <c r="E34" s="71">
        <v>1609202056</v>
      </c>
      <c r="F34" s="68">
        <v>4688245</v>
      </c>
      <c r="G34" s="68">
        <v>8149917</v>
      </c>
      <c r="H34" s="68"/>
      <c r="I34" s="68" t="s">
        <v>3936</v>
      </c>
      <c r="J34" s="68" t="s">
        <v>395</v>
      </c>
      <c r="K34" s="70" t="s">
        <v>381</v>
      </c>
      <c r="L34" s="68" t="s">
        <v>3937</v>
      </c>
      <c r="M34" s="68" t="s">
        <v>377</v>
      </c>
      <c r="N34" s="71">
        <v>5581992397973</v>
      </c>
      <c r="O34" s="71" t="s">
        <v>106</v>
      </c>
      <c r="P34" s="71" t="s">
        <v>42</v>
      </c>
      <c r="Q34" s="68" t="s">
        <v>66</v>
      </c>
      <c r="R34" s="68" t="str" cm="1">
        <f t="array" ref="R34">_xlfn.IFS(BaseClientes[[#This Row],[tipoDeCliente]]="ADVISOR","ADVISOR",BaseClientes[[#This Row],[tipoDeCliente]]="FAMILIA","RETENCAO",BaseClientes[[#This Row],[tipoDeCliente]]="RETENCAO","RETENCAO",BaseClientes[[#This Row],[tipoDeCliente]]="NORMAL","CONSULTORIA",BaseClientes[[#This Row],[tipoDeCliente]]="HIBRIDO","CONSULTORIA")</f>
        <v>CONSULTORIA</v>
      </c>
      <c r="S34" s="68" t="s">
        <v>49</v>
      </c>
      <c r="T34" s="68" t="s">
        <v>50</v>
      </c>
      <c r="U34" s="68" t="s">
        <v>51</v>
      </c>
      <c r="V34" s="71">
        <v>5581992397973</v>
      </c>
      <c r="W34" s="69">
        <v>44090</v>
      </c>
      <c r="X34" s="69">
        <v>44134</v>
      </c>
      <c r="Y34" s="68" t="s">
        <v>382</v>
      </c>
      <c r="Z34" s="68" t="s">
        <v>379</v>
      </c>
      <c r="AA34" s="68" t="s">
        <v>377</v>
      </c>
      <c r="AB34" s="68" t="s">
        <v>3894</v>
      </c>
      <c r="AC34" s="68" t="s">
        <v>53</v>
      </c>
      <c r="AD34" s="68" t="s">
        <v>54</v>
      </c>
      <c r="AE34" s="68" t="s">
        <v>383</v>
      </c>
      <c r="AF34" s="72">
        <v>0</v>
      </c>
      <c r="AG34" s="68">
        <v>1</v>
      </c>
      <c r="AH34" s="68" t="s">
        <v>54</v>
      </c>
      <c r="AI34" s="68" t="s">
        <v>54</v>
      </c>
      <c r="AJ34" s="68" t="s">
        <v>54</v>
      </c>
      <c r="AK34" s="68" t="str" cm="1">
        <f t="array" ref="AK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 s="69" t="s">
        <v>58</v>
      </c>
      <c r="AM34" s="69"/>
    </row>
    <row r="35" spans="1:39" ht="15" customHeight="1" x14ac:dyDescent="0.3">
      <c r="A35" s="68">
        <v>57</v>
      </c>
      <c r="B35" s="68" t="s">
        <v>3938</v>
      </c>
      <c r="C35" s="69"/>
      <c r="D35" s="68" t="s">
        <v>84</v>
      </c>
      <c r="E35" s="71">
        <v>1609202057</v>
      </c>
      <c r="F35" s="68">
        <v>4681655</v>
      </c>
      <c r="G35" s="68">
        <v>5993853</v>
      </c>
      <c r="H35" s="68"/>
      <c r="I35" s="68" t="s">
        <v>3939</v>
      </c>
      <c r="J35" s="68" t="s">
        <v>399</v>
      </c>
      <c r="K35" s="70" t="s">
        <v>381</v>
      </c>
      <c r="L35" s="68" t="s">
        <v>3940</v>
      </c>
      <c r="M35" s="68" t="s">
        <v>377</v>
      </c>
      <c r="N35" s="71">
        <v>5581992397973</v>
      </c>
      <c r="O35" s="71" t="s">
        <v>65</v>
      </c>
      <c r="P35" s="71" t="s">
        <v>42</v>
      </c>
      <c r="Q35" s="68" t="s">
        <v>66</v>
      </c>
      <c r="R35" s="68" t="str" cm="1">
        <f t="array" ref="R35">_xlfn.IFS(BaseClientes[[#This Row],[tipoDeCliente]]="ADVISOR","ADVISOR",BaseClientes[[#This Row],[tipoDeCliente]]="FAMILIA","RETENCAO",BaseClientes[[#This Row],[tipoDeCliente]]="RETENCAO","RETENCAO",BaseClientes[[#This Row],[tipoDeCliente]]="NORMAL","CONSULTORIA",BaseClientes[[#This Row],[tipoDeCliente]]="HIBRIDO","CONSULTORIA")</f>
        <v>CONSULTORIA</v>
      </c>
      <c r="S35" s="68" t="s">
        <v>49</v>
      </c>
      <c r="T35" s="68" t="s">
        <v>50</v>
      </c>
      <c r="U35" s="68" t="s">
        <v>51</v>
      </c>
      <c r="V35" s="71">
        <v>5581992397973</v>
      </c>
      <c r="W35" s="69">
        <v>44090</v>
      </c>
      <c r="X35" s="69">
        <v>44134</v>
      </c>
      <c r="Y35" s="68" t="s">
        <v>382</v>
      </c>
      <c r="Z35" s="68" t="s">
        <v>379</v>
      </c>
      <c r="AA35" s="68" t="s">
        <v>377</v>
      </c>
      <c r="AB35" s="68" t="s">
        <v>3894</v>
      </c>
      <c r="AC35" s="68" t="s">
        <v>53</v>
      </c>
      <c r="AD35" s="68" t="s">
        <v>54</v>
      </c>
      <c r="AE35" s="68" t="s">
        <v>383</v>
      </c>
      <c r="AF35" s="72">
        <v>0</v>
      </c>
      <c r="AG35" s="68">
        <v>1</v>
      </c>
      <c r="AH35" s="68" t="s">
        <v>54</v>
      </c>
      <c r="AI35" s="68" t="s">
        <v>54</v>
      </c>
      <c r="AJ35" s="68" t="s">
        <v>54</v>
      </c>
      <c r="AK35" s="68" t="str" cm="1">
        <f t="array" ref="AK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 s="69" t="s">
        <v>58</v>
      </c>
      <c r="AM35" s="69"/>
    </row>
    <row r="36" spans="1:39" ht="15" customHeight="1" x14ac:dyDescent="0.3">
      <c r="A36" s="68">
        <v>58</v>
      </c>
      <c r="B36" s="68" t="s">
        <v>400</v>
      </c>
      <c r="C36" s="69">
        <v>31929</v>
      </c>
      <c r="D36" s="68" t="s">
        <v>40</v>
      </c>
      <c r="E36" s="71">
        <v>210202058</v>
      </c>
      <c r="F36" s="68"/>
      <c r="G36" s="68" t="s">
        <v>42</v>
      </c>
      <c r="H36" s="68"/>
      <c r="I36" s="68" t="s">
        <v>42</v>
      </c>
      <c r="J36" s="68" t="s">
        <v>403</v>
      </c>
      <c r="K36" s="70" t="s">
        <v>404</v>
      </c>
      <c r="L36" s="68"/>
      <c r="M36" s="68" t="s">
        <v>400</v>
      </c>
      <c r="N36" s="71">
        <v>5511999411646</v>
      </c>
      <c r="O36" s="71" t="s">
        <v>65</v>
      </c>
      <c r="P36" s="71" t="s">
        <v>42</v>
      </c>
      <c r="Q36" s="68" t="s">
        <v>66</v>
      </c>
      <c r="R36" s="68" t="str" cm="1">
        <f t="array" ref="R36">_xlfn.IFS(BaseClientes[[#This Row],[tipoDeCliente]]="ADVISOR","ADVISOR",BaseClientes[[#This Row],[tipoDeCliente]]="FAMILIA","RETENCAO",BaseClientes[[#This Row],[tipoDeCliente]]="RETENCAO","RETENCAO",BaseClientes[[#This Row],[tipoDeCliente]]="NORMAL","CONSULTORIA",BaseClientes[[#This Row],[tipoDeCliente]]="HIBRIDO","CONSULTORIA")</f>
        <v>RETENCAO</v>
      </c>
      <c r="S36" s="68" t="s">
        <v>406</v>
      </c>
      <c r="T36" s="68" t="s">
        <v>407</v>
      </c>
      <c r="U36" s="68" t="s">
        <v>408</v>
      </c>
      <c r="V36" s="71">
        <v>5511999411646</v>
      </c>
      <c r="W36" s="69">
        <v>44106</v>
      </c>
      <c r="X36" s="69">
        <v>44106</v>
      </c>
      <c r="Y36" s="68" t="s">
        <v>405</v>
      </c>
      <c r="Z36" s="68" t="s">
        <v>405</v>
      </c>
      <c r="AA36" s="68" t="s">
        <v>400</v>
      </c>
      <c r="AB36" s="68" t="s">
        <v>3950</v>
      </c>
      <c r="AC36" s="68" t="s">
        <v>140</v>
      </c>
      <c r="AD36" s="68" t="s">
        <v>54</v>
      </c>
      <c r="AE36" s="68" t="s">
        <v>68</v>
      </c>
      <c r="AF36" s="72">
        <v>0</v>
      </c>
      <c r="AG36" s="68" t="s">
        <v>42</v>
      </c>
      <c r="AH36" s="68" t="s">
        <v>54</v>
      </c>
      <c r="AI36" s="68" t="s">
        <v>56</v>
      </c>
      <c r="AJ36" s="68" t="s">
        <v>54</v>
      </c>
      <c r="AK36" s="68" t="str" cm="1">
        <f t="array" ref="AK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 s="69" t="s">
        <v>69</v>
      </c>
      <c r="AM36" s="69">
        <v>45593</v>
      </c>
    </row>
    <row r="37" spans="1:39" ht="15" customHeight="1" x14ac:dyDescent="0.3">
      <c r="A37" s="68">
        <v>59</v>
      </c>
      <c r="B37" s="68" t="s">
        <v>410</v>
      </c>
      <c r="C37" s="69">
        <v>18482</v>
      </c>
      <c r="D37" s="68" t="s">
        <v>40</v>
      </c>
      <c r="E37" s="71">
        <v>1401202059</v>
      </c>
      <c r="F37" s="68">
        <v>3807623</v>
      </c>
      <c r="G37" s="68" t="s">
        <v>42</v>
      </c>
      <c r="H37" s="68"/>
      <c r="I37" s="68" t="s">
        <v>3896</v>
      </c>
      <c r="J37" s="68" t="s">
        <v>413</v>
      </c>
      <c r="K37" s="70" t="s">
        <v>414</v>
      </c>
      <c r="L37" s="68" t="s">
        <v>3897</v>
      </c>
      <c r="M37" s="68" t="s">
        <v>416</v>
      </c>
      <c r="N37" s="71">
        <v>5581982250060</v>
      </c>
      <c r="O37" s="71" t="s">
        <v>106</v>
      </c>
      <c r="P37" s="71" t="s">
        <v>42</v>
      </c>
      <c r="Q37" s="68" t="s">
        <v>66</v>
      </c>
      <c r="R37" s="68" t="str" cm="1">
        <f t="array" ref="R37">_xlfn.IFS(BaseClientes[[#This Row],[tipoDeCliente]]="ADVISOR","ADVISOR",BaseClientes[[#This Row],[tipoDeCliente]]="FAMILIA","RETENCAO",BaseClientes[[#This Row],[tipoDeCliente]]="RETENCAO","RETENCAO",BaseClientes[[#This Row],[tipoDeCliente]]="NORMAL","CONSULTORIA",BaseClientes[[#This Row],[tipoDeCliente]]="HIBRIDO","CONSULTORIA")</f>
        <v>RETENCAO</v>
      </c>
      <c r="S37" s="68" t="s">
        <v>49</v>
      </c>
      <c r="T37" s="68" t="s">
        <v>50</v>
      </c>
      <c r="U37" s="68" t="s">
        <v>132</v>
      </c>
      <c r="V37" s="71">
        <v>5581982250060</v>
      </c>
      <c r="W37" s="69">
        <v>43844</v>
      </c>
      <c r="X37" s="69">
        <v>43844</v>
      </c>
      <c r="Y37" s="68" t="s">
        <v>3898</v>
      </c>
      <c r="Z37" s="68" t="s">
        <v>3897</v>
      </c>
      <c r="AA37" s="68" t="s">
        <v>410</v>
      </c>
      <c r="AB37" s="68" t="s">
        <v>3899</v>
      </c>
      <c r="AC37" s="68" t="s">
        <v>140</v>
      </c>
      <c r="AD37" s="68" t="s">
        <v>56</v>
      </c>
      <c r="AE37" s="68" t="s">
        <v>68</v>
      </c>
      <c r="AF37" s="72">
        <v>0</v>
      </c>
      <c r="AG37" s="68" t="s">
        <v>42</v>
      </c>
      <c r="AH37" s="68" t="s">
        <v>54</v>
      </c>
      <c r="AI37" s="68" t="s">
        <v>56</v>
      </c>
      <c r="AJ37" s="68" t="s">
        <v>54</v>
      </c>
      <c r="AK37" s="68" t="str" cm="1">
        <f t="array" ref="AK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 s="69" t="s">
        <v>58</v>
      </c>
      <c r="AM37" s="69"/>
    </row>
    <row r="38" spans="1:39" ht="15" customHeight="1" x14ac:dyDescent="0.3">
      <c r="A38" s="68">
        <v>60</v>
      </c>
      <c r="B38" s="68" t="s">
        <v>418</v>
      </c>
      <c r="C38" s="69">
        <v>30427</v>
      </c>
      <c r="D38" s="68" t="s">
        <v>72</v>
      </c>
      <c r="E38" s="71">
        <v>1401202060</v>
      </c>
      <c r="F38" s="68">
        <v>4344082</v>
      </c>
      <c r="G38" s="68" t="s">
        <v>42</v>
      </c>
      <c r="H38" s="68"/>
      <c r="I38" s="68" t="s">
        <v>3900</v>
      </c>
      <c r="J38" s="68" t="s">
        <v>421</v>
      </c>
      <c r="K38" s="70" t="s">
        <v>422</v>
      </c>
      <c r="L38" s="68" t="s">
        <v>3901</v>
      </c>
      <c r="M38" s="68" t="s">
        <v>416</v>
      </c>
      <c r="N38" s="71">
        <v>5581982250060</v>
      </c>
      <c r="O38" s="71" t="s">
        <v>65</v>
      </c>
      <c r="P38" s="71" t="s">
        <v>42</v>
      </c>
      <c r="Q38" s="68" t="s">
        <v>66</v>
      </c>
      <c r="R38" s="68" t="str" cm="1">
        <f t="array" ref="R38">_xlfn.IFS(BaseClientes[[#This Row],[tipoDeCliente]]="ADVISOR","ADVISOR",BaseClientes[[#This Row],[tipoDeCliente]]="FAMILIA","RETENCAO",BaseClientes[[#This Row],[tipoDeCliente]]="RETENCAO","RETENCAO",BaseClientes[[#This Row],[tipoDeCliente]]="NORMAL","CONSULTORIA",BaseClientes[[#This Row],[tipoDeCliente]]="HIBRIDO","CONSULTORIA")</f>
        <v>RETENCAO</v>
      </c>
      <c r="S38" s="68" t="s">
        <v>49</v>
      </c>
      <c r="T38" s="68" t="s">
        <v>50</v>
      </c>
      <c r="U38" s="68" t="s">
        <v>82</v>
      </c>
      <c r="V38" s="71">
        <v>5581992348656</v>
      </c>
      <c r="W38" s="69">
        <v>43844</v>
      </c>
      <c r="X38" s="69">
        <v>43844</v>
      </c>
      <c r="Y38" s="68" t="s">
        <v>3898</v>
      </c>
      <c r="Z38" s="68" t="s">
        <v>3901</v>
      </c>
      <c r="AA38" s="68" t="s">
        <v>418</v>
      </c>
      <c r="AB38" s="68" t="s">
        <v>3902</v>
      </c>
      <c r="AC38" s="68" t="s">
        <v>140</v>
      </c>
      <c r="AD38" s="68" t="s">
        <v>54</v>
      </c>
      <c r="AE38" s="68" t="s">
        <v>68</v>
      </c>
      <c r="AF38" s="72">
        <v>0</v>
      </c>
      <c r="AG38" s="68" t="s">
        <v>42</v>
      </c>
      <c r="AH38" s="68" t="s">
        <v>54</v>
      </c>
      <c r="AI38" s="68" t="s">
        <v>54</v>
      </c>
      <c r="AJ38" s="68" t="s">
        <v>54</v>
      </c>
      <c r="AK38" s="68" t="str" cm="1">
        <f t="array" ref="AK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 s="69" t="s">
        <v>58</v>
      </c>
      <c r="AM38" s="69"/>
    </row>
    <row r="39" spans="1:39" ht="15" customHeight="1" x14ac:dyDescent="0.3">
      <c r="A39" s="68">
        <v>61</v>
      </c>
      <c r="B39" s="68" t="s">
        <v>416</v>
      </c>
      <c r="C39" s="69">
        <v>30464</v>
      </c>
      <c r="D39" s="68" t="s">
        <v>40</v>
      </c>
      <c r="E39" s="71">
        <v>1401202061</v>
      </c>
      <c r="F39" s="68">
        <v>3807582</v>
      </c>
      <c r="G39" s="68" t="s">
        <v>42</v>
      </c>
      <c r="H39" s="68"/>
      <c r="I39" s="68" t="s">
        <v>3903</v>
      </c>
      <c r="J39" s="68" t="s">
        <v>425</v>
      </c>
      <c r="K39" s="70" t="s">
        <v>414</v>
      </c>
      <c r="L39" s="68" t="s">
        <v>3904</v>
      </c>
      <c r="M39" s="68" t="s">
        <v>416</v>
      </c>
      <c r="N39" s="71">
        <v>5581982250060</v>
      </c>
      <c r="O39" s="71" t="s">
        <v>106</v>
      </c>
      <c r="P39" s="71" t="s">
        <v>42</v>
      </c>
      <c r="Q39" s="68" t="s">
        <v>66</v>
      </c>
      <c r="R39" s="68" t="str" cm="1">
        <f t="array" ref="R39">_xlfn.IFS(BaseClientes[[#This Row],[tipoDeCliente]]="ADVISOR","ADVISOR",BaseClientes[[#This Row],[tipoDeCliente]]="FAMILIA","RETENCAO",BaseClientes[[#This Row],[tipoDeCliente]]="RETENCAO","RETENCAO",BaseClientes[[#This Row],[tipoDeCliente]]="NORMAL","CONSULTORIA",BaseClientes[[#This Row],[tipoDeCliente]]="HIBRIDO","CONSULTORIA")</f>
        <v>RETENCAO</v>
      </c>
      <c r="S39" s="68" t="s">
        <v>49</v>
      </c>
      <c r="T39" s="68" t="s">
        <v>50</v>
      </c>
      <c r="U39" s="68" t="s">
        <v>82</v>
      </c>
      <c r="V39" s="71">
        <v>5581982250060</v>
      </c>
      <c r="W39" s="69">
        <v>43844</v>
      </c>
      <c r="X39" s="69">
        <v>43844</v>
      </c>
      <c r="Y39" s="68" t="s">
        <v>3898</v>
      </c>
      <c r="Z39" s="68" t="s">
        <v>3904</v>
      </c>
      <c r="AA39" s="68" t="s">
        <v>416</v>
      </c>
      <c r="AB39" s="68" t="s">
        <v>3902</v>
      </c>
      <c r="AC39" s="68" t="s">
        <v>140</v>
      </c>
      <c r="AD39" s="68" t="s">
        <v>54</v>
      </c>
      <c r="AE39" s="68" t="s">
        <v>68</v>
      </c>
      <c r="AF39" s="72">
        <v>0</v>
      </c>
      <c r="AG39" s="68"/>
      <c r="AH39" s="68" t="s">
        <v>54</v>
      </c>
      <c r="AI39" s="68" t="s">
        <v>56</v>
      </c>
      <c r="AJ39" s="68" t="s">
        <v>54</v>
      </c>
      <c r="AK39" s="68" t="str" cm="1">
        <f t="array" ref="AK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 s="69" t="s">
        <v>58</v>
      </c>
      <c r="AM39" s="69"/>
    </row>
    <row r="40" spans="1:39" ht="15" customHeight="1" x14ac:dyDescent="0.3">
      <c r="A40" s="68">
        <v>62</v>
      </c>
      <c r="B40" s="68" t="s">
        <v>427</v>
      </c>
      <c r="C40" s="69">
        <v>29394</v>
      </c>
      <c r="D40" s="68" t="s">
        <v>72</v>
      </c>
      <c r="E40" s="71">
        <v>510202062</v>
      </c>
      <c r="F40" s="68">
        <v>4567665</v>
      </c>
      <c r="G40" s="68" t="s">
        <v>42</v>
      </c>
      <c r="H40" s="68"/>
      <c r="I40" s="68" t="s">
        <v>42</v>
      </c>
      <c r="J40" s="68" t="s">
        <v>430</v>
      </c>
      <c r="K40" s="70" t="s">
        <v>431</v>
      </c>
      <c r="L40" s="68" t="s">
        <v>432</v>
      </c>
      <c r="M40" s="68" t="s">
        <v>427</v>
      </c>
      <c r="N40" s="71">
        <v>5521997918449</v>
      </c>
      <c r="O40" s="71" t="s">
        <v>65</v>
      </c>
      <c r="P40" s="71" t="s">
        <v>42</v>
      </c>
      <c r="Q40" s="68" t="s">
        <v>66</v>
      </c>
      <c r="R40" s="68" t="str" cm="1">
        <f t="array" ref="R40">_xlfn.IFS(BaseClientes[[#This Row],[tipoDeCliente]]="ADVISOR","ADVISOR",BaseClientes[[#This Row],[tipoDeCliente]]="FAMILIA","RETENCAO",BaseClientes[[#This Row],[tipoDeCliente]]="RETENCAO","RETENCAO",BaseClientes[[#This Row],[tipoDeCliente]]="NORMAL","CONSULTORIA",BaseClientes[[#This Row],[tipoDeCliente]]="HIBRIDO","CONSULTORIA")</f>
        <v>CONSULTORIA</v>
      </c>
      <c r="S40" s="68" t="s">
        <v>433</v>
      </c>
      <c r="T40" s="68" t="s">
        <v>434</v>
      </c>
      <c r="U40" s="68" t="s">
        <v>435</v>
      </c>
      <c r="V40" s="71">
        <v>55219967408828</v>
      </c>
      <c r="W40" s="69">
        <v>44109</v>
      </c>
      <c r="X40" s="69">
        <v>44109</v>
      </c>
      <c r="Y40" s="68" t="s">
        <v>432</v>
      </c>
      <c r="Z40" s="68" t="s">
        <v>432</v>
      </c>
      <c r="AA40" s="68" t="s">
        <v>427</v>
      </c>
      <c r="AB40" s="68" t="s">
        <v>3893</v>
      </c>
      <c r="AC40" s="68" t="s">
        <v>140</v>
      </c>
      <c r="AD40" s="68" t="s">
        <v>56</v>
      </c>
      <c r="AE40" s="68" t="s">
        <v>176</v>
      </c>
      <c r="AF40" s="72">
        <v>1</v>
      </c>
      <c r="AG40" s="68">
        <v>1</v>
      </c>
      <c r="AH40" s="68" t="s">
        <v>54</v>
      </c>
      <c r="AI40" s="68" t="s">
        <v>56</v>
      </c>
      <c r="AJ40" s="68" t="s">
        <v>54</v>
      </c>
      <c r="AK40" s="68" t="str" cm="1">
        <f t="array" ref="AK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 s="69" t="s">
        <v>69</v>
      </c>
      <c r="AM40" s="69">
        <v>45061</v>
      </c>
    </row>
    <row r="41" spans="1:39" ht="15" customHeight="1" x14ac:dyDescent="0.3">
      <c r="A41" s="68">
        <v>63</v>
      </c>
      <c r="B41" s="68" t="s">
        <v>436</v>
      </c>
      <c r="C41" s="69">
        <v>31604</v>
      </c>
      <c r="D41" s="68" t="s">
        <v>72</v>
      </c>
      <c r="E41" s="71">
        <v>610202063</v>
      </c>
      <c r="F41" s="68">
        <v>3250775</v>
      </c>
      <c r="G41" s="68" t="s">
        <v>42</v>
      </c>
      <c r="H41" s="68"/>
      <c r="I41" s="68" t="s">
        <v>42</v>
      </c>
      <c r="J41" s="68" t="s">
        <v>439</v>
      </c>
      <c r="K41" s="70" t="s">
        <v>440</v>
      </c>
      <c r="L41" s="68" t="s">
        <v>441</v>
      </c>
      <c r="M41" s="68" t="s">
        <v>442</v>
      </c>
      <c r="N41" s="71">
        <v>5581999376020</v>
      </c>
      <c r="O41" s="71" t="s">
        <v>65</v>
      </c>
      <c r="P41" s="71" t="s">
        <v>42</v>
      </c>
      <c r="Q41" s="68" t="s">
        <v>66</v>
      </c>
      <c r="R41" s="68" t="str" cm="1">
        <f t="array" ref="R41">_xlfn.IFS(BaseClientes[[#This Row],[tipoDeCliente]]="ADVISOR","ADVISOR",BaseClientes[[#This Row],[tipoDeCliente]]="FAMILIA","RETENCAO",BaseClientes[[#This Row],[tipoDeCliente]]="RETENCAO","RETENCAO",BaseClientes[[#This Row],[tipoDeCliente]]="NORMAL","CONSULTORIA",BaseClientes[[#This Row],[tipoDeCliente]]="HIBRIDO","CONSULTORIA")</f>
        <v>CONSULTORIA</v>
      </c>
      <c r="S41" s="68" t="s">
        <v>49</v>
      </c>
      <c r="T41" s="68" t="s">
        <v>50</v>
      </c>
      <c r="U41" s="68" t="s">
        <v>443</v>
      </c>
      <c r="V41" s="71">
        <v>5581999376020</v>
      </c>
      <c r="W41" s="69">
        <v>44110</v>
      </c>
      <c r="X41" s="69">
        <v>44110</v>
      </c>
      <c r="Y41" s="68" t="s">
        <v>444</v>
      </c>
      <c r="Z41" s="68" t="s">
        <v>444</v>
      </c>
      <c r="AA41" s="68" t="s">
        <v>442</v>
      </c>
      <c r="AB41" s="68" t="s">
        <v>3893</v>
      </c>
      <c r="AC41" s="68" t="s">
        <v>53</v>
      </c>
      <c r="AD41" s="68" t="s">
        <v>54</v>
      </c>
      <c r="AE41" s="68" t="s">
        <v>176</v>
      </c>
      <c r="AF41" s="72">
        <v>1</v>
      </c>
      <c r="AG41" s="68">
        <v>1</v>
      </c>
      <c r="AH41" s="68" t="s">
        <v>54</v>
      </c>
      <c r="AI41" s="68" t="s">
        <v>56</v>
      </c>
      <c r="AJ41" s="68" t="s">
        <v>54</v>
      </c>
      <c r="AK41" s="68" t="str" cm="1">
        <f t="array" ref="AK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 s="69" t="s">
        <v>69</v>
      </c>
      <c r="AM41" s="69">
        <v>45127</v>
      </c>
    </row>
    <row r="42" spans="1:39" ht="15" customHeight="1" x14ac:dyDescent="0.3">
      <c r="A42" s="68">
        <v>64</v>
      </c>
      <c r="B42" s="68" t="s">
        <v>442</v>
      </c>
      <c r="C42" s="69">
        <v>30218</v>
      </c>
      <c r="D42" s="68" t="s">
        <v>40</v>
      </c>
      <c r="E42" s="71">
        <v>610202064</v>
      </c>
      <c r="F42" s="68">
        <v>3004905</v>
      </c>
      <c r="G42" s="68"/>
      <c r="H42" s="68"/>
      <c r="I42" s="68" t="s">
        <v>42</v>
      </c>
      <c r="J42" s="68" t="s">
        <v>448</v>
      </c>
      <c r="K42" s="70" t="s">
        <v>440</v>
      </c>
      <c r="L42" s="68" t="s">
        <v>444</v>
      </c>
      <c r="M42" s="68" t="s">
        <v>442</v>
      </c>
      <c r="N42" s="71">
        <v>5581999376020</v>
      </c>
      <c r="O42" s="71" t="s">
        <v>106</v>
      </c>
      <c r="P42" s="71" t="s">
        <v>106</v>
      </c>
      <c r="Q42" s="68" t="s">
        <v>66</v>
      </c>
      <c r="R42" s="68" t="str" cm="1">
        <f t="array" ref="R42">_xlfn.IFS(BaseClientes[[#This Row],[tipoDeCliente]]="ADVISOR","ADVISOR",BaseClientes[[#This Row],[tipoDeCliente]]="FAMILIA","RETENCAO",BaseClientes[[#This Row],[tipoDeCliente]]="RETENCAO","RETENCAO",BaseClientes[[#This Row],[tipoDeCliente]]="NORMAL","CONSULTORIA",BaseClientes[[#This Row],[tipoDeCliente]]="HIBRIDO","CONSULTORIA")</f>
        <v>CONSULTORIA</v>
      </c>
      <c r="S42" s="68" t="s">
        <v>49</v>
      </c>
      <c r="T42" s="68" t="s">
        <v>50</v>
      </c>
      <c r="U42" s="68" t="s">
        <v>443</v>
      </c>
      <c r="V42" s="71">
        <v>5581999376020</v>
      </c>
      <c r="W42" s="69">
        <v>44110</v>
      </c>
      <c r="X42" s="69">
        <v>44110</v>
      </c>
      <c r="Y42" s="68" t="s">
        <v>444</v>
      </c>
      <c r="Z42" s="68" t="s">
        <v>444</v>
      </c>
      <c r="AA42" s="68" t="s">
        <v>442</v>
      </c>
      <c r="AB42" s="68" t="s">
        <v>3902</v>
      </c>
      <c r="AC42" s="68" t="s">
        <v>53</v>
      </c>
      <c r="AD42" s="68" t="s">
        <v>54</v>
      </c>
      <c r="AE42" s="68" t="s">
        <v>176</v>
      </c>
      <c r="AF42" s="72">
        <v>1</v>
      </c>
      <c r="AG42" s="68">
        <v>1</v>
      </c>
      <c r="AH42" s="68" t="s">
        <v>54</v>
      </c>
      <c r="AI42" s="68" t="s">
        <v>56</v>
      </c>
      <c r="AJ42" s="68" t="s">
        <v>54</v>
      </c>
      <c r="AK42" s="68" t="str" cm="1">
        <f t="array" ref="AK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 s="69" t="s">
        <v>69</v>
      </c>
      <c r="AM42" s="69">
        <v>45127</v>
      </c>
    </row>
    <row r="43" spans="1:39" ht="15" customHeight="1" x14ac:dyDescent="0.3">
      <c r="A43" s="68">
        <v>65</v>
      </c>
      <c r="B43" s="68" t="s">
        <v>449</v>
      </c>
      <c r="C43" s="69">
        <v>44430</v>
      </c>
      <c r="D43" s="68" t="s">
        <v>72</v>
      </c>
      <c r="E43" s="71">
        <v>510202065</v>
      </c>
      <c r="F43" s="68"/>
      <c r="G43" s="68"/>
      <c r="H43" s="68"/>
      <c r="I43" s="68" t="s">
        <v>42</v>
      </c>
      <c r="J43" s="68" t="s">
        <v>453</v>
      </c>
      <c r="K43" s="70" t="s">
        <v>440</v>
      </c>
      <c r="L43" s="68" t="s">
        <v>454</v>
      </c>
      <c r="M43" s="68" t="s">
        <v>442</v>
      </c>
      <c r="N43" s="71">
        <v>5581999376020</v>
      </c>
      <c r="O43" s="71" t="s">
        <v>42</v>
      </c>
      <c r="P43" s="71" t="s">
        <v>65</v>
      </c>
      <c r="Q43" s="68" t="s">
        <v>66</v>
      </c>
      <c r="R43" s="68" t="str" cm="1">
        <f t="array" ref="R43">_xlfn.IFS(BaseClientes[[#This Row],[tipoDeCliente]]="ADVISOR","ADVISOR",BaseClientes[[#This Row],[tipoDeCliente]]="FAMILIA","RETENCAO",BaseClientes[[#This Row],[tipoDeCliente]]="RETENCAO","RETENCAO",BaseClientes[[#This Row],[tipoDeCliente]]="NORMAL","CONSULTORIA",BaseClientes[[#This Row],[tipoDeCliente]]="HIBRIDO","CONSULTORIA")</f>
        <v>CONSULTORIA</v>
      </c>
      <c r="S43" s="68" t="s">
        <v>49</v>
      </c>
      <c r="T43" s="68" t="s">
        <v>50</v>
      </c>
      <c r="U43" s="68" t="s">
        <v>443</v>
      </c>
      <c r="V43" s="71">
        <v>5581999376020</v>
      </c>
      <c r="W43" s="69">
        <v>44109</v>
      </c>
      <c r="X43" s="69">
        <v>44109</v>
      </c>
      <c r="Y43" s="68" t="s">
        <v>444</v>
      </c>
      <c r="Z43" s="68" t="s">
        <v>444</v>
      </c>
      <c r="AA43" s="68" t="s">
        <v>442</v>
      </c>
      <c r="AB43" s="68" t="s">
        <v>151</v>
      </c>
      <c r="AC43" s="68" t="s">
        <v>53</v>
      </c>
      <c r="AD43" s="68" t="s">
        <v>56</v>
      </c>
      <c r="AE43" s="68" t="s">
        <v>176</v>
      </c>
      <c r="AF43" s="72">
        <v>1</v>
      </c>
      <c r="AG43" s="68">
        <v>1</v>
      </c>
      <c r="AH43" s="68" t="s">
        <v>54</v>
      </c>
      <c r="AI43" s="68" t="s">
        <v>56</v>
      </c>
      <c r="AJ43" s="68" t="s">
        <v>54</v>
      </c>
      <c r="AK43" s="68" t="str" cm="1">
        <f t="array" ref="AK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 s="69" t="s">
        <v>69</v>
      </c>
      <c r="AM43" s="69">
        <v>45127</v>
      </c>
    </row>
    <row r="44" spans="1:39" ht="15" customHeight="1" x14ac:dyDescent="0.3">
      <c r="A44" s="68">
        <v>66</v>
      </c>
      <c r="B44" s="68" t="s">
        <v>455</v>
      </c>
      <c r="C44" s="69">
        <v>43565</v>
      </c>
      <c r="D44" s="68" t="s">
        <v>72</v>
      </c>
      <c r="E44" s="71">
        <v>510202066</v>
      </c>
      <c r="F44" s="68"/>
      <c r="G44" s="68"/>
      <c r="H44" s="68"/>
      <c r="I44" s="68" t="s">
        <v>42</v>
      </c>
      <c r="J44" s="68" t="s">
        <v>458</v>
      </c>
      <c r="K44" s="70" t="s">
        <v>440</v>
      </c>
      <c r="L44" s="68" t="s">
        <v>454</v>
      </c>
      <c r="M44" s="68" t="s">
        <v>442</v>
      </c>
      <c r="N44" s="71">
        <v>5581999376020</v>
      </c>
      <c r="O44" s="71" t="s">
        <v>42</v>
      </c>
      <c r="P44" s="71" t="s">
        <v>65</v>
      </c>
      <c r="Q44" s="68" t="s">
        <v>66</v>
      </c>
      <c r="R44" s="68" t="str" cm="1">
        <f t="array" ref="R44">_xlfn.IFS(BaseClientes[[#This Row],[tipoDeCliente]]="ADVISOR","ADVISOR",BaseClientes[[#This Row],[tipoDeCliente]]="FAMILIA","RETENCAO",BaseClientes[[#This Row],[tipoDeCliente]]="RETENCAO","RETENCAO",BaseClientes[[#This Row],[tipoDeCliente]]="NORMAL","CONSULTORIA",BaseClientes[[#This Row],[tipoDeCliente]]="HIBRIDO","CONSULTORIA")</f>
        <v>CONSULTORIA</v>
      </c>
      <c r="S44" s="68" t="s">
        <v>49</v>
      </c>
      <c r="T44" s="68" t="s">
        <v>50</v>
      </c>
      <c r="U44" s="68" t="s">
        <v>443</v>
      </c>
      <c r="V44" s="71">
        <v>5581999376020</v>
      </c>
      <c r="W44" s="69">
        <v>44109</v>
      </c>
      <c r="X44" s="69">
        <v>44109</v>
      </c>
      <c r="Y44" s="68" t="s">
        <v>444</v>
      </c>
      <c r="Z44" s="68" t="s">
        <v>444</v>
      </c>
      <c r="AA44" s="68" t="s">
        <v>442</v>
      </c>
      <c r="AB44" s="68" t="s">
        <v>151</v>
      </c>
      <c r="AC44" s="68" t="s">
        <v>140</v>
      </c>
      <c r="AD44" s="68" t="s">
        <v>56</v>
      </c>
      <c r="AE44" s="68" t="s">
        <v>176</v>
      </c>
      <c r="AF44" s="72">
        <v>1</v>
      </c>
      <c r="AG44" s="68">
        <v>1</v>
      </c>
      <c r="AH44" s="68" t="s">
        <v>54</v>
      </c>
      <c r="AI44" s="68" t="s">
        <v>56</v>
      </c>
      <c r="AJ44" s="68" t="s">
        <v>54</v>
      </c>
      <c r="AK44" s="68" t="str" cm="1">
        <f t="array" ref="AK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 s="69" t="s">
        <v>69</v>
      </c>
      <c r="AM44" s="69">
        <v>45127</v>
      </c>
    </row>
    <row r="45" spans="1:39" ht="15" customHeight="1" x14ac:dyDescent="0.3">
      <c r="A45" s="68">
        <v>67</v>
      </c>
      <c r="B45" s="68" t="s">
        <v>459</v>
      </c>
      <c r="C45" s="69">
        <v>40099</v>
      </c>
      <c r="D45" s="68" t="s">
        <v>72</v>
      </c>
      <c r="E45" s="71">
        <v>510202067</v>
      </c>
      <c r="F45" s="68"/>
      <c r="G45" s="68"/>
      <c r="H45" s="68"/>
      <c r="I45" s="68" t="s">
        <v>42</v>
      </c>
      <c r="J45" s="68" t="s">
        <v>462</v>
      </c>
      <c r="K45" s="70" t="s">
        <v>440</v>
      </c>
      <c r="L45" s="68" t="s">
        <v>454</v>
      </c>
      <c r="M45" s="68" t="s">
        <v>442</v>
      </c>
      <c r="N45" s="71">
        <v>5581999376020</v>
      </c>
      <c r="O45" s="71" t="s">
        <v>42</v>
      </c>
      <c r="P45" s="71" t="s">
        <v>65</v>
      </c>
      <c r="Q45" s="68" t="s">
        <v>66</v>
      </c>
      <c r="R45" s="68" t="str" cm="1">
        <f t="array" ref="R45">_xlfn.IFS(BaseClientes[[#This Row],[tipoDeCliente]]="ADVISOR","ADVISOR",BaseClientes[[#This Row],[tipoDeCliente]]="FAMILIA","RETENCAO",BaseClientes[[#This Row],[tipoDeCliente]]="RETENCAO","RETENCAO",BaseClientes[[#This Row],[tipoDeCliente]]="NORMAL","CONSULTORIA",BaseClientes[[#This Row],[tipoDeCliente]]="HIBRIDO","CONSULTORIA")</f>
        <v>CONSULTORIA</v>
      </c>
      <c r="S45" s="68" t="s">
        <v>49</v>
      </c>
      <c r="T45" s="68" t="s">
        <v>50</v>
      </c>
      <c r="U45" s="68" t="s">
        <v>443</v>
      </c>
      <c r="V45" s="71">
        <v>5581999376020</v>
      </c>
      <c r="W45" s="69">
        <v>44109</v>
      </c>
      <c r="X45" s="69">
        <v>44109</v>
      </c>
      <c r="Y45" s="68" t="s">
        <v>444</v>
      </c>
      <c r="Z45" s="68" t="s">
        <v>444</v>
      </c>
      <c r="AA45" s="68" t="s">
        <v>442</v>
      </c>
      <c r="AB45" s="68" t="s">
        <v>151</v>
      </c>
      <c r="AC45" s="68" t="s">
        <v>140</v>
      </c>
      <c r="AD45" s="68" t="s">
        <v>56</v>
      </c>
      <c r="AE45" s="68" t="s">
        <v>176</v>
      </c>
      <c r="AF45" s="72">
        <v>1</v>
      </c>
      <c r="AG45" s="68">
        <v>1</v>
      </c>
      <c r="AH45" s="68" t="s">
        <v>54</v>
      </c>
      <c r="AI45" s="68" t="s">
        <v>56</v>
      </c>
      <c r="AJ45" s="68" t="s">
        <v>54</v>
      </c>
      <c r="AK45" s="68" t="str" cm="1">
        <f t="array" ref="AK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 s="69" t="s">
        <v>69</v>
      </c>
      <c r="AM45" s="69">
        <v>45127</v>
      </c>
    </row>
    <row r="46" spans="1:39" ht="15" customHeight="1" x14ac:dyDescent="0.3">
      <c r="A46" s="68">
        <v>68</v>
      </c>
      <c r="B46" s="68" t="s">
        <v>463</v>
      </c>
      <c r="C46" s="69">
        <v>29214</v>
      </c>
      <c r="D46" s="68" t="s">
        <v>40</v>
      </c>
      <c r="E46" s="71">
        <v>3010202068</v>
      </c>
      <c r="F46" s="68">
        <v>390046</v>
      </c>
      <c r="G46" s="68">
        <v>5134788</v>
      </c>
      <c r="H46" s="68" t="s">
        <v>3954</v>
      </c>
      <c r="I46" s="68" t="s">
        <v>3955</v>
      </c>
      <c r="J46" s="68" t="s">
        <v>467</v>
      </c>
      <c r="K46" s="105" t="s">
        <v>468</v>
      </c>
      <c r="L46" s="68" t="s">
        <v>466</v>
      </c>
      <c r="M46" s="68" t="s">
        <v>463</v>
      </c>
      <c r="N46" s="71">
        <v>5521981028089</v>
      </c>
      <c r="O46" s="71" t="s">
        <v>106</v>
      </c>
      <c r="P46" s="71" t="s">
        <v>106</v>
      </c>
      <c r="Q46" s="68" t="s">
        <v>66</v>
      </c>
      <c r="R46" s="68" t="str" cm="1">
        <f t="array" ref="R46">_xlfn.IFS(BaseClientes[[#This Row],[tipoDeCliente]]="ADVISOR","ADVISOR",BaseClientes[[#This Row],[tipoDeCliente]]="FAMILIA","RETENCAO",BaseClientes[[#This Row],[tipoDeCliente]]="RETENCAO","RETENCAO",BaseClientes[[#This Row],[tipoDeCliente]]="NORMAL","CONSULTORIA",BaseClientes[[#This Row],[tipoDeCliente]]="HIBRIDO","CONSULTORIA")</f>
        <v>CONSULTORIA</v>
      </c>
      <c r="S46" s="68" t="s">
        <v>470</v>
      </c>
      <c r="T46" s="68" t="s">
        <v>434</v>
      </c>
      <c r="U46" s="68" t="s">
        <v>471</v>
      </c>
      <c r="V46" s="71">
        <v>5521981028089</v>
      </c>
      <c r="W46" s="69">
        <v>44134</v>
      </c>
      <c r="X46" s="69">
        <v>44134</v>
      </c>
      <c r="Y46" s="68" t="s">
        <v>469</v>
      </c>
      <c r="Z46" s="68" t="s">
        <v>466</v>
      </c>
      <c r="AA46" s="68" t="s">
        <v>463</v>
      </c>
      <c r="AB46" s="68" t="s">
        <v>3902</v>
      </c>
      <c r="AC46" s="68" t="s">
        <v>53</v>
      </c>
      <c r="AD46" s="68" t="s">
        <v>54</v>
      </c>
      <c r="AE46" s="68" t="s">
        <v>176</v>
      </c>
      <c r="AF46" s="72">
        <v>1</v>
      </c>
      <c r="AG46" s="68">
        <v>1</v>
      </c>
      <c r="AH46" s="68" t="s">
        <v>54</v>
      </c>
      <c r="AI46" s="68" t="s">
        <v>56</v>
      </c>
      <c r="AJ46" s="68" t="s">
        <v>54</v>
      </c>
      <c r="AK46" s="68" t="str" cm="1">
        <f t="array" ref="AK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 s="69" t="s">
        <v>58</v>
      </c>
      <c r="AM46" s="69"/>
    </row>
    <row r="47" spans="1:39" ht="15" customHeight="1" x14ac:dyDescent="0.3">
      <c r="A47" s="68">
        <v>69</v>
      </c>
      <c r="B47" s="68" t="s">
        <v>472</v>
      </c>
      <c r="C47" s="69">
        <v>32227</v>
      </c>
      <c r="D47" s="68" t="s">
        <v>40</v>
      </c>
      <c r="E47" s="71">
        <v>3010202069</v>
      </c>
      <c r="F47" s="68">
        <v>363300</v>
      </c>
      <c r="G47" s="68">
        <v>640479</v>
      </c>
      <c r="H47" s="68" t="s">
        <v>3952</v>
      </c>
      <c r="I47" s="68" t="s">
        <v>3953</v>
      </c>
      <c r="J47" s="68" t="s">
        <v>475</v>
      </c>
      <c r="K47" s="70" t="s">
        <v>476</v>
      </c>
      <c r="L47" s="68" t="s">
        <v>474</v>
      </c>
      <c r="M47" s="68" t="s">
        <v>472</v>
      </c>
      <c r="N47" s="71">
        <v>5581996189966</v>
      </c>
      <c r="O47" s="71" t="s">
        <v>42</v>
      </c>
      <c r="P47" s="71" t="s">
        <v>106</v>
      </c>
      <c r="Q47" s="68" t="s">
        <v>66</v>
      </c>
      <c r="R47" s="68" t="str" cm="1">
        <f t="array" ref="R47">_xlfn.IFS(BaseClientes[[#This Row],[tipoDeCliente]]="ADVISOR","ADVISOR",BaseClientes[[#This Row],[tipoDeCliente]]="FAMILIA","RETENCAO",BaseClientes[[#This Row],[tipoDeCliente]]="RETENCAO","RETENCAO",BaseClientes[[#This Row],[tipoDeCliente]]="NORMAL","CONSULTORIA",BaseClientes[[#This Row],[tipoDeCliente]]="HIBRIDO","CONSULTORIA")</f>
        <v>CONSULTORIA</v>
      </c>
      <c r="S47" s="68" t="s">
        <v>49</v>
      </c>
      <c r="T47" s="68" t="s">
        <v>50</v>
      </c>
      <c r="U47" s="68" t="s">
        <v>478</v>
      </c>
      <c r="V47" s="71">
        <v>5581996189966</v>
      </c>
      <c r="W47" s="69">
        <v>44134</v>
      </c>
      <c r="X47" s="69">
        <v>44134</v>
      </c>
      <c r="Y47" s="68" t="s">
        <v>477</v>
      </c>
      <c r="Z47" s="68" t="s">
        <v>474</v>
      </c>
      <c r="AA47" s="68" t="s">
        <v>472</v>
      </c>
      <c r="AB47" s="68" t="s">
        <v>479</v>
      </c>
      <c r="AC47" s="68" t="s">
        <v>140</v>
      </c>
      <c r="AD47" s="68" t="s">
        <v>54</v>
      </c>
      <c r="AE47" s="68" t="s">
        <v>176</v>
      </c>
      <c r="AF47" s="72">
        <v>1</v>
      </c>
      <c r="AG47" s="68">
        <v>1</v>
      </c>
      <c r="AH47" s="68" t="s">
        <v>54</v>
      </c>
      <c r="AI47" s="68" t="s">
        <v>56</v>
      </c>
      <c r="AJ47" s="68" t="s">
        <v>54</v>
      </c>
      <c r="AK47" s="68" t="str" cm="1">
        <f t="array" ref="AK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 s="69" t="s">
        <v>58</v>
      </c>
      <c r="AM47" s="69"/>
    </row>
    <row r="48" spans="1:39" ht="15" customHeight="1" x14ac:dyDescent="0.3">
      <c r="A48" s="68">
        <v>70</v>
      </c>
      <c r="B48" s="68" t="s">
        <v>480</v>
      </c>
      <c r="C48" s="69">
        <v>29132</v>
      </c>
      <c r="D48" s="68" t="s">
        <v>72</v>
      </c>
      <c r="E48" s="71">
        <v>1611202070</v>
      </c>
      <c r="F48" s="68">
        <v>4681051</v>
      </c>
      <c r="G48" s="68" t="s">
        <v>42</v>
      </c>
      <c r="H48" s="68" t="s">
        <v>3964</v>
      </c>
      <c r="I48" s="68" t="s">
        <v>3965</v>
      </c>
      <c r="J48" s="68" t="s">
        <v>483</v>
      </c>
      <c r="K48" s="70" t="s">
        <v>3960</v>
      </c>
      <c r="L48" s="68" t="s">
        <v>3963</v>
      </c>
      <c r="M48" s="68" t="s">
        <v>480</v>
      </c>
      <c r="N48" s="71">
        <v>12178983252</v>
      </c>
      <c r="O48" s="71" t="s">
        <v>106</v>
      </c>
      <c r="P48" s="71" t="s">
        <v>42</v>
      </c>
      <c r="Q48" s="68" t="s">
        <v>66</v>
      </c>
      <c r="R48" s="68" t="str" cm="1">
        <f t="array" ref="R48">_xlfn.IFS(BaseClientes[[#This Row],[tipoDeCliente]]="ADVISOR","ADVISOR",BaseClientes[[#This Row],[tipoDeCliente]]="FAMILIA","RETENCAO",BaseClientes[[#This Row],[tipoDeCliente]]="RETENCAO","RETENCAO",BaseClientes[[#This Row],[tipoDeCliente]]="NORMAL","CONSULTORIA",BaseClientes[[#This Row],[tipoDeCliente]]="HIBRIDO","CONSULTORIA")</f>
        <v>CONSULTORIA</v>
      </c>
      <c r="S48" s="68" t="s">
        <v>49</v>
      </c>
      <c r="T48" s="68" t="s">
        <v>50</v>
      </c>
      <c r="U48" s="68" t="s">
        <v>486</v>
      </c>
      <c r="V48" s="71">
        <v>12178983252</v>
      </c>
      <c r="W48" s="69">
        <v>44151</v>
      </c>
      <c r="X48" s="69">
        <v>44151</v>
      </c>
      <c r="Y48" s="68" t="s">
        <v>3962</v>
      </c>
      <c r="Z48" s="68" t="s">
        <v>3963</v>
      </c>
      <c r="AA48" s="68" t="s">
        <v>480</v>
      </c>
      <c r="AB48" s="68" t="s">
        <v>3905</v>
      </c>
      <c r="AC48" s="68" t="s">
        <v>53</v>
      </c>
      <c r="AD48" s="68" t="s">
        <v>56</v>
      </c>
      <c r="AE48" s="68" t="s">
        <v>176</v>
      </c>
      <c r="AF48" s="72">
        <v>1</v>
      </c>
      <c r="AG48" s="68">
        <v>1</v>
      </c>
      <c r="AH48" s="68" t="s">
        <v>54</v>
      </c>
      <c r="AI48" s="68" t="s">
        <v>54</v>
      </c>
      <c r="AJ48" s="68" t="s">
        <v>54</v>
      </c>
      <c r="AK48" s="68" t="str" cm="1">
        <f t="array" ref="AK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 s="69" t="s">
        <v>58</v>
      </c>
      <c r="AM48" s="69"/>
    </row>
    <row r="49" spans="1:39" ht="15" customHeight="1" x14ac:dyDescent="0.3">
      <c r="A49" s="68">
        <v>71</v>
      </c>
      <c r="B49" s="68" t="s">
        <v>487</v>
      </c>
      <c r="C49" s="69">
        <v>29921</v>
      </c>
      <c r="D49" s="68" t="s">
        <v>40</v>
      </c>
      <c r="E49" s="71">
        <v>1611202071</v>
      </c>
      <c r="F49" s="68">
        <v>2309446</v>
      </c>
      <c r="G49" s="68" t="s">
        <v>42</v>
      </c>
      <c r="H49" s="68"/>
      <c r="I49" s="68" t="s">
        <v>3968</v>
      </c>
      <c r="J49" s="68" t="s">
        <v>490</v>
      </c>
      <c r="K49" s="70" t="s">
        <v>491</v>
      </c>
      <c r="L49" s="68" t="s">
        <v>3969</v>
      </c>
      <c r="M49" s="68" t="s">
        <v>480</v>
      </c>
      <c r="N49" s="71">
        <v>12178983252</v>
      </c>
      <c r="O49" s="71" t="s">
        <v>42</v>
      </c>
      <c r="P49" s="71" t="s">
        <v>42</v>
      </c>
      <c r="Q49" s="68" t="s">
        <v>66</v>
      </c>
      <c r="R49" s="68" t="str" cm="1">
        <f t="array" ref="R49">_xlfn.IFS(BaseClientes[[#This Row],[tipoDeCliente]]="ADVISOR","ADVISOR",BaseClientes[[#This Row],[tipoDeCliente]]="FAMILIA","RETENCAO",BaseClientes[[#This Row],[tipoDeCliente]]="RETENCAO","RETENCAO",BaseClientes[[#This Row],[tipoDeCliente]]="NORMAL","CONSULTORIA",BaseClientes[[#This Row],[tipoDeCliente]]="HIBRIDO","CONSULTORIA")</f>
        <v>CONSULTORIA</v>
      </c>
      <c r="S49" s="68" t="s">
        <v>49</v>
      </c>
      <c r="T49" s="68" t="s">
        <v>50</v>
      </c>
      <c r="U49" s="68" t="s">
        <v>486</v>
      </c>
      <c r="V49" s="71">
        <v>12178983251</v>
      </c>
      <c r="W49" s="69">
        <v>44151</v>
      </c>
      <c r="X49" s="69">
        <v>44151</v>
      </c>
      <c r="Y49" s="68" t="s">
        <v>3962</v>
      </c>
      <c r="Z49" s="68" t="s">
        <v>3963</v>
      </c>
      <c r="AA49" s="68" t="s">
        <v>480</v>
      </c>
      <c r="AB49" s="68" t="s">
        <v>3905</v>
      </c>
      <c r="AC49" s="68" t="s">
        <v>53</v>
      </c>
      <c r="AD49" s="68" t="s">
        <v>56</v>
      </c>
      <c r="AE49" s="68" t="s">
        <v>176</v>
      </c>
      <c r="AF49" s="72">
        <v>1</v>
      </c>
      <c r="AG49" s="68">
        <v>1</v>
      </c>
      <c r="AH49" s="68" t="s">
        <v>54</v>
      </c>
      <c r="AI49" s="68" t="s">
        <v>54</v>
      </c>
      <c r="AJ49" s="68" t="s">
        <v>54</v>
      </c>
      <c r="AK49" s="68" t="str" cm="1">
        <f t="array" ref="AK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 s="69" t="s">
        <v>58</v>
      </c>
      <c r="AM49" s="69"/>
    </row>
    <row r="50" spans="1:39" ht="15" customHeight="1" x14ac:dyDescent="0.3">
      <c r="A50" s="68">
        <v>72</v>
      </c>
      <c r="B50" s="68" t="s">
        <v>492</v>
      </c>
      <c r="C50" s="69">
        <v>40681</v>
      </c>
      <c r="D50" s="68" t="s">
        <v>40</v>
      </c>
      <c r="E50" s="71">
        <v>1611202072</v>
      </c>
      <c r="F50" s="68">
        <v>4757389</v>
      </c>
      <c r="G50" s="68" t="s">
        <v>42</v>
      </c>
      <c r="H50" s="68"/>
      <c r="I50" s="68" t="s">
        <v>3959</v>
      </c>
      <c r="J50" s="68" t="s">
        <v>494</v>
      </c>
      <c r="K50" s="70" t="s">
        <v>3960</v>
      </c>
      <c r="L50" s="68" t="s">
        <v>3961</v>
      </c>
      <c r="M50" s="68" t="s">
        <v>480</v>
      </c>
      <c r="N50" s="71">
        <v>5581981755151</v>
      </c>
      <c r="O50" s="71" t="s">
        <v>65</v>
      </c>
      <c r="P50" s="71" t="s">
        <v>42</v>
      </c>
      <c r="Q50" s="68" t="s">
        <v>66</v>
      </c>
      <c r="R50" s="68" t="str" cm="1">
        <f t="array" ref="R50">_xlfn.IFS(BaseClientes[[#This Row],[tipoDeCliente]]="ADVISOR","ADVISOR",BaseClientes[[#This Row],[tipoDeCliente]]="FAMILIA","RETENCAO",BaseClientes[[#This Row],[tipoDeCliente]]="RETENCAO","RETENCAO",BaseClientes[[#This Row],[tipoDeCliente]]="NORMAL","CONSULTORIA",BaseClientes[[#This Row],[tipoDeCliente]]="HIBRIDO","CONSULTORIA")</f>
        <v>CONSULTORIA</v>
      </c>
      <c r="S50" s="68" t="s">
        <v>49</v>
      </c>
      <c r="T50" s="68" t="s">
        <v>50</v>
      </c>
      <c r="U50" s="68" t="s">
        <v>486</v>
      </c>
      <c r="V50" s="71">
        <v>12178983252</v>
      </c>
      <c r="W50" s="69">
        <v>44151</v>
      </c>
      <c r="X50" s="69">
        <v>44151</v>
      </c>
      <c r="Y50" s="68" t="s">
        <v>3962</v>
      </c>
      <c r="Z50" s="68" t="s">
        <v>3963</v>
      </c>
      <c r="AA50" s="68" t="s">
        <v>480</v>
      </c>
      <c r="AB50" s="68" t="s">
        <v>151</v>
      </c>
      <c r="AC50" s="68" t="s">
        <v>140</v>
      </c>
      <c r="AD50" s="68" t="s">
        <v>56</v>
      </c>
      <c r="AE50" s="68" t="s">
        <v>176</v>
      </c>
      <c r="AF50" s="72">
        <v>1</v>
      </c>
      <c r="AG50" s="68">
        <v>1</v>
      </c>
      <c r="AH50" s="68" t="s">
        <v>54</v>
      </c>
      <c r="AI50" s="68" t="s">
        <v>56</v>
      </c>
      <c r="AJ50" s="68" t="s">
        <v>54</v>
      </c>
      <c r="AK50" s="68" t="str" cm="1">
        <f t="array" ref="AK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 s="69" t="s">
        <v>58</v>
      </c>
      <c r="AM50" s="69"/>
    </row>
    <row r="51" spans="1:39" ht="15" customHeight="1" x14ac:dyDescent="0.3">
      <c r="A51" s="68">
        <v>73</v>
      </c>
      <c r="B51" s="68" t="s">
        <v>497</v>
      </c>
      <c r="C51" s="69">
        <v>41442</v>
      </c>
      <c r="D51" s="68" t="s">
        <v>72</v>
      </c>
      <c r="E51" s="71">
        <v>1611202073</v>
      </c>
      <c r="F51" s="68">
        <v>4757417</v>
      </c>
      <c r="G51" s="68" t="s">
        <v>42</v>
      </c>
      <c r="H51" s="68"/>
      <c r="I51" s="68" t="s">
        <v>3966</v>
      </c>
      <c r="J51" s="68" t="s">
        <v>500</v>
      </c>
      <c r="K51" s="70" t="s">
        <v>3960</v>
      </c>
      <c r="L51" s="68" t="s">
        <v>3967</v>
      </c>
      <c r="M51" s="68" t="s">
        <v>480</v>
      </c>
      <c r="N51" s="71">
        <v>12178983252</v>
      </c>
      <c r="O51" s="71" t="s">
        <v>65</v>
      </c>
      <c r="P51" s="71" t="s">
        <v>42</v>
      </c>
      <c r="Q51" s="68" t="s">
        <v>66</v>
      </c>
      <c r="R51" s="68" t="str" cm="1">
        <f t="array" ref="R51">_xlfn.IFS(BaseClientes[[#This Row],[tipoDeCliente]]="ADVISOR","ADVISOR",BaseClientes[[#This Row],[tipoDeCliente]]="FAMILIA","RETENCAO",BaseClientes[[#This Row],[tipoDeCliente]]="RETENCAO","RETENCAO",BaseClientes[[#This Row],[tipoDeCliente]]="NORMAL","CONSULTORIA",BaseClientes[[#This Row],[tipoDeCliente]]="HIBRIDO","CONSULTORIA")</f>
        <v>CONSULTORIA</v>
      </c>
      <c r="S51" s="68" t="s">
        <v>49</v>
      </c>
      <c r="T51" s="68" t="s">
        <v>50</v>
      </c>
      <c r="U51" s="68" t="s">
        <v>486</v>
      </c>
      <c r="V51" s="71">
        <v>12178983252</v>
      </c>
      <c r="W51" s="69">
        <v>44151</v>
      </c>
      <c r="X51" s="69">
        <v>44313</v>
      </c>
      <c r="Y51" s="68" t="s">
        <v>3962</v>
      </c>
      <c r="Z51" s="68" t="s">
        <v>3963</v>
      </c>
      <c r="AA51" s="68" t="s">
        <v>480</v>
      </c>
      <c r="AB51" s="68" t="s">
        <v>151</v>
      </c>
      <c r="AC51" s="68" t="s">
        <v>140</v>
      </c>
      <c r="AD51" s="68" t="s">
        <v>56</v>
      </c>
      <c r="AE51" s="68" t="s">
        <v>176</v>
      </c>
      <c r="AF51" s="72">
        <v>1</v>
      </c>
      <c r="AG51" s="68">
        <v>1</v>
      </c>
      <c r="AH51" s="68" t="s">
        <v>54</v>
      </c>
      <c r="AI51" s="68" t="s">
        <v>56</v>
      </c>
      <c r="AJ51" s="68" t="s">
        <v>54</v>
      </c>
      <c r="AK51" s="68" t="str" cm="1">
        <f t="array" ref="AK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 s="69" t="s">
        <v>58</v>
      </c>
      <c r="AM51" s="69"/>
    </row>
    <row r="52" spans="1:39" ht="15" customHeight="1" x14ac:dyDescent="0.3">
      <c r="A52" s="68">
        <v>77</v>
      </c>
      <c r="B52" s="68" t="s">
        <v>517</v>
      </c>
      <c r="C52" s="69">
        <v>30393</v>
      </c>
      <c r="D52" s="68" t="s">
        <v>40</v>
      </c>
      <c r="E52" s="71">
        <v>112202077</v>
      </c>
      <c r="F52" s="68">
        <v>3458254</v>
      </c>
      <c r="G52" s="68" t="s">
        <v>42</v>
      </c>
      <c r="H52" s="68"/>
      <c r="I52" s="68" t="s">
        <v>3970</v>
      </c>
      <c r="J52" s="68" t="s">
        <v>520</v>
      </c>
      <c r="K52" s="70" t="s">
        <v>521</v>
      </c>
      <c r="L52" s="68" t="s">
        <v>519</v>
      </c>
      <c r="M52" s="68" t="s">
        <v>517</v>
      </c>
      <c r="N52" s="71">
        <v>5581999717174</v>
      </c>
      <c r="O52" s="71" t="s">
        <v>106</v>
      </c>
      <c r="P52" s="71" t="s">
        <v>42</v>
      </c>
      <c r="Q52" s="68" t="s">
        <v>66</v>
      </c>
      <c r="R52" s="68" t="str" cm="1">
        <f t="array" ref="R52">_xlfn.IFS(BaseClientes[[#This Row],[tipoDeCliente]]="ADVISOR","ADVISOR",BaseClientes[[#This Row],[tipoDeCliente]]="FAMILIA","RETENCAO",BaseClientes[[#This Row],[tipoDeCliente]]="RETENCAO","RETENCAO",BaseClientes[[#This Row],[tipoDeCliente]]="NORMAL","CONSULTORIA",BaseClientes[[#This Row],[tipoDeCliente]]="HIBRIDO","CONSULTORIA")</f>
        <v>CONSULTORIA</v>
      </c>
      <c r="S52" s="68" t="s">
        <v>49</v>
      </c>
      <c r="T52" s="68" t="s">
        <v>50</v>
      </c>
      <c r="U52" s="68" t="s">
        <v>523</v>
      </c>
      <c r="V52" s="71">
        <v>5581999717174</v>
      </c>
      <c r="W52" s="69">
        <v>44166</v>
      </c>
      <c r="X52" s="69">
        <v>44691</v>
      </c>
      <c r="Y52" s="68" t="s">
        <v>522</v>
      </c>
      <c r="Z52" s="68" t="s">
        <v>519</v>
      </c>
      <c r="AA52" s="68" t="s">
        <v>517</v>
      </c>
      <c r="AB52" s="68" t="s">
        <v>3894</v>
      </c>
      <c r="AC52" s="68" t="s">
        <v>53</v>
      </c>
      <c r="AD52" s="68" t="s">
        <v>56</v>
      </c>
      <c r="AE52" s="68" t="s">
        <v>176</v>
      </c>
      <c r="AF52" s="72">
        <v>1</v>
      </c>
      <c r="AG52" s="68" t="s">
        <v>187</v>
      </c>
      <c r="AH52" s="68" t="s">
        <v>54</v>
      </c>
      <c r="AI52" s="68" t="s">
        <v>56</v>
      </c>
      <c r="AJ52" s="68" t="s">
        <v>54</v>
      </c>
      <c r="AK52" s="68" t="str" cm="1">
        <f t="array" ref="AK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 s="69" t="s">
        <v>58</v>
      </c>
      <c r="AM52" s="69"/>
    </row>
    <row r="53" spans="1:39" ht="15" customHeight="1" x14ac:dyDescent="0.3">
      <c r="A53" s="68">
        <v>78</v>
      </c>
      <c r="B53" s="68" t="s">
        <v>524</v>
      </c>
      <c r="C53" s="69">
        <v>34298</v>
      </c>
      <c r="D53" s="68" t="s">
        <v>40</v>
      </c>
      <c r="E53" s="71">
        <v>2701202178</v>
      </c>
      <c r="F53" s="68">
        <v>4664948</v>
      </c>
      <c r="G53" s="68" t="s">
        <v>42</v>
      </c>
      <c r="H53" s="68" t="s">
        <v>4018</v>
      </c>
      <c r="I53" s="68" t="s">
        <v>4019</v>
      </c>
      <c r="J53" s="68" t="s">
        <v>527</v>
      </c>
      <c r="K53" s="70" t="s">
        <v>528</v>
      </c>
      <c r="L53" s="68" t="s">
        <v>526</v>
      </c>
      <c r="M53" s="68" t="s">
        <v>524</v>
      </c>
      <c r="N53" s="71">
        <v>558194414343</v>
      </c>
      <c r="O53" s="71" t="s">
        <v>65</v>
      </c>
      <c r="P53" s="71" t="s">
        <v>42</v>
      </c>
      <c r="Q53" s="68" t="s">
        <v>66</v>
      </c>
      <c r="R53" s="68" t="str" cm="1">
        <f t="array" ref="R53">_xlfn.IFS(BaseClientes[[#This Row],[tipoDeCliente]]="ADVISOR","ADVISOR",BaseClientes[[#This Row],[tipoDeCliente]]="FAMILIA","RETENCAO",BaseClientes[[#This Row],[tipoDeCliente]]="RETENCAO","RETENCAO",BaseClientes[[#This Row],[tipoDeCliente]]="NORMAL","CONSULTORIA",BaseClientes[[#This Row],[tipoDeCliente]]="HIBRIDO","CONSULTORIA")</f>
        <v>CONSULTORIA</v>
      </c>
      <c r="S53" s="68" t="s">
        <v>49</v>
      </c>
      <c r="T53" s="68" t="s">
        <v>50</v>
      </c>
      <c r="U53" s="68" t="s">
        <v>530</v>
      </c>
      <c r="V53" s="71">
        <v>558194414343</v>
      </c>
      <c r="W53" s="69">
        <v>44223</v>
      </c>
      <c r="X53" s="69">
        <v>44223</v>
      </c>
      <c r="Y53" s="68" t="s">
        <v>529</v>
      </c>
      <c r="Z53" s="68" t="s">
        <v>526</v>
      </c>
      <c r="AA53" s="68" t="s">
        <v>524</v>
      </c>
      <c r="AB53" s="68" t="s">
        <v>3912</v>
      </c>
      <c r="AC53" s="68" t="s">
        <v>140</v>
      </c>
      <c r="AD53" s="68" t="s">
        <v>56</v>
      </c>
      <c r="AE53" s="68" t="s">
        <v>176</v>
      </c>
      <c r="AF53" s="72">
        <v>1</v>
      </c>
      <c r="AG53" s="68">
        <v>1</v>
      </c>
      <c r="AH53" s="68" t="s">
        <v>54</v>
      </c>
      <c r="AI53" s="68" t="s">
        <v>54</v>
      </c>
      <c r="AJ53" s="68" t="s">
        <v>54</v>
      </c>
      <c r="AK53" s="68" t="str" cm="1">
        <f t="array" ref="AK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 s="69" t="s">
        <v>58</v>
      </c>
      <c r="AM53" s="69"/>
    </row>
    <row r="54" spans="1:39" ht="15" customHeight="1" x14ac:dyDescent="0.3">
      <c r="A54" s="68">
        <v>80</v>
      </c>
      <c r="B54" s="68" t="s">
        <v>536</v>
      </c>
      <c r="C54" s="69">
        <v>32819</v>
      </c>
      <c r="D54" s="68" t="s">
        <v>40</v>
      </c>
      <c r="E54" s="71">
        <v>812202080</v>
      </c>
      <c r="F54" s="68">
        <v>398832</v>
      </c>
      <c r="G54" s="68">
        <v>684422</v>
      </c>
      <c r="H54" s="68"/>
      <c r="I54" s="68" t="s">
        <v>42</v>
      </c>
      <c r="J54" s="68" t="s">
        <v>539</v>
      </c>
      <c r="K54" s="70" t="s">
        <v>540</v>
      </c>
      <c r="L54" s="68" t="s">
        <v>541</v>
      </c>
      <c r="M54" s="68" t="s">
        <v>536</v>
      </c>
      <c r="N54" s="71">
        <v>5543996415557</v>
      </c>
      <c r="O54" s="71" t="s">
        <v>42</v>
      </c>
      <c r="P54" s="71" t="s">
        <v>106</v>
      </c>
      <c r="Q54" s="68" t="s">
        <v>66</v>
      </c>
      <c r="R54" s="68" t="str" cm="1">
        <f t="array" ref="R54">_xlfn.IFS(BaseClientes[[#This Row],[tipoDeCliente]]="ADVISOR","ADVISOR",BaseClientes[[#This Row],[tipoDeCliente]]="FAMILIA","RETENCAO",BaseClientes[[#This Row],[tipoDeCliente]]="RETENCAO","RETENCAO",BaseClientes[[#This Row],[tipoDeCliente]]="NORMAL","CONSULTORIA",BaseClientes[[#This Row],[tipoDeCliente]]="HIBRIDO","CONSULTORIA")</f>
        <v>CONSULTORIA</v>
      </c>
      <c r="S54" s="68" t="s">
        <v>542</v>
      </c>
      <c r="T54" s="68" t="s">
        <v>543</v>
      </c>
      <c r="U54" s="68" t="s">
        <v>544</v>
      </c>
      <c r="V54" s="71">
        <v>5543996415557</v>
      </c>
      <c r="W54" s="69">
        <v>44173</v>
      </c>
      <c r="X54" s="69">
        <v>44173</v>
      </c>
      <c r="Y54" s="68" t="s">
        <v>541</v>
      </c>
      <c r="Z54" s="68" t="s">
        <v>541</v>
      </c>
      <c r="AA54" s="68" t="s">
        <v>536</v>
      </c>
      <c r="AB54" s="68" t="s">
        <v>3950</v>
      </c>
      <c r="AC54" s="68" t="s">
        <v>140</v>
      </c>
      <c r="AD54" s="68"/>
      <c r="AE54" s="68" t="s">
        <v>176</v>
      </c>
      <c r="AF54" s="72">
        <v>1</v>
      </c>
      <c r="AG54" s="68" t="s">
        <v>42</v>
      </c>
      <c r="AH54" s="68" t="s">
        <v>56</v>
      </c>
      <c r="AI54" s="68" t="s">
        <v>56</v>
      </c>
      <c r="AJ54" s="68" t="s">
        <v>56</v>
      </c>
      <c r="AK54" s="68" t="str" cm="1">
        <f t="array" ref="AK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 s="69" t="s">
        <v>69</v>
      </c>
      <c r="AM54" s="69">
        <v>44593</v>
      </c>
    </row>
    <row r="55" spans="1:39" ht="15" customHeight="1" x14ac:dyDescent="0.3">
      <c r="A55" s="68">
        <v>81</v>
      </c>
      <c r="B55" s="68" t="s">
        <v>546</v>
      </c>
      <c r="C55" s="69">
        <v>28981</v>
      </c>
      <c r="D55" s="68" t="s">
        <v>72</v>
      </c>
      <c r="E55" s="71">
        <v>2701202181</v>
      </c>
      <c r="F55" s="68">
        <v>4672096</v>
      </c>
      <c r="G55" s="68">
        <v>2191475</v>
      </c>
      <c r="H55" s="68"/>
      <c r="I55" s="68" t="s">
        <v>4011</v>
      </c>
      <c r="J55" s="68" t="s">
        <v>550</v>
      </c>
      <c r="K55" s="70" t="s">
        <v>551</v>
      </c>
      <c r="L55" s="68" t="s">
        <v>4012</v>
      </c>
      <c r="M55" s="68" t="s">
        <v>546</v>
      </c>
      <c r="N55" s="71">
        <v>5581999157388</v>
      </c>
      <c r="O55" s="71" t="s">
        <v>106</v>
      </c>
      <c r="P55" s="71" t="s">
        <v>106</v>
      </c>
      <c r="Q55" s="68" t="s">
        <v>66</v>
      </c>
      <c r="R55" s="68" t="str" cm="1">
        <f t="array" ref="R55">_xlfn.IFS(BaseClientes[[#This Row],[tipoDeCliente]]="ADVISOR","ADVISOR",BaseClientes[[#This Row],[tipoDeCliente]]="FAMILIA","RETENCAO",BaseClientes[[#This Row],[tipoDeCliente]]="RETENCAO","RETENCAO",BaseClientes[[#This Row],[tipoDeCliente]]="NORMAL","CONSULTORIA",BaseClientes[[#This Row],[tipoDeCliente]]="HIBRIDO","CONSULTORIA")</f>
        <v>CONSULTORIA</v>
      </c>
      <c r="S55" s="68" t="s">
        <v>49</v>
      </c>
      <c r="T55" s="68" t="s">
        <v>50</v>
      </c>
      <c r="U55" s="68" t="s">
        <v>553</v>
      </c>
      <c r="V55" s="71">
        <v>5581999157388</v>
      </c>
      <c r="W55" s="69">
        <v>44223</v>
      </c>
      <c r="X55" s="69">
        <v>44223</v>
      </c>
      <c r="Y55" s="68" t="s">
        <v>4013</v>
      </c>
      <c r="Z55" s="68" t="s">
        <v>4012</v>
      </c>
      <c r="AA55" s="68" t="s">
        <v>546</v>
      </c>
      <c r="AB55" s="68" t="s">
        <v>3894</v>
      </c>
      <c r="AC55" s="68" t="s">
        <v>53</v>
      </c>
      <c r="AD55" s="68" t="s">
        <v>56</v>
      </c>
      <c r="AE55" s="68" t="s">
        <v>176</v>
      </c>
      <c r="AF55" s="72">
        <v>1</v>
      </c>
      <c r="AG55" s="68">
        <v>1</v>
      </c>
      <c r="AH55" s="68" t="s">
        <v>54</v>
      </c>
      <c r="AI55" s="68" t="s">
        <v>56</v>
      </c>
      <c r="AJ55" s="68" t="s">
        <v>54</v>
      </c>
      <c r="AK55" s="68" t="str" cm="1">
        <f t="array" ref="AK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 s="69" t="s">
        <v>58</v>
      </c>
      <c r="AM55" s="69"/>
    </row>
    <row r="56" spans="1:39" ht="15" customHeight="1" x14ac:dyDescent="0.3">
      <c r="A56" s="68">
        <v>82</v>
      </c>
      <c r="B56" s="68" t="s">
        <v>554</v>
      </c>
      <c r="C56" s="69">
        <v>11979</v>
      </c>
      <c r="D56" s="68" t="s">
        <v>72</v>
      </c>
      <c r="E56" s="71">
        <v>912202082</v>
      </c>
      <c r="F56" s="68">
        <v>4880747</v>
      </c>
      <c r="G56" s="68" t="s">
        <v>42</v>
      </c>
      <c r="H56" s="68"/>
      <c r="I56" s="68" t="s">
        <v>42</v>
      </c>
      <c r="J56" s="68" t="s">
        <v>557</v>
      </c>
      <c r="K56" s="70" t="s">
        <v>558</v>
      </c>
      <c r="L56" s="68" t="s">
        <v>559</v>
      </c>
      <c r="M56" s="68" t="s">
        <v>546</v>
      </c>
      <c r="N56" s="71">
        <v>5581999157388</v>
      </c>
      <c r="O56" s="71" t="s">
        <v>106</v>
      </c>
      <c r="P56" s="71" t="s">
        <v>42</v>
      </c>
      <c r="Q56" s="68" t="s">
        <v>66</v>
      </c>
      <c r="R56" s="68" t="str" cm="1">
        <f t="array" ref="R56">_xlfn.IFS(BaseClientes[[#This Row],[tipoDeCliente]]="ADVISOR","ADVISOR",BaseClientes[[#This Row],[tipoDeCliente]]="FAMILIA","RETENCAO",BaseClientes[[#This Row],[tipoDeCliente]]="RETENCAO","RETENCAO",BaseClientes[[#This Row],[tipoDeCliente]]="NORMAL","CONSULTORIA",BaseClientes[[#This Row],[tipoDeCliente]]="HIBRIDO","CONSULTORIA")</f>
        <v>CONSULTORIA</v>
      </c>
      <c r="S56" s="68" t="s">
        <v>49</v>
      </c>
      <c r="T56" s="68" t="s">
        <v>50</v>
      </c>
      <c r="U56" s="68" t="s">
        <v>560</v>
      </c>
      <c r="V56" s="71">
        <v>5581999157388</v>
      </c>
      <c r="W56" s="69">
        <v>44174</v>
      </c>
      <c r="X56" s="69">
        <v>44174</v>
      </c>
      <c r="Y56" s="68" t="s">
        <v>552</v>
      </c>
      <c r="Z56" s="68" t="s">
        <v>552</v>
      </c>
      <c r="AA56" s="68" t="s">
        <v>546</v>
      </c>
      <c r="AB56" s="68" t="s">
        <v>3899</v>
      </c>
      <c r="AC56" s="68" t="s">
        <v>53</v>
      </c>
      <c r="AD56" s="68" t="s">
        <v>56</v>
      </c>
      <c r="AE56" s="68" t="s">
        <v>176</v>
      </c>
      <c r="AF56" s="72">
        <v>1</v>
      </c>
      <c r="AG56" s="68">
        <v>1</v>
      </c>
      <c r="AH56" s="68" t="s">
        <v>54</v>
      </c>
      <c r="AI56" s="68" t="s">
        <v>56</v>
      </c>
      <c r="AJ56" s="68" t="s">
        <v>54</v>
      </c>
      <c r="AK56" s="68" t="str" cm="1">
        <f t="array" ref="AK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 s="69" t="s">
        <v>69</v>
      </c>
      <c r="AM56" s="69">
        <v>45022</v>
      </c>
    </row>
    <row r="57" spans="1:39" ht="15" customHeight="1" x14ac:dyDescent="0.3">
      <c r="A57" s="68">
        <v>83</v>
      </c>
      <c r="B57" s="68" t="s">
        <v>561</v>
      </c>
      <c r="C57" s="69">
        <v>33156</v>
      </c>
      <c r="D57" s="68" t="s">
        <v>40</v>
      </c>
      <c r="E57" s="71">
        <v>1412202083</v>
      </c>
      <c r="F57" s="68">
        <v>59515</v>
      </c>
      <c r="G57" s="68" t="s">
        <v>42</v>
      </c>
      <c r="H57" s="68" t="s">
        <v>3971</v>
      </c>
      <c r="I57" s="68" t="s">
        <v>3972</v>
      </c>
      <c r="J57" s="68" t="s">
        <v>564</v>
      </c>
      <c r="K57" s="70" t="s">
        <v>565</v>
      </c>
      <c r="L57" s="68" t="s">
        <v>3973</v>
      </c>
      <c r="M57" s="68" t="s">
        <v>561</v>
      </c>
      <c r="N57" s="71">
        <v>5511994394227</v>
      </c>
      <c r="O57" s="71" t="s">
        <v>65</v>
      </c>
      <c r="P57" s="71" t="s">
        <v>42</v>
      </c>
      <c r="Q57" s="68" t="s">
        <v>66</v>
      </c>
      <c r="R57" s="68" t="str" cm="1">
        <f t="array" ref="R57">_xlfn.IFS(BaseClientes[[#This Row],[tipoDeCliente]]="ADVISOR","ADVISOR",BaseClientes[[#This Row],[tipoDeCliente]]="FAMILIA","RETENCAO",BaseClientes[[#This Row],[tipoDeCliente]]="RETENCAO","RETENCAO",BaseClientes[[#This Row],[tipoDeCliente]]="NORMAL","CONSULTORIA",BaseClientes[[#This Row],[tipoDeCliente]]="HIBRIDO","CONSULTORIA")</f>
        <v>CONSULTORIA</v>
      </c>
      <c r="S57" s="68" t="s">
        <v>2799</v>
      </c>
      <c r="T57" s="68" t="s">
        <v>185</v>
      </c>
      <c r="U57" s="68" t="s">
        <v>567</v>
      </c>
      <c r="V57" s="71">
        <v>5511994394227</v>
      </c>
      <c r="W57" s="69">
        <v>44179</v>
      </c>
      <c r="X57" s="69">
        <v>44223</v>
      </c>
      <c r="Y57" s="68" t="s">
        <v>3974</v>
      </c>
      <c r="Z57" s="68" t="s">
        <v>3973</v>
      </c>
      <c r="AA57" s="68" t="s">
        <v>561</v>
      </c>
      <c r="AB57" s="68" t="s">
        <v>3902</v>
      </c>
      <c r="AC57" s="68" t="s">
        <v>53</v>
      </c>
      <c r="AD57" s="68" t="s">
        <v>54</v>
      </c>
      <c r="AE57" s="68" t="s">
        <v>176</v>
      </c>
      <c r="AF57" s="72">
        <v>1</v>
      </c>
      <c r="AG57" s="68">
        <v>1</v>
      </c>
      <c r="AH57" s="68" t="s">
        <v>54</v>
      </c>
      <c r="AI57" s="68" t="s">
        <v>56</v>
      </c>
      <c r="AJ57" s="68" t="s">
        <v>54</v>
      </c>
      <c r="AK57" s="68" t="str" cm="1">
        <f t="array" ref="AK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 s="69" t="s">
        <v>58</v>
      </c>
      <c r="AM57" s="69"/>
    </row>
    <row r="58" spans="1:39" ht="15" customHeight="1" x14ac:dyDescent="0.3">
      <c r="A58" s="68">
        <v>84</v>
      </c>
      <c r="B58" s="68" t="s">
        <v>568</v>
      </c>
      <c r="C58" s="69">
        <v>32659</v>
      </c>
      <c r="D58" s="68" t="s">
        <v>72</v>
      </c>
      <c r="E58" s="71">
        <v>1412202084</v>
      </c>
      <c r="F58" s="68">
        <v>2171521</v>
      </c>
      <c r="G58" s="68" t="s">
        <v>42</v>
      </c>
      <c r="H58" s="68"/>
      <c r="I58" s="68" t="s">
        <v>3983</v>
      </c>
      <c r="J58" s="68" t="s">
        <v>571</v>
      </c>
      <c r="K58" s="105" t="s">
        <v>572</v>
      </c>
      <c r="L58" s="68" t="s">
        <v>3984</v>
      </c>
      <c r="M58" s="68" t="s">
        <v>568</v>
      </c>
      <c r="N58" s="71">
        <v>5511995413105</v>
      </c>
      <c r="O58" s="71" t="s">
        <v>65</v>
      </c>
      <c r="P58" s="71" t="s">
        <v>42</v>
      </c>
      <c r="Q58" s="68" t="s">
        <v>66</v>
      </c>
      <c r="R58" s="68" t="str" cm="1">
        <f t="array" ref="R58">_xlfn.IFS(BaseClientes[[#This Row],[tipoDeCliente]]="ADVISOR","ADVISOR",BaseClientes[[#This Row],[tipoDeCliente]]="FAMILIA","RETENCAO",BaseClientes[[#This Row],[tipoDeCliente]]="RETENCAO","RETENCAO",BaseClientes[[#This Row],[tipoDeCliente]]="NORMAL","CONSULTORIA",BaseClientes[[#This Row],[tipoDeCliente]]="HIBRIDO","CONSULTORIA")</f>
        <v>CONSULTORIA</v>
      </c>
      <c r="S58" s="68" t="s">
        <v>2799</v>
      </c>
      <c r="T58" s="68" t="s">
        <v>185</v>
      </c>
      <c r="U58" s="68" t="s">
        <v>567</v>
      </c>
      <c r="V58" s="71">
        <v>5511995413105</v>
      </c>
      <c r="W58" s="69">
        <v>44179</v>
      </c>
      <c r="X58" s="69">
        <v>44223</v>
      </c>
      <c r="Y58" s="68" t="s">
        <v>3600</v>
      </c>
      <c r="Z58" s="68" t="s">
        <v>3984</v>
      </c>
      <c r="AA58" s="68" t="s">
        <v>568</v>
      </c>
      <c r="AB58" s="68" t="s">
        <v>574</v>
      </c>
      <c r="AC58" s="68" t="s">
        <v>53</v>
      </c>
      <c r="AD58" s="68" t="s">
        <v>54</v>
      </c>
      <c r="AE58" s="68" t="s">
        <v>176</v>
      </c>
      <c r="AF58" s="72">
        <v>1</v>
      </c>
      <c r="AG58" s="68">
        <v>8</v>
      </c>
      <c r="AH58" s="68" t="s">
        <v>54</v>
      </c>
      <c r="AI58" s="68" t="s">
        <v>56</v>
      </c>
      <c r="AJ58" s="68" t="s">
        <v>54</v>
      </c>
      <c r="AK58" s="68" t="str" cm="1">
        <f t="array" ref="AK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 s="69" t="s">
        <v>58</v>
      </c>
      <c r="AM58" s="69"/>
    </row>
    <row r="59" spans="1:39" ht="15" customHeight="1" x14ac:dyDescent="0.3">
      <c r="A59" s="68">
        <v>85</v>
      </c>
      <c r="B59" s="68" t="s">
        <v>575</v>
      </c>
      <c r="C59" s="69">
        <v>31373</v>
      </c>
      <c r="D59" s="68" t="s">
        <v>72</v>
      </c>
      <c r="E59" s="71">
        <v>1412202085</v>
      </c>
      <c r="F59" s="68">
        <v>2415585</v>
      </c>
      <c r="G59" s="68" t="s">
        <v>42</v>
      </c>
      <c r="H59" s="68"/>
      <c r="I59" s="68" t="s">
        <v>3975</v>
      </c>
      <c r="J59" s="68" t="s">
        <v>578</v>
      </c>
      <c r="K59" s="70" t="s">
        <v>579</v>
      </c>
      <c r="L59" s="68" t="s">
        <v>3976</v>
      </c>
      <c r="M59" s="68" t="s">
        <v>561</v>
      </c>
      <c r="N59" s="71">
        <v>5511994394227</v>
      </c>
      <c r="O59" s="71" t="s">
        <v>106</v>
      </c>
      <c r="P59" s="71" t="s">
        <v>42</v>
      </c>
      <c r="Q59" s="68" t="s">
        <v>66</v>
      </c>
      <c r="R59" s="68" t="str" cm="1">
        <f t="array" ref="R59">_xlfn.IFS(BaseClientes[[#This Row],[tipoDeCliente]]="ADVISOR","ADVISOR",BaseClientes[[#This Row],[tipoDeCliente]]="FAMILIA","RETENCAO",BaseClientes[[#This Row],[tipoDeCliente]]="RETENCAO","RETENCAO",BaseClientes[[#This Row],[tipoDeCliente]]="NORMAL","CONSULTORIA",BaseClientes[[#This Row],[tipoDeCliente]]="HIBRIDO","CONSULTORIA")</f>
        <v>CONSULTORIA</v>
      </c>
      <c r="S59" s="68" t="s">
        <v>581</v>
      </c>
      <c r="T59" s="68" t="s">
        <v>582</v>
      </c>
      <c r="U59" s="68" t="s">
        <v>583</v>
      </c>
      <c r="V59" s="71">
        <v>5551984092211</v>
      </c>
      <c r="W59" s="69">
        <v>44179</v>
      </c>
      <c r="X59" s="69">
        <v>44223</v>
      </c>
      <c r="Y59" s="68" t="s">
        <v>3974</v>
      </c>
      <c r="Z59" s="68" t="s">
        <v>3976</v>
      </c>
      <c r="AA59" s="68" t="s">
        <v>575</v>
      </c>
      <c r="AB59" s="68" t="s">
        <v>584</v>
      </c>
      <c r="AC59" s="68" t="s">
        <v>53</v>
      </c>
      <c r="AD59" s="68" t="s">
        <v>54</v>
      </c>
      <c r="AE59" s="68" t="s">
        <v>176</v>
      </c>
      <c r="AF59" s="72">
        <v>1</v>
      </c>
      <c r="AG59" s="68">
        <v>1</v>
      </c>
      <c r="AH59" s="68" t="s">
        <v>54</v>
      </c>
      <c r="AI59" s="68" t="s">
        <v>56</v>
      </c>
      <c r="AJ59" s="68" t="s">
        <v>54</v>
      </c>
      <c r="AK59" s="68" t="str" cm="1">
        <f t="array" ref="AK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 s="69" t="s">
        <v>58</v>
      </c>
      <c r="AM59" s="69"/>
    </row>
    <row r="60" spans="1:39" ht="15" customHeight="1" x14ac:dyDescent="0.3">
      <c r="A60" s="68">
        <v>86</v>
      </c>
      <c r="B60" s="68" t="s">
        <v>585</v>
      </c>
      <c r="C60" s="69">
        <v>21630</v>
      </c>
      <c r="D60" s="68" t="s">
        <v>40</v>
      </c>
      <c r="E60" s="71">
        <v>1412202086</v>
      </c>
      <c r="F60" s="68">
        <v>369271</v>
      </c>
      <c r="G60" s="68" t="s">
        <v>42</v>
      </c>
      <c r="H60" s="68"/>
      <c r="I60" s="68" t="s">
        <v>3979</v>
      </c>
      <c r="J60" s="68" t="s">
        <v>588</v>
      </c>
      <c r="K60" s="70" t="s">
        <v>589</v>
      </c>
      <c r="L60" s="68" t="s">
        <v>3980</v>
      </c>
      <c r="M60" s="68" t="s">
        <v>561</v>
      </c>
      <c r="N60" s="71">
        <v>5511994394227</v>
      </c>
      <c r="O60" s="71" t="s">
        <v>106</v>
      </c>
      <c r="P60" s="71" t="s">
        <v>42</v>
      </c>
      <c r="Q60" s="68" t="s">
        <v>66</v>
      </c>
      <c r="R60" s="68" t="str" cm="1">
        <f t="array" ref="R60">_xlfn.IFS(BaseClientes[[#This Row],[tipoDeCliente]]="ADVISOR","ADVISOR",BaseClientes[[#This Row],[tipoDeCliente]]="FAMILIA","RETENCAO",BaseClientes[[#This Row],[tipoDeCliente]]="RETENCAO","RETENCAO",BaseClientes[[#This Row],[tipoDeCliente]]="NORMAL","CONSULTORIA",BaseClientes[[#This Row],[tipoDeCliente]]="HIBRIDO","CONSULTORIA")</f>
        <v>CONSULTORIA</v>
      </c>
      <c r="S60" s="68" t="s">
        <v>581</v>
      </c>
      <c r="T60" s="68" t="s">
        <v>582</v>
      </c>
      <c r="U60" s="68" t="s">
        <v>591</v>
      </c>
      <c r="V60" s="71">
        <v>5551999829802</v>
      </c>
      <c r="W60" s="69">
        <v>44179</v>
      </c>
      <c r="X60" s="69">
        <v>44223</v>
      </c>
      <c r="Y60" s="68" t="s">
        <v>3974</v>
      </c>
      <c r="Z60" s="68" t="s">
        <v>3980</v>
      </c>
      <c r="AA60" s="68" t="s">
        <v>585</v>
      </c>
      <c r="AB60" s="68" t="s">
        <v>164</v>
      </c>
      <c r="AC60" s="68" t="s">
        <v>53</v>
      </c>
      <c r="AD60" s="68" t="s">
        <v>54</v>
      </c>
      <c r="AE60" s="68" t="s">
        <v>176</v>
      </c>
      <c r="AF60" s="72">
        <v>1</v>
      </c>
      <c r="AG60" s="68">
        <v>1</v>
      </c>
      <c r="AH60" s="68" t="s">
        <v>54</v>
      </c>
      <c r="AI60" s="68" t="s">
        <v>56</v>
      </c>
      <c r="AJ60" s="68" t="s">
        <v>54</v>
      </c>
      <c r="AK60" s="68" t="str" cm="1">
        <f t="array" ref="AK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 s="69" t="s">
        <v>58</v>
      </c>
      <c r="AM60" s="69"/>
    </row>
    <row r="61" spans="1:39" ht="15" customHeight="1" x14ac:dyDescent="0.3">
      <c r="A61" s="68">
        <v>87</v>
      </c>
      <c r="B61" s="68" t="s">
        <v>3463</v>
      </c>
      <c r="C61" s="69">
        <v>22513</v>
      </c>
      <c r="D61" s="68" t="s">
        <v>72</v>
      </c>
      <c r="E61" s="71">
        <v>1412202087</v>
      </c>
      <c r="F61" s="68">
        <v>369275</v>
      </c>
      <c r="G61" s="68" t="s">
        <v>42</v>
      </c>
      <c r="H61" s="68"/>
      <c r="I61" s="68" t="s">
        <v>3981</v>
      </c>
      <c r="J61" s="68" t="s">
        <v>595</v>
      </c>
      <c r="K61" s="70" t="s">
        <v>596</v>
      </c>
      <c r="L61" s="68" t="s">
        <v>3982</v>
      </c>
      <c r="M61" s="68" t="s">
        <v>3463</v>
      </c>
      <c r="N61" s="71">
        <v>5551999750636</v>
      </c>
      <c r="O61" s="71" t="s">
        <v>106</v>
      </c>
      <c r="P61" s="71" t="s">
        <v>42</v>
      </c>
      <c r="Q61" s="68" t="s">
        <v>66</v>
      </c>
      <c r="R61" s="68" t="str" cm="1">
        <f t="array" ref="R61">_xlfn.IFS(BaseClientes[[#This Row],[tipoDeCliente]]="ADVISOR","ADVISOR",BaseClientes[[#This Row],[tipoDeCliente]]="FAMILIA","RETENCAO",BaseClientes[[#This Row],[tipoDeCliente]]="RETENCAO","RETENCAO",BaseClientes[[#This Row],[tipoDeCliente]]="NORMAL","CONSULTORIA",BaseClientes[[#This Row],[tipoDeCliente]]="HIBRIDO","CONSULTORIA")</f>
        <v>CONSULTORIA</v>
      </c>
      <c r="S61" s="68" t="s">
        <v>581</v>
      </c>
      <c r="T61" s="68" t="s">
        <v>582</v>
      </c>
      <c r="U61" s="68" t="s">
        <v>591</v>
      </c>
      <c r="V61" s="71">
        <v>5551999750636</v>
      </c>
      <c r="W61" s="69">
        <v>44179</v>
      </c>
      <c r="X61" s="69">
        <v>44223</v>
      </c>
      <c r="Y61" s="68" t="s">
        <v>3974</v>
      </c>
      <c r="Z61" s="68" t="s">
        <v>3982</v>
      </c>
      <c r="AA61" s="68" t="s">
        <v>3463</v>
      </c>
      <c r="AB61" s="68" t="s">
        <v>164</v>
      </c>
      <c r="AC61" s="68" t="s">
        <v>53</v>
      </c>
      <c r="AD61" s="68" t="s">
        <v>54</v>
      </c>
      <c r="AE61" s="68" t="s">
        <v>176</v>
      </c>
      <c r="AF61" s="72">
        <v>1</v>
      </c>
      <c r="AG61" s="68">
        <v>1</v>
      </c>
      <c r="AH61" s="68" t="s">
        <v>54</v>
      </c>
      <c r="AI61" s="68" t="s">
        <v>56</v>
      </c>
      <c r="AJ61" s="68" t="s">
        <v>54</v>
      </c>
      <c r="AK61" s="68" t="str" cm="1">
        <f t="array" ref="AK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 s="69" t="s">
        <v>58</v>
      </c>
      <c r="AM61" s="69"/>
    </row>
    <row r="62" spans="1:39" ht="15" customHeight="1" x14ac:dyDescent="0.3">
      <c r="A62" s="68">
        <v>88</v>
      </c>
      <c r="B62" s="68" t="s">
        <v>598</v>
      </c>
      <c r="C62" s="69">
        <v>18082</v>
      </c>
      <c r="D62" s="68" t="s">
        <v>72</v>
      </c>
      <c r="E62" s="71">
        <v>2112202088</v>
      </c>
      <c r="F62" s="68">
        <v>2917757</v>
      </c>
      <c r="G62" s="68" t="s">
        <v>42</v>
      </c>
      <c r="H62" s="68"/>
      <c r="I62" s="187" t="s">
        <v>3990</v>
      </c>
      <c r="J62" s="68" t="s">
        <v>600</v>
      </c>
      <c r="K62" s="70" t="s">
        <v>601</v>
      </c>
      <c r="L62" s="68" t="s">
        <v>607</v>
      </c>
      <c r="M62" s="68" t="s">
        <v>603</v>
      </c>
      <c r="N62" s="71">
        <v>5562982329500</v>
      </c>
      <c r="O62" s="71" t="s">
        <v>106</v>
      </c>
      <c r="P62" s="71" t="s">
        <v>42</v>
      </c>
      <c r="Q62" s="68" t="s">
        <v>66</v>
      </c>
      <c r="R62" s="68" t="str" cm="1">
        <f t="array" ref="R62">_xlfn.IFS(BaseClientes[[#This Row],[tipoDeCliente]]="ADVISOR","ADVISOR",BaseClientes[[#This Row],[tipoDeCliente]]="FAMILIA","RETENCAO",BaseClientes[[#This Row],[tipoDeCliente]]="RETENCAO","RETENCAO",BaseClientes[[#This Row],[tipoDeCliente]]="NORMAL","CONSULTORIA",BaseClientes[[#This Row],[tipoDeCliente]]="HIBRIDO","CONSULTORIA")</f>
        <v>RETENCAO</v>
      </c>
      <c r="S62" s="68" t="s">
        <v>2459</v>
      </c>
      <c r="T62" s="68" t="s">
        <v>605</v>
      </c>
      <c r="U62" s="68" t="s">
        <v>606</v>
      </c>
      <c r="V62" s="71">
        <v>5562981068575</v>
      </c>
      <c r="W62" s="69">
        <v>44186</v>
      </c>
      <c r="X62" s="69">
        <v>44186</v>
      </c>
      <c r="Y62" s="68" t="s">
        <v>602</v>
      </c>
      <c r="Z62" s="68" t="s">
        <v>3989</v>
      </c>
      <c r="AA62" s="68" t="s">
        <v>603</v>
      </c>
      <c r="AB62" s="68" t="s">
        <v>3893</v>
      </c>
      <c r="AC62" s="68" t="s">
        <v>53</v>
      </c>
      <c r="AD62" s="68" t="s">
        <v>54</v>
      </c>
      <c r="AE62" s="68" t="s">
        <v>68</v>
      </c>
      <c r="AF62" s="72">
        <v>1</v>
      </c>
      <c r="AG62" s="68" t="s">
        <v>42</v>
      </c>
      <c r="AH62" s="68" t="s">
        <v>56</v>
      </c>
      <c r="AI62" s="68" t="s">
        <v>56</v>
      </c>
      <c r="AJ62" s="68" t="s">
        <v>56</v>
      </c>
      <c r="AK62" s="68" t="str" cm="1">
        <f t="array" ref="AK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 s="69" t="s">
        <v>58</v>
      </c>
      <c r="AM62" s="69"/>
    </row>
    <row r="63" spans="1:39" ht="15" customHeight="1" x14ac:dyDescent="0.3">
      <c r="A63" s="68">
        <v>89</v>
      </c>
      <c r="B63" s="68" t="s">
        <v>608</v>
      </c>
      <c r="C63" s="69">
        <v>40669</v>
      </c>
      <c r="D63" s="68" t="s">
        <v>40</v>
      </c>
      <c r="E63" s="71">
        <v>2112202089</v>
      </c>
      <c r="F63" s="68">
        <v>331251</v>
      </c>
      <c r="G63" s="68" t="s">
        <v>42</v>
      </c>
      <c r="H63" s="68"/>
      <c r="I63" s="187" t="s">
        <v>3987</v>
      </c>
      <c r="J63" s="68" t="s">
        <v>611</v>
      </c>
      <c r="K63" s="70" t="s">
        <v>612</v>
      </c>
      <c r="L63" s="68" t="s">
        <v>3988</v>
      </c>
      <c r="M63" s="68" t="s">
        <v>603</v>
      </c>
      <c r="N63" s="71">
        <v>5562982329500</v>
      </c>
      <c r="O63" s="71" t="s">
        <v>65</v>
      </c>
      <c r="P63" s="71" t="s">
        <v>42</v>
      </c>
      <c r="Q63" s="68" t="s">
        <v>66</v>
      </c>
      <c r="R63" s="68" t="str" cm="1">
        <f t="array" ref="R63">_xlfn.IFS(BaseClientes[[#This Row],[tipoDeCliente]]="ADVISOR","ADVISOR",BaseClientes[[#This Row],[tipoDeCliente]]="FAMILIA","RETENCAO",BaseClientes[[#This Row],[tipoDeCliente]]="RETENCAO","RETENCAO",BaseClientes[[#This Row],[tipoDeCliente]]="NORMAL","CONSULTORIA",BaseClientes[[#This Row],[tipoDeCliente]]="HIBRIDO","CONSULTORIA")</f>
        <v>RETENCAO</v>
      </c>
      <c r="S63" s="68" t="s">
        <v>2459</v>
      </c>
      <c r="T63" s="68" t="s">
        <v>605</v>
      </c>
      <c r="U63" s="68" t="s">
        <v>613</v>
      </c>
      <c r="V63" s="71">
        <v>556230922889</v>
      </c>
      <c r="W63" s="69">
        <v>44186</v>
      </c>
      <c r="X63" s="69">
        <v>44186</v>
      </c>
      <c r="Y63" s="68" t="s">
        <v>602</v>
      </c>
      <c r="Z63" s="68" t="s">
        <v>3989</v>
      </c>
      <c r="AA63" s="68" t="s">
        <v>603</v>
      </c>
      <c r="AB63" s="68" t="s">
        <v>151</v>
      </c>
      <c r="AC63" s="68"/>
      <c r="AD63" s="68"/>
      <c r="AE63" s="68" t="s">
        <v>68</v>
      </c>
      <c r="AF63" s="72">
        <v>1</v>
      </c>
      <c r="AG63" s="68" t="s">
        <v>42</v>
      </c>
      <c r="AH63" s="68" t="s">
        <v>56</v>
      </c>
      <c r="AI63" s="68" t="s">
        <v>56</v>
      </c>
      <c r="AJ63" s="68" t="s">
        <v>56</v>
      </c>
      <c r="AK63" s="68" t="str" cm="1">
        <f t="array" ref="AK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 s="69" t="s">
        <v>58</v>
      </c>
      <c r="AM63" s="69"/>
    </row>
    <row r="64" spans="1:39" ht="15" customHeight="1" x14ac:dyDescent="0.3">
      <c r="A64" s="68">
        <v>90</v>
      </c>
      <c r="B64" s="68" t="s">
        <v>615</v>
      </c>
      <c r="C64" s="69">
        <v>24082</v>
      </c>
      <c r="D64" s="68" t="s">
        <v>72</v>
      </c>
      <c r="E64" s="71">
        <v>2112202090</v>
      </c>
      <c r="F64" s="68">
        <v>2378798</v>
      </c>
      <c r="G64" s="68" t="s">
        <v>42</v>
      </c>
      <c r="H64" s="68"/>
      <c r="I64" s="187" t="s">
        <v>3991</v>
      </c>
      <c r="J64" s="68" t="s">
        <v>617</v>
      </c>
      <c r="K64" s="70" t="s">
        <v>618</v>
      </c>
      <c r="L64" s="68" t="s">
        <v>620</v>
      </c>
      <c r="M64" s="68" t="s">
        <v>603</v>
      </c>
      <c r="N64" s="71">
        <v>5562982329500</v>
      </c>
      <c r="O64" s="71" t="s">
        <v>106</v>
      </c>
      <c r="P64" s="71" t="s">
        <v>42</v>
      </c>
      <c r="Q64" s="68" t="s">
        <v>66</v>
      </c>
      <c r="R64" s="68" t="str" cm="1">
        <f t="array" ref="R64">_xlfn.IFS(BaseClientes[[#This Row],[tipoDeCliente]]="ADVISOR","ADVISOR",BaseClientes[[#This Row],[tipoDeCliente]]="FAMILIA","RETENCAO",BaseClientes[[#This Row],[tipoDeCliente]]="RETENCAO","RETENCAO",BaseClientes[[#This Row],[tipoDeCliente]]="NORMAL","CONSULTORIA",BaseClientes[[#This Row],[tipoDeCliente]]="HIBRIDO","CONSULTORIA")</f>
        <v>RETENCAO</v>
      </c>
      <c r="S64" s="68" t="s">
        <v>2459</v>
      </c>
      <c r="T64" s="68" t="s">
        <v>605</v>
      </c>
      <c r="U64" s="68" t="s">
        <v>619</v>
      </c>
      <c r="V64" s="71">
        <v>5562999721328</v>
      </c>
      <c r="W64" s="69">
        <v>44186</v>
      </c>
      <c r="X64" s="69">
        <v>44186</v>
      </c>
      <c r="Y64" s="68" t="s">
        <v>602</v>
      </c>
      <c r="Z64" s="68" t="s">
        <v>620</v>
      </c>
      <c r="AA64" s="68" t="s">
        <v>615</v>
      </c>
      <c r="AB64" s="68" t="s">
        <v>621</v>
      </c>
      <c r="AC64" s="68" t="s">
        <v>140</v>
      </c>
      <c r="AD64" s="68" t="s">
        <v>56</v>
      </c>
      <c r="AE64" s="68" t="s">
        <v>68</v>
      </c>
      <c r="AF64" s="72">
        <v>0.7</v>
      </c>
      <c r="AG64" s="68" t="s">
        <v>42</v>
      </c>
      <c r="AH64" s="68" t="s">
        <v>56</v>
      </c>
      <c r="AI64" s="68" t="s">
        <v>56</v>
      </c>
      <c r="AJ64" s="68" t="s">
        <v>56</v>
      </c>
      <c r="AK64" s="68" t="str" cm="1">
        <f t="array" ref="AK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 s="69" t="s">
        <v>58</v>
      </c>
      <c r="AM64" s="69"/>
    </row>
    <row r="65" spans="1:39" ht="15" customHeight="1" x14ac:dyDescent="0.3">
      <c r="A65" s="68">
        <v>91</v>
      </c>
      <c r="B65" s="68" t="s">
        <v>622</v>
      </c>
      <c r="C65" s="69">
        <v>42601</v>
      </c>
      <c r="D65" s="68" t="s">
        <v>72</v>
      </c>
      <c r="E65" s="71">
        <v>2112202091</v>
      </c>
      <c r="F65" s="68">
        <v>539277</v>
      </c>
      <c r="G65" s="68" t="s">
        <v>42</v>
      </c>
      <c r="H65" s="68"/>
      <c r="I65" s="187" t="s">
        <v>3992</v>
      </c>
      <c r="J65" s="68" t="s">
        <v>624</v>
      </c>
      <c r="K65" s="70" t="s">
        <v>612</v>
      </c>
      <c r="L65" s="68" t="s">
        <v>3993</v>
      </c>
      <c r="M65" s="68" t="s">
        <v>603</v>
      </c>
      <c r="N65" s="71">
        <v>5562982329500</v>
      </c>
      <c r="O65" s="71" t="s">
        <v>65</v>
      </c>
      <c r="P65" s="71" t="s">
        <v>42</v>
      </c>
      <c r="Q65" s="68" t="s">
        <v>66</v>
      </c>
      <c r="R65" s="68" t="str" cm="1">
        <f t="array" ref="R65">_xlfn.IFS(BaseClientes[[#This Row],[tipoDeCliente]]="ADVISOR","ADVISOR",BaseClientes[[#This Row],[tipoDeCliente]]="FAMILIA","RETENCAO",BaseClientes[[#This Row],[tipoDeCliente]]="RETENCAO","RETENCAO",BaseClientes[[#This Row],[tipoDeCliente]]="NORMAL","CONSULTORIA",BaseClientes[[#This Row],[tipoDeCliente]]="HIBRIDO","CONSULTORIA")</f>
        <v>RETENCAO</v>
      </c>
      <c r="S65" s="68" t="s">
        <v>2459</v>
      </c>
      <c r="T65" s="68" t="s">
        <v>605</v>
      </c>
      <c r="U65" s="68" t="s">
        <v>613</v>
      </c>
      <c r="V65" s="71">
        <v>5562982329500</v>
      </c>
      <c r="W65" s="69">
        <v>44186</v>
      </c>
      <c r="X65" s="69">
        <v>44186</v>
      </c>
      <c r="Y65" s="68" t="s">
        <v>602</v>
      </c>
      <c r="Z65" s="68" t="s">
        <v>3989</v>
      </c>
      <c r="AA65" s="68" t="s">
        <v>603</v>
      </c>
      <c r="AB65" s="68" t="s">
        <v>151</v>
      </c>
      <c r="AC65" s="68"/>
      <c r="AD65" s="68"/>
      <c r="AE65" s="68" t="s">
        <v>68</v>
      </c>
      <c r="AF65" s="72">
        <v>1</v>
      </c>
      <c r="AG65" s="68" t="s">
        <v>42</v>
      </c>
      <c r="AH65" s="68" t="s">
        <v>56</v>
      </c>
      <c r="AI65" s="68" t="s">
        <v>56</v>
      </c>
      <c r="AJ65" s="68" t="s">
        <v>56</v>
      </c>
      <c r="AK65" s="68" t="str" cm="1">
        <f t="array" ref="AK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 s="69" t="s">
        <v>58</v>
      </c>
      <c r="AM65" s="69"/>
    </row>
    <row r="66" spans="1:39" ht="15" customHeight="1" x14ac:dyDescent="0.3">
      <c r="A66" s="68">
        <v>92</v>
      </c>
      <c r="B66" s="68" t="s">
        <v>626</v>
      </c>
      <c r="C66" s="69">
        <v>25682</v>
      </c>
      <c r="D66" s="68" t="s">
        <v>40</v>
      </c>
      <c r="E66" s="71">
        <v>2112202092</v>
      </c>
      <c r="F66" s="68">
        <v>2032684</v>
      </c>
      <c r="G66" s="68" t="s">
        <v>42</v>
      </c>
      <c r="H66" s="68"/>
      <c r="I66" s="187" t="s">
        <v>3994</v>
      </c>
      <c r="J66" s="68" t="s">
        <v>628</v>
      </c>
      <c r="K66" s="70" t="s">
        <v>629</v>
      </c>
      <c r="L66" s="68" t="s">
        <v>630</v>
      </c>
      <c r="M66" s="68" t="s">
        <v>603</v>
      </c>
      <c r="N66" s="71">
        <v>5562982329500</v>
      </c>
      <c r="O66" s="71" t="s">
        <v>42</v>
      </c>
      <c r="P66" s="71" t="s">
        <v>42</v>
      </c>
      <c r="Q66" s="68" t="s">
        <v>66</v>
      </c>
      <c r="R66" s="68" t="str" cm="1">
        <f t="array" ref="R66">_xlfn.IFS(BaseClientes[[#This Row],[tipoDeCliente]]="ADVISOR","ADVISOR",BaseClientes[[#This Row],[tipoDeCliente]]="FAMILIA","RETENCAO",BaseClientes[[#This Row],[tipoDeCliente]]="RETENCAO","RETENCAO",BaseClientes[[#This Row],[tipoDeCliente]]="NORMAL","CONSULTORIA",BaseClientes[[#This Row],[tipoDeCliente]]="HIBRIDO","CONSULTORIA")</f>
        <v>RETENCAO</v>
      </c>
      <c r="S66" s="68" t="s">
        <v>2459</v>
      </c>
      <c r="T66" s="68" t="s">
        <v>605</v>
      </c>
      <c r="U66" s="68" t="s">
        <v>619</v>
      </c>
      <c r="V66" s="71">
        <v>5562984355441</v>
      </c>
      <c r="W66" s="69">
        <v>44186</v>
      </c>
      <c r="X66" s="69">
        <v>44186</v>
      </c>
      <c r="Y66" s="68" t="s">
        <v>602</v>
      </c>
      <c r="Z66" s="68" t="s">
        <v>630</v>
      </c>
      <c r="AA66" s="68" t="s">
        <v>626</v>
      </c>
      <c r="AB66" s="68" t="s">
        <v>3995</v>
      </c>
      <c r="AC66" s="68"/>
      <c r="AD66" s="68"/>
      <c r="AE66" s="68" t="s">
        <v>68</v>
      </c>
      <c r="AF66" s="72">
        <v>0.7</v>
      </c>
      <c r="AG66" s="68" t="s">
        <v>42</v>
      </c>
      <c r="AH66" s="68" t="s">
        <v>56</v>
      </c>
      <c r="AI66" s="68" t="s">
        <v>56</v>
      </c>
      <c r="AJ66" s="68" t="s">
        <v>56</v>
      </c>
      <c r="AK66" s="68" t="str" cm="1">
        <f t="array" ref="AK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 s="69" t="s">
        <v>58</v>
      </c>
      <c r="AM66" s="69"/>
    </row>
    <row r="67" spans="1:39" ht="15" customHeight="1" x14ac:dyDescent="0.3">
      <c r="A67" s="68">
        <v>93</v>
      </c>
      <c r="B67" s="68" t="s">
        <v>632</v>
      </c>
      <c r="C67" s="69">
        <v>26980</v>
      </c>
      <c r="D67" s="68" t="s">
        <v>40</v>
      </c>
      <c r="E67" s="71">
        <v>2112202093</v>
      </c>
      <c r="F67" s="68">
        <v>52801</v>
      </c>
      <c r="G67" s="68" t="s">
        <v>42</v>
      </c>
      <c r="H67" s="68" t="s">
        <v>3996</v>
      </c>
      <c r="I67" s="187" t="s">
        <v>3997</v>
      </c>
      <c r="J67" s="68" t="s">
        <v>634</v>
      </c>
      <c r="K67" s="70" t="s">
        <v>635</v>
      </c>
      <c r="L67" s="68" t="s">
        <v>3998</v>
      </c>
      <c r="M67" s="68" t="s">
        <v>603</v>
      </c>
      <c r="N67" s="71">
        <v>5562982329500</v>
      </c>
      <c r="O67" s="71" t="s">
        <v>106</v>
      </c>
      <c r="P67" s="71" t="s">
        <v>42</v>
      </c>
      <c r="Q67" s="68" t="s">
        <v>66</v>
      </c>
      <c r="R67" s="68" t="str" cm="1">
        <f t="array" ref="R67">_xlfn.IFS(BaseClientes[[#This Row],[tipoDeCliente]]="ADVISOR","ADVISOR",BaseClientes[[#This Row],[tipoDeCliente]]="FAMILIA","RETENCAO",BaseClientes[[#This Row],[tipoDeCliente]]="RETENCAO","RETENCAO",BaseClientes[[#This Row],[tipoDeCliente]]="NORMAL","CONSULTORIA",BaseClientes[[#This Row],[tipoDeCliente]]="HIBRIDO","CONSULTORIA")</f>
        <v>RETENCAO</v>
      </c>
      <c r="S67" s="68" t="s">
        <v>2459</v>
      </c>
      <c r="T67" s="68" t="s">
        <v>605</v>
      </c>
      <c r="U67" s="68" t="s">
        <v>636</v>
      </c>
      <c r="V67" s="71"/>
      <c r="W67" s="69">
        <v>44186</v>
      </c>
      <c r="X67" s="69">
        <v>44186</v>
      </c>
      <c r="Y67" s="68" t="s">
        <v>602</v>
      </c>
      <c r="Z67" s="68" t="s">
        <v>3998</v>
      </c>
      <c r="AA67" s="68" t="s">
        <v>632</v>
      </c>
      <c r="AB67" s="68" t="s">
        <v>3893</v>
      </c>
      <c r="AC67" s="68" t="s">
        <v>53</v>
      </c>
      <c r="AD67" s="68" t="s">
        <v>54</v>
      </c>
      <c r="AE67" s="68" t="s">
        <v>68</v>
      </c>
      <c r="AF67" s="72">
        <v>0.7</v>
      </c>
      <c r="AG67" s="68" t="s">
        <v>42</v>
      </c>
      <c r="AH67" s="68" t="s">
        <v>56</v>
      </c>
      <c r="AI67" s="68" t="s">
        <v>56</v>
      </c>
      <c r="AJ67" s="68" t="s">
        <v>56</v>
      </c>
      <c r="AK67" s="68" t="str" cm="1">
        <f t="array" ref="AK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 s="69" t="s">
        <v>58</v>
      </c>
      <c r="AM67" s="69"/>
    </row>
    <row r="68" spans="1:39" ht="15" customHeight="1" x14ac:dyDescent="0.3">
      <c r="A68" s="68">
        <v>94</v>
      </c>
      <c r="B68" s="68" t="s">
        <v>638</v>
      </c>
      <c r="C68" s="69">
        <v>29874</v>
      </c>
      <c r="D68" s="68" t="s">
        <v>40</v>
      </c>
      <c r="E68" s="71">
        <v>2112202094</v>
      </c>
      <c r="F68" s="68">
        <v>328039</v>
      </c>
      <c r="G68" s="68">
        <v>2700606</v>
      </c>
      <c r="H68" s="68"/>
      <c r="I68" s="68" t="s">
        <v>3999</v>
      </c>
      <c r="J68" s="68" t="s">
        <v>641</v>
      </c>
      <c r="K68" s="70" t="s">
        <v>642</v>
      </c>
      <c r="L68" s="68" t="s">
        <v>640</v>
      </c>
      <c r="M68" s="68" t="s">
        <v>603</v>
      </c>
      <c r="N68" s="71">
        <v>5562982329500</v>
      </c>
      <c r="O68" s="71" t="s">
        <v>106</v>
      </c>
      <c r="P68" s="71" t="s">
        <v>42</v>
      </c>
      <c r="Q68" s="68" t="s">
        <v>66</v>
      </c>
      <c r="R68" s="68" t="str" cm="1">
        <f t="array" ref="R68">_xlfn.IFS(BaseClientes[[#This Row],[tipoDeCliente]]="ADVISOR","ADVISOR",BaseClientes[[#This Row],[tipoDeCliente]]="FAMILIA","RETENCAO",BaseClientes[[#This Row],[tipoDeCliente]]="RETENCAO","RETENCAO",BaseClientes[[#This Row],[tipoDeCliente]]="NORMAL","CONSULTORIA",BaseClientes[[#This Row],[tipoDeCliente]]="HIBRIDO","CONSULTORIA")</f>
        <v>RETENCAO</v>
      </c>
      <c r="S68" s="68" t="s">
        <v>2799</v>
      </c>
      <c r="T68" s="68" t="s">
        <v>185</v>
      </c>
      <c r="U68" s="68" t="s">
        <v>644</v>
      </c>
      <c r="V68" s="71">
        <v>5528992522620</v>
      </c>
      <c r="W68" s="69">
        <v>44186</v>
      </c>
      <c r="X68" s="69">
        <v>44186</v>
      </c>
      <c r="Y68" s="68" t="s">
        <v>602</v>
      </c>
      <c r="Z68" s="68" t="s">
        <v>640</v>
      </c>
      <c r="AA68" s="68" t="s">
        <v>638</v>
      </c>
      <c r="AB68" s="68" t="s">
        <v>3912</v>
      </c>
      <c r="AC68" s="68" t="s">
        <v>53</v>
      </c>
      <c r="AD68" s="68" t="s">
        <v>54</v>
      </c>
      <c r="AE68" s="68" t="s">
        <v>68</v>
      </c>
      <c r="AF68" s="72">
        <v>1</v>
      </c>
      <c r="AG68" s="68" t="s">
        <v>42</v>
      </c>
      <c r="AH68" s="68" t="s">
        <v>56</v>
      </c>
      <c r="AI68" s="68" t="s">
        <v>56</v>
      </c>
      <c r="AJ68" s="68" t="s">
        <v>56</v>
      </c>
      <c r="AK68" s="68" t="str" cm="1">
        <f t="array" ref="AK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 s="69" t="s">
        <v>58</v>
      </c>
      <c r="AM68" s="69"/>
    </row>
    <row r="69" spans="1:39" ht="15" customHeight="1" x14ac:dyDescent="0.3">
      <c r="A69" s="68">
        <v>95</v>
      </c>
      <c r="B69" s="68" t="s">
        <v>603</v>
      </c>
      <c r="C69" s="69">
        <v>27827</v>
      </c>
      <c r="D69" s="68" t="s">
        <v>40</v>
      </c>
      <c r="E69" s="71">
        <v>2112202095</v>
      </c>
      <c r="F69" s="68">
        <v>44361</v>
      </c>
      <c r="G69" s="68">
        <v>4700727</v>
      </c>
      <c r="H69" s="68" t="s">
        <v>4000</v>
      </c>
      <c r="I69" s="187" t="s">
        <v>4001</v>
      </c>
      <c r="J69" s="68" t="s">
        <v>647</v>
      </c>
      <c r="K69" s="70" t="s">
        <v>612</v>
      </c>
      <c r="L69" s="68" t="s">
        <v>3989</v>
      </c>
      <c r="M69" s="68" t="s">
        <v>603</v>
      </c>
      <c r="N69" s="71">
        <v>5562982329500</v>
      </c>
      <c r="O69" s="71" t="s">
        <v>106</v>
      </c>
      <c r="P69" s="71" t="s">
        <v>42</v>
      </c>
      <c r="Q69" s="68" t="s">
        <v>66</v>
      </c>
      <c r="R69" s="68" t="str" cm="1">
        <f t="array" ref="R69">_xlfn.IFS(BaseClientes[[#This Row],[tipoDeCliente]]="ADVISOR","ADVISOR",BaseClientes[[#This Row],[tipoDeCliente]]="FAMILIA","RETENCAO",BaseClientes[[#This Row],[tipoDeCliente]]="RETENCAO","RETENCAO",BaseClientes[[#This Row],[tipoDeCliente]]="NORMAL","CONSULTORIA",BaseClientes[[#This Row],[tipoDeCliente]]="HIBRIDO","CONSULTORIA")</f>
        <v>RETENCAO</v>
      </c>
      <c r="S69" s="68" t="s">
        <v>2459</v>
      </c>
      <c r="T69" s="68" t="s">
        <v>605</v>
      </c>
      <c r="U69" s="68" t="s">
        <v>613</v>
      </c>
      <c r="V69" s="71">
        <v>5562982329500</v>
      </c>
      <c r="W69" s="69">
        <v>44186</v>
      </c>
      <c r="X69" s="69">
        <v>44186</v>
      </c>
      <c r="Y69" s="68" t="s">
        <v>602</v>
      </c>
      <c r="Z69" s="68" t="s">
        <v>3989</v>
      </c>
      <c r="AA69" s="68" t="s">
        <v>603</v>
      </c>
      <c r="AB69" s="68" t="s">
        <v>3893</v>
      </c>
      <c r="AC69" s="68"/>
      <c r="AD69" s="68"/>
      <c r="AE69" s="68" t="s">
        <v>68</v>
      </c>
      <c r="AF69" s="72">
        <v>1</v>
      </c>
      <c r="AG69" s="68" t="s">
        <v>42</v>
      </c>
      <c r="AH69" s="68" t="s">
        <v>56</v>
      </c>
      <c r="AI69" s="68" t="s">
        <v>56</v>
      </c>
      <c r="AJ69" s="68" t="s">
        <v>56</v>
      </c>
      <c r="AK69" s="68" t="str" cm="1">
        <f t="array" ref="AK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 s="69" t="s">
        <v>58</v>
      </c>
      <c r="AM69" s="69"/>
    </row>
    <row r="70" spans="1:39" ht="15" customHeight="1" x14ac:dyDescent="0.3">
      <c r="A70" s="68">
        <v>96</v>
      </c>
      <c r="B70" s="68" t="s">
        <v>648</v>
      </c>
      <c r="C70" s="69">
        <v>30319</v>
      </c>
      <c r="D70" s="68" t="s">
        <v>72</v>
      </c>
      <c r="E70" s="71">
        <v>2112202096</v>
      </c>
      <c r="F70" s="68">
        <v>355906</v>
      </c>
      <c r="G70" s="68">
        <v>8572787</v>
      </c>
      <c r="H70" s="68"/>
      <c r="I70" s="187" t="s">
        <v>4002</v>
      </c>
      <c r="J70" s="68" t="s">
        <v>650</v>
      </c>
      <c r="K70" s="70" t="s">
        <v>651</v>
      </c>
      <c r="L70" s="68" t="s">
        <v>4003</v>
      </c>
      <c r="M70" s="68" t="s">
        <v>603</v>
      </c>
      <c r="N70" s="71">
        <v>5562982329500</v>
      </c>
      <c r="O70" s="71" t="s">
        <v>106</v>
      </c>
      <c r="P70" s="71" t="s">
        <v>42</v>
      </c>
      <c r="Q70" s="68" t="s">
        <v>66</v>
      </c>
      <c r="R70" s="68" t="str" cm="1">
        <f t="array" ref="R70">_xlfn.IFS(BaseClientes[[#This Row],[tipoDeCliente]]="ADVISOR","ADVISOR",BaseClientes[[#This Row],[tipoDeCliente]]="FAMILIA","RETENCAO",BaseClientes[[#This Row],[tipoDeCliente]]="RETENCAO","RETENCAO",BaseClientes[[#This Row],[tipoDeCliente]]="NORMAL","CONSULTORIA",BaseClientes[[#This Row],[tipoDeCliente]]="HIBRIDO","CONSULTORIA")</f>
        <v>RETENCAO</v>
      </c>
      <c r="S70" s="68" t="s">
        <v>2799</v>
      </c>
      <c r="T70" s="68" t="s">
        <v>185</v>
      </c>
      <c r="U70" s="68" t="s">
        <v>644</v>
      </c>
      <c r="V70" s="71">
        <v>5511982654456</v>
      </c>
      <c r="W70" s="69">
        <v>44186</v>
      </c>
      <c r="X70" s="69">
        <v>44186</v>
      </c>
      <c r="Y70" s="68" t="s">
        <v>602</v>
      </c>
      <c r="Z70" s="68" t="s">
        <v>640</v>
      </c>
      <c r="AA70" s="68" t="s">
        <v>638</v>
      </c>
      <c r="AB70" s="68" t="s">
        <v>3893</v>
      </c>
      <c r="AC70" s="68" t="s">
        <v>53</v>
      </c>
      <c r="AD70" s="68" t="s">
        <v>54</v>
      </c>
      <c r="AE70" s="68" t="s">
        <v>68</v>
      </c>
      <c r="AF70" s="72">
        <v>1</v>
      </c>
      <c r="AG70" s="68" t="s">
        <v>42</v>
      </c>
      <c r="AH70" s="68" t="s">
        <v>56</v>
      </c>
      <c r="AI70" s="68" t="s">
        <v>56</v>
      </c>
      <c r="AJ70" s="68" t="s">
        <v>56</v>
      </c>
      <c r="AK70" s="68" t="str" cm="1">
        <f t="array" ref="AK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 s="69" t="s">
        <v>58</v>
      </c>
      <c r="AM70" s="69"/>
    </row>
    <row r="71" spans="1:39" ht="15" customHeight="1" x14ac:dyDescent="0.3">
      <c r="A71" s="68">
        <v>97</v>
      </c>
      <c r="B71" s="68" t="s">
        <v>653</v>
      </c>
      <c r="C71" s="69">
        <v>27468</v>
      </c>
      <c r="D71" s="68" t="s">
        <v>72</v>
      </c>
      <c r="E71" s="71">
        <v>2112202097</v>
      </c>
      <c r="F71" s="68">
        <v>45401</v>
      </c>
      <c r="G71" s="68">
        <v>4881349</v>
      </c>
      <c r="H71" s="68"/>
      <c r="I71" s="187" t="s">
        <v>4004</v>
      </c>
      <c r="J71" s="68" t="s">
        <v>656</v>
      </c>
      <c r="K71" s="70" t="s">
        <v>657</v>
      </c>
      <c r="L71" s="68" t="s">
        <v>655</v>
      </c>
      <c r="M71" s="68" t="s">
        <v>603</v>
      </c>
      <c r="N71" s="71">
        <v>5562982329500</v>
      </c>
      <c r="O71" s="71" t="s">
        <v>106</v>
      </c>
      <c r="P71" s="71" t="s">
        <v>42</v>
      </c>
      <c r="Q71" s="68" t="s">
        <v>66</v>
      </c>
      <c r="R71" s="68" t="str" cm="1">
        <f t="array" ref="R71">_xlfn.IFS(BaseClientes[[#This Row],[tipoDeCliente]]="ADVISOR","ADVISOR",BaseClientes[[#This Row],[tipoDeCliente]]="FAMILIA","RETENCAO",BaseClientes[[#This Row],[tipoDeCliente]]="RETENCAO","RETENCAO",BaseClientes[[#This Row],[tipoDeCliente]]="NORMAL","CONSULTORIA",BaseClientes[[#This Row],[tipoDeCliente]]="HIBRIDO","CONSULTORIA")</f>
        <v>RETENCAO</v>
      </c>
      <c r="S71" s="68" t="s">
        <v>2459</v>
      </c>
      <c r="T71" s="68" t="s">
        <v>605</v>
      </c>
      <c r="U71" s="68" t="s">
        <v>613</v>
      </c>
      <c r="V71" s="71">
        <v>5562982329500</v>
      </c>
      <c r="W71" s="69">
        <v>44186</v>
      </c>
      <c r="X71" s="69">
        <v>44186</v>
      </c>
      <c r="Y71" s="68" t="s">
        <v>602</v>
      </c>
      <c r="Z71" s="68" t="s">
        <v>3989</v>
      </c>
      <c r="AA71" s="68" t="s">
        <v>603</v>
      </c>
      <c r="AB71" s="68" t="s">
        <v>3905</v>
      </c>
      <c r="AC71" s="68" t="s">
        <v>53</v>
      </c>
      <c r="AD71" s="68" t="s">
        <v>54</v>
      </c>
      <c r="AE71" s="68" t="s">
        <v>68</v>
      </c>
      <c r="AF71" s="72">
        <v>1</v>
      </c>
      <c r="AG71" s="68" t="s">
        <v>42</v>
      </c>
      <c r="AH71" s="68" t="s">
        <v>56</v>
      </c>
      <c r="AI71" s="68" t="s">
        <v>56</v>
      </c>
      <c r="AJ71" s="68" t="s">
        <v>56</v>
      </c>
      <c r="AK71" s="68" t="str" cm="1">
        <f t="array" ref="AK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 s="69" t="s">
        <v>58</v>
      </c>
      <c r="AM71" s="69"/>
    </row>
    <row r="72" spans="1:39" ht="15" customHeight="1" x14ac:dyDescent="0.3">
      <c r="A72" s="68">
        <v>98</v>
      </c>
      <c r="B72" s="68" t="s">
        <v>658</v>
      </c>
      <c r="C72" s="69">
        <v>18837</v>
      </c>
      <c r="D72" s="68" t="s">
        <v>40</v>
      </c>
      <c r="E72" s="71">
        <v>2901202198</v>
      </c>
      <c r="F72" s="68">
        <v>4743156</v>
      </c>
      <c r="G72" s="68">
        <v>3644155</v>
      </c>
      <c r="H72" s="68"/>
      <c r="I72" s="68" t="s">
        <v>4028</v>
      </c>
      <c r="J72" s="68" t="s">
        <v>661</v>
      </c>
      <c r="K72" s="70" t="s">
        <v>662</v>
      </c>
      <c r="L72" s="68" t="s">
        <v>4029</v>
      </c>
      <c r="M72" s="68" t="s">
        <v>664</v>
      </c>
      <c r="N72" s="71">
        <v>5581991670681</v>
      </c>
      <c r="O72" s="71" t="s">
        <v>106</v>
      </c>
      <c r="P72" s="71" t="s">
        <v>65</v>
      </c>
      <c r="Q72" s="68" t="s">
        <v>66</v>
      </c>
      <c r="R72" s="68" t="str" cm="1">
        <f t="array" ref="R72">_xlfn.IFS(BaseClientes[[#This Row],[tipoDeCliente]]="ADVISOR","ADVISOR",BaseClientes[[#This Row],[tipoDeCliente]]="FAMILIA","RETENCAO",BaseClientes[[#This Row],[tipoDeCliente]]="RETENCAO","RETENCAO",BaseClientes[[#This Row],[tipoDeCliente]]="NORMAL","CONSULTORIA",BaseClientes[[#This Row],[tipoDeCliente]]="HIBRIDO","CONSULTORIA")</f>
        <v>CONSULTORIA</v>
      </c>
      <c r="S72" s="68" t="s">
        <v>49</v>
      </c>
      <c r="T72" s="68" t="s">
        <v>50</v>
      </c>
      <c r="U72" s="68" t="s">
        <v>95</v>
      </c>
      <c r="V72" s="71">
        <v>5581999649882</v>
      </c>
      <c r="W72" s="69">
        <v>44225</v>
      </c>
      <c r="X72" s="69">
        <v>44225</v>
      </c>
      <c r="Y72" s="68" t="s">
        <v>4030</v>
      </c>
      <c r="Z72" s="68" t="s">
        <v>4031</v>
      </c>
      <c r="AA72" s="68" t="s">
        <v>664</v>
      </c>
      <c r="AB72" s="68" t="s">
        <v>3950</v>
      </c>
      <c r="AC72" s="68" t="s">
        <v>53</v>
      </c>
      <c r="AD72" s="68" t="s">
        <v>56</v>
      </c>
      <c r="AE72" s="68" t="s">
        <v>176</v>
      </c>
      <c r="AF72" s="72">
        <v>1</v>
      </c>
      <c r="AG72" s="68">
        <v>1</v>
      </c>
      <c r="AH72" s="68" t="s">
        <v>54</v>
      </c>
      <c r="AI72" s="68" t="s">
        <v>56</v>
      </c>
      <c r="AJ72" s="68" t="s">
        <v>54</v>
      </c>
      <c r="AK72" s="68" t="str" cm="1">
        <f t="array" ref="AK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 s="69" t="s">
        <v>58</v>
      </c>
      <c r="AM72" s="69"/>
    </row>
    <row r="73" spans="1:39" ht="15" customHeight="1" x14ac:dyDescent="0.3">
      <c r="A73" s="68">
        <v>99</v>
      </c>
      <c r="B73" s="68" t="s">
        <v>664</v>
      </c>
      <c r="C73" s="69">
        <v>29707</v>
      </c>
      <c r="D73" s="68" t="s">
        <v>72</v>
      </c>
      <c r="E73" s="71">
        <v>2901202199</v>
      </c>
      <c r="F73" s="68">
        <v>4502819</v>
      </c>
      <c r="G73" s="68">
        <v>3189854</v>
      </c>
      <c r="H73" s="68"/>
      <c r="I73" s="68" t="s">
        <v>4032</v>
      </c>
      <c r="J73" s="68" t="s">
        <v>668</v>
      </c>
      <c r="K73" s="70" t="s">
        <v>669</v>
      </c>
      <c r="L73" s="68" t="s">
        <v>4031</v>
      </c>
      <c r="M73" s="68" t="s">
        <v>664</v>
      </c>
      <c r="N73" s="71">
        <v>5581991670681</v>
      </c>
      <c r="O73" s="71" t="s">
        <v>106</v>
      </c>
      <c r="P73" s="71" t="s">
        <v>106</v>
      </c>
      <c r="Q73" s="68" t="s">
        <v>66</v>
      </c>
      <c r="R73" s="68" t="str" cm="1">
        <f t="array" ref="R73">_xlfn.IFS(BaseClientes[[#This Row],[tipoDeCliente]]="ADVISOR","ADVISOR",BaseClientes[[#This Row],[tipoDeCliente]]="FAMILIA","RETENCAO",BaseClientes[[#This Row],[tipoDeCliente]]="RETENCAO","RETENCAO",BaseClientes[[#This Row],[tipoDeCliente]]="NORMAL","CONSULTORIA",BaseClientes[[#This Row],[tipoDeCliente]]="HIBRIDO","CONSULTORIA")</f>
        <v>CONSULTORIA</v>
      </c>
      <c r="S73" s="68" t="s">
        <v>49</v>
      </c>
      <c r="T73" s="68" t="s">
        <v>50</v>
      </c>
      <c r="U73" s="68" t="s">
        <v>670</v>
      </c>
      <c r="V73" s="71">
        <v>5581991670681</v>
      </c>
      <c r="W73" s="69">
        <v>44225</v>
      </c>
      <c r="X73" s="69">
        <v>44225</v>
      </c>
      <c r="Y73" s="68" t="s">
        <v>4030</v>
      </c>
      <c r="Z73" s="68" t="s">
        <v>4031</v>
      </c>
      <c r="AA73" s="68" t="s">
        <v>664</v>
      </c>
      <c r="AB73" s="68" t="s">
        <v>3950</v>
      </c>
      <c r="AC73" s="68" t="s">
        <v>53</v>
      </c>
      <c r="AD73" s="68" t="s">
        <v>56</v>
      </c>
      <c r="AE73" s="68" t="s">
        <v>176</v>
      </c>
      <c r="AF73" s="72">
        <v>1</v>
      </c>
      <c r="AG73" s="68">
        <v>1</v>
      </c>
      <c r="AH73" s="68" t="s">
        <v>54</v>
      </c>
      <c r="AI73" s="68" t="s">
        <v>56</v>
      </c>
      <c r="AJ73" s="68" t="s">
        <v>54</v>
      </c>
      <c r="AK73" s="68" t="str" cm="1">
        <f t="array" ref="AK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 s="69" t="s">
        <v>58</v>
      </c>
      <c r="AM73" s="69"/>
    </row>
    <row r="74" spans="1:39" ht="15" customHeight="1" x14ac:dyDescent="0.3">
      <c r="A74" s="68">
        <v>100</v>
      </c>
      <c r="B74" s="68" t="s">
        <v>671</v>
      </c>
      <c r="C74" s="69">
        <v>30456</v>
      </c>
      <c r="D74" s="68" t="s">
        <v>72</v>
      </c>
      <c r="E74" s="71">
        <v>29012021100</v>
      </c>
      <c r="F74" s="68">
        <v>4742932</v>
      </c>
      <c r="G74" s="68" t="s">
        <v>42</v>
      </c>
      <c r="H74" s="68"/>
      <c r="I74" s="68" t="s">
        <v>4033</v>
      </c>
      <c r="J74" s="68" t="s">
        <v>674</v>
      </c>
      <c r="K74" s="70" t="s">
        <v>675</v>
      </c>
      <c r="L74" s="68" t="s">
        <v>4034</v>
      </c>
      <c r="M74" s="68" t="s">
        <v>664</v>
      </c>
      <c r="N74" s="71">
        <v>5581991670681</v>
      </c>
      <c r="O74" s="71" t="s">
        <v>65</v>
      </c>
      <c r="P74" s="71" t="s">
        <v>42</v>
      </c>
      <c r="Q74" s="68" t="s">
        <v>66</v>
      </c>
      <c r="R74" s="68" t="str" cm="1">
        <f t="array" ref="R74">_xlfn.IFS(BaseClientes[[#This Row],[tipoDeCliente]]="ADVISOR","ADVISOR",BaseClientes[[#This Row],[tipoDeCliente]]="FAMILIA","RETENCAO",BaseClientes[[#This Row],[tipoDeCliente]]="RETENCAO","RETENCAO",BaseClientes[[#This Row],[tipoDeCliente]]="NORMAL","CONSULTORIA",BaseClientes[[#This Row],[tipoDeCliente]]="HIBRIDO","CONSULTORIA")</f>
        <v>CONSULTORIA</v>
      </c>
      <c r="S74" s="68" t="s">
        <v>2799</v>
      </c>
      <c r="T74" s="68" t="s">
        <v>185</v>
      </c>
      <c r="U74" s="68" t="s">
        <v>677</v>
      </c>
      <c r="V74" s="71">
        <v>5581991670681</v>
      </c>
      <c r="W74" s="69">
        <v>44225</v>
      </c>
      <c r="X74" s="69">
        <v>44225</v>
      </c>
      <c r="Y74" s="68" t="s">
        <v>4030</v>
      </c>
      <c r="Z74" s="68" t="s">
        <v>4031</v>
      </c>
      <c r="AA74" s="68" t="s">
        <v>664</v>
      </c>
      <c r="AB74" s="68" t="s">
        <v>678</v>
      </c>
      <c r="AC74" s="68" t="s">
        <v>53</v>
      </c>
      <c r="AD74" s="68" t="s">
        <v>56</v>
      </c>
      <c r="AE74" s="68" t="s">
        <v>176</v>
      </c>
      <c r="AF74" s="72">
        <v>1</v>
      </c>
      <c r="AG74" s="68">
        <v>1</v>
      </c>
      <c r="AH74" s="68" t="s">
        <v>54</v>
      </c>
      <c r="AI74" s="68" t="s">
        <v>56</v>
      </c>
      <c r="AJ74" s="68" t="s">
        <v>54</v>
      </c>
      <c r="AK74" s="68" t="str" cm="1">
        <f t="array" ref="AK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 s="69" t="s">
        <v>58</v>
      </c>
      <c r="AM74" s="69"/>
    </row>
    <row r="75" spans="1:39" ht="15" customHeight="1" x14ac:dyDescent="0.3">
      <c r="A75" s="68">
        <v>101</v>
      </c>
      <c r="B75" s="68" t="s">
        <v>679</v>
      </c>
      <c r="C75" s="69">
        <v>34308</v>
      </c>
      <c r="D75" s="68" t="s">
        <v>40</v>
      </c>
      <c r="E75" s="71">
        <v>1012021101</v>
      </c>
      <c r="F75" s="68" t="s">
        <v>42</v>
      </c>
      <c r="G75" s="68">
        <v>2868818</v>
      </c>
      <c r="H75" s="68"/>
      <c r="I75" s="68" t="s">
        <v>42</v>
      </c>
      <c r="J75" s="68" t="s">
        <v>681</v>
      </c>
      <c r="K75" s="70" t="s">
        <v>682</v>
      </c>
      <c r="L75" s="68" t="s">
        <v>4005</v>
      </c>
      <c r="M75" s="68" t="s">
        <v>679</v>
      </c>
      <c r="N75" s="71">
        <v>5581996260911</v>
      </c>
      <c r="O75" s="71" t="s">
        <v>42</v>
      </c>
      <c r="P75" s="71" t="s">
        <v>65</v>
      </c>
      <c r="Q75" s="68" t="s">
        <v>683</v>
      </c>
      <c r="R75" s="68" t="str" cm="1">
        <f t="array" ref="R75">_xlfn.IFS(BaseClientes[[#This Row],[tipoDeCliente]]="ADVISOR","ADVISOR",BaseClientes[[#This Row],[tipoDeCliente]]="FAMILIA","RETENCAO",BaseClientes[[#This Row],[tipoDeCliente]]="RETENCAO","RETENCAO",BaseClientes[[#This Row],[tipoDeCliente]]="NORMAL","CONSULTORIA",BaseClientes[[#This Row],[tipoDeCliente]]="HIBRIDO","CONSULTORIA")</f>
        <v>RETENCAO</v>
      </c>
      <c r="S75" s="68" t="s">
        <v>684</v>
      </c>
      <c r="T75" s="68" t="s">
        <v>50</v>
      </c>
      <c r="U75" s="68"/>
      <c r="V75" s="71">
        <v>5581996260911</v>
      </c>
      <c r="W75" s="69">
        <v>44197</v>
      </c>
      <c r="X75" s="69">
        <v>44197</v>
      </c>
      <c r="Y75" s="68" t="s">
        <v>683</v>
      </c>
      <c r="Z75" s="68" t="s">
        <v>4005</v>
      </c>
      <c r="AA75" s="68" t="s">
        <v>679</v>
      </c>
      <c r="AB75" s="68" t="s">
        <v>3902</v>
      </c>
      <c r="AC75" s="68" t="s">
        <v>140</v>
      </c>
      <c r="AD75" s="68" t="s">
        <v>56</v>
      </c>
      <c r="AE75" s="68" t="s">
        <v>55</v>
      </c>
      <c r="AF75" s="72">
        <v>1</v>
      </c>
      <c r="AG75" s="68" t="s">
        <v>42</v>
      </c>
      <c r="AH75" s="68" t="s">
        <v>56</v>
      </c>
      <c r="AI75" s="68" t="s">
        <v>56</v>
      </c>
      <c r="AJ75" s="68" t="s">
        <v>56</v>
      </c>
      <c r="AK75" s="68" t="str" cm="1">
        <f t="array" ref="AK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 s="69" t="s">
        <v>58</v>
      </c>
      <c r="AM75" s="69"/>
    </row>
    <row r="76" spans="1:39" ht="15" customHeight="1" x14ac:dyDescent="0.3">
      <c r="A76" s="68">
        <v>102</v>
      </c>
      <c r="B76" s="68" t="s">
        <v>685</v>
      </c>
      <c r="C76" s="69">
        <v>24838</v>
      </c>
      <c r="D76" s="68" t="s">
        <v>40</v>
      </c>
      <c r="E76" s="71">
        <v>4012021102</v>
      </c>
      <c r="F76" s="68">
        <v>4586710</v>
      </c>
      <c r="G76" s="68" t="s">
        <v>42</v>
      </c>
      <c r="H76" s="68"/>
      <c r="I76" s="68" t="s">
        <v>42</v>
      </c>
      <c r="J76" s="68" t="s">
        <v>687</v>
      </c>
      <c r="K76" s="70" t="s">
        <v>688</v>
      </c>
      <c r="L76" s="68" t="s">
        <v>689</v>
      </c>
      <c r="M76" s="68" t="s">
        <v>685</v>
      </c>
      <c r="N76" s="71">
        <v>5581999722199</v>
      </c>
      <c r="O76" s="71" t="s">
        <v>65</v>
      </c>
      <c r="P76" s="71" t="s">
        <v>42</v>
      </c>
      <c r="Q76" s="68" t="s">
        <v>304</v>
      </c>
      <c r="R76" s="68" t="str" cm="1">
        <f t="array" ref="R76">_xlfn.IFS(BaseClientes[[#This Row],[tipoDeCliente]]="ADVISOR","ADVISOR",BaseClientes[[#This Row],[tipoDeCliente]]="FAMILIA","RETENCAO",BaseClientes[[#This Row],[tipoDeCliente]]="RETENCAO","RETENCAO",BaseClientes[[#This Row],[tipoDeCliente]]="NORMAL","CONSULTORIA",BaseClientes[[#This Row],[tipoDeCliente]]="HIBRIDO","CONSULTORIA")</f>
        <v>RETENCAO</v>
      </c>
      <c r="S76" s="68" t="s">
        <v>317</v>
      </c>
      <c r="T76" s="68" t="s">
        <v>50</v>
      </c>
      <c r="U76" s="68" t="s">
        <v>690</v>
      </c>
      <c r="V76" s="71">
        <v>5581999722199</v>
      </c>
      <c r="W76" s="69">
        <v>44200</v>
      </c>
      <c r="X76" s="69">
        <v>44200</v>
      </c>
      <c r="Y76" s="68" t="s">
        <v>689</v>
      </c>
      <c r="Z76" s="68" t="s">
        <v>689</v>
      </c>
      <c r="AA76" s="68" t="s">
        <v>685</v>
      </c>
      <c r="AB76" s="68" t="s">
        <v>4006</v>
      </c>
      <c r="AC76" s="68" t="s">
        <v>140</v>
      </c>
      <c r="AD76" s="68" t="s">
        <v>54</v>
      </c>
      <c r="AE76" s="68" t="s">
        <v>68</v>
      </c>
      <c r="AF76" s="72">
        <v>0</v>
      </c>
      <c r="AG76" s="68" t="s">
        <v>42</v>
      </c>
      <c r="AH76" s="68" t="s">
        <v>56</v>
      </c>
      <c r="AI76" s="68" t="s">
        <v>56</v>
      </c>
      <c r="AJ76" s="68" t="s">
        <v>56</v>
      </c>
      <c r="AK76" s="68" t="str" cm="1">
        <f t="array" ref="AK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 s="69" t="s">
        <v>69</v>
      </c>
      <c r="AM76" s="69">
        <v>45191</v>
      </c>
    </row>
    <row r="77" spans="1:39" ht="15" customHeight="1" x14ac:dyDescent="0.3">
      <c r="A77" s="68">
        <v>103</v>
      </c>
      <c r="B77" s="68" t="s">
        <v>692</v>
      </c>
      <c r="C77" s="69">
        <v>29368</v>
      </c>
      <c r="D77" s="68" t="s">
        <v>72</v>
      </c>
      <c r="E77" s="71">
        <v>7012021103</v>
      </c>
      <c r="F77" s="68">
        <v>4797446</v>
      </c>
      <c r="G77" s="68" t="s">
        <v>42</v>
      </c>
      <c r="H77" s="68"/>
      <c r="I77" s="68" t="s">
        <v>42</v>
      </c>
      <c r="J77" s="68" t="s">
        <v>695</v>
      </c>
      <c r="K77" s="70" t="s">
        <v>696</v>
      </c>
      <c r="L77" s="68" t="s">
        <v>697</v>
      </c>
      <c r="M77" s="68" t="s">
        <v>692</v>
      </c>
      <c r="N77" s="71">
        <v>5571999793545</v>
      </c>
      <c r="O77" s="71" t="s">
        <v>106</v>
      </c>
      <c r="P77" s="71" t="s">
        <v>42</v>
      </c>
      <c r="Q77" s="68" t="s">
        <v>66</v>
      </c>
      <c r="R77" s="68" t="str" cm="1">
        <f t="array" ref="R77">_xlfn.IFS(BaseClientes[[#This Row],[tipoDeCliente]]="ADVISOR","ADVISOR",BaseClientes[[#This Row],[tipoDeCliente]]="FAMILIA","RETENCAO",BaseClientes[[#This Row],[tipoDeCliente]]="RETENCAO","RETENCAO",BaseClientes[[#This Row],[tipoDeCliente]]="NORMAL","CONSULTORIA",BaseClientes[[#This Row],[tipoDeCliente]]="HIBRIDO","CONSULTORIA")</f>
        <v>CONSULTORIA</v>
      </c>
      <c r="S77" s="68" t="s">
        <v>698</v>
      </c>
      <c r="T77" s="68" t="s">
        <v>296</v>
      </c>
      <c r="U77" s="68" t="s">
        <v>699</v>
      </c>
      <c r="V77" s="71">
        <v>5571999793545</v>
      </c>
      <c r="W77" s="69">
        <v>44203</v>
      </c>
      <c r="X77" s="69">
        <v>44203</v>
      </c>
      <c r="Y77" s="68" t="s">
        <v>697</v>
      </c>
      <c r="Z77" s="68" t="s">
        <v>697</v>
      </c>
      <c r="AA77" s="68" t="s">
        <v>692</v>
      </c>
      <c r="AB77" s="68" t="s">
        <v>3893</v>
      </c>
      <c r="AC77" s="68" t="s">
        <v>140</v>
      </c>
      <c r="AD77" s="68" t="s">
        <v>56</v>
      </c>
      <c r="AE77" s="68" t="s">
        <v>176</v>
      </c>
      <c r="AF77" s="72">
        <v>1</v>
      </c>
      <c r="AG77" s="68">
        <v>1</v>
      </c>
      <c r="AH77" s="68" t="s">
        <v>54</v>
      </c>
      <c r="AI77" s="68" t="s">
        <v>54</v>
      </c>
      <c r="AJ77" s="68" t="s">
        <v>54</v>
      </c>
      <c r="AK77" s="68" t="str" cm="1">
        <f t="array" ref="AK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 s="69" t="s">
        <v>69</v>
      </c>
      <c r="AM77" s="69">
        <v>45391</v>
      </c>
    </row>
    <row r="78" spans="1:39" ht="15" customHeight="1" x14ac:dyDescent="0.3">
      <c r="A78" s="68">
        <v>104</v>
      </c>
      <c r="B78" s="68" t="s">
        <v>700</v>
      </c>
      <c r="C78" s="69">
        <v>29021</v>
      </c>
      <c r="D78" s="68" t="s">
        <v>40</v>
      </c>
      <c r="E78" s="71">
        <v>7012021104</v>
      </c>
      <c r="F78" s="68">
        <v>2044581</v>
      </c>
      <c r="G78" s="68" t="s">
        <v>42</v>
      </c>
      <c r="H78" s="68"/>
      <c r="I78" s="68" t="s">
        <v>42</v>
      </c>
      <c r="J78" s="68" t="s">
        <v>703</v>
      </c>
      <c r="K78" s="70" t="s">
        <v>704</v>
      </c>
      <c r="L78" s="68" t="s">
        <v>697</v>
      </c>
      <c r="M78" s="68" t="s">
        <v>692</v>
      </c>
      <c r="N78" s="71">
        <v>5571999793545</v>
      </c>
      <c r="O78" s="71" t="s">
        <v>65</v>
      </c>
      <c r="P78" s="71" t="s">
        <v>42</v>
      </c>
      <c r="Q78" s="68" t="s">
        <v>66</v>
      </c>
      <c r="R78" s="68" t="str" cm="1">
        <f t="array" ref="R78">_xlfn.IFS(BaseClientes[[#This Row],[tipoDeCliente]]="ADVISOR","ADVISOR",BaseClientes[[#This Row],[tipoDeCliente]]="FAMILIA","RETENCAO",BaseClientes[[#This Row],[tipoDeCliente]]="RETENCAO","RETENCAO",BaseClientes[[#This Row],[tipoDeCliente]]="NORMAL","CONSULTORIA",BaseClientes[[#This Row],[tipoDeCliente]]="HIBRIDO","CONSULTORIA")</f>
        <v>CONSULTORIA</v>
      </c>
      <c r="S78" s="68" t="s">
        <v>698</v>
      </c>
      <c r="T78" s="68" t="s">
        <v>296</v>
      </c>
      <c r="U78" s="68" t="s">
        <v>699</v>
      </c>
      <c r="V78" s="71">
        <v>5571988206696</v>
      </c>
      <c r="W78" s="69">
        <v>44203</v>
      </c>
      <c r="X78" s="69">
        <v>44203</v>
      </c>
      <c r="Y78" s="68" t="s">
        <v>697</v>
      </c>
      <c r="Z78" s="68" t="s">
        <v>697</v>
      </c>
      <c r="AA78" s="68" t="s">
        <v>692</v>
      </c>
      <c r="AB78" s="68" t="s">
        <v>705</v>
      </c>
      <c r="AC78" s="68" t="s">
        <v>140</v>
      </c>
      <c r="AD78" s="68" t="s">
        <v>54</v>
      </c>
      <c r="AE78" s="68" t="s">
        <v>176</v>
      </c>
      <c r="AF78" s="72">
        <v>1</v>
      </c>
      <c r="AG78" s="68">
        <v>1</v>
      </c>
      <c r="AH78" s="68" t="s">
        <v>54</v>
      </c>
      <c r="AI78" s="68" t="s">
        <v>54</v>
      </c>
      <c r="AJ78" s="68" t="s">
        <v>54</v>
      </c>
      <c r="AK78" s="68" t="str" cm="1">
        <f t="array" ref="AK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 s="69" t="s">
        <v>69</v>
      </c>
      <c r="AM78" s="69">
        <v>45391</v>
      </c>
    </row>
    <row r="79" spans="1:39" ht="15" customHeight="1" x14ac:dyDescent="0.3">
      <c r="A79" s="68">
        <v>105</v>
      </c>
      <c r="B79" s="68" t="s">
        <v>706</v>
      </c>
      <c r="C79" s="69">
        <v>33367</v>
      </c>
      <c r="D79" s="68" t="s">
        <v>40</v>
      </c>
      <c r="E79" s="71">
        <v>29012021105</v>
      </c>
      <c r="F79" s="68">
        <v>2495430</v>
      </c>
      <c r="G79" s="68">
        <v>936181</v>
      </c>
      <c r="H79" s="68"/>
      <c r="I79" s="68" t="s">
        <v>4025</v>
      </c>
      <c r="J79" s="68" t="s">
        <v>710</v>
      </c>
      <c r="K79" s="105" t="s">
        <v>711</v>
      </c>
      <c r="L79" s="68" t="s">
        <v>709</v>
      </c>
      <c r="M79" s="68" t="s">
        <v>706</v>
      </c>
      <c r="N79" s="71">
        <v>5586981511225</v>
      </c>
      <c r="O79" s="71" t="s">
        <v>42</v>
      </c>
      <c r="P79" s="71" t="s">
        <v>65</v>
      </c>
      <c r="Q79" s="68" t="s">
        <v>66</v>
      </c>
      <c r="R79" s="68" t="str" cm="1">
        <f t="array" ref="R79">_xlfn.IFS(BaseClientes[[#This Row],[tipoDeCliente]]="ADVISOR","ADVISOR",BaseClientes[[#This Row],[tipoDeCliente]]="FAMILIA","RETENCAO",BaseClientes[[#This Row],[tipoDeCliente]]="RETENCAO","RETENCAO",BaseClientes[[#This Row],[tipoDeCliente]]="NORMAL","CONSULTORIA",BaseClientes[[#This Row],[tipoDeCliente]]="HIBRIDO","CONSULTORIA")</f>
        <v>CONSULTORIA</v>
      </c>
      <c r="S79" s="68" t="s">
        <v>713</v>
      </c>
      <c r="T79" s="68" t="s">
        <v>714</v>
      </c>
      <c r="U79" s="68" t="s">
        <v>715</v>
      </c>
      <c r="V79" s="71">
        <v>5511944421225</v>
      </c>
      <c r="W79" s="69">
        <v>44225</v>
      </c>
      <c r="X79" s="69">
        <v>44225</v>
      </c>
      <c r="Y79" s="68" t="s">
        <v>712</v>
      </c>
      <c r="Z79" s="68" t="s">
        <v>709</v>
      </c>
      <c r="AA79" s="68" t="s">
        <v>706</v>
      </c>
      <c r="AB79" s="68" t="s">
        <v>3893</v>
      </c>
      <c r="AC79" s="68" t="s">
        <v>53</v>
      </c>
      <c r="AD79" s="68" t="s">
        <v>56</v>
      </c>
      <c r="AE79" s="68" t="s">
        <v>176</v>
      </c>
      <c r="AF79" s="72">
        <v>1</v>
      </c>
      <c r="AG79" s="68">
        <v>1</v>
      </c>
      <c r="AH79" s="68" t="s">
        <v>54</v>
      </c>
      <c r="AI79" s="68" t="s">
        <v>56</v>
      </c>
      <c r="AJ79" s="68" t="s">
        <v>54</v>
      </c>
      <c r="AK79" s="68" t="str" cm="1">
        <f t="array" ref="AK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 s="69" t="s">
        <v>58</v>
      </c>
      <c r="AM79" s="69"/>
    </row>
    <row r="80" spans="1:39" ht="15" customHeight="1" x14ac:dyDescent="0.3">
      <c r="A80" s="68">
        <v>106</v>
      </c>
      <c r="B80" s="68" t="s">
        <v>716</v>
      </c>
      <c r="C80" s="69">
        <v>33109</v>
      </c>
      <c r="D80" s="68" t="s">
        <v>72</v>
      </c>
      <c r="E80" s="71">
        <v>29012021106</v>
      </c>
      <c r="F80" s="68">
        <v>5666711</v>
      </c>
      <c r="G80" s="68">
        <v>2768262</v>
      </c>
      <c r="H80" s="68"/>
      <c r="I80" s="187" t="s">
        <v>4026</v>
      </c>
      <c r="J80" s="68" t="s">
        <v>718</v>
      </c>
      <c r="K80" s="70" t="s">
        <v>719</v>
      </c>
      <c r="L80" s="68" t="s">
        <v>4027</v>
      </c>
      <c r="M80" s="68" t="s">
        <v>706</v>
      </c>
      <c r="N80" s="71">
        <v>5586981511225</v>
      </c>
      <c r="O80" s="71" t="s">
        <v>65</v>
      </c>
      <c r="P80" s="71" t="s">
        <v>65</v>
      </c>
      <c r="Q80" s="68" t="s">
        <v>66</v>
      </c>
      <c r="R80" s="68" t="str" cm="1">
        <f t="array" ref="R80">_xlfn.IFS(BaseClientes[[#This Row],[tipoDeCliente]]="ADVISOR","ADVISOR",BaseClientes[[#This Row],[tipoDeCliente]]="FAMILIA","RETENCAO",BaseClientes[[#This Row],[tipoDeCliente]]="RETENCAO","RETENCAO",BaseClientes[[#This Row],[tipoDeCliente]]="NORMAL","CONSULTORIA",BaseClientes[[#This Row],[tipoDeCliente]]="HIBRIDO","CONSULTORIA")</f>
        <v>CONSULTORIA</v>
      </c>
      <c r="S80" s="68" t="s">
        <v>713</v>
      </c>
      <c r="T80" s="68" t="s">
        <v>714</v>
      </c>
      <c r="U80" s="68" t="s">
        <v>715</v>
      </c>
      <c r="V80" s="71">
        <v>5586981821661</v>
      </c>
      <c r="W80" s="69">
        <v>44225</v>
      </c>
      <c r="X80" s="69">
        <v>44225</v>
      </c>
      <c r="Y80" s="68" t="s">
        <v>712</v>
      </c>
      <c r="Z80" s="68" t="s">
        <v>709</v>
      </c>
      <c r="AA80" s="68" t="s">
        <v>706</v>
      </c>
      <c r="AB80" s="68" t="s">
        <v>3893</v>
      </c>
      <c r="AC80" s="68" t="s">
        <v>53</v>
      </c>
      <c r="AD80" s="68" t="s">
        <v>56</v>
      </c>
      <c r="AE80" s="68" t="s">
        <v>176</v>
      </c>
      <c r="AF80" s="72">
        <v>1</v>
      </c>
      <c r="AG80" s="68">
        <v>1</v>
      </c>
      <c r="AH80" s="68" t="s">
        <v>54</v>
      </c>
      <c r="AI80" s="68" t="s">
        <v>56</v>
      </c>
      <c r="AJ80" s="68" t="s">
        <v>56</v>
      </c>
      <c r="AK80" s="68" t="str" cm="1">
        <f t="array" ref="AK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 s="69" t="s">
        <v>58</v>
      </c>
      <c r="AM80" s="69"/>
    </row>
    <row r="81" spans="1:39" ht="15" customHeight="1" x14ac:dyDescent="0.3">
      <c r="A81" s="68">
        <v>107</v>
      </c>
      <c r="B81" s="68" t="s">
        <v>720</v>
      </c>
      <c r="C81" s="69">
        <v>30094</v>
      </c>
      <c r="D81" s="68" t="s">
        <v>40</v>
      </c>
      <c r="E81" s="71">
        <v>29012021107</v>
      </c>
      <c r="F81" s="68"/>
      <c r="G81" s="68"/>
      <c r="H81" s="68"/>
      <c r="I81" s="68" t="s">
        <v>42</v>
      </c>
      <c r="J81" s="68" t="s">
        <v>724</v>
      </c>
      <c r="K81" s="70" t="s">
        <v>725</v>
      </c>
      <c r="L81" s="68" t="s">
        <v>726</v>
      </c>
      <c r="M81" s="68" t="s">
        <v>720</v>
      </c>
      <c r="N81" s="71">
        <v>5586999888414</v>
      </c>
      <c r="O81" s="71" t="s">
        <v>106</v>
      </c>
      <c r="P81" s="71" t="s">
        <v>106</v>
      </c>
      <c r="Q81" s="68" t="s">
        <v>66</v>
      </c>
      <c r="R81" s="68" t="str" cm="1">
        <f t="array" ref="R81">_xlfn.IFS(BaseClientes[[#This Row],[tipoDeCliente]]="ADVISOR","ADVISOR",BaseClientes[[#This Row],[tipoDeCliente]]="FAMILIA","RETENCAO",BaseClientes[[#This Row],[tipoDeCliente]]="RETENCAO","RETENCAO",BaseClientes[[#This Row],[tipoDeCliente]]="NORMAL","CONSULTORIA",BaseClientes[[#This Row],[tipoDeCliente]]="HIBRIDO","CONSULTORIA")</f>
        <v>CONSULTORIA</v>
      </c>
      <c r="S81" s="68" t="s">
        <v>713</v>
      </c>
      <c r="T81" s="68" t="s">
        <v>714</v>
      </c>
      <c r="U81" s="68" t="s">
        <v>727</v>
      </c>
      <c r="V81" s="71">
        <v>5586999888414</v>
      </c>
      <c r="W81" s="69">
        <v>44225</v>
      </c>
      <c r="X81" s="69">
        <v>44225</v>
      </c>
      <c r="Y81" s="68" t="s">
        <v>726</v>
      </c>
      <c r="Z81" s="68" t="s">
        <v>726</v>
      </c>
      <c r="AA81" s="68" t="s">
        <v>720</v>
      </c>
      <c r="AB81" s="68" t="s">
        <v>3950</v>
      </c>
      <c r="AC81" s="68" t="s">
        <v>53</v>
      </c>
      <c r="AD81" s="68" t="s">
        <v>54</v>
      </c>
      <c r="AE81" s="68" t="s">
        <v>176</v>
      </c>
      <c r="AF81" s="72">
        <v>1</v>
      </c>
      <c r="AG81" s="68">
        <v>1</v>
      </c>
      <c r="AH81" s="68" t="s">
        <v>54</v>
      </c>
      <c r="AI81" s="68" t="s">
        <v>54</v>
      </c>
      <c r="AJ81" s="68" t="s">
        <v>54</v>
      </c>
      <c r="AK81" s="68" t="str" cm="1">
        <f t="array" ref="AK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 s="69" t="s">
        <v>69</v>
      </c>
      <c r="AM81" s="69">
        <v>44972</v>
      </c>
    </row>
    <row r="82" spans="1:39" ht="15" customHeight="1" x14ac:dyDescent="0.3">
      <c r="A82" s="68">
        <v>108</v>
      </c>
      <c r="B82" s="68" t="s">
        <v>728</v>
      </c>
      <c r="C82" s="69">
        <v>23113</v>
      </c>
      <c r="D82" s="68" t="s">
        <v>72</v>
      </c>
      <c r="E82" s="71">
        <v>26022021108</v>
      </c>
      <c r="F82" s="68">
        <v>4779559</v>
      </c>
      <c r="G82" s="68" t="s">
        <v>42</v>
      </c>
      <c r="H82" s="68"/>
      <c r="I82" s="68" t="s">
        <v>4044</v>
      </c>
      <c r="J82" s="68" t="s">
        <v>731</v>
      </c>
      <c r="K82" s="105" t="s">
        <v>732</v>
      </c>
      <c r="L82" s="68" t="s">
        <v>4045</v>
      </c>
      <c r="M82" s="68" t="s">
        <v>706</v>
      </c>
      <c r="N82" s="71">
        <v>5586981511225</v>
      </c>
      <c r="O82" s="71" t="s">
        <v>42</v>
      </c>
      <c r="P82" s="71" t="s">
        <v>42</v>
      </c>
      <c r="Q82" s="68" t="s">
        <v>66</v>
      </c>
      <c r="R82" s="68" t="str" cm="1">
        <f t="array" ref="R82">_xlfn.IFS(BaseClientes[[#This Row],[tipoDeCliente]]="ADVISOR","ADVISOR",BaseClientes[[#This Row],[tipoDeCliente]]="FAMILIA","RETENCAO",BaseClientes[[#This Row],[tipoDeCliente]]="RETENCAO","RETENCAO",BaseClientes[[#This Row],[tipoDeCliente]]="NORMAL","CONSULTORIA",BaseClientes[[#This Row],[tipoDeCliente]]="HIBRIDO","CONSULTORIA")</f>
        <v>CONSULTORIA</v>
      </c>
      <c r="S82" s="68" t="s">
        <v>713</v>
      </c>
      <c r="T82" s="68" t="s">
        <v>714</v>
      </c>
      <c r="U82" s="68" t="s">
        <v>734</v>
      </c>
      <c r="V82" s="71">
        <v>5586999473327</v>
      </c>
      <c r="W82" s="69">
        <v>44253</v>
      </c>
      <c r="X82" s="69">
        <v>44253</v>
      </c>
      <c r="Y82" s="68" t="s">
        <v>712</v>
      </c>
      <c r="Z82" s="68" t="s">
        <v>709</v>
      </c>
      <c r="AA82" s="68" t="s">
        <v>706</v>
      </c>
      <c r="AB82" s="68" t="s">
        <v>3893</v>
      </c>
      <c r="AC82" s="68" t="s">
        <v>53</v>
      </c>
      <c r="AD82" s="68" t="s">
        <v>54</v>
      </c>
      <c r="AE82" s="68" t="s">
        <v>176</v>
      </c>
      <c r="AF82" s="72">
        <v>1</v>
      </c>
      <c r="AG82" s="68">
        <v>1</v>
      </c>
      <c r="AH82" s="68" t="s">
        <v>54</v>
      </c>
      <c r="AI82" s="68" t="s">
        <v>56</v>
      </c>
      <c r="AJ82" s="68" t="s">
        <v>54</v>
      </c>
      <c r="AK82" s="68" t="str" cm="1">
        <f t="array" ref="AK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 s="69" t="s">
        <v>58</v>
      </c>
      <c r="AM82" s="69"/>
    </row>
    <row r="83" spans="1:39" ht="15" customHeight="1" x14ac:dyDescent="0.3">
      <c r="A83" s="68">
        <v>109</v>
      </c>
      <c r="B83" s="68" t="s">
        <v>735</v>
      </c>
      <c r="C83" s="69">
        <v>32595</v>
      </c>
      <c r="D83" s="68" t="s">
        <v>40</v>
      </c>
      <c r="E83" s="71">
        <v>27012021109</v>
      </c>
      <c r="F83" s="68">
        <v>583508</v>
      </c>
      <c r="G83" s="68">
        <v>1106681</v>
      </c>
      <c r="H83" s="68"/>
      <c r="I83" s="68" t="s">
        <v>4022</v>
      </c>
      <c r="J83" s="68" t="s">
        <v>739</v>
      </c>
      <c r="K83" s="70" t="s">
        <v>740</v>
      </c>
      <c r="L83" s="68" t="s">
        <v>738</v>
      </c>
      <c r="M83" s="68" t="s">
        <v>735</v>
      </c>
      <c r="N83" s="71">
        <v>5511952458170</v>
      </c>
      <c r="O83" s="71" t="s">
        <v>106</v>
      </c>
      <c r="P83" s="71" t="s">
        <v>106</v>
      </c>
      <c r="Q83" s="68" t="s">
        <v>66</v>
      </c>
      <c r="R83" s="68" t="str" cm="1">
        <f t="array" ref="R83">_xlfn.IFS(BaseClientes[[#This Row],[tipoDeCliente]]="ADVISOR","ADVISOR",BaseClientes[[#This Row],[tipoDeCliente]]="FAMILIA","RETENCAO",BaseClientes[[#This Row],[tipoDeCliente]]="RETENCAO","RETENCAO",BaseClientes[[#This Row],[tipoDeCliente]]="NORMAL","CONSULTORIA",BaseClientes[[#This Row],[tipoDeCliente]]="HIBRIDO","CONSULTORIA")</f>
        <v>CONSULTORIA</v>
      </c>
      <c r="S83" s="68" t="s">
        <v>2799</v>
      </c>
      <c r="T83" s="68" t="s">
        <v>185</v>
      </c>
      <c r="U83" s="68" t="s">
        <v>742</v>
      </c>
      <c r="V83" s="71">
        <v>5511952458170</v>
      </c>
      <c r="W83" s="69">
        <v>44223</v>
      </c>
      <c r="X83" s="69">
        <v>44223</v>
      </c>
      <c r="Y83" s="68" t="s">
        <v>741</v>
      </c>
      <c r="Z83" s="68" t="s">
        <v>738</v>
      </c>
      <c r="AA83" s="68" t="s">
        <v>735</v>
      </c>
      <c r="AB83" s="68" t="s">
        <v>3950</v>
      </c>
      <c r="AC83" s="68" t="s">
        <v>53</v>
      </c>
      <c r="AD83" s="68" t="s">
        <v>54</v>
      </c>
      <c r="AE83" s="68" t="s">
        <v>176</v>
      </c>
      <c r="AF83" s="72">
        <v>1</v>
      </c>
      <c r="AG83" s="68">
        <v>1</v>
      </c>
      <c r="AH83" s="68" t="s">
        <v>54</v>
      </c>
      <c r="AI83" s="68" t="s">
        <v>54</v>
      </c>
      <c r="AJ83" s="68" t="s">
        <v>54</v>
      </c>
      <c r="AK83" s="68" t="str" cm="1">
        <f t="array" ref="AK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 s="69" t="s">
        <v>58</v>
      </c>
      <c r="AM83" s="69"/>
    </row>
    <row r="84" spans="1:39" ht="15" customHeight="1" x14ac:dyDescent="0.3">
      <c r="A84" s="68">
        <v>110</v>
      </c>
      <c r="B84" s="68" t="s">
        <v>743</v>
      </c>
      <c r="C84" s="69">
        <v>32575</v>
      </c>
      <c r="D84" s="68" t="s">
        <v>72</v>
      </c>
      <c r="E84" s="71">
        <v>27012021110</v>
      </c>
      <c r="F84" s="68">
        <v>595613</v>
      </c>
      <c r="G84" s="68" t="s">
        <v>42</v>
      </c>
      <c r="H84" s="1" t="s">
        <v>4020</v>
      </c>
      <c r="I84" s="68" t="s">
        <v>4021</v>
      </c>
      <c r="J84" s="68" t="s">
        <v>746</v>
      </c>
      <c r="K84" s="105" t="s">
        <v>747</v>
      </c>
      <c r="L84" s="68" t="s">
        <v>745</v>
      </c>
      <c r="M84" s="68" t="s">
        <v>735</v>
      </c>
      <c r="N84" s="71">
        <v>5511952458170</v>
      </c>
      <c r="O84" s="71" t="s">
        <v>106</v>
      </c>
      <c r="P84" s="71" t="s">
        <v>42</v>
      </c>
      <c r="Q84" s="68" t="s">
        <v>66</v>
      </c>
      <c r="R84" s="68" t="str" cm="1">
        <f t="array" ref="R84">_xlfn.IFS(BaseClientes[[#This Row],[tipoDeCliente]]="ADVISOR","ADVISOR",BaseClientes[[#This Row],[tipoDeCliente]]="FAMILIA","RETENCAO",BaseClientes[[#This Row],[tipoDeCliente]]="RETENCAO","RETENCAO",BaseClientes[[#This Row],[tipoDeCliente]]="NORMAL","CONSULTORIA",BaseClientes[[#This Row],[tipoDeCliente]]="HIBRIDO","CONSULTORIA")</f>
        <v>CONSULTORIA</v>
      </c>
      <c r="S84" s="68" t="s">
        <v>2799</v>
      </c>
      <c r="T84" s="68" t="s">
        <v>185</v>
      </c>
      <c r="U84" s="68" t="s">
        <v>748</v>
      </c>
      <c r="V84" s="71">
        <v>5511972157363</v>
      </c>
      <c r="W84" s="69">
        <v>44223</v>
      </c>
      <c r="X84" s="69">
        <v>44223</v>
      </c>
      <c r="Y84" s="68" t="s">
        <v>741</v>
      </c>
      <c r="Z84" s="68" t="s">
        <v>738</v>
      </c>
      <c r="AA84" s="68" t="s">
        <v>735</v>
      </c>
      <c r="AB84" s="68" t="s">
        <v>3950</v>
      </c>
      <c r="AC84" s="68" t="s">
        <v>53</v>
      </c>
      <c r="AD84" s="68" t="s">
        <v>54</v>
      </c>
      <c r="AE84" s="68" t="s">
        <v>176</v>
      </c>
      <c r="AF84" s="72">
        <v>1</v>
      </c>
      <c r="AG84" s="68">
        <v>1</v>
      </c>
      <c r="AH84" s="68" t="s">
        <v>54</v>
      </c>
      <c r="AI84" s="68" t="s">
        <v>54</v>
      </c>
      <c r="AJ84" s="68" t="s">
        <v>54</v>
      </c>
      <c r="AK84" s="68" t="str" cm="1">
        <f t="array" ref="AK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 s="69" t="s">
        <v>58</v>
      </c>
      <c r="AM84" s="69"/>
    </row>
    <row r="85" spans="1:39" ht="15" customHeight="1" x14ac:dyDescent="0.3">
      <c r="A85" s="68">
        <v>111</v>
      </c>
      <c r="B85" s="68" t="s">
        <v>749</v>
      </c>
      <c r="C85" s="69">
        <v>35740</v>
      </c>
      <c r="D85" s="68" t="s">
        <v>72</v>
      </c>
      <c r="E85" s="71">
        <v>11012021111</v>
      </c>
      <c r="F85" s="68">
        <v>4465510</v>
      </c>
      <c r="G85" s="68" t="s">
        <v>42</v>
      </c>
      <c r="H85" s="68"/>
      <c r="I85" s="68" t="s">
        <v>42</v>
      </c>
      <c r="J85" s="68" t="s">
        <v>751</v>
      </c>
      <c r="K85" s="70" t="s">
        <v>752</v>
      </c>
      <c r="L85" s="68" t="s">
        <v>264</v>
      </c>
      <c r="M85" s="68" t="s">
        <v>260</v>
      </c>
      <c r="N85" s="71">
        <v>5581999734730</v>
      </c>
      <c r="O85" s="71" t="s">
        <v>106</v>
      </c>
      <c r="P85" s="71" t="s">
        <v>42</v>
      </c>
      <c r="Q85" s="68" t="s">
        <v>264</v>
      </c>
      <c r="R85" s="68" t="str" cm="1">
        <f t="array" ref="R85">_xlfn.IFS(BaseClientes[[#This Row],[tipoDeCliente]]="ADVISOR","ADVISOR",BaseClientes[[#This Row],[tipoDeCliente]]="FAMILIA","RETENCAO",BaseClientes[[#This Row],[tipoDeCliente]]="RETENCAO","RETENCAO",BaseClientes[[#This Row],[tipoDeCliente]]="NORMAL","CONSULTORIA",BaseClientes[[#This Row],[tipoDeCliente]]="HIBRIDO","CONSULTORIA")</f>
        <v>RETENCAO</v>
      </c>
      <c r="S85" s="68" t="s">
        <v>49</v>
      </c>
      <c r="T85" s="68" t="s">
        <v>50</v>
      </c>
      <c r="U85" s="68" t="s">
        <v>753</v>
      </c>
      <c r="V85" s="71">
        <v>5581994563537</v>
      </c>
      <c r="W85" s="69">
        <v>44207</v>
      </c>
      <c r="X85" s="69">
        <v>44207</v>
      </c>
      <c r="Y85" s="68" t="s">
        <v>264</v>
      </c>
      <c r="Z85" s="68" t="s">
        <v>264</v>
      </c>
      <c r="AA85" s="68" t="s">
        <v>260</v>
      </c>
      <c r="AB85" s="68" t="s">
        <v>3912</v>
      </c>
      <c r="AC85" s="68" t="s">
        <v>140</v>
      </c>
      <c r="AD85" s="68" t="s">
        <v>56</v>
      </c>
      <c r="AE85" s="68" t="s">
        <v>55</v>
      </c>
      <c r="AF85" s="72">
        <v>1</v>
      </c>
      <c r="AG85" s="68" t="s">
        <v>42</v>
      </c>
      <c r="AH85" s="68" t="s">
        <v>56</v>
      </c>
      <c r="AI85" s="68" t="s">
        <v>56</v>
      </c>
      <c r="AJ85" s="68" t="s">
        <v>56</v>
      </c>
      <c r="AK85" s="68" t="str" cm="1">
        <f t="array" ref="AK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 s="69" t="s">
        <v>69</v>
      </c>
      <c r="AM85" s="69">
        <v>45120</v>
      </c>
    </row>
    <row r="86" spans="1:39" ht="15" customHeight="1" x14ac:dyDescent="0.3">
      <c r="A86" s="68">
        <v>112</v>
      </c>
      <c r="B86" s="68" t="s">
        <v>754</v>
      </c>
      <c r="C86" s="69">
        <v>25061</v>
      </c>
      <c r="D86" s="68" t="s">
        <v>40</v>
      </c>
      <c r="E86" s="71">
        <v>13012021112</v>
      </c>
      <c r="F86" s="68">
        <v>2731587</v>
      </c>
      <c r="G86" s="68" t="s">
        <v>42</v>
      </c>
      <c r="H86" s="68"/>
      <c r="I86" s="68" t="s">
        <v>42</v>
      </c>
      <c r="J86" s="68" t="s">
        <v>756</v>
      </c>
      <c r="K86" s="70" t="s">
        <v>757</v>
      </c>
      <c r="L86" s="68" t="s">
        <v>758</v>
      </c>
      <c r="M86" s="68" t="s">
        <v>754</v>
      </c>
      <c r="N86" s="71">
        <v>5581991110767</v>
      </c>
      <c r="O86" s="71" t="s">
        <v>106</v>
      </c>
      <c r="P86" s="71" t="s">
        <v>42</v>
      </c>
      <c r="Q86" s="68" t="s">
        <v>66</v>
      </c>
      <c r="R86" s="68" t="str" cm="1">
        <f t="array" ref="R86">_xlfn.IFS(BaseClientes[[#This Row],[tipoDeCliente]]="ADVISOR","ADVISOR",BaseClientes[[#This Row],[tipoDeCliente]]="FAMILIA","RETENCAO",BaseClientes[[#This Row],[tipoDeCliente]]="RETENCAO","RETENCAO",BaseClientes[[#This Row],[tipoDeCliente]]="NORMAL","CONSULTORIA",BaseClientes[[#This Row],[tipoDeCliente]]="HIBRIDO","CONSULTORIA")</f>
        <v>CONSULTORIA</v>
      </c>
      <c r="S86" s="68" t="s">
        <v>49</v>
      </c>
      <c r="T86" s="68" t="s">
        <v>50</v>
      </c>
      <c r="U86" s="68" t="s">
        <v>759</v>
      </c>
      <c r="V86" s="71">
        <v>5581991110767</v>
      </c>
      <c r="W86" s="69">
        <v>44209</v>
      </c>
      <c r="X86" s="69">
        <v>44209</v>
      </c>
      <c r="Y86" s="68" t="s">
        <v>758</v>
      </c>
      <c r="Z86" s="68" t="s">
        <v>758</v>
      </c>
      <c r="AA86" s="68" t="s">
        <v>754</v>
      </c>
      <c r="AB86" s="68" t="s">
        <v>3894</v>
      </c>
      <c r="AC86" s="68" t="s">
        <v>53</v>
      </c>
      <c r="AD86" s="68" t="s">
        <v>56</v>
      </c>
      <c r="AE86" s="68" t="s">
        <v>176</v>
      </c>
      <c r="AF86" s="72">
        <v>0</v>
      </c>
      <c r="AG86" s="68" t="s">
        <v>42</v>
      </c>
      <c r="AH86" s="68" t="s">
        <v>54</v>
      </c>
      <c r="AI86" s="68" t="s">
        <v>56</v>
      </c>
      <c r="AJ86" s="68" t="s">
        <v>54</v>
      </c>
      <c r="AK86" s="68" t="str" cm="1">
        <f t="array" ref="AK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 s="69" t="s">
        <v>69</v>
      </c>
      <c r="AM86" s="69">
        <v>44595</v>
      </c>
    </row>
    <row r="87" spans="1:39" ht="15" customHeight="1" x14ac:dyDescent="0.3">
      <c r="A87" s="68">
        <v>113</v>
      </c>
      <c r="B87" s="68" t="s">
        <v>760</v>
      </c>
      <c r="C87" s="69">
        <v>32929</v>
      </c>
      <c r="D87" s="68" t="s">
        <v>40</v>
      </c>
      <c r="E87" s="71">
        <v>27012021113</v>
      </c>
      <c r="F87" s="68">
        <v>2284397</v>
      </c>
      <c r="G87" s="68">
        <v>341069</v>
      </c>
      <c r="H87" s="68"/>
      <c r="I87" s="68" t="s">
        <v>4008</v>
      </c>
      <c r="J87" s="68" t="s">
        <v>764</v>
      </c>
      <c r="K87" s="70" t="s">
        <v>765</v>
      </c>
      <c r="L87" s="68" t="s">
        <v>4009</v>
      </c>
      <c r="M87" s="68" t="s">
        <v>760</v>
      </c>
      <c r="N87" s="71">
        <v>5513997199539</v>
      </c>
      <c r="O87" s="71" t="s">
        <v>106</v>
      </c>
      <c r="P87" s="71" t="s">
        <v>106</v>
      </c>
      <c r="Q87" s="68" t="s">
        <v>66</v>
      </c>
      <c r="R87" s="68" t="str" cm="1">
        <f t="array" ref="R87">_xlfn.IFS(BaseClientes[[#This Row],[tipoDeCliente]]="ADVISOR","ADVISOR",BaseClientes[[#This Row],[tipoDeCliente]]="FAMILIA","RETENCAO",BaseClientes[[#This Row],[tipoDeCliente]]="RETENCAO","RETENCAO",BaseClientes[[#This Row],[tipoDeCliente]]="NORMAL","CONSULTORIA",BaseClientes[[#This Row],[tipoDeCliente]]="HIBRIDO","CONSULTORIA")</f>
        <v>CONSULTORIA</v>
      </c>
      <c r="S87" s="68" t="s">
        <v>767</v>
      </c>
      <c r="T87" s="68" t="s">
        <v>185</v>
      </c>
      <c r="U87" s="68" t="s">
        <v>768</v>
      </c>
      <c r="V87" s="71">
        <v>5513997199539</v>
      </c>
      <c r="W87" s="69">
        <v>44223</v>
      </c>
      <c r="X87" s="69">
        <v>44223</v>
      </c>
      <c r="Y87" s="68" t="s">
        <v>4010</v>
      </c>
      <c r="Z87" s="68" t="s">
        <v>4009</v>
      </c>
      <c r="AA87" s="68" t="s">
        <v>760</v>
      </c>
      <c r="AB87" s="68" t="s">
        <v>769</v>
      </c>
      <c r="AC87" s="68" t="s">
        <v>53</v>
      </c>
      <c r="AD87" s="68" t="s">
        <v>54</v>
      </c>
      <c r="AE87" s="68" t="s">
        <v>176</v>
      </c>
      <c r="AF87" s="72">
        <v>1</v>
      </c>
      <c r="AG87" s="68">
        <v>1</v>
      </c>
      <c r="AH87" s="68" t="s">
        <v>54</v>
      </c>
      <c r="AI87" s="68" t="s">
        <v>56</v>
      </c>
      <c r="AJ87" s="68" t="s">
        <v>54</v>
      </c>
      <c r="AK87" s="68" t="str" cm="1">
        <f t="array" ref="AK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 s="69" t="s">
        <v>58</v>
      </c>
      <c r="AM87" s="69"/>
    </row>
    <row r="88" spans="1:39" ht="15" customHeight="1" x14ac:dyDescent="0.3">
      <c r="A88" s="68">
        <v>114</v>
      </c>
      <c r="B88" s="68" t="s">
        <v>303</v>
      </c>
      <c r="C88" s="69">
        <v>37610</v>
      </c>
      <c r="D88" s="68" t="s">
        <v>40</v>
      </c>
      <c r="E88" s="71">
        <v>27012021114</v>
      </c>
      <c r="F88" s="68">
        <v>4744873</v>
      </c>
      <c r="G88" s="68" t="s">
        <v>42</v>
      </c>
      <c r="H88" s="68"/>
      <c r="I88" s="68" t="s">
        <v>42</v>
      </c>
      <c r="J88" s="68" t="s">
        <v>772</v>
      </c>
      <c r="K88" s="70" t="s">
        <v>773</v>
      </c>
      <c r="L88" s="68" t="s">
        <v>306</v>
      </c>
      <c r="M88" s="68" t="s">
        <v>303</v>
      </c>
      <c r="N88" s="71">
        <v>5581995019674</v>
      </c>
      <c r="O88" s="71" t="s">
        <v>106</v>
      </c>
      <c r="P88" s="71" t="s">
        <v>42</v>
      </c>
      <c r="Q88" s="68" t="s">
        <v>304</v>
      </c>
      <c r="R88" s="68" t="str" cm="1">
        <f t="array" ref="R88">_xlfn.IFS(BaseClientes[[#This Row],[tipoDeCliente]]="ADVISOR","ADVISOR",BaseClientes[[#This Row],[tipoDeCliente]]="FAMILIA","RETENCAO",BaseClientes[[#This Row],[tipoDeCliente]]="RETENCAO","RETENCAO",BaseClientes[[#This Row],[tipoDeCliente]]="NORMAL","CONSULTORIA",BaseClientes[[#This Row],[tipoDeCliente]]="HIBRIDO","CONSULTORIA")</f>
        <v>CONSULTORIA</v>
      </c>
      <c r="S88" s="68" t="s">
        <v>49</v>
      </c>
      <c r="T88" s="68" t="s">
        <v>50</v>
      </c>
      <c r="U88" s="68"/>
      <c r="V88" s="71">
        <v>5581995019674</v>
      </c>
      <c r="W88" s="69">
        <v>44223</v>
      </c>
      <c r="X88" s="69">
        <v>44223</v>
      </c>
      <c r="Y88" s="68" t="s">
        <v>306</v>
      </c>
      <c r="Z88" s="68" t="s">
        <v>306</v>
      </c>
      <c r="AA88" s="68" t="s">
        <v>303</v>
      </c>
      <c r="AB88" s="68" t="s">
        <v>89</v>
      </c>
      <c r="AC88" s="68" t="s">
        <v>53</v>
      </c>
      <c r="AD88" s="68" t="s">
        <v>56</v>
      </c>
      <c r="AE88" s="68" t="s">
        <v>176</v>
      </c>
      <c r="AF88" s="72">
        <v>1</v>
      </c>
      <c r="AG88" s="68" t="s">
        <v>187</v>
      </c>
      <c r="AH88" s="68" t="s">
        <v>54</v>
      </c>
      <c r="AI88" s="68" t="s">
        <v>56</v>
      </c>
      <c r="AJ88" s="68" t="s">
        <v>54</v>
      </c>
      <c r="AK88" s="68" t="str" cm="1">
        <f t="array" ref="AK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 s="69" t="s">
        <v>69</v>
      </c>
      <c r="AM88" s="69">
        <v>44991</v>
      </c>
    </row>
    <row r="89" spans="1:39" ht="15" customHeight="1" x14ac:dyDescent="0.3">
      <c r="A89" s="68">
        <v>115</v>
      </c>
      <c r="B89" s="68" t="s">
        <v>774</v>
      </c>
      <c r="C89" s="69">
        <v>35948</v>
      </c>
      <c r="D89" s="68" t="s">
        <v>40</v>
      </c>
      <c r="E89" s="71">
        <v>14012021115</v>
      </c>
      <c r="F89" s="68">
        <v>4385373</v>
      </c>
      <c r="G89" s="68" t="s">
        <v>42</v>
      </c>
      <c r="H89" s="68"/>
      <c r="I89" s="68" t="s">
        <v>42</v>
      </c>
      <c r="J89" s="68" t="s">
        <v>777</v>
      </c>
      <c r="K89" s="70" t="s">
        <v>778</v>
      </c>
      <c r="L89" s="68" t="s">
        <v>779</v>
      </c>
      <c r="M89" s="68" t="s">
        <v>303</v>
      </c>
      <c r="N89" s="71">
        <v>5581995019674</v>
      </c>
      <c r="O89" s="71" t="s">
        <v>65</v>
      </c>
      <c r="P89" s="71" t="s">
        <v>42</v>
      </c>
      <c r="Q89" s="68" t="s">
        <v>304</v>
      </c>
      <c r="R89" s="68" t="str" cm="1">
        <f t="array" ref="R89">_xlfn.IFS(BaseClientes[[#This Row],[tipoDeCliente]]="ADVISOR","ADVISOR",BaseClientes[[#This Row],[tipoDeCliente]]="FAMILIA","RETENCAO",BaseClientes[[#This Row],[tipoDeCliente]]="RETENCAO","RETENCAO",BaseClientes[[#This Row],[tipoDeCliente]]="NORMAL","CONSULTORIA",BaseClientes[[#This Row],[tipoDeCliente]]="HIBRIDO","CONSULTORIA")</f>
        <v>CONSULTORIA</v>
      </c>
      <c r="S89" s="68" t="s">
        <v>49</v>
      </c>
      <c r="T89" s="68" t="s">
        <v>50</v>
      </c>
      <c r="U89" s="68" t="s">
        <v>305</v>
      </c>
      <c r="V89" s="71">
        <v>5581981245770</v>
      </c>
      <c r="W89" s="69">
        <v>44210</v>
      </c>
      <c r="X89" s="69">
        <v>44210</v>
      </c>
      <c r="Y89" s="68" t="s">
        <v>306</v>
      </c>
      <c r="Z89" s="68" t="s">
        <v>306</v>
      </c>
      <c r="AA89" s="68" t="s">
        <v>303</v>
      </c>
      <c r="AB89" s="68" t="s">
        <v>3894</v>
      </c>
      <c r="AC89" s="68" t="s">
        <v>53</v>
      </c>
      <c r="AD89" s="68" t="s">
        <v>56</v>
      </c>
      <c r="AE89" s="68" t="s">
        <v>176</v>
      </c>
      <c r="AF89" s="72">
        <v>1</v>
      </c>
      <c r="AG89" s="68" t="s">
        <v>187</v>
      </c>
      <c r="AH89" s="68" t="s">
        <v>56</v>
      </c>
      <c r="AI89" s="68" t="s">
        <v>56</v>
      </c>
      <c r="AJ89" s="68" t="s">
        <v>56</v>
      </c>
      <c r="AK89" s="68" t="str" cm="1">
        <f t="array" ref="AK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 s="69" t="s">
        <v>69</v>
      </c>
      <c r="AM89" s="69">
        <v>44991</v>
      </c>
    </row>
    <row r="90" spans="1:39" ht="15" customHeight="1" x14ac:dyDescent="0.3">
      <c r="A90" s="68">
        <v>116</v>
      </c>
      <c r="B90" s="68" t="s">
        <v>780</v>
      </c>
      <c r="C90" s="69">
        <v>29649</v>
      </c>
      <c r="D90" s="68" t="s">
        <v>40</v>
      </c>
      <c r="E90" s="71">
        <v>27012021116</v>
      </c>
      <c r="F90" s="68">
        <v>3235740</v>
      </c>
      <c r="G90" s="68">
        <v>1904507</v>
      </c>
      <c r="H90" s="68"/>
      <c r="I90" s="68" t="s">
        <v>4014</v>
      </c>
      <c r="J90" s="68" t="s">
        <v>784</v>
      </c>
      <c r="K90" s="70" t="s">
        <v>785</v>
      </c>
      <c r="L90" s="68" t="s">
        <v>783</v>
      </c>
      <c r="M90" s="68" t="s">
        <v>780</v>
      </c>
      <c r="N90" s="71">
        <v>5511988552397</v>
      </c>
      <c r="O90" s="71" t="s">
        <v>42</v>
      </c>
      <c r="P90" s="71" t="s">
        <v>106</v>
      </c>
      <c r="Q90" s="68" t="s">
        <v>66</v>
      </c>
      <c r="R90" s="68" t="str" cm="1">
        <f t="array" ref="R90">_xlfn.IFS(BaseClientes[[#This Row],[tipoDeCliente]]="ADVISOR","ADVISOR",BaseClientes[[#This Row],[tipoDeCliente]]="FAMILIA","RETENCAO",BaseClientes[[#This Row],[tipoDeCliente]]="RETENCAO","RETENCAO",BaseClientes[[#This Row],[tipoDeCliente]]="NORMAL","CONSULTORIA",BaseClientes[[#This Row],[tipoDeCliente]]="HIBRIDO","CONSULTORIA")</f>
        <v>CONSULTORIA</v>
      </c>
      <c r="S90" s="68" t="s">
        <v>4015</v>
      </c>
      <c r="T90" s="68" t="s">
        <v>185</v>
      </c>
      <c r="U90" s="68" t="s">
        <v>788</v>
      </c>
      <c r="V90" s="71">
        <v>5511988552397</v>
      </c>
      <c r="W90" s="69">
        <v>44223</v>
      </c>
      <c r="X90" s="69">
        <v>44223</v>
      </c>
      <c r="Y90" s="68" t="s">
        <v>786</v>
      </c>
      <c r="Z90" s="68" t="s">
        <v>783</v>
      </c>
      <c r="AA90" s="68" t="s">
        <v>780</v>
      </c>
      <c r="AB90" s="68" t="s">
        <v>3902</v>
      </c>
      <c r="AC90" s="68" t="s">
        <v>53</v>
      </c>
      <c r="AD90" s="68" t="s">
        <v>54</v>
      </c>
      <c r="AE90" s="68" t="s">
        <v>176</v>
      </c>
      <c r="AF90" s="72">
        <v>1</v>
      </c>
      <c r="AG90" s="68">
        <v>1</v>
      </c>
      <c r="AH90" s="68" t="s">
        <v>54</v>
      </c>
      <c r="AI90" s="68" t="s">
        <v>56</v>
      </c>
      <c r="AJ90" s="68" t="s">
        <v>54</v>
      </c>
      <c r="AK90" s="68" t="str" cm="1">
        <f t="array" ref="AK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 s="69" t="s">
        <v>58</v>
      </c>
      <c r="AM90" s="69"/>
    </row>
    <row r="91" spans="1:39" ht="15" customHeight="1" x14ac:dyDescent="0.3">
      <c r="A91" s="68">
        <v>117</v>
      </c>
      <c r="B91" s="68" t="s">
        <v>789</v>
      </c>
      <c r="C91" s="69">
        <v>28122</v>
      </c>
      <c r="D91" s="68" t="s">
        <v>72</v>
      </c>
      <c r="E91" s="71">
        <v>1022021117</v>
      </c>
      <c r="F91" s="68">
        <v>2612428</v>
      </c>
      <c r="G91" s="68"/>
      <c r="H91" s="68"/>
      <c r="I91" s="68" t="s">
        <v>4035</v>
      </c>
      <c r="J91" s="68" t="s">
        <v>792</v>
      </c>
      <c r="K91" s="70" t="s">
        <v>793</v>
      </c>
      <c r="L91" s="68" t="s">
        <v>791</v>
      </c>
      <c r="M91" s="68" t="s">
        <v>789</v>
      </c>
      <c r="N91" s="71">
        <v>5511976568787</v>
      </c>
      <c r="O91" s="71" t="s">
        <v>65</v>
      </c>
      <c r="P91" s="71" t="s">
        <v>65</v>
      </c>
      <c r="Q91" s="68" t="s">
        <v>66</v>
      </c>
      <c r="R91" s="68" t="str" cm="1">
        <f t="array" ref="R91">_xlfn.IFS(BaseClientes[[#This Row],[tipoDeCliente]]="ADVISOR","ADVISOR",BaseClientes[[#This Row],[tipoDeCliente]]="FAMILIA","RETENCAO",BaseClientes[[#This Row],[tipoDeCliente]]="RETENCAO","RETENCAO",BaseClientes[[#This Row],[tipoDeCliente]]="NORMAL","CONSULTORIA",BaseClientes[[#This Row],[tipoDeCliente]]="HIBRIDO","CONSULTORIA")</f>
        <v>CONSULTORIA</v>
      </c>
      <c r="S91" s="68" t="s">
        <v>2799</v>
      </c>
      <c r="T91" s="68" t="s">
        <v>185</v>
      </c>
      <c r="U91" s="68" t="s">
        <v>795</v>
      </c>
      <c r="V91" s="71">
        <v>5511976568787</v>
      </c>
      <c r="W91" s="69">
        <v>44228</v>
      </c>
      <c r="X91" s="69">
        <v>44228</v>
      </c>
      <c r="Y91" s="68" t="s">
        <v>794</v>
      </c>
      <c r="Z91" s="68" t="s">
        <v>791</v>
      </c>
      <c r="AA91" s="68" t="s">
        <v>789</v>
      </c>
      <c r="AB91" s="68" t="s">
        <v>3893</v>
      </c>
      <c r="AC91" s="68" t="s">
        <v>53</v>
      </c>
      <c r="AD91" s="68" t="s">
        <v>54</v>
      </c>
      <c r="AE91" s="68" t="s">
        <v>176</v>
      </c>
      <c r="AF91" s="72">
        <v>1</v>
      </c>
      <c r="AG91" s="68">
        <v>1</v>
      </c>
      <c r="AH91" s="68" t="s">
        <v>54</v>
      </c>
      <c r="AI91" s="68" t="s">
        <v>56</v>
      </c>
      <c r="AJ91" s="68" t="s">
        <v>54</v>
      </c>
      <c r="AK91" s="68" t="str" cm="1">
        <f t="array" ref="AK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 s="69" t="s">
        <v>58</v>
      </c>
      <c r="AM91" s="69"/>
    </row>
    <row r="92" spans="1:39" ht="15" customHeight="1" x14ac:dyDescent="0.3">
      <c r="A92" s="68">
        <v>118</v>
      </c>
      <c r="B92" s="68" t="s">
        <v>796</v>
      </c>
      <c r="C92" s="69">
        <v>27038</v>
      </c>
      <c r="D92" s="68" t="s">
        <v>40</v>
      </c>
      <c r="E92" s="71">
        <v>1022021118</v>
      </c>
      <c r="F92" s="68">
        <v>2647663</v>
      </c>
      <c r="G92" s="68">
        <v>3357621</v>
      </c>
      <c r="H92" s="68"/>
      <c r="I92" s="68" t="s">
        <v>4036</v>
      </c>
      <c r="J92" s="68" t="s">
        <v>800</v>
      </c>
      <c r="K92" s="70" t="s">
        <v>801</v>
      </c>
      <c r="L92" s="68" t="s">
        <v>802</v>
      </c>
      <c r="M92" s="68" t="s">
        <v>789</v>
      </c>
      <c r="N92" s="71">
        <v>5511976568787</v>
      </c>
      <c r="O92" s="71" t="s">
        <v>42</v>
      </c>
      <c r="P92" s="71" t="s">
        <v>106</v>
      </c>
      <c r="Q92" s="68" t="s">
        <v>66</v>
      </c>
      <c r="R92" s="68" t="str" cm="1">
        <f t="array" ref="R92">_xlfn.IFS(BaseClientes[[#This Row],[tipoDeCliente]]="ADVISOR","ADVISOR",BaseClientes[[#This Row],[tipoDeCliente]]="FAMILIA","RETENCAO",BaseClientes[[#This Row],[tipoDeCliente]]="RETENCAO","RETENCAO",BaseClientes[[#This Row],[tipoDeCliente]]="NORMAL","CONSULTORIA",BaseClientes[[#This Row],[tipoDeCliente]]="HIBRIDO","CONSULTORIA")</f>
        <v>CONSULTORIA</v>
      </c>
      <c r="S92" s="68" t="s">
        <v>2799</v>
      </c>
      <c r="T92" s="68" t="s">
        <v>185</v>
      </c>
      <c r="U92" s="68" t="s">
        <v>803</v>
      </c>
      <c r="V92" s="71">
        <v>5511953151974</v>
      </c>
      <c r="W92" s="69">
        <v>44228</v>
      </c>
      <c r="X92" s="69">
        <v>44228</v>
      </c>
      <c r="Y92" s="68" t="s">
        <v>794</v>
      </c>
      <c r="Z92" s="68" t="s">
        <v>791</v>
      </c>
      <c r="AA92" s="68" t="s">
        <v>789</v>
      </c>
      <c r="AB92" s="68" t="s">
        <v>3893</v>
      </c>
      <c r="AC92" s="68" t="s">
        <v>53</v>
      </c>
      <c r="AD92" s="68" t="s">
        <v>54</v>
      </c>
      <c r="AE92" s="68" t="s">
        <v>176</v>
      </c>
      <c r="AF92" s="72">
        <v>1</v>
      </c>
      <c r="AG92" s="68">
        <v>1</v>
      </c>
      <c r="AH92" s="68" t="s">
        <v>54</v>
      </c>
      <c r="AI92" s="68" t="s">
        <v>56</v>
      </c>
      <c r="AJ92" s="68" t="s">
        <v>54</v>
      </c>
      <c r="AK92" s="68" t="str" cm="1">
        <f t="array" ref="AK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 s="69" t="s">
        <v>58</v>
      </c>
      <c r="AM92" s="69"/>
    </row>
    <row r="93" spans="1:39" ht="15" customHeight="1" x14ac:dyDescent="0.3">
      <c r="A93" s="68">
        <v>119</v>
      </c>
      <c r="B93" s="68" t="s">
        <v>804</v>
      </c>
      <c r="C93" s="69">
        <v>34343</v>
      </c>
      <c r="D93" s="68" t="s">
        <v>40</v>
      </c>
      <c r="E93" s="71">
        <v>8032021119</v>
      </c>
      <c r="F93" s="68">
        <v>3120456</v>
      </c>
      <c r="G93" s="108">
        <v>2680858</v>
      </c>
      <c r="H93" s="68"/>
      <c r="I93" s="68" t="s">
        <v>4056</v>
      </c>
      <c r="J93" s="68" t="s">
        <v>808</v>
      </c>
      <c r="K93" s="70" t="s">
        <v>809</v>
      </c>
      <c r="L93" s="68" t="s">
        <v>807</v>
      </c>
      <c r="M93" s="68" t="s">
        <v>804</v>
      </c>
      <c r="N93" s="71">
        <v>5511997001994</v>
      </c>
      <c r="O93" s="71" t="s">
        <v>65</v>
      </c>
      <c r="P93" s="71" t="s">
        <v>65</v>
      </c>
      <c r="Q93" s="68" t="s">
        <v>66</v>
      </c>
      <c r="R93" s="68" t="str" cm="1">
        <f t="array" ref="R93">_xlfn.IFS(BaseClientes[[#This Row],[tipoDeCliente]]="ADVISOR","ADVISOR",BaseClientes[[#This Row],[tipoDeCliente]]="FAMILIA","RETENCAO",BaseClientes[[#This Row],[tipoDeCliente]]="RETENCAO","RETENCAO",BaseClientes[[#This Row],[tipoDeCliente]]="NORMAL","CONSULTORIA",BaseClientes[[#This Row],[tipoDeCliente]]="HIBRIDO","CONSULTORIA")</f>
        <v>CONSULTORIA</v>
      </c>
      <c r="S93" s="68" t="s">
        <v>2799</v>
      </c>
      <c r="T93" s="68" t="s">
        <v>185</v>
      </c>
      <c r="U93" s="68" t="s">
        <v>811</v>
      </c>
      <c r="V93" s="71">
        <v>5511997001994</v>
      </c>
      <c r="W93" s="69">
        <v>44263</v>
      </c>
      <c r="X93" s="69">
        <v>44263</v>
      </c>
      <c r="Y93" s="68" t="s">
        <v>810</v>
      </c>
      <c r="Z93" s="68" t="s">
        <v>807</v>
      </c>
      <c r="AA93" s="68" t="s">
        <v>804</v>
      </c>
      <c r="AB93" s="68" t="s">
        <v>3893</v>
      </c>
      <c r="AC93" s="68" t="s">
        <v>53</v>
      </c>
      <c r="AD93" s="68" t="s">
        <v>56</v>
      </c>
      <c r="AE93" s="68" t="s">
        <v>176</v>
      </c>
      <c r="AF93" s="72">
        <v>1</v>
      </c>
      <c r="AG93" s="68">
        <v>1</v>
      </c>
      <c r="AH93" s="68" t="s">
        <v>54</v>
      </c>
      <c r="AI93" s="68" t="s">
        <v>56</v>
      </c>
      <c r="AJ93" s="68" t="s">
        <v>54</v>
      </c>
      <c r="AK93" s="68" t="str" cm="1">
        <f t="array" ref="AK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 s="69" t="s">
        <v>58</v>
      </c>
      <c r="AM93" s="69"/>
    </row>
    <row r="94" spans="1:39" ht="15" customHeight="1" x14ac:dyDescent="0.3">
      <c r="A94" s="68">
        <v>120</v>
      </c>
      <c r="B94" s="68" t="s">
        <v>812</v>
      </c>
      <c r="C94" s="69">
        <v>22226</v>
      </c>
      <c r="D94" s="68" t="s">
        <v>72</v>
      </c>
      <c r="E94" s="71">
        <v>26022021120</v>
      </c>
      <c r="F94" s="68">
        <v>15182014</v>
      </c>
      <c r="G94" s="68" t="s">
        <v>42</v>
      </c>
      <c r="H94" s="68"/>
      <c r="I94" s="68" t="s">
        <v>4046</v>
      </c>
      <c r="J94" s="68" t="s">
        <v>815</v>
      </c>
      <c r="K94" s="70" t="s">
        <v>816</v>
      </c>
      <c r="L94" s="68" t="s">
        <v>817</v>
      </c>
      <c r="M94" s="68" t="s">
        <v>524</v>
      </c>
      <c r="N94" s="71">
        <v>558194414343</v>
      </c>
      <c r="O94" s="71" t="s">
        <v>65</v>
      </c>
      <c r="P94" s="71" t="s">
        <v>42</v>
      </c>
      <c r="Q94" s="68" t="s">
        <v>66</v>
      </c>
      <c r="R94" s="68" t="str" cm="1">
        <f t="array" ref="R94">_xlfn.IFS(BaseClientes[[#This Row],[tipoDeCliente]]="ADVISOR","ADVISOR",BaseClientes[[#This Row],[tipoDeCliente]]="FAMILIA","RETENCAO",BaseClientes[[#This Row],[tipoDeCliente]]="RETENCAO","RETENCAO",BaseClientes[[#This Row],[tipoDeCliente]]="NORMAL","CONSULTORIA",BaseClientes[[#This Row],[tipoDeCliente]]="HIBRIDO","CONSULTORIA")</f>
        <v>CONSULTORIA</v>
      </c>
      <c r="S94" s="68" t="s">
        <v>49</v>
      </c>
      <c r="T94" s="68" t="s">
        <v>50</v>
      </c>
      <c r="U94" s="68" t="s">
        <v>530</v>
      </c>
      <c r="V94" s="71">
        <v>558194414343</v>
      </c>
      <c r="W94" s="69">
        <v>44253</v>
      </c>
      <c r="X94" s="69">
        <v>44253</v>
      </c>
      <c r="Y94" s="68" t="s">
        <v>529</v>
      </c>
      <c r="Z94" s="68" t="s">
        <v>526</v>
      </c>
      <c r="AA94" s="68" t="s">
        <v>524</v>
      </c>
      <c r="AB94" s="68" t="s">
        <v>3893</v>
      </c>
      <c r="AC94" s="68" t="s">
        <v>140</v>
      </c>
      <c r="AD94" s="68" t="s">
        <v>54</v>
      </c>
      <c r="AE94" s="68" t="s">
        <v>176</v>
      </c>
      <c r="AF94" s="72">
        <v>1</v>
      </c>
      <c r="AG94" s="68">
        <v>1</v>
      </c>
      <c r="AH94" s="68" t="s">
        <v>54</v>
      </c>
      <c r="AI94" s="68" t="s">
        <v>56</v>
      </c>
      <c r="AJ94" s="68" t="s">
        <v>54</v>
      </c>
      <c r="AK94" s="68" t="str" cm="1">
        <f t="array" ref="AK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 s="69" t="s">
        <v>58</v>
      </c>
      <c r="AM94" s="69"/>
    </row>
    <row r="95" spans="1:39" ht="15" customHeight="1" x14ac:dyDescent="0.3">
      <c r="A95" s="68">
        <v>121</v>
      </c>
      <c r="B95" s="68" t="s">
        <v>818</v>
      </c>
      <c r="C95" s="69">
        <v>18211</v>
      </c>
      <c r="D95" s="68" t="s">
        <v>72</v>
      </c>
      <c r="E95" s="71">
        <v>25022021121</v>
      </c>
      <c r="F95" s="68">
        <v>4868958</v>
      </c>
      <c r="G95" s="68" t="s">
        <v>42</v>
      </c>
      <c r="H95" s="68"/>
      <c r="I95" s="68" t="s">
        <v>4039</v>
      </c>
      <c r="J95" s="68" t="s">
        <v>821</v>
      </c>
      <c r="K95" s="70" t="s">
        <v>822</v>
      </c>
      <c r="L95" s="68" t="s">
        <v>4038</v>
      </c>
      <c r="M95" s="68" t="s">
        <v>818</v>
      </c>
      <c r="N95" s="71">
        <v>5581996671536</v>
      </c>
      <c r="O95" s="71" t="s">
        <v>106</v>
      </c>
      <c r="P95" s="71" t="s">
        <v>42</v>
      </c>
      <c r="Q95" s="68" t="s">
        <v>66</v>
      </c>
      <c r="R95" s="68" t="str" cm="1">
        <f t="array" ref="R95">_xlfn.IFS(BaseClientes[[#This Row],[tipoDeCliente]]="ADVISOR","ADVISOR",BaseClientes[[#This Row],[tipoDeCliente]]="FAMILIA","RETENCAO",BaseClientes[[#This Row],[tipoDeCliente]]="RETENCAO","RETENCAO",BaseClientes[[#This Row],[tipoDeCliente]]="NORMAL","CONSULTORIA",BaseClientes[[#This Row],[tipoDeCliente]]="HIBRIDO","CONSULTORIA")</f>
        <v>CONSULTORIA</v>
      </c>
      <c r="S95" s="68" t="s">
        <v>49</v>
      </c>
      <c r="T95" s="68" t="s">
        <v>50</v>
      </c>
      <c r="U95" s="68" t="s">
        <v>824</v>
      </c>
      <c r="V95" s="71">
        <v>5581996671536</v>
      </c>
      <c r="W95" s="69">
        <v>44252</v>
      </c>
      <c r="X95" s="69">
        <v>44252</v>
      </c>
      <c r="Y95" s="68" t="s">
        <v>4013</v>
      </c>
      <c r="Z95" s="68" t="s">
        <v>4038</v>
      </c>
      <c r="AA95" s="68" t="s">
        <v>818</v>
      </c>
      <c r="AB95" s="68" t="s">
        <v>3899</v>
      </c>
      <c r="AC95" s="68" t="s">
        <v>140</v>
      </c>
      <c r="AD95" s="68" t="s">
        <v>56</v>
      </c>
      <c r="AE95" s="68" t="s">
        <v>176</v>
      </c>
      <c r="AF95" s="72">
        <v>1</v>
      </c>
      <c r="AG95" s="68">
        <v>1</v>
      </c>
      <c r="AH95" s="68" t="s">
        <v>54</v>
      </c>
      <c r="AI95" s="68" t="s">
        <v>56</v>
      </c>
      <c r="AJ95" s="68" t="s">
        <v>54</v>
      </c>
      <c r="AK95" s="68" t="str" cm="1">
        <f t="array" ref="AK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 s="69" t="s">
        <v>58</v>
      </c>
      <c r="AM95" s="69"/>
    </row>
    <row r="96" spans="1:39" ht="15" customHeight="1" x14ac:dyDescent="0.3">
      <c r="A96" s="68">
        <v>122</v>
      </c>
      <c r="B96" s="68" t="s">
        <v>825</v>
      </c>
      <c r="C96" s="69">
        <v>33343</v>
      </c>
      <c r="D96" s="68" t="s">
        <v>72</v>
      </c>
      <c r="E96" s="71">
        <v>11022021122</v>
      </c>
      <c r="F96" s="68">
        <v>4870473</v>
      </c>
      <c r="G96" s="68" t="s">
        <v>42</v>
      </c>
      <c r="H96" s="68"/>
      <c r="I96" s="68" t="s">
        <v>42</v>
      </c>
      <c r="J96" s="68" t="s">
        <v>827</v>
      </c>
      <c r="K96" s="70" t="s">
        <v>828</v>
      </c>
      <c r="L96" s="68" t="s">
        <v>4037</v>
      </c>
      <c r="M96" s="68" t="s">
        <v>818</v>
      </c>
      <c r="N96" s="71">
        <v>5581996671536</v>
      </c>
      <c r="O96" s="71" t="s">
        <v>42</v>
      </c>
      <c r="P96" s="71" t="s">
        <v>42</v>
      </c>
      <c r="Q96" s="68" t="s">
        <v>66</v>
      </c>
      <c r="R96" s="68" t="str" cm="1">
        <f t="array" ref="R96">_xlfn.IFS(BaseClientes[[#This Row],[tipoDeCliente]]="ADVISOR","ADVISOR",BaseClientes[[#This Row],[tipoDeCliente]]="FAMILIA","RETENCAO",BaseClientes[[#This Row],[tipoDeCliente]]="RETENCAO","RETENCAO",BaseClientes[[#This Row],[tipoDeCliente]]="NORMAL","CONSULTORIA",BaseClientes[[#This Row],[tipoDeCliente]]="HIBRIDO","CONSULTORIA")</f>
        <v>CONSULTORIA</v>
      </c>
      <c r="S96" s="68" t="s">
        <v>49</v>
      </c>
      <c r="T96" s="68" t="s">
        <v>50</v>
      </c>
      <c r="U96" s="68" t="s">
        <v>830</v>
      </c>
      <c r="V96" s="71">
        <v>5581996671536</v>
      </c>
      <c r="W96" s="69">
        <v>44238</v>
      </c>
      <c r="X96" s="69">
        <v>44238</v>
      </c>
      <c r="Y96" s="68" t="s">
        <v>4013</v>
      </c>
      <c r="Z96" s="68" t="s">
        <v>4038</v>
      </c>
      <c r="AA96" s="68" t="s">
        <v>818</v>
      </c>
      <c r="AB96" s="68" t="s">
        <v>164</v>
      </c>
      <c r="AC96" s="68" t="s">
        <v>140</v>
      </c>
      <c r="AD96" s="68" t="s">
        <v>54</v>
      </c>
      <c r="AE96" s="68" t="s">
        <v>176</v>
      </c>
      <c r="AF96" s="72">
        <v>1</v>
      </c>
      <c r="AG96" s="68">
        <v>1</v>
      </c>
      <c r="AH96" s="68" t="s">
        <v>54</v>
      </c>
      <c r="AI96" s="68" t="s">
        <v>56</v>
      </c>
      <c r="AJ96" s="68" t="s">
        <v>56</v>
      </c>
      <c r="AK96" s="68" t="str" cm="1">
        <f t="array" ref="AK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 s="69" t="s">
        <v>58</v>
      </c>
      <c r="AM96" s="69"/>
    </row>
    <row r="97" spans="1:39" ht="15" customHeight="1" x14ac:dyDescent="0.3">
      <c r="A97" s="68">
        <v>123</v>
      </c>
      <c r="B97" s="68" t="s">
        <v>831</v>
      </c>
      <c r="C97" s="69">
        <v>31723</v>
      </c>
      <c r="D97" s="68" t="s">
        <v>72</v>
      </c>
      <c r="E97" s="71">
        <v>2122021123</v>
      </c>
      <c r="F97" s="68">
        <v>7343004</v>
      </c>
      <c r="G97" s="68"/>
      <c r="H97" s="68"/>
      <c r="I97" s="68" t="s">
        <v>4148</v>
      </c>
      <c r="J97" s="68" t="s">
        <v>834</v>
      </c>
      <c r="K97" s="70" t="s">
        <v>835</v>
      </c>
      <c r="L97" s="68" t="s">
        <v>4149</v>
      </c>
      <c r="M97" s="68" t="s">
        <v>818</v>
      </c>
      <c r="N97" s="71">
        <v>5581996671536</v>
      </c>
      <c r="O97" s="71" t="s">
        <v>65</v>
      </c>
      <c r="P97" s="71" t="s">
        <v>42</v>
      </c>
      <c r="Q97" s="68" t="s">
        <v>66</v>
      </c>
      <c r="R97" s="68" t="str" cm="1">
        <f t="array" ref="R97">_xlfn.IFS(BaseClientes[[#This Row],[tipoDeCliente]]="ADVISOR","ADVISOR",BaseClientes[[#This Row],[tipoDeCliente]]="FAMILIA","RETENCAO",BaseClientes[[#This Row],[tipoDeCliente]]="RETENCAO","RETENCAO",BaseClientes[[#This Row],[tipoDeCliente]]="NORMAL","CONSULTORIA",BaseClientes[[#This Row],[tipoDeCliente]]="HIBRIDO","CONSULTORIA")</f>
        <v>CONSULTORIA</v>
      </c>
      <c r="S97" s="68" t="s">
        <v>49</v>
      </c>
      <c r="T97" s="68" t="s">
        <v>50</v>
      </c>
      <c r="U97" s="68" t="s">
        <v>830</v>
      </c>
      <c r="V97" s="71">
        <v>5581996184147</v>
      </c>
      <c r="W97" s="69">
        <v>44532</v>
      </c>
      <c r="X97" s="69">
        <v>44532</v>
      </c>
      <c r="Y97" s="68" t="s">
        <v>4013</v>
      </c>
      <c r="Z97" s="68" t="s">
        <v>4038</v>
      </c>
      <c r="AA97" s="68" t="s">
        <v>818</v>
      </c>
      <c r="AB97" s="68" t="s">
        <v>838</v>
      </c>
      <c r="AC97" s="68" t="s">
        <v>140</v>
      </c>
      <c r="AD97" s="68" t="s">
        <v>54</v>
      </c>
      <c r="AE97" s="68" t="s">
        <v>176</v>
      </c>
      <c r="AF97" s="72">
        <v>1</v>
      </c>
      <c r="AG97" s="68">
        <v>1</v>
      </c>
      <c r="AH97" s="68" t="s">
        <v>54</v>
      </c>
      <c r="AI97" s="68" t="s">
        <v>56</v>
      </c>
      <c r="AJ97" s="68" t="s">
        <v>54</v>
      </c>
      <c r="AK97" s="68" t="str" cm="1">
        <f t="array" ref="AK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 s="69" t="s">
        <v>58</v>
      </c>
      <c r="AM97" s="69"/>
    </row>
    <row r="98" spans="1:39" ht="15" customHeight="1" x14ac:dyDescent="0.3">
      <c r="A98" s="68">
        <v>124</v>
      </c>
      <c r="B98" s="68" t="s">
        <v>839</v>
      </c>
      <c r="C98" s="69">
        <v>33106</v>
      </c>
      <c r="D98" s="68" t="s">
        <v>40</v>
      </c>
      <c r="E98" s="71">
        <v>8032021124</v>
      </c>
      <c r="F98" s="68">
        <v>3949330</v>
      </c>
      <c r="G98" s="68">
        <v>267536</v>
      </c>
      <c r="H98" s="68" t="s">
        <v>4057</v>
      </c>
      <c r="I98" s="68" t="s">
        <v>4058</v>
      </c>
      <c r="J98" s="68" t="s">
        <v>843</v>
      </c>
      <c r="K98" s="105" t="s">
        <v>844</v>
      </c>
      <c r="L98" s="68" t="s">
        <v>842</v>
      </c>
      <c r="M98" s="68" t="s">
        <v>839</v>
      </c>
      <c r="N98" s="71">
        <v>5511963698916</v>
      </c>
      <c r="O98" s="71" t="s">
        <v>106</v>
      </c>
      <c r="P98" s="71" t="s">
        <v>106</v>
      </c>
      <c r="Q98" s="68" t="s">
        <v>66</v>
      </c>
      <c r="R98" s="68" t="str" cm="1">
        <f t="array" ref="R98">_xlfn.IFS(BaseClientes[[#This Row],[tipoDeCliente]]="ADVISOR","ADVISOR",BaseClientes[[#This Row],[tipoDeCliente]]="FAMILIA","RETENCAO",BaseClientes[[#This Row],[tipoDeCliente]]="RETENCAO","RETENCAO",BaseClientes[[#This Row],[tipoDeCliente]]="NORMAL","CONSULTORIA",BaseClientes[[#This Row],[tipoDeCliente]]="HIBRIDO","CONSULTORIA")</f>
        <v>CONSULTORIA</v>
      </c>
      <c r="S98" s="68" t="s">
        <v>2799</v>
      </c>
      <c r="T98" s="68" t="s">
        <v>185</v>
      </c>
      <c r="U98" s="68" t="s">
        <v>846</v>
      </c>
      <c r="V98" s="71">
        <v>5511963698916</v>
      </c>
      <c r="W98" s="69">
        <v>44263</v>
      </c>
      <c r="X98" s="69">
        <v>44263</v>
      </c>
      <c r="Y98" s="68" t="s">
        <v>845</v>
      </c>
      <c r="Z98" s="68" t="s">
        <v>842</v>
      </c>
      <c r="AA98" s="68" t="s">
        <v>839</v>
      </c>
      <c r="AB98" s="68" t="s">
        <v>847</v>
      </c>
      <c r="AC98" s="68" t="s">
        <v>140</v>
      </c>
      <c r="AD98" s="68" t="s">
        <v>54</v>
      </c>
      <c r="AE98" s="68" t="s">
        <v>176</v>
      </c>
      <c r="AF98" s="72">
        <v>1</v>
      </c>
      <c r="AG98" s="68">
        <v>1</v>
      </c>
      <c r="AH98" s="68" t="s">
        <v>54</v>
      </c>
      <c r="AI98" s="68" t="s">
        <v>56</v>
      </c>
      <c r="AJ98" s="68" t="s">
        <v>54</v>
      </c>
      <c r="AK98" s="68" t="str" cm="1">
        <f t="array" ref="AK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 s="69" t="s">
        <v>58</v>
      </c>
      <c r="AM98" s="69"/>
    </row>
    <row r="99" spans="1:39" ht="15" customHeight="1" x14ac:dyDescent="0.3">
      <c r="A99" s="68">
        <v>125</v>
      </c>
      <c r="B99" s="68" t="s">
        <v>848</v>
      </c>
      <c r="C99" s="69">
        <v>34146</v>
      </c>
      <c r="D99" s="68" t="s">
        <v>72</v>
      </c>
      <c r="E99" s="71">
        <v>12022021125</v>
      </c>
      <c r="F99" s="68">
        <v>4817020</v>
      </c>
      <c r="G99" s="68" t="s">
        <v>42</v>
      </c>
      <c r="H99" s="68"/>
      <c r="I99" s="68" t="s">
        <v>42</v>
      </c>
      <c r="J99" s="68" t="s">
        <v>850</v>
      </c>
      <c r="K99" s="70" t="s">
        <v>851</v>
      </c>
      <c r="L99" s="68" t="s">
        <v>852</v>
      </c>
      <c r="M99" s="68" t="s">
        <v>848</v>
      </c>
      <c r="N99" s="71">
        <v>5581996072532</v>
      </c>
      <c r="O99" s="71" t="s">
        <v>65</v>
      </c>
      <c r="P99" s="71" t="s">
        <v>42</v>
      </c>
      <c r="Q99" s="68" t="s">
        <v>264</v>
      </c>
      <c r="R99" s="68" t="str" cm="1">
        <f t="array" ref="R99">_xlfn.IFS(BaseClientes[[#This Row],[tipoDeCliente]]="ADVISOR","ADVISOR",BaseClientes[[#This Row],[tipoDeCliente]]="FAMILIA","RETENCAO",BaseClientes[[#This Row],[tipoDeCliente]]="RETENCAO","RETENCAO",BaseClientes[[#This Row],[tipoDeCliente]]="NORMAL","CONSULTORIA",BaseClientes[[#This Row],[tipoDeCliente]]="HIBRIDO","CONSULTORIA")</f>
        <v>RETENCAO</v>
      </c>
      <c r="S99" s="68" t="s">
        <v>49</v>
      </c>
      <c r="T99" s="68" t="s">
        <v>50</v>
      </c>
      <c r="U99" s="68" t="s">
        <v>853</v>
      </c>
      <c r="V99" s="71">
        <v>5581996072532</v>
      </c>
      <c r="W99" s="69">
        <v>44239</v>
      </c>
      <c r="X99" s="69">
        <v>44239</v>
      </c>
      <c r="Y99" s="68" t="s">
        <v>852</v>
      </c>
      <c r="Z99" s="68" t="s">
        <v>852</v>
      </c>
      <c r="AA99" s="68" t="s">
        <v>848</v>
      </c>
      <c r="AB99" s="68" t="s">
        <v>3893</v>
      </c>
      <c r="AC99" s="68" t="s">
        <v>53</v>
      </c>
      <c r="AD99" s="68" t="s">
        <v>56</v>
      </c>
      <c r="AE99" s="68" t="s">
        <v>68</v>
      </c>
      <c r="AF99" s="72">
        <v>0</v>
      </c>
      <c r="AG99" s="68" t="s">
        <v>42</v>
      </c>
      <c r="AH99" s="68" t="s">
        <v>56</v>
      </c>
      <c r="AI99" s="68" t="s">
        <v>56</v>
      </c>
      <c r="AJ99" s="68" t="s">
        <v>56</v>
      </c>
      <c r="AK99" s="68" t="str" cm="1">
        <f t="array" ref="AK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 s="69" t="s">
        <v>69</v>
      </c>
      <c r="AM99" s="69">
        <v>45120</v>
      </c>
    </row>
    <row r="100" spans="1:39" ht="15" customHeight="1" x14ac:dyDescent="0.3">
      <c r="A100" s="68">
        <v>126</v>
      </c>
      <c r="B100" s="68" t="s">
        <v>854</v>
      </c>
      <c r="C100" s="69">
        <v>33175</v>
      </c>
      <c r="D100" s="68" t="s">
        <v>40</v>
      </c>
      <c r="E100" s="71">
        <v>8032021126</v>
      </c>
      <c r="F100" s="68"/>
      <c r="G100" s="68" t="s">
        <v>42</v>
      </c>
      <c r="H100" s="68"/>
      <c r="I100" s="68" t="s">
        <v>42</v>
      </c>
      <c r="J100" s="68" t="s">
        <v>857</v>
      </c>
      <c r="K100" s="70" t="s">
        <v>858</v>
      </c>
      <c r="L100" s="68" t="s">
        <v>859</v>
      </c>
      <c r="M100" s="68" t="s">
        <v>854</v>
      </c>
      <c r="N100" s="71">
        <v>5584991418910</v>
      </c>
      <c r="O100" s="71" t="s">
        <v>65</v>
      </c>
      <c r="P100" s="71" t="s">
        <v>42</v>
      </c>
      <c r="Q100" s="68" t="s">
        <v>66</v>
      </c>
      <c r="R100" s="68" t="str" cm="1">
        <f t="array" ref="R100">_xlfn.IFS(BaseClientes[[#This Row],[tipoDeCliente]]="ADVISOR","ADVISOR",BaseClientes[[#This Row],[tipoDeCliente]]="FAMILIA","RETENCAO",BaseClientes[[#This Row],[tipoDeCliente]]="RETENCAO","RETENCAO",BaseClientes[[#This Row],[tipoDeCliente]]="NORMAL","CONSULTORIA",BaseClientes[[#This Row],[tipoDeCliente]]="HIBRIDO","CONSULTORIA")</f>
        <v>CONSULTORIA</v>
      </c>
      <c r="S100" s="68" t="s">
        <v>860</v>
      </c>
      <c r="T100" s="68" t="s">
        <v>861</v>
      </c>
      <c r="U100" s="68" t="s">
        <v>862</v>
      </c>
      <c r="V100" s="71">
        <v>5584991418910</v>
      </c>
      <c r="W100" s="69">
        <v>44263</v>
      </c>
      <c r="X100" s="69">
        <v>44263</v>
      </c>
      <c r="Y100" s="68" t="s">
        <v>859</v>
      </c>
      <c r="Z100" s="68" t="s">
        <v>859</v>
      </c>
      <c r="AA100" s="68" t="s">
        <v>854</v>
      </c>
      <c r="AB100" s="68" t="s">
        <v>3950</v>
      </c>
      <c r="AC100" s="68" t="s">
        <v>140</v>
      </c>
      <c r="AD100" s="68" t="s">
        <v>54</v>
      </c>
      <c r="AE100" s="68" t="s">
        <v>176</v>
      </c>
      <c r="AF100" s="72">
        <v>1</v>
      </c>
      <c r="AG100" s="68">
        <v>1</v>
      </c>
      <c r="AH100" s="68" t="s">
        <v>54</v>
      </c>
      <c r="AI100" s="68" t="s">
        <v>56</v>
      </c>
      <c r="AJ100" s="68" t="s">
        <v>54</v>
      </c>
      <c r="AK100" s="68" t="str" cm="1">
        <f t="array" ref="AK1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 s="69" t="s">
        <v>69</v>
      </c>
      <c r="AM100" s="69">
        <v>44652</v>
      </c>
    </row>
    <row r="101" spans="1:39" ht="15" customHeight="1" x14ac:dyDescent="0.3">
      <c r="A101" s="68">
        <v>127</v>
      </c>
      <c r="B101" s="68" t="s">
        <v>863</v>
      </c>
      <c r="C101" s="69">
        <v>32217</v>
      </c>
      <c r="D101" s="68" t="s">
        <v>40</v>
      </c>
      <c r="E101" s="71">
        <v>15022021127</v>
      </c>
      <c r="F101" s="68">
        <v>552217</v>
      </c>
      <c r="G101" s="68" t="s">
        <v>42</v>
      </c>
      <c r="H101" s="68"/>
      <c r="I101" s="68" t="s">
        <v>42</v>
      </c>
      <c r="J101" s="68" t="s">
        <v>865</v>
      </c>
      <c r="K101" s="70" t="s">
        <v>866</v>
      </c>
      <c r="L101" s="68" t="s">
        <v>867</v>
      </c>
      <c r="M101" s="68" t="s">
        <v>863</v>
      </c>
      <c r="N101" s="71">
        <v>5583999418717</v>
      </c>
      <c r="O101" s="71" t="s">
        <v>65</v>
      </c>
      <c r="P101" s="71" t="s">
        <v>42</v>
      </c>
      <c r="Q101" s="68" t="s">
        <v>66</v>
      </c>
      <c r="R101" s="68" t="str" cm="1">
        <f t="array" ref="R101">_xlfn.IFS(BaseClientes[[#This Row],[tipoDeCliente]]="ADVISOR","ADVISOR",BaseClientes[[#This Row],[tipoDeCliente]]="FAMILIA","RETENCAO",BaseClientes[[#This Row],[tipoDeCliente]]="RETENCAO","RETENCAO",BaseClientes[[#This Row],[tipoDeCliente]]="NORMAL","CONSULTORIA",BaseClientes[[#This Row],[tipoDeCliente]]="HIBRIDO","CONSULTORIA")</f>
        <v>CONSULTORIA</v>
      </c>
      <c r="S101" s="68" t="s">
        <v>49</v>
      </c>
      <c r="T101" s="68" t="s">
        <v>50</v>
      </c>
      <c r="U101" s="68" t="s">
        <v>868</v>
      </c>
      <c r="V101" s="71">
        <v>5583999418717</v>
      </c>
      <c r="W101" s="69">
        <v>44242</v>
      </c>
      <c r="X101" s="69">
        <v>44242</v>
      </c>
      <c r="Y101" s="68" t="s">
        <v>867</v>
      </c>
      <c r="Z101" s="68" t="s">
        <v>867</v>
      </c>
      <c r="AA101" s="68" t="s">
        <v>863</v>
      </c>
      <c r="AB101" s="68" t="s">
        <v>3893</v>
      </c>
      <c r="AC101" s="68" t="s">
        <v>53</v>
      </c>
      <c r="AD101" s="68" t="s">
        <v>54</v>
      </c>
      <c r="AE101" s="68" t="s">
        <v>176</v>
      </c>
      <c r="AF101" s="72">
        <v>1</v>
      </c>
      <c r="AG101" s="68">
        <v>1</v>
      </c>
      <c r="AH101" s="68" t="s">
        <v>54</v>
      </c>
      <c r="AI101" s="68" t="s">
        <v>56</v>
      </c>
      <c r="AJ101" s="68" t="s">
        <v>54</v>
      </c>
      <c r="AK101" s="68" t="str" cm="1">
        <f t="array" ref="AK1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 s="69" t="s">
        <v>69</v>
      </c>
      <c r="AM101" s="69">
        <v>44562</v>
      </c>
    </row>
    <row r="102" spans="1:39" ht="15" customHeight="1" x14ac:dyDescent="0.3">
      <c r="A102" s="68">
        <v>128</v>
      </c>
      <c r="B102" s="68" t="s">
        <v>869</v>
      </c>
      <c r="C102" s="69">
        <v>29694</v>
      </c>
      <c r="D102" s="68" t="s">
        <v>40</v>
      </c>
      <c r="E102" s="71">
        <v>1032021128</v>
      </c>
      <c r="F102" s="68">
        <v>2037263</v>
      </c>
      <c r="G102" s="68">
        <v>3741451</v>
      </c>
      <c r="H102" s="68"/>
      <c r="I102" s="68" t="s">
        <v>4050</v>
      </c>
      <c r="J102" s="68" t="s">
        <v>873</v>
      </c>
      <c r="K102" s="105" t="s">
        <v>874</v>
      </c>
      <c r="L102" s="68" t="s">
        <v>872</v>
      </c>
      <c r="M102" s="68" t="s">
        <v>869</v>
      </c>
      <c r="N102" s="71">
        <v>5521997604321</v>
      </c>
      <c r="O102" s="71" t="s">
        <v>106</v>
      </c>
      <c r="P102" s="71" t="s">
        <v>106</v>
      </c>
      <c r="Q102" s="68" t="s">
        <v>66</v>
      </c>
      <c r="R102" s="68" t="str" cm="1">
        <f t="array" ref="R102">_xlfn.IFS(BaseClientes[[#This Row],[tipoDeCliente]]="ADVISOR","ADVISOR",BaseClientes[[#This Row],[tipoDeCliente]]="FAMILIA","RETENCAO",BaseClientes[[#This Row],[tipoDeCliente]]="RETENCAO","RETENCAO",BaseClientes[[#This Row],[tipoDeCliente]]="NORMAL","CONSULTORIA",BaseClientes[[#This Row],[tipoDeCliente]]="HIBRIDO","CONSULTORIA")</f>
        <v>CONSULTORIA</v>
      </c>
      <c r="S102" s="68" t="s">
        <v>470</v>
      </c>
      <c r="T102" s="68" t="s">
        <v>434</v>
      </c>
      <c r="U102" s="68" t="s">
        <v>4051</v>
      </c>
      <c r="V102" s="71">
        <v>5521997604321</v>
      </c>
      <c r="W102" s="69">
        <v>44256</v>
      </c>
      <c r="X102" s="69">
        <v>44256</v>
      </c>
      <c r="Y102" s="68" t="s">
        <v>875</v>
      </c>
      <c r="Z102" s="68" t="s">
        <v>872</v>
      </c>
      <c r="AA102" s="68" t="s">
        <v>869</v>
      </c>
      <c r="AB102" s="68" t="s">
        <v>3894</v>
      </c>
      <c r="AC102" s="68" t="s">
        <v>53</v>
      </c>
      <c r="AD102" s="68" t="s">
        <v>56</v>
      </c>
      <c r="AE102" s="68" t="s">
        <v>176</v>
      </c>
      <c r="AF102" s="72">
        <v>1</v>
      </c>
      <c r="AG102" s="68">
        <v>1</v>
      </c>
      <c r="AH102" s="68" t="s">
        <v>54</v>
      </c>
      <c r="AI102" s="68" t="s">
        <v>56</v>
      </c>
      <c r="AJ102" s="68" t="s">
        <v>54</v>
      </c>
      <c r="AK102" s="68" t="str" cm="1">
        <f t="array" ref="AK1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 s="69" t="s">
        <v>58</v>
      </c>
      <c r="AM102" s="69"/>
    </row>
    <row r="103" spans="1:39" ht="15" customHeight="1" x14ac:dyDescent="0.3">
      <c r="A103" s="68">
        <v>129</v>
      </c>
      <c r="B103" s="68" t="s">
        <v>876</v>
      </c>
      <c r="C103" s="69">
        <v>26687</v>
      </c>
      <c r="D103" s="68" t="s">
        <v>40</v>
      </c>
      <c r="E103" s="71">
        <v>8032021129</v>
      </c>
      <c r="F103" s="68">
        <v>4923915</v>
      </c>
      <c r="G103" s="68" t="s">
        <v>42</v>
      </c>
      <c r="H103" s="68"/>
      <c r="I103" s="68" t="s">
        <v>4053</v>
      </c>
      <c r="J103" s="68" t="s">
        <v>879</v>
      </c>
      <c r="K103" s="70" t="s">
        <v>880</v>
      </c>
      <c r="L103" s="68" t="s">
        <v>878</v>
      </c>
      <c r="M103" s="68" t="s">
        <v>882</v>
      </c>
      <c r="N103" s="71">
        <v>5581996090986</v>
      </c>
      <c r="O103" s="71" t="s">
        <v>106</v>
      </c>
      <c r="P103" s="71" t="s">
        <v>42</v>
      </c>
      <c r="Q103" s="68" t="s">
        <v>66</v>
      </c>
      <c r="R103" s="68" t="str" cm="1">
        <f t="array" ref="R103">_xlfn.IFS(BaseClientes[[#This Row],[tipoDeCliente]]="ADVISOR","ADVISOR",BaseClientes[[#This Row],[tipoDeCliente]]="FAMILIA","RETENCAO",BaseClientes[[#This Row],[tipoDeCliente]]="RETENCAO","RETENCAO",BaseClientes[[#This Row],[tipoDeCliente]]="NORMAL","CONSULTORIA",BaseClientes[[#This Row],[tipoDeCliente]]="HIBRIDO","CONSULTORIA")</f>
        <v>CONSULTORIA</v>
      </c>
      <c r="S103" s="68" t="s">
        <v>49</v>
      </c>
      <c r="T103" s="68" t="s">
        <v>50</v>
      </c>
      <c r="U103" s="68" t="s">
        <v>883</v>
      </c>
      <c r="V103" s="71">
        <v>5581999631183</v>
      </c>
      <c r="W103" s="69">
        <v>44263</v>
      </c>
      <c r="X103" s="69">
        <v>44263</v>
      </c>
      <c r="Y103" s="68" t="s">
        <v>881</v>
      </c>
      <c r="Z103" s="68" t="s">
        <v>885</v>
      </c>
      <c r="AA103" s="68" t="s">
        <v>882</v>
      </c>
      <c r="AB103" s="68" t="s">
        <v>3893</v>
      </c>
      <c r="AC103" s="68" t="s">
        <v>53</v>
      </c>
      <c r="AD103" s="68" t="s">
        <v>54</v>
      </c>
      <c r="AE103" s="68" t="s">
        <v>176</v>
      </c>
      <c r="AF103" s="72">
        <v>1</v>
      </c>
      <c r="AG103" s="68">
        <v>1</v>
      </c>
      <c r="AH103" s="68" t="s">
        <v>54</v>
      </c>
      <c r="AI103" s="68" t="s">
        <v>54</v>
      </c>
      <c r="AJ103" s="68" t="s">
        <v>54</v>
      </c>
      <c r="AK103" s="68" t="str" cm="1">
        <f t="array" ref="AK1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 s="69" t="s">
        <v>58</v>
      </c>
      <c r="AM103" s="69"/>
    </row>
    <row r="104" spans="1:39" ht="15" customHeight="1" x14ac:dyDescent="0.3">
      <c r="A104" s="68">
        <v>130</v>
      </c>
      <c r="B104" s="68" t="s">
        <v>882</v>
      </c>
      <c r="C104" s="69">
        <v>27977</v>
      </c>
      <c r="D104" s="68" t="s">
        <v>72</v>
      </c>
      <c r="E104" s="71">
        <v>8032021130</v>
      </c>
      <c r="F104" s="68">
        <v>4463103</v>
      </c>
      <c r="G104" s="68" t="s">
        <v>42</v>
      </c>
      <c r="H104" s="68"/>
      <c r="I104" s="68" t="s">
        <v>4054</v>
      </c>
      <c r="J104" s="68" t="s">
        <v>886</v>
      </c>
      <c r="K104" s="70" t="s">
        <v>887</v>
      </c>
      <c r="L104" s="68" t="s">
        <v>885</v>
      </c>
      <c r="M104" s="68" t="s">
        <v>882</v>
      </c>
      <c r="N104" s="71">
        <v>5581996090986</v>
      </c>
      <c r="O104" s="71" t="s">
        <v>106</v>
      </c>
      <c r="P104" s="71" t="s">
        <v>42</v>
      </c>
      <c r="Q104" s="68" t="s">
        <v>66</v>
      </c>
      <c r="R104" s="68" t="str" cm="1">
        <f t="array" ref="R104">_xlfn.IFS(BaseClientes[[#This Row],[tipoDeCliente]]="ADVISOR","ADVISOR",BaseClientes[[#This Row],[tipoDeCliente]]="FAMILIA","RETENCAO",BaseClientes[[#This Row],[tipoDeCliente]]="RETENCAO","RETENCAO",BaseClientes[[#This Row],[tipoDeCliente]]="NORMAL","CONSULTORIA",BaseClientes[[#This Row],[tipoDeCliente]]="HIBRIDO","CONSULTORIA")</f>
        <v>CONSULTORIA</v>
      </c>
      <c r="S104" s="68" t="s">
        <v>49</v>
      </c>
      <c r="T104" s="68" t="s">
        <v>50</v>
      </c>
      <c r="U104" s="68" t="s">
        <v>883</v>
      </c>
      <c r="V104" s="71">
        <v>5581996090986</v>
      </c>
      <c r="W104" s="69">
        <v>44263</v>
      </c>
      <c r="X104" s="69">
        <v>44263</v>
      </c>
      <c r="Y104" s="68" t="s">
        <v>881</v>
      </c>
      <c r="Z104" s="68" t="s">
        <v>885</v>
      </c>
      <c r="AA104" s="68" t="s">
        <v>882</v>
      </c>
      <c r="AB104" s="68" t="s">
        <v>3893</v>
      </c>
      <c r="AC104" s="68" t="s">
        <v>53</v>
      </c>
      <c r="AD104" s="68" t="s">
        <v>54</v>
      </c>
      <c r="AE104" s="68" t="s">
        <v>176</v>
      </c>
      <c r="AF104" s="72">
        <v>1</v>
      </c>
      <c r="AG104" s="68">
        <v>1</v>
      </c>
      <c r="AH104" s="68" t="s">
        <v>54</v>
      </c>
      <c r="AI104" s="68" t="s">
        <v>54</v>
      </c>
      <c r="AJ104" s="68" t="s">
        <v>54</v>
      </c>
      <c r="AK104" s="68" t="str" cm="1">
        <f t="array" ref="AK1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 s="69" t="s">
        <v>58</v>
      </c>
      <c r="AM104" s="69"/>
    </row>
    <row r="105" spans="1:39" ht="15" customHeight="1" x14ac:dyDescent="0.3">
      <c r="A105" s="68">
        <v>131</v>
      </c>
      <c r="B105" s="68" t="s">
        <v>888</v>
      </c>
      <c r="C105" s="69">
        <v>29494</v>
      </c>
      <c r="D105" s="68" t="s">
        <v>40</v>
      </c>
      <c r="E105" s="71">
        <v>26022021131</v>
      </c>
      <c r="F105" s="68">
        <v>2183938</v>
      </c>
      <c r="G105" s="68"/>
      <c r="H105" s="68"/>
      <c r="I105" s="68" t="s">
        <v>4040</v>
      </c>
      <c r="J105" s="68" t="s">
        <v>892</v>
      </c>
      <c r="K105" s="70" t="s">
        <v>893</v>
      </c>
      <c r="L105" s="68" t="s">
        <v>891</v>
      </c>
      <c r="M105" s="68" t="s">
        <v>888</v>
      </c>
      <c r="N105" s="71">
        <v>5531973071828</v>
      </c>
      <c r="O105" s="71" t="s">
        <v>106</v>
      </c>
      <c r="P105" s="71"/>
      <c r="Q105" s="68" t="s">
        <v>66</v>
      </c>
      <c r="R105" s="68" t="str" cm="1">
        <f t="array" ref="R105">_xlfn.IFS(BaseClientes[[#This Row],[tipoDeCliente]]="ADVISOR","ADVISOR",BaseClientes[[#This Row],[tipoDeCliente]]="FAMILIA","RETENCAO",BaseClientes[[#This Row],[tipoDeCliente]]="RETENCAO","RETENCAO",BaseClientes[[#This Row],[tipoDeCliente]]="NORMAL","CONSULTORIA",BaseClientes[[#This Row],[tipoDeCliente]]="HIBRIDO","CONSULTORIA")</f>
        <v>CONSULTORIA</v>
      </c>
      <c r="S105" s="68" t="s">
        <v>895</v>
      </c>
      <c r="T105" s="68" t="s">
        <v>896</v>
      </c>
      <c r="U105" s="68" t="s">
        <v>897</v>
      </c>
      <c r="V105" s="71">
        <v>5531973071828</v>
      </c>
      <c r="W105" s="69">
        <v>44253</v>
      </c>
      <c r="X105" s="69">
        <v>44253</v>
      </c>
      <c r="Y105" s="68" t="s">
        <v>894</v>
      </c>
      <c r="Z105" s="68" t="s">
        <v>891</v>
      </c>
      <c r="AA105" s="68" t="s">
        <v>888</v>
      </c>
      <c r="AB105" s="68" t="s">
        <v>3947</v>
      </c>
      <c r="AC105" s="68" t="s">
        <v>53</v>
      </c>
      <c r="AD105" s="68" t="s">
        <v>54</v>
      </c>
      <c r="AE105" s="68" t="s">
        <v>176</v>
      </c>
      <c r="AF105" s="72">
        <v>1</v>
      </c>
      <c r="AG105" s="68">
        <v>1</v>
      </c>
      <c r="AH105" s="68" t="s">
        <v>54</v>
      </c>
      <c r="AI105" s="68" t="s">
        <v>56</v>
      </c>
      <c r="AJ105" s="68" t="s">
        <v>54</v>
      </c>
      <c r="AK105" s="68" t="str" cm="1">
        <f t="array" ref="AK1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 s="69" t="s">
        <v>58</v>
      </c>
      <c r="AM105" s="69"/>
    </row>
    <row r="106" spans="1:39" ht="15" customHeight="1" x14ac:dyDescent="0.3">
      <c r="A106" s="68">
        <v>132</v>
      </c>
      <c r="B106" s="68" t="s">
        <v>899</v>
      </c>
      <c r="C106" s="69">
        <v>30440</v>
      </c>
      <c r="D106" s="68" t="s">
        <v>40</v>
      </c>
      <c r="E106" s="71">
        <v>9032021132</v>
      </c>
      <c r="F106" s="68">
        <v>4918865</v>
      </c>
      <c r="G106" s="68">
        <v>957338</v>
      </c>
      <c r="H106" s="68"/>
      <c r="I106" s="68" t="s">
        <v>42</v>
      </c>
      <c r="J106" s="68" t="s">
        <v>903</v>
      </c>
      <c r="K106" s="70" t="s">
        <v>904</v>
      </c>
      <c r="L106" s="68" t="s">
        <v>905</v>
      </c>
      <c r="M106" s="68" t="s">
        <v>899</v>
      </c>
      <c r="N106" s="71">
        <v>5511948090405</v>
      </c>
      <c r="O106" s="71" t="s">
        <v>106</v>
      </c>
      <c r="P106" s="71" t="s">
        <v>106</v>
      </c>
      <c r="Q106" s="68" t="s">
        <v>66</v>
      </c>
      <c r="R106" s="68" t="str" cm="1">
        <f t="array" ref="R106">_xlfn.IFS(BaseClientes[[#This Row],[tipoDeCliente]]="ADVISOR","ADVISOR",BaseClientes[[#This Row],[tipoDeCliente]]="FAMILIA","RETENCAO",BaseClientes[[#This Row],[tipoDeCliente]]="RETENCAO","RETENCAO",BaseClientes[[#This Row],[tipoDeCliente]]="NORMAL","CONSULTORIA",BaseClientes[[#This Row],[tipoDeCliente]]="HIBRIDO","CONSULTORIA")</f>
        <v>CONSULTORIA</v>
      </c>
      <c r="S106" s="68" t="s">
        <v>906</v>
      </c>
      <c r="T106" s="68" t="s">
        <v>185</v>
      </c>
      <c r="U106" s="68" t="s">
        <v>907</v>
      </c>
      <c r="V106" s="71">
        <v>5581999272112</v>
      </c>
      <c r="W106" s="69">
        <v>44264</v>
      </c>
      <c r="X106" s="69">
        <v>44264</v>
      </c>
      <c r="Y106" s="68" t="s">
        <v>905</v>
      </c>
      <c r="Z106" s="68" t="s">
        <v>905</v>
      </c>
      <c r="AA106" s="68" t="s">
        <v>899</v>
      </c>
      <c r="AB106" s="68" t="s">
        <v>3902</v>
      </c>
      <c r="AC106" s="68" t="s">
        <v>140</v>
      </c>
      <c r="AD106" s="68" t="s">
        <v>54</v>
      </c>
      <c r="AE106" s="68" t="s">
        <v>176</v>
      </c>
      <c r="AF106" s="72">
        <v>1</v>
      </c>
      <c r="AG106" s="68">
        <v>1</v>
      </c>
      <c r="AH106" s="68" t="s">
        <v>54</v>
      </c>
      <c r="AI106" s="68" t="s">
        <v>56</v>
      </c>
      <c r="AJ106" s="68" t="s">
        <v>54</v>
      </c>
      <c r="AK106" s="68" t="str" cm="1">
        <f t="array" ref="AK1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 s="69" t="s">
        <v>69</v>
      </c>
      <c r="AM106" s="69">
        <v>45027</v>
      </c>
    </row>
    <row r="107" spans="1:39" ht="15" customHeight="1" x14ac:dyDescent="0.3">
      <c r="A107" s="68">
        <v>133</v>
      </c>
      <c r="B107" s="68" t="s">
        <v>908</v>
      </c>
      <c r="C107" s="69">
        <v>25932</v>
      </c>
      <c r="D107" s="68" t="s">
        <v>72</v>
      </c>
      <c r="E107" s="71">
        <v>3032021133</v>
      </c>
      <c r="F107" s="68">
        <v>3830547</v>
      </c>
      <c r="G107" s="68" t="s">
        <v>42</v>
      </c>
      <c r="H107" s="68"/>
      <c r="I107" s="68" t="s">
        <v>4052</v>
      </c>
      <c r="J107" s="68" t="s">
        <v>911</v>
      </c>
      <c r="K107" s="70" t="s">
        <v>912</v>
      </c>
      <c r="L107" s="68" t="s">
        <v>910</v>
      </c>
      <c r="M107" s="68" t="s">
        <v>908</v>
      </c>
      <c r="N107" s="71">
        <v>558199875772</v>
      </c>
      <c r="O107" s="71" t="s">
        <v>106</v>
      </c>
      <c r="P107" s="71" t="s">
        <v>42</v>
      </c>
      <c r="Q107" s="68" t="s">
        <v>66</v>
      </c>
      <c r="R107" s="68" t="str" cm="1">
        <f t="array" ref="R107">_xlfn.IFS(BaseClientes[[#This Row],[tipoDeCliente]]="ADVISOR","ADVISOR",BaseClientes[[#This Row],[tipoDeCliente]]="FAMILIA","RETENCAO",BaseClientes[[#This Row],[tipoDeCliente]]="RETENCAO","RETENCAO",BaseClientes[[#This Row],[tipoDeCliente]]="NORMAL","CONSULTORIA",BaseClientes[[#This Row],[tipoDeCliente]]="HIBRIDO","CONSULTORIA")</f>
        <v>CONSULTORIA</v>
      </c>
      <c r="S107" s="68" t="s">
        <v>49</v>
      </c>
      <c r="T107" s="68" t="s">
        <v>50</v>
      </c>
      <c r="U107" s="68" t="s">
        <v>95</v>
      </c>
      <c r="V107" s="71">
        <v>558199875772</v>
      </c>
      <c r="W107" s="69">
        <v>44258</v>
      </c>
      <c r="X107" s="69">
        <v>44258</v>
      </c>
      <c r="Y107" s="68" t="s">
        <v>913</v>
      </c>
      <c r="Z107" s="68" t="s">
        <v>910</v>
      </c>
      <c r="AA107" s="68" t="s">
        <v>908</v>
      </c>
      <c r="AB107" s="68" t="s">
        <v>3893</v>
      </c>
      <c r="AC107" s="68" t="s">
        <v>53</v>
      </c>
      <c r="AD107" s="68" t="s">
        <v>54</v>
      </c>
      <c r="AE107" s="68" t="s">
        <v>383</v>
      </c>
      <c r="AF107" s="72">
        <v>0</v>
      </c>
      <c r="AG107" s="68" t="s">
        <v>187</v>
      </c>
      <c r="AH107" s="68" t="s">
        <v>54</v>
      </c>
      <c r="AI107" s="68" t="s">
        <v>56</v>
      </c>
      <c r="AJ107" s="68" t="s">
        <v>54</v>
      </c>
      <c r="AK107" s="68" t="str" cm="1">
        <f t="array" ref="AK1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 s="69" t="s">
        <v>58</v>
      </c>
      <c r="AM107" s="69"/>
    </row>
    <row r="108" spans="1:39" ht="15" customHeight="1" x14ac:dyDescent="0.3">
      <c r="A108" s="68">
        <v>134</v>
      </c>
      <c r="B108" s="68" t="s">
        <v>914</v>
      </c>
      <c r="C108" s="69">
        <v>31233</v>
      </c>
      <c r="D108" s="68" t="s">
        <v>40</v>
      </c>
      <c r="E108" s="71">
        <v>9032021134</v>
      </c>
      <c r="F108" s="68">
        <v>2272558</v>
      </c>
      <c r="G108" s="68">
        <v>1481508</v>
      </c>
      <c r="H108" s="68"/>
      <c r="I108" s="68" t="s">
        <v>4059</v>
      </c>
      <c r="J108" s="68" t="s">
        <v>918</v>
      </c>
      <c r="K108" s="70" t="s">
        <v>919</v>
      </c>
      <c r="L108" s="68" t="s">
        <v>917</v>
      </c>
      <c r="M108" s="68" t="s">
        <v>914</v>
      </c>
      <c r="N108" s="71">
        <v>5511945573488</v>
      </c>
      <c r="O108" s="71" t="s">
        <v>106</v>
      </c>
      <c r="P108" s="71" t="s">
        <v>106</v>
      </c>
      <c r="Q108" s="68" t="s">
        <v>66</v>
      </c>
      <c r="R108" s="68" t="str" cm="1">
        <f t="array" ref="R108">_xlfn.IFS(BaseClientes[[#This Row],[tipoDeCliente]]="ADVISOR","ADVISOR",BaseClientes[[#This Row],[tipoDeCliente]]="FAMILIA","RETENCAO",BaseClientes[[#This Row],[tipoDeCliente]]="RETENCAO","RETENCAO",BaseClientes[[#This Row],[tipoDeCliente]]="NORMAL","CONSULTORIA",BaseClientes[[#This Row],[tipoDeCliente]]="HIBRIDO","CONSULTORIA")</f>
        <v>CONSULTORIA</v>
      </c>
      <c r="S108" s="68" t="s">
        <v>2799</v>
      </c>
      <c r="T108" s="68" t="s">
        <v>185</v>
      </c>
      <c r="U108" s="68" t="s">
        <v>921</v>
      </c>
      <c r="V108" s="71">
        <v>5511945573488</v>
      </c>
      <c r="W108" s="69">
        <v>44264</v>
      </c>
      <c r="X108" s="69">
        <v>44264</v>
      </c>
      <c r="Y108" s="68" t="s">
        <v>920</v>
      </c>
      <c r="Z108" s="68" t="s">
        <v>917</v>
      </c>
      <c r="AA108" s="68" t="s">
        <v>914</v>
      </c>
      <c r="AB108" s="68" t="s">
        <v>4060</v>
      </c>
      <c r="AC108" s="68" t="s">
        <v>53</v>
      </c>
      <c r="AD108" s="68" t="s">
        <v>54</v>
      </c>
      <c r="AE108" s="68" t="s">
        <v>176</v>
      </c>
      <c r="AF108" s="72">
        <v>1</v>
      </c>
      <c r="AG108" s="68">
        <v>1</v>
      </c>
      <c r="AH108" s="68" t="s">
        <v>54</v>
      </c>
      <c r="AI108" s="68" t="s">
        <v>56</v>
      </c>
      <c r="AJ108" s="68" t="s">
        <v>54</v>
      </c>
      <c r="AK108" s="68" t="str" cm="1">
        <f t="array" ref="AK1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 s="69" t="s">
        <v>58</v>
      </c>
      <c r="AM108" s="69"/>
    </row>
    <row r="109" spans="1:39" ht="15" customHeight="1" x14ac:dyDescent="0.3">
      <c r="A109" s="68">
        <v>135</v>
      </c>
      <c r="B109" s="68" t="s">
        <v>923</v>
      </c>
      <c r="C109" s="69">
        <v>30096</v>
      </c>
      <c r="D109" s="68" t="s">
        <v>72</v>
      </c>
      <c r="E109" s="71">
        <v>9032021135</v>
      </c>
      <c r="F109" s="68">
        <v>4355162</v>
      </c>
      <c r="G109" s="68">
        <v>3207297</v>
      </c>
      <c r="H109" s="68"/>
      <c r="I109" s="68" t="s">
        <v>42</v>
      </c>
      <c r="J109" s="68" t="s">
        <v>927</v>
      </c>
      <c r="K109" s="70" t="s">
        <v>928</v>
      </c>
      <c r="L109" s="68" t="s">
        <v>929</v>
      </c>
      <c r="M109" s="68" t="s">
        <v>923</v>
      </c>
      <c r="N109" s="71">
        <v>5581992598451</v>
      </c>
      <c r="O109" s="71" t="s">
        <v>106</v>
      </c>
      <c r="P109" s="71" t="s">
        <v>106</v>
      </c>
      <c r="Q109" s="68" t="s">
        <v>66</v>
      </c>
      <c r="R109" s="68" t="str" cm="1">
        <f t="array" ref="R109">_xlfn.IFS(BaseClientes[[#This Row],[tipoDeCliente]]="ADVISOR","ADVISOR",BaseClientes[[#This Row],[tipoDeCliente]]="FAMILIA","RETENCAO",BaseClientes[[#This Row],[tipoDeCliente]]="RETENCAO","RETENCAO",BaseClientes[[#This Row],[tipoDeCliente]]="NORMAL","CONSULTORIA",BaseClientes[[#This Row],[tipoDeCliente]]="HIBRIDO","CONSULTORIA")</f>
        <v>CONSULTORIA</v>
      </c>
      <c r="S109" s="68" t="s">
        <v>49</v>
      </c>
      <c r="T109" s="68" t="s">
        <v>50</v>
      </c>
      <c r="U109" s="68" t="s">
        <v>523</v>
      </c>
      <c r="V109" s="71">
        <v>5581992598451</v>
      </c>
      <c r="W109" s="69">
        <v>44264</v>
      </c>
      <c r="X109" s="69">
        <v>44264</v>
      </c>
      <c r="Y109" s="68" t="s">
        <v>929</v>
      </c>
      <c r="Z109" s="68" t="s">
        <v>929</v>
      </c>
      <c r="AA109" s="68" t="s">
        <v>923</v>
      </c>
      <c r="AB109" s="68" t="s">
        <v>3995</v>
      </c>
      <c r="AC109" s="68" t="s">
        <v>53</v>
      </c>
      <c r="AD109" s="68" t="s">
        <v>54</v>
      </c>
      <c r="AE109" s="68" t="s">
        <v>176</v>
      </c>
      <c r="AF109" s="72">
        <v>1</v>
      </c>
      <c r="AG109" s="68">
        <v>1</v>
      </c>
      <c r="AH109" s="68" t="s">
        <v>54</v>
      </c>
      <c r="AI109" s="68" t="s">
        <v>56</v>
      </c>
      <c r="AJ109" s="68" t="s">
        <v>54</v>
      </c>
      <c r="AK109" s="68" t="str" cm="1">
        <f t="array" ref="AK1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 s="69" t="s">
        <v>69</v>
      </c>
      <c r="AM109" s="69">
        <v>45001</v>
      </c>
    </row>
    <row r="110" spans="1:39" ht="15" customHeight="1" x14ac:dyDescent="0.3">
      <c r="A110" s="68">
        <v>136</v>
      </c>
      <c r="B110" s="68" t="s">
        <v>930</v>
      </c>
      <c r="C110" s="69">
        <v>30821</v>
      </c>
      <c r="D110" s="68" t="s">
        <v>40</v>
      </c>
      <c r="E110" s="71">
        <v>8032021136</v>
      </c>
      <c r="F110" s="68">
        <v>2026632</v>
      </c>
      <c r="G110" s="68"/>
      <c r="H110" s="68"/>
      <c r="I110" s="68" t="s">
        <v>4055</v>
      </c>
      <c r="J110" s="68" t="s">
        <v>933</v>
      </c>
      <c r="K110" s="70" t="s">
        <v>934</v>
      </c>
      <c r="L110" s="68" t="s">
        <v>932</v>
      </c>
      <c r="M110" s="68" t="s">
        <v>930</v>
      </c>
      <c r="N110" s="71">
        <v>5575981578919</v>
      </c>
      <c r="O110" s="71" t="s">
        <v>42</v>
      </c>
      <c r="P110" s="71" t="s">
        <v>106</v>
      </c>
      <c r="Q110" s="68" t="s">
        <v>66</v>
      </c>
      <c r="R110" s="68" t="str" cm="1">
        <f t="array" ref="R110">_xlfn.IFS(BaseClientes[[#This Row],[tipoDeCliente]]="ADVISOR","ADVISOR",BaseClientes[[#This Row],[tipoDeCliente]]="FAMILIA","RETENCAO",BaseClientes[[#This Row],[tipoDeCliente]]="RETENCAO","RETENCAO",BaseClientes[[#This Row],[tipoDeCliente]]="NORMAL","CONSULTORIA",BaseClientes[[#This Row],[tipoDeCliente]]="HIBRIDO","CONSULTORIA")</f>
        <v>CONSULTORIA</v>
      </c>
      <c r="S110" s="68" t="s">
        <v>936</v>
      </c>
      <c r="T110" s="68" t="s">
        <v>296</v>
      </c>
      <c r="U110" s="68" t="s">
        <v>937</v>
      </c>
      <c r="V110" s="71">
        <v>5575981578919</v>
      </c>
      <c r="W110" s="69">
        <v>44263</v>
      </c>
      <c r="X110" s="69">
        <v>44263</v>
      </c>
      <c r="Y110" s="68" t="s">
        <v>935</v>
      </c>
      <c r="Z110" s="68" t="s">
        <v>932</v>
      </c>
      <c r="AA110" s="68" t="s">
        <v>930</v>
      </c>
      <c r="AB110" s="68" t="s">
        <v>3902</v>
      </c>
      <c r="AC110" s="68" t="s">
        <v>53</v>
      </c>
      <c r="AD110" s="68" t="s">
        <v>56</v>
      </c>
      <c r="AE110" s="68" t="s">
        <v>176</v>
      </c>
      <c r="AF110" s="72">
        <v>1</v>
      </c>
      <c r="AG110" s="68">
        <v>1</v>
      </c>
      <c r="AH110" s="68" t="s">
        <v>54</v>
      </c>
      <c r="AI110" s="68" t="s">
        <v>56</v>
      </c>
      <c r="AJ110" s="68" t="s">
        <v>54</v>
      </c>
      <c r="AK110" s="68" t="str" cm="1">
        <f t="array" ref="AK1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 s="69" t="s">
        <v>58</v>
      </c>
      <c r="AM110" s="69"/>
    </row>
    <row r="111" spans="1:39" ht="15" customHeight="1" x14ac:dyDescent="0.3">
      <c r="A111" s="68">
        <v>137</v>
      </c>
      <c r="B111" s="68" t="s">
        <v>938</v>
      </c>
      <c r="C111" s="69">
        <v>30216</v>
      </c>
      <c r="D111" s="68" t="s">
        <v>40</v>
      </c>
      <c r="E111" s="71">
        <v>8042021137</v>
      </c>
      <c r="F111" s="68">
        <v>528679</v>
      </c>
      <c r="G111" s="68">
        <v>1264246</v>
      </c>
      <c r="H111" s="68"/>
      <c r="I111" s="68" t="s">
        <v>4061</v>
      </c>
      <c r="J111" s="68" t="s">
        <v>942</v>
      </c>
      <c r="K111" s="70" t="s">
        <v>943</v>
      </c>
      <c r="L111" s="68" t="s">
        <v>4062</v>
      </c>
      <c r="M111" s="68" t="s">
        <v>938</v>
      </c>
      <c r="N111" s="71">
        <v>5581988445033</v>
      </c>
      <c r="O111" s="71" t="s">
        <v>65</v>
      </c>
      <c r="P111" s="71" t="s">
        <v>65</v>
      </c>
      <c r="Q111" s="68" t="s">
        <v>66</v>
      </c>
      <c r="R111" s="68" t="str" cm="1">
        <f t="array" ref="R111">_xlfn.IFS(BaseClientes[[#This Row],[tipoDeCliente]]="ADVISOR","ADVISOR",BaseClientes[[#This Row],[tipoDeCliente]]="FAMILIA","RETENCAO",BaseClientes[[#This Row],[tipoDeCliente]]="RETENCAO","RETENCAO",BaseClientes[[#This Row],[tipoDeCliente]]="NORMAL","CONSULTORIA",BaseClientes[[#This Row],[tipoDeCliente]]="HIBRIDO","CONSULTORIA")</f>
        <v>RETENCAO</v>
      </c>
      <c r="S111" s="68" t="s">
        <v>49</v>
      </c>
      <c r="T111" s="68" t="s">
        <v>50</v>
      </c>
      <c r="U111" s="68" t="s">
        <v>946</v>
      </c>
      <c r="V111" s="71">
        <v>5581988445033</v>
      </c>
      <c r="W111" s="69">
        <v>44294</v>
      </c>
      <c r="X111" s="69">
        <v>44294</v>
      </c>
      <c r="Y111" s="68" t="s">
        <v>4063</v>
      </c>
      <c r="Z111" s="68" t="s">
        <v>4062</v>
      </c>
      <c r="AA111" s="68" t="s">
        <v>938</v>
      </c>
      <c r="AB111" s="68" t="s">
        <v>3950</v>
      </c>
      <c r="AC111" s="68" t="s">
        <v>140</v>
      </c>
      <c r="AD111" s="68" t="s">
        <v>56</v>
      </c>
      <c r="AE111" s="68" t="s">
        <v>68</v>
      </c>
      <c r="AF111" s="72">
        <v>0</v>
      </c>
      <c r="AG111" s="68"/>
      <c r="AH111" s="68" t="s">
        <v>54</v>
      </c>
      <c r="AI111" s="68" t="s">
        <v>56</v>
      </c>
      <c r="AJ111" s="68" t="s">
        <v>54</v>
      </c>
      <c r="AK111" s="68" t="str" cm="1">
        <f t="array" ref="AK1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 s="69" t="s">
        <v>58</v>
      </c>
      <c r="AM111" s="69"/>
    </row>
    <row r="112" spans="1:39" ht="15" customHeight="1" x14ac:dyDescent="0.3">
      <c r="A112" s="68">
        <v>138</v>
      </c>
      <c r="B112" s="68" t="s">
        <v>947</v>
      </c>
      <c r="C112" s="69">
        <v>31121</v>
      </c>
      <c r="D112" s="68" t="s">
        <v>40</v>
      </c>
      <c r="E112" s="71">
        <v>12052021138</v>
      </c>
      <c r="F112" s="68"/>
      <c r="G112" s="68" t="s">
        <v>42</v>
      </c>
      <c r="H112" s="68"/>
      <c r="I112" s="68" t="s">
        <v>42</v>
      </c>
      <c r="J112" s="68" t="s">
        <v>950</v>
      </c>
      <c r="K112" s="70" t="s">
        <v>951</v>
      </c>
      <c r="L112" s="68" t="s">
        <v>952</v>
      </c>
      <c r="M112" s="68" t="s">
        <v>953</v>
      </c>
      <c r="N112" s="71">
        <v>5581971003459</v>
      </c>
      <c r="O112" s="71" t="s">
        <v>65</v>
      </c>
      <c r="P112" s="71" t="s">
        <v>42</v>
      </c>
      <c r="Q112" s="68" t="s">
        <v>66</v>
      </c>
      <c r="R112" s="68" t="str" cm="1">
        <f t="array" ref="R112">_xlfn.IFS(BaseClientes[[#This Row],[tipoDeCliente]]="ADVISOR","ADVISOR",BaseClientes[[#This Row],[tipoDeCliente]]="FAMILIA","RETENCAO",BaseClientes[[#This Row],[tipoDeCliente]]="RETENCAO","RETENCAO",BaseClientes[[#This Row],[tipoDeCliente]]="NORMAL","CONSULTORIA",BaseClientes[[#This Row],[tipoDeCliente]]="HIBRIDO","CONSULTORIA")</f>
        <v>CONSULTORIA</v>
      </c>
      <c r="S112" s="68" t="s">
        <v>49</v>
      </c>
      <c r="T112" s="68" t="s">
        <v>50</v>
      </c>
      <c r="U112" s="68" t="s">
        <v>954</v>
      </c>
      <c r="V112" s="71">
        <v>5581996800676</v>
      </c>
      <c r="W112" s="69">
        <v>44328</v>
      </c>
      <c r="X112" s="69">
        <v>44328</v>
      </c>
      <c r="Y112" s="68" t="s">
        <v>952</v>
      </c>
      <c r="Z112" s="68" t="s">
        <v>952</v>
      </c>
      <c r="AA112" s="68" t="s">
        <v>953</v>
      </c>
      <c r="AB112" s="68" t="s">
        <v>3893</v>
      </c>
      <c r="AC112" s="68" t="s">
        <v>140</v>
      </c>
      <c r="AD112" s="68" t="s">
        <v>54</v>
      </c>
      <c r="AE112" s="68" t="s">
        <v>176</v>
      </c>
      <c r="AF112" s="72">
        <v>1</v>
      </c>
      <c r="AG112" s="68">
        <v>1</v>
      </c>
      <c r="AH112" s="68" t="s">
        <v>54</v>
      </c>
      <c r="AI112" s="68" t="s">
        <v>54</v>
      </c>
      <c r="AJ112" s="68" t="s">
        <v>54</v>
      </c>
      <c r="AK112" s="68" t="str" cm="1">
        <f t="array" ref="AK1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 s="69" t="s">
        <v>69</v>
      </c>
      <c r="AM112" s="69">
        <v>44984</v>
      </c>
    </row>
    <row r="113" spans="1:39" ht="15" customHeight="1" x14ac:dyDescent="0.3">
      <c r="A113" s="68">
        <v>139</v>
      </c>
      <c r="B113" s="68" t="s">
        <v>953</v>
      </c>
      <c r="C113" s="69">
        <v>32109</v>
      </c>
      <c r="D113" s="68" t="s">
        <v>72</v>
      </c>
      <c r="E113" s="71">
        <v>12052021139</v>
      </c>
      <c r="F113" s="68"/>
      <c r="G113" s="68">
        <v>3430592</v>
      </c>
      <c r="H113" s="68"/>
      <c r="I113" s="68" t="s">
        <v>42</v>
      </c>
      <c r="J113" s="68" t="s">
        <v>957</v>
      </c>
      <c r="K113" s="70" t="s">
        <v>958</v>
      </c>
      <c r="L113" s="68" t="s">
        <v>952</v>
      </c>
      <c r="M113" s="68" t="s">
        <v>953</v>
      </c>
      <c r="N113" s="71">
        <v>5581971003459</v>
      </c>
      <c r="O113" s="71" t="s">
        <v>65</v>
      </c>
      <c r="P113" s="71" t="s">
        <v>106</v>
      </c>
      <c r="Q113" s="68" t="s">
        <v>66</v>
      </c>
      <c r="R113" s="68" t="str" cm="1">
        <f t="array" ref="R113">_xlfn.IFS(BaseClientes[[#This Row],[tipoDeCliente]]="ADVISOR","ADVISOR",BaseClientes[[#This Row],[tipoDeCliente]]="FAMILIA","RETENCAO",BaseClientes[[#This Row],[tipoDeCliente]]="RETENCAO","RETENCAO",BaseClientes[[#This Row],[tipoDeCliente]]="NORMAL","CONSULTORIA",BaseClientes[[#This Row],[tipoDeCliente]]="HIBRIDO","CONSULTORIA")</f>
        <v>CONSULTORIA</v>
      </c>
      <c r="S113" s="68" t="s">
        <v>49</v>
      </c>
      <c r="T113" s="68" t="s">
        <v>50</v>
      </c>
      <c r="U113" s="68" t="s">
        <v>954</v>
      </c>
      <c r="V113" s="71">
        <v>5581971003459</v>
      </c>
      <c r="W113" s="69">
        <v>44328</v>
      </c>
      <c r="X113" s="69">
        <v>44328</v>
      </c>
      <c r="Y113" s="68" t="s">
        <v>952</v>
      </c>
      <c r="Z113" s="68" t="s">
        <v>952</v>
      </c>
      <c r="AA113" s="68" t="s">
        <v>953</v>
      </c>
      <c r="AB113" s="68" t="s">
        <v>3893</v>
      </c>
      <c r="AC113" s="68" t="s">
        <v>53</v>
      </c>
      <c r="AD113" s="68" t="s">
        <v>54</v>
      </c>
      <c r="AE113" s="68" t="s">
        <v>176</v>
      </c>
      <c r="AF113" s="72">
        <v>1</v>
      </c>
      <c r="AG113" s="68">
        <v>1</v>
      </c>
      <c r="AH113" s="68" t="s">
        <v>54</v>
      </c>
      <c r="AI113" s="68" t="s">
        <v>54</v>
      </c>
      <c r="AJ113" s="68" t="s">
        <v>54</v>
      </c>
      <c r="AK113" s="68" t="str" cm="1">
        <f t="array" ref="AK1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 s="69" t="s">
        <v>69</v>
      </c>
      <c r="AM113" s="69">
        <v>44984</v>
      </c>
    </row>
    <row r="114" spans="1:39" ht="15" customHeight="1" x14ac:dyDescent="0.3">
      <c r="A114" s="68">
        <v>140</v>
      </c>
      <c r="B114" s="68" t="s">
        <v>959</v>
      </c>
      <c r="C114" s="69">
        <v>32109</v>
      </c>
      <c r="D114" s="68" t="s">
        <v>72</v>
      </c>
      <c r="E114" s="71">
        <v>12052021140</v>
      </c>
      <c r="F114" s="68">
        <v>5680662</v>
      </c>
      <c r="G114" s="68" t="s">
        <v>42</v>
      </c>
      <c r="H114" s="68"/>
      <c r="I114" s="68" t="s">
        <v>42</v>
      </c>
      <c r="J114" s="68" t="s">
        <v>957</v>
      </c>
      <c r="K114" s="70" t="s">
        <v>958</v>
      </c>
      <c r="L114" s="68" t="s">
        <v>962</v>
      </c>
      <c r="M114" s="68" t="s">
        <v>953</v>
      </c>
      <c r="N114" s="71">
        <v>5581971003459</v>
      </c>
      <c r="O114" s="71" t="s">
        <v>65</v>
      </c>
      <c r="P114" s="71" t="s">
        <v>42</v>
      </c>
      <c r="Q114" s="68" t="s">
        <v>66</v>
      </c>
      <c r="R114" s="68" t="str" cm="1">
        <f t="array" ref="R114">_xlfn.IFS(BaseClientes[[#This Row],[tipoDeCliente]]="ADVISOR","ADVISOR",BaseClientes[[#This Row],[tipoDeCliente]]="FAMILIA","RETENCAO",BaseClientes[[#This Row],[tipoDeCliente]]="RETENCAO","RETENCAO",BaseClientes[[#This Row],[tipoDeCliente]]="NORMAL","CONSULTORIA",BaseClientes[[#This Row],[tipoDeCliente]]="HIBRIDO","CONSULTORIA")</f>
        <v>CONSULTORIA</v>
      </c>
      <c r="S114" s="68" t="s">
        <v>49</v>
      </c>
      <c r="T114" s="68" t="s">
        <v>50</v>
      </c>
      <c r="U114" s="68" t="s">
        <v>954</v>
      </c>
      <c r="V114" s="71">
        <v>5581971003459</v>
      </c>
      <c r="W114" s="69">
        <v>44328</v>
      </c>
      <c r="X114" s="69">
        <v>44328</v>
      </c>
      <c r="Y114" s="68" t="s">
        <v>952</v>
      </c>
      <c r="Z114" s="68" t="s">
        <v>952</v>
      </c>
      <c r="AA114" s="68" t="s">
        <v>953</v>
      </c>
      <c r="AB114" s="68" t="s">
        <v>3893</v>
      </c>
      <c r="AC114" s="68" t="s">
        <v>53</v>
      </c>
      <c r="AD114" s="68" t="s">
        <v>54</v>
      </c>
      <c r="AE114" s="68" t="s">
        <v>176</v>
      </c>
      <c r="AF114" s="72">
        <v>1</v>
      </c>
      <c r="AG114" s="68">
        <v>1</v>
      </c>
      <c r="AH114" s="68" t="s">
        <v>54</v>
      </c>
      <c r="AI114" s="68" t="s">
        <v>56</v>
      </c>
      <c r="AJ114" s="68" t="s">
        <v>54</v>
      </c>
      <c r="AK114" s="68" t="str" cm="1">
        <f t="array" ref="AK1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 s="69" t="s">
        <v>69</v>
      </c>
      <c r="AM114" s="69">
        <v>44984</v>
      </c>
    </row>
    <row r="115" spans="1:39" ht="15" customHeight="1" x14ac:dyDescent="0.3">
      <c r="A115" s="68">
        <v>141</v>
      </c>
      <c r="B115" s="68" t="s">
        <v>963</v>
      </c>
      <c r="C115" s="69">
        <v>27915</v>
      </c>
      <c r="D115" s="68" t="s">
        <v>72</v>
      </c>
      <c r="E115" s="71">
        <v>22042021141</v>
      </c>
      <c r="F115" s="68">
        <v>2090949</v>
      </c>
      <c r="G115" s="68" t="s">
        <v>42</v>
      </c>
      <c r="H115" s="68"/>
      <c r="I115" s="68" t="s">
        <v>42</v>
      </c>
      <c r="J115" s="68" t="s">
        <v>966</v>
      </c>
      <c r="K115" s="70" t="s">
        <v>967</v>
      </c>
      <c r="L115" s="68" t="s">
        <v>968</v>
      </c>
      <c r="M115" s="68" t="s">
        <v>963</v>
      </c>
      <c r="N115" s="71">
        <v>5581996091120</v>
      </c>
      <c r="O115" s="71" t="s">
        <v>106</v>
      </c>
      <c r="P115" s="71" t="s">
        <v>42</v>
      </c>
      <c r="Q115" s="68" t="s">
        <v>66</v>
      </c>
      <c r="R115" s="68" t="str" cm="1">
        <f t="array" ref="R115">_xlfn.IFS(BaseClientes[[#This Row],[tipoDeCliente]]="ADVISOR","ADVISOR",BaseClientes[[#This Row],[tipoDeCliente]]="FAMILIA","RETENCAO",BaseClientes[[#This Row],[tipoDeCliente]]="RETENCAO","RETENCAO",BaseClientes[[#This Row],[tipoDeCliente]]="NORMAL","CONSULTORIA",BaseClientes[[#This Row],[tipoDeCliente]]="HIBRIDO","CONSULTORIA")</f>
        <v>CONSULTORIA</v>
      </c>
      <c r="S115" s="68" t="s">
        <v>49</v>
      </c>
      <c r="T115" s="68" t="s">
        <v>50</v>
      </c>
      <c r="U115" s="68" t="s">
        <v>969</v>
      </c>
      <c r="V115" s="71">
        <v>5581996091120</v>
      </c>
      <c r="W115" s="69">
        <v>44308</v>
      </c>
      <c r="X115" s="69">
        <v>44308</v>
      </c>
      <c r="Y115" s="68" t="s">
        <v>968</v>
      </c>
      <c r="Z115" s="68" t="s">
        <v>968</v>
      </c>
      <c r="AA115" s="68" t="s">
        <v>963</v>
      </c>
      <c r="AB115" s="68" t="s">
        <v>3902</v>
      </c>
      <c r="AC115" s="68" t="s">
        <v>140</v>
      </c>
      <c r="AD115" s="68" t="s">
        <v>54</v>
      </c>
      <c r="AE115" s="68" t="s">
        <v>176</v>
      </c>
      <c r="AF115" s="72">
        <v>1</v>
      </c>
      <c r="AG115" s="68">
        <v>1</v>
      </c>
      <c r="AH115" s="68" t="s">
        <v>54</v>
      </c>
      <c r="AI115" s="68" t="s">
        <v>56</v>
      </c>
      <c r="AJ115" s="68" t="s">
        <v>54</v>
      </c>
      <c r="AK115" s="68" t="str" cm="1">
        <f t="array" ref="AK1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 s="69" t="s">
        <v>69</v>
      </c>
      <c r="AM115" s="69">
        <v>45708</v>
      </c>
    </row>
    <row r="116" spans="1:39" ht="15" customHeight="1" x14ac:dyDescent="0.3">
      <c r="A116" s="68">
        <v>142</v>
      </c>
      <c r="B116" s="68" t="s">
        <v>970</v>
      </c>
      <c r="C116" s="69">
        <v>27202</v>
      </c>
      <c r="D116" s="68" t="s">
        <v>72</v>
      </c>
      <c r="E116" s="71">
        <v>23042021142</v>
      </c>
      <c r="F116" s="68">
        <v>5666085</v>
      </c>
      <c r="G116" s="68" t="s">
        <v>42</v>
      </c>
      <c r="H116" s="68"/>
      <c r="I116" s="68" t="s">
        <v>42</v>
      </c>
      <c r="J116" s="68" t="s">
        <v>972</v>
      </c>
      <c r="K116" s="70" t="s">
        <v>973</v>
      </c>
      <c r="L116" s="68" t="s">
        <v>974</v>
      </c>
      <c r="M116" s="68" t="s">
        <v>975</v>
      </c>
      <c r="N116" s="71">
        <v>5581988144319</v>
      </c>
      <c r="O116" s="71" t="s">
        <v>65</v>
      </c>
      <c r="P116" s="71" t="s">
        <v>42</v>
      </c>
      <c r="Q116" s="68" t="s">
        <v>304</v>
      </c>
      <c r="R116" s="68" t="str" cm="1">
        <f t="array" ref="R116">_xlfn.IFS(BaseClientes[[#This Row],[tipoDeCliente]]="ADVISOR","ADVISOR",BaseClientes[[#This Row],[tipoDeCliente]]="FAMILIA","RETENCAO",BaseClientes[[#This Row],[tipoDeCliente]]="RETENCAO","RETENCAO",BaseClientes[[#This Row],[tipoDeCliente]]="NORMAL","CONSULTORIA",BaseClientes[[#This Row],[tipoDeCliente]]="HIBRIDO","CONSULTORIA")</f>
        <v>RETENCAO</v>
      </c>
      <c r="S116" s="68" t="s">
        <v>49</v>
      </c>
      <c r="T116" s="68" t="s">
        <v>50</v>
      </c>
      <c r="U116" s="68" t="s">
        <v>976</v>
      </c>
      <c r="V116" s="71">
        <v>5581988144319</v>
      </c>
      <c r="W116" s="69">
        <v>44309</v>
      </c>
      <c r="X116" s="69">
        <v>44309</v>
      </c>
      <c r="Y116" s="68" t="s">
        <v>977</v>
      </c>
      <c r="Z116" s="68" t="s">
        <v>974</v>
      </c>
      <c r="AA116" s="68" t="s">
        <v>970</v>
      </c>
      <c r="AB116" s="68" t="s">
        <v>3905</v>
      </c>
      <c r="AC116" s="68" t="s">
        <v>140</v>
      </c>
      <c r="AD116" s="68" t="s">
        <v>56</v>
      </c>
      <c r="AE116" s="68" t="s">
        <v>68</v>
      </c>
      <c r="AF116" s="72">
        <v>0</v>
      </c>
      <c r="AG116" s="68" t="s">
        <v>42</v>
      </c>
      <c r="AH116" s="68" t="s">
        <v>56</v>
      </c>
      <c r="AI116" s="68" t="s">
        <v>56</v>
      </c>
      <c r="AJ116" s="68" t="s">
        <v>56</v>
      </c>
      <c r="AK116" s="68" t="str" cm="1">
        <f t="array" ref="AK1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 s="69" t="s">
        <v>69</v>
      </c>
      <c r="AM116" s="69">
        <v>45191</v>
      </c>
    </row>
    <row r="117" spans="1:39" ht="15" customHeight="1" x14ac:dyDescent="0.3">
      <c r="A117" s="68">
        <v>143</v>
      </c>
      <c r="B117" s="68" t="s">
        <v>978</v>
      </c>
      <c r="C117" s="69">
        <v>24487</v>
      </c>
      <c r="D117" s="68" t="s">
        <v>40</v>
      </c>
      <c r="E117" s="71">
        <v>23042021143</v>
      </c>
      <c r="F117" s="68">
        <v>3068857</v>
      </c>
      <c r="G117" s="68" t="s">
        <v>42</v>
      </c>
      <c r="H117" s="68"/>
      <c r="I117" s="68" t="s">
        <v>42</v>
      </c>
      <c r="J117" s="68" t="s">
        <v>980</v>
      </c>
      <c r="K117" s="70" t="s">
        <v>981</v>
      </c>
      <c r="L117" s="68" t="s">
        <v>982</v>
      </c>
      <c r="M117" s="68" t="s">
        <v>975</v>
      </c>
      <c r="N117" s="71">
        <v>5581988144319</v>
      </c>
      <c r="O117" s="71" t="s">
        <v>65</v>
      </c>
      <c r="P117" s="71" t="s">
        <v>42</v>
      </c>
      <c r="Q117" s="68" t="s">
        <v>304</v>
      </c>
      <c r="R117" s="68" t="str" cm="1">
        <f t="array" ref="R117">_xlfn.IFS(BaseClientes[[#This Row],[tipoDeCliente]]="ADVISOR","ADVISOR",BaseClientes[[#This Row],[tipoDeCliente]]="FAMILIA","RETENCAO",BaseClientes[[#This Row],[tipoDeCliente]]="RETENCAO","RETENCAO",BaseClientes[[#This Row],[tipoDeCliente]]="NORMAL","CONSULTORIA",BaseClientes[[#This Row],[tipoDeCliente]]="HIBRIDO","CONSULTORIA")</f>
        <v>RETENCAO</v>
      </c>
      <c r="S117" s="68" t="s">
        <v>49</v>
      </c>
      <c r="T117" s="68" t="s">
        <v>50</v>
      </c>
      <c r="U117" s="68" t="s">
        <v>976</v>
      </c>
      <c r="V117" s="71">
        <v>5581988144318</v>
      </c>
      <c r="W117" s="69">
        <v>44309</v>
      </c>
      <c r="X117" s="69">
        <v>44309</v>
      </c>
      <c r="Y117" s="68" t="s">
        <v>977</v>
      </c>
      <c r="Z117" s="68" t="s">
        <v>982</v>
      </c>
      <c r="AA117" s="68" t="s">
        <v>978</v>
      </c>
      <c r="AB117" s="68" t="s">
        <v>3894</v>
      </c>
      <c r="AC117" s="68" t="s">
        <v>140</v>
      </c>
      <c r="AD117" s="68" t="s">
        <v>56</v>
      </c>
      <c r="AE117" s="68" t="s">
        <v>68</v>
      </c>
      <c r="AF117" s="72">
        <v>0</v>
      </c>
      <c r="AG117" s="68" t="s">
        <v>42</v>
      </c>
      <c r="AH117" s="68" t="s">
        <v>56</v>
      </c>
      <c r="AI117" s="68" t="s">
        <v>56</v>
      </c>
      <c r="AJ117" s="68" t="s">
        <v>56</v>
      </c>
      <c r="AK117" s="68" t="str" cm="1">
        <f t="array" ref="AK1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 s="69" t="s">
        <v>69</v>
      </c>
      <c r="AM117" s="69">
        <v>45191</v>
      </c>
    </row>
    <row r="118" spans="1:39" ht="15" customHeight="1" x14ac:dyDescent="0.3">
      <c r="A118" s="68">
        <v>144</v>
      </c>
      <c r="B118" s="68" t="s">
        <v>983</v>
      </c>
      <c r="C118" s="69">
        <v>16104</v>
      </c>
      <c r="D118" s="68" t="s">
        <v>72</v>
      </c>
      <c r="E118" s="71">
        <v>23042021144</v>
      </c>
      <c r="F118" s="68">
        <v>4943624</v>
      </c>
      <c r="G118" s="68" t="s">
        <v>42</v>
      </c>
      <c r="H118" s="68"/>
      <c r="I118" s="68" t="s">
        <v>42</v>
      </c>
      <c r="J118" s="68" t="s">
        <v>985</v>
      </c>
      <c r="K118" s="70" t="s">
        <v>986</v>
      </c>
      <c r="L118" s="68" t="s">
        <v>987</v>
      </c>
      <c r="M118" s="68" t="s">
        <v>975</v>
      </c>
      <c r="N118" s="71">
        <v>5581988144319</v>
      </c>
      <c r="O118" s="71" t="s">
        <v>65</v>
      </c>
      <c r="P118" s="71" t="s">
        <v>42</v>
      </c>
      <c r="Q118" s="68" t="s">
        <v>304</v>
      </c>
      <c r="R118" s="68" t="str" cm="1">
        <f t="array" ref="R118">_xlfn.IFS(BaseClientes[[#This Row],[tipoDeCliente]]="ADVISOR","ADVISOR",BaseClientes[[#This Row],[tipoDeCliente]]="FAMILIA","RETENCAO",BaseClientes[[#This Row],[tipoDeCliente]]="RETENCAO","RETENCAO",BaseClientes[[#This Row],[tipoDeCliente]]="NORMAL","CONSULTORIA",BaseClientes[[#This Row],[tipoDeCliente]]="HIBRIDO","CONSULTORIA")</f>
        <v>RETENCAO</v>
      </c>
      <c r="S118" s="68" t="s">
        <v>49</v>
      </c>
      <c r="T118" s="68" t="s">
        <v>50</v>
      </c>
      <c r="U118" s="68" t="s">
        <v>175</v>
      </c>
      <c r="V118" s="71">
        <v>5581988144318</v>
      </c>
      <c r="W118" s="69">
        <v>44309</v>
      </c>
      <c r="X118" s="69">
        <v>44309</v>
      </c>
      <c r="Y118" s="68" t="s">
        <v>977</v>
      </c>
      <c r="Z118" s="68" t="s">
        <v>987</v>
      </c>
      <c r="AA118" s="68" t="s">
        <v>983</v>
      </c>
      <c r="AB118" s="68" t="s">
        <v>4064</v>
      </c>
      <c r="AC118" s="68" t="s">
        <v>140</v>
      </c>
      <c r="AD118" s="68" t="s">
        <v>56</v>
      </c>
      <c r="AE118" s="68" t="s">
        <v>68</v>
      </c>
      <c r="AF118" s="72">
        <v>0</v>
      </c>
      <c r="AG118" s="68" t="s">
        <v>42</v>
      </c>
      <c r="AH118" s="68" t="s">
        <v>56</v>
      </c>
      <c r="AI118" s="68" t="s">
        <v>56</v>
      </c>
      <c r="AJ118" s="68" t="s">
        <v>56</v>
      </c>
      <c r="AK118" s="68" t="str" cm="1">
        <f t="array" ref="AK1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 s="69" t="s">
        <v>69</v>
      </c>
      <c r="AM118" s="69">
        <v>45191</v>
      </c>
    </row>
    <row r="119" spans="1:39" ht="15" customHeight="1" x14ac:dyDescent="0.3">
      <c r="A119" s="68">
        <v>145</v>
      </c>
      <c r="B119" s="68" t="s">
        <v>988</v>
      </c>
      <c r="C119" s="69">
        <v>23071</v>
      </c>
      <c r="D119" s="68" t="s">
        <v>72</v>
      </c>
      <c r="E119" s="71">
        <v>26042021145</v>
      </c>
      <c r="F119" s="68">
        <v>5365670</v>
      </c>
      <c r="G119" s="68"/>
      <c r="H119" s="68"/>
      <c r="I119" s="68" t="s">
        <v>4065</v>
      </c>
      <c r="J119" s="68" t="s">
        <v>991</v>
      </c>
      <c r="K119" s="70" t="s">
        <v>992</v>
      </c>
      <c r="L119" s="68" t="s">
        <v>4066</v>
      </c>
      <c r="M119" s="68" t="s">
        <v>988</v>
      </c>
      <c r="N119" s="71">
        <v>5551998088730</v>
      </c>
      <c r="O119" s="71" t="s">
        <v>106</v>
      </c>
      <c r="P119" s="71" t="s">
        <v>42</v>
      </c>
      <c r="Q119" s="68" t="s">
        <v>66</v>
      </c>
      <c r="R119" s="68" t="str" cm="1">
        <f t="array" ref="R119">_xlfn.IFS(BaseClientes[[#This Row],[tipoDeCliente]]="ADVISOR","ADVISOR",BaseClientes[[#This Row],[tipoDeCliente]]="FAMILIA","RETENCAO",BaseClientes[[#This Row],[tipoDeCliente]]="RETENCAO","RETENCAO",BaseClientes[[#This Row],[tipoDeCliente]]="NORMAL","CONSULTORIA",BaseClientes[[#This Row],[tipoDeCliente]]="HIBRIDO","CONSULTORIA")</f>
        <v>CONSULTORIA</v>
      </c>
      <c r="S119" s="68" t="s">
        <v>581</v>
      </c>
      <c r="T119" s="68" t="s">
        <v>582</v>
      </c>
      <c r="U119" s="68" t="s">
        <v>994</v>
      </c>
      <c r="V119" s="71">
        <v>5551998088730</v>
      </c>
      <c r="W119" s="69">
        <v>44312</v>
      </c>
      <c r="X119" s="69">
        <v>44312</v>
      </c>
      <c r="Y119" s="68" t="s">
        <v>3974</v>
      </c>
      <c r="Z119" s="68" t="s">
        <v>4066</v>
      </c>
      <c r="AA119" s="68" t="s">
        <v>988</v>
      </c>
      <c r="AB119" s="68" t="s">
        <v>164</v>
      </c>
      <c r="AC119" s="68" t="s">
        <v>53</v>
      </c>
      <c r="AD119" s="68" t="s">
        <v>54</v>
      </c>
      <c r="AE119" s="68" t="s">
        <v>176</v>
      </c>
      <c r="AF119" s="72">
        <v>1</v>
      </c>
      <c r="AG119" s="68">
        <v>1</v>
      </c>
      <c r="AH119" s="68" t="s">
        <v>54</v>
      </c>
      <c r="AI119" s="68" t="s">
        <v>56</v>
      </c>
      <c r="AJ119" s="68" t="s">
        <v>54</v>
      </c>
      <c r="AK119" s="68" t="str" cm="1">
        <f t="array" ref="AK1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 s="69" t="s">
        <v>58</v>
      </c>
      <c r="AM119" s="69"/>
    </row>
    <row r="120" spans="1:39" ht="15" customHeight="1" x14ac:dyDescent="0.3">
      <c r="A120" s="68">
        <v>146</v>
      </c>
      <c r="B120" s="68" t="s">
        <v>995</v>
      </c>
      <c r="C120" s="69">
        <v>44098</v>
      </c>
      <c r="D120" s="68" t="s">
        <v>84</v>
      </c>
      <c r="E120" s="71">
        <v>3052021146</v>
      </c>
      <c r="F120" s="68">
        <v>4940483</v>
      </c>
      <c r="G120" s="68" t="s">
        <v>42</v>
      </c>
      <c r="H120" s="68"/>
      <c r="I120" s="68" t="s">
        <v>42</v>
      </c>
      <c r="J120" s="68" t="s">
        <v>998</v>
      </c>
      <c r="K120" s="70" t="s">
        <v>999</v>
      </c>
      <c r="L120" s="68" t="s">
        <v>1000</v>
      </c>
      <c r="M120" s="68" t="s">
        <v>995</v>
      </c>
      <c r="N120" s="71">
        <v>5581998215767</v>
      </c>
      <c r="O120" s="71" t="s">
        <v>106</v>
      </c>
      <c r="P120" s="71" t="s">
        <v>42</v>
      </c>
      <c r="Q120" s="68" t="s">
        <v>304</v>
      </c>
      <c r="R120" s="68" t="str" cm="1">
        <f t="array" ref="R120">_xlfn.IFS(BaseClientes[[#This Row],[tipoDeCliente]]="ADVISOR","ADVISOR",BaseClientes[[#This Row],[tipoDeCliente]]="FAMILIA","RETENCAO",BaseClientes[[#This Row],[tipoDeCliente]]="RETENCAO","RETENCAO",BaseClientes[[#This Row],[tipoDeCliente]]="NORMAL","CONSULTORIA",BaseClientes[[#This Row],[tipoDeCliente]]="HIBRIDO","CONSULTORIA")</f>
        <v>CONSULTORIA</v>
      </c>
      <c r="S120" s="68" t="s">
        <v>4067</v>
      </c>
      <c r="T120" s="68" t="s">
        <v>50</v>
      </c>
      <c r="U120" s="68" t="s">
        <v>1002</v>
      </c>
      <c r="V120" s="71">
        <v>5581998215767</v>
      </c>
      <c r="W120" s="69">
        <v>44319</v>
      </c>
      <c r="X120" s="69">
        <v>44319</v>
      </c>
      <c r="Y120" s="68" t="s">
        <v>1000</v>
      </c>
      <c r="Z120" s="68" t="s">
        <v>1000</v>
      </c>
      <c r="AA120" s="68" t="s">
        <v>995</v>
      </c>
      <c r="AB120" s="68" t="s">
        <v>89</v>
      </c>
      <c r="AC120" s="68" t="s">
        <v>53</v>
      </c>
      <c r="AD120" s="68" t="s">
        <v>56</v>
      </c>
      <c r="AE120" s="68" t="s">
        <v>176</v>
      </c>
      <c r="AF120" s="72">
        <v>1</v>
      </c>
      <c r="AG120" s="68" t="s">
        <v>187</v>
      </c>
      <c r="AH120" s="68" t="s">
        <v>54</v>
      </c>
      <c r="AI120" s="68" t="s">
        <v>56</v>
      </c>
      <c r="AJ120" s="68" t="s">
        <v>54</v>
      </c>
      <c r="AK120" s="68" t="str" cm="1">
        <f t="array" ref="AK1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 s="69" t="s">
        <v>69</v>
      </c>
      <c r="AM120" s="69">
        <v>45191</v>
      </c>
    </row>
    <row r="121" spans="1:39" ht="15" customHeight="1" x14ac:dyDescent="0.3">
      <c r="A121" s="68">
        <v>147</v>
      </c>
      <c r="B121" s="68" t="s">
        <v>1003</v>
      </c>
      <c r="C121" s="69">
        <v>29520</v>
      </c>
      <c r="D121" s="68" t="s">
        <v>72</v>
      </c>
      <c r="E121" s="71">
        <v>5052020147</v>
      </c>
      <c r="F121" s="68">
        <v>477269</v>
      </c>
      <c r="G121" s="68">
        <v>4444625</v>
      </c>
      <c r="H121" s="68"/>
      <c r="I121" s="68" t="s">
        <v>3913</v>
      </c>
      <c r="J121" s="68" t="s">
        <v>1006</v>
      </c>
      <c r="K121" s="105" t="s">
        <v>1007</v>
      </c>
      <c r="L121" s="68" t="s">
        <v>1005</v>
      </c>
      <c r="M121" s="68" t="s">
        <v>1003</v>
      </c>
      <c r="N121" s="71">
        <v>558198951299</v>
      </c>
      <c r="O121" s="71" t="s">
        <v>106</v>
      </c>
      <c r="P121" s="71" t="s">
        <v>42</v>
      </c>
      <c r="Q121" s="68" t="s">
        <v>66</v>
      </c>
      <c r="R121" s="68" t="str" cm="1">
        <f t="array" ref="R121">_xlfn.IFS(BaseClientes[[#This Row],[tipoDeCliente]]="ADVISOR","ADVISOR",BaseClientes[[#This Row],[tipoDeCliente]]="FAMILIA","RETENCAO",BaseClientes[[#This Row],[tipoDeCliente]]="RETENCAO","RETENCAO",BaseClientes[[#This Row],[tipoDeCliente]]="NORMAL","CONSULTORIA",BaseClientes[[#This Row],[tipoDeCliente]]="HIBRIDO","CONSULTORIA")</f>
        <v>CONSULTORIA</v>
      </c>
      <c r="S121" s="68" t="s">
        <v>1009</v>
      </c>
      <c r="T121" s="68" t="s">
        <v>50</v>
      </c>
      <c r="U121" s="68" t="s">
        <v>1010</v>
      </c>
      <c r="V121" s="71">
        <v>5581992548012</v>
      </c>
      <c r="W121" s="69">
        <v>43956</v>
      </c>
      <c r="X121" s="69">
        <v>43956</v>
      </c>
      <c r="Y121" s="68" t="s">
        <v>1008</v>
      </c>
      <c r="Z121" s="68" t="s">
        <v>1005</v>
      </c>
      <c r="AA121" s="68" t="s">
        <v>1003</v>
      </c>
      <c r="AB121" s="68" t="s">
        <v>3902</v>
      </c>
      <c r="AC121" s="68" t="s">
        <v>140</v>
      </c>
      <c r="AD121" s="68" t="s">
        <v>56</v>
      </c>
      <c r="AE121" s="68" t="s">
        <v>176</v>
      </c>
      <c r="AF121" s="72">
        <v>1</v>
      </c>
      <c r="AG121" s="68">
        <v>1</v>
      </c>
      <c r="AH121" s="68" t="s">
        <v>54</v>
      </c>
      <c r="AI121" s="68" t="s">
        <v>56</v>
      </c>
      <c r="AJ121" s="68" t="s">
        <v>54</v>
      </c>
      <c r="AK121" s="68" t="str" cm="1">
        <f t="array" ref="AK1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 s="69" t="s">
        <v>58</v>
      </c>
      <c r="AM121" s="69"/>
    </row>
    <row r="122" spans="1:39" ht="15" customHeight="1" x14ac:dyDescent="0.3">
      <c r="A122" s="68">
        <v>148</v>
      </c>
      <c r="B122" s="68" t="s">
        <v>1011</v>
      </c>
      <c r="C122" s="69">
        <v>36266</v>
      </c>
      <c r="D122" s="68" t="s">
        <v>40</v>
      </c>
      <c r="E122" s="71">
        <v>7052021148</v>
      </c>
      <c r="F122" s="68">
        <v>5553874</v>
      </c>
      <c r="G122" s="68" t="s">
        <v>42</v>
      </c>
      <c r="H122" s="68"/>
      <c r="I122" s="68" t="s">
        <v>42</v>
      </c>
      <c r="J122" s="68" t="s">
        <v>1013</v>
      </c>
      <c r="K122" s="70" t="s">
        <v>1014</v>
      </c>
      <c r="L122" s="68" t="s">
        <v>4068</v>
      </c>
      <c r="M122" s="68" t="s">
        <v>1011</v>
      </c>
      <c r="N122" s="71">
        <v>5548991881999</v>
      </c>
      <c r="O122" s="71" t="s">
        <v>65</v>
      </c>
      <c r="P122" s="71" t="s">
        <v>42</v>
      </c>
      <c r="Q122" s="68" t="s">
        <v>66</v>
      </c>
      <c r="R122" s="68" t="str" cm="1">
        <f t="array" ref="R122">_xlfn.IFS(BaseClientes[[#This Row],[tipoDeCliente]]="ADVISOR","ADVISOR",BaseClientes[[#This Row],[tipoDeCliente]]="FAMILIA","RETENCAO",BaseClientes[[#This Row],[tipoDeCliente]]="RETENCAO","RETENCAO",BaseClientes[[#This Row],[tipoDeCliente]]="NORMAL","CONSULTORIA",BaseClientes[[#This Row],[tipoDeCliente]]="HIBRIDO","CONSULTORIA")</f>
        <v>CONSULTORIA</v>
      </c>
      <c r="S122" s="68" t="s">
        <v>895</v>
      </c>
      <c r="T122" s="68" t="s">
        <v>896</v>
      </c>
      <c r="U122" s="68" t="s">
        <v>1016</v>
      </c>
      <c r="V122" s="71">
        <v>5548991881999</v>
      </c>
      <c r="W122" s="69">
        <v>44323</v>
      </c>
      <c r="X122" s="69">
        <v>44323</v>
      </c>
      <c r="Y122" s="68" t="s">
        <v>4068</v>
      </c>
      <c r="Z122" s="68" t="s">
        <v>4068</v>
      </c>
      <c r="AA122" s="68" t="s">
        <v>1011</v>
      </c>
      <c r="AB122" s="68" t="s">
        <v>3947</v>
      </c>
      <c r="AC122" s="68" t="s">
        <v>140</v>
      </c>
      <c r="AD122" s="68" t="s">
        <v>54</v>
      </c>
      <c r="AE122" s="68" t="s">
        <v>176</v>
      </c>
      <c r="AF122" s="72">
        <v>1</v>
      </c>
      <c r="AG122" s="68" t="s">
        <v>42</v>
      </c>
      <c r="AH122" s="68" t="s">
        <v>54</v>
      </c>
      <c r="AI122" s="68" t="s">
        <v>56</v>
      </c>
      <c r="AJ122" s="68" t="s">
        <v>54</v>
      </c>
      <c r="AK122" s="68" t="str" cm="1">
        <f t="array" ref="AK1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 s="69" t="s">
        <v>69</v>
      </c>
      <c r="AM122" s="69">
        <v>44629</v>
      </c>
    </row>
    <row r="123" spans="1:39" ht="15" customHeight="1" x14ac:dyDescent="0.3">
      <c r="A123" s="68">
        <v>149</v>
      </c>
      <c r="B123" s="68" t="s">
        <v>1017</v>
      </c>
      <c r="C123" s="69">
        <v>22012</v>
      </c>
      <c r="D123" s="68" t="s">
        <v>40</v>
      </c>
      <c r="E123" s="71">
        <v>27052021149</v>
      </c>
      <c r="F123" s="68">
        <v>4133695</v>
      </c>
      <c r="G123" s="68">
        <v>1814898</v>
      </c>
      <c r="H123" s="68"/>
      <c r="I123" s="68" t="s">
        <v>4070</v>
      </c>
      <c r="J123" s="68" t="s">
        <v>1020</v>
      </c>
      <c r="K123" s="70" t="s">
        <v>1021</v>
      </c>
      <c r="L123" s="68" t="s">
        <v>1019</v>
      </c>
      <c r="M123" s="68" t="s">
        <v>1017</v>
      </c>
      <c r="N123" s="71">
        <v>5581999713145</v>
      </c>
      <c r="O123" s="71" t="s">
        <v>42</v>
      </c>
      <c r="P123" s="71" t="s">
        <v>106</v>
      </c>
      <c r="Q123" s="68" t="s">
        <v>66</v>
      </c>
      <c r="R123" s="68" t="str" cm="1">
        <f t="array" ref="R123">_xlfn.IFS(BaseClientes[[#This Row],[tipoDeCliente]]="ADVISOR","ADVISOR",BaseClientes[[#This Row],[tipoDeCliente]]="FAMILIA","RETENCAO",BaseClientes[[#This Row],[tipoDeCliente]]="RETENCAO","RETENCAO",BaseClientes[[#This Row],[tipoDeCliente]]="NORMAL","CONSULTORIA",BaseClientes[[#This Row],[tipoDeCliente]]="HIBRIDO","CONSULTORIA")</f>
        <v>CONSULTORIA</v>
      </c>
      <c r="S123" s="68" t="s">
        <v>49</v>
      </c>
      <c r="T123" s="68" t="s">
        <v>50</v>
      </c>
      <c r="U123" s="68" t="s">
        <v>1023</v>
      </c>
      <c r="V123" s="71">
        <v>5581999713145</v>
      </c>
      <c r="W123" s="69">
        <v>44343</v>
      </c>
      <c r="X123" s="69">
        <v>44343</v>
      </c>
      <c r="Y123" s="68" t="s">
        <v>1022</v>
      </c>
      <c r="Z123" s="68" t="s">
        <v>1019</v>
      </c>
      <c r="AA123" s="68" t="s">
        <v>1017</v>
      </c>
      <c r="AB123" s="68" t="s">
        <v>3894</v>
      </c>
      <c r="AC123" s="68" t="s">
        <v>53</v>
      </c>
      <c r="AD123" s="68" t="s">
        <v>56</v>
      </c>
      <c r="AE123" s="68" t="s">
        <v>176</v>
      </c>
      <c r="AF123" s="72">
        <v>1</v>
      </c>
      <c r="AG123" s="68">
        <v>1</v>
      </c>
      <c r="AH123" s="68" t="s">
        <v>54</v>
      </c>
      <c r="AI123" s="68" t="s">
        <v>56</v>
      </c>
      <c r="AJ123" s="68" t="s">
        <v>54</v>
      </c>
      <c r="AK123" s="68" t="str" cm="1">
        <f t="array" ref="AK1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 s="69" t="s">
        <v>58</v>
      </c>
      <c r="AM123" s="69"/>
    </row>
    <row r="124" spans="1:39" ht="15" customHeight="1" x14ac:dyDescent="0.3">
      <c r="A124" s="68">
        <v>150</v>
      </c>
      <c r="B124" s="68" t="s">
        <v>1024</v>
      </c>
      <c r="C124" s="69">
        <v>31579</v>
      </c>
      <c r="D124" s="68" t="s">
        <v>40</v>
      </c>
      <c r="E124" s="71">
        <v>27052021149</v>
      </c>
      <c r="F124" s="68"/>
      <c r="G124" s="68" t="s">
        <v>42</v>
      </c>
      <c r="H124" s="68"/>
      <c r="I124" s="68" t="s">
        <v>42</v>
      </c>
      <c r="J124" s="68" t="s">
        <v>1027</v>
      </c>
      <c r="K124" s="70" t="s">
        <v>1028</v>
      </c>
      <c r="L124" s="68" t="s">
        <v>1019</v>
      </c>
      <c r="M124" s="68" t="s">
        <v>1024</v>
      </c>
      <c r="N124" s="71">
        <v>5511960616543</v>
      </c>
      <c r="O124" s="71" t="s">
        <v>106</v>
      </c>
      <c r="P124" s="71" t="s">
        <v>42</v>
      </c>
      <c r="Q124" s="68" t="s">
        <v>66</v>
      </c>
      <c r="R124" s="68" t="str" cm="1">
        <f t="array" ref="R124">_xlfn.IFS(BaseClientes[[#This Row],[tipoDeCliente]]="ADVISOR","ADVISOR",BaseClientes[[#This Row],[tipoDeCliente]]="FAMILIA","RETENCAO",BaseClientes[[#This Row],[tipoDeCliente]]="RETENCAO","RETENCAO",BaseClientes[[#This Row],[tipoDeCliente]]="NORMAL","CONSULTORIA",BaseClientes[[#This Row],[tipoDeCliente]]="HIBRIDO","CONSULTORIA")</f>
        <v>RETENCAO</v>
      </c>
      <c r="S124" s="68" t="s">
        <v>2799</v>
      </c>
      <c r="T124" s="68" t="s">
        <v>185</v>
      </c>
      <c r="U124" s="68" t="s">
        <v>1030</v>
      </c>
      <c r="V124" s="71">
        <v>5511960616543</v>
      </c>
      <c r="W124" s="69">
        <v>44341</v>
      </c>
      <c r="X124" s="69">
        <v>44341</v>
      </c>
      <c r="Y124" s="68" t="s">
        <v>1022</v>
      </c>
      <c r="Z124" s="68" t="s">
        <v>1019</v>
      </c>
      <c r="AA124" s="68" t="s">
        <v>1024</v>
      </c>
      <c r="AB124" s="68" t="s">
        <v>3902</v>
      </c>
      <c r="AC124" s="68" t="s">
        <v>140</v>
      </c>
      <c r="AD124" s="68" t="s">
        <v>54</v>
      </c>
      <c r="AE124" s="68" t="s">
        <v>68</v>
      </c>
      <c r="AF124" s="72">
        <v>0</v>
      </c>
      <c r="AG124" s="68"/>
      <c r="AH124" s="68" t="s">
        <v>54</v>
      </c>
      <c r="AI124" s="68" t="s">
        <v>56</v>
      </c>
      <c r="AJ124" s="68" t="s">
        <v>54</v>
      </c>
      <c r="AK124" s="68" t="str" cm="1">
        <f t="array" ref="AK1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 s="69" t="s">
        <v>69</v>
      </c>
      <c r="AM124" s="69">
        <v>45695</v>
      </c>
    </row>
    <row r="125" spans="1:39" ht="15" customHeight="1" x14ac:dyDescent="0.3">
      <c r="A125" s="68">
        <v>151</v>
      </c>
      <c r="B125" s="68" t="s">
        <v>1031</v>
      </c>
      <c r="C125" s="69">
        <v>34695</v>
      </c>
      <c r="D125" s="68" t="s">
        <v>40</v>
      </c>
      <c r="E125" s="71">
        <v>22052021151</v>
      </c>
      <c r="F125" s="68">
        <v>2392738</v>
      </c>
      <c r="G125" s="68" t="s">
        <v>42</v>
      </c>
      <c r="H125" s="68"/>
      <c r="I125" s="68" t="s">
        <v>42</v>
      </c>
      <c r="J125" s="68" t="s">
        <v>1033</v>
      </c>
      <c r="K125" s="70" t="s">
        <v>1034</v>
      </c>
      <c r="L125" s="68" t="s">
        <v>4069</v>
      </c>
      <c r="M125" s="68" t="s">
        <v>1031</v>
      </c>
      <c r="N125" s="71">
        <v>5581992074527</v>
      </c>
      <c r="O125" s="71" t="s">
        <v>65</v>
      </c>
      <c r="P125" s="71" t="s">
        <v>42</v>
      </c>
      <c r="Q125" s="68" t="s">
        <v>683</v>
      </c>
      <c r="R125" s="68" t="str" cm="1">
        <f t="array" ref="R125">_xlfn.IFS(BaseClientes[[#This Row],[tipoDeCliente]]="ADVISOR","ADVISOR",BaseClientes[[#This Row],[tipoDeCliente]]="FAMILIA","RETENCAO",BaseClientes[[#This Row],[tipoDeCliente]]="RETENCAO","RETENCAO",BaseClientes[[#This Row],[tipoDeCliente]]="NORMAL","CONSULTORIA",BaseClientes[[#This Row],[tipoDeCliente]]="HIBRIDO","CONSULTORIA")</f>
        <v>RETENCAO</v>
      </c>
      <c r="S125" s="68" t="s">
        <v>49</v>
      </c>
      <c r="T125" s="68" t="s">
        <v>50</v>
      </c>
      <c r="U125" s="68" t="s">
        <v>1036</v>
      </c>
      <c r="V125" s="71">
        <v>5581992074527</v>
      </c>
      <c r="W125" s="69">
        <v>44338</v>
      </c>
      <c r="X125" s="69">
        <v>44338</v>
      </c>
      <c r="Y125" s="68" t="s">
        <v>1035</v>
      </c>
      <c r="Z125" s="68" t="s">
        <v>4069</v>
      </c>
      <c r="AA125" s="68" t="s">
        <v>1031</v>
      </c>
      <c r="AB125" s="68" t="s">
        <v>3912</v>
      </c>
      <c r="AC125" s="68" t="s">
        <v>140</v>
      </c>
      <c r="AD125" s="68" t="s">
        <v>54</v>
      </c>
      <c r="AE125" s="68" t="s">
        <v>68</v>
      </c>
      <c r="AF125" s="72">
        <v>0</v>
      </c>
      <c r="AG125" s="68" t="s">
        <v>42</v>
      </c>
      <c r="AH125" s="68" t="s">
        <v>56</v>
      </c>
      <c r="AI125" s="68" t="s">
        <v>56</v>
      </c>
      <c r="AJ125" s="68" t="s">
        <v>56</v>
      </c>
      <c r="AK125" s="68" t="str" cm="1">
        <f t="array" ref="AK1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 s="69" t="s">
        <v>58</v>
      </c>
      <c r="AM125" s="69"/>
    </row>
    <row r="126" spans="1:39" ht="15" customHeight="1" x14ac:dyDescent="0.3">
      <c r="A126" s="68">
        <v>152</v>
      </c>
      <c r="B126" s="68" t="s">
        <v>1037</v>
      </c>
      <c r="C126" s="69">
        <v>23578</v>
      </c>
      <c r="D126" s="68" t="s">
        <v>40</v>
      </c>
      <c r="E126" s="71">
        <v>22052021152</v>
      </c>
      <c r="F126" s="68">
        <v>510407</v>
      </c>
      <c r="G126" s="68"/>
      <c r="H126" s="68"/>
      <c r="I126" s="68" t="s">
        <v>42</v>
      </c>
      <c r="J126" s="68" t="s">
        <v>1040</v>
      </c>
      <c r="K126" s="70" t="s">
        <v>1041</v>
      </c>
      <c r="L126" s="68" t="s">
        <v>1042</v>
      </c>
      <c r="M126" s="68" t="s">
        <v>1037</v>
      </c>
      <c r="N126" s="71">
        <v>5581992920868</v>
      </c>
      <c r="O126" s="71" t="s">
        <v>106</v>
      </c>
      <c r="P126" s="71"/>
      <c r="Q126" s="68" t="s">
        <v>683</v>
      </c>
      <c r="R126" s="68" t="str" cm="1">
        <f t="array" ref="R126">_xlfn.IFS(BaseClientes[[#This Row],[tipoDeCliente]]="ADVISOR","ADVISOR",BaseClientes[[#This Row],[tipoDeCliente]]="FAMILIA","RETENCAO",BaseClientes[[#This Row],[tipoDeCliente]]="RETENCAO","RETENCAO",BaseClientes[[#This Row],[tipoDeCliente]]="NORMAL","CONSULTORIA",BaseClientes[[#This Row],[tipoDeCliente]]="HIBRIDO","CONSULTORIA")</f>
        <v>RETENCAO</v>
      </c>
      <c r="S126" s="68" t="s">
        <v>49</v>
      </c>
      <c r="T126" s="68" t="s">
        <v>50</v>
      </c>
      <c r="U126" s="68" t="s">
        <v>1043</v>
      </c>
      <c r="V126" s="71">
        <v>5581992920868</v>
      </c>
      <c r="W126" s="69">
        <v>44338</v>
      </c>
      <c r="X126" s="69">
        <v>44338</v>
      </c>
      <c r="Y126" s="68" t="s">
        <v>683</v>
      </c>
      <c r="Z126" s="68" t="s">
        <v>1042</v>
      </c>
      <c r="AA126" s="68" t="s">
        <v>1037</v>
      </c>
      <c r="AB126" s="68" t="s">
        <v>3894</v>
      </c>
      <c r="AC126" s="68" t="s">
        <v>53</v>
      </c>
      <c r="AD126" s="68" t="s">
        <v>56</v>
      </c>
      <c r="AE126" s="68" t="s">
        <v>68</v>
      </c>
      <c r="AF126" s="72">
        <v>0</v>
      </c>
      <c r="AG126" s="68" t="s">
        <v>42</v>
      </c>
      <c r="AH126" s="68" t="s">
        <v>56</v>
      </c>
      <c r="AI126" s="68" t="s">
        <v>56</v>
      </c>
      <c r="AJ126" s="68" t="s">
        <v>56</v>
      </c>
      <c r="AK126" s="68" t="str" cm="1">
        <f t="array" ref="AK1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 s="69" t="s">
        <v>58</v>
      </c>
      <c r="AM126" s="69"/>
    </row>
    <row r="127" spans="1:39" ht="15" customHeight="1" x14ac:dyDescent="0.3">
      <c r="A127" s="68">
        <v>153</v>
      </c>
      <c r="B127" s="68" t="s">
        <v>1045</v>
      </c>
      <c r="C127" s="69">
        <v>32419</v>
      </c>
      <c r="D127" s="68" t="s">
        <v>40</v>
      </c>
      <c r="E127" s="71">
        <v>22052021153</v>
      </c>
      <c r="F127" s="68">
        <v>520325</v>
      </c>
      <c r="G127" s="68" t="s">
        <v>42</v>
      </c>
      <c r="H127" s="68"/>
      <c r="I127" s="68" t="s">
        <v>42</v>
      </c>
      <c r="J127" s="68" t="s">
        <v>1047</v>
      </c>
      <c r="K127" s="70" t="s">
        <v>1048</v>
      </c>
      <c r="L127" s="68" t="s">
        <v>1049</v>
      </c>
      <c r="M127" s="68" t="s">
        <v>1045</v>
      </c>
      <c r="N127" s="71">
        <v>5581992264756</v>
      </c>
      <c r="O127" s="71" t="s">
        <v>106</v>
      </c>
      <c r="P127" s="71" t="s">
        <v>42</v>
      </c>
      <c r="Q127" s="68" t="s">
        <v>683</v>
      </c>
      <c r="R127" s="68" t="str" cm="1">
        <f t="array" ref="R127">_xlfn.IFS(BaseClientes[[#This Row],[tipoDeCliente]]="ADVISOR","ADVISOR",BaseClientes[[#This Row],[tipoDeCliente]]="FAMILIA","RETENCAO",BaseClientes[[#This Row],[tipoDeCliente]]="RETENCAO","RETENCAO",BaseClientes[[#This Row],[tipoDeCliente]]="NORMAL","CONSULTORIA",BaseClientes[[#This Row],[tipoDeCliente]]="HIBRIDO","CONSULTORIA")</f>
        <v>RETENCAO</v>
      </c>
      <c r="S127" s="68" t="s">
        <v>49</v>
      </c>
      <c r="T127" s="68" t="s">
        <v>50</v>
      </c>
      <c r="U127" s="68" t="s">
        <v>1036</v>
      </c>
      <c r="V127" s="71">
        <v>5581992264756</v>
      </c>
      <c r="W127" s="69">
        <v>44338</v>
      </c>
      <c r="X127" s="69">
        <v>44338</v>
      </c>
      <c r="Y127" s="68" t="s">
        <v>683</v>
      </c>
      <c r="Z127" s="68" t="s">
        <v>1049</v>
      </c>
      <c r="AA127" s="68" t="s">
        <v>1045</v>
      </c>
      <c r="AB127" s="68" t="s">
        <v>3905</v>
      </c>
      <c r="AC127" s="68" t="s">
        <v>53</v>
      </c>
      <c r="AD127" s="68" t="s">
        <v>56</v>
      </c>
      <c r="AE127" s="68" t="s">
        <v>68</v>
      </c>
      <c r="AF127" s="72">
        <v>0</v>
      </c>
      <c r="AG127" s="68" t="s">
        <v>42</v>
      </c>
      <c r="AH127" s="68" t="s">
        <v>56</v>
      </c>
      <c r="AI127" s="68" t="s">
        <v>56</v>
      </c>
      <c r="AJ127" s="68" t="s">
        <v>56</v>
      </c>
      <c r="AK127" s="68" t="str" cm="1">
        <f t="array" ref="AK1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 s="69" t="s">
        <v>58</v>
      </c>
      <c r="AM127" s="69"/>
    </row>
    <row r="128" spans="1:39" ht="15" customHeight="1" x14ac:dyDescent="0.3">
      <c r="A128" s="68">
        <v>154</v>
      </c>
      <c r="B128" s="68" t="s">
        <v>1050</v>
      </c>
      <c r="C128" s="69">
        <v>29047</v>
      </c>
      <c r="D128" s="68" t="s">
        <v>40</v>
      </c>
      <c r="E128" s="71">
        <v>1062021154</v>
      </c>
      <c r="F128" s="68">
        <v>316132</v>
      </c>
      <c r="G128" s="68">
        <v>4240455</v>
      </c>
      <c r="H128" s="68"/>
      <c r="I128" s="68" t="s">
        <v>42</v>
      </c>
      <c r="J128" s="68" t="s">
        <v>1053</v>
      </c>
      <c r="K128" s="70" t="s">
        <v>1054</v>
      </c>
      <c r="L128" s="68" t="s">
        <v>1055</v>
      </c>
      <c r="M128" s="68" t="s">
        <v>1050</v>
      </c>
      <c r="N128" s="71">
        <v>5562996835465</v>
      </c>
      <c r="O128" s="71" t="s">
        <v>47</v>
      </c>
      <c r="P128" s="71" t="s">
        <v>42</v>
      </c>
      <c r="Q128" s="68" t="s">
        <v>66</v>
      </c>
      <c r="R128" s="68" t="str" cm="1">
        <f t="array" ref="R128">_xlfn.IFS(BaseClientes[[#This Row],[tipoDeCliente]]="ADVISOR","ADVISOR",BaseClientes[[#This Row],[tipoDeCliente]]="FAMILIA","RETENCAO",BaseClientes[[#This Row],[tipoDeCliente]]="RETENCAO","RETENCAO",BaseClientes[[#This Row],[tipoDeCliente]]="NORMAL","CONSULTORIA",BaseClientes[[#This Row],[tipoDeCliente]]="HIBRIDO","CONSULTORIA")</f>
        <v>RETENCAO</v>
      </c>
      <c r="S128" s="68" t="s">
        <v>2459</v>
      </c>
      <c r="T128" s="68" t="s">
        <v>605</v>
      </c>
      <c r="U128" s="68" t="s">
        <v>1056</v>
      </c>
      <c r="V128" s="71">
        <v>5562996835465</v>
      </c>
      <c r="W128" s="69">
        <v>44348</v>
      </c>
      <c r="X128" s="69">
        <v>44348</v>
      </c>
      <c r="Y128" s="68" t="s">
        <v>1055</v>
      </c>
      <c r="Z128" s="68" t="s">
        <v>1055</v>
      </c>
      <c r="AA128" s="68" t="s">
        <v>1050</v>
      </c>
      <c r="AB128" s="68" t="s">
        <v>3893</v>
      </c>
      <c r="AC128" s="68" t="s">
        <v>53</v>
      </c>
      <c r="AD128" s="68" t="s">
        <v>54</v>
      </c>
      <c r="AE128" s="68" t="s">
        <v>68</v>
      </c>
      <c r="AF128" s="72">
        <v>0.7</v>
      </c>
      <c r="AG128" s="68" t="s">
        <v>42</v>
      </c>
      <c r="AH128" s="68" t="s">
        <v>56</v>
      </c>
      <c r="AI128" s="68" t="s">
        <v>56</v>
      </c>
      <c r="AJ128" s="68" t="s">
        <v>56</v>
      </c>
      <c r="AK128" s="68" t="str" cm="1">
        <f t="array" ref="AK1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 s="69" t="s">
        <v>69</v>
      </c>
      <c r="AM128" s="69">
        <v>45483</v>
      </c>
    </row>
    <row r="129" spans="1:39" ht="15" customHeight="1" x14ac:dyDescent="0.3">
      <c r="A129" s="68">
        <v>155</v>
      </c>
      <c r="B129" s="68" t="s">
        <v>1057</v>
      </c>
      <c r="C129" s="69">
        <v>29233</v>
      </c>
      <c r="D129" s="68" t="s">
        <v>72</v>
      </c>
      <c r="E129" s="71">
        <v>1062021155</v>
      </c>
      <c r="F129" s="68">
        <v>355969</v>
      </c>
      <c r="G129" s="68">
        <v>4440291</v>
      </c>
      <c r="H129" s="68"/>
      <c r="I129" s="68" t="s">
        <v>42</v>
      </c>
      <c r="J129" s="68" t="s">
        <v>1059</v>
      </c>
      <c r="K129" s="70" t="s">
        <v>1054</v>
      </c>
      <c r="L129" s="68" t="s">
        <v>1060</v>
      </c>
      <c r="M129" s="68" t="s">
        <v>1050</v>
      </c>
      <c r="N129" s="71">
        <v>5562996835465</v>
      </c>
      <c r="O129" s="71" t="s">
        <v>106</v>
      </c>
      <c r="P129" s="71" t="s">
        <v>42</v>
      </c>
      <c r="Q129" s="68" t="s">
        <v>66</v>
      </c>
      <c r="R129" s="68" t="str" cm="1">
        <f t="array" ref="R129">_xlfn.IFS(BaseClientes[[#This Row],[tipoDeCliente]]="ADVISOR","ADVISOR",BaseClientes[[#This Row],[tipoDeCliente]]="FAMILIA","RETENCAO",BaseClientes[[#This Row],[tipoDeCliente]]="RETENCAO","RETENCAO",BaseClientes[[#This Row],[tipoDeCliente]]="NORMAL","CONSULTORIA",BaseClientes[[#This Row],[tipoDeCliente]]="HIBRIDO","CONSULTORIA")</f>
        <v>RETENCAO</v>
      </c>
      <c r="S129" s="68" t="s">
        <v>2459</v>
      </c>
      <c r="T129" s="68" t="s">
        <v>605</v>
      </c>
      <c r="U129" s="68" t="s">
        <v>1056</v>
      </c>
      <c r="V129" s="71">
        <v>5562996311105</v>
      </c>
      <c r="W129" s="69">
        <v>44348</v>
      </c>
      <c r="X129" s="69">
        <v>44348</v>
      </c>
      <c r="Y129" s="68" t="s">
        <v>1055</v>
      </c>
      <c r="Z129" s="68" t="s">
        <v>1060</v>
      </c>
      <c r="AA129" s="68" t="s">
        <v>1057</v>
      </c>
      <c r="AB129" s="68" t="s">
        <v>3893</v>
      </c>
      <c r="AC129" s="68" t="s">
        <v>53</v>
      </c>
      <c r="AD129" s="68" t="s">
        <v>54</v>
      </c>
      <c r="AE129" s="68" t="s">
        <v>68</v>
      </c>
      <c r="AF129" s="72">
        <v>0.7</v>
      </c>
      <c r="AG129" s="68" t="s">
        <v>42</v>
      </c>
      <c r="AH129" s="68" t="s">
        <v>56</v>
      </c>
      <c r="AI129" s="68" t="s">
        <v>56</v>
      </c>
      <c r="AJ129" s="68" t="s">
        <v>56</v>
      </c>
      <c r="AK129" s="68" t="str" cm="1">
        <f t="array" ref="AK1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 s="69" t="s">
        <v>69</v>
      </c>
      <c r="AM129" s="69">
        <v>45483</v>
      </c>
    </row>
    <row r="130" spans="1:39" ht="15" customHeight="1" x14ac:dyDescent="0.3">
      <c r="A130" s="68">
        <v>158</v>
      </c>
      <c r="B130" s="68" t="s">
        <v>1068</v>
      </c>
      <c r="C130" s="69">
        <v>29132</v>
      </c>
      <c r="D130" s="68" t="s">
        <v>72</v>
      </c>
      <c r="E130" s="71">
        <v>22062021158</v>
      </c>
      <c r="F130" s="68">
        <v>2437361</v>
      </c>
      <c r="G130" s="68" t="s">
        <v>42</v>
      </c>
      <c r="H130" s="68"/>
      <c r="I130" s="68" t="s">
        <v>42</v>
      </c>
      <c r="J130" s="68" t="s">
        <v>1070</v>
      </c>
      <c r="K130" s="105" t="s">
        <v>1071</v>
      </c>
      <c r="L130" s="68" t="s">
        <v>4071</v>
      </c>
      <c r="M130" s="68" t="s">
        <v>1068</v>
      </c>
      <c r="N130" s="71">
        <v>5511964381550</v>
      </c>
      <c r="O130" s="71" t="s">
        <v>65</v>
      </c>
      <c r="P130" s="71" t="s">
        <v>42</v>
      </c>
      <c r="Q130" s="68" t="s">
        <v>1073</v>
      </c>
      <c r="R130" s="68" t="str" cm="1">
        <f t="array" ref="R130">_xlfn.IFS(BaseClientes[[#This Row],[tipoDeCliente]]="ADVISOR","ADVISOR",BaseClientes[[#This Row],[tipoDeCliente]]="FAMILIA","RETENCAO",BaseClientes[[#This Row],[tipoDeCliente]]="RETENCAO","RETENCAO",BaseClientes[[#This Row],[tipoDeCliente]]="NORMAL","CONSULTORIA",BaseClientes[[#This Row],[tipoDeCliente]]="HIBRIDO","CONSULTORIA")</f>
        <v>CONSULTORIA</v>
      </c>
      <c r="S130" s="68" t="s">
        <v>2799</v>
      </c>
      <c r="T130" s="68" t="s">
        <v>185</v>
      </c>
      <c r="U130" s="68" t="s">
        <v>1074</v>
      </c>
      <c r="V130" s="71">
        <v>5511964381550</v>
      </c>
      <c r="W130" s="69">
        <v>44369</v>
      </c>
      <c r="X130" s="69">
        <v>44369</v>
      </c>
      <c r="Y130" s="68" t="s">
        <v>1072</v>
      </c>
      <c r="Z130" s="68" t="s">
        <v>4071</v>
      </c>
      <c r="AA130" s="68" t="s">
        <v>1068</v>
      </c>
      <c r="AB130" s="68" t="s">
        <v>3947</v>
      </c>
      <c r="AC130" s="68" t="s">
        <v>53</v>
      </c>
      <c r="AD130" s="68" t="s">
        <v>56</v>
      </c>
      <c r="AE130" s="68" t="s">
        <v>176</v>
      </c>
      <c r="AF130" s="72">
        <v>1</v>
      </c>
      <c r="AG130" s="68">
        <v>1</v>
      </c>
      <c r="AH130" s="68" t="s">
        <v>56</v>
      </c>
      <c r="AI130" s="68" t="s">
        <v>56</v>
      </c>
      <c r="AJ130" s="68" t="s">
        <v>54</v>
      </c>
      <c r="AK130" s="68" t="str" cm="1">
        <f t="array" ref="AK1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 s="69" t="s">
        <v>58</v>
      </c>
      <c r="AM130" s="69"/>
    </row>
    <row r="131" spans="1:39" ht="15" customHeight="1" x14ac:dyDescent="0.3">
      <c r="A131" s="68">
        <v>160</v>
      </c>
      <c r="B131" s="68" t="s">
        <v>1075</v>
      </c>
      <c r="C131" s="69">
        <v>29503</v>
      </c>
      <c r="D131" s="68" t="s">
        <v>40</v>
      </c>
      <c r="E131" s="71">
        <v>25062021160</v>
      </c>
      <c r="F131" s="68">
        <v>3684321</v>
      </c>
      <c r="G131" s="68"/>
      <c r="H131" s="68"/>
      <c r="I131" s="68" t="s">
        <v>4073</v>
      </c>
      <c r="J131" s="68" t="s">
        <v>1078</v>
      </c>
      <c r="K131" s="70" t="s">
        <v>1079</v>
      </c>
      <c r="L131" s="68" t="s">
        <v>4074</v>
      </c>
      <c r="M131" s="68" t="s">
        <v>1081</v>
      </c>
      <c r="N131" s="71">
        <v>5581999035512</v>
      </c>
      <c r="O131" s="71" t="s">
        <v>42</v>
      </c>
      <c r="P131" s="71" t="s">
        <v>42</v>
      </c>
      <c r="Q131" s="68" t="s">
        <v>66</v>
      </c>
      <c r="R131" s="68" t="str" cm="1">
        <f t="array" ref="R131">_xlfn.IFS(BaseClientes[[#This Row],[tipoDeCliente]]="ADVISOR","ADVISOR",BaseClientes[[#This Row],[tipoDeCliente]]="FAMILIA","RETENCAO",BaseClientes[[#This Row],[tipoDeCliente]]="RETENCAO","RETENCAO",BaseClientes[[#This Row],[tipoDeCliente]]="NORMAL","CONSULTORIA",BaseClientes[[#This Row],[tipoDeCliente]]="HIBRIDO","CONSULTORIA")</f>
        <v>CONSULTORIA</v>
      </c>
      <c r="S131" s="68" t="s">
        <v>49</v>
      </c>
      <c r="T131" s="68" t="s">
        <v>50</v>
      </c>
      <c r="U131" s="68" t="s">
        <v>1082</v>
      </c>
      <c r="V131" s="71">
        <v>5581988049711</v>
      </c>
      <c r="W131" s="69">
        <v>44372</v>
      </c>
      <c r="X131" s="69">
        <v>44372</v>
      </c>
      <c r="Y131" s="68" t="s">
        <v>1080</v>
      </c>
      <c r="Z131" s="68" t="s">
        <v>1084</v>
      </c>
      <c r="AA131" s="68" t="s">
        <v>1081</v>
      </c>
      <c r="AB131" s="68" t="s">
        <v>3893</v>
      </c>
      <c r="AC131" s="68" t="s">
        <v>53</v>
      </c>
      <c r="AD131" s="68" t="s">
        <v>54</v>
      </c>
      <c r="AE131" s="68" t="s">
        <v>176</v>
      </c>
      <c r="AF131" s="72">
        <v>1</v>
      </c>
      <c r="AG131" s="68">
        <v>1</v>
      </c>
      <c r="AH131" s="68" t="s">
        <v>54</v>
      </c>
      <c r="AI131" s="68" t="s">
        <v>54</v>
      </c>
      <c r="AJ131" s="68" t="s">
        <v>54</v>
      </c>
      <c r="AK131" s="68" t="str" cm="1">
        <f t="array" ref="AK1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 s="69" t="s">
        <v>58</v>
      </c>
      <c r="AM131" s="69"/>
    </row>
    <row r="132" spans="1:39" ht="15" customHeight="1" x14ac:dyDescent="0.3">
      <c r="A132" s="68">
        <v>161</v>
      </c>
      <c r="B132" s="68" t="s">
        <v>1081</v>
      </c>
      <c r="C132" s="69">
        <v>30358</v>
      </c>
      <c r="D132" s="68" t="s">
        <v>72</v>
      </c>
      <c r="E132" s="71">
        <v>25062021161</v>
      </c>
      <c r="F132" s="68">
        <v>3436984</v>
      </c>
      <c r="G132" s="68"/>
      <c r="H132" s="68"/>
      <c r="I132" s="68" t="s">
        <v>4075</v>
      </c>
      <c r="J132" s="68" t="s">
        <v>1085</v>
      </c>
      <c r="K132" s="70" t="s">
        <v>1086</v>
      </c>
      <c r="L132" s="68" t="s">
        <v>1084</v>
      </c>
      <c r="M132" s="68" t="s">
        <v>1081</v>
      </c>
      <c r="N132" s="71">
        <v>5581999035512</v>
      </c>
      <c r="O132" s="71" t="s">
        <v>106</v>
      </c>
      <c r="P132" s="71" t="s">
        <v>42</v>
      </c>
      <c r="Q132" s="68" t="s">
        <v>66</v>
      </c>
      <c r="R132" s="68" t="str" cm="1">
        <f t="array" ref="R132">_xlfn.IFS(BaseClientes[[#This Row],[tipoDeCliente]]="ADVISOR","ADVISOR",BaseClientes[[#This Row],[tipoDeCliente]]="FAMILIA","RETENCAO",BaseClientes[[#This Row],[tipoDeCliente]]="RETENCAO","RETENCAO",BaseClientes[[#This Row],[tipoDeCliente]]="NORMAL","CONSULTORIA",BaseClientes[[#This Row],[tipoDeCliente]]="HIBRIDO","CONSULTORIA")</f>
        <v>CONSULTORIA</v>
      </c>
      <c r="S132" s="68" t="s">
        <v>49</v>
      </c>
      <c r="T132" s="68" t="s">
        <v>50</v>
      </c>
      <c r="U132" s="68" t="s">
        <v>1082</v>
      </c>
      <c r="V132" s="71">
        <v>5581999035512</v>
      </c>
      <c r="W132" s="69">
        <v>44372</v>
      </c>
      <c r="X132" s="69">
        <v>44372</v>
      </c>
      <c r="Y132" s="68" t="s">
        <v>1080</v>
      </c>
      <c r="Z132" s="68" t="s">
        <v>1084</v>
      </c>
      <c r="AA132" s="68" t="s">
        <v>1081</v>
      </c>
      <c r="AB132" s="68" t="s">
        <v>3893</v>
      </c>
      <c r="AC132" s="68" t="s">
        <v>53</v>
      </c>
      <c r="AD132" s="68" t="s">
        <v>54</v>
      </c>
      <c r="AE132" s="68" t="s">
        <v>176</v>
      </c>
      <c r="AF132" s="72">
        <v>1</v>
      </c>
      <c r="AG132" s="68">
        <v>1</v>
      </c>
      <c r="AH132" s="68" t="s">
        <v>54</v>
      </c>
      <c r="AI132" s="68" t="s">
        <v>54</v>
      </c>
      <c r="AJ132" s="68" t="s">
        <v>54</v>
      </c>
      <c r="AK132" s="68" t="str" cm="1">
        <f t="array" ref="AK1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 s="69" t="s">
        <v>58</v>
      </c>
      <c r="AM132" s="69"/>
    </row>
    <row r="133" spans="1:39" ht="15" customHeight="1" x14ac:dyDescent="0.3">
      <c r="A133" s="68">
        <v>162</v>
      </c>
      <c r="B133" s="68" t="s">
        <v>1087</v>
      </c>
      <c r="C133" s="69">
        <v>29791</v>
      </c>
      <c r="D133" s="68" t="s">
        <v>40</v>
      </c>
      <c r="E133" s="71">
        <v>12022020162</v>
      </c>
      <c r="F133" s="68">
        <v>3525778</v>
      </c>
      <c r="G133" s="68" t="s">
        <v>42</v>
      </c>
      <c r="H133" s="68"/>
      <c r="I133" s="68" t="s">
        <v>3909</v>
      </c>
      <c r="J133" s="68" t="s">
        <v>1090</v>
      </c>
      <c r="K133" s="70" t="s">
        <v>1091</v>
      </c>
      <c r="L133" s="68" t="s">
        <v>1089</v>
      </c>
      <c r="M133" s="68" t="s">
        <v>1087</v>
      </c>
      <c r="N133" s="71">
        <v>5581973404363</v>
      </c>
      <c r="O133" s="71" t="s">
        <v>65</v>
      </c>
      <c r="P133" s="71" t="s">
        <v>42</v>
      </c>
      <c r="Q133" s="68" t="s">
        <v>66</v>
      </c>
      <c r="R133" s="68" t="str" cm="1">
        <f t="array" ref="R133">_xlfn.IFS(BaseClientes[[#This Row],[tipoDeCliente]]="ADVISOR","ADVISOR",BaseClientes[[#This Row],[tipoDeCliente]]="FAMILIA","RETENCAO",BaseClientes[[#This Row],[tipoDeCliente]]="RETENCAO","RETENCAO",BaseClientes[[#This Row],[tipoDeCliente]]="NORMAL","CONSULTORIA",BaseClientes[[#This Row],[tipoDeCliente]]="HIBRIDO","CONSULTORIA")</f>
        <v>CONSULTORIA</v>
      </c>
      <c r="S133" s="68" t="s">
        <v>49</v>
      </c>
      <c r="T133" s="68" t="s">
        <v>50</v>
      </c>
      <c r="U133" s="68" t="s">
        <v>1093</v>
      </c>
      <c r="V133" s="71">
        <v>5581973404363</v>
      </c>
      <c r="W133" s="69">
        <v>43873</v>
      </c>
      <c r="X133" s="69">
        <v>43873</v>
      </c>
      <c r="Y133" s="68" t="s">
        <v>1092</v>
      </c>
      <c r="Z133" s="68" t="s">
        <v>1089</v>
      </c>
      <c r="AA133" s="68" t="s">
        <v>1087</v>
      </c>
      <c r="AB133" s="68" t="s">
        <v>3893</v>
      </c>
      <c r="AC133" s="68" t="s">
        <v>53</v>
      </c>
      <c r="AD133" s="68" t="s">
        <v>54</v>
      </c>
      <c r="AE133" s="68" t="s">
        <v>176</v>
      </c>
      <c r="AF133" s="72">
        <v>1</v>
      </c>
      <c r="AG133" s="68">
        <v>1</v>
      </c>
      <c r="AH133" s="68" t="s">
        <v>54</v>
      </c>
      <c r="AI133" s="68" t="s">
        <v>54</v>
      </c>
      <c r="AJ133" s="68" t="s">
        <v>54</v>
      </c>
      <c r="AK133" s="68" t="str" cm="1">
        <f t="array" ref="AK1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 s="69" t="s">
        <v>58</v>
      </c>
      <c r="AM133" s="69"/>
    </row>
    <row r="134" spans="1:39" ht="15" customHeight="1" x14ac:dyDescent="0.3">
      <c r="A134" s="68">
        <v>163</v>
      </c>
      <c r="B134" s="68" t="s">
        <v>1094</v>
      </c>
      <c r="C134" s="69">
        <v>29901</v>
      </c>
      <c r="D134" s="68" t="s">
        <v>72</v>
      </c>
      <c r="E134" s="71">
        <v>12022020163</v>
      </c>
      <c r="F134" s="68">
        <v>376158</v>
      </c>
      <c r="G134" s="68" t="s">
        <v>42</v>
      </c>
      <c r="H134" s="68"/>
      <c r="I134" s="68" t="s">
        <v>3910</v>
      </c>
      <c r="J134" s="68" t="s">
        <v>1097</v>
      </c>
      <c r="K134" s="70" t="s">
        <v>1098</v>
      </c>
      <c r="L134" s="68" t="s">
        <v>3911</v>
      </c>
      <c r="M134" s="68" t="s">
        <v>1087</v>
      </c>
      <c r="N134" s="71">
        <v>5581992254952</v>
      </c>
      <c r="O134" s="71" t="s">
        <v>106</v>
      </c>
      <c r="P134" s="71" t="s">
        <v>42</v>
      </c>
      <c r="Q134" s="68" t="s">
        <v>66</v>
      </c>
      <c r="R134" s="68" t="str" cm="1">
        <f t="array" ref="R134">_xlfn.IFS(BaseClientes[[#This Row],[tipoDeCliente]]="ADVISOR","ADVISOR",BaseClientes[[#This Row],[tipoDeCliente]]="FAMILIA","RETENCAO",BaseClientes[[#This Row],[tipoDeCliente]]="RETENCAO","RETENCAO",BaseClientes[[#This Row],[tipoDeCliente]]="NORMAL","CONSULTORIA",BaseClientes[[#This Row],[tipoDeCliente]]="HIBRIDO","CONSULTORIA")</f>
        <v>CONSULTORIA</v>
      </c>
      <c r="S134" s="68" t="s">
        <v>49</v>
      </c>
      <c r="T134" s="68" t="s">
        <v>50</v>
      </c>
      <c r="U134" s="68" t="s">
        <v>1093</v>
      </c>
      <c r="V134" s="71">
        <v>5581993912763</v>
      </c>
      <c r="W134" s="69">
        <v>43873</v>
      </c>
      <c r="X134" s="69">
        <v>43873</v>
      </c>
      <c r="Y134" s="68" t="s">
        <v>1092</v>
      </c>
      <c r="Z134" s="68" t="s">
        <v>1089</v>
      </c>
      <c r="AA134" s="68" t="s">
        <v>1087</v>
      </c>
      <c r="AB134" s="68" t="s">
        <v>3893</v>
      </c>
      <c r="AC134" s="68" t="s">
        <v>53</v>
      </c>
      <c r="AD134" s="68" t="s">
        <v>54</v>
      </c>
      <c r="AE134" s="68" t="s">
        <v>176</v>
      </c>
      <c r="AF134" s="72">
        <v>1</v>
      </c>
      <c r="AG134" s="68">
        <v>1</v>
      </c>
      <c r="AH134" s="68" t="s">
        <v>54</v>
      </c>
      <c r="AI134" s="68" t="s">
        <v>54</v>
      </c>
      <c r="AJ134" s="68" t="s">
        <v>54</v>
      </c>
      <c r="AK134" s="68" t="str" cm="1">
        <f t="array" ref="AK1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 s="69" t="s">
        <v>58</v>
      </c>
      <c r="AM134" s="69"/>
    </row>
    <row r="135" spans="1:39" ht="15" customHeight="1" x14ac:dyDescent="0.3">
      <c r="A135" s="68">
        <v>164</v>
      </c>
      <c r="B135" s="68" t="s">
        <v>1099</v>
      </c>
      <c r="C135" s="69">
        <v>20587</v>
      </c>
      <c r="D135" s="68" t="s">
        <v>72</v>
      </c>
      <c r="E135" s="71">
        <v>7072021164</v>
      </c>
      <c r="F135" s="68">
        <v>5674824</v>
      </c>
      <c r="G135" s="68" t="s">
        <v>42</v>
      </c>
      <c r="H135" s="68"/>
      <c r="I135" s="68" t="s">
        <v>42</v>
      </c>
      <c r="J135" s="68" t="s">
        <v>1101</v>
      </c>
      <c r="K135" s="70" t="s">
        <v>1102</v>
      </c>
      <c r="L135" s="68" t="s">
        <v>1103</v>
      </c>
      <c r="M135" s="68" t="s">
        <v>1099</v>
      </c>
      <c r="N135" s="71">
        <v>5587999888634</v>
      </c>
      <c r="O135" s="71" t="s">
        <v>47</v>
      </c>
      <c r="P135" s="71" t="s">
        <v>42</v>
      </c>
      <c r="Q135" s="68" t="s">
        <v>683</v>
      </c>
      <c r="R135" s="68" t="str" cm="1">
        <f t="array" ref="R135">_xlfn.IFS(BaseClientes[[#This Row],[tipoDeCliente]]="ADVISOR","ADVISOR",BaseClientes[[#This Row],[tipoDeCliente]]="FAMILIA","RETENCAO",BaseClientes[[#This Row],[tipoDeCliente]]="RETENCAO","RETENCAO",BaseClientes[[#This Row],[tipoDeCliente]]="NORMAL","CONSULTORIA",BaseClientes[[#This Row],[tipoDeCliente]]="HIBRIDO","CONSULTORIA")</f>
        <v>CONSULTORIA</v>
      </c>
      <c r="S135" s="68" t="s">
        <v>684</v>
      </c>
      <c r="T135" s="68" t="s">
        <v>50</v>
      </c>
      <c r="U135" s="68" t="s">
        <v>1104</v>
      </c>
      <c r="V135" s="71">
        <v>5587999888634</v>
      </c>
      <c r="W135" s="69">
        <v>44384</v>
      </c>
      <c r="X135" s="69">
        <v>44384</v>
      </c>
      <c r="Y135" s="68" t="s">
        <v>1103</v>
      </c>
      <c r="Z135" s="68" t="s">
        <v>1103</v>
      </c>
      <c r="AA135" s="68" t="s">
        <v>1099</v>
      </c>
      <c r="AB135" s="68" t="s">
        <v>3894</v>
      </c>
      <c r="AC135" s="68" t="s">
        <v>53</v>
      </c>
      <c r="AD135" s="68" t="s">
        <v>54</v>
      </c>
      <c r="AE135" s="68" t="s">
        <v>176</v>
      </c>
      <c r="AF135" s="72">
        <v>1</v>
      </c>
      <c r="AG135" s="68">
        <v>1</v>
      </c>
      <c r="AH135" s="68" t="s">
        <v>54</v>
      </c>
      <c r="AI135" s="68" t="s">
        <v>56</v>
      </c>
      <c r="AJ135" s="68" t="s">
        <v>54</v>
      </c>
      <c r="AK135" s="68" t="str" cm="1">
        <f t="array" ref="AK1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 s="69" t="s">
        <v>69</v>
      </c>
      <c r="AM135" s="69">
        <v>44713</v>
      </c>
    </row>
    <row r="136" spans="1:39" ht="15" customHeight="1" x14ac:dyDescent="0.3">
      <c r="A136" s="68">
        <v>165</v>
      </c>
      <c r="B136" s="68" t="s">
        <v>1105</v>
      </c>
      <c r="C136" s="69"/>
      <c r="D136" s="68" t="s">
        <v>84</v>
      </c>
      <c r="E136" s="71">
        <v>5072021165</v>
      </c>
      <c r="F136" s="68">
        <v>5747104</v>
      </c>
      <c r="G136" s="68" t="s">
        <v>42</v>
      </c>
      <c r="H136" s="68"/>
      <c r="I136" s="68" t="s">
        <v>4076</v>
      </c>
      <c r="J136" s="68" t="s">
        <v>1108</v>
      </c>
      <c r="K136" s="70" t="s">
        <v>1109</v>
      </c>
      <c r="L136" s="68" t="s">
        <v>4077</v>
      </c>
      <c r="M136" s="68" t="s">
        <v>1105</v>
      </c>
      <c r="N136" s="71">
        <v>0</v>
      </c>
      <c r="O136" s="71" t="s">
        <v>47</v>
      </c>
      <c r="P136" s="71" t="s">
        <v>42</v>
      </c>
      <c r="Q136" s="68" t="s">
        <v>66</v>
      </c>
      <c r="R136" s="68" t="str" cm="1">
        <f t="array" ref="R136">_xlfn.IFS(BaseClientes[[#This Row],[tipoDeCliente]]="ADVISOR","ADVISOR",BaseClientes[[#This Row],[tipoDeCliente]]="FAMILIA","RETENCAO",BaseClientes[[#This Row],[tipoDeCliente]]="RETENCAO","RETENCAO",BaseClientes[[#This Row],[tipoDeCliente]]="NORMAL","CONSULTORIA",BaseClientes[[#This Row],[tipoDeCliente]]="HIBRIDO","CONSULTORIA")</f>
        <v>RETENCAO</v>
      </c>
      <c r="S136" s="68" t="s">
        <v>49</v>
      </c>
      <c r="T136" s="68" t="s">
        <v>50</v>
      </c>
      <c r="U136" s="68" t="s">
        <v>163</v>
      </c>
      <c r="V136" s="71"/>
      <c r="W136" s="69">
        <v>44382</v>
      </c>
      <c r="X136" s="69">
        <v>44382</v>
      </c>
      <c r="Y136" s="68" t="s">
        <v>66</v>
      </c>
      <c r="Z136" s="68" t="s">
        <v>4077</v>
      </c>
      <c r="AA136" s="68" t="s">
        <v>1105</v>
      </c>
      <c r="AB136" s="68" t="s">
        <v>89</v>
      </c>
      <c r="AC136" s="68" t="s">
        <v>53</v>
      </c>
      <c r="AD136" s="68" t="s">
        <v>56</v>
      </c>
      <c r="AE136" s="68" t="s">
        <v>68</v>
      </c>
      <c r="AF136" s="72">
        <v>0</v>
      </c>
      <c r="AG136" s="68" t="s">
        <v>42</v>
      </c>
      <c r="AH136" s="68" t="s">
        <v>54</v>
      </c>
      <c r="AI136" s="68" t="s">
        <v>56</v>
      </c>
      <c r="AJ136" s="68" t="s">
        <v>54</v>
      </c>
      <c r="AK136" s="68" t="str" cm="1">
        <f t="array" ref="AK1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 s="69" t="s">
        <v>58</v>
      </c>
      <c r="AM136" s="69"/>
    </row>
    <row r="137" spans="1:39" ht="15" customHeight="1" x14ac:dyDescent="0.3">
      <c r="A137" s="68">
        <v>166</v>
      </c>
      <c r="B137" s="68" t="s">
        <v>1111</v>
      </c>
      <c r="C137" s="69">
        <v>24323</v>
      </c>
      <c r="D137" s="68" t="s">
        <v>40</v>
      </c>
      <c r="E137" s="71">
        <v>22072021166</v>
      </c>
      <c r="F137" s="68">
        <v>5946800</v>
      </c>
      <c r="G137" s="68" t="s">
        <v>42</v>
      </c>
      <c r="H137" s="68"/>
      <c r="I137" s="68" t="s">
        <v>4087</v>
      </c>
      <c r="J137" s="68" t="s">
        <v>1114</v>
      </c>
      <c r="K137" s="105" t="s">
        <v>1115</v>
      </c>
      <c r="L137" s="68" t="s">
        <v>4088</v>
      </c>
      <c r="M137" s="68" t="s">
        <v>1111</v>
      </c>
      <c r="N137" s="71">
        <v>5575999105847</v>
      </c>
      <c r="O137" s="71" t="s">
        <v>47</v>
      </c>
      <c r="P137" s="71" t="s">
        <v>42</v>
      </c>
      <c r="Q137" s="68" t="s">
        <v>66</v>
      </c>
      <c r="R137" s="68" t="str" cm="1">
        <f t="array" ref="R137">_xlfn.IFS(BaseClientes[[#This Row],[tipoDeCliente]]="ADVISOR","ADVISOR",BaseClientes[[#This Row],[tipoDeCliente]]="FAMILIA","RETENCAO",BaseClientes[[#This Row],[tipoDeCliente]]="RETENCAO","RETENCAO",BaseClientes[[#This Row],[tipoDeCliente]]="NORMAL","CONSULTORIA",BaseClientes[[#This Row],[tipoDeCliente]]="HIBRIDO","CONSULTORIA")</f>
        <v>CONSULTORIA</v>
      </c>
      <c r="S137" s="68" t="s">
        <v>936</v>
      </c>
      <c r="T137" s="68" t="s">
        <v>296</v>
      </c>
      <c r="U137" s="68" t="s">
        <v>937</v>
      </c>
      <c r="V137" s="71">
        <v>5575999105847</v>
      </c>
      <c r="W137" s="69">
        <v>44399</v>
      </c>
      <c r="X137" s="69">
        <v>44399</v>
      </c>
      <c r="Y137" s="68" t="s">
        <v>1116</v>
      </c>
      <c r="Z137" s="68" t="s">
        <v>1113</v>
      </c>
      <c r="AA137" s="68" t="s">
        <v>1111</v>
      </c>
      <c r="AB137" s="68" t="s">
        <v>3912</v>
      </c>
      <c r="AC137" s="68" t="s">
        <v>140</v>
      </c>
      <c r="AD137" s="68" t="s">
        <v>54</v>
      </c>
      <c r="AE137" s="68" t="s">
        <v>176</v>
      </c>
      <c r="AF137" s="72">
        <v>1</v>
      </c>
      <c r="AG137" s="68">
        <v>1</v>
      </c>
      <c r="AH137" s="68" t="s">
        <v>54</v>
      </c>
      <c r="AI137" s="68" t="s">
        <v>56</v>
      </c>
      <c r="AJ137" s="68" t="s">
        <v>54</v>
      </c>
      <c r="AK137" s="68" t="str" cm="1">
        <f t="array" ref="AK1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 s="69" t="s">
        <v>58</v>
      </c>
      <c r="AM137" s="69"/>
    </row>
    <row r="138" spans="1:39" ht="15" customHeight="1" x14ac:dyDescent="0.3">
      <c r="A138" s="68">
        <v>167</v>
      </c>
      <c r="B138" s="68" t="s">
        <v>1111</v>
      </c>
      <c r="C138" s="69">
        <v>24323</v>
      </c>
      <c r="D138" s="68" t="s">
        <v>40</v>
      </c>
      <c r="E138" s="71">
        <v>22072021167</v>
      </c>
      <c r="F138" s="68">
        <v>5976387</v>
      </c>
      <c r="G138" s="68" t="s">
        <v>42</v>
      </c>
      <c r="H138" s="68"/>
      <c r="I138" s="68" t="s">
        <v>4086</v>
      </c>
      <c r="J138" s="68" t="s">
        <v>1114</v>
      </c>
      <c r="K138" s="70" t="s">
        <v>1119</v>
      </c>
      <c r="L138" s="68" t="s">
        <v>1113</v>
      </c>
      <c r="M138" s="68" t="s">
        <v>1111</v>
      </c>
      <c r="N138" s="71">
        <v>5575999105847</v>
      </c>
      <c r="O138" s="71" t="s">
        <v>47</v>
      </c>
      <c r="P138" s="71" t="s">
        <v>42</v>
      </c>
      <c r="Q138" s="68" t="s">
        <v>66</v>
      </c>
      <c r="R138" s="68" t="str" cm="1">
        <f t="array" ref="R138">_xlfn.IFS(BaseClientes[[#This Row],[tipoDeCliente]]="ADVISOR","ADVISOR",BaseClientes[[#This Row],[tipoDeCliente]]="FAMILIA","RETENCAO",BaseClientes[[#This Row],[tipoDeCliente]]="RETENCAO","RETENCAO",BaseClientes[[#This Row],[tipoDeCliente]]="NORMAL","CONSULTORIA",BaseClientes[[#This Row],[tipoDeCliente]]="HIBRIDO","CONSULTORIA")</f>
        <v>CONSULTORIA</v>
      </c>
      <c r="S138" s="68" t="s">
        <v>936</v>
      </c>
      <c r="T138" s="68" t="s">
        <v>296</v>
      </c>
      <c r="U138" s="68" t="s">
        <v>937</v>
      </c>
      <c r="V138" s="71">
        <v>5575999105847</v>
      </c>
      <c r="W138" s="69">
        <v>44399</v>
      </c>
      <c r="X138" s="69">
        <v>44399</v>
      </c>
      <c r="Y138" s="68" t="s">
        <v>1116</v>
      </c>
      <c r="Z138" s="68" t="s">
        <v>1113</v>
      </c>
      <c r="AA138" s="68" t="s">
        <v>1111</v>
      </c>
      <c r="AB138" s="68" t="s">
        <v>3912</v>
      </c>
      <c r="AC138" s="68" t="s">
        <v>140</v>
      </c>
      <c r="AD138" s="68" t="s">
        <v>54</v>
      </c>
      <c r="AE138" s="68" t="s">
        <v>176</v>
      </c>
      <c r="AF138" s="72">
        <v>1</v>
      </c>
      <c r="AG138" s="68">
        <v>1</v>
      </c>
      <c r="AH138" s="68" t="s">
        <v>54</v>
      </c>
      <c r="AI138" s="68" t="s">
        <v>56</v>
      </c>
      <c r="AJ138" s="68" t="s">
        <v>54</v>
      </c>
      <c r="AK138" s="68" t="str" cm="1">
        <f t="array" ref="AK1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 s="69" t="s">
        <v>58</v>
      </c>
      <c r="AM138" s="69"/>
    </row>
    <row r="139" spans="1:39" ht="15" customHeight="1" x14ac:dyDescent="0.3">
      <c r="A139" s="68">
        <v>168</v>
      </c>
      <c r="B139" s="68" t="s">
        <v>1121</v>
      </c>
      <c r="C139" s="69">
        <v>20715</v>
      </c>
      <c r="D139" s="68" t="s">
        <v>40</v>
      </c>
      <c r="E139" s="71">
        <v>19072021168</v>
      </c>
      <c r="F139" s="68">
        <v>2867858</v>
      </c>
      <c r="G139" s="68" t="s">
        <v>42</v>
      </c>
      <c r="H139" s="68"/>
      <c r="I139" s="68" t="s">
        <v>42</v>
      </c>
      <c r="J139" s="68" t="s">
        <v>1123</v>
      </c>
      <c r="K139" s="70" t="s">
        <v>1124</v>
      </c>
      <c r="L139" s="68" t="s">
        <v>4081</v>
      </c>
      <c r="M139" s="68" t="s">
        <v>1121</v>
      </c>
      <c r="N139" s="71">
        <v>5562984877877</v>
      </c>
      <c r="O139" s="71" t="s">
        <v>42</v>
      </c>
      <c r="P139" s="71" t="s">
        <v>42</v>
      </c>
      <c r="Q139" s="68" t="s">
        <v>66</v>
      </c>
      <c r="R139" s="68" t="str" cm="1">
        <f t="array" ref="R139">_xlfn.IFS(BaseClientes[[#This Row],[tipoDeCliente]]="ADVISOR","ADVISOR",BaseClientes[[#This Row],[tipoDeCliente]]="FAMILIA","RETENCAO",BaseClientes[[#This Row],[tipoDeCliente]]="RETENCAO","RETENCAO",BaseClientes[[#This Row],[tipoDeCliente]]="NORMAL","CONSULTORIA",BaseClientes[[#This Row],[tipoDeCliente]]="HIBRIDO","CONSULTORIA")</f>
        <v>CONSULTORIA</v>
      </c>
      <c r="S139" s="68" t="s">
        <v>2459</v>
      </c>
      <c r="T139" s="68" t="s">
        <v>605</v>
      </c>
      <c r="U139" s="68" t="s">
        <v>1126</v>
      </c>
      <c r="V139" s="71">
        <v>5562984877877</v>
      </c>
      <c r="W139" s="69">
        <v>44396</v>
      </c>
      <c r="X139" s="69">
        <v>44396</v>
      </c>
      <c r="Y139" s="68" t="s">
        <v>4081</v>
      </c>
      <c r="Z139" s="68" t="s">
        <v>4081</v>
      </c>
      <c r="AA139" s="68" t="s">
        <v>1121</v>
      </c>
      <c r="AB139" s="68" t="s">
        <v>3920</v>
      </c>
      <c r="AC139" s="68" t="s">
        <v>53</v>
      </c>
      <c r="AD139" s="68" t="s">
        <v>56</v>
      </c>
      <c r="AE139" s="68" t="s">
        <v>176</v>
      </c>
      <c r="AF139" s="72">
        <v>0</v>
      </c>
      <c r="AG139" s="68" t="s">
        <v>42</v>
      </c>
      <c r="AH139" s="68" t="s">
        <v>54</v>
      </c>
      <c r="AI139" s="68" t="s">
        <v>56</v>
      </c>
      <c r="AJ139" s="68" t="s">
        <v>54</v>
      </c>
      <c r="AK139" s="68" t="str" cm="1">
        <f t="array" ref="AK1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 s="69" t="s">
        <v>69</v>
      </c>
      <c r="AM139" s="69">
        <v>44616</v>
      </c>
    </row>
    <row r="140" spans="1:39" ht="15" customHeight="1" x14ac:dyDescent="0.3">
      <c r="A140" s="68">
        <v>169</v>
      </c>
      <c r="B140" s="68" t="s">
        <v>1127</v>
      </c>
      <c r="C140" s="69">
        <v>31963</v>
      </c>
      <c r="D140" s="68" t="s">
        <v>40</v>
      </c>
      <c r="E140" s="71">
        <v>17082021169</v>
      </c>
      <c r="F140" s="68">
        <v>302971</v>
      </c>
      <c r="G140" s="68" t="s">
        <v>42</v>
      </c>
      <c r="H140" s="68"/>
      <c r="I140" s="68" t="s">
        <v>42</v>
      </c>
      <c r="J140" s="68" t="s">
        <v>1130</v>
      </c>
      <c r="K140" s="70" t="s">
        <v>1131</v>
      </c>
      <c r="L140" s="68" t="s">
        <v>1132</v>
      </c>
      <c r="M140" s="68" t="s">
        <v>1127</v>
      </c>
      <c r="N140" s="71">
        <v>5581981813605</v>
      </c>
      <c r="O140" s="71" t="s">
        <v>47</v>
      </c>
      <c r="P140" s="71" t="s">
        <v>42</v>
      </c>
      <c r="Q140" s="68" t="s">
        <v>66</v>
      </c>
      <c r="R140" s="68" t="str" cm="1">
        <f t="array" ref="R140">_xlfn.IFS(BaseClientes[[#This Row],[tipoDeCliente]]="ADVISOR","ADVISOR",BaseClientes[[#This Row],[tipoDeCliente]]="FAMILIA","RETENCAO",BaseClientes[[#This Row],[tipoDeCliente]]="RETENCAO","RETENCAO",BaseClientes[[#This Row],[tipoDeCliente]]="NORMAL","CONSULTORIA",BaseClientes[[#This Row],[tipoDeCliente]]="HIBRIDO","CONSULTORIA")</f>
        <v>CONSULTORIA</v>
      </c>
      <c r="S140" s="68" t="s">
        <v>49</v>
      </c>
      <c r="T140" s="68" t="s">
        <v>50</v>
      </c>
      <c r="U140" s="68" t="s">
        <v>553</v>
      </c>
      <c r="V140" s="71">
        <v>5581981813605</v>
      </c>
      <c r="W140" s="69">
        <v>44425</v>
      </c>
      <c r="X140" s="69">
        <v>44425</v>
      </c>
      <c r="Y140" s="68" t="s">
        <v>1132</v>
      </c>
      <c r="Z140" s="68" t="s">
        <v>1132</v>
      </c>
      <c r="AA140" s="68" t="s">
        <v>1127</v>
      </c>
      <c r="AB140" s="68" t="s">
        <v>3894</v>
      </c>
      <c r="AC140" s="68" t="s">
        <v>140</v>
      </c>
      <c r="AD140" s="68" t="s">
        <v>56</v>
      </c>
      <c r="AE140" s="68" t="s">
        <v>176</v>
      </c>
      <c r="AF140" s="72">
        <v>1</v>
      </c>
      <c r="AG140" s="68">
        <v>1</v>
      </c>
      <c r="AH140" s="68" t="s">
        <v>54</v>
      </c>
      <c r="AI140" s="68" t="s">
        <v>56</v>
      </c>
      <c r="AJ140" s="68" t="s">
        <v>54</v>
      </c>
      <c r="AK140" s="68" t="str" cm="1">
        <f t="array" ref="AK1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 s="69" t="s">
        <v>69</v>
      </c>
      <c r="AM140" s="69">
        <v>44732</v>
      </c>
    </row>
    <row r="141" spans="1:39" ht="15" customHeight="1" x14ac:dyDescent="0.3">
      <c r="A141" s="68">
        <v>170</v>
      </c>
      <c r="B141" s="68" t="s">
        <v>1133</v>
      </c>
      <c r="C141" s="69">
        <v>29688</v>
      </c>
      <c r="D141" s="68" t="s">
        <v>40</v>
      </c>
      <c r="E141" s="71">
        <v>12072021170</v>
      </c>
      <c r="F141" s="68">
        <v>343672</v>
      </c>
      <c r="G141" s="104">
        <v>865354</v>
      </c>
      <c r="H141" s="68"/>
      <c r="I141" s="187" t="s">
        <v>4078</v>
      </c>
      <c r="J141" s="68" t="s">
        <v>1135</v>
      </c>
      <c r="K141" s="70" t="s">
        <v>1136</v>
      </c>
      <c r="L141" s="68" t="s">
        <v>4079</v>
      </c>
      <c r="M141" s="68" t="s">
        <v>1133</v>
      </c>
      <c r="N141" s="71">
        <v>5562984877877</v>
      </c>
      <c r="O141" s="71" t="s">
        <v>106</v>
      </c>
      <c r="P141" s="71" t="s">
        <v>42</v>
      </c>
      <c r="Q141" s="68" t="s">
        <v>66</v>
      </c>
      <c r="R141" s="68" t="str" cm="1">
        <f t="array" ref="R141">_xlfn.IFS(BaseClientes[[#This Row],[tipoDeCliente]]="ADVISOR","ADVISOR",BaseClientes[[#This Row],[tipoDeCliente]]="FAMILIA","RETENCAO",BaseClientes[[#This Row],[tipoDeCliente]]="RETENCAO","RETENCAO",BaseClientes[[#This Row],[tipoDeCliente]]="NORMAL","CONSULTORIA",BaseClientes[[#This Row],[tipoDeCliente]]="HIBRIDO","CONSULTORIA")</f>
        <v>RETENCAO</v>
      </c>
      <c r="S141" s="68" t="s">
        <v>2459</v>
      </c>
      <c r="T141" s="68" t="s">
        <v>605</v>
      </c>
      <c r="U141" s="68" t="s">
        <v>1138</v>
      </c>
      <c r="V141" s="71">
        <v>5562984877877</v>
      </c>
      <c r="W141" s="69">
        <v>44389</v>
      </c>
      <c r="X141" s="69">
        <v>44389</v>
      </c>
      <c r="Y141" s="68" t="s">
        <v>602</v>
      </c>
      <c r="Z141" s="68" t="s">
        <v>4079</v>
      </c>
      <c r="AA141" s="68" t="s">
        <v>1133</v>
      </c>
      <c r="AB141" s="68" t="s">
        <v>3912</v>
      </c>
      <c r="AC141" s="68" t="s">
        <v>53</v>
      </c>
      <c r="AD141" s="68" t="s">
        <v>56</v>
      </c>
      <c r="AE141" s="68" t="s">
        <v>68</v>
      </c>
      <c r="AF141" s="72">
        <v>0.5</v>
      </c>
      <c r="AG141" s="68" t="s">
        <v>42</v>
      </c>
      <c r="AH141" s="68" t="s">
        <v>56</v>
      </c>
      <c r="AI141" s="68" t="s">
        <v>56</v>
      </c>
      <c r="AJ141" s="68" t="s">
        <v>56</v>
      </c>
      <c r="AK141" s="68" t="str" cm="1">
        <f t="array" ref="AK1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1" s="69" t="s">
        <v>58</v>
      </c>
      <c r="AM141" s="69"/>
    </row>
    <row r="142" spans="1:39" ht="15" customHeight="1" x14ac:dyDescent="0.3">
      <c r="A142" s="68">
        <v>171</v>
      </c>
      <c r="B142" s="68" t="s">
        <v>1139</v>
      </c>
      <c r="C142" s="69">
        <v>31932</v>
      </c>
      <c r="D142" s="68" t="s">
        <v>72</v>
      </c>
      <c r="E142" s="71">
        <v>12072021171</v>
      </c>
      <c r="F142" s="68">
        <v>47174</v>
      </c>
      <c r="G142" s="68" t="s">
        <v>42</v>
      </c>
      <c r="H142" s="68"/>
      <c r="I142" s="68" t="s">
        <v>1141</v>
      </c>
      <c r="J142" s="68" t="s">
        <v>1142</v>
      </c>
      <c r="K142" s="70" t="s">
        <v>1143</v>
      </c>
      <c r="L142" s="68" t="s">
        <v>4080</v>
      </c>
      <c r="M142" s="68" t="s">
        <v>1133</v>
      </c>
      <c r="N142" s="71">
        <v>5562984877877</v>
      </c>
      <c r="O142" s="71" t="s">
        <v>42</v>
      </c>
      <c r="P142" s="71" t="s">
        <v>42</v>
      </c>
      <c r="Q142" s="68" t="s">
        <v>66</v>
      </c>
      <c r="R142" s="68" t="str" cm="1">
        <f t="array" ref="R142">_xlfn.IFS(BaseClientes[[#This Row],[tipoDeCliente]]="ADVISOR","ADVISOR",BaseClientes[[#This Row],[tipoDeCliente]]="FAMILIA","RETENCAO",BaseClientes[[#This Row],[tipoDeCliente]]="RETENCAO","RETENCAO",BaseClientes[[#This Row],[tipoDeCliente]]="NORMAL","CONSULTORIA",BaseClientes[[#This Row],[tipoDeCliente]]="HIBRIDO","CONSULTORIA")</f>
        <v>RETENCAO</v>
      </c>
      <c r="S142" s="68" t="s">
        <v>2459</v>
      </c>
      <c r="T142" s="68" t="s">
        <v>605</v>
      </c>
      <c r="U142" s="68" t="s">
        <v>1138</v>
      </c>
      <c r="V142" s="71">
        <v>5562996863457</v>
      </c>
      <c r="W142" s="69">
        <v>44389</v>
      </c>
      <c r="X142" s="69">
        <v>44389</v>
      </c>
      <c r="Y142" s="68" t="s">
        <v>602</v>
      </c>
      <c r="Z142" s="68" t="s">
        <v>4080</v>
      </c>
      <c r="AA142" s="68" t="s">
        <v>1139</v>
      </c>
      <c r="AB142" s="68" t="s">
        <v>3912</v>
      </c>
      <c r="AC142" s="68" t="s">
        <v>53</v>
      </c>
      <c r="AD142" s="68" t="s">
        <v>54</v>
      </c>
      <c r="AE142" s="68" t="s">
        <v>68</v>
      </c>
      <c r="AF142" s="72">
        <v>0.5</v>
      </c>
      <c r="AG142" s="68" t="s">
        <v>42</v>
      </c>
      <c r="AH142" s="68" t="s">
        <v>54</v>
      </c>
      <c r="AI142" s="68" t="s">
        <v>56</v>
      </c>
      <c r="AJ142" s="68" t="s">
        <v>56</v>
      </c>
      <c r="AK142" s="68" t="str" cm="1">
        <f t="array" ref="AK1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2" s="69" t="s">
        <v>58</v>
      </c>
      <c r="AM142" s="69"/>
    </row>
    <row r="143" spans="1:39" ht="15" customHeight="1" x14ac:dyDescent="0.3">
      <c r="A143" s="68">
        <v>173</v>
      </c>
      <c r="B143" s="68" t="s">
        <v>1149</v>
      </c>
      <c r="C143" s="69">
        <v>39260</v>
      </c>
      <c r="D143" s="68" t="s">
        <v>72</v>
      </c>
      <c r="E143" s="71">
        <v>19072021173</v>
      </c>
      <c r="F143" s="68">
        <v>2508931</v>
      </c>
      <c r="G143" s="68" t="s">
        <v>42</v>
      </c>
      <c r="H143" s="68"/>
      <c r="I143" s="68" t="s">
        <v>4082</v>
      </c>
      <c r="J143" s="68" t="s">
        <v>1151</v>
      </c>
      <c r="K143" s="70" t="s">
        <v>1152</v>
      </c>
      <c r="L143" s="68" t="s">
        <v>4083</v>
      </c>
      <c r="M143" s="68" t="s">
        <v>1154</v>
      </c>
      <c r="N143" s="71">
        <v>5562999800856</v>
      </c>
      <c r="O143" s="71" t="s">
        <v>65</v>
      </c>
      <c r="P143" s="71" t="s">
        <v>42</v>
      </c>
      <c r="Q143" s="68" t="s">
        <v>66</v>
      </c>
      <c r="R143" s="68" t="str" cm="1">
        <f t="array" ref="R143">_xlfn.IFS(BaseClientes[[#This Row],[tipoDeCliente]]="ADVISOR","ADVISOR",BaseClientes[[#This Row],[tipoDeCliente]]="FAMILIA","RETENCAO",BaseClientes[[#This Row],[tipoDeCliente]]="RETENCAO","RETENCAO",BaseClientes[[#This Row],[tipoDeCliente]]="NORMAL","CONSULTORIA",BaseClientes[[#This Row],[tipoDeCliente]]="HIBRIDO","CONSULTORIA")</f>
        <v>CONSULTORIA</v>
      </c>
      <c r="S143" s="68" t="s">
        <v>2459</v>
      </c>
      <c r="T143" s="68" t="s">
        <v>605</v>
      </c>
      <c r="U143" s="68" t="s">
        <v>1155</v>
      </c>
      <c r="V143" s="71">
        <v>5562999800856</v>
      </c>
      <c r="W143" s="69">
        <v>44396</v>
      </c>
      <c r="X143" s="69">
        <v>44396</v>
      </c>
      <c r="Y143" s="68" t="s">
        <v>602</v>
      </c>
      <c r="Z143" s="68" t="s">
        <v>4084</v>
      </c>
      <c r="AA143" s="68" t="s">
        <v>1154</v>
      </c>
      <c r="AB143" s="68" t="s">
        <v>151</v>
      </c>
      <c r="AC143" s="68" t="s">
        <v>140</v>
      </c>
      <c r="AD143" s="68" t="s">
        <v>56</v>
      </c>
      <c r="AE143" s="68" t="s">
        <v>176</v>
      </c>
      <c r="AF143" s="72">
        <v>1</v>
      </c>
      <c r="AG143" s="68">
        <v>1</v>
      </c>
      <c r="AH143" s="68" t="s">
        <v>54</v>
      </c>
      <c r="AI143" s="68" t="s">
        <v>56</v>
      </c>
      <c r="AJ143" s="68" t="s">
        <v>56</v>
      </c>
      <c r="AK143" s="68" t="str" cm="1">
        <f t="array" ref="AK1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3" s="69" t="s">
        <v>58</v>
      </c>
      <c r="AM143" s="69"/>
    </row>
    <row r="144" spans="1:39" ht="15" customHeight="1" x14ac:dyDescent="0.3">
      <c r="A144" s="68">
        <v>174</v>
      </c>
      <c r="B144" s="68" t="s">
        <v>1154</v>
      </c>
      <c r="C144" s="69">
        <v>23453</v>
      </c>
      <c r="D144" s="68" t="s">
        <v>72</v>
      </c>
      <c r="E144" s="71">
        <v>19072021174</v>
      </c>
      <c r="F144" s="68">
        <v>592846</v>
      </c>
      <c r="G144" s="68" t="s">
        <v>42</v>
      </c>
      <c r="H144" s="68"/>
      <c r="I144" s="68" t="s">
        <v>4085</v>
      </c>
      <c r="J144" s="68" t="s">
        <v>1158</v>
      </c>
      <c r="K144" s="70" t="s">
        <v>1152</v>
      </c>
      <c r="L144" s="68" t="s">
        <v>4084</v>
      </c>
      <c r="M144" s="68" t="s">
        <v>1154</v>
      </c>
      <c r="N144" s="71">
        <v>5562999800856</v>
      </c>
      <c r="O144" s="71" t="s">
        <v>106</v>
      </c>
      <c r="P144" s="71" t="s">
        <v>42</v>
      </c>
      <c r="Q144" s="68" t="s">
        <v>66</v>
      </c>
      <c r="R144" s="68" t="str" cm="1">
        <f t="array" ref="R144">_xlfn.IFS(BaseClientes[[#This Row],[tipoDeCliente]]="ADVISOR","ADVISOR",BaseClientes[[#This Row],[tipoDeCliente]]="FAMILIA","RETENCAO",BaseClientes[[#This Row],[tipoDeCliente]]="RETENCAO","RETENCAO",BaseClientes[[#This Row],[tipoDeCliente]]="NORMAL","CONSULTORIA",BaseClientes[[#This Row],[tipoDeCliente]]="HIBRIDO","CONSULTORIA")</f>
        <v>CONSULTORIA</v>
      </c>
      <c r="S144" s="68" t="s">
        <v>2459</v>
      </c>
      <c r="T144" s="68" t="s">
        <v>605</v>
      </c>
      <c r="U144" s="68" t="s">
        <v>1155</v>
      </c>
      <c r="V144" s="71">
        <v>5562999800856</v>
      </c>
      <c r="W144" s="69">
        <v>44396</v>
      </c>
      <c r="X144" s="69">
        <v>44396</v>
      </c>
      <c r="Y144" s="68" t="s">
        <v>602</v>
      </c>
      <c r="Z144" s="68" t="s">
        <v>4084</v>
      </c>
      <c r="AA144" s="68" t="s">
        <v>1154</v>
      </c>
      <c r="AB144" s="68" t="s">
        <v>4064</v>
      </c>
      <c r="AC144" s="68" t="s">
        <v>53</v>
      </c>
      <c r="AD144" s="68" t="s">
        <v>54</v>
      </c>
      <c r="AE144" s="68" t="s">
        <v>176</v>
      </c>
      <c r="AF144" s="72">
        <v>1</v>
      </c>
      <c r="AG144" s="68">
        <v>1</v>
      </c>
      <c r="AH144" s="68" t="s">
        <v>54</v>
      </c>
      <c r="AI144" s="68" t="s">
        <v>56</v>
      </c>
      <c r="AJ144" s="68" t="s">
        <v>54</v>
      </c>
      <c r="AK144" s="68" t="str" cm="1">
        <f t="array" ref="AK1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4" s="69" t="s">
        <v>58</v>
      </c>
      <c r="AM144" s="69"/>
    </row>
    <row r="145" spans="1:39" ht="15" customHeight="1" x14ac:dyDescent="0.3">
      <c r="A145" s="68">
        <v>175</v>
      </c>
      <c r="B145" s="68" t="s">
        <v>3079</v>
      </c>
      <c r="C145" s="69">
        <v>26601</v>
      </c>
      <c r="D145" s="68" t="s">
        <v>72</v>
      </c>
      <c r="E145" s="71">
        <v>18082021175</v>
      </c>
      <c r="F145" s="68">
        <v>45732</v>
      </c>
      <c r="G145" s="68" t="s">
        <v>42</v>
      </c>
      <c r="H145" s="68"/>
      <c r="I145" s="68" t="s">
        <v>4089</v>
      </c>
      <c r="J145" s="68" t="s">
        <v>1162</v>
      </c>
      <c r="K145" s="70" t="s">
        <v>1163</v>
      </c>
      <c r="L145" s="68" t="s">
        <v>1161</v>
      </c>
      <c r="M145" s="68" t="s">
        <v>3079</v>
      </c>
      <c r="N145" s="71">
        <v>5562981153905</v>
      </c>
      <c r="O145" s="71" t="s">
        <v>106</v>
      </c>
      <c r="P145" s="71" t="s">
        <v>42</v>
      </c>
      <c r="Q145" s="68" t="s">
        <v>66</v>
      </c>
      <c r="R145" s="68" t="str" cm="1">
        <f t="array" ref="R145">_xlfn.IFS(BaseClientes[[#This Row],[tipoDeCliente]]="ADVISOR","ADVISOR",BaseClientes[[#This Row],[tipoDeCliente]]="FAMILIA","RETENCAO",BaseClientes[[#This Row],[tipoDeCliente]]="RETENCAO","RETENCAO",BaseClientes[[#This Row],[tipoDeCliente]]="NORMAL","CONSULTORIA",BaseClientes[[#This Row],[tipoDeCliente]]="HIBRIDO","CONSULTORIA")</f>
        <v>CONSULTORIA</v>
      </c>
      <c r="S145" s="68" t="s">
        <v>2459</v>
      </c>
      <c r="T145" s="68" t="s">
        <v>605</v>
      </c>
      <c r="U145" s="68" t="s">
        <v>1165</v>
      </c>
      <c r="V145" s="71">
        <v>5562981153905</v>
      </c>
      <c r="W145" s="69">
        <v>44426</v>
      </c>
      <c r="X145" s="69">
        <v>44426</v>
      </c>
      <c r="Y145" s="68" t="s">
        <v>1164</v>
      </c>
      <c r="Z145" s="68" t="s">
        <v>1161</v>
      </c>
      <c r="AA145" s="68" t="s">
        <v>3079</v>
      </c>
      <c r="AB145" s="68" t="s">
        <v>3893</v>
      </c>
      <c r="AC145" s="68" t="s">
        <v>53</v>
      </c>
      <c r="AD145" s="68" t="s">
        <v>54</v>
      </c>
      <c r="AE145" s="68" t="s">
        <v>383</v>
      </c>
      <c r="AF145" s="72">
        <v>0</v>
      </c>
      <c r="AG145" s="68" t="s">
        <v>187</v>
      </c>
      <c r="AH145" s="68" t="s">
        <v>54</v>
      </c>
      <c r="AI145" s="68" t="s">
        <v>56</v>
      </c>
      <c r="AJ145" s="68" t="s">
        <v>54</v>
      </c>
      <c r="AK145" s="68" t="str" cm="1">
        <f t="array" ref="AK1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5" s="69" t="s">
        <v>58</v>
      </c>
      <c r="AM145" s="69"/>
    </row>
    <row r="146" spans="1:39" ht="15" customHeight="1" x14ac:dyDescent="0.3">
      <c r="A146" s="68">
        <v>176</v>
      </c>
      <c r="B146" s="68" t="s">
        <v>1166</v>
      </c>
      <c r="C146" s="69">
        <v>23298</v>
      </c>
      <c r="D146" s="68" t="s">
        <v>40</v>
      </c>
      <c r="E146" s="71">
        <v>15082021176</v>
      </c>
      <c r="F146" s="68">
        <v>4870378</v>
      </c>
      <c r="G146" s="68" t="s">
        <v>42</v>
      </c>
      <c r="H146" s="68"/>
      <c r="I146" s="68" t="s">
        <v>42</v>
      </c>
      <c r="J146" s="68" t="s">
        <v>1168</v>
      </c>
      <c r="K146" s="70" t="s">
        <v>1169</v>
      </c>
      <c r="L146" s="68" t="s">
        <v>1170</v>
      </c>
      <c r="M146" s="68" t="s">
        <v>1166</v>
      </c>
      <c r="N146" s="71">
        <v>5581991087233</v>
      </c>
      <c r="O146" s="71" t="s">
        <v>106</v>
      </c>
      <c r="P146" s="71" t="s">
        <v>42</v>
      </c>
      <c r="Q146" s="68" t="s">
        <v>264</v>
      </c>
      <c r="R146" s="68" t="str" cm="1">
        <f t="array" ref="R146">_xlfn.IFS(BaseClientes[[#This Row],[tipoDeCliente]]="ADVISOR","ADVISOR",BaseClientes[[#This Row],[tipoDeCliente]]="FAMILIA","RETENCAO",BaseClientes[[#This Row],[tipoDeCliente]]="RETENCAO","RETENCAO",BaseClientes[[#This Row],[tipoDeCliente]]="NORMAL","CONSULTORIA",BaseClientes[[#This Row],[tipoDeCliente]]="HIBRIDO","CONSULTORIA")</f>
        <v>RETENCAO</v>
      </c>
      <c r="S146" s="68" t="s">
        <v>49</v>
      </c>
      <c r="T146" s="68" t="s">
        <v>50</v>
      </c>
      <c r="U146" s="68" t="s">
        <v>1171</v>
      </c>
      <c r="V146" s="71">
        <v>5581991087233</v>
      </c>
      <c r="W146" s="69">
        <v>44423</v>
      </c>
      <c r="X146" s="69">
        <v>44423</v>
      </c>
      <c r="Y146" s="68" t="s">
        <v>1170</v>
      </c>
      <c r="Z146" s="68" t="s">
        <v>1170</v>
      </c>
      <c r="AA146" s="68" t="s">
        <v>1166</v>
      </c>
      <c r="AB146" s="68" t="s">
        <v>3899</v>
      </c>
      <c r="AC146" s="68" t="s">
        <v>53</v>
      </c>
      <c r="AD146" s="68" t="s">
        <v>56</v>
      </c>
      <c r="AE146" s="68" t="s">
        <v>68</v>
      </c>
      <c r="AF146" s="72">
        <v>0</v>
      </c>
      <c r="AG146" s="68" t="s">
        <v>42</v>
      </c>
      <c r="AH146" s="68" t="s">
        <v>56</v>
      </c>
      <c r="AI146" s="68" t="s">
        <v>56</v>
      </c>
      <c r="AJ146" s="68" t="s">
        <v>56</v>
      </c>
      <c r="AK146" s="68" t="str" cm="1">
        <f t="array" ref="AK1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6" s="69" t="s">
        <v>69</v>
      </c>
      <c r="AM146" s="69">
        <v>45120</v>
      </c>
    </row>
    <row r="147" spans="1:39" ht="15" customHeight="1" x14ac:dyDescent="0.3">
      <c r="A147" s="68">
        <v>177</v>
      </c>
      <c r="B147" s="68" t="s">
        <v>1172</v>
      </c>
      <c r="C147" s="69">
        <v>22738</v>
      </c>
      <c r="D147" s="68" t="s">
        <v>72</v>
      </c>
      <c r="E147" s="71">
        <v>15032022177</v>
      </c>
      <c r="F147" s="68">
        <v>6405798</v>
      </c>
      <c r="G147" s="68" t="s">
        <v>42</v>
      </c>
      <c r="H147" s="68"/>
      <c r="I147" s="68" t="s">
        <v>4211</v>
      </c>
      <c r="J147" s="68" t="s">
        <v>1175</v>
      </c>
      <c r="K147" s="70" t="s">
        <v>4212</v>
      </c>
      <c r="L147" s="68" t="s">
        <v>1174</v>
      </c>
      <c r="M147" s="68" t="s">
        <v>1172</v>
      </c>
      <c r="N147" s="71">
        <v>5511974888316</v>
      </c>
      <c r="O147" s="71" t="s">
        <v>106</v>
      </c>
      <c r="P147" s="71" t="s">
        <v>42</v>
      </c>
      <c r="Q147" s="68" t="s">
        <v>66</v>
      </c>
      <c r="R147" s="68" t="str" cm="1">
        <f t="array" ref="R147">_xlfn.IFS(BaseClientes[[#This Row],[tipoDeCliente]]="ADVISOR","ADVISOR",BaseClientes[[#This Row],[tipoDeCliente]]="FAMILIA","RETENCAO",BaseClientes[[#This Row],[tipoDeCliente]]="RETENCAO","RETENCAO",BaseClientes[[#This Row],[tipoDeCliente]]="NORMAL","CONSULTORIA",BaseClientes[[#This Row],[tipoDeCliente]]="HIBRIDO","CONSULTORIA")</f>
        <v>CONSULTORIA</v>
      </c>
      <c r="S147" s="68" t="s">
        <v>1178</v>
      </c>
      <c r="T147" s="68" t="s">
        <v>185</v>
      </c>
      <c r="U147" s="68" t="s">
        <v>1179</v>
      </c>
      <c r="V147" s="71">
        <v>5511974888316</v>
      </c>
      <c r="W147" s="69">
        <v>44635</v>
      </c>
      <c r="X147" s="69">
        <v>44635</v>
      </c>
      <c r="Y147" s="68" t="s">
        <v>1177</v>
      </c>
      <c r="Z147" s="68" t="s">
        <v>4209</v>
      </c>
      <c r="AA147" s="68" t="s">
        <v>1172</v>
      </c>
      <c r="AB147" s="68" t="s">
        <v>3894</v>
      </c>
      <c r="AC147" s="68" t="s">
        <v>53</v>
      </c>
      <c r="AD147" s="68" t="s">
        <v>54</v>
      </c>
      <c r="AE147" s="68" t="s">
        <v>176</v>
      </c>
      <c r="AF147" s="72">
        <v>1</v>
      </c>
      <c r="AG147" s="68">
        <v>1</v>
      </c>
      <c r="AH147" s="68" t="s">
        <v>54</v>
      </c>
      <c r="AI147" s="68" t="s">
        <v>54</v>
      </c>
      <c r="AJ147" s="68" t="s">
        <v>54</v>
      </c>
      <c r="AK147" s="68" t="str" cm="1">
        <f t="array" ref="AK1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7" s="69" t="s">
        <v>58</v>
      </c>
      <c r="AM147" s="69"/>
    </row>
    <row r="148" spans="1:39" ht="15" customHeight="1" x14ac:dyDescent="0.3">
      <c r="A148" s="68">
        <v>178</v>
      </c>
      <c r="B148" s="68" t="s">
        <v>1180</v>
      </c>
      <c r="C148" s="69">
        <v>31077</v>
      </c>
      <c r="D148" s="68" t="s">
        <v>40</v>
      </c>
      <c r="E148" s="71">
        <v>20092021178</v>
      </c>
      <c r="F148" s="68">
        <v>533713</v>
      </c>
      <c r="G148" s="68" t="s">
        <v>42</v>
      </c>
      <c r="H148" s="68" t="s">
        <v>4098</v>
      </c>
      <c r="I148" s="68" t="s">
        <v>4099</v>
      </c>
      <c r="J148" s="68" t="s">
        <v>1183</v>
      </c>
      <c r="K148" s="70" t="s">
        <v>1184</v>
      </c>
      <c r="L148" s="68" t="s">
        <v>1182</v>
      </c>
      <c r="M148" s="68" t="s">
        <v>1180</v>
      </c>
      <c r="N148" s="71">
        <v>5581999425942</v>
      </c>
      <c r="O148" s="71" t="s">
        <v>106</v>
      </c>
      <c r="P148" s="71" t="s">
        <v>42</v>
      </c>
      <c r="Q148" s="68" t="s">
        <v>66</v>
      </c>
      <c r="R148" s="68" t="str" cm="1">
        <f t="array" ref="R148">_xlfn.IFS(BaseClientes[[#This Row],[tipoDeCliente]]="ADVISOR","ADVISOR",BaseClientes[[#This Row],[tipoDeCliente]]="FAMILIA","RETENCAO",BaseClientes[[#This Row],[tipoDeCliente]]="RETENCAO","RETENCAO",BaseClientes[[#This Row],[tipoDeCliente]]="NORMAL","CONSULTORIA",BaseClientes[[#This Row],[tipoDeCliente]]="HIBRIDO","CONSULTORIA")</f>
        <v>CONSULTORIA</v>
      </c>
      <c r="S148" s="68" t="s">
        <v>49</v>
      </c>
      <c r="T148" s="68" t="s">
        <v>50</v>
      </c>
      <c r="U148" s="68" t="s">
        <v>1186</v>
      </c>
      <c r="V148" s="71">
        <v>5581999425942</v>
      </c>
      <c r="W148" s="69">
        <v>44459</v>
      </c>
      <c r="X148" s="69">
        <v>44459</v>
      </c>
      <c r="Y148" s="68" t="s">
        <v>1185</v>
      </c>
      <c r="Z148" s="68" t="s">
        <v>1182</v>
      </c>
      <c r="AA148" s="68" t="s">
        <v>1180</v>
      </c>
      <c r="AB148" s="68" t="s">
        <v>3893</v>
      </c>
      <c r="AC148" s="68" t="s">
        <v>53</v>
      </c>
      <c r="AD148" s="68" t="s">
        <v>56</v>
      </c>
      <c r="AE148" s="68" t="s">
        <v>176</v>
      </c>
      <c r="AF148" s="72">
        <v>1</v>
      </c>
      <c r="AG148" s="68">
        <v>1</v>
      </c>
      <c r="AH148" s="68" t="s">
        <v>54</v>
      </c>
      <c r="AI148" s="68" t="s">
        <v>56</v>
      </c>
      <c r="AJ148" s="68" t="s">
        <v>54</v>
      </c>
      <c r="AK148" s="68" t="str" cm="1">
        <f t="array" ref="AK1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8" s="69" t="s">
        <v>58</v>
      </c>
      <c r="AM148" s="69"/>
    </row>
    <row r="149" spans="1:39" ht="15" customHeight="1" x14ac:dyDescent="0.3">
      <c r="A149" s="68">
        <v>179</v>
      </c>
      <c r="B149" s="68" t="s">
        <v>1187</v>
      </c>
      <c r="C149" s="69">
        <v>19233</v>
      </c>
      <c r="D149" s="68" t="s">
        <v>72</v>
      </c>
      <c r="E149" s="71">
        <v>23082021179</v>
      </c>
      <c r="F149" s="68">
        <v>6426480</v>
      </c>
      <c r="G149" s="68" t="s">
        <v>42</v>
      </c>
      <c r="H149" s="68"/>
      <c r="I149" s="68" t="s">
        <v>4090</v>
      </c>
      <c r="J149" s="68" t="s">
        <v>1190</v>
      </c>
      <c r="K149" s="70" t="s">
        <v>1191</v>
      </c>
      <c r="L149" s="68" t="s">
        <v>4091</v>
      </c>
      <c r="M149" s="68" t="s">
        <v>1187</v>
      </c>
      <c r="N149" s="71">
        <v>5581988225654</v>
      </c>
      <c r="O149" s="71" t="s">
        <v>65</v>
      </c>
      <c r="P149" s="71" t="s">
        <v>42</v>
      </c>
      <c r="Q149" s="68" t="s">
        <v>66</v>
      </c>
      <c r="R149" s="68" t="str" cm="1">
        <f t="array" ref="R149">_xlfn.IFS(BaseClientes[[#This Row],[tipoDeCliente]]="ADVISOR","ADVISOR",BaseClientes[[#This Row],[tipoDeCliente]]="FAMILIA","RETENCAO",BaseClientes[[#This Row],[tipoDeCliente]]="RETENCAO","RETENCAO",BaseClientes[[#This Row],[tipoDeCliente]]="NORMAL","CONSULTORIA",BaseClientes[[#This Row],[tipoDeCliente]]="HIBRIDO","CONSULTORIA")</f>
        <v>CONSULTORIA</v>
      </c>
      <c r="S149" s="68" t="s">
        <v>49</v>
      </c>
      <c r="T149" s="68" t="s">
        <v>50</v>
      </c>
      <c r="U149" s="68" t="s">
        <v>1193</v>
      </c>
      <c r="V149" s="71">
        <v>5581988225654</v>
      </c>
      <c r="W149" s="69">
        <v>44431</v>
      </c>
      <c r="X149" s="69">
        <v>44431</v>
      </c>
      <c r="Y149" s="68" t="s">
        <v>4063</v>
      </c>
      <c r="Z149" s="68" t="s">
        <v>4091</v>
      </c>
      <c r="AA149" s="68" t="s">
        <v>1187</v>
      </c>
      <c r="AB149" s="68" t="s">
        <v>4092</v>
      </c>
      <c r="AC149" s="68" t="s">
        <v>53</v>
      </c>
      <c r="AD149" s="68" t="s">
        <v>56</v>
      </c>
      <c r="AE149" s="68" t="s">
        <v>176</v>
      </c>
      <c r="AF149" s="72">
        <v>1</v>
      </c>
      <c r="AG149" s="68" t="s">
        <v>187</v>
      </c>
      <c r="AH149" s="68" t="s">
        <v>54</v>
      </c>
      <c r="AI149" s="68" t="s">
        <v>56</v>
      </c>
      <c r="AJ149" s="68" t="s">
        <v>54</v>
      </c>
      <c r="AK149" s="68" t="str" cm="1">
        <f t="array" ref="AK1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9" s="69" t="s">
        <v>58</v>
      </c>
      <c r="AM149" s="69"/>
    </row>
    <row r="150" spans="1:39" ht="15" customHeight="1" x14ac:dyDescent="0.3">
      <c r="A150" s="68">
        <v>180</v>
      </c>
      <c r="B150" s="68" t="s">
        <v>1194</v>
      </c>
      <c r="C150" s="69">
        <v>31704</v>
      </c>
      <c r="D150" s="68" t="s">
        <v>40</v>
      </c>
      <c r="E150" s="71">
        <v>23082021180</v>
      </c>
      <c r="F150" s="68">
        <v>213624</v>
      </c>
      <c r="G150" s="68" t="s">
        <v>42</v>
      </c>
      <c r="H150" s="68"/>
      <c r="I150" s="68" t="s">
        <v>4093</v>
      </c>
      <c r="J150" s="68" t="s">
        <v>1197</v>
      </c>
      <c r="K150" s="70" t="s">
        <v>1198</v>
      </c>
      <c r="L150" s="68" t="s">
        <v>1196</v>
      </c>
      <c r="M150" s="68" t="s">
        <v>1194</v>
      </c>
      <c r="N150" s="71">
        <v>5521993955397</v>
      </c>
      <c r="O150" s="71" t="s">
        <v>65</v>
      </c>
      <c r="P150" s="71" t="s">
        <v>42</v>
      </c>
      <c r="Q150" s="68" t="s">
        <v>66</v>
      </c>
      <c r="R150" s="68" t="str" cm="1">
        <f t="array" ref="R150">_xlfn.IFS(BaseClientes[[#This Row],[tipoDeCliente]]="ADVISOR","ADVISOR",BaseClientes[[#This Row],[tipoDeCliente]]="FAMILIA","RETENCAO",BaseClientes[[#This Row],[tipoDeCliente]]="RETENCAO","RETENCAO",BaseClientes[[#This Row],[tipoDeCliente]]="NORMAL","CONSULTORIA",BaseClientes[[#This Row],[tipoDeCliente]]="HIBRIDO","CONSULTORIA")</f>
        <v>CONSULTORIA</v>
      </c>
      <c r="S150" s="68" t="s">
        <v>2799</v>
      </c>
      <c r="T150" s="68" t="s">
        <v>185</v>
      </c>
      <c r="U150" s="68" t="s">
        <v>1200</v>
      </c>
      <c r="V150" s="71">
        <v>5521993955397</v>
      </c>
      <c r="W150" s="69">
        <v>44431</v>
      </c>
      <c r="X150" s="69">
        <v>44431</v>
      </c>
      <c r="Y150" s="68" t="s">
        <v>1199</v>
      </c>
      <c r="Z150" s="68" t="s">
        <v>1196</v>
      </c>
      <c r="AA150" s="68" t="s">
        <v>1194</v>
      </c>
      <c r="AB150" s="68" t="s">
        <v>4094</v>
      </c>
      <c r="AC150" s="68" t="s">
        <v>140</v>
      </c>
      <c r="AD150" s="68" t="s">
        <v>54</v>
      </c>
      <c r="AE150" s="68" t="s">
        <v>176</v>
      </c>
      <c r="AF150" s="72">
        <v>1</v>
      </c>
      <c r="AG150" s="68" t="s">
        <v>7859</v>
      </c>
      <c r="AH150" s="68" t="s">
        <v>54</v>
      </c>
      <c r="AI150" s="68" t="s">
        <v>56</v>
      </c>
      <c r="AJ150" s="68" t="s">
        <v>54</v>
      </c>
      <c r="AK150" s="68" t="str" cm="1">
        <f t="array" ref="AK1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0" s="69" t="s">
        <v>58</v>
      </c>
      <c r="AM150" s="69"/>
    </row>
    <row r="151" spans="1:39" ht="15" customHeight="1" x14ac:dyDescent="0.3">
      <c r="A151" s="68">
        <v>182</v>
      </c>
      <c r="B151" s="68" t="s">
        <v>1208</v>
      </c>
      <c r="C151" s="69">
        <v>30736</v>
      </c>
      <c r="D151" s="68" t="s">
        <v>40</v>
      </c>
      <c r="E151" s="71">
        <v>6102021182</v>
      </c>
      <c r="F151" s="68">
        <v>569484</v>
      </c>
      <c r="G151" s="68" t="s">
        <v>42</v>
      </c>
      <c r="H151" s="68"/>
      <c r="I151" s="68" t="s">
        <v>4121</v>
      </c>
      <c r="J151" s="68" t="s">
        <v>1211</v>
      </c>
      <c r="K151" s="70" t="s">
        <v>1212</v>
      </c>
      <c r="L151" s="68" t="s">
        <v>4122</v>
      </c>
      <c r="M151" s="68" t="s">
        <v>1208</v>
      </c>
      <c r="N151" s="71">
        <v>5581999737450</v>
      </c>
      <c r="O151" s="71" t="s">
        <v>42</v>
      </c>
      <c r="P151" s="71" t="s">
        <v>42</v>
      </c>
      <c r="Q151" s="68" t="s">
        <v>66</v>
      </c>
      <c r="R151" s="68" t="str" cm="1">
        <f t="array" ref="R151">_xlfn.IFS(BaseClientes[[#This Row],[tipoDeCliente]]="ADVISOR","ADVISOR",BaseClientes[[#This Row],[tipoDeCliente]]="FAMILIA","RETENCAO",BaseClientes[[#This Row],[tipoDeCliente]]="RETENCAO","RETENCAO",BaseClientes[[#This Row],[tipoDeCliente]]="NORMAL","CONSULTORIA",BaseClientes[[#This Row],[tipoDeCliente]]="HIBRIDO","CONSULTORIA")</f>
        <v>CONSULTORIA</v>
      </c>
      <c r="S151" s="68" t="s">
        <v>49</v>
      </c>
      <c r="T151" s="68" t="s">
        <v>50</v>
      </c>
      <c r="U151" s="68" t="s">
        <v>1214</v>
      </c>
      <c r="V151" s="71">
        <v>5581999737450</v>
      </c>
      <c r="W151" s="69">
        <v>44475</v>
      </c>
      <c r="X151" s="69">
        <v>44475</v>
      </c>
      <c r="Y151" s="68" t="s">
        <v>881</v>
      </c>
      <c r="Z151" s="68" t="s">
        <v>4122</v>
      </c>
      <c r="AA151" s="68" t="s">
        <v>1208</v>
      </c>
      <c r="AB151" s="68" t="s">
        <v>3893</v>
      </c>
      <c r="AC151" s="68" t="s">
        <v>53</v>
      </c>
      <c r="AD151" s="68" t="s">
        <v>54</v>
      </c>
      <c r="AE151" s="68" t="s">
        <v>176</v>
      </c>
      <c r="AF151" s="72">
        <v>1</v>
      </c>
      <c r="AG151" s="68">
        <v>1</v>
      </c>
      <c r="AH151" s="68" t="s">
        <v>54</v>
      </c>
      <c r="AI151" s="68" t="s">
        <v>56</v>
      </c>
      <c r="AJ151" s="68" t="s">
        <v>54</v>
      </c>
      <c r="AK151" s="68" t="str" cm="1">
        <f t="array" ref="AK1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1" s="69" t="s">
        <v>58</v>
      </c>
      <c r="AM151" s="69"/>
    </row>
    <row r="152" spans="1:39" ht="15" customHeight="1" x14ac:dyDescent="0.3">
      <c r="A152" s="68">
        <v>183</v>
      </c>
      <c r="B152" s="68" t="s">
        <v>1215</v>
      </c>
      <c r="C152" s="69">
        <v>32464</v>
      </c>
      <c r="D152" s="68" t="s">
        <v>72</v>
      </c>
      <c r="E152" s="71">
        <v>27082021183</v>
      </c>
      <c r="F152" s="68">
        <v>444234</v>
      </c>
      <c r="G152" s="68">
        <v>1979776</v>
      </c>
      <c r="H152" s="68"/>
      <c r="I152" s="68" t="s">
        <v>4095</v>
      </c>
      <c r="J152" s="68" t="s">
        <v>1219</v>
      </c>
      <c r="K152" s="70" t="s">
        <v>1220</v>
      </c>
      <c r="L152" s="68" t="s">
        <v>1218</v>
      </c>
      <c r="M152" s="68" t="s">
        <v>1222</v>
      </c>
      <c r="N152" s="71">
        <v>5581999047299</v>
      </c>
      <c r="O152" s="71" t="s">
        <v>65</v>
      </c>
      <c r="P152" s="71" t="s">
        <v>106</v>
      </c>
      <c r="Q152" s="68" t="s">
        <v>66</v>
      </c>
      <c r="R152" s="68" t="str" cm="1">
        <f t="array" ref="R152">_xlfn.IFS(BaseClientes[[#This Row],[tipoDeCliente]]="ADVISOR","ADVISOR",BaseClientes[[#This Row],[tipoDeCliente]]="FAMILIA","RETENCAO",BaseClientes[[#This Row],[tipoDeCliente]]="RETENCAO","RETENCAO",BaseClientes[[#This Row],[tipoDeCliente]]="NORMAL","CONSULTORIA",BaseClientes[[#This Row],[tipoDeCliente]]="HIBRIDO","CONSULTORIA")</f>
        <v>CONSULTORIA</v>
      </c>
      <c r="S152" s="68" t="s">
        <v>49</v>
      </c>
      <c r="T152" s="68" t="s">
        <v>50</v>
      </c>
      <c r="U152" s="68" t="s">
        <v>1223</v>
      </c>
      <c r="V152" s="71">
        <v>5581982207299</v>
      </c>
      <c r="W152" s="69">
        <v>44435</v>
      </c>
      <c r="X152" s="69">
        <v>44435</v>
      </c>
      <c r="Y152" s="68" t="s">
        <v>1221</v>
      </c>
      <c r="Z152" s="68" t="s">
        <v>1226</v>
      </c>
      <c r="AA152" s="68" t="s">
        <v>1222</v>
      </c>
      <c r="AB152" s="68" t="s">
        <v>3893</v>
      </c>
      <c r="AC152" s="68" t="s">
        <v>53</v>
      </c>
      <c r="AD152" s="68" t="s">
        <v>54</v>
      </c>
      <c r="AE152" s="68" t="s">
        <v>176</v>
      </c>
      <c r="AF152" s="72">
        <v>1</v>
      </c>
      <c r="AG152" s="68">
        <v>1</v>
      </c>
      <c r="AH152" s="68" t="s">
        <v>54</v>
      </c>
      <c r="AI152" s="68" t="s">
        <v>54</v>
      </c>
      <c r="AJ152" s="68" t="s">
        <v>54</v>
      </c>
      <c r="AK152" s="68" t="str" cm="1">
        <f t="array" ref="AK1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2" s="69" t="s">
        <v>58</v>
      </c>
      <c r="AM152" s="69"/>
    </row>
    <row r="153" spans="1:39" ht="15" customHeight="1" x14ac:dyDescent="0.3">
      <c r="A153" s="68">
        <v>184</v>
      </c>
      <c r="B153" s="68" t="s">
        <v>1222</v>
      </c>
      <c r="C153" s="69">
        <v>31043</v>
      </c>
      <c r="D153" s="68" t="s">
        <v>40</v>
      </c>
      <c r="E153" s="71">
        <v>27082021184</v>
      </c>
      <c r="F153" s="68">
        <v>409775</v>
      </c>
      <c r="G153" s="68">
        <v>1572398</v>
      </c>
      <c r="H153" s="68" t="s">
        <v>4096</v>
      </c>
      <c r="I153" s="68" t="s">
        <v>4097</v>
      </c>
      <c r="J153" s="68" t="s">
        <v>1227</v>
      </c>
      <c r="K153" s="70" t="s">
        <v>1228</v>
      </c>
      <c r="L153" s="68" t="s">
        <v>1226</v>
      </c>
      <c r="M153" s="68" t="s">
        <v>1222</v>
      </c>
      <c r="N153" s="71">
        <v>5581999047299</v>
      </c>
      <c r="O153" s="71" t="s">
        <v>106</v>
      </c>
      <c r="P153" s="71" t="s">
        <v>106</v>
      </c>
      <c r="Q153" s="68" t="s">
        <v>66</v>
      </c>
      <c r="R153" s="68" t="str" cm="1">
        <f t="array" ref="R153">_xlfn.IFS(BaseClientes[[#This Row],[tipoDeCliente]]="ADVISOR","ADVISOR",BaseClientes[[#This Row],[tipoDeCliente]]="FAMILIA","RETENCAO",BaseClientes[[#This Row],[tipoDeCliente]]="RETENCAO","RETENCAO",BaseClientes[[#This Row],[tipoDeCliente]]="NORMAL","CONSULTORIA",BaseClientes[[#This Row],[tipoDeCliente]]="HIBRIDO","CONSULTORIA")</f>
        <v>CONSULTORIA</v>
      </c>
      <c r="S153" s="68" t="s">
        <v>49</v>
      </c>
      <c r="T153" s="68" t="s">
        <v>50</v>
      </c>
      <c r="U153" s="68" t="s">
        <v>1223</v>
      </c>
      <c r="V153" s="71">
        <v>5581999047299</v>
      </c>
      <c r="W153" s="69">
        <v>44435</v>
      </c>
      <c r="X153" s="69">
        <v>44435</v>
      </c>
      <c r="Y153" s="68" t="s">
        <v>1221</v>
      </c>
      <c r="Z153" s="68" t="s">
        <v>1226</v>
      </c>
      <c r="AA153" s="68" t="s">
        <v>1222</v>
      </c>
      <c r="AB153" s="68" t="s">
        <v>3893</v>
      </c>
      <c r="AC153" s="68" t="s">
        <v>53</v>
      </c>
      <c r="AD153" s="68" t="s">
        <v>54</v>
      </c>
      <c r="AE153" s="68" t="s">
        <v>176</v>
      </c>
      <c r="AF153" s="72">
        <v>1</v>
      </c>
      <c r="AG153" s="68">
        <v>1</v>
      </c>
      <c r="AH153" s="68" t="s">
        <v>54</v>
      </c>
      <c r="AI153" s="68" t="s">
        <v>54</v>
      </c>
      <c r="AJ153" s="68" t="s">
        <v>54</v>
      </c>
      <c r="AK153" s="68" t="str" cm="1">
        <f t="array" ref="AK1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3" s="69" t="s">
        <v>58</v>
      </c>
      <c r="AM153" s="69"/>
    </row>
    <row r="154" spans="1:39" ht="15" customHeight="1" x14ac:dyDescent="0.3">
      <c r="A154" s="68">
        <v>185</v>
      </c>
      <c r="B154" s="68" t="s">
        <v>1229</v>
      </c>
      <c r="C154" s="69">
        <v>43950</v>
      </c>
      <c r="D154" s="68" t="s">
        <v>84</v>
      </c>
      <c r="E154" s="71">
        <v>15032022185</v>
      </c>
      <c r="F154" s="68">
        <v>6968690</v>
      </c>
      <c r="G154" s="68" t="s">
        <v>42</v>
      </c>
      <c r="H154" s="68"/>
      <c r="I154" s="68" t="s">
        <v>1231</v>
      </c>
      <c r="J154" s="68" t="s">
        <v>1232</v>
      </c>
      <c r="K154" s="70" t="s">
        <v>1233</v>
      </c>
      <c r="L154" s="68" t="s">
        <v>4208</v>
      </c>
      <c r="M154" s="68" t="s">
        <v>1172</v>
      </c>
      <c r="N154" s="71">
        <v>5511974888316</v>
      </c>
      <c r="O154" s="71" t="s">
        <v>65</v>
      </c>
      <c r="P154" s="71" t="s">
        <v>42</v>
      </c>
      <c r="Q154" s="68" t="s">
        <v>66</v>
      </c>
      <c r="R154" s="68" t="str" cm="1">
        <f t="array" ref="R154">_xlfn.IFS(BaseClientes[[#This Row],[tipoDeCliente]]="ADVISOR","ADVISOR",BaseClientes[[#This Row],[tipoDeCliente]]="FAMILIA","RETENCAO",BaseClientes[[#This Row],[tipoDeCliente]]="RETENCAO","RETENCAO",BaseClientes[[#This Row],[tipoDeCliente]]="NORMAL","CONSULTORIA",BaseClientes[[#This Row],[tipoDeCliente]]="HIBRIDO","CONSULTORIA")</f>
        <v>CONSULTORIA</v>
      </c>
      <c r="S154" s="68" t="s">
        <v>1235</v>
      </c>
      <c r="T154" s="68" t="s">
        <v>185</v>
      </c>
      <c r="U154" s="68" t="s">
        <v>1236</v>
      </c>
      <c r="V154" s="71">
        <v>5511997908737</v>
      </c>
      <c r="W154" s="69">
        <v>44635</v>
      </c>
      <c r="X154" s="69">
        <v>44635</v>
      </c>
      <c r="Y154" s="68" t="s">
        <v>1177</v>
      </c>
      <c r="Z154" s="68" t="s">
        <v>4209</v>
      </c>
      <c r="AA154" s="68" t="s">
        <v>1172</v>
      </c>
      <c r="AB154" s="68" t="s">
        <v>89</v>
      </c>
      <c r="AC154" s="68" t="s">
        <v>53</v>
      </c>
      <c r="AD154" s="68" t="s">
        <v>56</v>
      </c>
      <c r="AE154" s="68" t="s">
        <v>176</v>
      </c>
      <c r="AF154" s="72">
        <v>1</v>
      </c>
      <c r="AG154" s="68">
        <v>1</v>
      </c>
      <c r="AH154" s="68" t="s">
        <v>54</v>
      </c>
      <c r="AI154" s="68" t="s">
        <v>54</v>
      </c>
      <c r="AJ154" s="68" t="s">
        <v>54</v>
      </c>
      <c r="AK154" s="68" t="str" cm="1">
        <f t="array" ref="AK1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4" s="69" t="s">
        <v>58</v>
      </c>
      <c r="AM154" s="69"/>
    </row>
    <row r="155" spans="1:39" ht="15" customHeight="1" x14ac:dyDescent="0.3">
      <c r="A155" s="68">
        <v>186</v>
      </c>
      <c r="B155" s="68" t="s">
        <v>1237</v>
      </c>
      <c r="C155" s="69">
        <v>35689</v>
      </c>
      <c r="D155" s="68" t="s">
        <v>84</v>
      </c>
      <c r="E155" s="71">
        <v>15032022186</v>
      </c>
      <c r="F155" s="68">
        <v>6891266</v>
      </c>
      <c r="G155" s="68" t="s">
        <v>42</v>
      </c>
      <c r="H155" s="68"/>
      <c r="I155" s="68" t="s">
        <v>1239</v>
      </c>
      <c r="J155" s="68" t="s">
        <v>1240</v>
      </c>
      <c r="K155" s="70" t="s">
        <v>1233</v>
      </c>
      <c r="L155" s="68" t="s">
        <v>4209</v>
      </c>
      <c r="M155" s="68" t="s">
        <v>1172</v>
      </c>
      <c r="N155" s="71">
        <v>5511974888316</v>
      </c>
      <c r="O155" s="71" t="s">
        <v>106</v>
      </c>
      <c r="P155" s="71" t="s">
        <v>42</v>
      </c>
      <c r="Q155" s="68" t="s">
        <v>66</v>
      </c>
      <c r="R155" s="68" t="str" cm="1">
        <f t="array" ref="R155">_xlfn.IFS(BaseClientes[[#This Row],[tipoDeCliente]]="ADVISOR","ADVISOR",BaseClientes[[#This Row],[tipoDeCliente]]="FAMILIA","RETENCAO",BaseClientes[[#This Row],[tipoDeCliente]]="RETENCAO","RETENCAO",BaseClientes[[#This Row],[tipoDeCliente]]="NORMAL","CONSULTORIA",BaseClientes[[#This Row],[tipoDeCliente]]="HIBRIDO","CONSULTORIA")</f>
        <v>CONSULTORIA</v>
      </c>
      <c r="S155" s="68" t="s">
        <v>1235</v>
      </c>
      <c r="T155" s="68" t="s">
        <v>185</v>
      </c>
      <c r="U155" s="68" t="s">
        <v>1236</v>
      </c>
      <c r="V155" s="71">
        <v>5511997908737</v>
      </c>
      <c r="W155" s="69">
        <v>44635</v>
      </c>
      <c r="X155" s="69">
        <v>44635</v>
      </c>
      <c r="Y155" s="68" t="s">
        <v>1177</v>
      </c>
      <c r="Z155" s="68" t="s">
        <v>4209</v>
      </c>
      <c r="AA155" s="68" t="s">
        <v>1172</v>
      </c>
      <c r="AB155" s="68" t="s">
        <v>89</v>
      </c>
      <c r="AC155" s="68" t="s">
        <v>53</v>
      </c>
      <c r="AD155" s="68" t="s">
        <v>56</v>
      </c>
      <c r="AE155" s="68" t="s">
        <v>176</v>
      </c>
      <c r="AF155" s="72">
        <v>1</v>
      </c>
      <c r="AG155" s="68">
        <v>1</v>
      </c>
      <c r="AH155" s="68" t="s">
        <v>54</v>
      </c>
      <c r="AI155" s="68" t="s">
        <v>54</v>
      </c>
      <c r="AJ155" s="68" t="s">
        <v>54</v>
      </c>
      <c r="AK155" s="68" t="str" cm="1">
        <f t="array" ref="AK1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5" s="69" t="s">
        <v>58</v>
      </c>
      <c r="AM155" s="69"/>
    </row>
    <row r="156" spans="1:39" ht="15" customHeight="1" x14ac:dyDescent="0.3">
      <c r="A156" s="68">
        <v>187</v>
      </c>
      <c r="B156" s="68" t="s">
        <v>1241</v>
      </c>
      <c r="C156" s="69">
        <v>27876</v>
      </c>
      <c r="D156" s="68" t="s">
        <v>40</v>
      </c>
      <c r="E156" s="71">
        <v>20092021187</v>
      </c>
      <c r="F156" s="68">
        <v>3099770</v>
      </c>
      <c r="G156" s="68" t="s">
        <v>42</v>
      </c>
      <c r="H156" s="68" t="s">
        <v>4100</v>
      </c>
      <c r="I156" s="68" t="s">
        <v>4101</v>
      </c>
      <c r="J156" s="68" t="s">
        <v>1244</v>
      </c>
      <c r="K156" s="105" t="s">
        <v>1245</v>
      </c>
      <c r="L156" s="68" t="s">
        <v>1243</v>
      </c>
      <c r="M156" s="68" t="s">
        <v>1241</v>
      </c>
      <c r="N156" s="71">
        <v>5573988161246</v>
      </c>
      <c r="O156" s="71" t="s">
        <v>106</v>
      </c>
      <c r="P156" s="71" t="s">
        <v>42</v>
      </c>
      <c r="Q156" s="68" t="s">
        <v>1749</v>
      </c>
      <c r="R156" s="68" t="str" cm="1">
        <f t="array" ref="R156">_xlfn.IFS(BaseClientes[[#This Row],[tipoDeCliente]]="ADVISOR","ADVISOR",BaseClientes[[#This Row],[tipoDeCliente]]="FAMILIA","RETENCAO",BaseClientes[[#This Row],[tipoDeCliente]]="RETENCAO","RETENCAO",BaseClientes[[#This Row],[tipoDeCliente]]="NORMAL","CONSULTORIA",BaseClientes[[#This Row],[tipoDeCliente]]="HIBRIDO","CONSULTORIA")</f>
        <v>CONSULTORIA</v>
      </c>
      <c r="S156" s="68" t="s">
        <v>326</v>
      </c>
      <c r="T156" s="68" t="s">
        <v>296</v>
      </c>
      <c r="U156" s="68" t="s">
        <v>1247</v>
      </c>
      <c r="V156" s="71">
        <v>5573988161246</v>
      </c>
      <c r="W156" s="69">
        <v>44459</v>
      </c>
      <c r="X156" s="69">
        <v>44459</v>
      </c>
      <c r="Y156" s="68" t="s">
        <v>1246</v>
      </c>
      <c r="Z156" s="68" t="s">
        <v>1243</v>
      </c>
      <c r="AA156" s="68" t="s">
        <v>1241</v>
      </c>
      <c r="AB156" s="68" t="s">
        <v>3893</v>
      </c>
      <c r="AC156" s="68" t="s">
        <v>53</v>
      </c>
      <c r="AD156" s="68" t="s">
        <v>54</v>
      </c>
      <c r="AE156" s="68" t="s">
        <v>176</v>
      </c>
      <c r="AF156" s="72">
        <v>1</v>
      </c>
      <c r="AG156" s="68">
        <v>1</v>
      </c>
      <c r="AH156" s="68" t="s">
        <v>54</v>
      </c>
      <c r="AI156" s="68" t="s">
        <v>56</v>
      </c>
      <c r="AJ156" s="68" t="s">
        <v>54</v>
      </c>
      <c r="AK156" s="68" t="str" cm="1">
        <f t="array" ref="AK1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6" s="69" t="s">
        <v>69</v>
      </c>
      <c r="AM156" s="69"/>
    </row>
    <row r="157" spans="1:39" ht="15" customHeight="1" x14ac:dyDescent="0.3">
      <c r="A157" s="68">
        <v>188</v>
      </c>
      <c r="B157" s="68" t="s">
        <v>1248</v>
      </c>
      <c r="C157" s="69">
        <v>32679</v>
      </c>
      <c r="D157" s="68" t="s">
        <v>40</v>
      </c>
      <c r="E157" s="71">
        <v>20092021188</v>
      </c>
      <c r="F157" s="68">
        <v>478108</v>
      </c>
      <c r="G157" s="68">
        <v>3771805</v>
      </c>
      <c r="H157" s="68" t="s">
        <v>4108</v>
      </c>
      <c r="I157" s="68" t="s">
        <v>4109</v>
      </c>
      <c r="J157" s="68" t="s">
        <v>1251</v>
      </c>
      <c r="K157" s="105" t="s">
        <v>1252</v>
      </c>
      <c r="L157" s="68" t="s">
        <v>1250</v>
      </c>
      <c r="M157" s="68" t="s">
        <v>1248</v>
      </c>
      <c r="N157" s="71">
        <v>5581999242597</v>
      </c>
      <c r="O157" s="71" t="s">
        <v>106</v>
      </c>
      <c r="P157" s="71" t="s">
        <v>106</v>
      </c>
      <c r="Q157" s="68" t="s">
        <v>66</v>
      </c>
      <c r="R157" s="68" t="str" cm="1">
        <f t="array" ref="R157">_xlfn.IFS(BaseClientes[[#This Row],[tipoDeCliente]]="ADVISOR","ADVISOR",BaseClientes[[#This Row],[tipoDeCliente]]="FAMILIA","RETENCAO",BaseClientes[[#This Row],[tipoDeCliente]]="RETENCAO","RETENCAO",BaseClientes[[#This Row],[tipoDeCliente]]="NORMAL","CONSULTORIA",BaseClientes[[#This Row],[tipoDeCliente]]="HIBRIDO","CONSULTORIA")</f>
        <v>CONSULTORIA</v>
      </c>
      <c r="S157" s="68" t="s">
        <v>49</v>
      </c>
      <c r="T157" s="68" t="s">
        <v>50</v>
      </c>
      <c r="U157" s="68" t="s">
        <v>1254</v>
      </c>
      <c r="V157" s="71">
        <v>5581999242597</v>
      </c>
      <c r="W157" s="69">
        <v>44459</v>
      </c>
      <c r="X157" s="69">
        <v>44459</v>
      </c>
      <c r="Y157" s="68" t="s">
        <v>1253</v>
      </c>
      <c r="Z157" s="68" t="s">
        <v>1250</v>
      </c>
      <c r="AA157" s="68" t="s">
        <v>1248</v>
      </c>
      <c r="AB157" s="68" t="s">
        <v>3893</v>
      </c>
      <c r="AC157" s="68" t="s">
        <v>53</v>
      </c>
      <c r="AD157" s="68" t="s">
        <v>54</v>
      </c>
      <c r="AE157" s="68" t="s">
        <v>176</v>
      </c>
      <c r="AF157" s="72">
        <v>1</v>
      </c>
      <c r="AG157" s="68">
        <v>1</v>
      </c>
      <c r="AH157" s="68" t="s">
        <v>54</v>
      </c>
      <c r="AI157" s="68" t="s">
        <v>56</v>
      </c>
      <c r="AJ157" s="68" t="s">
        <v>54</v>
      </c>
      <c r="AK157" s="68" t="str" cm="1">
        <f t="array" ref="AK1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7" s="69" t="s">
        <v>58</v>
      </c>
      <c r="AM157" s="69"/>
    </row>
    <row r="158" spans="1:39" ht="15" customHeight="1" x14ac:dyDescent="0.3">
      <c r="A158" s="68">
        <v>189</v>
      </c>
      <c r="B158" s="68" t="s">
        <v>1255</v>
      </c>
      <c r="C158" s="69">
        <v>31799</v>
      </c>
      <c r="D158" s="68" t="s">
        <v>40</v>
      </c>
      <c r="E158" s="71">
        <v>20092021189</v>
      </c>
      <c r="F158" s="68">
        <v>3826900</v>
      </c>
      <c r="G158" s="68">
        <v>1745753</v>
      </c>
      <c r="H158" s="68"/>
      <c r="I158" s="68" t="s">
        <v>4105</v>
      </c>
      <c r="J158" s="68" t="s">
        <v>1258</v>
      </c>
      <c r="K158" s="70" t="s">
        <v>1259</v>
      </c>
      <c r="L158" s="68" t="s">
        <v>1257</v>
      </c>
      <c r="M158" s="68" t="s">
        <v>1255</v>
      </c>
      <c r="N158" s="71">
        <v>5581988129302</v>
      </c>
      <c r="O158" s="71" t="s">
        <v>42</v>
      </c>
      <c r="P158" s="71" t="s">
        <v>65</v>
      </c>
      <c r="Q158" s="68" t="s">
        <v>66</v>
      </c>
      <c r="R158" s="68" t="str" cm="1">
        <f t="array" ref="R158">_xlfn.IFS(BaseClientes[[#This Row],[tipoDeCliente]]="ADVISOR","ADVISOR",BaseClientes[[#This Row],[tipoDeCliente]]="FAMILIA","RETENCAO",BaseClientes[[#This Row],[tipoDeCliente]]="RETENCAO","RETENCAO",BaseClientes[[#This Row],[tipoDeCliente]]="NORMAL","CONSULTORIA",BaseClientes[[#This Row],[tipoDeCliente]]="HIBRIDO","CONSULTORIA")</f>
        <v>CONSULTORIA</v>
      </c>
      <c r="S158" s="68" t="s">
        <v>49</v>
      </c>
      <c r="T158" s="68" t="s">
        <v>50</v>
      </c>
      <c r="U158" s="68" t="s">
        <v>1261</v>
      </c>
      <c r="V158" s="71">
        <v>5581988129302</v>
      </c>
      <c r="W158" s="69">
        <v>44459</v>
      </c>
      <c r="X158" s="69">
        <v>44459</v>
      </c>
      <c r="Y158" s="68" t="s">
        <v>1260</v>
      </c>
      <c r="Z158" s="68" t="s">
        <v>1257</v>
      </c>
      <c r="AA158" s="68" t="s">
        <v>1255</v>
      </c>
      <c r="AB158" s="68" t="s">
        <v>3893</v>
      </c>
      <c r="AC158" s="68" t="s">
        <v>53</v>
      </c>
      <c r="AD158" s="68" t="s">
        <v>54</v>
      </c>
      <c r="AE158" s="68" t="s">
        <v>176</v>
      </c>
      <c r="AF158" s="72">
        <v>1</v>
      </c>
      <c r="AG158" s="68">
        <v>1</v>
      </c>
      <c r="AH158" s="68" t="s">
        <v>54</v>
      </c>
      <c r="AI158" s="68" t="s">
        <v>56</v>
      </c>
      <c r="AJ158" s="68" t="s">
        <v>54</v>
      </c>
      <c r="AK158" s="68" t="str" cm="1">
        <f t="array" ref="AK1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8" s="69" t="s">
        <v>58</v>
      </c>
      <c r="AM158" s="69"/>
    </row>
    <row r="159" spans="1:39" ht="15" customHeight="1" x14ac:dyDescent="0.3">
      <c r="A159" s="68">
        <v>190</v>
      </c>
      <c r="B159" s="68" t="s">
        <v>1262</v>
      </c>
      <c r="C159" s="69">
        <v>29818</v>
      </c>
      <c r="D159" s="68" t="s">
        <v>72</v>
      </c>
      <c r="E159" s="71">
        <v>6102021190</v>
      </c>
      <c r="F159" s="68">
        <v>6485204</v>
      </c>
      <c r="G159" s="68" t="s">
        <v>42</v>
      </c>
      <c r="H159" s="68"/>
      <c r="I159" s="68" t="s">
        <v>4124</v>
      </c>
      <c r="J159" s="68" t="s">
        <v>1265</v>
      </c>
      <c r="K159" s="105" t="s">
        <v>1266</v>
      </c>
      <c r="L159" s="68" t="s">
        <v>4125</v>
      </c>
      <c r="M159" s="68" t="s">
        <v>1262</v>
      </c>
      <c r="N159" s="71">
        <v>5581998286774</v>
      </c>
      <c r="O159" s="71" t="s">
        <v>106</v>
      </c>
      <c r="P159" s="71"/>
      <c r="Q159" s="68" t="s">
        <v>66</v>
      </c>
      <c r="R159" s="68" t="str" cm="1">
        <f t="array" ref="R159">_xlfn.IFS(BaseClientes[[#This Row],[tipoDeCliente]]="ADVISOR","ADVISOR",BaseClientes[[#This Row],[tipoDeCliente]]="FAMILIA","RETENCAO",BaseClientes[[#This Row],[tipoDeCliente]]="RETENCAO","RETENCAO",BaseClientes[[#This Row],[tipoDeCliente]]="NORMAL","CONSULTORIA",BaseClientes[[#This Row],[tipoDeCliente]]="HIBRIDO","CONSULTORIA")</f>
        <v>CONSULTORIA</v>
      </c>
      <c r="S159" s="68" t="s">
        <v>49</v>
      </c>
      <c r="T159" s="68" t="s">
        <v>50</v>
      </c>
      <c r="U159" s="68" t="s">
        <v>1268</v>
      </c>
      <c r="V159" s="71">
        <v>5581998286774</v>
      </c>
      <c r="W159" s="69">
        <v>44475</v>
      </c>
      <c r="X159" s="69">
        <v>44475</v>
      </c>
      <c r="Y159" s="68" t="s">
        <v>4126</v>
      </c>
      <c r="Z159" s="68" t="s">
        <v>4125</v>
      </c>
      <c r="AA159" s="68" t="s">
        <v>1262</v>
      </c>
      <c r="AB159" s="68" t="s">
        <v>3893</v>
      </c>
      <c r="AC159" s="68" t="s">
        <v>140</v>
      </c>
      <c r="AD159" s="68" t="s">
        <v>54</v>
      </c>
      <c r="AE159" s="68" t="s">
        <v>176</v>
      </c>
      <c r="AF159" s="72">
        <v>1</v>
      </c>
      <c r="AG159" s="68">
        <v>1</v>
      </c>
      <c r="AH159" s="68" t="s">
        <v>54</v>
      </c>
      <c r="AI159" s="68" t="s">
        <v>56</v>
      </c>
      <c r="AJ159" s="68" t="s">
        <v>54</v>
      </c>
      <c r="AK159" s="68" t="str" cm="1">
        <f t="array" ref="AK1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9" s="69" t="s">
        <v>58</v>
      </c>
      <c r="AM159" s="69"/>
    </row>
    <row r="160" spans="1:39" ht="15" customHeight="1" x14ac:dyDescent="0.3">
      <c r="A160" s="68">
        <v>191</v>
      </c>
      <c r="B160" s="68" t="s">
        <v>1269</v>
      </c>
      <c r="C160" s="69">
        <v>20160</v>
      </c>
      <c r="D160" s="68" t="s">
        <v>40</v>
      </c>
      <c r="E160" s="71">
        <v>20092021191</v>
      </c>
      <c r="F160" s="68">
        <v>2255263</v>
      </c>
      <c r="G160" s="68" t="s">
        <v>42</v>
      </c>
      <c r="H160" s="68"/>
      <c r="I160" s="68" t="s">
        <v>4112</v>
      </c>
      <c r="J160" s="68" t="s">
        <v>1272</v>
      </c>
      <c r="K160" s="105" t="s">
        <v>1273</v>
      </c>
      <c r="L160" s="68" t="s">
        <v>1271</v>
      </c>
      <c r="M160" s="68" t="s">
        <v>1269</v>
      </c>
      <c r="N160" s="71">
        <v>5581988895796</v>
      </c>
      <c r="O160" s="71" t="s">
        <v>106</v>
      </c>
      <c r="P160" s="71" t="s">
        <v>42</v>
      </c>
      <c r="Q160" s="68" t="s">
        <v>66</v>
      </c>
      <c r="R160" s="68" t="str" cm="1">
        <f t="array" ref="R160">_xlfn.IFS(BaseClientes[[#This Row],[tipoDeCliente]]="ADVISOR","ADVISOR",BaseClientes[[#This Row],[tipoDeCliente]]="FAMILIA","RETENCAO",BaseClientes[[#This Row],[tipoDeCliente]]="RETENCAO","RETENCAO",BaseClientes[[#This Row],[tipoDeCliente]]="NORMAL","CONSULTORIA",BaseClientes[[#This Row],[tipoDeCliente]]="HIBRIDO","CONSULTORIA")</f>
        <v>CONSULTORIA</v>
      </c>
      <c r="S160" s="68" t="s">
        <v>49</v>
      </c>
      <c r="T160" s="68" t="s">
        <v>50</v>
      </c>
      <c r="U160" s="68" t="s">
        <v>1275</v>
      </c>
      <c r="V160" s="71">
        <v>5581988895796</v>
      </c>
      <c r="W160" s="69">
        <v>44459</v>
      </c>
      <c r="X160" s="69">
        <v>44459</v>
      </c>
      <c r="Y160" s="68" t="s">
        <v>1274</v>
      </c>
      <c r="Z160" s="68" t="s">
        <v>1271</v>
      </c>
      <c r="AA160" s="68" t="s">
        <v>1269</v>
      </c>
      <c r="AB160" s="68" t="s">
        <v>3893</v>
      </c>
      <c r="AC160" s="68" t="s">
        <v>53</v>
      </c>
      <c r="AD160" s="68" t="s">
        <v>54</v>
      </c>
      <c r="AE160" s="68" t="s">
        <v>176</v>
      </c>
      <c r="AF160" s="72">
        <v>1</v>
      </c>
      <c r="AG160" s="68">
        <v>1</v>
      </c>
      <c r="AH160" s="68" t="s">
        <v>54</v>
      </c>
      <c r="AI160" s="68" t="s">
        <v>56</v>
      </c>
      <c r="AJ160" s="68" t="s">
        <v>54</v>
      </c>
      <c r="AK160" s="68" t="str" cm="1">
        <f t="array" ref="AK1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0" s="69" t="s">
        <v>58</v>
      </c>
      <c r="AM160" s="69"/>
    </row>
    <row r="161" spans="1:39" ht="15" customHeight="1" x14ac:dyDescent="0.3">
      <c r="A161" s="68">
        <v>192</v>
      </c>
      <c r="B161" s="68" t="s">
        <v>1276</v>
      </c>
      <c r="C161" s="69">
        <v>25051</v>
      </c>
      <c r="D161" s="68" t="s">
        <v>40</v>
      </c>
      <c r="E161" s="71">
        <v>20092021192</v>
      </c>
      <c r="F161" s="68">
        <v>3641182</v>
      </c>
      <c r="G161" s="68">
        <v>3500832</v>
      </c>
      <c r="H161" s="68"/>
      <c r="I161" s="68" t="s">
        <v>42</v>
      </c>
      <c r="J161" s="68" t="s">
        <v>1280</v>
      </c>
      <c r="K161" s="70" t="s">
        <v>1281</v>
      </c>
      <c r="L161" s="68" t="s">
        <v>1282</v>
      </c>
      <c r="M161" s="68" t="s">
        <v>1276</v>
      </c>
      <c r="N161" s="71">
        <v>5581986491242</v>
      </c>
      <c r="O161" s="71" t="s">
        <v>106</v>
      </c>
      <c r="P161" s="71" t="s">
        <v>106</v>
      </c>
      <c r="Q161" s="68" t="s">
        <v>304</v>
      </c>
      <c r="R161" s="68" t="str" cm="1">
        <f t="array" ref="R161">_xlfn.IFS(BaseClientes[[#This Row],[tipoDeCliente]]="ADVISOR","ADVISOR",BaseClientes[[#This Row],[tipoDeCliente]]="FAMILIA","RETENCAO",BaseClientes[[#This Row],[tipoDeCliente]]="RETENCAO","RETENCAO",BaseClientes[[#This Row],[tipoDeCliente]]="NORMAL","CONSULTORIA",BaseClientes[[#This Row],[tipoDeCliente]]="HIBRIDO","CONSULTORIA")</f>
        <v>CONSULTORIA</v>
      </c>
      <c r="S161" s="68" t="s">
        <v>49</v>
      </c>
      <c r="T161" s="68" t="s">
        <v>50</v>
      </c>
      <c r="U161" s="68" t="s">
        <v>523</v>
      </c>
      <c r="V161" s="71">
        <v>5581986491242</v>
      </c>
      <c r="W161" s="69">
        <v>44459</v>
      </c>
      <c r="X161" s="69">
        <v>44459</v>
      </c>
      <c r="Y161" s="68" t="s">
        <v>1282</v>
      </c>
      <c r="Z161" s="68" t="s">
        <v>1282</v>
      </c>
      <c r="AA161" s="68" t="s">
        <v>1276</v>
      </c>
      <c r="AB161" s="68" t="s">
        <v>3950</v>
      </c>
      <c r="AC161" s="68" t="s">
        <v>53</v>
      </c>
      <c r="AD161" s="68" t="s">
        <v>56</v>
      </c>
      <c r="AE161" s="68" t="s">
        <v>176</v>
      </c>
      <c r="AF161" s="72">
        <v>1</v>
      </c>
      <c r="AG161" s="68">
        <v>1</v>
      </c>
      <c r="AH161" s="68" t="s">
        <v>54</v>
      </c>
      <c r="AI161" s="68" t="s">
        <v>54</v>
      </c>
      <c r="AJ161" s="68" t="s">
        <v>54</v>
      </c>
      <c r="AK161" s="68" t="str" cm="1">
        <f t="array" ref="AK1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1" s="69" t="s">
        <v>69</v>
      </c>
      <c r="AM161" s="69">
        <v>45191</v>
      </c>
    </row>
    <row r="162" spans="1:39" ht="15" customHeight="1" x14ac:dyDescent="0.3">
      <c r="A162" s="68">
        <v>193</v>
      </c>
      <c r="B162" s="68" t="s">
        <v>1283</v>
      </c>
      <c r="C162" s="69">
        <v>35526</v>
      </c>
      <c r="D162" s="68" t="s">
        <v>40</v>
      </c>
      <c r="E162" s="71">
        <v>15092021193</v>
      </c>
      <c r="F162" s="68">
        <v>5139684</v>
      </c>
      <c r="G162" s="68" t="s">
        <v>42</v>
      </c>
      <c r="H162" s="68"/>
      <c r="I162" s="68" t="s">
        <v>42</v>
      </c>
      <c r="J162" s="68" t="s">
        <v>1285</v>
      </c>
      <c r="K162" s="70" t="s">
        <v>1286</v>
      </c>
      <c r="L162" s="68" t="s">
        <v>1287</v>
      </c>
      <c r="M162" s="68" t="s">
        <v>1283</v>
      </c>
      <c r="N162" s="71">
        <v>5581999788232</v>
      </c>
      <c r="O162" s="71" t="s">
        <v>65</v>
      </c>
      <c r="P162" s="71" t="s">
        <v>42</v>
      </c>
      <c r="Q162" s="68" t="s">
        <v>304</v>
      </c>
      <c r="R162" s="68" t="str" cm="1">
        <f t="array" ref="R162">_xlfn.IFS(BaseClientes[[#This Row],[tipoDeCliente]]="ADVISOR","ADVISOR",BaseClientes[[#This Row],[tipoDeCliente]]="FAMILIA","RETENCAO",BaseClientes[[#This Row],[tipoDeCliente]]="RETENCAO","RETENCAO",BaseClientes[[#This Row],[tipoDeCliente]]="NORMAL","CONSULTORIA",BaseClientes[[#This Row],[tipoDeCliente]]="HIBRIDO","CONSULTORIA")</f>
        <v>RETENCAO</v>
      </c>
      <c r="S162" s="68" t="s">
        <v>49</v>
      </c>
      <c r="T162" s="68" t="s">
        <v>50</v>
      </c>
      <c r="U162" s="68" t="s">
        <v>67</v>
      </c>
      <c r="V162" s="71">
        <v>5581999788232</v>
      </c>
      <c r="W162" s="69">
        <v>44454</v>
      </c>
      <c r="X162" s="69">
        <v>44454</v>
      </c>
      <c r="Y162" s="68" t="s">
        <v>1287</v>
      </c>
      <c r="Z162" s="68" t="s">
        <v>1287</v>
      </c>
      <c r="AA162" s="68" t="s">
        <v>1283</v>
      </c>
      <c r="AB162" s="68" t="s">
        <v>3902</v>
      </c>
      <c r="AC162" s="68" t="s">
        <v>140</v>
      </c>
      <c r="AD162" s="68" t="s">
        <v>54</v>
      </c>
      <c r="AE162" s="68" t="s">
        <v>68</v>
      </c>
      <c r="AF162" s="72">
        <v>0</v>
      </c>
      <c r="AG162" s="68" t="s">
        <v>42</v>
      </c>
      <c r="AH162" s="68" t="s">
        <v>56</v>
      </c>
      <c r="AI162" s="68" t="s">
        <v>56</v>
      </c>
      <c r="AJ162" s="68" t="s">
        <v>56</v>
      </c>
      <c r="AK162" s="68" t="str" cm="1">
        <f t="array" ref="AK1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2" s="69" t="s">
        <v>69</v>
      </c>
      <c r="AM162" s="69">
        <v>45191</v>
      </c>
    </row>
    <row r="163" spans="1:39" ht="15" customHeight="1" x14ac:dyDescent="0.3">
      <c r="A163" s="68">
        <v>194</v>
      </c>
      <c r="B163" s="68" t="s">
        <v>1288</v>
      </c>
      <c r="C163" s="69">
        <v>25894</v>
      </c>
      <c r="D163" s="68" t="s">
        <v>72</v>
      </c>
      <c r="E163" s="71">
        <v>20092021194</v>
      </c>
      <c r="F163" s="68">
        <v>6861068</v>
      </c>
      <c r="G163" s="68" t="s">
        <v>42</v>
      </c>
      <c r="H163" s="68"/>
      <c r="I163" s="68" t="s">
        <v>42</v>
      </c>
      <c r="J163" s="68" t="s">
        <v>1291</v>
      </c>
      <c r="K163" s="70" t="s">
        <v>1292</v>
      </c>
      <c r="L163" s="68" t="s">
        <v>1282</v>
      </c>
      <c r="M163" s="68" t="s">
        <v>1276</v>
      </c>
      <c r="N163" s="71">
        <v>5581986491242</v>
      </c>
      <c r="O163" s="71" t="s">
        <v>65</v>
      </c>
      <c r="P163" s="71" t="s">
        <v>42</v>
      </c>
      <c r="Q163" s="68" t="s">
        <v>304</v>
      </c>
      <c r="R163" s="68" t="str" cm="1">
        <f t="array" ref="R163">_xlfn.IFS(BaseClientes[[#This Row],[tipoDeCliente]]="ADVISOR","ADVISOR",BaseClientes[[#This Row],[tipoDeCliente]]="FAMILIA","RETENCAO",BaseClientes[[#This Row],[tipoDeCliente]]="RETENCAO","RETENCAO",BaseClientes[[#This Row],[tipoDeCliente]]="NORMAL","CONSULTORIA",BaseClientes[[#This Row],[tipoDeCliente]]="HIBRIDO","CONSULTORIA")</f>
        <v>CONSULTORIA</v>
      </c>
      <c r="S163" s="68" t="s">
        <v>49</v>
      </c>
      <c r="T163" s="68" t="s">
        <v>50</v>
      </c>
      <c r="U163" s="68" t="s">
        <v>523</v>
      </c>
      <c r="V163" s="71">
        <v>5581987560400</v>
      </c>
      <c r="W163" s="69">
        <v>44459</v>
      </c>
      <c r="X163" s="69">
        <v>44459</v>
      </c>
      <c r="Y163" s="68" t="s">
        <v>1282</v>
      </c>
      <c r="Z163" s="68" t="s">
        <v>1282</v>
      </c>
      <c r="AA163" s="68" t="s">
        <v>1276</v>
      </c>
      <c r="AB163" s="68" t="s">
        <v>3894</v>
      </c>
      <c r="AC163" s="68" t="s">
        <v>53</v>
      </c>
      <c r="AD163" s="68" t="s">
        <v>56</v>
      </c>
      <c r="AE163" s="68" t="s">
        <v>176</v>
      </c>
      <c r="AF163" s="72">
        <v>1</v>
      </c>
      <c r="AG163" s="68">
        <v>1</v>
      </c>
      <c r="AH163" s="68" t="s">
        <v>54</v>
      </c>
      <c r="AI163" s="68" t="s">
        <v>54</v>
      </c>
      <c r="AJ163" s="68" t="s">
        <v>54</v>
      </c>
      <c r="AK163" s="68" t="str" cm="1">
        <f t="array" ref="AK1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3" s="69" t="s">
        <v>69</v>
      </c>
      <c r="AM163" s="69">
        <v>45191</v>
      </c>
    </row>
    <row r="164" spans="1:39" ht="15" customHeight="1" x14ac:dyDescent="0.3">
      <c r="A164" s="68">
        <v>195</v>
      </c>
      <c r="B164" s="68" t="s">
        <v>1293</v>
      </c>
      <c r="C164" s="69">
        <v>31613</v>
      </c>
      <c r="D164" s="68" t="s">
        <v>40</v>
      </c>
      <c r="E164" s="71">
        <v>20092021195</v>
      </c>
      <c r="F164" s="68" t="s">
        <v>42</v>
      </c>
      <c r="G164" s="68">
        <v>3837374</v>
      </c>
      <c r="H164" s="68" t="s">
        <v>4102</v>
      </c>
      <c r="I164" s="68" t="s">
        <v>4103</v>
      </c>
      <c r="J164" s="68" t="s">
        <v>1297</v>
      </c>
      <c r="K164" s="105" t="s">
        <v>1298</v>
      </c>
      <c r="L164" s="68" t="s">
        <v>1296</v>
      </c>
      <c r="M164" s="68" t="s">
        <v>1293</v>
      </c>
      <c r="N164" s="71">
        <v>5581999691177</v>
      </c>
      <c r="O164" s="71" t="s">
        <v>42</v>
      </c>
      <c r="P164" s="71" t="s">
        <v>106</v>
      </c>
      <c r="Q164" s="68" t="s">
        <v>66</v>
      </c>
      <c r="R164" s="68" t="str" cm="1">
        <f t="array" ref="R164">_xlfn.IFS(BaseClientes[[#This Row],[tipoDeCliente]]="ADVISOR","ADVISOR",BaseClientes[[#This Row],[tipoDeCliente]]="FAMILIA","RETENCAO",BaseClientes[[#This Row],[tipoDeCliente]]="RETENCAO","RETENCAO",BaseClientes[[#This Row],[tipoDeCliente]]="NORMAL","CONSULTORIA",BaseClientes[[#This Row],[tipoDeCliente]]="HIBRIDO","CONSULTORIA")</f>
        <v>CONSULTORIA</v>
      </c>
      <c r="S164" s="68" t="s">
        <v>2799</v>
      </c>
      <c r="T164" s="68" t="s">
        <v>185</v>
      </c>
      <c r="U164" s="68" t="s">
        <v>1300</v>
      </c>
      <c r="V164" s="71">
        <v>5581999691177</v>
      </c>
      <c r="W164" s="69">
        <v>44459</v>
      </c>
      <c r="X164" s="69">
        <v>44459</v>
      </c>
      <c r="Y164" s="68" t="s">
        <v>1299</v>
      </c>
      <c r="Z164" s="68" t="s">
        <v>1303</v>
      </c>
      <c r="AA164" s="68" t="s">
        <v>1293</v>
      </c>
      <c r="AB164" s="68" t="s">
        <v>3893</v>
      </c>
      <c r="AC164" s="68" t="s">
        <v>140</v>
      </c>
      <c r="AD164" s="68" t="s">
        <v>54</v>
      </c>
      <c r="AE164" s="68" t="s">
        <v>176</v>
      </c>
      <c r="AF164" s="72">
        <v>1</v>
      </c>
      <c r="AG164" s="68">
        <v>1</v>
      </c>
      <c r="AH164" s="68" t="s">
        <v>54</v>
      </c>
      <c r="AI164" s="68" t="s">
        <v>54</v>
      </c>
      <c r="AJ164" s="68" t="s">
        <v>54</v>
      </c>
      <c r="AK164" s="68" t="str" cm="1">
        <f t="array" ref="AK1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4" s="69" t="s">
        <v>58</v>
      </c>
      <c r="AM164" s="69"/>
    </row>
    <row r="165" spans="1:39" ht="15" customHeight="1" x14ac:dyDescent="0.3">
      <c r="A165" s="68">
        <v>196</v>
      </c>
      <c r="B165" s="68" t="s">
        <v>1301</v>
      </c>
      <c r="C165" s="69">
        <v>32347</v>
      </c>
      <c r="D165" s="68" t="s">
        <v>72</v>
      </c>
      <c r="E165" s="71">
        <v>20092021196</v>
      </c>
      <c r="F165" s="68">
        <v>2050891</v>
      </c>
      <c r="G165" s="68" t="s">
        <v>42</v>
      </c>
      <c r="H165" s="68"/>
      <c r="I165" s="68" t="s">
        <v>4104</v>
      </c>
      <c r="J165" s="68" t="s">
        <v>1304</v>
      </c>
      <c r="K165" s="70" t="s">
        <v>1305</v>
      </c>
      <c r="L165" s="68" t="s">
        <v>1303</v>
      </c>
      <c r="M165" s="68" t="s">
        <v>1293</v>
      </c>
      <c r="N165" s="71">
        <v>5581999691177</v>
      </c>
      <c r="O165" s="71" t="s">
        <v>65</v>
      </c>
      <c r="P165" s="71" t="s">
        <v>42</v>
      </c>
      <c r="Q165" s="68" t="s">
        <v>66</v>
      </c>
      <c r="R165" s="68" t="str" cm="1">
        <f t="array" ref="R165">_xlfn.IFS(BaseClientes[[#This Row],[tipoDeCliente]]="ADVISOR","ADVISOR",BaseClientes[[#This Row],[tipoDeCliente]]="FAMILIA","RETENCAO",BaseClientes[[#This Row],[tipoDeCliente]]="RETENCAO","RETENCAO",BaseClientes[[#This Row],[tipoDeCliente]]="NORMAL","CONSULTORIA",BaseClientes[[#This Row],[tipoDeCliente]]="HIBRIDO","CONSULTORIA")</f>
        <v>CONSULTORIA</v>
      </c>
      <c r="S165" s="68" t="s">
        <v>2799</v>
      </c>
      <c r="T165" s="68" t="s">
        <v>185</v>
      </c>
      <c r="U165" s="68" t="s">
        <v>1300</v>
      </c>
      <c r="V165" s="71">
        <v>5581999691177</v>
      </c>
      <c r="W165" s="69">
        <v>44459</v>
      </c>
      <c r="X165" s="69">
        <v>44459</v>
      </c>
      <c r="Y165" s="68" t="s">
        <v>1299</v>
      </c>
      <c r="Z165" s="68" t="s">
        <v>1303</v>
      </c>
      <c r="AA165" s="68" t="s">
        <v>1293</v>
      </c>
      <c r="AB165" s="68" t="s">
        <v>3893</v>
      </c>
      <c r="AC165" s="68" t="s">
        <v>140</v>
      </c>
      <c r="AD165" s="68" t="s">
        <v>54</v>
      </c>
      <c r="AE165" s="68" t="s">
        <v>176</v>
      </c>
      <c r="AF165" s="72">
        <v>1</v>
      </c>
      <c r="AG165" s="68">
        <v>1</v>
      </c>
      <c r="AH165" s="68" t="s">
        <v>54</v>
      </c>
      <c r="AI165" s="68" t="s">
        <v>54</v>
      </c>
      <c r="AJ165" s="68" t="s">
        <v>54</v>
      </c>
      <c r="AK165" s="68" t="str" cm="1">
        <f t="array" ref="AK1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5" s="69" t="s">
        <v>58</v>
      </c>
      <c r="AM165" s="69"/>
    </row>
    <row r="166" spans="1:39" ht="15" customHeight="1" x14ac:dyDescent="0.3">
      <c r="A166" s="68">
        <v>197</v>
      </c>
      <c r="B166" s="68" t="s">
        <v>1306</v>
      </c>
      <c r="C166" s="69">
        <v>21360</v>
      </c>
      <c r="D166" s="68" t="s">
        <v>72</v>
      </c>
      <c r="E166" s="71">
        <v>21092021197</v>
      </c>
      <c r="F166" s="68" t="s">
        <v>42</v>
      </c>
      <c r="G166" s="68">
        <v>1648409</v>
      </c>
      <c r="H166" s="68"/>
      <c r="I166" s="68" t="s">
        <v>4114</v>
      </c>
      <c r="J166" s="68" t="s">
        <v>1310</v>
      </c>
      <c r="K166" s="70" t="s">
        <v>1311</v>
      </c>
      <c r="L166" s="68" t="s">
        <v>1309</v>
      </c>
      <c r="M166" s="68" t="s">
        <v>1313</v>
      </c>
      <c r="N166" s="71">
        <v>5581999949722</v>
      </c>
      <c r="O166" s="71" t="s">
        <v>42</v>
      </c>
      <c r="P166" s="71" t="s">
        <v>106</v>
      </c>
      <c r="Q166" s="68" t="s">
        <v>66</v>
      </c>
      <c r="R166" s="68" t="str" cm="1">
        <f t="array" ref="R166">_xlfn.IFS(BaseClientes[[#This Row],[tipoDeCliente]]="ADVISOR","ADVISOR",BaseClientes[[#This Row],[tipoDeCliente]]="FAMILIA","RETENCAO",BaseClientes[[#This Row],[tipoDeCliente]]="RETENCAO","RETENCAO",BaseClientes[[#This Row],[tipoDeCliente]]="NORMAL","CONSULTORIA",BaseClientes[[#This Row],[tipoDeCliente]]="HIBRIDO","CONSULTORIA")</f>
        <v>CONSULTORIA</v>
      </c>
      <c r="S166" s="68" t="s">
        <v>49</v>
      </c>
      <c r="T166" s="68" t="s">
        <v>50</v>
      </c>
      <c r="U166" s="68" t="s">
        <v>670</v>
      </c>
      <c r="V166" s="71">
        <v>5581999631120</v>
      </c>
      <c r="W166" s="69">
        <v>44460</v>
      </c>
      <c r="X166" s="69">
        <v>44460</v>
      </c>
      <c r="Y166" s="68" t="s">
        <v>1312</v>
      </c>
      <c r="Z166" s="68" t="s">
        <v>1316</v>
      </c>
      <c r="AA166" s="68" t="s">
        <v>1313</v>
      </c>
      <c r="AB166" s="68" t="s">
        <v>3893</v>
      </c>
      <c r="AC166" s="68" t="s">
        <v>53</v>
      </c>
      <c r="AD166" s="68" t="s">
        <v>56</v>
      </c>
      <c r="AE166" s="68" t="s">
        <v>176</v>
      </c>
      <c r="AF166" s="72">
        <v>1</v>
      </c>
      <c r="AG166" s="68">
        <v>1</v>
      </c>
      <c r="AH166" s="68" t="s">
        <v>54</v>
      </c>
      <c r="AI166" s="68" t="s">
        <v>56</v>
      </c>
      <c r="AJ166" s="68" t="s">
        <v>54</v>
      </c>
      <c r="AK166" s="68" t="str" cm="1">
        <f t="array" ref="AK1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6" s="69" t="s">
        <v>58</v>
      </c>
      <c r="AM166" s="69"/>
    </row>
    <row r="167" spans="1:39" ht="15" customHeight="1" x14ac:dyDescent="0.3">
      <c r="A167" s="68">
        <v>198</v>
      </c>
      <c r="B167" s="68" t="s">
        <v>1313</v>
      </c>
      <c r="C167" s="69">
        <v>21310</v>
      </c>
      <c r="D167" s="68" t="s">
        <v>40</v>
      </c>
      <c r="E167" s="71">
        <v>21092021198</v>
      </c>
      <c r="F167" s="68" t="s">
        <v>42</v>
      </c>
      <c r="G167" s="68">
        <v>1791659</v>
      </c>
      <c r="H167" s="68"/>
      <c r="I167" s="68" t="s">
        <v>4113</v>
      </c>
      <c r="J167" s="68" t="s">
        <v>1317</v>
      </c>
      <c r="K167" s="70" t="s">
        <v>1318</v>
      </c>
      <c r="L167" s="68" t="s">
        <v>1316</v>
      </c>
      <c r="M167" s="68" t="s">
        <v>1313</v>
      </c>
      <c r="N167" s="71">
        <v>5581999949722</v>
      </c>
      <c r="O167" s="71" t="s">
        <v>42</v>
      </c>
      <c r="P167" s="71" t="s">
        <v>106</v>
      </c>
      <c r="Q167" s="68" t="s">
        <v>66</v>
      </c>
      <c r="R167" s="68" t="str" cm="1">
        <f t="array" ref="R167">_xlfn.IFS(BaseClientes[[#This Row],[tipoDeCliente]]="ADVISOR","ADVISOR",BaseClientes[[#This Row],[tipoDeCliente]]="FAMILIA","RETENCAO",BaseClientes[[#This Row],[tipoDeCliente]]="RETENCAO","RETENCAO",BaseClientes[[#This Row],[tipoDeCliente]]="NORMAL","CONSULTORIA",BaseClientes[[#This Row],[tipoDeCliente]]="HIBRIDO","CONSULTORIA")</f>
        <v>CONSULTORIA</v>
      </c>
      <c r="S167" s="68" t="s">
        <v>49</v>
      </c>
      <c r="T167" s="68" t="s">
        <v>50</v>
      </c>
      <c r="U167" s="68" t="s">
        <v>670</v>
      </c>
      <c r="V167" s="71">
        <v>5581999949722</v>
      </c>
      <c r="W167" s="69">
        <v>44460</v>
      </c>
      <c r="X167" s="69">
        <v>44460</v>
      </c>
      <c r="Y167" s="68" t="s">
        <v>1312</v>
      </c>
      <c r="Z167" s="68" t="s">
        <v>1316</v>
      </c>
      <c r="AA167" s="68" t="s">
        <v>1313</v>
      </c>
      <c r="AB167" s="68" t="s">
        <v>3894</v>
      </c>
      <c r="AC167" s="68" t="s">
        <v>53</v>
      </c>
      <c r="AD167" s="68" t="s">
        <v>56</v>
      </c>
      <c r="AE167" s="68" t="s">
        <v>176</v>
      </c>
      <c r="AF167" s="72">
        <v>1</v>
      </c>
      <c r="AG167" s="68">
        <v>1</v>
      </c>
      <c r="AH167" s="68" t="s">
        <v>54</v>
      </c>
      <c r="AI167" s="68" t="s">
        <v>56</v>
      </c>
      <c r="AJ167" s="68" t="s">
        <v>54</v>
      </c>
      <c r="AK167" s="68" t="str" cm="1">
        <f t="array" ref="AK1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7" s="69" t="s">
        <v>58</v>
      </c>
      <c r="AM167" s="69"/>
    </row>
    <row r="168" spans="1:39" ht="15" customHeight="1" x14ac:dyDescent="0.3">
      <c r="A168" s="68">
        <v>199</v>
      </c>
      <c r="B168" s="68" t="s">
        <v>1319</v>
      </c>
      <c r="C168" s="69">
        <v>30568</v>
      </c>
      <c r="D168" s="68" t="s">
        <v>40</v>
      </c>
      <c r="E168" s="71">
        <v>6102021199</v>
      </c>
      <c r="F168" s="68">
        <v>2197950</v>
      </c>
      <c r="G168" s="68">
        <v>2843339</v>
      </c>
      <c r="H168" s="68"/>
      <c r="I168" s="68" t="s">
        <v>4120</v>
      </c>
      <c r="J168" s="68" t="s">
        <v>1323</v>
      </c>
      <c r="K168" s="70" t="s">
        <v>1324</v>
      </c>
      <c r="L168" s="68" t="s">
        <v>1322</v>
      </c>
      <c r="M168" s="68" t="s">
        <v>1319</v>
      </c>
      <c r="N168" s="71">
        <v>5581991112704</v>
      </c>
      <c r="O168" s="71" t="s">
        <v>106</v>
      </c>
      <c r="P168" s="71" t="s">
        <v>106</v>
      </c>
      <c r="Q168" s="68" t="s">
        <v>66</v>
      </c>
      <c r="R168" s="68" t="str" cm="1">
        <f t="array" ref="R168">_xlfn.IFS(BaseClientes[[#This Row],[tipoDeCliente]]="ADVISOR","ADVISOR",BaseClientes[[#This Row],[tipoDeCliente]]="FAMILIA","RETENCAO",BaseClientes[[#This Row],[tipoDeCliente]]="RETENCAO","RETENCAO",BaseClientes[[#This Row],[tipoDeCliente]]="NORMAL","CONSULTORIA",BaseClientes[[#This Row],[tipoDeCliente]]="HIBRIDO","CONSULTORIA")</f>
        <v>CONSULTORIA</v>
      </c>
      <c r="S168" s="68" t="s">
        <v>49</v>
      </c>
      <c r="T168" s="68" t="s">
        <v>50</v>
      </c>
      <c r="U168" s="68" t="s">
        <v>1326</v>
      </c>
      <c r="V168" s="71">
        <v>5581991112704</v>
      </c>
      <c r="W168" s="69">
        <v>44475</v>
      </c>
      <c r="X168" s="69">
        <v>44475</v>
      </c>
      <c r="Y168" s="68" t="s">
        <v>1325</v>
      </c>
      <c r="Z168" s="68" t="s">
        <v>1322</v>
      </c>
      <c r="AA168" s="68" t="s">
        <v>1319</v>
      </c>
      <c r="AB168" s="68" t="s">
        <v>3912</v>
      </c>
      <c r="AC168" s="68" t="s">
        <v>140</v>
      </c>
      <c r="AD168" s="68" t="s">
        <v>56</v>
      </c>
      <c r="AE168" s="68" t="s">
        <v>176</v>
      </c>
      <c r="AF168" s="72">
        <v>1</v>
      </c>
      <c r="AG168" s="68">
        <v>1</v>
      </c>
      <c r="AH168" s="68" t="s">
        <v>54</v>
      </c>
      <c r="AI168" s="68" t="s">
        <v>56</v>
      </c>
      <c r="AJ168" s="68" t="s">
        <v>54</v>
      </c>
      <c r="AK168" s="68" t="str" cm="1">
        <f t="array" ref="AK1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8" s="69" t="s">
        <v>58</v>
      </c>
      <c r="AM168" s="69"/>
    </row>
    <row r="169" spans="1:39" ht="15" customHeight="1" x14ac:dyDescent="0.3">
      <c r="A169" s="68">
        <v>200</v>
      </c>
      <c r="B169" s="68" t="s">
        <v>1327</v>
      </c>
      <c r="C169" s="69">
        <v>28856</v>
      </c>
      <c r="D169" s="68" t="s">
        <v>40</v>
      </c>
      <c r="E169" s="71">
        <v>7102021200</v>
      </c>
      <c r="F169" s="68">
        <v>6865790</v>
      </c>
      <c r="G169" s="68" t="s">
        <v>42</v>
      </c>
      <c r="H169" s="68"/>
      <c r="I169" s="68" t="s">
        <v>42</v>
      </c>
      <c r="J169" s="68" t="s">
        <v>1329</v>
      </c>
      <c r="K169" s="70" t="s">
        <v>1330</v>
      </c>
      <c r="L169" s="68" t="s">
        <v>1331</v>
      </c>
      <c r="M169" s="68" t="s">
        <v>1327</v>
      </c>
      <c r="N169" s="71">
        <v>558191088660</v>
      </c>
      <c r="O169" s="71" t="s">
        <v>42</v>
      </c>
      <c r="P169" s="71" t="s">
        <v>42</v>
      </c>
      <c r="Q169" s="68" t="s">
        <v>66</v>
      </c>
      <c r="R169" s="68" t="str" cm="1">
        <f t="array" ref="R169">_xlfn.IFS(BaseClientes[[#This Row],[tipoDeCliente]]="ADVISOR","ADVISOR",BaseClientes[[#This Row],[tipoDeCliente]]="FAMILIA","RETENCAO",BaseClientes[[#This Row],[tipoDeCliente]]="RETENCAO","RETENCAO",BaseClientes[[#This Row],[tipoDeCliente]]="NORMAL","CONSULTORIA",BaseClientes[[#This Row],[tipoDeCliente]]="HIBRIDO","CONSULTORIA")</f>
        <v>CONSULTORIA</v>
      </c>
      <c r="S169" s="68" t="s">
        <v>49</v>
      </c>
      <c r="T169" s="68" t="s">
        <v>50</v>
      </c>
      <c r="U169" s="68" t="s">
        <v>670</v>
      </c>
      <c r="V169" s="71">
        <v>558191088660</v>
      </c>
      <c r="W169" s="69">
        <v>44476</v>
      </c>
      <c r="X169" s="69">
        <v>44476</v>
      </c>
      <c r="Y169" s="68" t="s">
        <v>1331</v>
      </c>
      <c r="Z169" s="68" t="s">
        <v>1331</v>
      </c>
      <c r="AA169" s="68" t="s">
        <v>1327</v>
      </c>
      <c r="AB169" s="68" t="s">
        <v>3912</v>
      </c>
      <c r="AC169" s="68" t="s">
        <v>53</v>
      </c>
      <c r="AD169" s="68" t="s">
        <v>56</v>
      </c>
      <c r="AE169" s="68" t="s">
        <v>176</v>
      </c>
      <c r="AF169" s="72">
        <v>1</v>
      </c>
      <c r="AG169" s="68">
        <v>1</v>
      </c>
      <c r="AH169" s="68" t="s">
        <v>54</v>
      </c>
      <c r="AI169" s="68" t="s">
        <v>56</v>
      </c>
      <c r="AJ169" s="68" t="s">
        <v>54</v>
      </c>
      <c r="AK169" s="68" t="str" cm="1">
        <f t="array" ref="AK1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9" s="69" t="s">
        <v>69</v>
      </c>
      <c r="AM169" s="69">
        <v>44763</v>
      </c>
    </row>
    <row r="170" spans="1:39" ht="15" customHeight="1" x14ac:dyDescent="0.3">
      <c r="A170" s="68">
        <v>201</v>
      </c>
      <c r="B170" s="68" t="s">
        <v>1332</v>
      </c>
      <c r="C170" s="69">
        <v>28856</v>
      </c>
      <c r="D170" s="68" t="s">
        <v>72</v>
      </c>
      <c r="E170" s="71">
        <v>5102021201</v>
      </c>
      <c r="F170" s="68">
        <v>2031945</v>
      </c>
      <c r="G170" s="68" t="s">
        <v>42</v>
      </c>
      <c r="H170" s="68"/>
      <c r="I170" s="68" t="s">
        <v>4115</v>
      </c>
      <c r="J170" s="68" t="s">
        <v>1335</v>
      </c>
      <c r="K170" s="70" t="s">
        <v>1336</v>
      </c>
      <c r="L170" s="68" t="s">
        <v>1334</v>
      </c>
      <c r="M170" s="68" t="s">
        <v>1332</v>
      </c>
      <c r="N170" s="71">
        <v>5534996816020</v>
      </c>
      <c r="O170" s="71" t="s">
        <v>42</v>
      </c>
      <c r="P170" s="71" t="s">
        <v>42</v>
      </c>
      <c r="Q170" s="68" t="s">
        <v>66</v>
      </c>
      <c r="R170" s="68" t="str" cm="1">
        <f t="array" ref="R170">_xlfn.IFS(BaseClientes[[#This Row],[tipoDeCliente]]="ADVISOR","ADVISOR",BaseClientes[[#This Row],[tipoDeCliente]]="FAMILIA","RETENCAO",BaseClientes[[#This Row],[tipoDeCliente]]="RETENCAO","RETENCAO",BaseClientes[[#This Row],[tipoDeCliente]]="NORMAL","CONSULTORIA",BaseClientes[[#This Row],[tipoDeCliente]]="HIBRIDO","CONSULTORIA")</f>
        <v>CONSULTORIA</v>
      </c>
      <c r="S170" s="68" t="s">
        <v>1338</v>
      </c>
      <c r="T170" s="68" t="s">
        <v>896</v>
      </c>
      <c r="U170" s="68" t="s">
        <v>1967</v>
      </c>
      <c r="V170" s="71">
        <v>5534996816020</v>
      </c>
      <c r="W170" s="69">
        <v>44474</v>
      </c>
      <c r="X170" s="69">
        <v>44474</v>
      </c>
      <c r="Y170" s="68" t="s">
        <v>1337</v>
      </c>
      <c r="Z170" s="68" t="s">
        <v>1334</v>
      </c>
      <c r="AA170" s="68" t="s">
        <v>1332</v>
      </c>
      <c r="AB170" s="68" t="s">
        <v>3893</v>
      </c>
      <c r="AC170" s="68" t="s">
        <v>53</v>
      </c>
      <c r="AD170" s="68" t="s">
        <v>56</v>
      </c>
      <c r="AE170" s="68" t="s">
        <v>176</v>
      </c>
      <c r="AF170" s="72">
        <v>1</v>
      </c>
      <c r="AG170" s="68">
        <v>1</v>
      </c>
      <c r="AH170" s="68" t="s">
        <v>54</v>
      </c>
      <c r="AI170" s="68" t="s">
        <v>56</v>
      </c>
      <c r="AJ170" s="68" t="s">
        <v>54</v>
      </c>
      <c r="AK170" s="68" t="str" cm="1">
        <f t="array" ref="AK1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0" s="69" t="s">
        <v>58</v>
      </c>
      <c r="AM170" s="69"/>
    </row>
    <row r="171" spans="1:39" ht="15" customHeight="1" x14ac:dyDescent="0.3">
      <c r="A171" s="68">
        <v>202</v>
      </c>
      <c r="B171" s="68" t="s">
        <v>1340</v>
      </c>
      <c r="C171" s="69">
        <v>35721</v>
      </c>
      <c r="D171" s="68" t="s">
        <v>40</v>
      </c>
      <c r="E171" s="71">
        <v>29102021202</v>
      </c>
      <c r="F171" s="68">
        <v>6956593</v>
      </c>
      <c r="G171" s="68"/>
      <c r="H171" s="68"/>
      <c r="I171" s="68" t="s">
        <v>42</v>
      </c>
      <c r="J171" s="68" t="s">
        <v>1343</v>
      </c>
      <c r="K171" s="70" t="s">
        <v>1344</v>
      </c>
      <c r="L171" s="68" t="s">
        <v>1345</v>
      </c>
      <c r="M171" s="68" t="s">
        <v>1340</v>
      </c>
      <c r="N171" s="71">
        <v>5581996760174</v>
      </c>
      <c r="O171" s="71" t="s">
        <v>65</v>
      </c>
      <c r="P171" s="71" t="s">
        <v>42</v>
      </c>
      <c r="Q171" s="68" t="s">
        <v>66</v>
      </c>
      <c r="R171" s="68" t="str" cm="1">
        <f t="array" ref="R171">_xlfn.IFS(BaseClientes[[#This Row],[tipoDeCliente]]="ADVISOR","ADVISOR",BaseClientes[[#This Row],[tipoDeCliente]]="FAMILIA","RETENCAO",BaseClientes[[#This Row],[tipoDeCliente]]="RETENCAO","RETENCAO",BaseClientes[[#This Row],[tipoDeCliente]]="NORMAL","CONSULTORIA",BaseClientes[[#This Row],[tipoDeCliente]]="HIBRIDO","CONSULTORIA")</f>
        <v>CONSULTORIA</v>
      </c>
      <c r="S171" s="68" t="s">
        <v>49</v>
      </c>
      <c r="T171" s="68" t="s">
        <v>50</v>
      </c>
      <c r="U171" s="68" t="s">
        <v>280</v>
      </c>
      <c r="V171" s="71">
        <v>5581996760178</v>
      </c>
      <c r="W171" s="69">
        <v>44498</v>
      </c>
      <c r="X171" s="69">
        <v>44498</v>
      </c>
      <c r="Y171" s="68" t="s">
        <v>1345</v>
      </c>
      <c r="Z171" s="68" t="s">
        <v>1345</v>
      </c>
      <c r="AA171" s="68" t="s">
        <v>1340</v>
      </c>
      <c r="AB171" s="68" t="s">
        <v>3893</v>
      </c>
      <c r="AC171" s="68" t="s">
        <v>140</v>
      </c>
      <c r="AD171" s="68" t="s">
        <v>56</v>
      </c>
      <c r="AE171" s="68" t="s">
        <v>176</v>
      </c>
      <c r="AF171" s="72">
        <v>1</v>
      </c>
      <c r="AG171" s="68"/>
      <c r="AH171" s="68" t="s">
        <v>54</v>
      </c>
      <c r="AI171" s="68" t="s">
        <v>56</v>
      </c>
      <c r="AJ171" s="68" t="s">
        <v>54</v>
      </c>
      <c r="AK171" s="68" t="str" cm="1">
        <f t="array" ref="AK1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1" s="69" t="s">
        <v>69</v>
      </c>
      <c r="AM171" s="69">
        <v>45069</v>
      </c>
    </row>
    <row r="172" spans="1:39" ht="15" customHeight="1" x14ac:dyDescent="0.3">
      <c r="A172" s="68">
        <v>204</v>
      </c>
      <c r="B172" s="68" t="s">
        <v>1351</v>
      </c>
      <c r="C172" s="69">
        <v>31196</v>
      </c>
      <c r="D172" s="68" t="s">
        <v>40</v>
      </c>
      <c r="E172" s="71">
        <v>29102021204</v>
      </c>
      <c r="F172" s="68">
        <v>2056465</v>
      </c>
      <c r="G172" s="68" t="s">
        <v>42</v>
      </c>
      <c r="H172" s="68"/>
      <c r="I172" s="68" t="s">
        <v>42</v>
      </c>
      <c r="J172" s="68" t="s">
        <v>1354</v>
      </c>
      <c r="K172" s="70" t="s">
        <v>1355</v>
      </c>
      <c r="L172" s="68" t="s">
        <v>1356</v>
      </c>
      <c r="M172" s="68" t="s">
        <v>1351</v>
      </c>
      <c r="N172" s="71">
        <v>5581981118755</v>
      </c>
      <c r="O172" s="71" t="s">
        <v>106</v>
      </c>
      <c r="P172" s="71" t="s">
        <v>42</v>
      </c>
      <c r="Q172" s="68" t="s">
        <v>66</v>
      </c>
      <c r="R172" s="68" t="str" cm="1">
        <f t="array" ref="R172">_xlfn.IFS(BaseClientes[[#This Row],[tipoDeCliente]]="ADVISOR","ADVISOR",BaseClientes[[#This Row],[tipoDeCliente]]="FAMILIA","RETENCAO",BaseClientes[[#This Row],[tipoDeCliente]]="RETENCAO","RETENCAO",BaseClientes[[#This Row],[tipoDeCliente]]="NORMAL","CONSULTORIA",BaseClientes[[#This Row],[tipoDeCliente]]="HIBRIDO","CONSULTORIA")</f>
        <v>CONSULTORIA</v>
      </c>
      <c r="S172" s="68" t="s">
        <v>2799</v>
      </c>
      <c r="T172" s="68" t="s">
        <v>185</v>
      </c>
      <c r="U172" s="68" t="s">
        <v>1357</v>
      </c>
      <c r="V172" s="71">
        <v>5581981118755</v>
      </c>
      <c r="W172" s="69">
        <v>44498</v>
      </c>
      <c r="X172" s="69">
        <v>44498</v>
      </c>
      <c r="Y172" s="68" t="s">
        <v>1356</v>
      </c>
      <c r="Z172" s="68" t="s">
        <v>1356</v>
      </c>
      <c r="AA172" s="68" t="s">
        <v>1351</v>
      </c>
      <c r="AB172" s="68" t="s">
        <v>3893</v>
      </c>
      <c r="AC172" s="68" t="s">
        <v>53</v>
      </c>
      <c r="AD172" s="68" t="s">
        <v>54</v>
      </c>
      <c r="AE172" s="68" t="s">
        <v>176</v>
      </c>
      <c r="AF172" s="72">
        <v>1</v>
      </c>
      <c r="AG172" s="68">
        <v>1</v>
      </c>
      <c r="AH172" s="68" t="s">
        <v>54</v>
      </c>
      <c r="AI172" s="68" t="s">
        <v>56</v>
      </c>
      <c r="AJ172" s="68" t="s">
        <v>54</v>
      </c>
      <c r="AK172" s="68" t="str" cm="1">
        <f t="array" ref="AK1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2" s="69" t="s">
        <v>69</v>
      </c>
      <c r="AM172" s="69">
        <v>45405</v>
      </c>
    </row>
    <row r="173" spans="1:39" ht="15" customHeight="1" x14ac:dyDescent="0.3">
      <c r="A173" s="68">
        <v>205</v>
      </c>
      <c r="B173" s="68" t="s">
        <v>1358</v>
      </c>
      <c r="C173" s="69">
        <v>33900</v>
      </c>
      <c r="D173" s="68" t="s">
        <v>40</v>
      </c>
      <c r="E173" s="71">
        <v>20102021205</v>
      </c>
      <c r="F173" s="68">
        <v>2291137</v>
      </c>
      <c r="G173" s="68" t="s">
        <v>42</v>
      </c>
      <c r="H173" s="68"/>
      <c r="I173" s="68" t="s">
        <v>4127</v>
      </c>
      <c r="J173" s="68" t="s">
        <v>1361</v>
      </c>
      <c r="K173" s="105" t="s">
        <v>4128</v>
      </c>
      <c r="L173" s="68" t="s">
        <v>1360</v>
      </c>
      <c r="M173" s="68" t="s">
        <v>1358</v>
      </c>
      <c r="N173" s="71">
        <v>5581996751949</v>
      </c>
      <c r="O173" s="71" t="s">
        <v>106</v>
      </c>
      <c r="P173" s="71" t="s">
        <v>42</v>
      </c>
      <c r="Q173" s="68" t="s">
        <v>66</v>
      </c>
      <c r="R173" s="68" t="str" cm="1">
        <f t="array" ref="R173">_xlfn.IFS(BaseClientes[[#This Row],[tipoDeCliente]]="ADVISOR","ADVISOR",BaseClientes[[#This Row],[tipoDeCliente]]="FAMILIA","RETENCAO",BaseClientes[[#This Row],[tipoDeCliente]]="RETENCAO","RETENCAO",BaseClientes[[#This Row],[tipoDeCliente]]="NORMAL","CONSULTORIA",BaseClientes[[#This Row],[tipoDeCliente]]="HIBRIDO","CONSULTORIA")</f>
        <v>RETENCAO</v>
      </c>
      <c r="S173" s="68" t="s">
        <v>49</v>
      </c>
      <c r="T173" s="68" t="s">
        <v>50</v>
      </c>
      <c r="U173" s="68" t="s">
        <v>1364</v>
      </c>
      <c r="V173" s="71">
        <v>5581996751949</v>
      </c>
      <c r="W173" s="69">
        <v>44489</v>
      </c>
      <c r="X173" s="69">
        <v>44489</v>
      </c>
      <c r="Y173" s="68" t="s">
        <v>1363</v>
      </c>
      <c r="Z173" s="68" t="s">
        <v>1360</v>
      </c>
      <c r="AA173" s="68" t="s">
        <v>1358</v>
      </c>
      <c r="AB173" s="68" t="s">
        <v>3893</v>
      </c>
      <c r="AC173" s="68" t="s">
        <v>53</v>
      </c>
      <c r="AD173" s="68" t="s">
        <v>56</v>
      </c>
      <c r="AE173" s="68" t="s">
        <v>68</v>
      </c>
      <c r="AF173" s="72">
        <v>0</v>
      </c>
      <c r="AG173" s="68" t="s">
        <v>42</v>
      </c>
      <c r="AH173" s="68" t="s">
        <v>54</v>
      </c>
      <c r="AI173" s="68" t="s">
        <v>56</v>
      </c>
      <c r="AJ173" s="68" t="s">
        <v>54</v>
      </c>
      <c r="AK173" s="68" t="str" cm="1">
        <f t="array" ref="AK1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3" s="69" t="s">
        <v>58</v>
      </c>
      <c r="AM173" s="69"/>
    </row>
    <row r="174" spans="1:39" ht="15" customHeight="1" x14ac:dyDescent="0.3">
      <c r="A174" s="68">
        <v>206</v>
      </c>
      <c r="B174" s="68" t="s">
        <v>1365</v>
      </c>
      <c r="C174" s="69">
        <v>31464</v>
      </c>
      <c r="D174" s="68" t="s">
        <v>72</v>
      </c>
      <c r="E174" s="71">
        <v>25102021206</v>
      </c>
      <c r="F174" s="68"/>
      <c r="G174" s="68">
        <v>2979686</v>
      </c>
      <c r="H174" s="68"/>
      <c r="I174" s="68" t="s">
        <v>4129</v>
      </c>
      <c r="J174" s="68" t="s">
        <v>1369</v>
      </c>
      <c r="K174" s="105" t="s">
        <v>1370</v>
      </c>
      <c r="L174" s="68" t="s">
        <v>1368</v>
      </c>
      <c r="M174" s="68" t="s">
        <v>1365</v>
      </c>
      <c r="N174" s="71">
        <v>5581993724665</v>
      </c>
      <c r="O174" s="71" t="s">
        <v>42</v>
      </c>
      <c r="P174" s="71" t="s">
        <v>106</v>
      </c>
      <c r="Q174" s="68" t="s">
        <v>66</v>
      </c>
      <c r="R174" s="68" t="str" cm="1">
        <f t="array" ref="R174">_xlfn.IFS(BaseClientes[[#This Row],[tipoDeCliente]]="ADVISOR","ADVISOR",BaseClientes[[#This Row],[tipoDeCliente]]="FAMILIA","RETENCAO",BaseClientes[[#This Row],[tipoDeCliente]]="RETENCAO","RETENCAO",BaseClientes[[#This Row],[tipoDeCliente]]="NORMAL","CONSULTORIA",BaseClientes[[#This Row],[tipoDeCliente]]="HIBRIDO","CONSULTORIA")</f>
        <v>CONSULTORIA</v>
      </c>
      <c r="S174" s="68" t="s">
        <v>49</v>
      </c>
      <c r="T174" s="68" t="s">
        <v>50</v>
      </c>
      <c r="U174" s="68" t="s">
        <v>1372</v>
      </c>
      <c r="V174" s="71">
        <v>5581993724665</v>
      </c>
      <c r="W174" s="69">
        <v>44494</v>
      </c>
      <c r="X174" s="69">
        <v>44494</v>
      </c>
      <c r="Y174" s="68" t="s">
        <v>1371</v>
      </c>
      <c r="Z174" s="68" t="s">
        <v>1368</v>
      </c>
      <c r="AA174" s="68" t="s">
        <v>1365</v>
      </c>
      <c r="AB174" s="68" t="s">
        <v>838</v>
      </c>
      <c r="AC174" s="68" t="s">
        <v>140</v>
      </c>
      <c r="AD174" s="68" t="s">
        <v>56</v>
      </c>
      <c r="AE174" s="68" t="s">
        <v>176</v>
      </c>
      <c r="AF174" s="72">
        <v>1</v>
      </c>
      <c r="AG174" s="68">
        <v>1</v>
      </c>
      <c r="AH174" s="68" t="s">
        <v>54</v>
      </c>
      <c r="AI174" s="68" t="s">
        <v>54</v>
      </c>
      <c r="AJ174" s="68" t="s">
        <v>54</v>
      </c>
      <c r="AK174" s="68" t="str" cm="1">
        <f t="array" ref="AK1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4" s="69" t="s">
        <v>58</v>
      </c>
      <c r="AM174" s="69"/>
    </row>
    <row r="175" spans="1:39" ht="15" customHeight="1" x14ac:dyDescent="0.3">
      <c r="A175" s="68">
        <v>207</v>
      </c>
      <c r="B175" s="68" t="s">
        <v>1373</v>
      </c>
      <c r="C175" s="69">
        <v>25367</v>
      </c>
      <c r="D175" s="68" t="s">
        <v>40</v>
      </c>
      <c r="E175" s="71">
        <v>29102021207</v>
      </c>
      <c r="F175" s="68"/>
      <c r="G175" s="68">
        <v>2627296</v>
      </c>
      <c r="H175" s="68"/>
      <c r="I175" s="68" t="s">
        <v>42</v>
      </c>
      <c r="J175" s="68" t="s">
        <v>1376</v>
      </c>
      <c r="K175" s="70" t="s">
        <v>1377</v>
      </c>
      <c r="L175" s="68" t="s">
        <v>1378</v>
      </c>
      <c r="M175" s="68" t="s">
        <v>1373</v>
      </c>
      <c r="N175" s="71">
        <v>5535997139595</v>
      </c>
      <c r="O175" s="71" t="s">
        <v>42</v>
      </c>
      <c r="P175" s="71" t="s">
        <v>106</v>
      </c>
      <c r="Q175" s="68" t="s">
        <v>66</v>
      </c>
      <c r="R175" s="68" t="str" cm="1">
        <f t="array" ref="R175">_xlfn.IFS(BaseClientes[[#This Row],[tipoDeCliente]]="ADVISOR","ADVISOR",BaseClientes[[#This Row],[tipoDeCliente]]="FAMILIA","RETENCAO",BaseClientes[[#This Row],[tipoDeCliente]]="RETENCAO","RETENCAO",BaseClientes[[#This Row],[tipoDeCliente]]="NORMAL","CONSULTORIA",BaseClientes[[#This Row],[tipoDeCliente]]="HIBRIDO","CONSULTORIA")</f>
        <v>CONSULTORIA</v>
      </c>
      <c r="S175" s="68" t="s">
        <v>1379</v>
      </c>
      <c r="T175" s="68" t="s">
        <v>896</v>
      </c>
      <c r="U175" s="68" t="s">
        <v>1380</v>
      </c>
      <c r="V175" s="71">
        <v>5535997139595</v>
      </c>
      <c r="W175" s="69">
        <v>44498</v>
      </c>
      <c r="X175" s="69">
        <v>44498</v>
      </c>
      <c r="Y175" s="68" t="s">
        <v>1378</v>
      </c>
      <c r="Z175" s="68" t="s">
        <v>1378</v>
      </c>
      <c r="AA175" s="68" t="s">
        <v>1373</v>
      </c>
      <c r="AB175" s="68" t="s">
        <v>3950</v>
      </c>
      <c r="AC175" s="68" t="s">
        <v>53</v>
      </c>
      <c r="AD175" s="68" t="s">
        <v>56</v>
      </c>
      <c r="AE175" s="68" t="s">
        <v>176</v>
      </c>
      <c r="AF175" s="72">
        <v>1</v>
      </c>
      <c r="AG175" s="68" t="s">
        <v>42</v>
      </c>
      <c r="AH175" s="68" t="s">
        <v>54</v>
      </c>
      <c r="AI175" s="68" t="s">
        <v>56</v>
      </c>
      <c r="AJ175" s="68" t="s">
        <v>54</v>
      </c>
      <c r="AK175" s="68" t="str" cm="1">
        <f t="array" ref="AK1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5" s="69" t="s">
        <v>69</v>
      </c>
      <c r="AM175" s="69">
        <v>44649</v>
      </c>
    </row>
    <row r="176" spans="1:39" ht="15" customHeight="1" x14ac:dyDescent="0.3">
      <c r="A176" s="68">
        <v>208</v>
      </c>
      <c r="B176" s="68" t="s">
        <v>1381</v>
      </c>
      <c r="C176" s="69">
        <v>33417</v>
      </c>
      <c r="D176" s="68" t="s">
        <v>72</v>
      </c>
      <c r="E176" s="71">
        <v>4112021208</v>
      </c>
      <c r="F176" s="68">
        <v>2491214</v>
      </c>
      <c r="G176" s="68" t="s">
        <v>42</v>
      </c>
      <c r="H176" s="68"/>
      <c r="I176" s="68" t="s">
        <v>4135</v>
      </c>
      <c r="J176" s="68" t="s">
        <v>1384</v>
      </c>
      <c r="K176" s="70" t="s">
        <v>1385</v>
      </c>
      <c r="L176" s="68" t="s">
        <v>1383</v>
      </c>
      <c r="M176" s="68" t="s">
        <v>1381</v>
      </c>
      <c r="N176" s="71">
        <v>5511944706832</v>
      </c>
      <c r="O176" s="71" t="s">
        <v>106</v>
      </c>
      <c r="P176" s="71" t="s">
        <v>42</v>
      </c>
      <c r="Q176" s="68" t="s">
        <v>66</v>
      </c>
      <c r="R176" s="68" t="str" cm="1">
        <f t="array" ref="R176">_xlfn.IFS(BaseClientes[[#This Row],[tipoDeCliente]]="ADVISOR","ADVISOR",BaseClientes[[#This Row],[tipoDeCliente]]="FAMILIA","RETENCAO",BaseClientes[[#This Row],[tipoDeCliente]]="RETENCAO","RETENCAO",BaseClientes[[#This Row],[tipoDeCliente]]="NORMAL","CONSULTORIA",BaseClientes[[#This Row],[tipoDeCliente]]="HIBRIDO","CONSULTORIA")</f>
        <v>CONSULTORIA</v>
      </c>
      <c r="S176" s="68" t="s">
        <v>2799</v>
      </c>
      <c r="T176" s="68" t="s">
        <v>185</v>
      </c>
      <c r="U176" s="68" t="s">
        <v>1387</v>
      </c>
      <c r="V176" s="71">
        <v>5511944706832</v>
      </c>
      <c r="W176" s="69">
        <v>44504</v>
      </c>
      <c r="X176" s="69">
        <v>44504</v>
      </c>
      <c r="Y176" s="68" t="s">
        <v>1386</v>
      </c>
      <c r="Z176" s="68" t="s">
        <v>1383</v>
      </c>
      <c r="AA176" s="68" t="s">
        <v>1381</v>
      </c>
      <c r="AB176" s="68" t="s">
        <v>3950</v>
      </c>
      <c r="AC176" s="68" t="s">
        <v>53</v>
      </c>
      <c r="AD176" s="68" t="s">
        <v>54</v>
      </c>
      <c r="AE176" s="68" t="s">
        <v>176</v>
      </c>
      <c r="AF176" s="72">
        <v>1</v>
      </c>
      <c r="AG176" s="68">
        <v>2</v>
      </c>
      <c r="AH176" s="68" t="s">
        <v>54</v>
      </c>
      <c r="AI176" s="68" t="s">
        <v>56</v>
      </c>
      <c r="AJ176" s="68" t="s">
        <v>54</v>
      </c>
      <c r="AK176" s="68" t="str" cm="1">
        <f t="array" ref="AK1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6" s="69" t="s">
        <v>58</v>
      </c>
      <c r="AM176" s="69"/>
    </row>
    <row r="177" spans="1:39" ht="15" customHeight="1" x14ac:dyDescent="0.3">
      <c r="A177" s="68">
        <v>209</v>
      </c>
      <c r="B177" s="68" t="s">
        <v>1388</v>
      </c>
      <c r="C177" s="69">
        <v>28385</v>
      </c>
      <c r="D177" s="68" t="s">
        <v>40</v>
      </c>
      <c r="E177" s="71">
        <v>5112021209</v>
      </c>
      <c r="F177" s="68">
        <v>3603415</v>
      </c>
      <c r="G177" s="68" t="s">
        <v>42</v>
      </c>
      <c r="H177" s="68"/>
      <c r="I177" s="68" t="s">
        <v>42</v>
      </c>
      <c r="J177" s="68" t="s">
        <v>1391</v>
      </c>
      <c r="K177" s="70" t="s">
        <v>1392</v>
      </c>
      <c r="L177" s="68" t="s">
        <v>1393</v>
      </c>
      <c r="M177" s="68" t="s">
        <v>1388</v>
      </c>
      <c r="N177" s="71">
        <v>5581988350986</v>
      </c>
      <c r="O177" s="71" t="s">
        <v>106</v>
      </c>
      <c r="P177" s="71" t="s">
        <v>42</v>
      </c>
      <c r="Q177" s="68" t="s">
        <v>304</v>
      </c>
      <c r="R177" s="68" t="str" cm="1">
        <f t="array" ref="R177">_xlfn.IFS(BaseClientes[[#This Row],[tipoDeCliente]]="ADVISOR","ADVISOR",BaseClientes[[#This Row],[tipoDeCliente]]="FAMILIA","RETENCAO",BaseClientes[[#This Row],[tipoDeCliente]]="RETENCAO","RETENCAO",BaseClientes[[#This Row],[tipoDeCliente]]="NORMAL","CONSULTORIA",BaseClientes[[#This Row],[tipoDeCliente]]="HIBRIDO","CONSULTORIA")</f>
        <v>CONSULTORIA</v>
      </c>
      <c r="S177" s="68" t="s">
        <v>49</v>
      </c>
      <c r="T177" s="68" t="s">
        <v>50</v>
      </c>
      <c r="U177" s="68" t="s">
        <v>1394</v>
      </c>
      <c r="V177" s="71">
        <v>5581988350986</v>
      </c>
      <c r="W177" s="69">
        <v>44505</v>
      </c>
      <c r="X177" s="69">
        <v>44505</v>
      </c>
      <c r="Y177" s="68" t="s">
        <v>1393</v>
      </c>
      <c r="Z177" s="68" t="s">
        <v>1393</v>
      </c>
      <c r="AA177" s="68" t="s">
        <v>1388</v>
      </c>
      <c r="AB177" s="68" t="s">
        <v>3894</v>
      </c>
      <c r="AC177" s="68" t="s">
        <v>53</v>
      </c>
      <c r="AD177" s="68" t="s">
        <v>54</v>
      </c>
      <c r="AE177" s="68" t="s">
        <v>176</v>
      </c>
      <c r="AF177" s="72">
        <v>1</v>
      </c>
      <c r="AG177" s="68">
        <v>3</v>
      </c>
      <c r="AH177" s="68" t="s">
        <v>54</v>
      </c>
      <c r="AI177" s="68" t="s">
        <v>56</v>
      </c>
      <c r="AJ177" s="68" t="s">
        <v>54</v>
      </c>
      <c r="AK177" s="68" t="str" cm="1">
        <f t="array" ref="AK1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7" s="69" t="s">
        <v>69</v>
      </c>
      <c r="AM177" s="69">
        <v>45191</v>
      </c>
    </row>
    <row r="178" spans="1:39" ht="15" customHeight="1" x14ac:dyDescent="0.3">
      <c r="A178" s="68">
        <v>210</v>
      </c>
      <c r="B178" s="68" t="s">
        <v>1395</v>
      </c>
      <c r="C178" s="69">
        <v>35606</v>
      </c>
      <c r="D178" s="68" t="s">
        <v>40</v>
      </c>
      <c r="E178" s="71">
        <v>5112021210</v>
      </c>
      <c r="F178" s="68">
        <v>4085167</v>
      </c>
      <c r="G178" s="68" t="s">
        <v>42</v>
      </c>
      <c r="H178" s="68"/>
      <c r="I178" s="68" t="s">
        <v>42</v>
      </c>
      <c r="J178" s="68" t="s">
        <v>1398</v>
      </c>
      <c r="K178" s="70" t="s">
        <v>1399</v>
      </c>
      <c r="L178" s="68" t="s">
        <v>1400</v>
      </c>
      <c r="M178" s="68" t="s">
        <v>1388</v>
      </c>
      <c r="N178" s="71">
        <v>5581994377020</v>
      </c>
      <c r="O178" s="71" t="s">
        <v>65</v>
      </c>
      <c r="P178" s="71" t="s">
        <v>42</v>
      </c>
      <c r="Q178" s="68" t="s">
        <v>304</v>
      </c>
      <c r="R178" s="68" t="str" cm="1">
        <f t="array" ref="R178">_xlfn.IFS(BaseClientes[[#This Row],[tipoDeCliente]]="ADVISOR","ADVISOR",BaseClientes[[#This Row],[tipoDeCliente]]="FAMILIA","RETENCAO",BaseClientes[[#This Row],[tipoDeCliente]]="RETENCAO","RETENCAO",BaseClientes[[#This Row],[tipoDeCliente]]="NORMAL","CONSULTORIA",BaseClientes[[#This Row],[tipoDeCliente]]="HIBRIDO","CONSULTORIA")</f>
        <v>CONSULTORIA</v>
      </c>
      <c r="S178" s="68" t="s">
        <v>49</v>
      </c>
      <c r="T178" s="68" t="s">
        <v>50</v>
      </c>
      <c r="U178" s="68" t="s">
        <v>1394</v>
      </c>
      <c r="V178" s="71">
        <v>5581994377020</v>
      </c>
      <c r="W178" s="69">
        <v>44505</v>
      </c>
      <c r="X178" s="69">
        <v>44505</v>
      </c>
      <c r="Y178" s="68" t="s">
        <v>1393</v>
      </c>
      <c r="Z178" s="68" t="s">
        <v>1393</v>
      </c>
      <c r="AA178" s="68" t="s">
        <v>1388</v>
      </c>
      <c r="AB178" s="68" t="s">
        <v>151</v>
      </c>
      <c r="AC178" s="68" t="s">
        <v>140</v>
      </c>
      <c r="AD178" s="68" t="s">
        <v>56</v>
      </c>
      <c r="AE178" s="68" t="s">
        <v>176</v>
      </c>
      <c r="AF178" s="72">
        <v>1</v>
      </c>
      <c r="AG178" s="68">
        <v>3</v>
      </c>
      <c r="AH178" s="68" t="s">
        <v>54</v>
      </c>
      <c r="AI178" s="68" t="s">
        <v>56</v>
      </c>
      <c r="AJ178" s="68" t="s">
        <v>54</v>
      </c>
      <c r="AK178" s="68" t="str" cm="1">
        <f t="array" ref="AK1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8" s="69" t="s">
        <v>69</v>
      </c>
      <c r="AM178" s="69">
        <v>45191</v>
      </c>
    </row>
    <row r="179" spans="1:39" ht="15" customHeight="1" x14ac:dyDescent="0.3">
      <c r="A179" s="68">
        <v>211</v>
      </c>
      <c r="B179" s="68" t="s">
        <v>1401</v>
      </c>
      <c r="C179" s="69">
        <v>23797</v>
      </c>
      <c r="D179" s="68" t="s">
        <v>40</v>
      </c>
      <c r="E179" s="71">
        <v>26112021211</v>
      </c>
      <c r="F179" s="68">
        <v>599124</v>
      </c>
      <c r="G179" s="68"/>
      <c r="H179" s="68"/>
      <c r="I179" s="68" t="s">
        <v>42</v>
      </c>
      <c r="J179" s="68" t="s">
        <v>1404</v>
      </c>
      <c r="K179" s="70" t="s">
        <v>1405</v>
      </c>
      <c r="L179" s="68" t="s">
        <v>1406</v>
      </c>
      <c r="M179" s="68" t="s">
        <v>1401</v>
      </c>
      <c r="N179" s="71">
        <v>5511962430960</v>
      </c>
      <c r="O179" s="71" t="s">
        <v>106</v>
      </c>
      <c r="P179" s="71" t="s">
        <v>42</v>
      </c>
      <c r="Q179" s="68" t="s">
        <v>264</v>
      </c>
      <c r="R179" s="68" t="str" cm="1">
        <f t="array" ref="R179">_xlfn.IFS(BaseClientes[[#This Row],[tipoDeCliente]]="ADVISOR","ADVISOR",BaseClientes[[#This Row],[tipoDeCliente]]="FAMILIA","RETENCAO",BaseClientes[[#This Row],[tipoDeCliente]]="RETENCAO","RETENCAO",BaseClientes[[#This Row],[tipoDeCliente]]="NORMAL","CONSULTORIA",BaseClientes[[#This Row],[tipoDeCliente]]="HIBRIDO","CONSULTORIA")</f>
        <v>CONSULTORIA</v>
      </c>
      <c r="S179" s="68" t="s">
        <v>2799</v>
      </c>
      <c r="T179" s="68" t="s">
        <v>185</v>
      </c>
      <c r="U179" s="68" t="s">
        <v>1407</v>
      </c>
      <c r="V179" s="71">
        <v>5511962430960</v>
      </c>
      <c r="W179" s="69">
        <v>44526</v>
      </c>
      <c r="X179" s="69">
        <v>44526</v>
      </c>
      <c r="Y179" s="68" t="s">
        <v>1406</v>
      </c>
      <c r="Z179" s="68" t="s">
        <v>1406</v>
      </c>
      <c r="AA179" s="68" t="s">
        <v>1401</v>
      </c>
      <c r="AB179" s="68" t="s">
        <v>3899</v>
      </c>
      <c r="AC179" s="68" t="s">
        <v>140</v>
      </c>
      <c r="AD179" s="68" t="s">
        <v>56</v>
      </c>
      <c r="AE179" s="68" t="s">
        <v>176</v>
      </c>
      <c r="AF179" s="72">
        <v>1</v>
      </c>
      <c r="AG179" s="68">
        <v>1</v>
      </c>
      <c r="AH179" s="68" t="s">
        <v>54</v>
      </c>
      <c r="AI179" s="68" t="s">
        <v>56</v>
      </c>
      <c r="AJ179" s="68" t="s">
        <v>54</v>
      </c>
      <c r="AK179" s="68" t="str" cm="1">
        <f t="array" ref="AK1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9" s="69" t="s">
        <v>69</v>
      </c>
      <c r="AM179" s="69">
        <v>45036</v>
      </c>
    </row>
    <row r="180" spans="1:39" ht="15" customHeight="1" x14ac:dyDescent="0.3">
      <c r="A180" s="68">
        <v>212</v>
      </c>
      <c r="B180" s="68" t="s">
        <v>1401</v>
      </c>
      <c r="C180" s="69">
        <v>23797</v>
      </c>
      <c r="D180" s="68" t="s">
        <v>40</v>
      </c>
      <c r="E180" s="71">
        <v>26112021212</v>
      </c>
      <c r="F180" s="68">
        <v>7249480</v>
      </c>
      <c r="G180" s="68"/>
      <c r="H180" s="68"/>
      <c r="I180" s="68" t="s">
        <v>42</v>
      </c>
      <c r="J180" s="68" t="s">
        <v>1404</v>
      </c>
      <c r="K180" s="70" t="s">
        <v>1405</v>
      </c>
      <c r="L180" s="68" t="s">
        <v>1406</v>
      </c>
      <c r="M180" s="68" t="s">
        <v>1401</v>
      </c>
      <c r="N180" s="71">
        <v>5511962430960</v>
      </c>
      <c r="O180" s="71" t="s">
        <v>65</v>
      </c>
      <c r="P180" s="71" t="s">
        <v>42</v>
      </c>
      <c r="Q180" s="68" t="s">
        <v>264</v>
      </c>
      <c r="R180" s="68" t="str" cm="1">
        <f t="array" ref="R180">_xlfn.IFS(BaseClientes[[#This Row],[tipoDeCliente]]="ADVISOR","ADVISOR",BaseClientes[[#This Row],[tipoDeCliente]]="FAMILIA","RETENCAO",BaseClientes[[#This Row],[tipoDeCliente]]="RETENCAO","RETENCAO",BaseClientes[[#This Row],[tipoDeCliente]]="NORMAL","CONSULTORIA",BaseClientes[[#This Row],[tipoDeCliente]]="HIBRIDO","CONSULTORIA")</f>
        <v>CONSULTORIA</v>
      </c>
      <c r="S180" s="68" t="s">
        <v>2799</v>
      </c>
      <c r="T180" s="68" t="s">
        <v>185</v>
      </c>
      <c r="U180" s="68" t="s">
        <v>1407</v>
      </c>
      <c r="V180" s="71">
        <v>5511962430960</v>
      </c>
      <c r="W180" s="69">
        <v>44526</v>
      </c>
      <c r="X180" s="69">
        <v>44526</v>
      </c>
      <c r="Y180" s="68" t="s">
        <v>1406</v>
      </c>
      <c r="Z180" s="68" t="s">
        <v>1406</v>
      </c>
      <c r="AA180" s="68" t="s">
        <v>1401</v>
      </c>
      <c r="AB180" s="68" t="s">
        <v>3899</v>
      </c>
      <c r="AC180" s="68" t="s">
        <v>140</v>
      </c>
      <c r="AD180" s="68" t="s">
        <v>56</v>
      </c>
      <c r="AE180" s="68" t="s">
        <v>176</v>
      </c>
      <c r="AF180" s="72">
        <v>1</v>
      </c>
      <c r="AG180" s="68">
        <v>1</v>
      </c>
      <c r="AH180" s="68" t="s">
        <v>56</v>
      </c>
      <c r="AI180" s="68" t="s">
        <v>56</v>
      </c>
      <c r="AJ180" s="68" t="s">
        <v>56</v>
      </c>
      <c r="AK180" s="68" t="str" cm="1">
        <f t="array" ref="AK1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0" s="69" t="s">
        <v>69</v>
      </c>
      <c r="AM180" s="69">
        <v>45036</v>
      </c>
    </row>
    <row r="181" spans="1:39" ht="15" customHeight="1" x14ac:dyDescent="0.3">
      <c r="A181" s="68">
        <v>213</v>
      </c>
      <c r="B181" s="68" t="s">
        <v>1409</v>
      </c>
      <c r="C181" s="69">
        <v>34092</v>
      </c>
      <c r="D181" s="68" t="s">
        <v>40</v>
      </c>
      <c r="E181" s="71">
        <v>1122021213</v>
      </c>
      <c r="F181" s="68"/>
      <c r="G181" s="68">
        <v>4972253</v>
      </c>
      <c r="H181" s="68"/>
      <c r="I181" s="68" t="s">
        <v>4137</v>
      </c>
      <c r="J181" s="68" t="s">
        <v>1413</v>
      </c>
      <c r="K181" s="105" t="s">
        <v>1414</v>
      </c>
      <c r="L181" s="68" t="s">
        <v>1412</v>
      </c>
      <c r="M181" s="68" t="s">
        <v>1409</v>
      </c>
      <c r="N181" s="71">
        <v>5581995125100</v>
      </c>
      <c r="O181" s="71" t="s">
        <v>42</v>
      </c>
      <c r="P181" s="71" t="s">
        <v>106</v>
      </c>
      <c r="Q181" s="68" t="s">
        <v>66</v>
      </c>
      <c r="R181" s="68" t="str" cm="1">
        <f t="array" ref="R181">_xlfn.IFS(BaseClientes[[#This Row],[tipoDeCliente]]="ADVISOR","ADVISOR",BaseClientes[[#This Row],[tipoDeCliente]]="FAMILIA","RETENCAO",BaseClientes[[#This Row],[tipoDeCliente]]="RETENCAO","RETENCAO",BaseClientes[[#This Row],[tipoDeCliente]]="NORMAL","CONSULTORIA",BaseClientes[[#This Row],[tipoDeCliente]]="HIBRIDO","CONSULTORIA")</f>
        <v>CONSULTORIA</v>
      </c>
      <c r="S181" s="68" t="s">
        <v>49</v>
      </c>
      <c r="T181" s="68" t="s">
        <v>50</v>
      </c>
      <c r="U181" s="68" t="s">
        <v>259</v>
      </c>
      <c r="V181" s="71">
        <v>5581995125100</v>
      </c>
      <c r="W181" s="69">
        <v>44531</v>
      </c>
      <c r="X181" s="69">
        <v>44531</v>
      </c>
      <c r="Y181" s="68" t="s">
        <v>1415</v>
      </c>
      <c r="Z181" s="68" t="s">
        <v>1412</v>
      </c>
      <c r="AA181" s="68" t="s">
        <v>1409</v>
      </c>
      <c r="AB181" s="68" t="s">
        <v>1416</v>
      </c>
      <c r="AC181" s="68" t="s">
        <v>53</v>
      </c>
      <c r="AD181" s="68" t="s">
        <v>56</v>
      </c>
      <c r="AE181" s="68" t="s">
        <v>176</v>
      </c>
      <c r="AF181" s="72">
        <v>1</v>
      </c>
      <c r="AG181" s="68">
        <v>1</v>
      </c>
      <c r="AH181" s="68" t="s">
        <v>54</v>
      </c>
      <c r="AI181" s="68" t="s">
        <v>54</v>
      </c>
      <c r="AJ181" s="68" t="s">
        <v>54</v>
      </c>
      <c r="AK181" s="68" t="str" cm="1">
        <f t="array" ref="AK1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1" s="69" t="s">
        <v>58</v>
      </c>
      <c r="AM181" s="69"/>
    </row>
    <row r="182" spans="1:39" ht="15" customHeight="1" x14ac:dyDescent="0.3">
      <c r="A182" s="68">
        <v>214</v>
      </c>
      <c r="B182" s="68" t="s">
        <v>1417</v>
      </c>
      <c r="C182" s="69">
        <v>33000</v>
      </c>
      <c r="D182" s="68" t="s">
        <v>72</v>
      </c>
      <c r="E182" s="71">
        <v>1122021214</v>
      </c>
      <c r="F182" s="68"/>
      <c r="G182" s="68">
        <v>1606647</v>
      </c>
      <c r="H182" s="68"/>
      <c r="I182" s="68" t="s">
        <v>4138</v>
      </c>
      <c r="J182" s="68" t="s">
        <v>1421</v>
      </c>
      <c r="K182" s="105" t="s">
        <v>1422</v>
      </c>
      <c r="L182" s="68" t="s">
        <v>1420</v>
      </c>
      <c r="M182" s="68" t="s">
        <v>1409</v>
      </c>
      <c r="N182" s="71">
        <v>5581995125100</v>
      </c>
      <c r="O182" s="71" t="s">
        <v>42</v>
      </c>
      <c r="P182" s="71" t="s">
        <v>65</v>
      </c>
      <c r="Q182" s="68" t="s">
        <v>66</v>
      </c>
      <c r="R182" s="68" t="str" cm="1">
        <f t="array" ref="R182">_xlfn.IFS(BaseClientes[[#This Row],[tipoDeCliente]]="ADVISOR","ADVISOR",BaseClientes[[#This Row],[tipoDeCliente]]="FAMILIA","RETENCAO",BaseClientes[[#This Row],[tipoDeCliente]]="RETENCAO","RETENCAO",BaseClientes[[#This Row],[tipoDeCliente]]="NORMAL","CONSULTORIA",BaseClientes[[#This Row],[tipoDeCliente]]="HIBRIDO","CONSULTORIA")</f>
        <v>CONSULTORIA</v>
      </c>
      <c r="S182" s="68" t="s">
        <v>49</v>
      </c>
      <c r="T182" s="68" t="s">
        <v>50</v>
      </c>
      <c r="U182" s="68" t="s">
        <v>259</v>
      </c>
      <c r="V182" s="71">
        <v>5588999929706</v>
      </c>
      <c r="W182" s="69">
        <v>44531</v>
      </c>
      <c r="X182" s="69">
        <v>44531</v>
      </c>
      <c r="Y182" s="68" t="s">
        <v>1415</v>
      </c>
      <c r="Z182" s="68" t="s">
        <v>1412</v>
      </c>
      <c r="AA182" s="68" t="s">
        <v>1409</v>
      </c>
      <c r="AB182" s="68" t="s">
        <v>3893</v>
      </c>
      <c r="AC182" s="68" t="s">
        <v>53</v>
      </c>
      <c r="AD182" s="68" t="s">
        <v>54</v>
      </c>
      <c r="AE182" s="68" t="s">
        <v>176</v>
      </c>
      <c r="AF182" s="72">
        <v>1</v>
      </c>
      <c r="AG182" s="68">
        <v>1</v>
      </c>
      <c r="AH182" s="68" t="s">
        <v>54</v>
      </c>
      <c r="AI182" s="68" t="s">
        <v>54</v>
      </c>
      <c r="AJ182" s="68" t="s">
        <v>54</v>
      </c>
      <c r="AK182" s="68" t="str" cm="1">
        <f t="array" ref="AK1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2" s="69" t="s">
        <v>58</v>
      </c>
      <c r="AM182" s="69"/>
    </row>
    <row r="183" spans="1:39" ht="15" customHeight="1" x14ac:dyDescent="0.3">
      <c r="A183" s="68">
        <v>215</v>
      </c>
      <c r="B183" s="68" t="s">
        <v>1423</v>
      </c>
      <c r="C183" s="69">
        <v>29855</v>
      </c>
      <c r="D183" s="68" t="s">
        <v>40</v>
      </c>
      <c r="E183" s="71">
        <v>1122021215</v>
      </c>
      <c r="F183" s="68">
        <v>489270</v>
      </c>
      <c r="G183" s="68">
        <v>1592270</v>
      </c>
      <c r="H183" s="68"/>
      <c r="I183" s="68" t="s">
        <v>4145</v>
      </c>
      <c r="J183" s="68" t="s">
        <v>1427</v>
      </c>
      <c r="K183" s="70" t="s">
        <v>1428</v>
      </c>
      <c r="L183" s="68" t="s">
        <v>4146</v>
      </c>
      <c r="M183" s="68" t="s">
        <v>1423</v>
      </c>
      <c r="N183" s="71">
        <v>5573991943246</v>
      </c>
      <c r="O183" s="71" t="s">
        <v>106</v>
      </c>
      <c r="P183" s="71" t="s">
        <v>106</v>
      </c>
      <c r="Q183" s="68" t="s">
        <v>66</v>
      </c>
      <c r="R183" s="68" t="str" cm="1">
        <f t="array" ref="R183">_xlfn.IFS(BaseClientes[[#This Row],[tipoDeCliente]]="ADVISOR","ADVISOR",BaseClientes[[#This Row],[tipoDeCliente]]="FAMILIA","RETENCAO",BaseClientes[[#This Row],[tipoDeCliente]]="RETENCAO","RETENCAO",BaseClientes[[#This Row],[tipoDeCliente]]="NORMAL","CONSULTORIA",BaseClientes[[#This Row],[tipoDeCliente]]="HIBRIDO","CONSULTORIA")</f>
        <v>CONSULTORIA</v>
      </c>
      <c r="S183" s="68" t="s">
        <v>1430</v>
      </c>
      <c r="T183" s="68" t="s">
        <v>296</v>
      </c>
      <c r="U183" s="68" t="s">
        <v>1431</v>
      </c>
      <c r="V183" s="71">
        <v>5573991943246</v>
      </c>
      <c r="W183" s="69">
        <v>44531</v>
      </c>
      <c r="X183" s="69">
        <v>44531</v>
      </c>
      <c r="Y183" s="68" t="s">
        <v>4147</v>
      </c>
      <c r="Z183" s="68" t="s">
        <v>4146</v>
      </c>
      <c r="AA183" s="68" t="s">
        <v>1423</v>
      </c>
      <c r="AB183" s="68" t="s">
        <v>3893</v>
      </c>
      <c r="AC183" s="68" t="s">
        <v>53</v>
      </c>
      <c r="AD183" s="68" t="s">
        <v>56</v>
      </c>
      <c r="AE183" s="68" t="s">
        <v>176</v>
      </c>
      <c r="AF183" s="72">
        <v>1</v>
      </c>
      <c r="AG183" s="68">
        <v>1</v>
      </c>
      <c r="AH183" s="68" t="s">
        <v>54</v>
      </c>
      <c r="AI183" s="68" t="s">
        <v>56</v>
      </c>
      <c r="AJ183" s="68" t="s">
        <v>54</v>
      </c>
      <c r="AK183" s="68" t="str" cm="1">
        <f t="array" ref="AK1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3" s="69" t="s">
        <v>58</v>
      </c>
      <c r="AM183" s="69"/>
    </row>
    <row r="184" spans="1:39" ht="15" customHeight="1" x14ac:dyDescent="0.3">
      <c r="A184" s="68">
        <v>216</v>
      </c>
      <c r="B184" s="68" t="s">
        <v>1432</v>
      </c>
      <c r="C184" s="69">
        <v>25454</v>
      </c>
      <c r="D184" s="68" t="s">
        <v>72</v>
      </c>
      <c r="E184" s="71">
        <v>1122021216</v>
      </c>
      <c r="F184" s="68">
        <v>4235644</v>
      </c>
      <c r="G184" s="68"/>
      <c r="H184" s="68"/>
      <c r="I184" s="68" t="s">
        <v>4139</v>
      </c>
      <c r="J184" s="68" t="s">
        <v>1435</v>
      </c>
      <c r="K184" s="70" t="s">
        <v>1436</v>
      </c>
      <c r="L184" s="68" t="s">
        <v>4140</v>
      </c>
      <c r="M184" s="68" t="s">
        <v>1432</v>
      </c>
      <c r="N184" s="71">
        <v>5581999494857</v>
      </c>
      <c r="O184" s="71" t="s">
        <v>106</v>
      </c>
      <c r="P184" s="71" t="s">
        <v>42</v>
      </c>
      <c r="Q184" s="68" t="s">
        <v>66</v>
      </c>
      <c r="R184" s="68" t="str" cm="1">
        <f t="array" ref="R184">_xlfn.IFS(BaseClientes[[#This Row],[tipoDeCliente]]="ADVISOR","ADVISOR",BaseClientes[[#This Row],[tipoDeCliente]]="FAMILIA","RETENCAO",BaseClientes[[#This Row],[tipoDeCliente]]="RETENCAO","RETENCAO",BaseClientes[[#This Row],[tipoDeCliente]]="NORMAL","CONSULTORIA",BaseClientes[[#This Row],[tipoDeCliente]]="HIBRIDO","CONSULTORIA")</f>
        <v>CONSULTORIA</v>
      </c>
      <c r="S184" s="68" t="s">
        <v>49</v>
      </c>
      <c r="T184" s="68" t="s">
        <v>50</v>
      </c>
      <c r="U184" s="68" t="s">
        <v>1438</v>
      </c>
      <c r="V184" s="71">
        <v>5581999494857</v>
      </c>
      <c r="W184" s="69">
        <v>44531</v>
      </c>
      <c r="X184" s="69">
        <v>44531</v>
      </c>
      <c r="Y184" s="68" t="s">
        <v>4141</v>
      </c>
      <c r="Z184" s="68" t="s">
        <v>4140</v>
      </c>
      <c r="AA184" s="68" t="s">
        <v>1432</v>
      </c>
      <c r="AB184" s="68" t="s">
        <v>678</v>
      </c>
      <c r="AC184" s="68" t="s">
        <v>140</v>
      </c>
      <c r="AD184" s="68" t="s">
        <v>56</v>
      </c>
      <c r="AE184" s="68" t="s">
        <v>176</v>
      </c>
      <c r="AF184" s="72">
        <v>1</v>
      </c>
      <c r="AG184" s="68">
        <v>1</v>
      </c>
      <c r="AH184" s="68" t="s">
        <v>54</v>
      </c>
      <c r="AI184" s="68" t="s">
        <v>56</v>
      </c>
      <c r="AJ184" s="68" t="s">
        <v>54</v>
      </c>
      <c r="AK184" s="68" t="str" cm="1">
        <f t="array" ref="AK1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4" s="69" t="s">
        <v>58</v>
      </c>
      <c r="AM184" s="69"/>
    </row>
    <row r="185" spans="1:39" ht="15" customHeight="1" x14ac:dyDescent="0.3">
      <c r="A185" s="68">
        <v>217</v>
      </c>
      <c r="B185" s="68" t="s">
        <v>1439</v>
      </c>
      <c r="C185" s="69">
        <v>33878</v>
      </c>
      <c r="D185" s="68" t="s">
        <v>40</v>
      </c>
      <c r="E185" s="71">
        <v>1122021217</v>
      </c>
      <c r="F185" s="68">
        <v>395318</v>
      </c>
      <c r="G185" s="68"/>
      <c r="H185" s="68" t="s">
        <v>4142</v>
      </c>
      <c r="I185" s="68" t="s">
        <v>4143</v>
      </c>
      <c r="J185" s="68" t="s">
        <v>1442</v>
      </c>
      <c r="K185" s="70" t="s">
        <v>1443</v>
      </c>
      <c r="L185" s="68" t="s">
        <v>4144</v>
      </c>
      <c r="M185" s="68" t="s">
        <v>1432</v>
      </c>
      <c r="N185" s="71">
        <v>5581999494857</v>
      </c>
      <c r="O185" s="71" t="s">
        <v>65</v>
      </c>
      <c r="P185" s="71" t="s">
        <v>42</v>
      </c>
      <c r="Q185" s="68" t="s">
        <v>66</v>
      </c>
      <c r="R185" s="68" t="str" cm="1">
        <f t="array" ref="R185">_xlfn.IFS(BaseClientes[[#This Row],[tipoDeCliente]]="ADVISOR","ADVISOR",BaseClientes[[#This Row],[tipoDeCliente]]="FAMILIA","RETENCAO",BaseClientes[[#This Row],[tipoDeCliente]]="RETENCAO","RETENCAO",BaseClientes[[#This Row],[tipoDeCliente]]="NORMAL","CONSULTORIA",BaseClientes[[#This Row],[tipoDeCliente]]="HIBRIDO","CONSULTORIA")</f>
        <v>CONSULTORIA</v>
      </c>
      <c r="S185" s="68" t="s">
        <v>49</v>
      </c>
      <c r="T185" s="68" t="s">
        <v>50</v>
      </c>
      <c r="U185" s="68" t="s">
        <v>1438</v>
      </c>
      <c r="V185" s="71">
        <v>5581999143976</v>
      </c>
      <c r="W185" s="69">
        <v>44531</v>
      </c>
      <c r="X185" s="69">
        <v>44531</v>
      </c>
      <c r="Y185" s="68" t="s">
        <v>4141</v>
      </c>
      <c r="Z185" s="68" t="s">
        <v>4140</v>
      </c>
      <c r="AA185" s="68" t="s">
        <v>1432</v>
      </c>
      <c r="AB185" s="68" t="s">
        <v>151</v>
      </c>
      <c r="AC185" s="68" t="s">
        <v>140</v>
      </c>
      <c r="AD185" s="68" t="s">
        <v>56</v>
      </c>
      <c r="AE185" s="68" t="s">
        <v>176</v>
      </c>
      <c r="AF185" s="72">
        <v>1</v>
      </c>
      <c r="AG185" s="68">
        <v>1</v>
      </c>
      <c r="AH185" s="68" t="s">
        <v>54</v>
      </c>
      <c r="AI185" s="68" t="s">
        <v>56</v>
      </c>
      <c r="AJ185" s="68" t="s">
        <v>54</v>
      </c>
      <c r="AK185" s="68" t="str" cm="1">
        <f t="array" ref="AK1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5" s="69" t="s">
        <v>58</v>
      </c>
      <c r="AM185" s="69"/>
    </row>
    <row r="186" spans="1:39" ht="15" customHeight="1" x14ac:dyDescent="0.3">
      <c r="A186" s="68">
        <v>218</v>
      </c>
      <c r="B186" s="68" t="s">
        <v>1445</v>
      </c>
      <c r="C186" s="69">
        <v>35292</v>
      </c>
      <c r="D186" s="68" t="s">
        <v>40</v>
      </c>
      <c r="E186" s="71">
        <v>1122021218</v>
      </c>
      <c r="F186" s="68">
        <v>563632</v>
      </c>
      <c r="G186" s="68">
        <v>2246940</v>
      </c>
      <c r="H186" s="68"/>
      <c r="I186" s="68" t="s">
        <v>42</v>
      </c>
      <c r="J186" s="68" t="s">
        <v>1448</v>
      </c>
      <c r="K186" s="70" t="s">
        <v>1449</v>
      </c>
      <c r="L186" s="68" t="s">
        <v>1450</v>
      </c>
      <c r="M186" s="68" t="s">
        <v>1445</v>
      </c>
      <c r="N186" s="71">
        <v>5581991989025</v>
      </c>
      <c r="O186" s="71" t="s">
        <v>42</v>
      </c>
      <c r="P186" s="71" t="s">
        <v>65</v>
      </c>
      <c r="Q186" s="68" t="s">
        <v>304</v>
      </c>
      <c r="R186" s="68" t="str" cm="1">
        <f t="array" ref="R186">_xlfn.IFS(BaseClientes[[#This Row],[tipoDeCliente]]="ADVISOR","ADVISOR",BaseClientes[[#This Row],[tipoDeCliente]]="FAMILIA","RETENCAO",BaseClientes[[#This Row],[tipoDeCliente]]="RETENCAO","RETENCAO",BaseClientes[[#This Row],[tipoDeCliente]]="NORMAL","CONSULTORIA",BaseClientes[[#This Row],[tipoDeCliente]]="HIBRIDO","CONSULTORIA")</f>
        <v>RETENCAO</v>
      </c>
      <c r="S186" s="68" t="s">
        <v>49</v>
      </c>
      <c r="T186" s="68" t="s">
        <v>50</v>
      </c>
      <c r="U186" s="68" t="s">
        <v>1451</v>
      </c>
      <c r="V186" s="71">
        <v>5581991989025</v>
      </c>
      <c r="W186" s="69">
        <v>44531</v>
      </c>
      <c r="X186" s="69">
        <v>44531</v>
      </c>
      <c r="Y186" s="68" t="s">
        <v>1450</v>
      </c>
      <c r="Z186" s="68" t="s">
        <v>1450</v>
      </c>
      <c r="AA186" s="68" t="s">
        <v>1445</v>
      </c>
      <c r="AB186" s="68" t="s">
        <v>3902</v>
      </c>
      <c r="AC186" s="68" t="s">
        <v>53</v>
      </c>
      <c r="AD186" s="68" t="s">
        <v>56</v>
      </c>
      <c r="AE186" s="68" t="s">
        <v>68</v>
      </c>
      <c r="AF186" s="72">
        <v>0</v>
      </c>
      <c r="AG186" s="68" t="s">
        <v>42</v>
      </c>
      <c r="AH186" s="68" t="s">
        <v>56</v>
      </c>
      <c r="AI186" s="68" t="s">
        <v>56</v>
      </c>
      <c r="AJ186" s="68" t="s">
        <v>56</v>
      </c>
      <c r="AK186" s="68" t="str" cm="1">
        <f t="array" ref="AK1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6" s="69" t="s">
        <v>69</v>
      </c>
      <c r="AM186" s="69">
        <v>45191</v>
      </c>
    </row>
    <row r="187" spans="1:39" ht="15" customHeight="1" x14ac:dyDescent="0.3">
      <c r="A187" s="68">
        <v>219</v>
      </c>
      <c r="B187" s="68" t="s">
        <v>1452</v>
      </c>
      <c r="C187" s="69">
        <v>26339</v>
      </c>
      <c r="D187" s="68" t="s">
        <v>40</v>
      </c>
      <c r="E187" s="71">
        <v>1122021219</v>
      </c>
      <c r="F187" s="68">
        <v>2718782</v>
      </c>
      <c r="G187" s="68"/>
      <c r="H187" s="68"/>
      <c r="I187" s="68" t="s">
        <v>42</v>
      </c>
      <c r="J187" s="68" t="s">
        <v>1454</v>
      </c>
      <c r="K187" s="70" t="s">
        <v>1455</v>
      </c>
      <c r="L187" s="68" t="s">
        <v>1456</v>
      </c>
      <c r="M187" s="68" t="s">
        <v>1452</v>
      </c>
      <c r="N187" s="71">
        <v>5581999751515</v>
      </c>
      <c r="O187" s="71" t="s">
        <v>65</v>
      </c>
      <c r="P187" s="71" t="s">
        <v>42</v>
      </c>
      <c r="Q187" s="68" t="s">
        <v>264</v>
      </c>
      <c r="R187" s="68" t="str" cm="1">
        <f t="array" ref="R187">_xlfn.IFS(BaseClientes[[#This Row],[tipoDeCliente]]="ADVISOR","ADVISOR",BaseClientes[[#This Row],[tipoDeCliente]]="FAMILIA","RETENCAO",BaseClientes[[#This Row],[tipoDeCliente]]="RETENCAO","RETENCAO",BaseClientes[[#This Row],[tipoDeCliente]]="NORMAL","CONSULTORIA",BaseClientes[[#This Row],[tipoDeCliente]]="HIBRIDO","CONSULTORIA")</f>
        <v>RETENCAO</v>
      </c>
      <c r="S187" s="68" t="s">
        <v>49</v>
      </c>
      <c r="T187" s="68" t="s">
        <v>50</v>
      </c>
      <c r="U187" s="68" t="s">
        <v>265</v>
      </c>
      <c r="V187" s="71">
        <v>5581999751515</v>
      </c>
      <c r="W187" s="69">
        <v>44531</v>
      </c>
      <c r="X187" s="69">
        <v>44531</v>
      </c>
      <c r="Y187" s="68" t="s">
        <v>1456</v>
      </c>
      <c r="Z187" s="68" t="s">
        <v>1456</v>
      </c>
      <c r="AA187" s="68" t="s">
        <v>1452</v>
      </c>
      <c r="AB187" s="68" t="s">
        <v>3905</v>
      </c>
      <c r="AC187" s="68" t="s">
        <v>53</v>
      </c>
      <c r="AD187" s="68" t="s">
        <v>56</v>
      </c>
      <c r="AE187" s="68" t="s">
        <v>55</v>
      </c>
      <c r="AF187" s="72">
        <v>1</v>
      </c>
      <c r="AG187" s="68" t="s">
        <v>42</v>
      </c>
      <c r="AH187" s="68" t="s">
        <v>56</v>
      </c>
      <c r="AI187" s="68" t="s">
        <v>56</v>
      </c>
      <c r="AJ187" s="68" t="s">
        <v>56</v>
      </c>
      <c r="AK187" s="68" t="str" cm="1">
        <f t="array" ref="AK1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7" s="69" t="s">
        <v>69</v>
      </c>
      <c r="AM187" s="69">
        <v>45120</v>
      </c>
    </row>
    <row r="188" spans="1:39" ht="15" customHeight="1" x14ac:dyDescent="0.3">
      <c r="A188" s="68">
        <v>220</v>
      </c>
      <c r="B188" s="68" t="s">
        <v>1457</v>
      </c>
      <c r="C188" s="69">
        <v>30484</v>
      </c>
      <c r="D188" s="68" t="s">
        <v>72</v>
      </c>
      <c r="E188" s="71">
        <v>31012022220</v>
      </c>
      <c r="F188" s="68">
        <v>2827332</v>
      </c>
      <c r="G188" s="68"/>
      <c r="H188" s="68"/>
      <c r="I188" s="68" t="s">
        <v>42</v>
      </c>
      <c r="J188" s="68" t="s">
        <v>1459</v>
      </c>
      <c r="K188" s="70" t="s">
        <v>1460</v>
      </c>
      <c r="L188" s="68" t="s">
        <v>1461</v>
      </c>
      <c r="M188" s="68" t="s">
        <v>1462</v>
      </c>
      <c r="N188" s="71">
        <v>5581994214999</v>
      </c>
      <c r="O188" s="71" t="s">
        <v>106</v>
      </c>
      <c r="P188" s="71" t="s">
        <v>42</v>
      </c>
      <c r="Q188" s="68" t="s">
        <v>264</v>
      </c>
      <c r="R188" s="68" t="str" cm="1">
        <f t="array" ref="R188">_xlfn.IFS(BaseClientes[[#This Row],[tipoDeCliente]]="ADVISOR","ADVISOR",BaseClientes[[#This Row],[tipoDeCliente]]="FAMILIA","RETENCAO",BaseClientes[[#This Row],[tipoDeCliente]]="RETENCAO","RETENCAO",BaseClientes[[#This Row],[tipoDeCliente]]="NORMAL","CONSULTORIA",BaseClientes[[#This Row],[tipoDeCliente]]="HIBRIDO","CONSULTORIA")</f>
        <v>RETENCAO</v>
      </c>
      <c r="S188" s="68" t="s">
        <v>49</v>
      </c>
      <c r="T188" s="68" t="s">
        <v>50</v>
      </c>
      <c r="U188" s="68" t="s">
        <v>1066</v>
      </c>
      <c r="V188" s="71">
        <v>5581994215053</v>
      </c>
      <c r="W188" s="69">
        <v>44958</v>
      </c>
      <c r="X188" s="69">
        <v>44958</v>
      </c>
      <c r="Y188" s="68" t="s">
        <v>1461</v>
      </c>
      <c r="Z188" s="68" t="s">
        <v>1463</v>
      </c>
      <c r="AA188" s="68" t="s">
        <v>1457</v>
      </c>
      <c r="AB188" s="68" t="s">
        <v>3894</v>
      </c>
      <c r="AC188" s="68" t="s">
        <v>53</v>
      </c>
      <c r="AD188" s="68" t="s">
        <v>54</v>
      </c>
      <c r="AE188" s="68" t="s">
        <v>68</v>
      </c>
      <c r="AF188" s="72">
        <v>0</v>
      </c>
      <c r="AG188" s="68"/>
      <c r="AH188" s="68" t="s">
        <v>56</v>
      </c>
      <c r="AI188" s="68" t="s">
        <v>56</v>
      </c>
      <c r="AJ188" s="68" t="s">
        <v>56</v>
      </c>
      <c r="AK188" s="68" t="str" cm="1">
        <f t="array" ref="AK1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8" s="69" t="s">
        <v>69</v>
      </c>
      <c r="AM188" s="69">
        <v>45120</v>
      </c>
    </row>
    <row r="189" spans="1:39" ht="15" customHeight="1" x14ac:dyDescent="0.3">
      <c r="A189" s="68">
        <v>221</v>
      </c>
      <c r="B189" s="68" t="s">
        <v>1462</v>
      </c>
      <c r="C189" s="69">
        <v>28671</v>
      </c>
      <c r="D189" s="68" t="s">
        <v>40</v>
      </c>
      <c r="E189" s="71">
        <v>31012022221</v>
      </c>
      <c r="F189" s="68">
        <v>2101601</v>
      </c>
      <c r="G189" s="68"/>
      <c r="H189" s="68"/>
      <c r="I189" s="68" t="s">
        <v>42</v>
      </c>
      <c r="J189" s="68" t="s">
        <v>1465</v>
      </c>
      <c r="K189" s="70" t="s">
        <v>1466</v>
      </c>
      <c r="L189" s="68" t="s">
        <v>1461</v>
      </c>
      <c r="M189" s="68" t="s">
        <v>1462</v>
      </c>
      <c r="N189" s="71">
        <v>5581994214999</v>
      </c>
      <c r="O189" s="71" t="s">
        <v>106</v>
      </c>
      <c r="P189" s="71" t="s">
        <v>42</v>
      </c>
      <c r="Q189" s="68" t="s">
        <v>264</v>
      </c>
      <c r="R189" s="68" t="str" cm="1">
        <f t="array" ref="R189">_xlfn.IFS(BaseClientes[[#This Row],[tipoDeCliente]]="ADVISOR","ADVISOR",BaseClientes[[#This Row],[tipoDeCliente]]="FAMILIA","RETENCAO",BaseClientes[[#This Row],[tipoDeCliente]]="RETENCAO","RETENCAO",BaseClientes[[#This Row],[tipoDeCliente]]="NORMAL","CONSULTORIA",BaseClientes[[#This Row],[tipoDeCliente]]="HIBRIDO","CONSULTORIA")</f>
        <v>RETENCAO</v>
      </c>
      <c r="S189" s="68" t="s">
        <v>49</v>
      </c>
      <c r="T189" s="68" t="s">
        <v>50</v>
      </c>
      <c r="U189" s="68" t="s">
        <v>1066</v>
      </c>
      <c r="V189" s="71">
        <v>5581994214999</v>
      </c>
      <c r="W189" s="69">
        <v>44958</v>
      </c>
      <c r="X189" s="69">
        <v>44958</v>
      </c>
      <c r="Y189" s="68" t="s">
        <v>1461</v>
      </c>
      <c r="Z189" s="68" t="s">
        <v>1461</v>
      </c>
      <c r="AA189" s="68" t="s">
        <v>1462</v>
      </c>
      <c r="AB189" s="68" t="s">
        <v>151</v>
      </c>
      <c r="AC189" s="68" t="s">
        <v>140</v>
      </c>
      <c r="AD189" s="68" t="s">
        <v>56</v>
      </c>
      <c r="AE189" s="68" t="s">
        <v>68</v>
      </c>
      <c r="AF189" s="72">
        <v>0</v>
      </c>
      <c r="AG189" s="68"/>
      <c r="AH189" s="68" t="s">
        <v>56</v>
      </c>
      <c r="AI189" s="68" t="s">
        <v>56</v>
      </c>
      <c r="AJ189" s="68" t="s">
        <v>56</v>
      </c>
      <c r="AK189" s="68" t="str" cm="1">
        <f t="array" ref="AK1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9" s="69" t="s">
        <v>69</v>
      </c>
      <c r="AM189" s="69">
        <v>45120</v>
      </c>
    </row>
    <row r="190" spans="1:39" ht="15" customHeight="1" x14ac:dyDescent="0.3">
      <c r="A190" s="68">
        <v>222</v>
      </c>
      <c r="B190" s="68" t="s">
        <v>1467</v>
      </c>
      <c r="C190" s="69">
        <v>40285</v>
      </c>
      <c r="D190" s="68" t="s">
        <v>40</v>
      </c>
      <c r="E190" s="71">
        <v>31012022222</v>
      </c>
      <c r="F190" s="68">
        <v>4103085</v>
      </c>
      <c r="G190" s="68" t="s">
        <v>42</v>
      </c>
      <c r="H190" s="68"/>
      <c r="I190" s="68" t="s">
        <v>42</v>
      </c>
      <c r="J190" s="68" t="s">
        <v>1469</v>
      </c>
      <c r="K190" s="70" t="s">
        <v>1470</v>
      </c>
      <c r="L190" s="68" t="s">
        <v>1461</v>
      </c>
      <c r="M190" s="68" t="s">
        <v>1462</v>
      </c>
      <c r="N190" s="71">
        <v>5581994214999</v>
      </c>
      <c r="O190" s="71" t="s">
        <v>65</v>
      </c>
      <c r="P190" s="71" t="s">
        <v>42</v>
      </c>
      <c r="Q190" s="68" t="s">
        <v>264</v>
      </c>
      <c r="R190" s="68" t="str" cm="1">
        <f t="array" ref="R190">_xlfn.IFS(BaseClientes[[#This Row],[tipoDeCliente]]="ADVISOR","ADVISOR",BaseClientes[[#This Row],[tipoDeCliente]]="FAMILIA","RETENCAO",BaseClientes[[#This Row],[tipoDeCliente]]="RETENCAO","RETENCAO",BaseClientes[[#This Row],[tipoDeCliente]]="NORMAL","CONSULTORIA",BaseClientes[[#This Row],[tipoDeCliente]]="HIBRIDO","CONSULTORIA")</f>
        <v>RETENCAO</v>
      </c>
      <c r="S190" s="68" t="s">
        <v>49</v>
      </c>
      <c r="T190" s="68" t="s">
        <v>50</v>
      </c>
      <c r="U190" s="68" t="s">
        <v>1066</v>
      </c>
      <c r="V190" s="71">
        <v>5581994214999</v>
      </c>
      <c r="W190" s="69">
        <v>44958</v>
      </c>
      <c r="X190" s="69">
        <v>44958</v>
      </c>
      <c r="Y190" s="68" t="s">
        <v>1461</v>
      </c>
      <c r="Z190" s="68" t="s">
        <v>1471</v>
      </c>
      <c r="AA190" s="68" t="s">
        <v>1467</v>
      </c>
      <c r="AB190" s="68" t="s">
        <v>3894</v>
      </c>
      <c r="AC190" s="68" t="s">
        <v>53</v>
      </c>
      <c r="AD190" s="68" t="s">
        <v>54</v>
      </c>
      <c r="AE190" s="68" t="s">
        <v>68</v>
      </c>
      <c r="AF190" s="72">
        <v>0</v>
      </c>
      <c r="AG190" s="68"/>
      <c r="AH190" s="68" t="s">
        <v>56</v>
      </c>
      <c r="AI190" s="68" t="s">
        <v>56</v>
      </c>
      <c r="AJ190" s="68" t="s">
        <v>56</v>
      </c>
      <c r="AK190" s="68" t="str" cm="1">
        <f t="array" ref="AK1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0" s="69" t="s">
        <v>69</v>
      </c>
      <c r="AM190" s="69">
        <v>45120</v>
      </c>
    </row>
    <row r="191" spans="1:39" ht="15" customHeight="1" x14ac:dyDescent="0.3">
      <c r="A191" s="68">
        <v>223</v>
      </c>
      <c r="B191" s="68" t="s">
        <v>1472</v>
      </c>
      <c r="C191" s="69">
        <v>33907</v>
      </c>
      <c r="D191" s="68" t="s">
        <v>40</v>
      </c>
      <c r="E191" s="71">
        <v>4112021223</v>
      </c>
      <c r="F191" s="68">
        <v>2174275</v>
      </c>
      <c r="G191" s="68">
        <v>3214533</v>
      </c>
      <c r="H191" s="68" t="s">
        <v>4130</v>
      </c>
      <c r="I191" s="68" t="s">
        <v>4131</v>
      </c>
      <c r="J191" s="68" t="s">
        <v>1475</v>
      </c>
      <c r="K191" s="70" t="s">
        <v>1476</v>
      </c>
      <c r="L191" s="68" t="s">
        <v>4132</v>
      </c>
      <c r="M191" s="68" t="s">
        <v>1472</v>
      </c>
      <c r="N191" s="71">
        <v>5511998125995</v>
      </c>
      <c r="O191" s="71" t="s">
        <v>106</v>
      </c>
      <c r="P191" s="71" t="s">
        <v>106</v>
      </c>
      <c r="Q191" s="68" t="s">
        <v>66</v>
      </c>
      <c r="R191" s="68" t="str" cm="1">
        <f t="array" ref="R191">_xlfn.IFS(BaseClientes[[#This Row],[tipoDeCliente]]="ADVISOR","ADVISOR",BaseClientes[[#This Row],[tipoDeCliente]]="FAMILIA","RETENCAO",BaseClientes[[#This Row],[tipoDeCliente]]="RETENCAO","RETENCAO",BaseClientes[[#This Row],[tipoDeCliente]]="NORMAL","CONSULTORIA",BaseClientes[[#This Row],[tipoDeCliente]]="HIBRIDO","CONSULTORIA")</f>
        <v>CONSULTORIA</v>
      </c>
      <c r="S191" s="68" t="s">
        <v>906</v>
      </c>
      <c r="T191" s="68" t="s">
        <v>185</v>
      </c>
      <c r="U191" s="68" t="s">
        <v>1478</v>
      </c>
      <c r="V191" s="71">
        <v>5511998125995</v>
      </c>
      <c r="W191" s="69">
        <v>44504</v>
      </c>
      <c r="X191" s="69">
        <v>44504</v>
      </c>
      <c r="Y191" s="68" t="s">
        <v>4133</v>
      </c>
      <c r="Z191" s="68" t="s">
        <v>4134</v>
      </c>
      <c r="AA191" s="68" t="s">
        <v>1480</v>
      </c>
      <c r="AB191" s="68" t="s">
        <v>3894</v>
      </c>
      <c r="AC191" s="68" t="s">
        <v>53</v>
      </c>
      <c r="AD191" s="68" t="s">
        <v>56</v>
      </c>
      <c r="AE191" s="68" t="s">
        <v>176</v>
      </c>
      <c r="AF191" s="72">
        <v>1</v>
      </c>
      <c r="AG191" s="68">
        <v>1</v>
      </c>
      <c r="AH191" s="68" t="s">
        <v>54</v>
      </c>
      <c r="AI191" s="68" t="s">
        <v>56</v>
      </c>
      <c r="AJ191" s="68" t="s">
        <v>54</v>
      </c>
      <c r="AK191" s="68" t="str" cm="1">
        <f t="array" ref="AK1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1" s="69" t="s">
        <v>58</v>
      </c>
      <c r="AM191" s="69"/>
    </row>
    <row r="192" spans="1:39" ht="15" customHeight="1" x14ac:dyDescent="0.3">
      <c r="A192" s="68">
        <v>224</v>
      </c>
      <c r="B192" s="68" t="s">
        <v>1481</v>
      </c>
      <c r="C192" s="69">
        <v>25710</v>
      </c>
      <c r="D192" s="68" t="s">
        <v>72</v>
      </c>
      <c r="E192" s="71">
        <v>1022022224</v>
      </c>
      <c r="F192" s="68">
        <v>3418420</v>
      </c>
      <c r="G192" s="68">
        <v>2870682</v>
      </c>
      <c r="H192" s="68"/>
      <c r="I192" s="68" t="s">
        <v>4180</v>
      </c>
      <c r="J192" s="68" t="s">
        <v>1485</v>
      </c>
      <c r="K192" s="70" t="s">
        <v>1476</v>
      </c>
      <c r="L192" s="68" t="s">
        <v>4181</v>
      </c>
      <c r="M192" s="68" t="s">
        <v>1472</v>
      </c>
      <c r="N192" s="71">
        <v>5511996145799</v>
      </c>
      <c r="O192" s="71" t="s">
        <v>42</v>
      </c>
      <c r="P192" s="71" t="s">
        <v>65</v>
      </c>
      <c r="Q192" s="68" t="s">
        <v>66</v>
      </c>
      <c r="R192" s="68" t="str" cm="1">
        <f t="array" ref="R192">_xlfn.IFS(BaseClientes[[#This Row],[tipoDeCliente]]="ADVISOR","ADVISOR",BaseClientes[[#This Row],[tipoDeCliente]]="FAMILIA","RETENCAO",BaseClientes[[#This Row],[tipoDeCliente]]="RETENCAO","RETENCAO",BaseClientes[[#This Row],[tipoDeCliente]]="NORMAL","CONSULTORIA",BaseClientes[[#This Row],[tipoDeCliente]]="HIBRIDO","CONSULTORIA")</f>
        <v>CONSULTORIA</v>
      </c>
      <c r="S192" s="68" t="s">
        <v>906</v>
      </c>
      <c r="T192" s="68" t="s">
        <v>185</v>
      </c>
      <c r="U192" s="68" t="s">
        <v>1487</v>
      </c>
      <c r="V192" s="71">
        <v>5511996145799</v>
      </c>
      <c r="W192" s="69">
        <v>44593</v>
      </c>
      <c r="X192" s="69">
        <v>44593</v>
      </c>
      <c r="Y192" s="68" t="s">
        <v>4133</v>
      </c>
      <c r="Z192" s="68" t="s">
        <v>4134</v>
      </c>
      <c r="AA192" s="68" t="s">
        <v>1480</v>
      </c>
      <c r="AB192" s="68" t="s">
        <v>3894</v>
      </c>
      <c r="AC192" s="68" t="s">
        <v>53</v>
      </c>
      <c r="AD192" s="68" t="s">
        <v>56</v>
      </c>
      <c r="AE192" s="68" t="s">
        <v>176</v>
      </c>
      <c r="AF192" s="72">
        <v>1</v>
      </c>
      <c r="AG192" s="68">
        <v>1</v>
      </c>
      <c r="AH192" s="68" t="s">
        <v>54</v>
      </c>
      <c r="AI192" s="68" t="s">
        <v>54</v>
      </c>
      <c r="AJ192" s="68" t="s">
        <v>54</v>
      </c>
      <c r="AK192" s="68" t="str" cm="1">
        <f t="array" ref="AK1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2" s="69" t="s">
        <v>58</v>
      </c>
      <c r="AM192" s="69"/>
    </row>
    <row r="193" spans="1:39" ht="15" customHeight="1" x14ac:dyDescent="0.3">
      <c r="A193" s="68">
        <v>226</v>
      </c>
      <c r="B193" s="68" t="s">
        <v>1493</v>
      </c>
      <c r="C193" s="69">
        <v>20968</v>
      </c>
      <c r="D193" s="68" t="s">
        <v>72</v>
      </c>
      <c r="E193" s="71">
        <v>11012022226</v>
      </c>
      <c r="F193" s="68">
        <v>7431593</v>
      </c>
      <c r="G193" s="68"/>
      <c r="H193" s="68"/>
      <c r="I193" s="68" t="s">
        <v>4166</v>
      </c>
      <c r="J193" s="68" t="s">
        <v>1496</v>
      </c>
      <c r="K193" s="70" t="s">
        <v>1497</v>
      </c>
      <c r="L193" s="68" t="s">
        <v>1495</v>
      </c>
      <c r="M193" s="68" t="s">
        <v>1493</v>
      </c>
      <c r="N193" s="71">
        <v>5581999747038</v>
      </c>
      <c r="O193" s="71" t="s">
        <v>106</v>
      </c>
      <c r="P193" s="71" t="s">
        <v>42</v>
      </c>
      <c r="Q193" s="68" t="s">
        <v>66</v>
      </c>
      <c r="R193" s="68" t="str" cm="1">
        <f t="array" ref="R193">_xlfn.IFS(BaseClientes[[#This Row],[tipoDeCliente]]="ADVISOR","ADVISOR",BaseClientes[[#This Row],[tipoDeCliente]]="FAMILIA","RETENCAO",BaseClientes[[#This Row],[tipoDeCliente]]="RETENCAO","RETENCAO",BaseClientes[[#This Row],[tipoDeCliente]]="NORMAL","CONSULTORIA",BaseClientes[[#This Row],[tipoDeCliente]]="HIBRIDO","CONSULTORIA")</f>
        <v>CONSULTORIA</v>
      </c>
      <c r="S193" s="68" t="s">
        <v>49</v>
      </c>
      <c r="T193" s="68" t="s">
        <v>50</v>
      </c>
      <c r="U193" s="68" t="s">
        <v>1499</v>
      </c>
      <c r="V193" s="71">
        <v>5581999747038</v>
      </c>
      <c r="W193" s="69">
        <v>44572</v>
      </c>
      <c r="X193" s="69">
        <v>44572</v>
      </c>
      <c r="Y193" s="68" t="s">
        <v>1498</v>
      </c>
      <c r="Z193" s="68" t="s">
        <v>1495</v>
      </c>
      <c r="AA193" s="68" t="s">
        <v>1493</v>
      </c>
      <c r="AB193" s="68" t="s">
        <v>3899</v>
      </c>
      <c r="AC193" s="68" t="s">
        <v>140</v>
      </c>
      <c r="AD193" s="68" t="s">
        <v>56</v>
      </c>
      <c r="AE193" s="68" t="s">
        <v>176</v>
      </c>
      <c r="AF193" s="72">
        <v>1</v>
      </c>
      <c r="AG193" s="68">
        <v>1</v>
      </c>
      <c r="AH193" s="68" t="s">
        <v>54</v>
      </c>
      <c r="AI193" s="68" t="s">
        <v>56</v>
      </c>
      <c r="AJ193" s="68" t="s">
        <v>54</v>
      </c>
      <c r="AK193" s="68" t="str" cm="1">
        <f t="array" ref="AK1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3" s="69" t="s">
        <v>58</v>
      </c>
      <c r="AM193" s="69"/>
    </row>
    <row r="194" spans="1:39" ht="15" customHeight="1" x14ac:dyDescent="0.3">
      <c r="A194" s="68">
        <v>227</v>
      </c>
      <c r="B194" s="68" t="s">
        <v>1500</v>
      </c>
      <c r="C194" s="69">
        <v>33438</v>
      </c>
      <c r="D194" s="68" t="s">
        <v>72</v>
      </c>
      <c r="E194" s="71">
        <v>10012022227</v>
      </c>
      <c r="F194" s="68">
        <v>7440242</v>
      </c>
      <c r="G194" s="68"/>
      <c r="H194" s="68"/>
      <c r="I194" s="68" t="s">
        <v>4164</v>
      </c>
      <c r="J194" s="68" t="s">
        <v>1503</v>
      </c>
      <c r="K194" s="105" t="s">
        <v>1504</v>
      </c>
      <c r="L194" s="68" t="s">
        <v>1502</v>
      </c>
      <c r="M194" s="68" t="s">
        <v>1500</v>
      </c>
      <c r="N194" s="71">
        <v>5581999995300</v>
      </c>
      <c r="O194" s="71" t="s">
        <v>65</v>
      </c>
      <c r="P194" s="71" t="s">
        <v>42</v>
      </c>
      <c r="Q194" s="68" t="s">
        <v>66</v>
      </c>
      <c r="R194" s="68" t="str" cm="1">
        <f t="array" ref="R194">_xlfn.IFS(BaseClientes[[#This Row],[tipoDeCliente]]="ADVISOR","ADVISOR",BaseClientes[[#This Row],[tipoDeCliente]]="FAMILIA","RETENCAO",BaseClientes[[#This Row],[tipoDeCliente]]="RETENCAO","RETENCAO",BaseClientes[[#This Row],[tipoDeCliente]]="NORMAL","CONSULTORIA",BaseClientes[[#This Row],[tipoDeCliente]]="HIBRIDO","CONSULTORIA")</f>
        <v>CONSULTORIA</v>
      </c>
      <c r="S194" s="68" t="s">
        <v>49</v>
      </c>
      <c r="T194" s="68" t="s">
        <v>50</v>
      </c>
      <c r="U194" s="68" t="s">
        <v>1506</v>
      </c>
      <c r="V194" s="71">
        <v>5581999995300</v>
      </c>
      <c r="W194" s="69">
        <v>44571</v>
      </c>
      <c r="X194" s="69">
        <v>44571</v>
      </c>
      <c r="Y194" s="68" t="s">
        <v>1505</v>
      </c>
      <c r="Z194" s="68" t="s">
        <v>1502</v>
      </c>
      <c r="AA194" s="68" t="s">
        <v>1500</v>
      </c>
      <c r="AB194" s="68" t="s">
        <v>3893</v>
      </c>
      <c r="AC194" s="68" t="s">
        <v>53</v>
      </c>
      <c r="AD194" s="68" t="s">
        <v>54</v>
      </c>
      <c r="AE194" s="68" t="s">
        <v>176</v>
      </c>
      <c r="AF194" s="72">
        <v>1</v>
      </c>
      <c r="AG194" s="68">
        <v>1</v>
      </c>
      <c r="AH194" s="68" t="s">
        <v>54</v>
      </c>
      <c r="AI194" s="68" t="s">
        <v>56</v>
      </c>
      <c r="AJ194" s="68" t="s">
        <v>54</v>
      </c>
      <c r="AK194" s="68" t="str" cm="1">
        <f t="array" ref="AK1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4" s="69" t="s">
        <v>58</v>
      </c>
      <c r="AM194" s="69"/>
    </row>
    <row r="195" spans="1:39" ht="15" customHeight="1" x14ac:dyDescent="0.3">
      <c r="A195" s="68">
        <v>228</v>
      </c>
      <c r="B195" s="68" t="s">
        <v>1507</v>
      </c>
      <c r="C195" s="69">
        <v>23084</v>
      </c>
      <c r="D195" s="68" t="s">
        <v>40</v>
      </c>
      <c r="E195" s="71">
        <v>16122021228</v>
      </c>
      <c r="F195" s="68">
        <v>2917686</v>
      </c>
      <c r="G195" s="68"/>
      <c r="H195" s="68"/>
      <c r="I195" s="68" t="s">
        <v>3985</v>
      </c>
      <c r="J195" s="68" t="s">
        <v>1510</v>
      </c>
      <c r="K195" s="70" t="s">
        <v>1511</v>
      </c>
      <c r="L195" s="68" t="s">
        <v>1509</v>
      </c>
      <c r="M195" s="68" t="s">
        <v>1507</v>
      </c>
      <c r="N195" s="71">
        <v>5581999696960</v>
      </c>
      <c r="O195" s="71" t="s">
        <v>65</v>
      </c>
      <c r="P195" s="71" t="s">
        <v>42</v>
      </c>
      <c r="Q195" s="68" t="s">
        <v>1513</v>
      </c>
      <c r="R195" s="68" t="str" cm="1">
        <f t="array" ref="R195">_xlfn.IFS(BaseClientes[[#This Row],[tipoDeCliente]]="ADVISOR","ADVISOR",BaseClientes[[#This Row],[tipoDeCliente]]="FAMILIA","RETENCAO",BaseClientes[[#This Row],[tipoDeCliente]]="RETENCAO","RETENCAO",BaseClientes[[#This Row],[tipoDeCliente]]="NORMAL","CONSULTORIA",BaseClientes[[#This Row],[tipoDeCliente]]="HIBRIDO","CONSULTORIA")</f>
        <v>CONSULTORIA</v>
      </c>
      <c r="S195" s="68" t="s">
        <v>49</v>
      </c>
      <c r="T195" s="68" t="s">
        <v>50</v>
      </c>
      <c r="U195" s="68" t="s">
        <v>1515</v>
      </c>
      <c r="V195" s="71">
        <v>5581999696960</v>
      </c>
      <c r="W195" s="69">
        <v>44181</v>
      </c>
      <c r="X195" s="69">
        <v>44546</v>
      </c>
      <c r="Y195" s="68" t="s">
        <v>1512</v>
      </c>
      <c r="Z195" s="68" t="s">
        <v>1509</v>
      </c>
      <c r="AA195" s="68" t="s">
        <v>1507</v>
      </c>
      <c r="AB195" s="68" t="s">
        <v>3950</v>
      </c>
      <c r="AC195" s="68" t="s">
        <v>53</v>
      </c>
      <c r="AD195" s="68" t="s">
        <v>56</v>
      </c>
      <c r="AE195" s="68" t="s">
        <v>176</v>
      </c>
      <c r="AF195" s="72">
        <v>1</v>
      </c>
      <c r="AG195" s="68">
        <v>1</v>
      </c>
      <c r="AH195" s="68" t="s">
        <v>54</v>
      </c>
      <c r="AI195" s="68" t="s">
        <v>54</v>
      </c>
      <c r="AJ195" s="68" t="s">
        <v>54</v>
      </c>
      <c r="AK195" s="68" t="str" cm="1">
        <f t="array" ref="AK1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5" s="69" t="s">
        <v>58</v>
      </c>
      <c r="AM195" s="69"/>
    </row>
    <row r="196" spans="1:39" ht="15" customHeight="1" x14ac:dyDescent="0.3">
      <c r="A196" s="68">
        <v>229</v>
      </c>
      <c r="B196" s="68" t="s">
        <v>1516</v>
      </c>
      <c r="C196" s="69">
        <v>24307</v>
      </c>
      <c r="D196" s="68" t="s">
        <v>72</v>
      </c>
      <c r="E196" s="71">
        <v>16122021229</v>
      </c>
      <c r="F196" s="68">
        <v>3219524</v>
      </c>
      <c r="G196" s="68"/>
      <c r="H196" s="68"/>
      <c r="I196" s="68" t="s">
        <v>3986</v>
      </c>
      <c r="J196" s="68" t="s">
        <v>1519</v>
      </c>
      <c r="K196" s="70" t="s">
        <v>1520</v>
      </c>
      <c r="L196" s="68" t="s">
        <v>1518</v>
      </c>
      <c r="M196" s="68" t="s">
        <v>1507</v>
      </c>
      <c r="N196" s="71">
        <v>5581999696960</v>
      </c>
      <c r="O196" s="71" t="s">
        <v>65</v>
      </c>
      <c r="P196" s="71" t="s">
        <v>65</v>
      </c>
      <c r="Q196" s="68" t="s">
        <v>1513</v>
      </c>
      <c r="R196" s="68" t="str" cm="1">
        <f t="array" ref="R196">_xlfn.IFS(BaseClientes[[#This Row],[tipoDeCliente]]="ADVISOR","ADVISOR",BaseClientes[[#This Row],[tipoDeCliente]]="FAMILIA","RETENCAO",BaseClientes[[#This Row],[tipoDeCliente]]="RETENCAO","RETENCAO",BaseClientes[[#This Row],[tipoDeCliente]]="NORMAL","CONSULTORIA",BaseClientes[[#This Row],[tipoDeCliente]]="HIBRIDO","CONSULTORIA")</f>
        <v>CONSULTORIA</v>
      </c>
      <c r="S196" s="68" t="s">
        <v>49</v>
      </c>
      <c r="T196" s="68" t="s">
        <v>50</v>
      </c>
      <c r="U196" s="68" t="s">
        <v>1515</v>
      </c>
      <c r="V196" s="71">
        <v>5581999652323</v>
      </c>
      <c r="W196" s="69">
        <v>44181</v>
      </c>
      <c r="X196" s="69">
        <v>44546</v>
      </c>
      <c r="Y196" s="68" t="s">
        <v>1512</v>
      </c>
      <c r="Z196" s="68" t="s">
        <v>1509</v>
      </c>
      <c r="AA196" s="68" t="s">
        <v>1507</v>
      </c>
      <c r="AB196" s="68" t="s">
        <v>1521</v>
      </c>
      <c r="AC196" s="68" t="s">
        <v>53</v>
      </c>
      <c r="AD196" s="68" t="s">
        <v>54</v>
      </c>
      <c r="AE196" s="68" t="s">
        <v>176</v>
      </c>
      <c r="AF196" s="72">
        <v>1</v>
      </c>
      <c r="AG196" s="68">
        <v>1</v>
      </c>
      <c r="AH196" s="68" t="s">
        <v>54</v>
      </c>
      <c r="AI196" s="68" t="s">
        <v>54</v>
      </c>
      <c r="AJ196" s="68" t="s">
        <v>54</v>
      </c>
      <c r="AK196" s="68" t="str" cm="1">
        <f t="array" ref="AK1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6" s="69" t="s">
        <v>58</v>
      </c>
      <c r="AM196" s="69"/>
    </row>
    <row r="197" spans="1:39" ht="15" customHeight="1" x14ac:dyDescent="0.3">
      <c r="A197" s="68">
        <v>230</v>
      </c>
      <c r="B197" s="68" t="s">
        <v>1522</v>
      </c>
      <c r="C197" s="69">
        <v>44524</v>
      </c>
      <c r="D197" s="68" t="s">
        <v>84</v>
      </c>
      <c r="E197" s="71">
        <v>23122021230</v>
      </c>
      <c r="F197" s="68">
        <v>7508147</v>
      </c>
      <c r="G197" s="68">
        <v>2841660</v>
      </c>
      <c r="H197" s="68"/>
      <c r="I197" s="68" t="s">
        <v>4152</v>
      </c>
      <c r="J197" s="68" t="s">
        <v>1525</v>
      </c>
      <c r="K197" s="70" t="s">
        <v>1526</v>
      </c>
      <c r="L197" s="68" t="s">
        <v>4151</v>
      </c>
      <c r="M197" s="68" t="s">
        <v>1522</v>
      </c>
      <c r="N197" s="71">
        <v>5584981557050</v>
      </c>
      <c r="O197" s="71" t="s">
        <v>65</v>
      </c>
      <c r="P197" s="71" t="s">
        <v>106</v>
      </c>
      <c r="Q197" s="68" t="s">
        <v>66</v>
      </c>
      <c r="R197" s="68" t="str" cm="1">
        <f t="array" ref="R197">_xlfn.IFS(BaseClientes[[#This Row],[tipoDeCliente]]="ADVISOR","ADVISOR",BaseClientes[[#This Row],[tipoDeCliente]]="FAMILIA","RETENCAO",BaseClientes[[#This Row],[tipoDeCliente]]="RETENCAO","RETENCAO",BaseClientes[[#This Row],[tipoDeCliente]]="NORMAL","CONSULTORIA",BaseClientes[[#This Row],[tipoDeCliente]]="HIBRIDO","CONSULTORIA")</f>
        <v>CONSULTORIA</v>
      </c>
      <c r="S197" s="68" t="s">
        <v>349</v>
      </c>
      <c r="T197" s="68" t="s">
        <v>336</v>
      </c>
      <c r="U197" s="68" t="s">
        <v>1528</v>
      </c>
      <c r="V197" s="71">
        <v>5584981557050</v>
      </c>
      <c r="W197" s="69">
        <v>44553</v>
      </c>
      <c r="X197" s="69">
        <v>44553</v>
      </c>
      <c r="Y197" s="68" t="s">
        <v>1527</v>
      </c>
      <c r="Z197" s="68" t="s">
        <v>4151</v>
      </c>
      <c r="AA197" s="68" t="s">
        <v>1522</v>
      </c>
      <c r="AB197" s="68" t="s">
        <v>89</v>
      </c>
      <c r="AC197" s="68" t="s">
        <v>140</v>
      </c>
      <c r="AD197" s="68" t="s">
        <v>56</v>
      </c>
      <c r="AE197" s="68" t="s">
        <v>176</v>
      </c>
      <c r="AF197" s="72">
        <v>1</v>
      </c>
      <c r="AG197" s="68">
        <v>1</v>
      </c>
      <c r="AH197" s="68" t="s">
        <v>54</v>
      </c>
      <c r="AI197" s="68" t="s">
        <v>54</v>
      </c>
      <c r="AJ197" s="68" t="s">
        <v>54</v>
      </c>
      <c r="AK197" s="68" t="str" cm="1">
        <f t="array" ref="AK1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7" s="69" t="s">
        <v>58</v>
      </c>
      <c r="AM197" s="69"/>
    </row>
    <row r="198" spans="1:39" ht="15" customHeight="1" x14ac:dyDescent="0.3">
      <c r="A198" s="68">
        <v>231</v>
      </c>
      <c r="B198" s="68" t="s">
        <v>1529</v>
      </c>
      <c r="C198" s="69">
        <v>28506</v>
      </c>
      <c r="D198" s="68" t="s">
        <v>40</v>
      </c>
      <c r="E198" s="71">
        <v>23122021231</v>
      </c>
      <c r="F198" s="68">
        <v>92644</v>
      </c>
      <c r="G198" s="68"/>
      <c r="H198" s="68"/>
      <c r="I198" s="68" t="s">
        <v>4153</v>
      </c>
      <c r="J198" s="68" t="s">
        <v>1532</v>
      </c>
      <c r="K198" s="70" t="s">
        <v>1533</v>
      </c>
      <c r="L198" s="68" t="s">
        <v>1531</v>
      </c>
      <c r="M198" s="68" t="s">
        <v>1522</v>
      </c>
      <c r="N198" s="71">
        <v>5584981557050</v>
      </c>
      <c r="O198" s="71" t="s">
        <v>65</v>
      </c>
      <c r="P198" s="71" t="s">
        <v>42</v>
      </c>
      <c r="Q198" s="68" t="s">
        <v>66</v>
      </c>
      <c r="R198" s="68" t="str" cm="1">
        <f t="array" ref="R198">_xlfn.IFS(BaseClientes[[#This Row],[tipoDeCliente]]="ADVISOR","ADVISOR",BaseClientes[[#This Row],[tipoDeCliente]]="FAMILIA","RETENCAO",BaseClientes[[#This Row],[tipoDeCliente]]="RETENCAO","RETENCAO",BaseClientes[[#This Row],[tipoDeCliente]]="NORMAL","CONSULTORIA",BaseClientes[[#This Row],[tipoDeCliente]]="HIBRIDO","CONSULTORIA")</f>
        <v>CONSULTORIA</v>
      </c>
      <c r="S198" s="68" t="s">
        <v>349</v>
      </c>
      <c r="T198" s="68" t="s">
        <v>336</v>
      </c>
      <c r="U198" s="68" t="s">
        <v>1534</v>
      </c>
      <c r="V198" s="71">
        <v>5584988742393</v>
      </c>
      <c r="W198" s="69">
        <v>44553</v>
      </c>
      <c r="X198" s="69">
        <v>44553</v>
      </c>
      <c r="Y198" s="68" t="s">
        <v>1527</v>
      </c>
      <c r="Z198" s="68" t="s">
        <v>4151</v>
      </c>
      <c r="AA198" s="68" t="s">
        <v>1522</v>
      </c>
      <c r="AB198" s="68" t="s">
        <v>3905</v>
      </c>
      <c r="AC198" s="68" t="s">
        <v>140</v>
      </c>
      <c r="AD198" s="68" t="s">
        <v>56</v>
      </c>
      <c r="AE198" s="68" t="s">
        <v>176</v>
      </c>
      <c r="AF198" s="72">
        <v>1</v>
      </c>
      <c r="AG198" s="68">
        <v>1</v>
      </c>
      <c r="AH198" s="68" t="s">
        <v>54</v>
      </c>
      <c r="AI198" s="68" t="s">
        <v>54</v>
      </c>
      <c r="AJ198" s="68" t="s">
        <v>54</v>
      </c>
      <c r="AK198" s="68" t="str" cm="1">
        <f t="array" ref="AK1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8" s="69" t="s">
        <v>58</v>
      </c>
      <c r="AM198" s="69"/>
    </row>
    <row r="199" spans="1:39" ht="15" customHeight="1" x14ac:dyDescent="0.3">
      <c r="A199" s="68">
        <v>232</v>
      </c>
      <c r="B199" s="68" t="s">
        <v>1535</v>
      </c>
      <c r="C199" s="69">
        <v>33125</v>
      </c>
      <c r="D199" s="68" t="s">
        <v>40</v>
      </c>
      <c r="E199" s="71">
        <v>10012022232</v>
      </c>
      <c r="F199" s="68">
        <v>2318841</v>
      </c>
      <c r="G199" s="68">
        <v>3816871</v>
      </c>
      <c r="H199" s="68" t="s">
        <v>4165</v>
      </c>
      <c r="I199" s="68" t="s">
        <v>42</v>
      </c>
      <c r="J199" s="68" t="s">
        <v>1538</v>
      </c>
      <c r="K199" s="70" t="s">
        <v>1539</v>
      </c>
      <c r="L199" s="68" t="s">
        <v>1540</v>
      </c>
      <c r="M199" s="68" t="s">
        <v>1535</v>
      </c>
      <c r="N199" s="71">
        <v>5581988553031</v>
      </c>
      <c r="O199" s="71" t="s">
        <v>65</v>
      </c>
      <c r="P199" s="71" t="s">
        <v>42</v>
      </c>
      <c r="Q199" s="68" t="s">
        <v>66</v>
      </c>
      <c r="R199" s="68" t="str" cm="1">
        <f t="array" ref="R199">_xlfn.IFS(BaseClientes[[#This Row],[tipoDeCliente]]="ADVISOR","ADVISOR",BaseClientes[[#This Row],[tipoDeCliente]]="FAMILIA","RETENCAO",BaseClientes[[#This Row],[tipoDeCliente]]="RETENCAO","RETENCAO",BaseClientes[[#This Row],[tipoDeCliente]]="NORMAL","CONSULTORIA",BaseClientes[[#This Row],[tipoDeCliente]]="HIBRIDO","CONSULTORIA")</f>
        <v>CONSULTORIA</v>
      </c>
      <c r="S199" s="68" t="s">
        <v>49</v>
      </c>
      <c r="T199" s="68" t="s">
        <v>50</v>
      </c>
      <c r="U199" s="68" t="s">
        <v>1438</v>
      </c>
      <c r="V199" s="71">
        <v>5581988553031</v>
      </c>
      <c r="W199" s="69">
        <v>44571</v>
      </c>
      <c r="X199" s="69">
        <v>44571</v>
      </c>
      <c r="Y199" s="68" t="s">
        <v>1540</v>
      </c>
      <c r="Z199" s="68" t="s">
        <v>1540</v>
      </c>
      <c r="AA199" s="68" t="s">
        <v>1535</v>
      </c>
      <c r="AB199" s="68" t="s">
        <v>3893</v>
      </c>
      <c r="AC199" s="68" t="s">
        <v>53</v>
      </c>
      <c r="AD199" s="68" t="s">
        <v>54</v>
      </c>
      <c r="AE199" s="68" t="s">
        <v>176</v>
      </c>
      <c r="AF199" s="72">
        <v>1</v>
      </c>
      <c r="AG199" s="68">
        <v>1</v>
      </c>
      <c r="AH199" s="68" t="s">
        <v>54</v>
      </c>
      <c r="AI199" s="68" t="s">
        <v>56</v>
      </c>
      <c r="AJ199" s="68" t="s">
        <v>54</v>
      </c>
      <c r="AK199" s="68" t="str" cm="1">
        <f t="array" ref="AK1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9" s="69" t="s">
        <v>69</v>
      </c>
      <c r="AM199" s="69">
        <v>45573</v>
      </c>
    </row>
    <row r="200" spans="1:39" ht="15" customHeight="1" x14ac:dyDescent="0.3">
      <c r="A200" s="68">
        <v>233</v>
      </c>
      <c r="B200" s="68" t="s">
        <v>1541</v>
      </c>
      <c r="C200" s="69">
        <v>29386</v>
      </c>
      <c r="D200" s="68" t="s">
        <v>72</v>
      </c>
      <c r="E200" s="71">
        <v>28122021233</v>
      </c>
      <c r="F200" s="68">
        <v>478231</v>
      </c>
      <c r="G200" s="68"/>
      <c r="H200" s="68"/>
      <c r="I200" s="68" t="s">
        <v>4154</v>
      </c>
      <c r="J200" s="68" t="s">
        <v>1544</v>
      </c>
      <c r="K200" s="105" t="s">
        <v>1545</v>
      </c>
      <c r="L200" s="68" t="s">
        <v>4155</v>
      </c>
      <c r="M200" s="68" t="s">
        <v>1541</v>
      </c>
      <c r="N200" s="71">
        <v>16163684296</v>
      </c>
      <c r="O200" s="71" t="s">
        <v>65</v>
      </c>
      <c r="P200" s="71" t="s">
        <v>42</v>
      </c>
      <c r="Q200" s="68" t="s">
        <v>66</v>
      </c>
      <c r="R200" s="68" t="str" cm="1">
        <f t="array" ref="R200">_xlfn.IFS(BaseClientes[[#This Row],[tipoDeCliente]]="ADVISOR","ADVISOR",BaseClientes[[#This Row],[tipoDeCliente]]="FAMILIA","RETENCAO",BaseClientes[[#This Row],[tipoDeCliente]]="RETENCAO","RETENCAO",BaseClientes[[#This Row],[tipoDeCliente]]="NORMAL","CONSULTORIA",BaseClientes[[#This Row],[tipoDeCliente]]="HIBRIDO","CONSULTORIA")</f>
        <v>CONSULTORIA</v>
      </c>
      <c r="S200" s="68" t="s">
        <v>49</v>
      </c>
      <c r="T200" s="68" t="s">
        <v>50</v>
      </c>
      <c r="U200" s="68" t="s">
        <v>1547</v>
      </c>
      <c r="V200" s="71">
        <v>16163684296</v>
      </c>
      <c r="W200" s="69">
        <v>44558</v>
      </c>
      <c r="X200" s="69">
        <v>44558</v>
      </c>
      <c r="Y200" s="68" t="s">
        <v>3962</v>
      </c>
      <c r="Z200" s="68" t="s">
        <v>4155</v>
      </c>
      <c r="AA200" s="68" t="s">
        <v>1541</v>
      </c>
      <c r="AB200" s="68" t="s">
        <v>3902</v>
      </c>
      <c r="AC200" s="68" t="s">
        <v>53</v>
      </c>
      <c r="AD200" s="68" t="s">
        <v>54</v>
      </c>
      <c r="AE200" s="68" t="s">
        <v>176</v>
      </c>
      <c r="AF200" s="72">
        <v>1</v>
      </c>
      <c r="AG200" s="68">
        <v>1</v>
      </c>
      <c r="AH200" s="68" t="s">
        <v>54</v>
      </c>
      <c r="AI200" s="68" t="s">
        <v>56</v>
      </c>
      <c r="AJ200" s="68" t="s">
        <v>54</v>
      </c>
      <c r="AK200" s="68" t="str" cm="1">
        <f t="array" ref="AK2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0" s="69" t="s">
        <v>58</v>
      </c>
      <c r="AM200" s="69"/>
    </row>
    <row r="201" spans="1:39" ht="15" customHeight="1" x14ac:dyDescent="0.3">
      <c r="A201" s="68">
        <v>234</v>
      </c>
      <c r="B201" s="68" t="s">
        <v>1548</v>
      </c>
      <c r="C201" s="69">
        <v>35291</v>
      </c>
      <c r="D201" s="68" t="s">
        <v>40</v>
      </c>
      <c r="E201" s="71">
        <v>23042021234</v>
      </c>
      <c r="F201" s="68">
        <v>5707320</v>
      </c>
      <c r="G201" s="68"/>
      <c r="H201" s="68"/>
      <c r="I201" s="68" t="s">
        <v>42</v>
      </c>
      <c r="J201" s="68" t="s">
        <v>1550</v>
      </c>
      <c r="K201" s="70" t="s">
        <v>1551</v>
      </c>
      <c r="L201" s="68" t="s">
        <v>977</v>
      </c>
      <c r="M201" s="68" t="s">
        <v>975</v>
      </c>
      <c r="N201" s="71">
        <v>5581999010200</v>
      </c>
      <c r="O201" s="71" t="s">
        <v>65</v>
      </c>
      <c r="P201" s="71" t="s">
        <v>42</v>
      </c>
      <c r="Q201" s="68" t="s">
        <v>304</v>
      </c>
      <c r="R201" s="68" t="str" cm="1">
        <f t="array" ref="R201">_xlfn.IFS(BaseClientes[[#This Row],[tipoDeCliente]]="ADVISOR","ADVISOR",BaseClientes[[#This Row],[tipoDeCliente]]="FAMILIA","RETENCAO",BaseClientes[[#This Row],[tipoDeCliente]]="RETENCAO","RETENCAO",BaseClientes[[#This Row],[tipoDeCliente]]="NORMAL","CONSULTORIA",BaseClientes[[#This Row],[tipoDeCliente]]="HIBRIDO","CONSULTORIA")</f>
        <v>RETENCAO</v>
      </c>
      <c r="S201" s="68" t="s">
        <v>49</v>
      </c>
      <c r="T201" s="68" t="s">
        <v>50</v>
      </c>
      <c r="U201" s="68" t="s">
        <v>976</v>
      </c>
      <c r="V201" s="71">
        <v>5581999010200</v>
      </c>
      <c r="W201" s="69">
        <v>44309</v>
      </c>
      <c r="X201" s="69">
        <v>44309</v>
      </c>
      <c r="Y201" s="68" t="s">
        <v>977</v>
      </c>
      <c r="Z201" s="68" t="s">
        <v>977</v>
      </c>
      <c r="AA201" s="68" t="s">
        <v>1548</v>
      </c>
      <c r="AB201" s="68" t="s">
        <v>3912</v>
      </c>
      <c r="AC201" s="68" t="s">
        <v>140</v>
      </c>
      <c r="AD201" s="68" t="s">
        <v>56</v>
      </c>
      <c r="AE201" s="68" t="s">
        <v>68</v>
      </c>
      <c r="AF201" s="72">
        <v>0</v>
      </c>
      <c r="AG201" s="68" t="s">
        <v>42</v>
      </c>
      <c r="AH201" s="68" t="s">
        <v>56</v>
      </c>
      <c r="AI201" s="68" t="s">
        <v>56</v>
      </c>
      <c r="AJ201" s="68" t="s">
        <v>56</v>
      </c>
      <c r="AK201" s="68" t="str" cm="1">
        <f t="array" ref="AK2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1" s="69" t="s">
        <v>69</v>
      </c>
      <c r="AM201" s="69">
        <v>45191</v>
      </c>
    </row>
    <row r="202" spans="1:39" ht="15" customHeight="1" x14ac:dyDescent="0.3">
      <c r="A202" s="68">
        <v>235</v>
      </c>
      <c r="B202" s="68" t="s">
        <v>1552</v>
      </c>
      <c r="C202" s="69">
        <v>29669</v>
      </c>
      <c r="D202" s="68" t="s">
        <v>40</v>
      </c>
      <c r="E202" s="71">
        <v>16112021235</v>
      </c>
      <c r="F202" s="68">
        <v>3983074</v>
      </c>
      <c r="G202" s="68"/>
      <c r="H202" s="68"/>
      <c r="I202" s="68" t="s">
        <v>4136</v>
      </c>
      <c r="J202" s="68" t="s">
        <v>1555</v>
      </c>
      <c r="K202" s="105" t="s">
        <v>1556</v>
      </c>
      <c r="L202" s="68" t="s">
        <v>1554</v>
      </c>
      <c r="M202" s="68" t="s">
        <v>1365</v>
      </c>
      <c r="N202" s="71">
        <v>5581993724665</v>
      </c>
      <c r="O202" s="71" t="s">
        <v>65</v>
      </c>
      <c r="P202" s="71" t="s">
        <v>42</v>
      </c>
      <c r="Q202" s="68" t="s">
        <v>66</v>
      </c>
      <c r="R202" s="68" t="str" cm="1">
        <f t="array" ref="R202">_xlfn.IFS(BaseClientes[[#This Row],[tipoDeCliente]]="ADVISOR","ADVISOR",BaseClientes[[#This Row],[tipoDeCliente]]="FAMILIA","RETENCAO",BaseClientes[[#This Row],[tipoDeCliente]]="RETENCAO","RETENCAO",BaseClientes[[#This Row],[tipoDeCliente]]="NORMAL","CONSULTORIA",BaseClientes[[#This Row],[tipoDeCliente]]="HIBRIDO","CONSULTORIA")</f>
        <v>CONSULTORIA</v>
      </c>
      <c r="S202" s="68" t="s">
        <v>49</v>
      </c>
      <c r="T202" s="68" t="s">
        <v>50</v>
      </c>
      <c r="U202" s="68" t="s">
        <v>1372</v>
      </c>
      <c r="V202" s="71">
        <v>5581992626716</v>
      </c>
      <c r="W202" s="69">
        <v>44516</v>
      </c>
      <c r="X202" s="69">
        <v>44516</v>
      </c>
      <c r="Y202" s="68" t="s">
        <v>1371</v>
      </c>
      <c r="Z202" s="68" t="s">
        <v>1368</v>
      </c>
      <c r="AA202" s="68" t="s">
        <v>1365</v>
      </c>
      <c r="AB202" s="68" t="s">
        <v>838</v>
      </c>
      <c r="AC202" s="68" t="s">
        <v>140</v>
      </c>
      <c r="AD202" s="68" t="s">
        <v>56</v>
      </c>
      <c r="AE202" s="68" t="s">
        <v>176</v>
      </c>
      <c r="AF202" s="72">
        <v>1</v>
      </c>
      <c r="AG202" s="68">
        <v>1</v>
      </c>
      <c r="AH202" s="68" t="s">
        <v>54</v>
      </c>
      <c r="AI202" s="68" t="s">
        <v>54</v>
      </c>
      <c r="AJ202" s="68" t="s">
        <v>54</v>
      </c>
      <c r="AK202" s="68" t="str" cm="1">
        <f t="array" ref="AK2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2" s="69" t="s">
        <v>58</v>
      </c>
      <c r="AM202" s="69"/>
    </row>
    <row r="203" spans="1:39" ht="15" customHeight="1" x14ac:dyDescent="0.3">
      <c r="A203" s="68">
        <v>236</v>
      </c>
      <c r="B203" s="68" t="s">
        <v>1557</v>
      </c>
      <c r="C203" s="69">
        <v>35751</v>
      </c>
      <c r="D203" s="68" t="s">
        <v>72</v>
      </c>
      <c r="E203" s="71">
        <v>4052022236</v>
      </c>
      <c r="F203" s="68"/>
      <c r="G203" s="68"/>
      <c r="H203" s="68"/>
      <c r="I203" s="68" t="s">
        <v>42</v>
      </c>
      <c r="J203" s="68" t="s">
        <v>1559</v>
      </c>
      <c r="K203" s="70" t="s">
        <v>1560</v>
      </c>
      <c r="L203" s="68" t="s">
        <v>1561</v>
      </c>
      <c r="M203" s="68" t="s">
        <v>1557</v>
      </c>
      <c r="N203" s="71">
        <v>5581998474571</v>
      </c>
      <c r="O203" s="71" t="s">
        <v>65</v>
      </c>
      <c r="P203" s="71" t="s">
        <v>42</v>
      </c>
      <c r="Q203" s="68" t="s">
        <v>1513</v>
      </c>
      <c r="R203" s="68" t="str" cm="1">
        <f t="array" ref="R203">_xlfn.IFS(BaseClientes[[#This Row],[tipoDeCliente]]="ADVISOR","ADVISOR",BaseClientes[[#This Row],[tipoDeCliente]]="FAMILIA","RETENCAO",BaseClientes[[#This Row],[tipoDeCliente]]="RETENCAO","RETENCAO",BaseClientes[[#This Row],[tipoDeCliente]]="NORMAL","CONSULTORIA",BaseClientes[[#This Row],[tipoDeCliente]]="HIBRIDO","CONSULTORIA")</f>
        <v>RETENCAO</v>
      </c>
      <c r="S203" s="68" t="s">
        <v>49</v>
      </c>
      <c r="T203" s="68" t="s">
        <v>50</v>
      </c>
      <c r="U203" s="68" t="s">
        <v>1562</v>
      </c>
      <c r="V203" s="71">
        <v>5581998474571</v>
      </c>
      <c r="W203" s="69">
        <v>44685</v>
      </c>
      <c r="X203" s="69">
        <v>44685</v>
      </c>
      <c r="Y203" s="68" t="s">
        <v>1561</v>
      </c>
      <c r="Z203" s="68" t="s">
        <v>1561</v>
      </c>
      <c r="AA203" s="68" t="s">
        <v>1557</v>
      </c>
      <c r="AB203" s="68" t="s">
        <v>3893</v>
      </c>
      <c r="AC203" s="68" t="s">
        <v>140</v>
      </c>
      <c r="AD203" s="68" t="s">
        <v>54</v>
      </c>
      <c r="AE203" s="68" t="s">
        <v>68</v>
      </c>
      <c r="AF203" s="72">
        <v>0</v>
      </c>
      <c r="AG203" s="68" t="s">
        <v>42</v>
      </c>
      <c r="AH203" s="68" t="s">
        <v>56</v>
      </c>
      <c r="AI203" s="68" t="s">
        <v>56</v>
      </c>
      <c r="AJ203" s="68" t="s">
        <v>56</v>
      </c>
      <c r="AK203" s="68" t="str" cm="1">
        <f t="array" ref="AK2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3" s="69" t="s">
        <v>69</v>
      </c>
      <c r="AM203" s="69">
        <v>45803</v>
      </c>
    </row>
    <row r="204" spans="1:39" ht="15" customHeight="1" x14ac:dyDescent="0.3">
      <c r="A204" s="68">
        <v>237</v>
      </c>
      <c r="B204" s="68" t="s">
        <v>1563</v>
      </c>
      <c r="C204" s="69">
        <v>42814</v>
      </c>
      <c r="D204" s="68" t="s">
        <v>72</v>
      </c>
      <c r="E204" s="71">
        <v>31012022237</v>
      </c>
      <c r="F204" s="68">
        <v>5101491</v>
      </c>
      <c r="G204" s="68"/>
      <c r="H204" s="68"/>
      <c r="I204" s="68" t="s">
        <v>42</v>
      </c>
      <c r="J204" s="68" t="s">
        <v>1565</v>
      </c>
      <c r="K204" s="70" t="s">
        <v>1470</v>
      </c>
      <c r="L204" s="68" t="s">
        <v>1461</v>
      </c>
      <c r="M204" s="68" t="s">
        <v>1462</v>
      </c>
      <c r="N204" s="71">
        <v>5581994214999</v>
      </c>
      <c r="O204" s="71" t="s">
        <v>65</v>
      </c>
      <c r="P204" s="71" t="s">
        <v>42</v>
      </c>
      <c r="Q204" s="68" t="s">
        <v>264</v>
      </c>
      <c r="R204" s="68" t="str" cm="1">
        <f t="array" ref="R204">_xlfn.IFS(BaseClientes[[#This Row],[tipoDeCliente]]="ADVISOR","ADVISOR",BaseClientes[[#This Row],[tipoDeCliente]]="FAMILIA","RETENCAO",BaseClientes[[#This Row],[tipoDeCliente]]="RETENCAO","RETENCAO",BaseClientes[[#This Row],[tipoDeCliente]]="NORMAL","CONSULTORIA",BaseClientes[[#This Row],[tipoDeCliente]]="HIBRIDO","CONSULTORIA")</f>
        <v>RETENCAO</v>
      </c>
      <c r="S204" s="68" t="s">
        <v>49</v>
      </c>
      <c r="T204" s="68" t="s">
        <v>50</v>
      </c>
      <c r="U204" s="68" t="s">
        <v>1066</v>
      </c>
      <c r="V204" s="71">
        <v>5581994214999</v>
      </c>
      <c r="W204" s="69">
        <v>44958</v>
      </c>
      <c r="X204" s="69">
        <v>44958</v>
      </c>
      <c r="Y204" s="68" t="s">
        <v>1461</v>
      </c>
      <c r="Z204" s="68" t="s">
        <v>1566</v>
      </c>
      <c r="AA204" s="68" t="s">
        <v>1563</v>
      </c>
      <c r="AB204" s="68" t="s">
        <v>151</v>
      </c>
      <c r="AC204" s="68" t="s">
        <v>140</v>
      </c>
      <c r="AD204" s="68" t="s">
        <v>56</v>
      </c>
      <c r="AE204" s="68" t="s">
        <v>68</v>
      </c>
      <c r="AF204" s="72">
        <v>0</v>
      </c>
      <c r="AG204" s="68"/>
      <c r="AH204" s="68" t="s">
        <v>56</v>
      </c>
      <c r="AI204" s="68" t="s">
        <v>56</v>
      </c>
      <c r="AJ204" s="68" t="s">
        <v>56</v>
      </c>
      <c r="AK204" s="68" t="str" cm="1">
        <f t="array" ref="AK2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4" s="69" t="s">
        <v>69</v>
      </c>
      <c r="AM204" s="69">
        <v>45120</v>
      </c>
    </row>
    <row r="205" spans="1:39" ht="15" customHeight="1" x14ac:dyDescent="0.3">
      <c r="A205" s="68">
        <v>238</v>
      </c>
      <c r="B205" s="68" t="s">
        <v>1567</v>
      </c>
      <c r="C205" s="69">
        <v>39146</v>
      </c>
      <c r="D205" s="68" t="s">
        <v>40</v>
      </c>
      <c r="E205" s="71">
        <v>31012022238</v>
      </c>
      <c r="F205" s="68">
        <v>4235422</v>
      </c>
      <c r="G205" s="68"/>
      <c r="H205" s="68"/>
      <c r="I205" s="68" t="s">
        <v>42</v>
      </c>
      <c r="J205" s="68" t="s">
        <v>1569</v>
      </c>
      <c r="K205" s="70" t="s">
        <v>1470</v>
      </c>
      <c r="L205" s="68" t="s">
        <v>1461</v>
      </c>
      <c r="M205" s="68" t="s">
        <v>1462</v>
      </c>
      <c r="N205" s="71">
        <v>5581994214999</v>
      </c>
      <c r="O205" s="71" t="s">
        <v>65</v>
      </c>
      <c r="P205" s="71" t="s">
        <v>42</v>
      </c>
      <c r="Q205" s="68" t="s">
        <v>264</v>
      </c>
      <c r="R205" s="68" t="str" cm="1">
        <f t="array" ref="R205">_xlfn.IFS(BaseClientes[[#This Row],[tipoDeCliente]]="ADVISOR","ADVISOR",BaseClientes[[#This Row],[tipoDeCliente]]="FAMILIA","RETENCAO",BaseClientes[[#This Row],[tipoDeCliente]]="RETENCAO","RETENCAO",BaseClientes[[#This Row],[tipoDeCliente]]="NORMAL","CONSULTORIA",BaseClientes[[#This Row],[tipoDeCliente]]="HIBRIDO","CONSULTORIA")</f>
        <v>RETENCAO</v>
      </c>
      <c r="S205" s="68" t="s">
        <v>49</v>
      </c>
      <c r="T205" s="68" t="s">
        <v>50</v>
      </c>
      <c r="U205" s="68" t="s">
        <v>1066</v>
      </c>
      <c r="V205" s="71">
        <v>5581994214999</v>
      </c>
      <c r="W205" s="69">
        <v>44958</v>
      </c>
      <c r="X205" s="69">
        <v>44958</v>
      </c>
      <c r="Y205" s="68" t="s">
        <v>1461</v>
      </c>
      <c r="Z205" s="68" t="s">
        <v>1570</v>
      </c>
      <c r="AA205" s="68" t="s">
        <v>1567</v>
      </c>
      <c r="AB205" s="68" t="s">
        <v>151</v>
      </c>
      <c r="AC205" s="68" t="s">
        <v>140</v>
      </c>
      <c r="AD205" s="68" t="s">
        <v>56</v>
      </c>
      <c r="AE205" s="68" t="s">
        <v>68</v>
      </c>
      <c r="AF205" s="72">
        <v>0</v>
      </c>
      <c r="AG205" s="68"/>
      <c r="AH205" s="68" t="s">
        <v>56</v>
      </c>
      <c r="AI205" s="68" t="s">
        <v>56</v>
      </c>
      <c r="AJ205" s="68" t="s">
        <v>56</v>
      </c>
      <c r="AK205" s="68" t="str" cm="1">
        <f t="array" ref="AK2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5" s="69" t="s">
        <v>69</v>
      </c>
      <c r="AM205" s="69">
        <v>45120</v>
      </c>
    </row>
    <row r="206" spans="1:39" ht="15" customHeight="1" x14ac:dyDescent="0.3">
      <c r="A206" s="68">
        <v>239</v>
      </c>
      <c r="B206" s="68" t="s">
        <v>1571</v>
      </c>
      <c r="C206" s="69">
        <v>42129</v>
      </c>
      <c r="D206" s="68" t="s">
        <v>84</v>
      </c>
      <c r="E206" s="71">
        <v>20042022239</v>
      </c>
      <c r="F206" s="68">
        <v>2588518</v>
      </c>
      <c r="G206" s="68"/>
      <c r="H206" s="68"/>
      <c r="I206" s="68" t="s">
        <v>4223</v>
      </c>
      <c r="J206" s="68" t="s">
        <v>1574</v>
      </c>
      <c r="K206" s="70" t="s">
        <v>1575</v>
      </c>
      <c r="L206" s="68" t="s">
        <v>4224</v>
      </c>
      <c r="M206" s="68" t="s">
        <v>1571</v>
      </c>
      <c r="N206" s="71">
        <v>5511985084056</v>
      </c>
      <c r="O206" s="71" t="s">
        <v>106</v>
      </c>
      <c r="P206" s="71" t="s">
        <v>42</v>
      </c>
      <c r="Q206" s="68" t="s">
        <v>66</v>
      </c>
      <c r="R206" s="68" t="str" cm="1">
        <f t="array" ref="R206">_xlfn.IFS(BaseClientes[[#This Row],[tipoDeCliente]]="ADVISOR","ADVISOR",BaseClientes[[#This Row],[tipoDeCliente]]="FAMILIA","RETENCAO",BaseClientes[[#This Row],[tipoDeCliente]]="RETENCAO","RETENCAO",BaseClientes[[#This Row],[tipoDeCliente]]="NORMAL","CONSULTORIA",BaseClientes[[#This Row],[tipoDeCliente]]="HIBRIDO","CONSULTORIA")</f>
        <v>CONSULTORIA</v>
      </c>
      <c r="S206" s="68" t="s">
        <v>2799</v>
      </c>
      <c r="T206" s="68" t="s">
        <v>185</v>
      </c>
      <c r="U206" s="68" t="s">
        <v>1577</v>
      </c>
      <c r="V206" s="71">
        <v>5511985084056</v>
      </c>
      <c r="W206" s="69">
        <v>44671</v>
      </c>
      <c r="X206" s="69">
        <v>44671</v>
      </c>
      <c r="Y206" s="68" t="s">
        <v>4225</v>
      </c>
      <c r="Z206" s="68" t="s">
        <v>4224</v>
      </c>
      <c r="AA206" s="68" t="s">
        <v>1571</v>
      </c>
      <c r="AB206" s="68" t="s">
        <v>89</v>
      </c>
      <c r="AC206" s="68" t="s">
        <v>53</v>
      </c>
      <c r="AD206" s="68" t="s">
        <v>56</v>
      </c>
      <c r="AE206" s="68" t="s">
        <v>176</v>
      </c>
      <c r="AF206" s="72">
        <v>1</v>
      </c>
      <c r="AG206" s="68">
        <v>2</v>
      </c>
      <c r="AH206" s="68" t="s">
        <v>54</v>
      </c>
      <c r="AI206" s="68" t="s">
        <v>56</v>
      </c>
      <c r="AJ206" s="68" t="s">
        <v>54</v>
      </c>
      <c r="AK206" s="68" t="str" cm="1">
        <f t="array" ref="AK2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6" s="69" t="s">
        <v>58</v>
      </c>
      <c r="AM206" s="69"/>
    </row>
    <row r="207" spans="1:39" ht="15" customHeight="1" x14ac:dyDescent="0.3">
      <c r="A207" s="68">
        <v>243</v>
      </c>
      <c r="B207" s="68" t="s">
        <v>1578</v>
      </c>
      <c r="C207" s="69"/>
      <c r="D207" s="68" t="s">
        <v>84</v>
      </c>
      <c r="E207" s="71">
        <v>16092020243</v>
      </c>
      <c r="F207" s="68"/>
      <c r="G207" s="68">
        <v>8448821</v>
      </c>
      <c r="H207" s="68"/>
      <c r="I207" s="68" t="s">
        <v>3941</v>
      </c>
      <c r="J207" s="68"/>
      <c r="K207" s="70" t="s">
        <v>381</v>
      </c>
      <c r="L207" s="68" t="s">
        <v>3942</v>
      </c>
      <c r="M207" s="68" t="s">
        <v>377</v>
      </c>
      <c r="N207" s="71">
        <v>5581992397973</v>
      </c>
      <c r="O207" s="71" t="s">
        <v>42</v>
      </c>
      <c r="P207" s="71" t="s">
        <v>42</v>
      </c>
      <c r="Q207" s="68" t="s">
        <v>66</v>
      </c>
      <c r="R207" s="68" t="str" cm="1">
        <f t="array" ref="R207">_xlfn.IFS(BaseClientes[[#This Row],[tipoDeCliente]]="ADVISOR","ADVISOR",BaseClientes[[#This Row],[tipoDeCliente]]="FAMILIA","RETENCAO",BaseClientes[[#This Row],[tipoDeCliente]]="RETENCAO","RETENCAO",BaseClientes[[#This Row],[tipoDeCliente]]="NORMAL","CONSULTORIA",BaseClientes[[#This Row],[tipoDeCliente]]="HIBRIDO","CONSULTORIA")</f>
        <v>CONSULTORIA</v>
      </c>
      <c r="S207" s="68" t="s">
        <v>49</v>
      </c>
      <c r="T207" s="68" t="s">
        <v>50</v>
      </c>
      <c r="U207" s="68" t="s">
        <v>51</v>
      </c>
      <c r="V207" s="71">
        <v>5581992397973</v>
      </c>
      <c r="W207" s="69">
        <v>44090</v>
      </c>
      <c r="X207" s="69">
        <v>44134</v>
      </c>
      <c r="Y207" s="68" t="s">
        <v>382</v>
      </c>
      <c r="Z207" s="68" t="s">
        <v>379</v>
      </c>
      <c r="AA207" s="68" t="s">
        <v>377</v>
      </c>
      <c r="AB207" s="68" t="s">
        <v>3894</v>
      </c>
      <c r="AC207" s="68" t="s">
        <v>53</v>
      </c>
      <c r="AD207" s="68" t="s">
        <v>54</v>
      </c>
      <c r="AE207" s="68" t="s">
        <v>383</v>
      </c>
      <c r="AF207" s="72">
        <v>0</v>
      </c>
      <c r="AG207" s="68">
        <v>1</v>
      </c>
      <c r="AH207" s="68" t="s">
        <v>54</v>
      </c>
      <c r="AI207" s="68" t="s">
        <v>54</v>
      </c>
      <c r="AJ207" s="68" t="s">
        <v>54</v>
      </c>
      <c r="AK207" s="68" t="str" cm="1">
        <f t="array" ref="AK2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7" s="69" t="s">
        <v>58</v>
      </c>
      <c r="AM207" s="69"/>
    </row>
    <row r="208" spans="1:39" ht="15" customHeight="1" x14ac:dyDescent="0.3">
      <c r="A208" s="68">
        <v>244</v>
      </c>
      <c r="B208" s="68" t="s">
        <v>1581</v>
      </c>
      <c r="C208" s="69"/>
      <c r="D208" s="68" t="s">
        <v>84</v>
      </c>
      <c r="E208" s="71">
        <v>16092020244</v>
      </c>
      <c r="F208" s="68"/>
      <c r="G208" s="68"/>
      <c r="H208" s="68"/>
      <c r="I208" s="68" t="s">
        <v>3943</v>
      </c>
      <c r="J208" s="68"/>
      <c r="K208" s="70" t="s">
        <v>381</v>
      </c>
      <c r="L208" s="68" t="s">
        <v>3944</v>
      </c>
      <c r="M208" s="68" t="s">
        <v>377</v>
      </c>
      <c r="N208" s="71">
        <v>5581992397973</v>
      </c>
      <c r="O208" s="71" t="s">
        <v>42</v>
      </c>
      <c r="P208" s="71" t="s">
        <v>42</v>
      </c>
      <c r="Q208" s="68" t="s">
        <v>66</v>
      </c>
      <c r="R208" s="68" t="str" cm="1">
        <f t="array" ref="R208">_xlfn.IFS(BaseClientes[[#This Row],[tipoDeCliente]]="ADVISOR","ADVISOR",BaseClientes[[#This Row],[tipoDeCliente]]="FAMILIA","RETENCAO",BaseClientes[[#This Row],[tipoDeCliente]]="RETENCAO","RETENCAO",BaseClientes[[#This Row],[tipoDeCliente]]="NORMAL","CONSULTORIA",BaseClientes[[#This Row],[tipoDeCliente]]="HIBRIDO","CONSULTORIA")</f>
        <v>CONSULTORIA</v>
      </c>
      <c r="S208" s="68" t="s">
        <v>49</v>
      </c>
      <c r="T208" s="68" t="s">
        <v>50</v>
      </c>
      <c r="U208" s="68" t="s">
        <v>51</v>
      </c>
      <c r="V208" s="71">
        <v>5581992397973</v>
      </c>
      <c r="W208" s="69">
        <v>44090</v>
      </c>
      <c r="X208" s="69">
        <v>44134</v>
      </c>
      <c r="Y208" s="68" t="s">
        <v>382</v>
      </c>
      <c r="Z208" s="68" t="s">
        <v>379</v>
      </c>
      <c r="AA208" s="68" t="s">
        <v>377</v>
      </c>
      <c r="AB208" s="68" t="s">
        <v>3894</v>
      </c>
      <c r="AC208" s="68" t="s">
        <v>53</v>
      </c>
      <c r="AD208" s="68" t="s">
        <v>54</v>
      </c>
      <c r="AE208" s="68" t="s">
        <v>383</v>
      </c>
      <c r="AF208" s="72">
        <v>0</v>
      </c>
      <c r="AG208" s="68">
        <v>1</v>
      </c>
      <c r="AH208" s="68" t="s">
        <v>54</v>
      </c>
      <c r="AI208" s="68" t="s">
        <v>54</v>
      </c>
      <c r="AJ208" s="68" t="s">
        <v>54</v>
      </c>
      <c r="AK208" s="68" t="str" cm="1">
        <f t="array" ref="AK2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8" s="69" t="s">
        <v>58</v>
      </c>
      <c r="AM208" s="69"/>
    </row>
    <row r="209" spans="1:39" ht="15" customHeight="1" x14ac:dyDescent="0.3">
      <c r="A209" s="68">
        <v>245</v>
      </c>
      <c r="B209" s="68" t="s">
        <v>1584</v>
      </c>
      <c r="C209" s="69"/>
      <c r="D209" s="68" t="s">
        <v>84</v>
      </c>
      <c r="E209" s="71">
        <v>16092020245</v>
      </c>
      <c r="F209" s="68"/>
      <c r="G209" s="68">
        <v>5982287</v>
      </c>
      <c r="H209" s="68"/>
      <c r="I209" s="68" t="s">
        <v>3928</v>
      </c>
      <c r="J209" s="68"/>
      <c r="K209" s="70" t="s">
        <v>381</v>
      </c>
      <c r="L209" s="68" t="s">
        <v>3929</v>
      </c>
      <c r="M209" s="68" t="s">
        <v>377</v>
      </c>
      <c r="N209" s="71">
        <v>5581992397973</v>
      </c>
      <c r="O209" s="71" t="s">
        <v>42</v>
      </c>
      <c r="P209" s="71" t="s">
        <v>42</v>
      </c>
      <c r="Q209" s="68" t="s">
        <v>66</v>
      </c>
      <c r="R209" s="68" t="str" cm="1">
        <f t="array" ref="R209">_xlfn.IFS(BaseClientes[[#This Row],[tipoDeCliente]]="ADVISOR","ADVISOR",BaseClientes[[#This Row],[tipoDeCliente]]="FAMILIA","RETENCAO",BaseClientes[[#This Row],[tipoDeCliente]]="RETENCAO","RETENCAO",BaseClientes[[#This Row],[tipoDeCliente]]="NORMAL","CONSULTORIA",BaseClientes[[#This Row],[tipoDeCliente]]="HIBRIDO","CONSULTORIA")</f>
        <v>CONSULTORIA</v>
      </c>
      <c r="S209" s="68" t="s">
        <v>49</v>
      </c>
      <c r="T209" s="68" t="s">
        <v>50</v>
      </c>
      <c r="U209" s="68" t="s">
        <v>51</v>
      </c>
      <c r="V209" s="71">
        <v>5581992397973</v>
      </c>
      <c r="W209" s="69">
        <v>44090</v>
      </c>
      <c r="X209" s="69">
        <v>44134</v>
      </c>
      <c r="Y209" s="68" t="s">
        <v>382</v>
      </c>
      <c r="Z209" s="68" t="s">
        <v>379</v>
      </c>
      <c r="AA209" s="68" t="s">
        <v>377</v>
      </c>
      <c r="AB209" s="68" t="s">
        <v>3894</v>
      </c>
      <c r="AC209" s="68" t="s">
        <v>53</v>
      </c>
      <c r="AD209" s="68" t="s">
        <v>54</v>
      </c>
      <c r="AE209" s="68" t="s">
        <v>383</v>
      </c>
      <c r="AF209" s="72">
        <v>0</v>
      </c>
      <c r="AG209" s="68">
        <v>1</v>
      </c>
      <c r="AH209" s="68" t="s">
        <v>54</v>
      </c>
      <c r="AI209" s="68" t="s">
        <v>54</v>
      </c>
      <c r="AJ209" s="68" t="s">
        <v>54</v>
      </c>
      <c r="AK209" s="68" t="str" cm="1">
        <f t="array" ref="AK2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9" s="69" t="s">
        <v>58</v>
      </c>
      <c r="AM209" s="69"/>
    </row>
    <row r="210" spans="1:39" ht="15" customHeight="1" x14ac:dyDescent="0.3">
      <c r="A210" s="68">
        <v>246</v>
      </c>
      <c r="B210" s="68" t="s">
        <v>1587</v>
      </c>
      <c r="C210" s="69"/>
      <c r="D210" s="68" t="s">
        <v>40</v>
      </c>
      <c r="E210" s="71">
        <v>16092020246</v>
      </c>
      <c r="F210" s="68"/>
      <c r="G210" s="68"/>
      <c r="H210" s="68"/>
      <c r="I210" s="68" t="s">
        <v>3930</v>
      </c>
      <c r="J210" s="68"/>
      <c r="K210" s="70" t="s">
        <v>381</v>
      </c>
      <c r="L210" s="68" t="s">
        <v>3931</v>
      </c>
      <c r="M210" s="68" t="s">
        <v>377</v>
      </c>
      <c r="N210" s="71">
        <v>5581992397973</v>
      </c>
      <c r="O210" s="71" t="s">
        <v>42</v>
      </c>
      <c r="P210" s="71" t="s">
        <v>42</v>
      </c>
      <c r="Q210" s="68" t="s">
        <v>66</v>
      </c>
      <c r="R210" s="68" t="str" cm="1">
        <f t="array" ref="R210">_xlfn.IFS(BaseClientes[[#This Row],[tipoDeCliente]]="ADVISOR","ADVISOR",BaseClientes[[#This Row],[tipoDeCliente]]="FAMILIA","RETENCAO",BaseClientes[[#This Row],[tipoDeCliente]]="RETENCAO","RETENCAO",BaseClientes[[#This Row],[tipoDeCliente]]="NORMAL","CONSULTORIA",BaseClientes[[#This Row],[tipoDeCliente]]="HIBRIDO","CONSULTORIA")</f>
        <v>CONSULTORIA</v>
      </c>
      <c r="S210" s="68" t="s">
        <v>49</v>
      </c>
      <c r="T210" s="68" t="s">
        <v>50</v>
      </c>
      <c r="U210" s="68" t="s">
        <v>51</v>
      </c>
      <c r="V210" s="71">
        <v>5581992397973</v>
      </c>
      <c r="W210" s="69">
        <v>44090</v>
      </c>
      <c r="X210" s="69">
        <v>44134</v>
      </c>
      <c r="Y210" s="68" t="s">
        <v>382</v>
      </c>
      <c r="Z210" s="68" t="s">
        <v>379</v>
      </c>
      <c r="AA210" s="68" t="s">
        <v>377</v>
      </c>
      <c r="AB210" s="68" t="s">
        <v>3894</v>
      </c>
      <c r="AC210" s="68" t="s">
        <v>53</v>
      </c>
      <c r="AD210" s="68" t="s">
        <v>54</v>
      </c>
      <c r="AE210" s="68" t="s">
        <v>383</v>
      </c>
      <c r="AF210" s="72">
        <v>0</v>
      </c>
      <c r="AG210" s="68">
        <v>1</v>
      </c>
      <c r="AH210" s="68" t="s">
        <v>54</v>
      </c>
      <c r="AI210" s="68" t="s">
        <v>54</v>
      </c>
      <c r="AJ210" s="68" t="s">
        <v>54</v>
      </c>
      <c r="AK210" s="68" t="str" cm="1">
        <f t="array" ref="AK2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0" s="69" t="s">
        <v>58</v>
      </c>
      <c r="AM210" s="69"/>
    </row>
    <row r="211" spans="1:39" ht="15" customHeight="1" x14ac:dyDescent="0.3">
      <c r="A211" s="68">
        <v>247</v>
      </c>
      <c r="B211" s="68" t="s">
        <v>1590</v>
      </c>
      <c r="C211" s="69"/>
      <c r="D211" s="68" t="s">
        <v>72</v>
      </c>
      <c r="E211" s="71">
        <v>29012021247</v>
      </c>
      <c r="F211" s="68"/>
      <c r="G211" s="68"/>
      <c r="H211" s="68"/>
      <c r="I211" s="68" t="s">
        <v>42</v>
      </c>
      <c r="J211" s="68"/>
      <c r="K211" s="70" t="s">
        <v>725</v>
      </c>
      <c r="L211" s="68" t="s">
        <v>726</v>
      </c>
      <c r="M211" s="68" t="s">
        <v>720</v>
      </c>
      <c r="N211" s="71">
        <v>5586999888414</v>
      </c>
      <c r="O211" s="71" t="s">
        <v>42</v>
      </c>
      <c r="P211" s="71" t="s">
        <v>42</v>
      </c>
      <c r="Q211" s="68" t="s">
        <v>66</v>
      </c>
      <c r="R211" s="68" t="str" cm="1">
        <f t="array" ref="R211">_xlfn.IFS(BaseClientes[[#This Row],[tipoDeCliente]]="ADVISOR","ADVISOR",BaseClientes[[#This Row],[tipoDeCliente]]="FAMILIA","RETENCAO",BaseClientes[[#This Row],[tipoDeCliente]]="RETENCAO","RETENCAO",BaseClientes[[#This Row],[tipoDeCliente]]="NORMAL","CONSULTORIA",BaseClientes[[#This Row],[tipoDeCliente]]="HIBRIDO","CONSULTORIA")</f>
        <v>CONSULTORIA</v>
      </c>
      <c r="S211" s="68" t="s">
        <v>713</v>
      </c>
      <c r="T211" s="68" t="s">
        <v>714</v>
      </c>
      <c r="U211" s="68" t="s">
        <v>727</v>
      </c>
      <c r="V211" s="71">
        <v>5586999888414</v>
      </c>
      <c r="W211" s="69">
        <v>44225</v>
      </c>
      <c r="X211" s="69">
        <v>44225</v>
      </c>
      <c r="Y211" s="68" t="s">
        <v>726</v>
      </c>
      <c r="Z211" s="68" t="s">
        <v>726</v>
      </c>
      <c r="AA211" s="68" t="s">
        <v>720</v>
      </c>
      <c r="AB211" s="68" t="s">
        <v>151</v>
      </c>
      <c r="AC211" s="68"/>
      <c r="AD211" s="68"/>
      <c r="AE211" s="68" t="s">
        <v>176</v>
      </c>
      <c r="AF211" s="72">
        <v>1</v>
      </c>
      <c r="AG211" s="68">
        <v>1</v>
      </c>
      <c r="AH211" s="68" t="s">
        <v>54</v>
      </c>
      <c r="AI211" s="68" t="s">
        <v>54</v>
      </c>
      <c r="AJ211" s="68" t="s">
        <v>54</v>
      </c>
      <c r="AK211" s="68" t="str" cm="1">
        <f t="array" ref="AK2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1" s="69" t="s">
        <v>69</v>
      </c>
      <c r="AM211" s="69">
        <v>44972</v>
      </c>
    </row>
    <row r="212" spans="1:39" ht="15" customHeight="1" x14ac:dyDescent="0.3">
      <c r="A212" s="68">
        <v>248</v>
      </c>
      <c r="B212" s="68" t="s">
        <v>1593</v>
      </c>
      <c r="C212" s="69"/>
      <c r="D212" s="68" t="s">
        <v>72</v>
      </c>
      <c r="E212" s="71">
        <v>29012021248</v>
      </c>
      <c r="F212" s="68"/>
      <c r="G212" s="68"/>
      <c r="H212" s="68"/>
      <c r="I212" s="68" t="s">
        <v>42</v>
      </c>
      <c r="J212" s="68"/>
      <c r="K212" s="70" t="s">
        <v>725</v>
      </c>
      <c r="L212" s="68" t="s">
        <v>726</v>
      </c>
      <c r="M212" s="68" t="s">
        <v>720</v>
      </c>
      <c r="N212" s="71">
        <v>5586999888414</v>
      </c>
      <c r="O212" s="71" t="s">
        <v>42</v>
      </c>
      <c r="P212" s="71" t="s">
        <v>42</v>
      </c>
      <c r="Q212" s="68" t="s">
        <v>66</v>
      </c>
      <c r="R212" s="68" t="str" cm="1">
        <f t="array" ref="R212">_xlfn.IFS(BaseClientes[[#This Row],[tipoDeCliente]]="ADVISOR","ADVISOR",BaseClientes[[#This Row],[tipoDeCliente]]="FAMILIA","RETENCAO",BaseClientes[[#This Row],[tipoDeCliente]]="RETENCAO","RETENCAO",BaseClientes[[#This Row],[tipoDeCliente]]="NORMAL","CONSULTORIA",BaseClientes[[#This Row],[tipoDeCliente]]="HIBRIDO","CONSULTORIA")</f>
        <v>CONSULTORIA</v>
      </c>
      <c r="S212" s="68" t="s">
        <v>713</v>
      </c>
      <c r="T212" s="68" t="s">
        <v>714</v>
      </c>
      <c r="U212" s="68" t="s">
        <v>727</v>
      </c>
      <c r="V212" s="71">
        <v>5586999888414</v>
      </c>
      <c r="W212" s="69">
        <v>44225</v>
      </c>
      <c r="X212" s="69">
        <v>44225</v>
      </c>
      <c r="Y212" s="68" t="s">
        <v>726</v>
      </c>
      <c r="Z212" s="68" t="s">
        <v>726</v>
      </c>
      <c r="AA212" s="68" t="s">
        <v>720</v>
      </c>
      <c r="AB212" s="68" t="s">
        <v>151</v>
      </c>
      <c r="AC212" s="68"/>
      <c r="AD212" s="68"/>
      <c r="AE212" s="68" t="s">
        <v>176</v>
      </c>
      <c r="AF212" s="72">
        <v>1</v>
      </c>
      <c r="AG212" s="68">
        <v>1</v>
      </c>
      <c r="AH212" s="68" t="s">
        <v>54</v>
      </c>
      <c r="AI212" s="68" t="s">
        <v>54</v>
      </c>
      <c r="AJ212" s="68" t="s">
        <v>54</v>
      </c>
      <c r="AK212" s="68" t="str" cm="1">
        <f t="array" ref="AK2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2" s="69" t="s">
        <v>69</v>
      </c>
      <c r="AM212" s="69">
        <v>44972</v>
      </c>
    </row>
    <row r="213" spans="1:39" ht="15" customHeight="1" x14ac:dyDescent="0.3">
      <c r="A213" s="68">
        <v>249</v>
      </c>
      <c r="B213" s="68" t="s">
        <v>1596</v>
      </c>
      <c r="C213" s="69">
        <v>28070</v>
      </c>
      <c r="D213" s="68" t="s">
        <v>40</v>
      </c>
      <c r="E213" s="71">
        <v>25012022249</v>
      </c>
      <c r="F213" s="68">
        <v>3693036</v>
      </c>
      <c r="G213" s="68">
        <v>5261013</v>
      </c>
      <c r="H213" s="68" t="s">
        <v>4173</v>
      </c>
      <c r="I213" s="68" t="s">
        <v>4174</v>
      </c>
      <c r="J213" s="68" t="s">
        <v>1599</v>
      </c>
      <c r="K213" s="70" t="s">
        <v>1600</v>
      </c>
      <c r="L213" s="68" t="s">
        <v>1598</v>
      </c>
      <c r="M213" s="68" t="s">
        <v>1596</v>
      </c>
      <c r="N213" s="71">
        <v>5581993503326</v>
      </c>
      <c r="O213" s="71" t="s">
        <v>42</v>
      </c>
      <c r="P213" s="71" t="s">
        <v>42</v>
      </c>
      <c r="Q213" s="68" t="s">
        <v>66</v>
      </c>
      <c r="R213" s="68" t="str" cm="1">
        <f t="array" ref="R213">_xlfn.IFS(BaseClientes[[#This Row],[tipoDeCliente]]="ADVISOR","ADVISOR",BaseClientes[[#This Row],[tipoDeCliente]]="FAMILIA","RETENCAO",BaseClientes[[#This Row],[tipoDeCliente]]="RETENCAO","RETENCAO",BaseClientes[[#This Row],[tipoDeCliente]]="NORMAL","CONSULTORIA",BaseClientes[[#This Row],[tipoDeCliente]]="HIBRIDO","CONSULTORIA")</f>
        <v>CONSULTORIA</v>
      </c>
      <c r="S213" s="68" t="s">
        <v>49</v>
      </c>
      <c r="T213" s="68" t="s">
        <v>50</v>
      </c>
      <c r="U213" s="68" t="s">
        <v>1602</v>
      </c>
      <c r="V213" s="71">
        <v>5581993503326</v>
      </c>
      <c r="W213" s="69">
        <v>44586</v>
      </c>
      <c r="X213" s="69">
        <v>44586</v>
      </c>
      <c r="Y213" s="68" t="s">
        <v>1601</v>
      </c>
      <c r="Z213" s="68" t="s">
        <v>1598</v>
      </c>
      <c r="AA213" s="68" t="s">
        <v>1596</v>
      </c>
      <c r="AB213" s="68" t="s">
        <v>3893</v>
      </c>
      <c r="AC213" s="68" t="s">
        <v>53</v>
      </c>
      <c r="AD213" s="68" t="s">
        <v>54</v>
      </c>
      <c r="AE213" s="68" t="s">
        <v>176</v>
      </c>
      <c r="AF213" s="72">
        <v>1</v>
      </c>
      <c r="AG213" s="68">
        <v>2</v>
      </c>
      <c r="AH213" s="68" t="s">
        <v>54</v>
      </c>
      <c r="AI213" s="68" t="s">
        <v>56</v>
      </c>
      <c r="AJ213" s="68" t="s">
        <v>54</v>
      </c>
      <c r="AK213" s="68" t="str" cm="1">
        <f t="array" ref="AK2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3" s="69" t="s">
        <v>58</v>
      </c>
      <c r="AM213" s="69"/>
    </row>
    <row r="214" spans="1:39" ht="15" customHeight="1" x14ac:dyDescent="0.3">
      <c r="A214" s="68">
        <v>250</v>
      </c>
      <c r="B214" s="68" t="s">
        <v>1603</v>
      </c>
      <c r="C214" s="69">
        <v>29659</v>
      </c>
      <c r="D214" s="68" t="s">
        <v>72</v>
      </c>
      <c r="E214" s="71">
        <v>10012022250</v>
      </c>
      <c r="F214" s="68">
        <v>3723492</v>
      </c>
      <c r="G214" s="68"/>
      <c r="H214" s="68"/>
      <c r="I214" s="68" t="s">
        <v>4163</v>
      </c>
      <c r="J214" s="68" t="s">
        <v>1606</v>
      </c>
      <c r="K214" s="70" t="s">
        <v>1607</v>
      </c>
      <c r="L214" s="68" t="s">
        <v>1605</v>
      </c>
      <c r="M214" s="68" t="s">
        <v>1603</v>
      </c>
      <c r="N214" s="71">
        <v>5581988521403</v>
      </c>
      <c r="O214" s="71" t="s">
        <v>106</v>
      </c>
      <c r="P214" s="71" t="s">
        <v>42</v>
      </c>
      <c r="Q214" s="68" t="s">
        <v>66</v>
      </c>
      <c r="R214" s="68" t="str" cm="1">
        <f t="array" ref="R214">_xlfn.IFS(BaseClientes[[#This Row],[tipoDeCliente]]="ADVISOR","ADVISOR",BaseClientes[[#This Row],[tipoDeCliente]]="FAMILIA","RETENCAO",BaseClientes[[#This Row],[tipoDeCliente]]="RETENCAO","RETENCAO",BaseClientes[[#This Row],[tipoDeCliente]]="NORMAL","CONSULTORIA",BaseClientes[[#This Row],[tipoDeCliente]]="HIBRIDO","CONSULTORIA")</f>
        <v>CONSULTORIA</v>
      </c>
      <c r="S214" s="68" t="s">
        <v>49</v>
      </c>
      <c r="T214" s="68" t="s">
        <v>50</v>
      </c>
      <c r="U214" s="68" t="s">
        <v>1609</v>
      </c>
      <c r="V214" s="71">
        <v>5581988521403</v>
      </c>
      <c r="W214" s="69">
        <v>44571</v>
      </c>
      <c r="X214" s="69">
        <v>44571</v>
      </c>
      <c r="Y214" s="68" t="s">
        <v>1608</v>
      </c>
      <c r="Z214" s="68" t="s">
        <v>1605</v>
      </c>
      <c r="AA214" s="68" t="s">
        <v>1603</v>
      </c>
      <c r="AB214" s="68" t="s">
        <v>3905</v>
      </c>
      <c r="AC214" s="68" t="s">
        <v>53</v>
      </c>
      <c r="AD214" s="68" t="s">
        <v>56</v>
      </c>
      <c r="AE214" s="68" t="s">
        <v>176</v>
      </c>
      <c r="AF214" s="72">
        <v>1</v>
      </c>
      <c r="AG214" s="68">
        <v>1</v>
      </c>
      <c r="AH214" s="68" t="s">
        <v>54</v>
      </c>
      <c r="AI214" s="68" t="s">
        <v>56</v>
      </c>
      <c r="AJ214" s="68" t="s">
        <v>54</v>
      </c>
      <c r="AK214" s="68" t="str" cm="1">
        <f t="array" ref="AK2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4" s="69" t="s">
        <v>58</v>
      </c>
      <c r="AM214" s="69"/>
    </row>
    <row r="215" spans="1:39" ht="15" customHeight="1" x14ac:dyDescent="0.3">
      <c r="A215" s="68">
        <v>251</v>
      </c>
      <c r="B215" s="68" t="s">
        <v>1610</v>
      </c>
      <c r="C215" s="69">
        <v>21509</v>
      </c>
      <c r="D215" s="68" t="s">
        <v>72</v>
      </c>
      <c r="E215" s="71">
        <v>20012022251</v>
      </c>
      <c r="F215" s="68">
        <v>3678393</v>
      </c>
      <c r="G215" s="68"/>
      <c r="H215" s="68"/>
      <c r="I215" s="68" t="s">
        <v>4171</v>
      </c>
      <c r="J215" s="68" t="s">
        <v>1613</v>
      </c>
      <c r="K215" s="105" t="s">
        <v>1614</v>
      </c>
      <c r="L215" s="68" t="s">
        <v>1612</v>
      </c>
      <c r="M215" s="68" t="s">
        <v>1610</v>
      </c>
      <c r="N215" s="71">
        <v>5583991835653</v>
      </c>
      <c r="O215" s="71" t="s">
        <v>106</v>
      </c>
      <c r="P215" s="71" t="s">
        <v>42</v>
      </c>
      <c r="Q215" s="68" t="s">
        <v>66</v>
      </c>
      <c r="R215" s="68" t="str" cm="1">
        <f t="array" ref="R215">_xlfn.IFS(BaseClientes[[#This Row],[tipoDeCliente]]="ADVISOR","ADVISOR",BaseClientes[[#This Row],[tipoDeCliente]]="FAMILIA","RETENCAO",BaseClientes[[#This Row],[tipoDeCliente]]="RETENCAO","RETENCAO",BaseClientes[[#This Row],[tipoDeCliente]]="NORMAL","CONSULTORIA",BaseClientes[[#This Row],[tipoDeCliente]]="HIBRIDO","CONSULTORIA")</f>
        <v>CONSULTORIA</v>
      </c>
      <c r="S215" s="68" t="s">
        <v>1616</v>
      </c>
      <c r="T215" s="68" t="s">
        <v>196</v>
      </c>
      <c r="U215" s="68" t="s">
        <v>1617</v>
      </c>
      <c r="V215" s="71">
        <v>5583991835653</v>
      </c>
      <c r="W215" s="69">
        <v>44581</v>
      </c>
      <c r="X215" s="69">
        <v>44581</v>
      </c>
      <c r="Y215" s="68" t="s">
        <v>1615</v>
      </c>
      <c r="Z215" s="68" t="s">
        <v>1612</v>
      </c>
      <c r="AA215" s="68" t="s">
        <v>1610</v>
      </c>
      <c r="AB215" s="68" t="s">
        <v>3899</v>
      </c>
      <c r="AC215" s="68" t="s">
        <v>53</v>
      </c>
      <c r="AD215" s="68" t="s">
        <v>56</v>
      </c>
      <c r="AE215" s="68" t="s">
        <v>176</v>
      </c>
      <c r="AF215" s="72">
        <v>1</v>
      </c>
      <c r="AG215" s="68">
        <v>1</v>
      </c>
      <c r="AH215" s="68" t="s">
        <v>54</v>
      </c>
      <c r="AI215" s="68" t="s">
        <v>56</v>
      </c>
      <c r="AJ215" s="68" t="s">
        <v>54</v>
      </c>
      <c r="AK215" s="68" t="str" cm="1">
        <f t="array" ref="AK2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5" s="69" t="s">
        <v>58</v>
      </c>
      <c r="AM215" s="69"/>
    </row>
    <row r="216" spans="1:39" ht="15" customHeight="1" x14ac:dyDescent="0.3">
      <c r="A216" s="68">
        <v>252</v>
      </c>
      <c r="B216" s="68" t="s">
        <v>1618</v>
      </c>
      <c r="C216" s="69">
        <v>30699</v>
      </c>
      <c r="D216" s="68" t="s">
        <v>72</v>
      </c>
      <c r="E216" s="71">
        <v>19012022252</v>
      </c>
      <c r="F216" s="68">
        <v>7729325</v>
      </c>
      <c r="G216" s="68"/>
      <c r="H216" s="68"/>
      <c r="I216" s="68" t="s">
        <v>4167</v>
      </c>
      <c r="J216" s="68" t="s">
        <v>1621</v>
      </c>
      <c r="K216" s="70" t="s">
        <v>1622</v>
      </c>
      <c r="L216" s="68" t="s">
        <v>4168</v>
      </c>
      <c r="M216" s="68" t="s">
        <v>1262</v>
      </c>
      <c r="N216" s="71">
        <v>5581988514775</v>
      </c>
      <c r="O216" s="71" t="s">
        <v>65</v>
      </c>
      <c r="P216" s="71" t="s">
        <v>42</v>
      </c>
      <c r="Q216" s="68" t="s">
        <v>66</v>
      </c>
      <c r="R216" s="68" t="str" cm="1">
        <f t="array" ref="R216">_xlfn.IFS(BaseClientes[[#This Row],[tipoDeCliente]]="ADVISOR","ADVISOR",BaseClientes[[#This Row],[tipoDeCliente]]="FAMILIA","RETENCAO",BaseClientes[[#This Row],[tipoDeCliente]]="RETENCAO","RETENCAO",BaseClientes[[#This Row],[tipoDeCliente]]="NORMAL","CONSULTORIA",BaseClientes[[#This Row],[tipoDeCliente]]="HIBRIDO","CONSULTORIA")</f>
        <v>CONSULTORIA</v>
      </c>
      <c r="S216" s="68" t="s">
        <v>4067</v>
      </c>
      <c r="T216" s="68" t="s">
        <v>50</v>
      </c>
      <c r="U216" s="68" t="s">
        <v>1602</v>
      </c>
      <c r="V216" s="71">
        <v>5581995227302</v>
      </c>
      <c r="W216" s="69">
        <v>44580</v>
      </c>
      <c r="X216" s="69">
        <v>44580</v>
      </c>
      <c r="Y216" s="68" t="s">
        <v>4126</v>
      </c>
      <c r="Z216" s="68" t="s">
        <v>4168</v>
      </c>
      <c r="AA216" s="68" t="s">
        <v>1618</v>
      </c>
      <c r="AB216" s="68" t="s">
        <v>3893</v>
      </c>
      <c r="AC216" s="68" t="s">
        <v>53</v>
      </c>
      <c r="AD216" s="68" t="s">
        <v>54</v>
      </c>
      <c r="AE216" s="68" t="s">
        <v>176</v>
      </c>
      <c r="AF216" s="72">
        <v>1</v>
      </c>
      <c r="AG216" s="68">
        <v>1</v>
      </c>
      <c r="AH216" s="68" t="s">
        <v>54</v>
      </c>
      <c r="AI216" s="68" t="s">
        <v>54</v>
      </c>
      <c r="AJ216" s="68" t="s">
        <v>54</v>
      </c>
      <c r="AK216" s="68" t="str" cm="1">
        <f t="array" ref="AK2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6" s="69" t="s">
        <v>58</v>
      </c>
      <c r="AM216" s="69"/>
    </row>
    <row r="217" spans="1:39" ht="15" customHeight="1" x14ac:dyDescent="0.3">
      <c r="A217" s="68">
        <v>253</v>
      </c>
      <c r="B217" s="68" t="s">
        <v>1624</v>
      </c>
      <c r="C217" s="69">
        <v>29871</v>
      </c>
      <c r="D217" s="68" t="s">
        <v>40</v>
      </c>
      <c r="E217" s="71">
        <v>19012022253</v>
      </c>
      <c r="F217" s="68">
        <v>2685864</v>
      </c>
      <c r="G217" s="68"/>
      <c r="H217" s="68"/>
      <c r="I217" s="68" t="s">
        <v>4169</v>
      </c>
      <c r="J217" s="68" t="s">
        <v>1627</v>
      </c>
      <c r="K217" s="70" t="s">
        <v>1628</v>
      </c>
      <c r="L217" s="68" t="s">
        <v>4170</v>
      </c>
      <c r="M217" s="68" t="s">
        <v>1262</v>
      </c>
      <c r="N217" s="71">
        <v>5581988514775</v>
      </c>
      <c r="O217" s="71" t="s">
        <v>65</v>
      </c>
      <c r="P217" s="71" t="s">
        <v>42</v>
      </c>
      <c r="Q217" s="68" t="s">
        <v>66</v>
      </c>
      <c r="R217" s="68" t="str" cm="1">
        <f t="array" ref="R217">_xlfn.IFS(BaseClientes[[#This Row],[tipoDeCliente]]="ADVISOR","ADVISOR",BaseClientes[[#This Row],[tipoDeCliente]]="FAMILIA","RETENCAO",BaseClientes[[#This Row],[tipoDeCliente]]="RETENCAO","RETENCAO",BaseClientes[[#This Row],[tipoDeCliente]]="NORMAL","CONSULTORIA",BaseClientes[[#This Row],[tipoDeCliente]]="HIBRIDO","CONSULTORIA")</f>
        <v>CONSULTORIA</v>
      </c>
      <c r="S217" s="68" t="s">
        <v>4067</v>
      </c>
      <c r="T217" s="68" t="s">
        <v>50</v>
      </c>
      <c r="U217" s="68" t="s">
        <v>1602</v>
      </c>
      <c r="V217" s="71">
        <v>5581988514775</v>
      </c>
      <c r="W217" s="69">
        <v>44580</v>
      </c>
      <c r="X217" s="69">
        <v>44580</v>
      </c>
      <c r="Y217" s="68" t="s">
        <v>4126</v>
      </c>
      <c r="Z217" s="68" t="s">
        <v>4168</v>
      </c>
      <c r="AA217" s="68" t="s">
        <v>1618</v>
      </c>
      <c r="AB217" s="68" t="s">
        <v>3950</v>
      </c>
      <c r="AC217" s="68" t="s">
        <v>53</v>
      </c>
      <c r="AD217" s="68" t="s">
        <v>54</v>
      </c>
      <c r="AE217" s="68" t="s">
        <v>176</v>
      </c>
      <c r="AF217" s="72">
        <v>1</v>
      </c>
      <c r="AG217" s="68">
        <v>1</v>
      </c>
      <c r="AH217" s="68" t="s">
        <v>54</v>
      </c>
      <c r="AI217" s="68" t="s">
        <v>54</v>
      </c>
      <c r="AJ217" s="68" t="s">
        <v>54</v>
      </c>
      <c r="AK217" s="68" t="str" cm="1">
        <f t="array" ref="AK2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7" s="69" t="s">
        <v>58</v>
      </c>
      <c r="AM217" s="69"/>
    </row>
    <row r="218" spans="1:39" ht="15" customHeight="1" x14ac:dyDescent="0.3">
      <c r="A218" s="68">
        <v>254</v>
      </c>
      <c r="B218" s="68" t="s">
        <v>1629</v>
      </c>
      <c r="C218" s="69">
        <v>30325</v>
      </c>
      <c r="D218" s="68" t="s">
        <v>40</v>
      </c>
      <c r="E218" s="71">
        <v>1022022254</v>
      </c>
      <c r="F218" s="68"/>
      <c r="G218" s="68">
        <v>2581852</v>
      </c>
      <c r="H218" s="68"/>
      <c r="I218" s="68" t="s">
        <v>4182</v>
      </c>
      <c r="J218" s="68" t="s">
        <v>1633</v>
      </c>
      <c r="K218" s="70" t="s">
        <v>1476</v>
      </c>
      <c r="L218" s="68" t="s">
        <v>4183</v>
      </c>
      <c r="M218" s="68" t="s">
        <v>1472</v>
      </c>
      <c r="N218" s="71">
        <v>5511999132023</v>
      </c>
      <c r="O218" s="71" t="s">
        <v>42</v>
      </c>
      <c r="P218" s="71" t="s">
        <v>65</v>
      </c>
      <c r="Q218" s="68" t="s">
        <v>66</v>
      </c>
      <c r="R218" s="68" t="str" cm="1">
        <f t="array" ref="R218">_xlfn.IFS(BaseClientes[[#This Row],[tipoDeCliente]]="ADVISOR","ADVISOR",BaseClientes[[#This Row],[tipoDeCliente]]="FAMILIA","RETENCAO",BaseClientes[[#This Row],[tipoDeCliente]]="RETENCAO","RETENCAO",BaseClientes[[#This Row],[tipoDeCliente]]="NORMAL","CONSULTORIA",BaseClientes[[#This Row],[tipoDeCliente]]="HIBRIDO","CONSULTORIA")</f>
        <v>CONSULTORIA</v>
      </c>
      <c r="S218" s="68" t="s">
        <v>906</v>
      </c>
      <c r="T218" s="68" t="s">
        <v>185</v>
      </c>
      <c r="U218" s="68" t="s">
        <v>1478</v>
      </c>
      <c r="V218" s="71">
        <v>5511999132023</v>
      </c>
      <c r="W218" s="69">
        <v>44593</v>
      </c>
      <c r="X218" s="69">
        <v>44593</v>
      </c>
      <c r="Y218" s="68" t="s">
        <v>4133</v>
      </c>
      <c r="Z218" s="68" t="s">
        <v>4134</v>
      </c>
      <c r="AA218" s="68" t="s">
        <v>1480</v>
      </c>
      <c r="AB218" s="68" t="s">
        <v>3894</v>
      </c>
      <c r="AC218" s="68" t="s">
        <v>140</v>
      </c>
      <c r="AD218" s="68" t="s">
        <v>54</v>
      </c>
      <c r="AE218" s="68" t="s">
        <v>176</v>
      </c>
      <c r="AF218" s="72">
        <v>1</v>
      </c>
      <c r="AG218" s="68">
        <v>1</v>
      </c>
      <c r="AH218" s="68" t="s">
        <v>54</v>
      </c>
      <c r="AI218" s="68" t="s">
        <v>54</v>
      </c>
      <c r="AJ218" s="68" t="s">
        <v>54</v>
      </c>
      <c r="AK218" s="68" t="str" cm="1">
        <f t="array" ref="AK2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8" s="69" t="s">
        <v>58</v>
      </c>
      <c r="AM218" s="69"/>
    </row>
    <row r="219" spans="1:39" ht="15" customHeight="1" x14ac:dyDescent="0.3">
      <c r="A219" s="68">
        <v>255</v>
      </c>
      <c r="B219" s="68" t="s">
        <v>1634</v>
      </c>
      <c r="C219" s="69">
        <v>32045</v>
      </c>
      <c r="D219" s="68" t="s">
        <v>40</v>
      </c>
      <c r="E219" s="71">
        <v>26012022255</v>
      </c>
      <c r="F219" s="68">
        <v>4225631</v>
      </c>
      <c r="G219" s="68"/>
      <c r="H219" s="68"/>
      <c r="I219" s="68" t="s">
        <v>4176</v>
      </c>
      <c r="J219" s="68" t="s">
        <v>1637</v>
      </c>
      <c r="K219" s="70" t="s">
        <v>1638</v>
      </c>
      <c r="L219" s="68" t="s">
        <v>1636</v>
      </c>
      <c r="M219" s="68" t="s">
        <v>1634</v>
      </c>
      <c r="N219" s="71">
        <v>5561981500927</v>
      </c>
      <c r="O219" s="71" t="s">
        <v>106</v>
      </c>
      <c r="P219" s="71" t="s">
        <v>42</v>
      </c>
      <c r="Q219" s="68" t="s">
        <v>66</v>
      </c>
      <c r="R219" s="68" t="str" cm="1">
        <f t="array" ref="R219">_xlfn.IFS(BaseClientes[[#This Row],[tipoDeCliente]]="ADVISOR","ADVISOR",BaseClientes[[#This Row],[tipoDeCliente]]="FAMILIA","RETENCAO",BaseClientes[[#This Row],[tipoDeCliente]]="RETENCAO","RETENCAO",BaseClientes[[#This Row],[tipoDeCliente]]="NORMAL","CONSULTORIA",BaseClientes[[#This Row],[tipoDeCliente]]="HIBRIDO","CONSULTORIA")</f>
        <v>CONSULTORIA</v>
      </c>
      <c r="S219" s="68" t="s">
        <v>1640</v>
      </c>
      <c r="T219" s="68" t="s">
        <v>1641</v>
      </c>
      <c r="U219" s="68" t="s">
        <v>1642</v>
      </c>
      <c r="V219" s="71">
        <v>5561981500927</v>
      </c>
      <c r="W219" s="69">
        <v>44587</v>
      </c>
      <c r="X219" s="69">
        <v>44587</v>
      </c>
      <c r="Y219" s="68" t="s">
        <v>1639</v>
      </c>
      <c r="Z219" s="68" t="s">
        <v>1636</v>
      </c>
      <c r="AA219" s="68" t="s">
        <v>1634</v>
      </c>
      <c r="AB219" s="68" t="s">
        <v>3912</v>
      </c>
      <c r="AC219" s="68" t="s">
        <v>53</v>
      </c>
      <c r="AD219" s="68" t="s">
        <v>54</v>
      </c>
      <c r="AE219" s="68" t="s">
        <v>176</v>
      </c>
      <c r="AF219" s="72">
        <v>1</v>
      </c>
      <c r="AG219" s="68">
        <v>1</v>
      </c>
      <c r="AH219" s="68" t="s">
        <v>54</v>
      </c>
      <c r="AI219" s="68" t="s">
        <v>56</v>
      </c>
      <c r="AJ219" s="68" t="s">
        <v>54</v>
      </c>
      <c r="AK219" s="68" t="str" cm="1">
        <f t="array" ref="AK2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9" s="69" t="s">
        <v>58</v>
      </c>
      <c r="AM219" s="69"/>
    </row>
    <row r="220" spans="1:39" ht="15" customHeight="1" x14ac:dyDescent="0.3">
      <c r="A220" s="68">
        <v>256</v>
      </c>
      <c r="B220" s="68" t="s">
        <v>1643</v>
      </c>
      <c r="C220" s="69">
        <v>25346</v>
      </c>
      <c r="D220" s="68" t="s">
        <v>40</v>
      </c>
      <c r="E220" s="71">
        <v>26012022256</v>
      </c>
      <c r="F220" s="68">
        <v>4979919</v>
      </c>
      <c r="G220" s="68">
        <v>3857059</v>
      </c>
      <c r="H220" s="68"/>
      <c r="I220" s="68" t="s">
        <v>42</v>
      </c>
      <c r="J220" s="68" t="s">
        <v>1646</v>
      </c>
      <c r="K220" s="70" t="s">
        <v>4175</v>
      </c>
      <c r="L220" s="68" t="s">
        <v>1647</v>
      </c>
      <c r="M220" s="68" t="s">
        <v>1643</v>
      </c>
      <c r="N220" s="71">
        <v>5581996738274</v>
      </c>
      <c r="O220" s="71" t="s">
        <v>42</v>
      </c>
      <c r="P220" s="71" t="s">
        <v>106</v>
      </c>
      <c r="Q220" s="68" t="s">
        <v>66</v>
      </c>
      <c r="R220" s="68" t="str" cm="1">
        <f t="array" ref="R220">_xlfn.IFS(BaseClientes[[#This Row],[tipoDeCliente]]="ADVISOR","ADVISOR",BaseClientes[[#This Row],[tipoDeCliente]]="FAMILIA","RETENCAO",BaseClientes[[#This Row],[tipoDeCliente]]="RETENCAO","RETENCAO",BaseClientes[[#This Row],[tipoDeCliente]]="NORMAL","CONSULTORIA",BaseClientes[[#This Row],[tipoDeCliente]]="HIBRIDO","CONSULTORIA")</f>
        <v>CONSULTORIA</v>
      </c>
      <c r="S220" s="68" t="s">
        <v>4067</v>
      </c>
      <c r="T220" s="68" t="s">
        <v>50</v>
      </c>
      <c r="U220" s="68" t="s">
        <v>1602</v>
      </c>
      <c r="V220" s="71">
        <v>5581996738274</v>
      </c>
      <c r="W220" s="69">
        <v>44587</v>
      </c>
      <c r="X220" s="69">
        <v>44587</v>
      </c>
      <c r="Y220" s="68" t="s">
        <v>1647</v>
      </c>
      <c r="Z220" s="68" t="s">
        <v>1647</v>
      </c>
      <c r="AA220" s="68" t="s">
        <v>1643</v>
      </c>
      <c r="AB220" s="68" t="s">
        <v>3894</v>
      </c>
      <c r="AC220" s="68" t="s">
        <v>53</v>
      </c>
      <c r="AD220" s="68" t="s">
        <v>56</v>
      </c>
      <c r="AE220" s="68" t="s">
        <v>176</v>
      </c>
      <c r="AF220" s="72">
        <v>1</v>
      </c>
      <c r="AG220" s="68" t="s">
        <v>187</v>
      </c>
      <c r="AH220" s="68" t="s">
        <v>54</v>
      </c>
      <c r="AI220" s="68" t="s">
        <v>56</v>
      </c>
      <c r="AJ220" s="68" t="s">
        <v>54</v>
      </c>
      <c r="AK220" s="68" t="str" cm="1">
        <f t="array" ref="AK2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0" s="69" t="s">
        <v>69</v>
      </c>
      <c r="AM220" s="69">
        <v>45323</v>
      </c>
    </row>
    <row r="221" spans="1:39" ht="15" customHeight="1" x14ac:dyDescent="0.3">
      <c r="A221" s="68">
        <v>257</v>
      </c>
      <c r="B221" s="68" t="s">
        <v>1648</v>
      </c>
      <c r="C221" s="69">
        <v>36385</v>
      </c>
      <c r="D221" s="68" t="s">
        <v>40</v>
      </c>
      <c r="E221" s="71">
        <v>26012022257</v>
      </c>
      <c r="F221" s="68">
        <v>2886924</v>
      </c>
      <c r="G221" s="68">
        <v>3476876</v>
      </c>
      <c r="H221" s="68"/>
      <c r="I221" s="68" t="s">
        <v>42</v>
      </c>
      <c r="J221" s="68" t="s">
        <v>1651</v>
      </c>
      <c r="K221" s="70" t="s">
        <v>4175</v>
      </c>
      <c r="L221" s="68" t="s">
        <v>1653</v>
      </c>
      <c r="M221" s="68" t="s">
        <v>1643</v>
      </c>
      <c r="N221" s="71">
        <v>5581996738274</v>
      </c>
      <c r="O221" s="71" t="s">
        <v>42</v>
      </c>
      <c r="P221" s="71" t="s">
        <v>65</v>
      </c>
      <c r="Q221" s="68" t="s">
        <v>66</v>
      </c>
      <c r="R221" s="68" t="str" cm="1">
        <f t="array" ref="R221">_xlfn.IFS(BaseClientes[[#This Row],[tipoDeCliente]]="ADVISOR","ADVISOR",BaseClientes[[#This Row],[tipoDeCliente]]="FAMILIA","RETENCAO",BaseClientes[[#This Row],[tipoDeCliente]]="RETENCAO","RETENCAO",BaseClientes[[#This Row],[tipoDeCliente]]="NORMAL","CONSULTORIA",BaseClientes[[#This Row],[tipoDeCliente]]="HIBRIDO","CONSULTORIA")</f>
        <v>CONSULTORIA</v>
      </c>
      <c r="S221" s="68" t="s">
        <v>4067</v>
      </c>
      <c r="T221" s="68" t="s">
        <v>50</v>
      </c>
      <c r="U221" s="68" t="s">
        <v>1602</v>
      </c>
      <c r="V221" s="71">
        <v>5581996738274</v>
      </c>
      <c r="W221" s="69">
        <v>44587</v>
      </c>
      <c r="X221" s="69">
        <v>44587</v>
      </c>
      <c r="Y221" s="68" t="s">
        <v>1647</v>
      </c>
      <c r="Z221" s="68" t="s">
        <v>1647</v>
      </c>
      <c r="AA221" s="68" t="s">
        <v>1643</v>
      </c>
      <c r="AB221" s="68" t="s">
        <v>3894</v>
      </c>
      <c r="AC221" s="68" t="s">
        <v>140</v>
      </c>
      <c r="AD221" s="68" t="s">
        <v>56</v>
      </c>
      <c r="AE221" s="68" t="s">
        <v>176</v>
      </c>
      <c r="AF221" s="72">
        <v>1</v>
      </c>
      <c r="AG221" s="68" t="s">
        <v>187</v>
      </c>
      <c r="AH221" s="68" t="s">
        <v>54</v>
      </c>
      <c r="AI221" s="68" t="s">
        <v>54</v>
      </c>
      <c r="AJ221" s="68" t="s">
        <v>56</v>
      </c>
      <c r="AK221" s="68" t="str" cm="1">
        <f t="array" ref="AK2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1" s="69" t="s">
        <v>69</v>
      </c>
      <c r="AM221" s="69">
        <v>45323</v>
      </c>
    </row>
    <row r="222" spans="1:39" ht="15" customHeight="1" x14ac:dyDescent="0.3">
      <c r="A222" s="68">
        <v>258</v>
      </c>
      <c r="B222" s="68" t="s">
        <v>1654</v>
      </c>
      <c r="C222" s="69">
        <v>35968</v>
      </c>
      <c r="D222" s="68" t="s">
        <v>40</v>
      </c>
      <c r="E222" s="71">
        <v>26012022258</v>
      </c>
      <c r="F222" s="68"/>
      <c r="G222" s="68">
        <v>1127126</v>
      </c>
      <c r="H222" s="68"/>
      <c r="I222" s="68" t="s">
        <v>42</v>
      </c>
      <c r="J222" s="68" t="s">
        <v>1657</v>
      </c>
      <c r="K222" s="70" t="s">
        <v>1658</v>
      </c>
      <c r="L222" s="68" t="s">
        <v>1659</v>
      </c>
      <c r="M222" s="68" t="s">
        <v>1643</v>
      </c>
      <c r="N222" s="71">
        <v>5581996738274</v>
      </c>
      <c r="O222" s="71" t="s">
        <v>42</v>
      </c>
      <c r="P222" s="71" t="s">
        <v>65</v>
      </c>
      <c r="Q222" s="68" t="s">
        <v>66</v>
      </c>
      <c r="R222" s="68" t="str" cm="1">
        <f t="array" ref="R222">_xlfn.IFS(BaseClientes[[#This Row],[tipoDeCliente]]="ADVISOR","ADVISOR",BaseClientes[[#This Row],[tipoDeCliente]]="FAMILIA","RETENCAO",BaseClientes[[#This Row],[tipoDeCliente]]="RETENCAO","RETENCAO",BaseClientes[[#This Row],[tipoDeCliente]]="NORMAL","CONSULTORIA",BaseClientes[[#This Row],[tipoDeCliente]]="HIBRIDO","CONSULTORIA")</f>
        <v>CONSULTORIA</v>
      </c>
      <c r="S222" s="68" t="s">
        <v>49</v>
      </c>
      <c r="T222" s="68" t="s">
        <v>50</v>
      </c>
      <c r="U222" s="68" t="s">
        <v>1660</v>
      </c>
      <c r="V222" s="71">
        <v>5581996738274</v>
      </c>
      <c r="W222" s="69">
        <v>44587</v>
      </c>
      <c r="X222" s="69">
        <v>44587</v>
      </c>
      <c r="Y222" s="68" t="s">
        <v>1647</v>
      </c>
      <c r="Z222" s="68" t="s">
        <v>1647</v>
      </c>
      <c r="AA222" s="68" t="s">
        <v>1643</v>
      </c>
      <c r="AB222" s="68" t="s">
        <v>1661</v>
      </c>
      <c r="AC222" s="68" t="s">
        <v>140</v>
      </c>
      <c r="AD222" s="68" t="s">
        <v>54</v>
      </c>
      <c r="AE222" s="68" t="s">
        <v>176</v>
      </c>
      <c r="AF222" s="72">
        <v>1</v>
      </c>
      <c r="AG222" s="68" t="s">
        <v>187</v>
      </c>
      <c r="AH222" s="68" t="s">
        <v>54</v>
      </c>
      <c r="AI222" s="68" t="s">
        <v>54</v>
      </c>
      <c r="AJ222" s="68" t="s">
        <v>54</v>
      </c>
      <c r="AK222" s="68" t="str" cm="1">
        <f t="array" ref="AK2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2" s="69" t="s">
        <v>69</v>
      </c>
      <c r="AM222" s="69">
        <v>45323</v>
      </c>
    </row>
    <row r="223" spans="1:39" ht="15" customHeight="1" x14ac:dyDescent="0.3">
      <c r="A223" s="68">
        <v>259</v>
      </c>
      <c r="B223" s="68" t="s">
        <v>1662</v>
      </c>
      <c r="C223" s="69">
        <v>26685</v>
      </c>
      <c r="D223" s="68" t="s">
        <v>72</v>
      </c>
      <c r="E223" s="71">
        <v>26012022259</v>
      </c>
      <c r="F223" s="68"/>
      <c r="G223" s="68">
        <v>2156505</v>
      </c>
      <c r="H223" s="68"/>
      <c r="I223" s="68" t="s">
        <v>42</v>
      </c>
      <c r="J223" s="68" t="s">
        <v>1665</v>
      </c>
      <c r="K223" s="70" t="s">
        <v>1666</v>
      </c>
      <c r="L223" s="68" t="s">
        <v>1667</v>
      </c>
      <c r="M223" s="68" t="s">
        <v>1643</v>
      </c>
      <c r="N223" s="71">
        <v>5581996738274</v>
      </c>
      <c r="O223" s="71" t="s">
        <v>42</v>
      </c>
      <c r="P223" s="71" t="s">
        <v>65</v>
      </c>
      <c r="Q223" s="68" t="s">
        <v>66</v>
      </c>
      <c r="R223" s="68" t="str" cm="1">
        <f t="array" ref="R223">_xlfn.IFS(BaseClientes[[#This Row],[tipoDeCliente]]="ADVISOR","ADVISOR",BaseClientes[[#This Row],[tipoDeCliente]]="FAMILIA","RETENCAO",BaseClientes[[#This Row],[tipoDeCliente]]="RETENCAO","RETENCAO",BaseClientes[[#This Row],[tipoDeCliente]]="NORMAL","CONSULTORIA",BaseClientes[[#This Row],[tipoDeCliente]]="HIBRIDO","CONSULTORIA")</f>
        <v>CONSULTORIA</v>
      </c>
      <c r="S223" s="68" t="s">
        <v>4067</v>
      </c>
      <c r="T223" s="68" t="s">
        <v>50</v>
      </c>
      <c r="U223" s="68" t="s">
        <v>1668</v>
      </c>
      <c r="V223" s="71">
        <v>5581996738274</v>
      </c>
      <c r="W223" s="69">
        <v>44587</v>
      </c>
      <c r="X223" s="69">
        <v>44587</v>
      </c>
      <c r="Y223" s="68" t="s">
        <v>1647</v>
      </c>
      <c r="Z223" s="68" t="s">
        <v>1647</v>
      </c>
      <c r="AA223" s="68" t="s">
        <v>1643</v>
      </c>
      <c r="AB223" s="68" t="s">
        <v>3894</v>
      </c>
      <c r="AC223" s="68" t="s">
        <v>53</v>
      </c>
      <c r="AD223" s="68" t="s">
        <v>56</v>
      </c>
      <c r="AE223" s="68" t="s">
        <v>176</v>
      </c>
      <c r="AF223" s="72">
        <v>1</v>
      </c>
      <c r="AG223" s="68" t="s">
        <v>187</v>
      </c>
      <c r="AH223" s="68" t="s">
        <v>54</v>
      </c>
      <c r="AI223" s="68" t="s">
        <v>54</v>
      </c>
      <c r="AJ223" s="68" t="s">
        <v>54</v>
      </c>
      <c r="AK223" s="68" t="str" cm="1">
        <f t="array" ref="AK2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3" s="69" t="s">
        <v>69</v>
      </c>
      <c r="AM223" s="69">
        <v>45323</v>
      </c>
    </row>
    <row r="224" spans="1:39" ht="15" customHeight="1" x14ac:dyDescent="0.3">
      <c r="A224" s="68">
        <v>260</v>
      </c>
      <c r="B224" s="68" t="s">
        <v>1669</v>
      </c>
      <c r="C224" s="69">
        <v>30727</v>
      </c>
      <c r="D224" s="68" t="s">
        <v>40</v>
      </c>
      <c r="E224" s="71">
        <v>3012022260</v>
      </c>
      <c r="F224" s="68">
        <v>543731</v>
      </c>
      <c r="G224" s="68"/>
      <c r="H224" s="68" t="s">
        <v>4160</v>
      </c>
      <c r="I224" s="68" t="s">
        <v>42</v>
      </c>
      <c r="J224" s="68" t="s">
        <v>1671</v>
      </c>
      <c r="K224" s="105" t="s">
        <v>1672</v>
      </c>
      <c r="L224" s="68" t="s">
        <v>4161</v>
      </c>
      <c r="M224" s="68" t="s">
        <v>1669</v>
      </c>
      <c r="N224" s="71">
        <v>5581973126556</v>
      </c>
      <c r="O224" s="71" t="s">
        <v>106</v>
      </c>
      <c r="P224" s="71" t="s">
        <v>42</v>
      </c>
      <c r="Q224" s="68" t="s">
        <v>1073</v>
      </c>
      <c r="R224" s="68" t="str" cm="1">
        <f t="array" ref="R224">_xlfn.IFS(BaseClientes[[#This Row],[tipoDeCliente]]="ADVISOR","ADVISOR",BaseClientes[[#This Row],[tipoDeCliente]]="FAMILIA","RETENCAO",BaseClientes[[#This Row],[tipoDeCliente]]="RETENCAO","RETENCAO",BaseClientes[[#This Row],[tipoDeCliente]]="NORMAL","CONSULTORIA",BaseClientes[[#This Row],[tipoDeCliente]]="HIBRIDO","CONSULTORIA")</f>
        <v>RETENCAO</v>
      </c>
      <c r="S224" s="68" t="s">
        <v>49</v>
      </c>
      <c r="T224" s="68" t="s">
        <v>50</v>
      </c>
      <c r="U224" s="68" t="s">
        <v>824</v>
      </c>
      <c r="V224" s="71">
        <v>5581973126556</v>
      </c>
      <c r="W224" s="69">
        <v>44564</v>
      </c>
      <c r="X224" s="69">
        <v>44564</v>
      </c>
      <c r="Y224" s="68" t="s">
        <v>1073</v>
      </c>
      <c r="Z224" s="68" t="s">
        <v>4161</v>
      </c>
      <c r="AA224" s="68" t="s">
        <v>1669</v>
      </c>
      <c r="AB224" s="68" t="s">
        <v>3995</v>
      </c>
      <c r="AC224" s="68" t="s">
        <v>53</v>
      </c>
      <c r="AD224" s="68" t="s">
        <v>54</v>
      </c>
      <c r="AE224" s="68" t="s">
        <v>55</v>
      </c>
      <c r="AF224" s="72">
        <v>1</v>
      </c>
      <c r="AG224" s="68" t="s">
        <v>42</v>
      </c>
      <c r="AH224" s="68" t="s">
        <v>56</v>
      </c>
      <c r="AI224" s="68" t="s">
        <v>56</v>
      </c>
      <c r="AJ224" s="68" t="s">
        <v>56</v>
      </c>
      <c r="AK224" s="68" t="str" cm="1">
        <f t="array" ref="AK2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4" s="69" t="s">
        <v>58</v>
      </c>
      <c r="AM224" s="69"/>
    </row>
    <row r="225" spans="1:39" ht="15" customHeight="1" x14ac:dyDescent="0.3">
      <c r="A225" s="68">
        <v>261</v>
      </c>
      <c r="B225" s="68" t="s">
        <v>1673</v>
      </c>
      <c r="C225" s="69">
        <v>35466</v>
      </c>
      <c r="D225" s="68" t="s">
        <v>72</v>
      </c>
      <c r="E225" s="71">
        <v>24012022261</v>
      </c>
      <c r="F225" s="68">
        <v>4654495</v>
      </c>
      <c r="G225" s="68"/>
      <c r="H225" s="68"/>
      <c r="I225" s="68" t="s">
        <v>42</v>
      </c>
      <c r="J225" s="68" t="s">
        <v>1675</v>
      </c>
      <c r="K225" s="70" t="s">
        <v>1676</v>
      </c>
      <c r="L225" s="68" t="s">
        <v>4172</v>
      </c>
      <c r="M225" s="68" t="s">
        <v>1673</v>
      </c>
      <c r="N225" s="71">
        <v>5581992082795</v>
      </c>
      <c r="O225" s="71" t="s">
        <v>65</v>
      </c>
      <c r="P225" s="71" t="s">
        <v>42</v>
      </c>
      <c r="Q225" s="68" t="s">
        <v>1513</v>
      </c>
      <c r="R225" s="68" t="str" cm="1">
        <f t="array" ref="R225">_xlfn.IFS(BaseClientes[[#This Row],[tipoDeCliente]]="ADVISOR","ADVISOR",BaseClientes[[#This Row],[tipoDeCliente]]="FAMILIA","RETENCAO",BaseClientes[[#This Row],[tipoDeCliente]]="RETENCAO","RETENCAO",BaseClientes[[#This Row],[tipoDeCliente]]="NORMAL","CONSULTORIA",BaseClientes[[#This Row],[tipoDeCliente]]="HIBRIDO","CONSULTORIA")</f>
        <v>RETENCAO</v>
      </c>
      <c r="S225" s="68" t="s">
        <v>49</v>
      </c>
      <c r="T225" s="68" t="s">
        <v>50</v>
      </c>
      <c r="U225" s="68" t="s">
        <v>1678</v>
      </c>
      <c r="V225" s="71">
        <v>5581992082795</v>
      </c>
      <c r="W225" s="69">
        <v>44585</v>
      </c>
      <c r="X225" s="69">
        <v>44585</v>
      </c>
      <c r="Y225" s="68" t="s">
        <v>1677</v>
      </c>
      <c r="Z225" s="68" t="s">
        <v>4172</v>
      </c>
      <c r="AA225" s="68" t="s">
        <v>1673</v>
      </c>
      <c r="AB225" s="68" t="s">
        <v>3995</v>
      </c>
      <c r="AC225" s="68" t="s">
        <v>140</v>
      </c>
      <c r="AD225" s="68" t="s">
        <v>54</v>
      </c>
      <c r="AE225" s="68" t="s">
        <v>68</v>
      </c>
      <c r="AF225" s="72">
        <v>0</v>
      </c>
      <c r="AG225" s="68" t="s">
        <v>42</v>
      </c>
      <c r="AH225" s="68" t="s">
        <v>56</v>
      </c>
      <c r="AI225" s="68" t="s">
        <v>56</v>
      </c>
      <c r="AJ225" s="68" t="s">
        <v>56</v>
      </c>
      <c r="AK225" s="68" t="str" cm="1">
        <f t="array" ref="AK2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5" s="69" t="s">
        <v>58</v>
      </c>
      <c r="AM225" s="69"/>
    </row>
    <row r="226" spans="1:39" ht="15" customHeight="1" x14ac:dyDescent="0.3">
      <c r="A226" s="68">
        <v>262</v>
      </c>
      <c r="B226" s="68" t="s">
        <v>1679</v>
      </c>
      <c r="C226" s="69">
        <v>35988</v>
      </c>
      <c r="D226" s="68" t="s">
        <v>72</v>
      </c>
      <c r="E226" s="71">
        <v>1032021262</v>
      </c>
      <c r="F226" s="68">
        <v>7710094</v>
      </c>
      <c r="G226" s="68"/>
      <c r="H226" s="68"/>
      <c r="I226" s="68" t="s">
        <v>4048</v>
      </c>
      <c r="J226" s="68" t="s">
        <v>1682</v>
      </c>
      <c r="K226" s="105" t="s">
        <v>1683</v>
      </c>
      <c r="L226" s="68" t="s">
        <v>1681</v>
      </c>
      <c r="M226" s="68" t="s">
        <v>908</v>
      </c>
      <c r="N226" s="71">
        <v>558199875772</v>
      </c>
      <c r="O226" s="71" t="s">
        <v>65</v>
      </c>
      <c r="P226" s="71" t="s">
        <v>42</v>
      </c>
      <c r="Q226" s="68" t="s">
        <v>66</v>
      </c>
      <c r="R226" s="68" t="str" cm="1">
        <f t="array" ref="R226">_xlfn.IFS(BaseClientes[[#This Row],[tipoDeCliente]]="ADVISOR","ADVISOR",BaseClientes[[#This Row],[tipoDeCliente]]="FAMILIA","RETENCAO",BaseClientes[[#This Row],[tipoDeCliente]]="RETENCAO","RETENCAO",BaseClientes[[#This Row],[tipoDeCliente]]="NORMAL","CONSULTORIA",BaseClientes[[#This Row],[tipoDeCliente]]="HIBRIDO","CONSULTORIA")</f>
        <v>CONSULTORIA</v>
      </c>
      <c r="S226" s="68" t="s">
        <v>49</v>
      </c>
      <c r="T226" s="68" t="s">
        <v>50</v>
      </c>
      <c r="U226" s="68" t="s">
        <v>95</v>
      </c>
      <c r="V226" s="71">
        <v>558199875772</v>
      </c>
      <c r="W226" s="69">
        <v>44256</v>
      </c>
      <c r="X226" s="69">
        <v>44256</v>
      </c>
      <c r="Y226" s="68" t="s">
        <v>913</v>
      </c>
      <c r="Z226" s="68" t="s">
        <v>1681</v>
      </c>
      <c r="AA226" s="68" t="s">
        <v>1679</v>
      </c>
      <c r="AB226" s="68" t="s">
        <v>3912</v>
      </c>
      <c r="AC226" s="68" t="s">
        <v>140</v>
      </c>
      <c r="AD226" s="68" t="s">
        <v>56</v>
      </c>
      <c r="AE226" s="68" t="s">
        <v>383</v>
      </c>
      <c r="AF226" s="72">
        <v>0</v>
      </c>
      <c r="AG226" s="68"/>
      <c r="AH226" s="68" t="s">
        <v>54</v>
      </c>
      <c r="AI226" s="68" t="s">
        <v>56</v>
      </c>
      <c r="AJ226" s="68" t="s">
        <v>54</v>
      </c>
      <c r="AK226" s="68" t="str" cm="1">
        <f t="array" ref="AK2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6" s="69" t="s">
        <v>58</v>
      </c>
      <c r="AM226" s="69"/>
    </row>
    <row r="227" spans="1:39" ht="15" customHeight="1" x14ac:dyDescent="0.3">
      <c r="A227" s="68">
        <v>263</v>
      </c>
      <c r="B227" s="68" t="s">
        <v>1685</v>
      </c>
      <c r="C227" s="69">
        <v>37288</v>
      </c>
      <c r="D227" s="68" t="s">
        <v>72</v>
      </c>
      <c r="E227" s="71">
        <v>1032021263</v>
      </c>
      <c r="F227" s="68">
        <v>7732451</v>
      </c>
      <c r="G227" s="68"/>
      <c r="H227" s="68"/>
      <c r="I227" s="68" t="s">
        <v>4049</v>
      </c>
      <c r="J227" s="68" t="s">
        <v>1688</v>
      </c>
      <c r="K227" s="70" t="s">
        <v>1689</v>
      </c>
      <c r="L227" s="68" t="s">
        <v>1690</v>
      </c>
      <c r="M227" s="68" t="s">
        <v>908</v>
      </c>
      <c r="N227" s="71">
        <v>558199875772</v>
      </c>
      <c r="O227" s="71" t="s">
        <v>65</v>
      </c>
      <c r="P227" s="71" t="s">
        <v>42</v>
      </c>
      <c r="Q227" s="68" t="s">
        <v>66</v>
      </c>
      <c r="R227" s="68" t="str" cm="1">
        <f t="array" ref="R227">_xlfn.IFS(BaseClientes[[#This Row],[tipoDeCliente]]="ADVISOR","ADVISOR",BaseClientes[[#This Row],[tipoDeCliente]]="FAMILIA","RETENCAO",BaseClientes[[#This Row],[tipoDeCliente]]="RETENCAO","RETENCAO",BaseClientes[[#This Row],[tipoDeCliente]]="NORMAL","CONSULTORIA",BaseClientes[[#This Row],[tipoDeCliente]]="HIBRIDO","CONSULTORIA")</f>
        <v>CONSULTORIA</v>
      </c>
      <c r="S227" s="68" t="s">
        <v>49</v>
      </c>
      <c r="T227" s="68" t="s">
        <v>50</v>
      </c>
      <c r="U227" s="68" t="s">
        <v>95</v>
      </c>
      <c r="V227" s="71">
        <v>558199875772</v>
      </c>
      <c r="W227" s="69">
        <v>44256</v>
      </c>
      <c r="X227" s="69">
        <v>44256</v>
      </c>
      <c r="Y227" s="68" t="s">
        <v>913</v>
      </c>
      <c r="Z227" s="68" t="s">
        <v>1690</v>
      </c>
      <c r="AA227" s="68" t="s">
        <v>1685</v>
      </c>
      <c r="AB227" s="68" t="s">
        <v>151</v>
      </c>
      <c r="AC227" s="68" t="s">
        <v>140</v>
      </c>
      <c r="AD227" s="68" t="s">
        <v>56</v>
      </c>
      <c r="AE227" s="68" t="s">
        <v>383</v>
      </c>
      <c r="AF227" s="72">
        <v>0</v>
      </c>
      <c r="AG227" s="68" t="s">
        <v>42</v>
      </c>
      <c r="AH227" s="68" t="s">
        <v>54</v>
      </c>
      <c r="AI227" s="68" t="s">
        <v>56</v>
      </c>
      <c r="AJ227" s="68" t="s">
        <v>54</v>
      </c>
      <c r="AK227" s="68" t="str" cm="1">
        <f t="array" ref="AK2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7" s="69" t="s">
        <v>58</v>
      </c>
      <c r="AM227" s="69"/>
    </row>
    <row r="228" spans="1:39" ht="15" customHeight="1" x14ac:dyDescent="0.3">
      <c r="A228" s="68">
        <v>264</v>
      </c>
      <c r="B228" s="68" t="s">
        <v>1691</v>
      </c>
      <c r="C228" s="69">
        <v>35558</v>
      </c>
      <c r="D228" s="68" t="s">
        <v>72</v>
      </c>
      <c r="E228" s="71">
        <v>3022022264</v>
      </c>
      <c r="F228" s="68">
        <v>3987729</v>
      </c>
      <c r="G228" s="68"/>
      <c r="H228" s="68"/>
      <c r="I228" s="68" t="s">
        <v>4189</v>
      </c>
      <c r="J228" s="68" t="s">
        <v>1694</v>
      </c>
      <c r="K228" s="70" t="s">
        <v>1695</v>
      </c>
      <c r="L228" s="68" t="s">
        <v>1693</v>
      </c>
      <c r="M228" s="68" t="s">
        <v>1691</v>
      </c>
      <c r="N228" s="71">
        <v>5581981650555</v>
      </c>
      <c r="O228" s="71" t="s">
        <v>65</v>
      </c>
      <c r="P228" s="71" t="s">
        <v>42</v>
      </c>
      <c r="Q228" s="68" t="s">
        <v>1513</v>
      </c>
      <c r="R228" s="68" t="str" cm="1">
        <f t="array" ref="R228">_xlfn.IFS(BaseClientes[[#This Row],[tipoDeCliente]]="ADVISOR","ADVISOR",BaseClientes[[#This Row],[tipoDeCliente]]="FAMILIA","RETENCAO",BaseClientes[[#This Row],[tipoDeCliente]]="RETENCAO","RETENCAO",BaseClientes[[#This Row],[tipoDeCliente]]="NORMAL","CONSULTORIA",BaseClientes[[#This Row],[tipoDeCliente]]="HIBRIDO","CONSULTORIA")</f>
        <v>CONSULTORIA</v>
      </c>
      <c r="S228" s="68" t="s">
        <v>49</v>
      </c>
      <c r="T228" s="68" t="s">
        <v>50</v>
      </c>
      <c r="U228" s="68" t="s">
        <v>175</v>
      </c>
      <c r="V228" s="71">
        <v>5581981650555</v>
      </c>
      <c r="W228" s="69">
        <v>44595</v>
      </c>
      <c r="X228" s="69">
        <v>44595</v>
      </c>
      <c r="Y228" s="68" t="s">
        <v>1696</v>
      </c>
      <c r="Z228" s="68" t="s">
        <v>1693</v>
      </c>
      <c r="AA228" s="68" t="s">
        <v>1691</v>
      </c>
      <c r="AB228" s="68" t="s">
        <v>3902</v>
      </c>
      <c r="AC228" s="68" t="s">
        <v>140</v>
      </c>
      <c r="AD228" s="68" t="s">
        <v>54</v>
      </c>
      <c r="AE228" s="68" t="s">
        <v>176</v>
      </c>
      <c r="AF228" s="72">
        <v>1</v>
      </c>
      <c r="AG228" s="68">
        <v>1</v>
      </c>
      <c r="AH228" s="68" t="s">
        <v>54</v>
      </c>
      <c r="AI228" s="68" t="s">
        <v>54</v>
      </c>
      <c r="AJ228" s="68" t="s">
        <v>54</v>
      </c>
      <c r="AK228" s="68" t="str" cm="1">
        <f t="array" ref="AK2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8" s="69" t="s">
        <v>58</v>
      </c>
      <c r="AM228" s="69"/>
    </row>
    <row r="229" spans="1:39" ht="15" customHeight="1" x14ac:dyDescent="0.3">
      <c r="A229" s="68">
        <v>265</v>
      </c>
      <c r="B229" s="68" t="s">
        <v>1697</v>
      </c>
      <c r="C229" s="69">
        <v>34280</v>
      </c>
      <c r="D229" s="68" t="s">
        <v>72</v>
      </c>
      <c r="E229" s="71">
        <v>3022022265</v>
      </c>
      <c r="F229" s="68">
        <v>7373099</v>
      </c>
      <c r="G229" s="68"/>
      <c r="H229" s="68"/>
      <c r="I229" s="68" t="s">
        <v>4190</v>
      </c>
      <c r="J229" s="68" t="s">
        <v>1700</v>
      </c>
      <c r="K229" s="70" t="s">
        <v>1701</v>
      </c>
      <c r="L229" s="68" t="s">
        <v>1699</v>
      </c>
      <c r="M229" s="68" t="s">
        <v>1691</v>
      </c>
      <c r="N229" s="71">
        <v>5581981650555</v>
      </c>
      <c r="O229" s="71" t="s">
        <v>65</v>
      </c>
      <c r="P229" s="71" t="s">
        <v>42</v>
      </c>
      <c r="Q229" s="68" t="s">
        <v>1513</v>
      </c>
      <c r="R229" s="68" t="str" cm="1">
        <f t="array" ref="R229">_xlfn.IFS(BaseClientes[[#This Row],[tipoDeCliente]]="ADVISOR","ADVISOR",BaseClientes[[#This Row],[tipoDeCliente]]="FAMILIA","RETENCAO",BaseClientes[[#This Row],[tipoDeCliente]]="RETENCAO","RETENCAO",BaseClientes[[#This Row],[tipoDeCliente]]="NORMAL","CONSULTORIA",BaseClientes[[#This Row],[tipoDeCliente]]="HIBRIDO","CONSULTORIA")</f>
        <v>CONSULTORIA</v>
      </c>
      <c r="S229" s="68" t="s">
        <v>49</v>
      </c>
      <c r="T229" s="68" t="s">
        <v>50</v>
      </c>
      <c r="U229" s="68" t="s">
        <v>175</v>
      </c>
      <c r="V229" s="71">
        <v>5581982000708</v>
      </c>
      <c r="W229" s="69">
        <v>44595</v>
      </c>
      <c r="X229" s="69">
        <v>44595</v>
      </c>
      <c r="Y229" s="68" t="s">
        <v>1696</v>
      </c>
      <c r="Z229" s="68" t="s">
        <v>1693</v>
      </c>
      <c r="AA229" s="68" t="s">
        <v>1691</v>
      </c>
      <c r="AB229" s="68" t="s">
        <v>3902</v>
      </c>
      <c r="AC229" s="68" t="s">
        <v>140</v>
      </c>
      <c r="AD229" s="68" t="s">
        <v>56</v>
      </c>
      <c r="AE229" s="68" t="s">
        <v>176</v>
      </c>
      <c r="AF229" s="72">
        <v>1</v>
      </c>
      <c r="AG229" s="68">
        <v>1</v>
      </c>
      <c r="AH229" s="68" t="s">
        <v>54</v>
      </c>
      <c r="AI229" s="68" t="s">
        <v>54</v>
      </c>
      <c r="AJ229" s="68" t="s">
        <v>54</v>
      </c>
      <c r="AK229" s="68" t="str" cm="1">
        <f t="array" ref="AK2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9" s="69" t="s">
        <v>58</v>
      </c>
      <c r="AM229" s="69"/>
    </row>
    <row r="230" spans="1:39" ht="15" customHeight="1" x14ac:dyDescent="0.3">
      <c r="A230" s="68">
        <v>266</v>
      </c>
      <c r="B230" s="68" t="s">
        <v>1702</v>
      </c>
      <c r="C230" s="69"/>
      <c r="D230" s="68" t="s">
        <v>40</v>
      </c>
      <c r="E230" s="71">
        <v>3022022266</v>
      </c>
      <c r="F230" s="68"/>
      <c r="G230" s="68"/>
      <c r="H230" s="68"/>
      <c r="I230" s="68" t="s">
        <v>4187</v>
      </c>
      <c r="J230" s="68"/>
      <c r="K230" s="70"/>
      <c r="L230" s="68" t="s">
        <v>4188</v>
      </c>
      <c r="M230" s="68" t="s">
        <v>1691</v>
      </c>
      <c r="N230" s="71">
        <v>5581981650555</v>
      </c>
      <c r="O230" s="71" t="s">
        <v>42</v>
      </c>
      <c r="P230" s="71" t="s">
        <v>42</v>
      </c>
      <c r="Q230" s="68" t="s">
        <v>1513</v>
      </c>
      <c r="R230" s="68" t="str" cm="1">
        <f t="array" ref="R230">_xlfn.IFS(BaseClientes[[#This Row],[tipoDeCliente]]="ADVISOR","ADVISOR",BaseClientes[[#This Row],[tipoDeCliente]]="FAMILIA","RETENCAO",BaseClientes[[#This Row],[tipoDeCliente]]="RETENCAO","RETENCAO",BaseClientes[[#This Row],[tipoDeCliente]]="NORMAL","CONSULTORIA",BaseClientes[[#This Row],[tipoDeCliente]]="HIBRIDO","CONSULTORIA")</f>
        <v>CONSULTORIA</v>
      </c>
      <c r="S230" s="68" t="s">
        <v>49</v>
      </c>
      <c r="T230" s="68" t="s">
        <v>50</v>
      </c>
      <c r="U230" s="68" t="s">
        <v>175</v>
      </c>
      <c r="V230" s="71">
        <v>5581981650555</v>
      </c>
      <c r="W230" s="69">
        <v>44595</v>
      </c>
      <c r="X230" s="69">
        <v>44595</v>
      </c>
      <c r="Y230" s="68" t="s">
        <v>1696</v>
      </c>
      <c r="Z230" s="68" t="s">
        <v>1693</v>
      </c>
      <c r="AA230" s="68" t="s">
        <v>1691</v>
      </c>
      <c r="AB230" s="68" t="s">
        <v>3902</v>
      </c>
      <c r="AC230" s="68" t="s">
        <v>53</v>
      </c>
      <c r="AD230" s="68" t="s">
        <v>54</v>
      </c>
      <c r="AE230" s="68" t="s">
        <v>176</v>
      </c>
      <c r="AF230" s="72">
        <v>1</v>
      </c>
      <c r="AG230" s="68">
        <v>1</v>
      </c>
      <c r="AH230" s="68" t="s">
        <v>54</v>
      </c>
      <c r="AI230" s="68" t="s">
        <v>54</v>
      </c>
      <c r="AJ230" s="68" t="s">
        <v>54</v>
      </c>
      <c r="AK230" s="68" t="str" cm="1">
        <f t="array" ref="AK2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0" s="69" t="s">
        <v>58</v>
      </c>
      <c r="AM230" s="69"/>
    </row>
    <row r="231" spans="1:39" ht="15" customHeight="1" x14ac:dyDescent="0.3">
      <c r="A231" s="68">
        <v>269</v>
      </c>
      <c r="B231" s="68" t="s">
        <v>1705</v>
      </c>
      <c r="C231" s="69">
        <v>34539</v>
      </c>
      <c r="D231" s="68" t="s">
        <v>72</v>
      </c>
      <c r="E231" s="71">
        <v>27012021269</v>
      </c>
      <c r="F231" s="68">
        <v>3360528</v>
      </c>
      <c r="G231" s="68"/>
      <c r="H231" s="68"/>
      <c r="I231" s="68" t="s">
        <v>4016</v>
      </c>
      <c r="J231" s="68" t="s">
        <v>1708</v>
      </c>
      <c r="K231" s="70" t="s">
        <v>1709</v>
      </c>
      <c r="L231" s="68" t="s">
        <v>4017</v>
      </c>
      <c r="M231" s="68" t="s">
        <v>524</v>
      </c>
      <c r="N231" s="71">
        <v>558194414343</v>
      </c>
      <c r="O231" s="71" t="s">
        <v>65</v>
      </c>
      <c r="P231" s="71" t="s">
        <v>42</v>
      </c>
      <c r="Q231" s="68" t="s">
        <v>66</v>
      </c>
      <c r="R231" s="68" t="str" cm="1">
        <f t="array" ref="R231">_xlfn.IFS(BaseClientes[[#This Row],[tipoDeCliente]]="ADVISOR","ADVISOR",BaseClientes[[#This Row],[tipoDeCliente]]="FAMILIA","RETENCAO",BaseClientes[[#This Row],[tipoDeCliente]]="RETENCAO","RETENCAO",BaseClientes[[#This Row],[tipoDeCliente]]="NORMAL","CONSULTORIA",BaseClientes[[#This Row],[tipoDeCliente]]="HIBRIDO","CONSULTORIA")</f>
        <v>CONSULTORIA</v>
      </c>
      <c r="S231" s="68" t="s">
        <v>49</v>
      </c>
      <c r="T231" s="68" t="s">
        <v>50</v>
      </c>
      <c r="U231" s="68" t="s">
        <v>1710</v>
      </c>
      <c r="V231" s="71">
        <v>5581999965333</v>
      </c>
      <c r="W231" s="69">
        <v>44223</v>
      </c>
      <c r="X231" s="69">
        <v>44223</v>
      </c>
      <c r="Y231" s="68" t="s">
        <v>529</v>
      </c>
      <c r="Z231" s="68" t="s">
        <v>526</v>
      </c>
      <c r="AA231" s="68" t="s">
        <v>524</v>
      </c>
      <c r="AB231" s="68" t="s">
        <v>3893</v>
      </c>
      <c r="AC231" s="68" t="s">
        <v>140</v>
      </c>
      <c r="AD231" s="68" t="s">
        <v>56</v>
      </c>
      <c r="AE231" s="68" t="s">
        <v>176</v>
      </c>
      <c r="AF231" s="72">
        <v>1</v>
      </c>
      <c r="AG231" s="68">
        <v>1</v>
      </c>
      <c r="AH231" s="68" t="s">
        <v>54</v>
      </c>
      <c r="AI231" s="68" t="s">
        <v>54</v>
      </c>
      <c r="AJ231" s="68" t="s">
        <v>54</v>
      </c>
      <c r="AK231" s="68" t="str" cm="1">
        <f t="array" ref="AK2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1" s="69" t="s">
        <v>58</v>
      </c>
      <c r="AM231" s="69"/>
    </row>
    <row r="232" spans="1:39" ht="15" customHeight="1" x14ac:dyDescent="0.3">
      <c r="A232" s="68">
        <v>270</v>
      </c>
      <c r="B232" s="68" t="s">
        <v>1711</v>
      </c>
      <c r="C232" s="69">
        <v>33842</v>
      </c>
      <c r="D232" s="68" t="s">
        <v>40</v>
      </c>
      <c r="E232" s="71">
        <v>31012022270</v>
      </c>
      <c r="F232" s="68">
        <v>7828741</v>
      </c>
      <c r="G232" s="68"/>
      <c r="H232" s="68"/>
      <c r="I232" s="68" t="s">
        <v>4178</v>
      </c>
      <c r="J232" s="68" t="s">
        <v>1714</v>
      </c>
      <c r="K232" s="105" t="s">
        <v>1715</v>
      </c>
      <c r="L232" s="68" t="s">
        <v>4179</v>
      </c>
      <c r="M232" s="68" t="s">
        <v>1381</v>
      </c>
      <c r="N232" s="71">
        <v>5511994046411</v>
      </c>
      <c r="O232" s="71" t="s">
        <v>106</v>
      </c>
      <c r="P232" s="71" t="s">
        <v>42</v>
      </c>
      <c r="Q232" s="68" t="s">
        <v>66</v>
      </c>
      <c r="R232" s="68" t="str" cm="1">
        <f t="array" ref="R232">_xlfn.IFS(BaseClientes[[#This Row],[tipoDeCliente]]="ADVISOR","ADVISOR",BaseClientes[[#This Row],[tipoDeCliente]]="FAMILIA","RETENCAO",BaseClientes[[#This Row],[tipoDeCliente]]="RETENCAO","RETENCAO",BaseClientes[[#This Row],[tipoDeCliente]]="NORMAL","CONSULTORIA",BaseClientes[[#This Row],[tipoDeCliente]]="HIBRIDO","CONSULTORIA")</f>
        <v>CONSULTORIA</v>
      </c>
      <c r="S232" s="68" t="s">
        <v>1717</v>
      </c>
      <c r="T232" s="68" t="s">
        <v>185</v>
      </c>
      <c r="U232" s="68" t="s">
        <v>1718</v>
      </c>
      <c r="V232" s="71">
        <v>5511951778200</v>
      </c>
      <c r="W232" s="69">
        <v>44592</v>
      </c>
      <c r="X232" s="69">
        <v>44592</v>
      </c>
      <c r="Y232" s="68" t="s">
        <v>1386</v>
      </c>
      <c r="Z232" s="68" t="s">
        <v>4179</v>
      </c>
      <c r="AA232" s="68" t="s">
        <v>1711</v>
      </c>
      <c r="AB232" s="68" t="s">
        <v>3950</v>
      </c>
      <c r="AC232" s="68" t="s">
        <v>53</v>
      </c>
      <c r="AD232" s="68" t="s">
        <v>54</v>
      </c>
      <c r="AE232" s="68" t="s">
        <v>176</v>
      </c>
      <c r="AF232" s="72">
        <v>1</v>
      </c>
      <c r="AG232" s="68">
        <v>2</v>
      </c>
      <c r="AH232" s="68" t="s">
        <v>54</v>
      </c>
      <c r="AI232" s="68" t="s">
        <v>56</v>
      </c>
      <c r="AJ232" s="68" t="s">
        <v>54</v>
      </c>
      <c r="AK232" s="68" t="str" cm="1">
        <f t="array" ref="AK2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2" s="69" t="s">
        <v>58</v>
      </c>
      <c r="AM232" s="69"/>
    </row>
    <row r="233" spans="1:39" ht="15" customHeight="1" x14ac:dyDescent="0.3">
      <c r="A233" s="68">
        <v>271</v>
      </c>
      <c r="B233" s="68" t="s">
        <v>1719</v>
      </c>
      <c r="C233" s="69">
        <v>37363</v>
      </c>
      <c r="D233" s="68" t="s">
        <v>40</v>
      </c>
      <c r="E233" s="71">
        <v>4012022271</v>
      </c>
      <c r="F233" s="68">
        <v>6441443</v>
      </c>
      <c r="G233" s="68"/>
      <c r="H233" s="68"/>
      <c r="I233" s="68" t="s">
        <v>42</v>
      </c>
      <c r="J233" s="68" t="s">
        <v>1721</v>
      </c>
      <c r="K233" s="70" t="s">
        <v>1722</v>
      </c>
      <c r="L233" s="68" t="s">
        <v>4162</v>
      </c>
      <c r="M233" s="68" t="s">
        <v>1719</v>
      </c>
      <c r="N233" s="71">
        <v>5581992513974</v>
      </c>
      <c r="O233" s="71" t="s">
        <v>65</v>
      </c>
      <c r="P233" s="71" t="s">
        <v>42</v>
      </c>
      <c r="Q233" s="68" t="s">
        <v>66</v>
      </c>
      <c r="R233" s="68" t="str" cm="1">
        <f t="array" ref="R233">_xlfn.IFS(BaseClientes[[#This Row],[tipoDeCliente]]="ADVISOR","ADVISOR",BaseClientes[[#This Row],[tipoDeCliente]]="FAMILIA","RETENCAO",BaseClientes[[#This Row],[tipoDeCliente]]="RETENCAO","RETENCAO",BaseClientes[[#This Row],[tipoDeCliente]]="NORMAL","CONSULTORIA",BaseClientes[[#This Row],[tipoDeCliente]]="HIBRIDO","CONSULTORIA")</f>
        <v>RETENCAO</v>
      </c>
      <c r="S233" s="68" t="s">
        <v>49</v>
      </c>
      <c r="T233" s="68" t="s">
        <v>50</v>
      </c>
      <c r="U233" s="68" t="s">
        <v>1660</v>
      </c>
      <c r="V233" s="71">
        <v>5581992513974</v>
      </c>
      <c r="W233" s="69">
        <v>44565</v>
      </c>
      <c r="X233" s="69">
        <v>44565</v>
      </c>
      <c r="Y233" s="68" t="s">
        <v>1723</v>
      </c>
      <c r="Z233" s="68" t="s">
        <v>4162</v>
      </c>
      <c r="AA233" s="68" t="s">
        <v>1719</v>
      </c>
      <c r="AB233" s="68" t="s">
        <v>151</v>
      </c>
      <c r="AC233" s="68" t="s">
        <v>140</v>
      </c>
      <c r="AD233" s="68" t="s">
        <v>56</v>
      </c>
      <c r="AE233" s="68" t="s">
        <v>55</v>
      </c>
      <c r="AF233" s="72">
        <v>1</v>
      </c>
      <c r="AG233" s="68" t="s">
        <v>42</v>
      </c>
      <c r="AH233" s="68" t="s">
        <v>56</v>
      </c>
      <c r="AI233" s="68" t="s">
        <v>56</v>
      </c>
      <c r="AJ233" s="68" t="s">
        <v>56</v>
      </c>
      <c r="AK233" s="68" t="str" cm="1">
        <f t="array" ref="AK2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3" s="69" t="s">
        <v>69</v>
      </c>
      <c r="AM233" s="69"/>
    </row>
    <row r="234" spans="1:39" ht="15" customHeight="1" x14ac:dyDescent="0.3">
      <c r="A234" s="68">
        <v>272</v>
      </c>
      <c r="B234" s="68" t="s">
        <v>1724</v>
      </c>
      <c r="C234" s="69">
        <v>31644</v>
      </c>
      <c r="D234" s="68" t="s">
        <v>72</v>
      </c>
      <c r="E234" s="71">
        <v>10032022272</v>
      </c>
      <c r="F234" s="68">
        <v>2881685</v>
      </c>
      <c r="G234" s="68"/>
      <c r="H234" s="68" t="s">
        <v>4205</v>
      </c>
      <c r="I234" s="68" t="s">
        <v>4206</v>
      </c>
      <c r="J234" s="68" t="s">
        <v>1727</v>
      </c>
      <c r="K234" s="70" t="s">
        <v>1728</v>
      </c>
      <c r="L234" s="68" t="s">
        <v>1726</v>
      </c>
      <c r="M234" s="68" t="s">
        <v>1724</v>
      </c>
      <c r="N234" s="71">
        <v>5581999545032</v>
      </c>
      <c r="O234" s="71" t="s">
        <v>65</v>
      </c>
      <c r="P234" s="71" t="s">
        <v>42</v>
      </c>
      <c r="Q234" s="68" t="s">
        <v>66</v>
      </c>
      <c r="R234" s="68" t="str" cm="1">
        <f t="array" ref="R234">_xlfn.IFS(BaseClientes[[#This Row],[tipoDeCliente]]="ADVISOR","ADVISOR",BaseClientes[[#This Row],[tipoDeCliente]]="FAMILIA","RETENCAO",BaseClientes[[#This Row],[tipoDeCliente]]="RETENCAO","RETENCAO",BaseClientes[[#This Row],[tipoDeCliente]]="NORMAL","CONSULTORIA",BaseClientes[[#This Row],[tipoDeCliente]]="HIBRIDO","CONSULTORIA")</f>
        <v>CONSULTORIA</v>
      </c>
      <c r="S234" s="68" t="s">
        <v>49</v>
      </c>
      <c r="T234" s="68" t="s">
        <v>50</v>
      </c>
      <c r="U234" s="68" t="s">
        <v>1730</v>
      </c>
      <c r="V234" s="71">
        <v>5581999545032</v>
      </c>
      <c r="W234" s="69">
        <v>44630</v>
      </c>
      <c r="X234" s="69">
        <v>44630</v>
      </c>
      <c r="Y234" s="68" t="s">
        <v>1729</v>
      </c>
      <c r="Z234" s="68" t="s">
        <v>1726</v>
      </c>
      <c r="AA234" s="68" t="s">
        <v>1724</v>
      </c>
      <c r="AB234" s="68" t="s">
        <v>3893</v>
      </c>
      <c r="AC234" s="68" t="s">
        <v>53</v>
      </c>
      <c r="AD234" s="68" t="s">
        <v>54</v>
      </c>
      <c r="AE234" s="68" t="s">
        <v>176</v>
      </c>
      <c r="AF234" s="72">
        <v>1</v>
      </c>
      <c r="AG234" s="68">
        <v>2</v>
      </c>
      <c r="AH234" s="68" t="s">
        <v>54</v>
      </c>
      <c r="AI234" s="68" t="s">
        <v>56</v>
      </c>
      <c r="AJ234" s="68" t="s">
        <v>54</v>
      </c>
      <c r="AK234" s="68" t="str" cm="1">
        <f t="array" ref="AK2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4" s="69" t="s">
        <v>58</v>
      </c>
      <c r="AM234" s="69"/>
    </row>
    <row r="235" spans="1:39" ht="15" customHeight="1" x14ac:dyDescent="0.3">
      <c r="A235" s="68">
        <v>273</v>
      </c>
      <c r="B235" s="68" t="s">
        <v>1731</v>
      </c>
      <c r="C235" s="69">
        <v>28986</v>
      </c>
      <c r="D235" s="68" t="s">
        <v>40</v>
      </c>
      <c r="E235" s="71">
        <v>10032022273</v>
      </c>
      <c r="F235" s="68">
        <v>565182</v>
      </c>
      <c r="G235" s="68"/>
      <c r="H235" s="68" t="s">
        <v>4201</v>
      </c>
      <c r="I235" s="68" t="s">
        <v>4202</v>
      </c>
      <c r="J235" s="68" t="s">
        <v>1734</v>
      </c>
      <c r="K235" s="70" t="s">
        <v>1735</v>
      </c>
      <c r="L235" s="68" t="s">
        <v>1736</v>
      </c>
      <c r="M235" s="68" t="s">
        <v>1737</v>
      </c>
      <c r="N235" s="71">
        <v>5581991157910</v>
      </c>
      <c r="O235" s="71" t="s">
        <v>106</v>
      </c>
      <c r="P235" s="71" t="s">
        <v>42</v>
      </c>
      <c r="Q235" s="68" t="s">
        <v>66</v>
      </c>
      <c r="R235" s="68" t="str" cm="1">
        <f t="array" ref="R235">_xlfn.IFS(BaseClientes[[#This Row],[tipoDeCliente]]="ADVISOR","ADVISOR",BaseClientes[[#This Row],[tipoDeCliente]]="FAMILIA","RETENCAO",BaseClientes[[#This Row],[tipoDeCliente]]="RETENCAO","RETENCAO",BaseClientes[[#This Row],[tipoDeCliente]]="NORMAL","CONSULTORIA",BaseClientes[[#This Row],[tipoDeCliente]]="HIBRIDO","CONSULTORIA")</f>
        <v>CONSULTORIA</v>
      </c>
      <c r="S235" s="68" t="s">
        <v>49</v>
      </c>
      <c r="T235" s="68" t="s">
        <v>50</v>
      </c>
      <c r="U235" s="68" t="s">
        <v>759</v>
      </c>
      <c r="V235" s="71">
        <v>5581991141717</v>
      </c>
      <c r="W235" s="69">
        <v>44630</v>
      </c>
      <c r="X235" s="69">
        <v>44630</v>
      </c>
      <c r="Y235" s="68" t="s">
        <v>1738</v>
      </c>
      <c r="Z235" s="68" t="s">
        <v>1736</v>
      </c>
      <c r="AA235" s="68" t="s">
        <v>1731</v>
      </c>
      <c r="AB235" s="68" t="s">
        <v>3894</v>
      </c>
      <c r="AC235" s="68" t="s">
        <v>53</v>
      </c>
      <c r="AD235" s="68" t="s">
        <v>54</v>
      </c>
      <c r="AE235" s="68" t="s">
        <v>176</v>
      </c>
      <c r="AF235" s="72">
        <v>1</v>
      </c>
      <c r="AG235" s="68">
        <v>2</v>
      </c>
      <c r="AH235" s="68" t="s">
        <v>54</v>
      </c>
      <c r="AI235" s="68" t="s">
        <v>56</v>
      </c>
      <c r="AJ235" s="68" t="s">
        <v>54</v>
      </c>
      <c r="AK235" s="68" t="str" cm="1">
        <f t="array" ref="AK2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5" s="69" t="s">
        <v>58</v>
      </c>
      <c r="AM235" s="69"/>
    </row>
    <row r="236" spans="1:39" ht="15" customHeight="1" x14ac:dyDescent="0.3">
      <c r="A236" s="68">
        <v>274</v>
      </c>
      <c r="B236" s="68" t="s">
        <v>1737</v>
      </c>
      <c r="C236" s="69">
        <v>28195</v>
      </c>
      <c r="D236" s="68" t="s">
        <v>40</v>
      </c>
      <c r="E236" s="71">
        <v>10032022274</v>
      </c>
      <c r="F236" s="68">
        <v>2075508</v>
      </c>
      <c r="G236" s="68"/>
      <c r="H236" s="68" t="s">
        <v>4203</v>
      </c>
      <c r="I236" s="68" t="s">
        <v>4204</v>
      </c>
      <c r="J236" s="68" t="s">
        <v>1741</v>
      </c>
      <c r="K236" s="70" t="s">
        <v>1742</v>
      </c>
      <c r="L236" s="68" t="s">
        <v>1740</v>
      </c>
      <c r="M236" s="68" t="s">
        <v>1737</v>
      </c>
      <c r="N236" s="71">
        <v>5581991157910</v>
      </c>
      <c r="O236" s="71" t="s">
        <v>106</v>
      </c>
      <c r="P236" s="71" t="s">
        <v>42</v>
      </c>
      <c r="Q236" s="68" t="s">
        <v>66</v>
      </c>
      <c r="R236" s="68" t="str" cm="1">
        <f t="array" ref="R236">_xlfn.IFS(BaseClientes[[#This Row],[tipoDeCliente]]="ADVISOR","ADVISOR",BaseClientes[[#This Row],[tipoDeCliente]]="FAMILIA","RETENCAO",BaseClientes[[#This Row],[tipoDeCliente]]="RETENCAO","RETENCAO",BaseClientes[[#This Row],[tipoDeCliente]]="NORMAL","CONSULTORIA",BaseClientes[[#This Row],[tipoDeCliente]]="HIBRIDO","CONSULTORIA")</f>
        <v>CONSULTORIA</v>
      </c>
      <c r="S236" s="68" t="s">
        <v>49</v>
      </c>
      <c r="T236" s="68" t="s">
        <v>50</v>
      </c>
      <c r="U236" s="68" t="s">
        <v>759</v>
      </c>
      <c r="V236" s="71">
        <v>5581991157910</v>
      </c>
      <c r="W236" s="69">
        <v>44630</v>
      </c>
      <c r="X236" s="69">
        <v>44630</v>
      </c>
      <c r="Y236" s="68" t="s">
        <v>1738</v>
      </c>
      <c r="Z236" s="68" t="s">
        <v>1740</v>
      </c>
      <c r="AA236" s="68" t="s">
        <v>1737</v>
      </c>
      <c r="AB236" s="68" t="s">
        <v>3894</v>
      </c>
      <c r="AC236" s="68" t="s">
        <v>53</v>
      </c>
      <c r="AD236" s="68" t="s">
        <v>54</v>
      </c>
      <c r="AE236" s="68" t="s">
        <v>176</v>
      </c>
      <c r="AF236" s="72">
        <v>1</v>
      </c>
      <c r="AG236" s="68">
        <v>2</v>
      </c>
      <c r="AH236" s="68" t="s">
        <v>54</v>
      </c>
      <c r="AI236" s="68" t="s">
        <v>56</v>
      </c>
      <c r="AJ236" s="68" t="s">
        <v>54</v>
      </c>
      <c r="AK236" s="68" t="str" cm="1">
        <f t="array" ref="AK2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6" s="69" t="s">
        <v>58</v>
      </c>
      <c r="AM236" s="69"/>
    </row>
    <row r="237" spans="1:39" ht="15" customHeight="1" x14ac:dyDescent="0.3">
      <c r="A237" s="68">
        <v>275</v>
      </c>
      <c r="B237" s="68" t="s">
        <v>1743</v>
      </c>
      <c r="C237" s="69">
        <v>24115</v>
      </c>
      <c r="D237" s="68" t="s">
        <v>72</v>
      </c>
      <c r="E237" s="71">
        <v>10032022275</v>
      </c>
      <c r="F237" s="68"/>
      <c r="G237" s="68"/>
      <c r="H237" s="68"/>
      <c r="I237" s="68" t="s">
        <v>42</v>
      </c>
      <c r="J237" s="68" t="s">
        <v>1746</v>
      </c>
      <c r="K237" s="70" t="s">
        <v>1747</v>
      </c>
      <c r="L237" s="68" t="s">
        <v>1748</v>
      </c>
      <c r="M237" s="68" t="s">
        <v>1743</v>
      </c>
      <c r="N237" s="71">
        <v>5584999894904</v>
      </c>
      <c r="O237" s="71" t="s">
        <v>65</v>
      </c>
      <c r="P237" s="71" t="s">
        <v>42</v>
      </c>
      <c r="Q237" s="68" t="s">
        <v>1749</v>
      </c>
      <c r="R237" s="68" t="str" cm="1">
        <f t="array" ref="R237">_xlfn.IFS(BaseClientes[[#This Row],[tipoDeCliente]]="ADVISOR","ADVISOR",BaseClientes[[#This Row],[tipoDeCliente]]="FAMILIA","RETENCAO",BaseClientes[[#This Row],[tipoDeCliente]]="RETENCAO","RETENCAO",BaseClientes[[#This Row],[tipoDeCliente]]="NORMAL","CONSULTORIA",BaseClientes[[#This Row],[tipoDeCliente]]="HIBRIDO","CONSULTORIA")</f>
        <v>RETENCAO</v>
      </c>
      <c r="S237" s="68" t="s">
        <v>349</v>
      </c>
      <c r="T237" s="68" t="s">
        <v>336</v>
      </c>
      <c r="U237" s="68" t="s">
        <v>1750</v>
      </c>
      <c r="V237" s="71">
        <v>5584999894904</v>
      </c>
      <c r="W237" s="69">
        <v>44630</v>
      </c>
      <c r="X237" s="69">
        <v>44630</v>
      </c>
      <c r="Y237" s="68" t="s">
        <v>1748</v>
      </c>
      <c r="Z237" s="68" t="s">
        <v>1748</v>
      </c>
      <c r="AA237" s="68" t="s">
        <v>1743</v>
      </c>
      <c r="AB237" s="68" t="s">
        <v>3912</v>
      </c>
      <c r="AC237" s="68" t="s">
        <v>140</v>
      </c>
      <c r="AD237" s="68" t="s">
        <v>56</v>
      </c>
      <c r="AE237" s="68" t="s">
        <v>68</v>
      </c>
      <c r="AF237" s="72">
        <v>0</v>
      </c>
      <c r="AG237" s="68" t="s">
        <v>42</v>
      </c>
      <c r="AH237" s="68" t="s">
        <v>54</v>
      </c>
      <c r="AI237" s="68" t="s">
        <v>56</v>
      </c>
      <c r="AJ237" s="68" t="s">
        <v>54</v>
      </c>
      <c r="AK237" s="68" t="str" cm="1">
        <f t="array" ref="AK2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7" s="69" t="s">
        <v>69</v>
      </c>
      <c r="AM237" s="69">
        <v>45608</v>
      </c>
    </row>
    <row r="238" spans="1:39" ht="15" customHeight="1" x14ac:dyDescent="0.3">
      <c r="A238" s="68">
        <v>276</v>
      </c>
      <c r="B238" s="68" t="s">
        <v>1751</v>
      </c>
      <c r="C238" s="69">
        <v>20444</v>
      </c>
      <c r="D238" s="68" t="s">
        <v>72</v>
      </c>
      <c r="E238" s="71">
        <v>8032022276</v>
      </c>
      <c r="F238" s="68"/>
      <c r="G238" s="68">
        <v>3102179</v>
      </c>
      <c r="H238" s="68"/>
      <c r="I238" s="68" t="s">
        <v>4195</v>
      </c>
      <c r="J238" s="68" t="s">
        <v>4196</v>
      </c>
      <c r="K238" s="70" t="s">
        <v>1755</v>
      </c>
      <c r="L238" s="68" t="s">
        <v>4197</v>
      </c>
      <c r="M238" s="68" t="s">
        <v>1751</v>
      </c>
      <c r="N238" s="71">
        <v>5581992486415</v>
      </c>
      <c r="O238" s="71" t="s">
        <v>42</v>
      </c>
      <c r="P238" s="71" t="s">
        <v>65</v>
      </c>
      <c r="Q238" s="68" t="s">
        <v>1749</v>
      </c>
      <c r="R238" s="68" t="str" cm="1">
        <f t="array" ref="R238">_xlfn.IFS(BaseClientes[[#This Row],[tipoDeCliente]]="ADVISOR","ADVISOR",BaseClientes[[#This Row],[tipoDeCliente]]="FAMILIA","RETENCAO",BaseClientes[[#This Row],[tipoDeCliente]]="RETENCAO","RETENCAO",BaseClientes[[#This Row],[tipoDeCliente]]="NORMAL","CONSULTORIA",BaseClientes[[#This Row],[tipoDeCliente]]="HIBRIDO","CONSULTORIA")</f>
        <v>CONSULTORIA</v>
      </c>
      <c r="S238" s="68" t="s">
        <v>49</v>
      </c>
      <c r="T238" s="68" t="s">
        <v>50</v>
      </c>
      <c r="U238" s="68" t="s">
        <v>1757</v>
      </c>
      <c r="V238" s="71">
        <v>5581992486415</v>
      </c>
      <c r="W238" s="69">
        <v>44628</v>
      </c>
      <c r="X238" s="69">
        <v>44628</v>
      </c>
      <c r="Y238" s="68" t="s">
        <v>4198</v>
      </c>
      <c r="Z238" s="68" t="s">
        <v>4197</v>
      </c>
      <c r="AA238" s="68" t="s">
        <v>1751</v>
      </c>
      <c r="AB238" s="68" t="s">
        <v>3950</v>
      </c>
      <c r="AC238" s="68" t="s">
        <v>140</v>
      </c>
      <c r="AD238" s="68" t="s">
        <v>54</v>
      </c>
      <c r="AE238" s="68" t="s">
        <v>176</v>
      </c>
      <c r="AF238" s="72">
        <v>1</v>
      </c>
      <c r="AG238" s="68">
        <v>2</v>
      </c>
      <c r="AH238" s="68" t="s">
        <v>54</v>
      </c>
      <c r="AI238" s="68" t="s">
        <v>54</v>
      </c>
      <c r="AJ238" s="68" t="s">
        <v>54</v>
      </c>
      <c r="AK238" s="68" t="str" cm="1">
        <f t="array" ref="AK2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8" s="69" t="s">
        <v>58</v>
      </c>
      <c r="AM238" s="69"/>
    </row>
    <row r="239" spans="1:39" ht="15" customHeight="1" x14ac:dyDescent="0.3">
      <c r="A239" s="68">
        <v>278</v>
      </c>
      <c r="B239" s="68" t="s">
        <v>1758</v>
      </c>
      <c r="C239" s="69">
        <v>31753</v>
      </c>
      <c r="D239" s="68" t="s">
        <v>72</v>
      </c>
      <c r="E239" s="71">
        <v>8032022278</v>
      </c>
      <c r="F239" s="68">
        <v>2050044</v>
      </c>
      <c r="G239" s="68"/>
      <c r="H239" s="68"/>
      <c r="I239" s="68" t="s">
        <v>4199</v>
      </c>
      <c r="J239" s="68" t="s">
        <v>1761</v>
      </c>
      <c r="K239" s="70" t="s">
        <v>1762</v>
      </c>
      <c r="L239" s="68" t="s">
        <v>4200</v>
      </c>
      <c r="M239" s="68" t="s">
        <v>1751</v>
      </c>
      <c r="N239" s="71">
        <v>5581992486415</v>
      </c>
      <c r="O239" s="71" t="s">
        <v>42</v>
      </c>
      <c r="P239" s="71" t="s">
        <v>42</v>
      </c>
      <c r="Q239" s="68" t="s">
        <v>1749</v>
      </c>
      <c r="R239" s="68" t="str" cm="1">
        <f t="array" ref="R239">_xlfn.IFS(BaseClientes[[#This Row],[tipoDeCliente]]="ADVISOR","ADVISOR",BaseClientes[[#This Row],[tipoDeCliente]]="FAMILIA","RETENCAO",BaseClientes[[#This Row],[tipoDeCliente]]="RETENCAO","RETENCAO",BaseClientes[[#This Row],[tipoDeCliente]]="NORMAL","CONSULTORIA",BaseClientes[[#This Row],[tipoDeCliente]]="HIBRIDO","CONSULTORIA")</f>
        <v>CONSULTORIA</v>
      </c>
      <c r="S239" s="68" t="s">
        <v>49</v>
      </c>
      <c r="T239" s="68" t="s">
        <v>50</v>
      </c>
      <c r="U239" s="68" t="s">
        <v>1764</v>
      </c>
      <c r="V239" s="71">
        <v>5581999879181</v>
      </c>
      <c r="W239" s="69">
        <v>44628</v>
      </c>
      <c r="X239" s="69">
        <v>44628</v>
      </c>
      <c r="Y239" s="68" t="s">
        <v>4198</v>
      </c>
      <c r="Z239" s="68" t="s">
        <v>4200</v>
      </c>
      <c r="AA239" s="68" t="s">
        <v>1758</v>
      </c>
      <c r="AB239" s="68" t="s">
        <v>3902</v>
      </c>
      <c r="AC239" s="68" t="s">
        <v>140</v>
      </c>
      <c r="AD239" s="68" t="s">
        <v>54</v>
      </c>
      <c r="AE239" s="68" t="s">
        <v>176</v>
      </c>
      <c r="AF239" s="72">
        <v>1</v>
      </c>
      <c r="AG239" s="68">
        <v>2</v>
      </c>
      <c r="AH239" s="68" t="s">
        <v>54</v>
      </c>
      <c r="AI239" s="68" t="s">
        <v>56</v>
      </c>
      <c r="AJ239" s="68" t="s">
        <v>54</v>
      </c>
      <c r="AK239" s="68" t="str" cm="1">
        <f t="array" ref="AK2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9" s="69" t="s">
        <v>58</v>
      </c>
      <c r="AM239" s="69"/>
    </row>
    <row r="240" spans="1:39" ht="15" customHeight="1" x14ac:dyDescent="0.3">
      <c r="A240" s="68">
        <v>279</v>
      </c>
      <c r="B240" s="68" t="s">
        <v>1765</v>
      </c>
      <c r="C240" s="69">
        <v>28444</v>
      </c>
      <c r="D240" s="68" t="s">
        <v>40</v>
      </c>
      <c r="E240" s="71">
        <v>14022022279</v>
      </c>
      <c r="F240" s="68"/>
      <c r="G240" s="68">
        <v>1555848</v>
      </c>
      <c r="H240" s="68" t="s">
        <v>4191</v>
      </c>
      <c r="I240" s="68" t="s">
        <v>4192</v>
      </c>
      <c r="J240" s="68" t="s">
        <v>1768</v>
      </c>
      <c r="K240" s="66" t="s">
        <v>4193</v>
      </c>
      <c r="L240" s="68" t="s">
        <v>1767</v>
      </c>
      <c r="M240" s="68" t="s">
        <v>1765</v>
      </c>
      <c r="N240" s="71">
        <v>5511976781295</v>
      </c>
      <c r="O240" s="71" t="s">
        <v>42</v>
      </c>
      <c r="P240" s="71" t="s">
        <v>106</v>
      </c>
      <c r="Q240" s="68" t="s">
        <v>1749</v>
      </c>
      <c r="R240" s="68" t="str" cm="1">
        <f t="array" ref="R240">_xlfn.IFS(BaseClientes[[#This Row],[tipoDeCliente]]="ADVISOR","ADVISOR",BaseClientes[[#This Row],[tipoDeCliente]]="FAMILIA","RETENCAO",BaseClientes[[#This Row],[tipoDeCliente]]="RETENCAO","RETENCAO",BaseClientes[[#This Row],[tipoDeCliente]]="NORMAL","CONSULTORIA",BaseClientes[[#This Row],[tipoDeCliente]]="HIBRIDO","CONSULTORIA")</f>
        <v>CONSULTORIA</v>
      </c>
      <c r="S240" s="68" t="s">
        <v>406</v>
      </c>
      <c r="T240" s="68" t="s">
        <v>407</v>
      </c>
      <c r="U240" s="68" t="s">
        <v>1771</v>
      </c>
      <c r="V240" s="71">
        <v>595971319037</v>
      </c>
      <c r="W240" s="69">
        <v>44606</v>
      </c>
      <c r="X240" s="69">
        <v>44606</v>
      </c>
      <c r="Y240" s="68" t="s">
        <v>1770</v>
      </c>
      <c r="Z240" s="68" t="s">
        <v>1767</v>
      </c>
      <c r="AA240" s="68" t="s">
        <v>1765</v>
      </c>
      <c r="AB240" s="68" t="s">
        <v>3902</v>
      </c>
      <c r="AC240" s="68" t="s">
        <v>140</v>
      </c>
      <c r="AD240" s="68" t="s">
        <v>54</v>
      </c>
      <c r="AE240" s="68" t="s">
        <v>176</v>
      </c>
      <c r="AF240" s="72">
        <v>1</v>
      </c>
      <c r="AG240" s="68">
        <v>2</v>
      </c>
      <c r="AH240" s="68" t="s">
        <v>54</v>
      </c>
      <c r="AI240" s="68" t="s">
        <v>56</v>
      </c>
      <c r="AJ240" s="68" t="s">
        <v>54</v>
      </c>
      <c r="AK240" s="68" t="str" cm="1">
        <f t="array" ref="AK2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0" s="69" t="s">
        <v>58</v>
      </c>
      <c r="AM240" s="69"/>
    </row>
    <row r="241" spans="1:39" ht="15" customHeight="1" x14ac:dyDescent="0.3">
      <c r="A241" s="68">
        <v>280</v>
      </c>
      <c r="B241" s="68" t="s">
        <v>1772</v>
      </c>
      <c r="C241" s="69">
        <v>28179</v>
      </c>
      <c r="D241" s="68" t="s">
        <v>72</v>
      </c>
      <c r="E241" s="71">
        <v>1022022280</v>
      </c>
      <c r="F241" s="68"/>
      <c r="G241" s="68"/>
      <c r="H241" s="68"/>
      <c r="I241" s="68" t="s">
        <v>42</v>
      </c>
      <c r="J241" s="68" t="s">
        <v>1775</v>
      </c>
      <c r="K241" s="70" t="s">
        <v>1776</v>
      </c>
      <c r="L241" s="68" t="s">
        <v>1777</v>
      </c>
      <c r="M241" s="68" t="s">
        <v>1772</v>
      </c>
      <c r="N241" s="71">
        <v>5581994215015</v>
      </c>
      <c r="O241" s="71" t="s">
        <v>42</v>
      </c>
      <c r="P241" s="71" t="s">
        <v>42</v>
      </c>
      <c r="Q241" s="68" t="s">
        <v>264</v>
      </c>
      <c r="R241" s="68" t="str" cm="1">
        <f t="array" ref="R241">_xlfn.IFS(BaseClientes[[#This Row],[tipoDeCliente]]="ADVISOR","ADVISOR",BaseClientes[[#This Row],[tipoDeCliente]]="FAMILIA","RETENCAO",BaseClientes[[#This Row],[tipoDeCliente]]="RETENCAO","RETENCAO",BaseClientes[[#This Row],[tipoDeCliente]]="NORMAL","CONSULTORIA",BaseClientes[[#This Row],[tipoDeCliente]]="HIBRIDO","CONSULTORIA")</f>
        <v>CONSULTORIA</v>
      </c>
      <c r="S241" s="68" t="s">
        <v>49</v>
      </c>
      <c r="T241" s="68" t="s">
        <v>50</v>
      </c>
      <c r="U241" s="68" t="s">
        <v>1066</v>
      </c>
      <c r="V241" s="71">
        <v>5581994215015</v>
      </c>
      <c r="W241" s="69">
        <v>44593</v>
      </c>
      <c r="X241" s="69">
        <v>44593</v>
      </c>
      <c r="Y241" s="68" t="s">
        <v>1777</v>
      </c>
      <c r="Z241" s="68" t="s">
        <v>1777</v>
      </c>
      <c r="AA241" s="68" t="s">
        <v>1772</v>
      </c>
      <c r="AB241" s="68" t="s">
        <v>3902</v>
      </c>
      <c r="AC241" s="68" t="s">
        <v>53</v>
      </c>
      <c r="AD241" s="68" t="s">
        <v>54</v>
      </c>
      <c r="AE241" s="68" t="s">
        <v>176</v>
      </c>
      <c r="AF241" s="72">
        <v>1</v>
      </c>
      <c r="AG241" s="68" t="s">
        <v>187</v>
      </c>
      <c r="AH241" s="68" t="s">
        <v>54</v>
      </c>
      <c r="AI241" s="68" t="s">
        <v>56</v>
      </c>
      <c r="AJ241" s="68" t="s">
        <v>54</v>
      </c>
      <c r="AK241" s="68" t="str" cm="1">
        <f t="array" ref="AK2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1" s="69" t="s">
        <v>69</v>
      </c>
      <c r="AM241" s="69">
        <v>45120</v>
      </c>
    </row>
    <row r="242" spans="1:39" ht="15" customHeight="1" x14ac:dyDescent="0.3">
      <c r="A242" s="68">
        <v>281</v>
      </c>
      <c r="B242" s="68" t="s">
        <v>1778</v>
      </c>
      <c r="C242" s="69">
        <v>17562</v>
      </c>
      <c r="D242" s="68" t="s">
        <v>40</v>
      </c>
      <c r="E242" s="71">
        <v>31032022281</v>
      </c>
      <c r="F242" s="68">
        <v>4354424</v>
      </c>
      <c r="G242" s="68"/>
      <c r="H242" s="68"/>
      <c r="I242" s="68" t="s">
        <v>4216</v>
      </c>
      <c r="J242" s="68" t="s">
        <v>1781</v>
      </c>
      <c r="K242" s="70" t="s">
        <v>1782</v>
      </c>
      <c r="L242" s="68" t="s">
        <v>1780</v>
      </c>
      <c r="M242" s="68" t="s">
        <v>1778</v>
      </c>
      <c r="N242" s="71">
        <v>5571981784274</v>
      </c>
      <c r="O242" s="71" t="s">
        <v>106</v>
      </c>
      <c r="P242" s="71" t="s">
        <v>42</v>
      </c>
      <c r="Q242" s="68" t="s">
        <v>66</v>
      </c>
      <c r="R242" s="68" t="str" cm="1">
        <f t="array" ref="R242">_xlfn.IFS(BaseClientes[[#This Row],[tipoDeCliente]]="ADVISOR","ADVISOR",BaseClientes[[#This Row],[tipoDeCliente]]="FAMILIA","RETENCAO",BaseClientes[[#This Row],[tipoDeCliente]]="RETENCAO","RETENCAO",BaseClientes[[#This Row],[tipoDeCliente]]="NORMAL","CONSULTORIA",BaseClientes[[#This Row],[tipoDeCliente]]="HIBRIDO","CONSULTORIA")</f>
        <v>CONSULTORIA</v>
      </c>
      <c r="S242" s="68" t="s">
        <v>698</v>
      </c>
      <c r="T242" s="68" t="s">
        <v>296</v>
      </c>
      <c r="U242" s="68" t="s">
        <v>1784</v>
      </c>
      <c r="V242" s="71">
        <v>5571981784274</v>
      </c>
      <c r="W242" s="69">
        <v>44651</v>
      </c>
      <c r="X242" s="69">
        <v>44651</v>
      </c>
      <c r="Y242" s="68" t="s">
        <v>1783</v>
      </c>
      <c r="Z242" s="68" t="s">
        <v>1780</v>
      </c>
      <c r="AA242" s="68" t="s">
        <v>1778</v>
      </c>
      <c r="AB242" s="68" t="s">
        <v>3899</v>
      </c>
      <c r="AC242" s="68" t="s">
        <v>53</v>
      </c>
      <c r="AD242" s="68" t="s">
        <v>54</v>
      </c>
      <c r="AE242" s="68" t="s">
        <v>176</v>
      </c>
      <c r="AF242" s="72">
        <v>1</v>
      </c>
      <c r="AG242" s="68">
        <v>2</v>
      </c>
      <c r="AH242" s="68" t="s">
        <v>54</v>
      </c>
      <c r="AI242" s="68" t="s">
        <v>56</v>
      </c>
      <c r="AJ242" s="68" t="s">
        <v>54</v>
      </c>
      <c r="AK242" s="68" t="str" cm="1">
        <f t="array" ref="AK2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2" s="69" t="s">
        <v>58</v>
      </c>
      <c r="AM242" s="69"/>
    </row>
    <row r="243" spans="1:39" ht="15" customHeight="1" x14ac:dyDescent="0.3">
      <c r="A243" s="68">
        <v>282</v>
      </c>
      <c r="B243" s="68" t="s">
        <v>1068</v>
      </c>
      <c r="C243" s="69">
        <v>29132</v>
      </c>
      <c r="D243" s="68" t="s">
        <v>72</v>
      </c>
      <c r="E243" s="71">
        <v>22062021282</v>
      </c>
      <c r="F243" s="68">
        <v>4884424</v>
      </c>
      <c r="G243" s="68" t="s">
        <v>42</v>
      </c>
      <c r="H243" s="68"/>
      <c r="I243" s="68" t="s">
        <v>4072</v>
      </c>
      <c r="J243" s="68" t="s">
        <v>1070</v>
      </c>
      <c r="K243" s="70" t="s">
        <v>1071</v>
      </c>
      <c r="L243" s="68" t="s">
        <v>4071</v>
      </c>
      <c r="M243" s="68" t="s">
        <v>1068</v>
      </c>
      <c r="N243" s="71">
        <v>5511964381550</v>
      </c>
      <c r="O243" s="71" t="s">
        <v>106</v>
      </c>
      <c r="P243" s="71" t="s">
        <v>42</v>
      </c>
      <c r="Q243" s="68" t="s">
        <v>1073</v>
      </c>
      <c r="R243" s="68" t="str" cm="1">
        <f t="array" ref="R243">_xlfn.IFS(BaseClientes[[#This Row],[tipoDeCliente]]="ADVISOR","ADVISOR",BaseClientes[[#This Row],[tipoDeCliente]]="FAMILIA","RETENCAO",BaseClientes[[#This Row],[tipoDeCliente]]="RETENCAO","RETENCAO",BaseClientes[[#This Row],[tipoDeCliente]]="NORMAL","CONSULTORIA",BaseClientes[[#This Row],[tipoDeCliente]]="HIBRIDO","CONSULTORIA")</f>
        <v>CONSULTORIA</v>
      </c>
      <c r="S243" s="68" t="s">
        <v>2799</v>
      </c>
      <c r="T243" s="68" t="s">
        <v>185</v>
      </c>
      <c r="U243" s="68" t="s">
        <v>1074</v>
      </c>
      <c r="V243" s="71">
        <v>5511964381550</v>
      </c>
      <c r="W243" s="69">
        <v>44369</v>
      </c>
      <c r="X243" s="69">
        <v>44369</v>
      </c>
      <c r="Y243" s="68" t="s">
        <v>1072</v>
      </c>
      <c r="Z243" s="68" t="s">
        <v>4071</v>
      </c>
      <c r="AA243" s="68" t="s">
        <v>1068</v>
      </c>
      <c r="AB243" s="68" t="s">
        <v>3905</v>
      </c>
      <c r="AC243" s="68" t="s">
        <v>53</v>
      </c>
      <c r="AD243" s="68" t="s">
        <v>56</v>
      </c>
      <c r="AE243" s="68" t="s">
        <v>176</v>
      </c>
      <c r="AF243" s="72">
        <v>1</v>
      </c>
      <c r="AG243" s="68">
        <v>1</v>
      </c>
      <c r="AH243" s="68" t="s">
        <v>56</v>
      </c>
      <c r="AI243" s="68" t="s">
        <v>56</v>
      </c>
      <c r="AJ243" s="68" t="s">
        <v>54</v>
      </c>
      <c r="AK243" s="68" t="str" cm="1">
        <f t="array" ref="AK2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3" s="69" t="s">
        <v>58</v>
      </c>
      <c r="AM243" s="69"/>
    </row>
    <row r="244" spans="1:39" ht="15" customHeight="1" x14ac:dyDescent="0.3">
      <c r="A244" s="68">
        <v>283</v>
      </c>
      <c r="B244" s="68" t="s">
        <v>1786</v>
      </c>
      <c r="C244" s="69">
        <v>31841</v>
      </c>
      <c r="D244" s="68" t="s">
        <v>40</v>
      </c>
      <c r="E244" s="71">
        <v>5042022283</v>
      </c>
      <c r="F244" s="68"/>
      <c r="G244" s="68">
        <v>3283199</v>
      </c>
      <c r="H244" s="68"/>
      <c r="I244" s="68" t="s">
        <v>42</v>
      </c>
      <c r="J244" s="68" t="s">
        <v>1788</v>
      </c>
      <c r="K244" s="70" t="s">
        <v>1789</v>
      </c>
      <c r="L244" s="68" t="s">
        <v>4217</v>
      </c>
      <c r="M244" s="68" t="s">
        <v>1786</v>
      </c>
      <c r="N244" s="71">
        <v>5581999130271</v>
      </c>
      <c r="O244" s="71" t="s">
        <v>42</v>
      </c>
      <c r="P244" s="71" t="s">
        <v>106</v>
      </c>
      <c r="Q244" s="68" t="s">
        <v>1749</v>
      </c>
      <c r="R244" s="68" t="str" cm="1">
        <f t="array" ref="R244">_xlfn.IFS(BaseClientes[[#This Row],[tipoDeCliente]]="ADVISOR","ADVISOR",BaseClientes[[#This Row],[tipoDeCliente]]="FAMILIA","RETENCAO",BaseClientes[[#This Row],[tipoDeCliente]]="RETENCAO","RETENCAO",BaseClientes[[#This Row],[tipoDeCliente]]="NORMAL","CONSULTORIA",BaseClientes[[#This Row],[tipoDeCliente]]="HIBRIDO","CONSULTORIA")</f>
        <v>RETENCAO</v>
      </c>
      <c r="S244" s="68" t="s">
        <v>49</v>
      </c>
      <c r="T244" s="68" t="s">
        <v>50</v>
      </c>
      <c r="U244" s="68" t="s">
        <v>1790</v>
      </c>
      <c r="V244" s="71">
        <v>5581999130271</v>
      </c>
      <c r="W244" s="69">
        <v>44656</v>
      </c>
      <c r="X244" s="69">
        <v>44656</v>
      </c>
      <c r="Y244" s="68" t="s">
        <v>1749</v>
      </c>
      <c r="Z244" s="68" t="s">
        <v>4217</v>
      </c>
      <c r="AA244" s="68" t="s">
        <v>1786</v>
      </c>
      <c r="AB244" s="68" t="s">
        <v>3902</v>
      </c>
      <c r="AC244" s="68" t="s">
        <v>53</v>
      </c>
      <c r="AD244" s="68" t="s">
        <v>56</v>
      </c>
      <c r="AE244" s="68" t="s">
        <v>55</v>
      </c>
      <c r="AF244" s="72">
        <v>1</v>
      </c>
      <c r="AG244" s="68" t="s">
        <v>42</v>
      </c>
      <c r="AH244" s="68" t="s">
        <v>56</v>
      </c>
      <c r="AI244" s="68" t="s">
        <v>56</v>
      </c>
      <c r="AJ244" s="68" t="s">
        <v>56</v>
      </c>
      <c r="AK244" s="68" t="str" cm="1">
        <f t="array" ref="AK2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4" s="69" t="s">
        <v>58</v>
      </c>
      <c r="AM244" s="69"/>
    </row>
    <row r="245" spans="1:39" ht="15" customHeight="1" x14ac:dyDescent="0.3">
      <c r="A245" s="68">
        <v>284</v>
      </c>
      <c r="B245" s="68" t="s">
        <v>1791</v>
      </c>
      <c r="C245" s="69">
        <v>36539</v>
      </c>
      <c r="D245" s="68" t="s">
        <v>40</v>
      </c>
      <c r="E245" s="71">
        <v>5042022284</v>
      </c>
      <c r="F245" s="68">
        <v>7909973</v>
      </c>
      <c r="G245" s="68"/>
      <c r="H245" s="68"/>
      <c r="I245" s="68" t="s">
        <v>42</v>
      </c>
      <c r="J245" s="68" t="s">
        <v>1793</v>
      </c>
      <c r="K245" s="70" t="s">
        <v>1794</v>
      </c>
      <c r="L245" s="68" t="s">
        <v>1795</v>
      </c>
      <c r="M245" s="68" t="s">
        <v>1791</v>
      </c>
      <c r="N245" s="71">
        <v>5581993958831</v>
      </c>
      <c r="O245" s="71" t="s">
        <v>65</v>
      </c>
      <c r="P245" s="71" t="s">
        <v>42</v>
      </c>
      <c r="Q245" s="68" t="s">
        <v>66</v>
      </c>
      <c r="R245" s="68" t="str" cm="1">
        <f t="array" ref="R245">_xlfn.IFS(BaseClientes[[#This Row],[tipoDeCliente]]="ADVISOR","ADVISOR",BaseClientes[[#This Row],[tipoDeCliente]]="FAMILIA","RETENCAO",BaseClientes[[#This Row],[tipoDeCliente]]="RETENCAO","RETENCAO",BaseClientes[[#This Row],[tipoDeCliente]]="NORMAL","CONSULTORIA",BaseClientes[[#This Row],[tipoDeCliente]]="HIBRIDO","CONSULTORIA")</f>
        <v>RETENCAO</v>
      </c>
      <c r="S245" s="68" t="s">
        <v>49</v>
      </c>
      <c r="T245" s="68" t="s">
        <v>50</v>
      </c>
      <c r="U245" s="68" t="s">
        <v>1796</v>
      </c>
      <c r="V245" s="71">
        <v>5581993958831</v>
      </c>
      <c r="W245" s="69">
        <v>44656</v>
      </c>
      <c r="X245" s="69">
        <v>44656</v>
      </c>
      <c r="Y245" s="68" t="s">
        <v>1795</v>
      </c>
      <c r="Z245" s="68" t="s">
        <v>1795</v>
      </c>
      <c r="AA245" s="68" t="s">
        <v>1791</v>
      </c>
      <c r="AB245" s="68" t="s">
        <v>3995</v>
      </c>
      <c r="AC245" s="68" t="s">
        <v>140</v>
      </c>
      <c r="AD245" s="68" t="s">
        <v>56</v>
      </c>
      <c r="AE245" s="68" t="s">
        <v>55</v>
      </c>
      <c r="AF245" s="72">
        <v>1</v>
      </c>
      <c r="AG245" s="68" t="s">
        <v>42</v>
      </c>
      <c r="AH245" s="68" t="s">
        <v>56</v>
      </c>
      <c r="AI245" s="68" t="s">
        <v>56</v>
      </c>
      <c r="AJ245" s="68" t="s">
        <v>56</v>
      </c>
      <c r="AK245" s="68" t="str" cm="1">
        <f t="array" ref="AK2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5" s="69" t="s">
        <v>69</v>
      </c>
      <c r="AM245" s="69">
        <v>45803</v>
      </c>
    </row>
    <row r="246" spans="1:39" ht="15" customHeight="1" x14ac:dyDescent="0.3">
      <c r="A246" s="68">
        <v>287</v>
      </c>
      <c r="B246" s="68" t="s">
        <v>1797</v>
      </c>
      <c r="C246" s="69"/>
      <c r="D246" s="68" t="s">
        <v>40</v>
      </c>
      <c r="E246" s="71">
        <v>31012022287</v>
      </c>
      <c r="F246" s="68"/>
      <c r="G246" s="68"/>
      <c r="H246" s="68"/>
      <c r="I246" s="68" t="s">
        <v>42</v>
      </c>
      <c r="J246" s="68"/>
      <c r="K246" s="70" t="s">
        <v>1466</v>
      </c>
      <c r="L246" s="68" t="s">
        <v>1461</v>
      </c>
      <c r="M246" s="68" t="s">
        <v>1462</v>
      </c>
      <c r="N246" s="71">
        <v>5581994214999</v>
      </c>
      <c r="O246" s="71" t="s">
        <v>42</v>
      </c>
      <c r="P246" s="71" t="s">
        <v>42</v>
      </c>
      <c r="Q246" s="68" t="s">
        <v>264</v>
      </c>
      <c r="R246" s="68" t="str" cm="1">
        <f t="array" ref="R246">_xlfn.IFS(BaseClientes[[#This Row],[tipoDeCliente]]="ADVISOR","ADVISOR",BaseClientes[[#This Row],[tipoDeCliente]]="FAMILIA","RETENCAO",BaseClientes[[#This Row],[tipoDeCliente]]="RETENCAO","RETENCAO",BaseClientes[[#This Row],[tipoDeCliente]]="NORMAL","CONSULTORIA",BaseClientes[[#This Row],[tipoDeCliente]]="HIBRIDO","CONSULTORIA")</f>
        <v>RETENCAO</v>
      </c>
      <c r="S246" s="68" t="s">
        <v>49</v>
      </c>
      <c r="T246" s="68" t="s">
        <v>50</v>
      </c>
      <c r="U246" s="68" t="s">
        <v>1066</v>
      </c>
      <c r="V246" s="71">
        <v>5581994215053</v>
      </c>
      <c r="W246" s="69">
        <v>44958</v>
      </c>
      <c r="X246" s="69">
        <v>44958</v>
      </c>
      <c r="Y246" s="68" t="s">
        <v>1461</v>
      </c>
      <c r="Z246" s="68" t="s">
        <v>1799</v>
      </c>
      <c r="AA246" s="68" t="s">
        <v>1797</v>
      </c>
      <c r="AB246" s="68" t="s">
        <v>3894</v>
      </c>
      <c r="AC246" s="68" t="s">
        <v>53</v>
      </c>
      <c r="AD246" s="68" t="s">
        <v>56</v>
      </c>
      <c r="AE246" s="68" t="s">
        <v>68</v>
      </c>
      <c r="AF246" s="72">
        <v>0</v>
      </c>
      <c r="AG246" s="68"/>
      <c r="AH246" s="68" t="s">
        <v>56</v>
      </c>
      <c r="AI246" s="68" t="s">
        <v>56</v>
      </c>
      <c r="AJ246" s="68" t="s">
        <v>56</v>
      </c>
      <c r="AK246" s="68" t="str" cm="1">
        <f t="array" ref="AK2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6" s="69" t="s">
        <v>69</v>
      </c>
      <c r="AM246" s="69">
        <v>45120</v>
      </c>
    </row>
    <row r="247" spans="1:39" ht="15" customHeight="1" x14ac:dyDescent="0.3">
      <c r="A247" s="68">
        <v>288</v>
      </c>
      <c r="B247" s="68" t="s">
        <v>1800</v>
      </c>
      <c r="C247" s="69">
        <v>32381</v>
      </c>
      <c r="D247" s="68" t="s">
        <v>72</v>
      </c>
      <c r="E247" s="71">
        <v>7042022288</v>
      </c>
      <c r="F247" s="68">
        <v>8371976</v>
      </c>
      <c r="G247" s="68"/>
      <c r="H247" s="68"/>
      <c r="I247" s="68" t="s">
        <v>4218</v>
      </c>
      <c r="J247" s="68" t="s">
        <v>1803</v>
      </c>
      <c r="K247" s="105" t="s">
        <v>1804</v>
      </c>
      <c r="L247" s="68" t="s">
        <v>1802</v>
      </c>
      <c r="M247" s="68" t="s">
        <v>1800</v>
      </c>
      <c r="N247" s="71">
        <v>5581997053310</v>
      </c>
      <c r="O247" s="71" t="s">
        <v>65</v>
      </c>
      <c r="P247" s="71" t="s">
        <v>42</v>
      </c>
      <c r="Q247" s="68" t="s">
        <v>66</v>
      </c>
      <c r="R247" s="68" t="str" cm="1">
        <f t="array" ref="R247">_xlfn.IFS(BaseClientes[[#This Row],[tipoDeCliente]]="ADVISOR","ADVISOR",BaseClientes[[#This Row],[tipoDeCliente]]="FAMILIA","RETENCAO",BaseClientes[[#This Row],[tipoDeCliente]]="RETENCAO","RETENCAO",BaseClientes[[#This Row],[tipoDeCliente]]="NORMAL","CONSULTORIA",BaseClientes[[#This Row],[tipoDeCliente]]="HIBRIDO","CONSULTORIA")</f>
        <v>CONSULTORIA</v>
      </c>
      <c r="S247" s="68" t="s">
        <v>49</v>
      </c>
      <c r="T247" s="68" t="s">
        <v>50</v>
      </c>
      <c r="U247" s="68" t="s">
        <v>1806</v>
      </c>
      <c r="V247" s="71">
        <v>5581997053310</v>
      </c>
      <c r="W247" s="69">
        <v>44658</v>
      </c>
      <c r="X247" s="69">
        <v>44658</v>
      </c>
      <c r="Y247" s="68" t="s">
        <v>1805</v>
      </c>
      <c r="Z247" s="68" t="s">
        <v>1802</v>
      </c>
      <c r="AA247" s="68" t="s">
        <v>1800</v>
      </c>
      <c r="AB247" s="68" t="s">
        <v>3912</v>
      </c>
      <c r="AC247" s="68" t="s">
        <v>140</v>
      </c>
      <c r="AD247" s="68" t="s">
        <v>54</v>
      </c>
      <c r="AE247" s="68" t="s">
        <v>176</v>
      </c>
      <c r="AF247" s="72">
        <v>1</v>
      </c>
      <c r="AG247" s="68">
        <v>2</v>
      </c>
      <c r="AH247" s="68" t="s">
        <v>54</v>
      </c>
      <c r="AI247" s="68" t="s">
        <v>56</v>
      </c>
      <c r="AJ247" s="68" t="s">
        <v>54</v>
      </c>
      <c r="AK247" s="68" t="str" cm="1">
        <f t="array" ref="AK2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7" s="69" t="s">
        <v>58</v>
      </c>
      <c r="AM247" s="69"/>
    </row>
    <row r="248" spans="1:39" ht="15" customHeight="1" x14ac:dyDescent="0.3">
      <c r="A248" s="68">
        <v>289</v>
      </c>
      <c r="B248" s="68" t="s">
        <v>1807</v>
      </c>
      <c r="C248" s="69">
        <v>29170</v>
      </c>
      <c r="D248" s="68" t="s">
        <v>40</v>
      </c>
      <c r="E248" s="71">
        <v>20042022289</v>
      </c>
      <c r="F248" s="68">
        <v>4678405</v>
      </c>
      <c r="G248" s="68"/>
      <c r="H248" s="68"/>
      <c r="I248" s="68" t="s">
        <v>4228</v>
      </c>
      <c r="J248" s="68" t="s">
        <v>1810</v>
      </c>
      <c r="K248" s="70" t="s">
        <v>1811</v>
      </c>
      <c r="L248" s="68" t="s">
        <v>1809</v>
      </c>
      <c r="M248" s="68" t="s">
        <v>1807</v>
      </c>
      <c r="N248" s="71">
        <v>5511950882787</v>
      </c>
      <c r="O248" s="71" t="s">
        <v>106</v>
      </c>
      <c r="P248" s="71" t="s">
        <v>42</v>
      </c>
      <c r="Q248" s="68" t="s">
        <v>66</v>
      </c>
      <c r="R248" s="68" t="str" cm="1">
        <f t="array" ref="R248">_xlfn.IFS(BaseClientes[[#This Row],[tipoDeCliente]]="ADVISOR","ADVISOR",BaseClientes[[#This Row],[tipoDeCliente]]="FAMILIA","RETENCAO",BaseClientes[[#This Row],[tipoDeCliente]]="RETENCAO","RETENCAO",BaseClientes[[#This Row],[tipoDeCliente]]="NORMAL","CONSULTORIA",BaseClientes[[#This Row],[tipoDeCliente]]="HIBRIDO","CONSULTORIA")</f>
        <v>CONSULTORIA</v>
      </c>
      <c r="S248" s="68" t="s">
        <v>49</v>
      </c>
      <c r="T248" s="68" t="s">
        <v>50</v>
      </c>
      <c r="U248" s="68" t="s">
        <v>1813</v>
      </c>
      <c r="V248" s="71">
        <v>50769740604</v>
      </c>
      <c r="W248" s="69">
        <v>44671</v>
      </c>
      <c r="X248" s="69">
        <v>44671</v>
      </c>
      <c r="Y248" s="68" t="s">
        <v>1812</v>
      </c>
      <c r="Z248" s="68" t="s">
        <v>1809</v>
      </c>
      <c r="AA248" s="68" t="s">
        <v>1807</v>
      </c>
      <c r="AB248" s="68" t="s">
        <v>4060</v>
      </c>
      <c r="AC248" s="68" t="s">
        <v>53</v>
      </c>
      <c r="AD248" s="68" t="s">
        <v>54</v>
      </c>
      <c r="AE248" s="68" t="s">
        <v>176</v>
      </c>
      <c r="AF248" s="72">
        <v>1</v>
      </c>
      <c r="AG248" s="68">
        <v>1</v>
      </c>
      <c r="AH248" s="68" t="s">
        <v>54</v>
      </c>
      <c r="AI248" s="68" t="s">
        <v>56</v>
      </c>
      <c r="AJ248" s="68" t="s">
        <v>54</v>
      </c>
      <c r="AK248" s="68" t="str" cm="1">
        <f t="array" ref="AK2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8" s="69" t="s">
        <v>58</v>
      </c>
      <c r="AM248" s="69"/>
    </row>
    <row r="249" spans="1:39" ht="15" customHeight="1" x14ac:dyDescent="0.3">
      <c r="A249" s="68">
        <v>290</v>
      </c>
      <c r="B249" s="68" t="s">
        <v>1814</v>
      </c>
      <c r="C249" s="69">
        <v>30184</v>
      </c>
      <c r="D249" s="68" t="s">
        <v>1815</v>
      </c>
      <c r="E249" s="71">
        <v>20042022290</v>
      </c>
      <c r="F249" s="68">
        <v>3917244</v>
      </c>
      <c r="G249" s="68"/>
      <c r="H249" s="68"/>
      <c r="I249" s="68" t="s">
        <v>4226</v>
      </c>
      <c r="J249" s="68" t="s">
        <v>1818</v>
      </c>
      <c r="K249" s="70" t="s">
        <v>1819</v>
      </c>
      <c r="L249" s="68" t="s">
        <v>1817</v>
      </c>
      <c r="M249" s="68" t="s">
        <v>1814</v>
      </c>
      <c r="N249" s="71">
        <v>5511952309052</v>
      </c>
      <c r="O249" s="71" t="s">
        <v>106</v>
      </c>
      <c r="P249" s="71" t="s">
        <v>42</v>
      </c>
      <c r="Q249" s="68" t="s">
        <v>66</v>
      </c>
      <c r="R249" s="68" t="str" cm="1">
        <f t="array" ref="R249">_xlfn.IFS(BaseClientes[[#This Row],[tipoDeCliente]]="ADVISOR","ADVISOR",BaseClientes[[#This Row],[tipoDeCliente]]="FAMILIA","RETENCAO",BaseClientes[[#This Row],[tipoDeCliente]]="RETENCAO","RETENCAO",BaseClientes[[#This Row],[tipoDeCliente]]="NORMAL","CONSULTORIA",BaseClientes[[#This Row],[tipoDeCliente]]="HIBRIDO","CONSULTORIA")</f>
        <v>CONSULTORIA</v>
      </c>
      <c r="S249" s="68" t="s">
        <v>49</v>
      </c>
      <c r="T249" s="68" t="s">
        <v>185</v>
      </c>
      <c r="U249" s="68" t="s">
        <v>1821</v>
      </c>
      <c r="V249" s="71">
        <v>5511952309052</v>
      </c>
      <c r="W249" s="69">
        <v>44671</v>
      </c>
      <c r="X249" s="69">
        <v>44671</v>
      </c>
      <c r="Y249" s="68" t="s">
        <v>1820</v>
      </c>
      <c r="Z249" s="68" t="s">
        <v>1817</v>
      </c>
      <c r="AA249" s="68" t="s">
        <v>1814</v>
      </c>
      <c r="AB249" s="68" t="s">
        <v>3902</v>
      </c>
      <c r="AC249" s="68" t="s">
        <v>53</v>
      </c>
      <c r="AD249" s="68" t="s">
        <v>54</v>
      </c>
      <c r="AE249" s="68" t="s">
        <v>176</v>
      </c>
      <c r="AF249" s="72">
        <v>1</v>
      </c>
      <c r="AG249" s="68">
        <v>1</v>
      </c>
      <c r="AH249" s="68" t="s">
        <v>54</v>
      </c>
      <c r="AI249" s="68" t="s">
        <v>56</v>
      </c>
      <c r="AJ249" s="68" t="s">
        <v>54</v>
      </c>
      <c r="AK249" s="68" t="str" cm="1">
        <f t="array" ref="AK2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9" s="69" t="s">
        <v>58</v>
      </c>
      <c r="AM249" s="69"/>
    </row>
    <row r="250" spans="1:39" ht="15" customHeight="1" x14ac:dyDescent="0.3">
      <c r="A250" s="68">
        <v>292</v>
      </c>
      <c r="B250" s="68" t="s">
        <v>1823</v>
      </c>
      <c r="C250" s="69">
        <v>35929</v>
      </c>
      <c r="D250" s="68" t="s">
        <v>72</v>
      </c>
      <c r="E250" s="71">
        <v>2052022292</v>
      </c>
      <c r="F250" s="68"/>
      <c r="G250" s="68"/>
      <c r="H250" s="68"/>
      <c r="I250" s="68" t="s">
        <v>42</v>
      </c>
      <c r="J250" s="68" t="s">
        <v>1825</v>
      </c>
      <c r="K250" s="70" t="s">
        <v>1826</v>
      </c>
      <c r="L250" s="68" t="s">
        <v>1827</v>
      </c>
      <c r="M250" s="68" t="s">
        <v>1823</v>
      </c>
      <c r="N250" s="71">
        <v>5581999145198</v>
      </c>
      <c r="O250" s="71" t="s">
        <v>65</v>
      </c>
      <c r="P250" s="71" t="s">
        <v>42</v>
      </c>
      <c r="Q250" s="68" t="s">
        <v>1513</v>
      </c>
      <c r="R250" s="68" t="str" cm="1">
        <f t="array" ref="R250">_xlfn.IFS(BaseClientes[[#This Row],[tipoDeCliente]]="ADVISOR","ADVISOR",BaseClientes[[#This Row],[tipoDeCliente]]="FAMILIA","RETENCAO",BaseClientes[[#This Row],[tipoDeCliente]]="RETENCAO","RETENCAO",BaseClientes[[#This Row],[tipoDeCliente]]="NORMAL","CONSULTORIA",BaseClientes[[#This Row],[tipoDeCliente]]="HIBRIDO","CONSULTORIA")</f>
        <v>RETENCAO</v>
      </c>
      <c r="S250" s="68" t="s">
        <v>49</v>
      </c>
      <c r="T250" s="68" t="s">
        <v>50</v>
      </c>
      <c r="U250" s="68" t="s">
        <v>1790</v>
      </c>
      <c r="V250" s="71">
        <v>5581999145198</v>
      </c>
      <c r="W250" s="69">
        <v>44683</v>
      </c>
      <c r="X250" s="69">
        <v>44683</v>
      </c>
      <c r="Y250" s="68" t="s">
        <v>1829</v>
      </c>
      <c r="Z250" s="68" t="s">
        <v>1829</v>
      </c>
      <c r="AA250" s="68" t="s">
        <v>1823</v>
      </c>
      <c r="AB250" s="68" t="s">
        <v>3902</v>
      </c>
      <c r="AC250" s="68" t="s">
        <v>140</v>
      </c>
      <c r="AD250" s="68" t="s">
        <v>1830</v>
      </c>
      <c r="AE250" s="68" t="s">
        <v>68</v>
      </c>
      <c r="AF250" s="72">
        <v>0</v>
      </c>
      <c r="AG250" s="68" t="s">
        <v>42</v>
      </c>
      <c r="AH250" s="68" t="s">
        <v>56</v>
      </c>
      <c r="AI250" s="68" t="s">
        <v>56</v>
      </c>
      <c r="AJ250" s="68" t="s">
        <v>56</v>
      </c>
      <c r="AK250" s="68" t="str" cm="1">
        <f t="array" ref="AK2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0" s="69" t="s">
        <v>69</v>
      </c>
      <c r="AM250" s="69">
        <v>45803</v>
      </c>
    </row>
    <row r="251" spans="1:39" ht="15" customHeight="1" x14ac:dyDescent="0.3">
      <c r="A251" s="68">
        <v>296</v>
      </c>
      <c r="B251" s="68" t="s">
        <v>1833</v>
      </c>
      <c r="C251" s="69">
        <v>29322</v>
      </c>
      <c r="D251" s="68" t="s">
        <v>72</v>
      </c>
      <c r="E251" s="71">
        <v>20042022296</v>
      </c>
      <c r="F251" s="68">
        <v>2191526</v>
      </c>
      <c r="G251" s="68"/>
      <c r="H251" s="68"/>
      <c r="I251" s="68" t="s">
        <v>8488</v>
      </c>
      <c r="J251" s="68" t="s">
        <v>1835</v>
      </c>
      <c r="K251" s="105" t="s">
        <v>1836</v>
      </c>
      <c r="L251" s="68" t="s">
        <v>4227</v>
      </c>
      <c r="M251" s="68" t="s">
        <v>1833</v>
      </c>
      <c r="N251" s="71">
        <v>5581992926119</v>
      </c>
      <c r="O251" s="71" t="s">
        <v>65</v>
      </c>
      <c r="P251" s="71" t="s">
        <v>42</v>
      </c>
      <c r="Q251" s="68" t="s">
        <v>1073</v>
      </c>
      <c r="R251" s="68" t="str" cm="1">
        <f t="array" ref="R251">_xlfn.IFS(BaseClientes[[#This Row],[tipoDeCliente]]="ADVISOR","ADVISOR",BaseClientes[[#This Row],[tipoDeCliente]]="FAMILIA","RETENCAO",BaseClientes[[#This Row],[tipoDeCliente]]="RETENCAO","RETENCAO",BaseClientes[[#This Row],[tipoDeCliente]]="NORMAL","CONSULTORIA",BaseClientes[[#This Row],[tipoDeCliente]]="HIBRIDO","CONSULTORIA")</f>
        <v>CONSULTORIA</v>
      </c>
      <c r="S251" s="68" t="s">
        <v>49</v>
      </c>
      <c r="T251" s="68" t="s">
        <v>50</v>
      </c>
      <c r="U251" s="68" t="s">
        <v>1214</v>
      </c>
      <c r="V251" s="71">
        <v>5581992926119</v>
      </c>
      <c r="W251" s="69">
        <v>44671</v>
      </c>
      <c r="X251" s="69">
        <v>44671</v>
      </c>
      <c r="Y251" s="68" t="s">
        <v>1837</v>
      </c>
      <c r="Z251" s="68" t="s">
        <v>4227</v>
      </c>
      <c r="AA251" s="68" t="s">
        <v>1833</v>
      </c>
      <c r="AB251" s="68" t="s">
        <v>3905</v>
      </c>
      <c r="AC251" s="68" t="s">
        <v>140</v>
      </c>
      <c r="AD251" s="68" t="s">
        <v>56</v>
      </c>
      <c r="AE251" s="68" t="s">
        <v>383</v>
      </c>
      <c r="AF251" s="72">
        <v>0</v>
      </c>
      <c r="AG251" s="68" t="s">
        <v>187</v>
      </c>
      <c r="AH251" s="68" t="s">
        <v>56</v>
      </c>
      <c r="AI251" s="68" t="s">
        <v>56</v>
      </c>
      <c r="AJ251" s="68" t="s">
        <v>56</v>
      </c>
      <c r="AK251" s="68" t="str" cm="1">
        <f t="array" ref="AK2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1" s="69" t="s">
        <v>58</v>
      </c>
      <c r="AM251" s="69"/>
    </row>
    <row r="252" spans="1:39" ht="15" customHeight="1" x14ac:dyDescent="0.3">
      <c r="A252" s="68">
        <v>297</v>
      </c>
      <c r="B252" s="68" t="s">
        <v>1838</v>
      </c>
      <c r="C252" s="69">
        <v>28406</v>
      </c>
      <c r="D252" s="68" t="s">
        <v>40</v>
      </c>
      <c r="E252" s="71">
        <v>13052022297</v>
      </c>
      <c r="F252" s="68">
        <v>4459005</v>
      </c>
      <c r="G252" s="68"/>
      <c r="H252" s="68"/>
      <c r="I252" s="68" t="s">
        <v>42</v>
      </c>
      <c r="J252" s="68" t="s">
        <v>1840</v>
      </c>
      <c r="K252" s="105" t="s">
        <v>1841</v>
      </c>
      <c r="L252" s="68" t="s">
        <v>4248</v>
      </c>
      <c r="M252" s="68" t="s">
        <v>1838</v>
      </c>
      <c r="N252" s="71">
        <v>5581999139450</v>
      </c>
      <c r="O252" s="71" t="s">
        <v>106</v>
      </c>
      <c r="P252" s="71" t="s">
        <v>42</v>
      </c>
      <c r="Q252" s="68" t="s">
        <v>1073</v>
      </c>
      <c r="R252" s="68" t="str" cm="1">
        <f t="array" ref="R252">_xlfn.IFS(BaseClientes[[#This Row],[tipoDeCliente]]="ADVISOR","ADVISOR",BaseClientes[[#This Row],[tipoDeCliente]]="FAMILIA","RETENCAO",BaseClientes[[#This Row],[tipoDeCliente]]="RETENCAO","RETENCAO",BaseClientes[[#This Row],[tipoDeCliente]]="NORMAL","CONSULTORIA",BaseClientes[[#This Row],[tipoDeCliente]]="HIBRIDO","CONSULTORIA")</f>
        <v>CONSULTORIA</v>
      </c>
      <c r="S252" s="68" t="s">
        <v>49</v>
      </c>
      <c r="T252" s="68" t="s">
        <v>50</v>
      </c>
      <c r="U252" s="68" t="s">
        <v>1757</v>
      </c>
      <c r="V252" s="71">
        <v>5581999139450</v>
      </c>
      <c r="W252" s="69">
        <v>44694</v>
      </c>
      <c r="X252" s="69">
        <v>44694</v>
      </c>
      <c r="Y252" s="68" t="s">
        <v>1842</v>
      </c>
      <c r="Z252" s="68" t="s">
        <v>4248</v>
      </c>
      <c r="AA252" s="68" t="s">
        <v>1838</v>
      </c>
      <c r="AB252" s="68" t="s">
        <v>3893</v>
      </c>
      <c r="AC252" s="68" t="s">
        <v>53</v>
      </c>
      <c r="AD252" s="68" t="s">
        <v>54</v>
      </c>
      <c r="AE252" s="68" t="s">
        <v>176</v>
      </c>
      <c r="AF252" s="72">
        <v>1</v>
      </c>
      <c r="AG252" s="68" t="s">
        <v>187</v>
      </c>
      <c r="AH252" s="68" t="s">
        <v>56</v>
      </c>
      <c r="AI252" s="68" t="s">
        <v>56</v>
      </c>
      <c r="AJ252" s="68" t="s">
        <v>56</v>
      </c>
      <c r="AK252" s="68" t="str" cm="1">
        <f t="array" ref="AK2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2" s="69" t="s">
        <v>58</v>
      </c>
      <c r="AM252" s="69"/>
    </row>
    <row r="253" spans="1:39" ht="15" customHeight="1" x14ac:dyDescent="0.3">
      <c r="A253" s="68">
        <v>298</v>
      </c>
      <c r="B253" s="68" t="s">
        <v>1843</v>
      </c>
      <c r="C253" s="69">
        <v>29559</v>
      </c>
      <c r="D253" s="68" t="s">
        <v>72</v>
      </c>
      <c r="E253" s="71">
        <v>16052022298</v>
      </c>
      <c r="F253" s="68">
        <v>2727207</v>
      </c>
      <c r="G253" s="68"/>
      <c r="H253" s="68"/>
      <c r="I253" s="68" t="s">
        <v>42</v>
      </c>
      <c r="J253" s="68" t="s">
        <v>1845</v>
      </c>
      <c r="K253" s="70" t="s">
        <v>1846</v>
      </c>
      <c r="L253" s="68" t="s">
        <v>4250</v>
      </c>
      <c r="M253" s="68" t="s">
        <v>1843</v>
      </c>
      <c r="N253" s="71">
        <v>5581999660686</v>
      </c>
      <c r="O253" s="71" t="s">
        <v>106</v>
      </c>
      <c r="P253" s="71" t="s">
        <v>42</v>
      </c>
      <c r="Q253" s="68" t="s">
        <v>1073</v>
      </c>
      <c r="R253" s="68" t="str" cm="1">
        <f t="array" ref="R253">_xlfn.IFS(BaseClientes[[#This Row],[tipoDeCliente]]="ADVISOR","ADVISOR",BaseClientes[[#This Row],[tipoDeCliente]]="FAMILIA","RETENCAO",BaseClientes[[#This Row],[tipoDeCliente]]="RETENCAO","RETENCAO",BaseClientes[[#This Row],[tipoDeCliente]]="NORMAL","CONSULTORIA",BaseClientes[[#This Row],[tipoDeCliente]]="HIBRIDO","CONSULTORIA")</f>
        <v>RETENCAO</v>
      </c>
      <c r="S253" s="68" t="s">
        <v>49</v>
      </c>
      <c r="T253" s="68" t="s">
        <v>50</v>
      </c>
      <c r="U253" s="68" t="s">
        <v>1848</v>
      </c>
      <c r="V253" s="71">
        <v>5581999660686</v>
      </c>
      <c r="W253" s="69">
        <v>44697</v>
      </c>
      <c r="X253" s="69">
        <v>44697</v>
      </c>
      <c r="Y253" s="68" t="s">
        <v>1847</v>
      </c>
      <c r="Z253" s="68" t="s">
        <v>4250</v>
      </c>
      <c r="AA253" s="68" t="s">
        <v>1843</v>
      </c>
      <c r="AB253" s="68" t="s">
        <v>3905</v>
      </c>
      <c r="AC253" s="68" t="s">
        <v>140</v>
      </c>
      <c r="AD253" s="68" t="s">
        <v>56</v>
      </c>
      <c r="AE253" s="68" t="s">
        <v>68</v>
      </c>
      <c r="AF253" s="72">
        <v>0</v>
      </c>
      <c r="AG253" s="68" t="s">
        <v>42</v>
      </c>
      <c r="AH253" s="68" t="s">
        <v>56</v>
      </c>
      <c r="AI253" s="68" t="s">
        <v>56</v>
      </c>
      <c r="AJ253" s="68" t="s">
        <v>56</v>
      </c>
      <c r="AK253" s="68" t="str" cm="1">
        <f t="array" ref="AK2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3" s="69" t="s">
        <v>58</v>
      </c>
      <c r="AM253" s="69"/>
    </row>
    <row r="254" spans="1:39" ht="15" customHeight="1" x14ac:dyDescent="0.3">
      <c r="A254" s="68">
        <v>301</v>
      </c>
      <c r="B254" s="68" t="s">
        <v>1860</v>
      </c>
      <c r="C254" s="69">
        <v>29002</v>
      </c>
      <c r="D254" s="68" t="s">
        <v>40</v>
      </c>
      <c r="E254" s="71">
        <v>18052022301</v>
      </c>
      <c r="F254" s="68">
        <v>2080451</v>
      </c>
      <c r="G254" s="68"/>
      <c r="H254" s="68"/>
      <c r="I254" s="68" t="s">
        <v>42</v>
      </c>
      <c r="J254" s="68" t="s">
        <v>1863</v>
      </c>
      <c r="K254" s="70" t="s">
        <v>1864</v>
      </c>
      <c r="L254" s="68" t="s">
        <v>1865</v>
      </c>
      <c r="M254" s="68" t="s">
        <v>1860</v>
      </c>
      <c r="N254" s="71">
        <v>5581971170111</v>
      </c>
      <c r="O254" s="71" t="s">
        <v>65</v>
      </c>
      <c r="P254" s="71" t="s">
        <v>42</v>
      </c>
      <c r="Q254" s="68" t="s">
        <v>66</v>
      </c>
      <c r="R254" s="68" t="str" cm="1">
        <f t="array" ref="R254">_xlfn.IFS(BaseClientes[[#This Row],[tipoDeCliente]]="ADVISOR","ADVISOR",BaseClientes[[#This Row],[tipoDeCliente]]="FAMILIA","RETENCAO",BaseClientes[[#This Row],[tipoDeCliente]]="RETENCAO","RETENCAO",BaseClientes[[#This Row],[tipoDeCliente]]="NORMAL","CONSULTORIA",BaseClientes[[#This Row],[tipoDeCliente]]="HIBRIDO","CONSULTORIA")</f>
        <v>CONSULTORIA</v>
      </c>
      <c r="S254" s="68" t="s">
        <v>49</v>
      </c>
      <c r="T254" s="68" t="s">
        <v>50</v>
      </c>
      <c r="U254" s="68" t="s">
        <v>1562</v>
      </c>
      <c r="V254" s="71">
        <v>5581971170111</v>
      </c>
      <c r="W254" s="69">
        <v>44699</v>
      </c>
      <c r="X254" s="69">
        <v>44699</v>
      </c>
      <c r="Y254" s="68" t="s">
        <v>1865</v>
      </c>
      <c r="Z254" s="68" t="s">
        <v>1865</v>
      </c>
      <c r="AA254" s="68" t="s">
        <v>1860</v>
      </c>
      <c r="AB254" s="68" t="s">
        <v>3894</v>
      </c>
      <c r="AC254" s="68" t="s">
        <v>53</v>
      </c>
      <c r="AD254" s="68" t="s">
        <v>54</v>
      </c>
      <c r="AE254" s="68" t="s">
        <v>176</v>
      </c>
      <c r="AF254" s="72">
        <v>1</v>
      </c>
      <c r="AG254" s="68">
        <v>7</v>
      </c>
      <c r="AH254" s="68" t="s">
        <v>54</v>
      </c>
      <c r="AI254" s="68" t="s">
        <v>54</v>
      </c>
      <c r="AJ254" s="68" t="s">
        <v>54</v>
      </c>
      <c r="AK254" s="68" t="str" cm="1">
        <f t="array" ref="AK2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4" s="69" t="s">
        <v>69</v>
      </c>
      <c r="AM254" s="69">
        <v>45401</v>
      </c>
    </row>
    <row r="255" spans="1:39" ht="15" customHeight="1" x14ac:dyDescent="0.3">
      <c r="A255" s="68">
        <v>302</v>
      </c>
      <c r="B255" s="68" t="s">
        <v>1866</v>
      </c>
      <c r="C255" s="69">
        <v>29433</v>
      </c>
      <c r="D255" s="68" t="s">
        <v>72</v>
      </c>
      <c r="E255" s="71">
        <v>18052022302</v>
      </c>
      <c r="F255" s="68">
        <v>227672</v>
      </c>
      <c r="G255" s="68"/>
      <c r="H255" s="68"/>
      <c r="I255" s="68" t="s">
        <v>42</v>
      </c>
      <c r="J255" s="68" t="s">
        <v>1869</v>
      </c>
      <c r="K255" s="70" t="s">
        <v>1870</v>
      </c>
      <c r="L255" s="68" t="s">
        <v>1865</v>
      </c>
      <c r="M255" s="68" t="s">
        <v>1860</v>
      </c>
      <c r="N255" s="71">
        <v>5581971170111</v>
      </c>
      <c r="O255" s="71" t="s">
        <v>65</v>
      </c>
      <c r="P255" s="71" t="s">
        <v>42</v>
      </c>
      <c r="Q255" s="68" t="s">
        <v>66</v>
      </c>
      <c r="R255" s="68" t="str" cm="1">
        <f t="array" ref="R255">_xlfn.IFS(BaseClientes[[#This Row],[tipoDeCliente]]="ADVISOR","ADVISOR",BaseClientes[[#This Row],[tipoDeCliente]]="FAMILIA","RETENCAO",BaseClientes[[#This Row],[tipoDeCliente]]="RETENCAO","RETENCAO",BaseClientes[[#This Row],[tipoDeCliente]]="NORMAL","CONSULTORIA",BaseClientes[[#This Row],[tipoDeCliente]]="HIBRIDO","CONSULTORIA")</f>
        <v>CONSULTORIA</v>
      </c>
      <c r="S255" s="68" t="s">
        <v>49</v>
      </c>
      <c r="T255" s="68" t="s">
        <v>50</v>
      </c>
      <c r="U255" s="68" t="s">
        <v>1562</v>
      </c>
      <c r="V255" s="71">
        <v>5581971170011</v>
      </c>
      <c r="W255" s="69">
        <v>44699</v>
      </c>
      <c r="X255" s="69">
        <v>44699</v>
      </c>
      <c r="Y255" s="68" t="s">
        <v>1865</v>
      </c>
      <c r="Z255" s="68" t="s">
        <v>1865</v>
      </c>
      <c r="AA255" s="68" t="s">
        <v>1860</v>
      </c>
      <c r="AB255" s="68" t="s">
        <v>164</v>
      </c>
      <c r="AC255" s="68" t="s">
        <v>140</v>
      </c>
      <c r="AD255" s="68" t="s">
        <v>54</v>
      </c>
      <c r="AE255" s="68" t="s">
        <v>176</v>
      </c>
      <c r="AF255" s="72">
        <v>1</v>
      </c>
      <c r="AG255" s="68">
        <v>7</v>
      </c>
      <c r="AH255" s="68" t="s">
        <v>54</v>
      </c>
      <c r="AI255" s="68" t="s">
        <v>54</v>
      </c>
      <c r="AJ255" s="68" t="s">
        <v>54</v>
      </c>
      <c r="AK255" s="68" t="str" cm="1">
        <f t="array" ref="AK2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5" s="69" t="s">
        <v>69</v>
      </c>
      <c r="AM255" s="69">
        <v>45401</v>
      </c>
    </row>
    <row r="256" spans="1:39" ht="15" customHeight="1" x14ac:dyDescent="0.3">
      <c r="A256" s="68">
        <v>303</v>
      </c>
      <c r="B256" s="68" t="s">
        <v>1871</v>
      </c>
      <c r="C256" s="69">
        <v>27763</v>
      </c>
      <c r="D256" s="68" t="s">
        <v>40</v>
      </c>
      <c r="E256" s="71">
        <v>16052022303</v>
      </c>
      <c r="F256" s="68">
        <v>8600365</v>
      </c>
      <c r="G256" s="68"/>
      <c r="H256" s="68"/>
      <c r="I256" s="68" t="s">
        <v>42</v>
      </c>
      <c r="J256" s="68" t="s">
        <v>1874</v>
      </c>
      <c r="K256" s="70" t="s">
        <v>1875</v>
      </c>
      <c r="L256" s="68" t="s">
        <v>1876</v>
      </c>
      <c r="M256" s="68" t="s">
        <v>1871</v>
      </c>
      <c r="N256" s="71">
        <v>5581996490033</v>
      </c>
      <c r="O256" s="71" t="s">
        <v>106</v>
      </c>
      <c r="P256" s="71" t="s">
        <v>42</v>
      </c>
      <c r="Q256" s="68" t="s">
        <v>1877</v>
      </c>
      <c r="R256" s="68" t="str" cm="1">
        <f t="array" ref="R256">_xlfn.IFS(BaseClientes[[#This Row],[tipoDeCliente]]="ADVISOR","ADVISOR",BaseClientes[[#This Row],[tipoDeCliente]]="FAMILIA","RETENCAO",BaseClientes[[#This Row],[tipoDeCliente]]="RETENCAO","RETENCAO",BaseClientes[[#This Row],[tipoDeCliente]]="NORMAL","CONSULTORIA",BaseClientes[[#This Row],[tipoDeCliente]]="HIBRIDO","CONSULTORIA")</f>
        <v>CONSULTORIA</v>
      </c>
      <c r="S256" s="68" t="s">
        <v>49</v>
      </c>
      <c r="T256" s="68" t="s">
        <v>50</v>
      </c>
      <c r="U256" s="68" t="s">
        <v>138</v>
      </c>
      <c r="V256" s="71">
        <v>5581996490033</v>
      </c>
      <c r="W256" s="69">
        <v>44697</v>
      </c>
      <c r="X256" s="69">
        <v>44697</v>
      </c>
      <c r="Y256" s="68" t="s">
        <v>1876</v>
      </c>
      <c r="Z256" s="68" t="s">
        <v>1876</v>
      </c>
      <c r="AA256" s="68" t="s">
        <v>1871</v>
      </c>
      <c r="AB256" s="68" t="s">
        <v>3902</v>
      </c>
      <c r="AC256" s="68" t="s">
        <v>53</v>
      </c>
      <c r="AD256" s="68" t="s">
        <v>54</v>
      </c>
      <c r="AE256" s="68" t="s">
        <v>176</v>
      </c>
      <c r="AF256" s="72">
        <v>1</v>
      </c>
      <c r="AG256" s="68">
        <v>3</v>
      </c>
      <c r="AH256" s="68" t="s">
        <v>54</v>
      </c>
      <c r="AI256" s="68" t="s">
        <v>56</v>
      </c>
      <c r="AJ256" s="68" t="s">
        <v>56</v>
      </c>
      <c r="AK256" s="68" t="str" cm="1">
        <f t="array" ref="AK2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6" s="69" t="s">
        <v>69</v>
      </c>
      <c r="AM256" s="69">
        <v>45744</v>
      </c>
    </row>
    <row r="257" spans="1:39" ht="15" customHeight="1" x14ac:dyDescent="0.3">
      <c r="A257" s="68">
        <v>304</v>
      </c>
      <c r="B257" s="68" t="s">
        <v>1878</v>
      </c>
      <c r="C257" s="69">
        <v>27956</v>
      </c>
      <c r="D257" s="68" t="s">
        <v>72</v>
      </c>
      <c r="E257" s="71">
        <v>16052022304</v>
      </c>
      <c r="F257" s="68">
        <v>8682924</v>
      </c>
      <c r="G257" s="68"/>
      <c r="H257" s="68"/>
      <c r="I257" s="68" t="s">
        <v>42</v>
      </c>
      <c r="J257" s="68" t="s">
        <v>1881</v>
      </c>
      <c r="K257" s="70" t="s">
        <v>1875</v>
      </c>
      <c r="L257" s="68" t="s">
        <v>1876</v>
      </c>
      <c r="M257" s="68" t="s">
        <v>1871</v>
      </c>
      <c r="N257" s="71">
        <v>5581996490033</v>
      </c>
      <c r="O257" s="71" t="s">
        <v>65</v>
      </c>
      <c r="P257" s="71" t="s">
        <v>42</v>
      </c>
      <c r="Q257" s="68" t="s">
        <v>1877</v>
      </c>
      <c r="R257" s="68" t="str" cm="1">
        <f t="array" ref="R257">_xlfn.IFS(BaseClientes[[#This Row],[tipoDeCliente]]="ADVISOR","ADVISOR",BaseClientes[[#This Row],[tipoDeCliente]]="FAMILIA","RETENCAO",BaseClientes[[#This Row],[tipoDeCliente]]="RETENCAO","RETENCAO",BaseClientes[[#This Row],[tipoDeCliente]]="NORMAL","CONSULTORIA",BaseClientes[[#This Row],[tipoDeCliente]]="HIBRIDO","CONSULTORIA")</f>
        <v>CONSULTORIA</v>
      </c>
      <c r="S257" s="68" t="s">
        <v>49</v>
      </c>
      <c r="T257" s="68" t="s">
        <v>50</v>
      </c>
      <c r="U257" s="68" t="s">
        <v>138</v>
      </c>
      <c r="V257" s="71">
        <v>5581996490033</v>
      </c>
      <c r="W257" s="69">
        <v>44697</v>
      </c>
      <c r="X257" s="69">
        <v>44697</v>
      </c>
      <c r="Y257" s="68" t="s">
        <v>1876</v>
      </c>
      <c r="Z257" s="68" t="s">
        <v>1876</v>
      </c>
      <c r="AA257" s="68" t="s">
        <v>1871</v>
      </c>
      <c r="AB257" s="68" t="s">
        <v>164</v>
      </c>
      <c r="AC257" s="68" t="s">
        <v>140</v>
      </c>
      <c r="AD257" s="68" t="s">
        <v>54</v>
      </c>
      <c r="AE257" s="68" t="s">
        <v>176</v>
      </c>
      <c r="AF257" s="72">
        <v>1</v>
      </c>
      <c r="AG257" s="68">
        <v>3</v>
      </c>
      <c r="AH257" s="68" t="s">
        <v>54</v>
      </c>
      <c r="AI257" s="68" t="s">
        <v>56</v>
      </c>
      <c r="AJ257" s="68" t="s">
        <v>56</v>
      </c>
      <c r="AK257" s="68" t="str" cm="1">
        <f t="array" ref="AK2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7" s="69" t="s">
        <v>69</v>
      </c>
      <c r="AM257" s="69">
        <v>45744</v>
      </c>
    </row>
    <row r="258" spans="1:39" ht="15" customHeight="1" x14ac:dyDescent="0.3">
      <c r="A258" s="68">
        <v>305</v>
      </c>
      <c r="B258" s="68" t="s">
        <v>1882</v>
      </c>
      <c r="C258" s="69">
        <v>32597</v>
      </c>
      <c r="D258" s="68" t="s">
        <v>40</v>
      </c>
      <c r="E258" s="71">
        <v>27052022305</v>
      </c>
      <c r="F258" s="68">
        <v>3344319</v>
      </c>
      <c r="G258" s="68">
        <v>3557212</v>
      </c>
      <c r="H258" s="68" t="s">
        <v>4261</v>
      </c>
      <c r="I258" s="68" t="s">
        <v>4262</v>
      </c>
      <c r="J258" s="68" t="s">
        <v>1885</v>
      </c>
      <c r="K258" s="105" t="s">
        <v>1886</v>
      </c>
      <c r="L258" s="68" t="s">
        <v>1884</v>
      </c>
      <c r="M258" s="68" t="s">
        <v>1882</v>
      </c>
      <c r="N258" s="71">
        <v>5581999792299</v>
      </c>
      <c r="O258" s="71" t="s">
        <v>42</v>
      </c>
      <c r="P258" s="71" t="s">
        <v>106</v>
      </c>
      <c r="Q258" s="68" t="s">
        <v>66</v>
      </c>
      <c r="R258" s="68" t="str" cm="1">
        <f t="array" ref="R258">_xlfn.IFS(BaseClientes[[#This Row],[tipoDeCliente]]="ADVISOR","ADVISOR",BaseClientes[[#This Row],[tipoDeCliente]]="FAMILIA","RETENCAO",BaseClientes[[#This Row],[tipoDeCliente]]="RETENCAO","RETENCAO",BaseClientes[[#This Row],[tipoDeCliente]]="NORMAL","CONSULTORIA",BaseClientes[[#This Row],[tipoDeCliente]]="HIBRIDO","CONSULTORIA")</f>
        <v>CONSULTORIA</v>
      </c>
      <c r="S258" s="68" t="s">
        <v>49</v>
      </c>
      <c r="T258" s="68" t="s">
        <v>50</v>
      </c>
      <c r="U258" s="68">
        <v>52061095</v>
      </c>
      <c r="V258" s="71">
        <v>5581999792299</v>
      </c>
      <c r="W258" s="69">
        <v>44708</v>
      </c>
      <c r="X258" s="69">
        <v>44708</v>
      </c>
      <c r="Y258" s="68" t="s">
        <v>1887</v>
      </c>
      <c r="Z258" s="68" t="s">
        <v>1884</v>
      </c>
      <c r="AA258" s="68" t="s">
        <v>1882</v>
      </c>
      <c r="AB258" s="68" t="s">
        <v>3894</v>
      </c>
      <c r="AC258" s="68" t="s">
        <v>53</v>
      </c>
      <c r="AD258" s="68" t="s">
        <v>54</v>
      </c>
      <c r="AE258" s="68" t="s">
        <v>176</v>
      </c>
      <c r="AF258" s="72">
        <v>1</v>
      </c>
      <c r="AG258" s="68">
        <v>2</v>
      </c>
      <c r="AH258" s="68" t="s">
        <v>54</v>
      </c>
      <c r="AI258" s="68" t="s">
        <v>54</v>
      </c>
      <c r="AJ258" s="68" t="s">
        <v>54</v>
      </c>
      <c r="AK258" s="68" t="str" cm="1">
        <f t="array" ref="AK2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8" s="69" t="s">
        <v>58</v>
      </c>
      <c r="AM258" s="69"/>
    </row>
    <row r="259" spans="1:39" ht="15" customHeight="1" x14ac:dyDescent="0.3">
      <c r="A259" s="68">
        <v>306</v>
      </c>
      <c r="B259" s="68" t="s">
        <v>1888</v>
      </c>
      <c r="C259" s="69">
        <v>31934</v>
      </c>
      <c r="D259" s="68" t="s">
        <v>72</v>
      </c>
      <c r="E259" s="71">
        <v>27052022306</v>
      </c>
      <c r="F259" s="68">
        <v>8705301</v>
      </c>
      <c r="G259" s="68"/>
      <c r="H259" s="68"/>
      <c r="I259" s="68" t="s">
        <v>4260</v>
      </c>
      <c r="J259" s="68" t="s">
        <v>1891</v>
      </c>
      <c r="K259" s="70" t="s">
        <v>1892</v>
      </c>
      <c r="L259" s="68" t="s">
        <v>1890</v>
      </c>
      <c r="M259" s="68" t="s">
        <v>1882</v>
      </c>
      <c r="N259" s="71">
        <v>5581999792299</v>
      </c>
      <c r="O259" s="71" t="s">
        <v>65</v>
      </c>
      <c r="P259" s="71" t="s">
        <v>42</v>
      </c>
      <c r="Q259" s="68" t="s">
        <v>66</v>
      </c>
      <c r="R259" s="68" t="str" cm="1">
        <f t="array" ref="R259">_xlfn.IFS(BaseClientes[[#This Row],[tipoDeCliente]]="ADVISOR","ADVISOR",BaseClientes[[#This Row],[tipoDeCliente]]="FAMILIA","RETENCAO",BaseClientes[[#This Row],[tipoDeCliente]]="RETENCAO","RETENCAO",BaseClientes[[#This Row],[tipoDeCliente]]="NORMAL","CONSULTORIA",BaseClientes[[#This Row],[tipoDeCliente]]="HIBRIDO","CONSULTORIA")</f>
        <v>CONSULTORIA</v>
      </c>
      <c r="S259" s="68" t="s">
        <v>49</v>
      </c>
      <c r="T259" s="68" t="s">
        <v>50</v>
      </c>
      <c r="U259" s="68">
        <v>52061095</v>
      </c>
      <c r="V259" s="71">
        <v>5581987098082</v>
      </c>
      <c r="W259" s="69">
        <v>44708</v>
      </c>
      <c r="X259" s="69">
        <v>44708</v>
      </c>
      <c r="Y259" s="68" t="s">
        <v>1887</v>
      </c>
      <c r="Z259" s="68" t="s">
        <v>1884</v>
      </c>
      <c r="AA259" s="68" t="s">
        <v>1882</v>
      </c>
      <c r="AB259" s="68" t="s">
        <v>3894</v>
      </c>
      <c r="AC259" s="68" t="s">
        <v>140</v>
      </c>
      <c r="AD259" s="68" t="s">
        <v>56</v>
      </c>
      <c r="AE259" s="68" t="s">
        <v>176</v>
      </c>
      <c r="AF259" s="72">
        <v>1</v>
      </c>
      <c r="AG259" s="68">
        <v>2</v>
      </c>
      <c r="AH259" s="68" t="s">
        <v>54</v>
      </c>
      <c r="AI259" s="68" t="s">
        <v>54</v>
      </c>
      <c r="AJ259" s="68" t="s">
        <v>54</v>
      </c>
      <c r="AK259" s="68" t="str" cm="1">
        <f t="array" ref="AK2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9" s="69" t="s">
        <v>58</v>
      </c>
      <c r="AM259" s="69"/>
    </row>
    <row r="260" spans="1:39" ht="15" customHeight="1" x14ac:dyDescent="0.3">
      <c r="A260" s="68">
        <v>307</v>
      </c>
      <c r="B260" s="68" t="s">
        <v>1893</v>
      </c>
      <c r="C260" s="69">
        <v>43869</v>
      </c>
      <c r="D260" s="68" t="s">
        <v>72</v>
      </c>
      <c r="E260" s="71">
        <v>27052022307</v>
      </c>
      <c r="F260" s="68">
        <v>8837283</v>
      </c>
      <c r="G260" s="68"/>
      <c r="H260" s="68"/>
      <c r="I260" s="68" t="s">
        <v>4259</v>
      </c>
      <c r="J260" s="68" t="s">
        <v>1896</v>
      </c>
      <c r="K260" s="70" t="s">
        <v>1886</v>
      </c>
      <c r="L260" s="68" t="s">
        <v>1895</v>
      </c>
      <c r="M260" s="68" t="s">
        <v>1882</v>
      </c>
      <c r="N260" s="71">
        <v>5581999792299</v>
      </c>
      <c r="O260" s="71" t="s">
        <v>65</v>
      </c>
      <c r="P260" s="71" t="s">
        <v>42</v>
      </c>
      <c r="Q260" s="68" t="s">
        <v>66</v>
      </c>
      <c r="R260" s="68" t="str" cm="1">
        <f t="array" ref="R260">_xlfn.IFS(BaseClientes[[#This Row],[tipoDeCliente]]="ADVISOR","ADVISOR",BaseClientes[[#This Row],[tipoDeCliente]]="FAMILIA","RETENCAO",BaseClientes[[#This Row],[tipoDeCliente]]="RETENCAO","RETENCAO",BaseClientes[[#This Row],[tipoDeCliente]]="NORMAL","CONSULTORIA",BaseClientes[[#This Row],[tipoDeCliente]]="HIBRIDO","CONSULTORIA")</f>
        <v>CONSULTORIA</v>
      </c>
      <c r="S260" s="68" t="s">
        <v>49</v>
      </c>
      <c r="T260" s="68" t="s">
        <v>50</v>
      </c>
      <c r="U260" s="68">
        <v>52061095</v>
      </c>
      <c r="V260" s="71">
        <v>5581999792299</v>
      </c>
      <c r="W260" s="69">
        <v>44708</v>
      </c>
      <c r="X260" s="69">
        <v>44708</v>
      </c>
      <c r="Y260" s="68" t="s">
        <v>1887</v>
      </c>
      <c r="Z260" s="68" t="s">
        <v>1884</v>
      </c>
      <c r="AA260" s="68" t="s">
        <v>1882</v>
      </c>
      <c r="AB260" s="68" t="s">
        <v>151</v>
      </c>
      <c r="AC260" s="68" t="s">
        <v>140</v>
      </c>
      <c r="AD260" s="68" t="s">
        <v>56</v>
      </c>
      <c r="AE260" s="68" t="s">
        <v>176</v>
      </c>
      <c r="AF260" s="72">
        <v>1</v>
      </c>
      <c r="AG260" s="68">
        <v>2</v>
      </c>
      <c r="AH260" s="68" t="s">
        <v>54</v>
      </c>
      <c r="AI260" s="68" t="s">
        <v>54</v>
      </c>
      <c r="AJ260" s="68" t="s">
        <v>54</v>
      </c>
      <c r="AK260" s="68" t="str" cm="1">
        <f t="array" ref="AK2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0" s="69" t="s">
        <v>58</v>
      </c>
      <c r="AM260" s="69"/>
    </row>
    <row r="261" spans="1:39" ht="15" customHeight="1" x14ac:dyDescent="0.3">
      <c r="A261" s="68">
        <v>308</v>
      </c>
      <c r="B261" s="68" t="s">
        <v>1897</v>
      </c>
      <c r="C261" s="69">
        <v>42848</v>
      </c>
      <c r="D261" s="68" t="s">
        <v>40</v>
      </c>
      <c r="E261" s="71">
        <v>27052022308</v>
      </c>
      <c r="F261" s="68">
        <v>8864224</v>
      </c>
      <c r="G261" s="68">
        <v>5877711</v>
      </c>
      <c r="H261" s="68"/>
      <c r="I261" s="68" t="s">
        <v>4258</v>
      </c>
      <c r="J261" s="68" t="s">
        <v>1900</v>
      </c>
      <c r="K261" s="70" t="s">
        <v>1886</v>
      </c>
      <c r="L261" s="68" t="s">
        <v>1899</v>
      </c>
      <c r="M261" s="68" t="s">
        <v>1882</v>
      </c>
      <c r="N261" s="71">
        <v>5581999792299</v>
      </c>
      <c r="O261" s="71" t="s">
        <v>65</v>
      </c>
      <c r="P261" s="71" t="s">
        <v>42</v>
      </c>
      <c r="Q261" s="68" t="s">
        <v>66</v>
      </c>
      <c r="R261" s="68" t="str" cm="1">
        <f t="array" ref="R261">_xlfn.IFS(BaseClientes[[#This Row],[tipoDeCliente]]="ADVISOR","ADVISOR",BaseClientes[[#This Row],[tipoDeCliente]]="FAMILIA","RETENCAO",BaseClientes[[#This Row],[tipoDeCliente]]="RETENCAO","RETENCAO",BaseClientes[[#This Row],[tipoDeCliente]]="NORMAL","CONSULTORIA",BaseClientes[[#This Row],[tipoDeCliente]]="HIBRIDO","CONSULTORIA")</f>
        <v>CONSULTORIA</v>
      </c>
      <c r="S261" s="68" t="s">
        <v>49</v>
      </c>
      <c r="T261" s="68" t="s">
        <v>50</v>
      </c>
      <c r="U261" s="68" t="s">
        <v>1901</v>
      </c>
      <c r="V261" s="71">
        <v>5581999792299</v>
      </c>
      <c r="W261" s="69">
        <v>44708</v>
      </c>
      <c r="X261" s="69">
        <v>44708</v>
      </c>
      <c r="Y261" s="68" t="s">
        <v>1887</v>
      </c>
      <c r="Z261" s="68" t="s">
        <v>1884</v>
      </c>
      <c r="AA261" s="68" t="s">
        <v>1882</v>
      </c>
      <c r="AB261" s="68" t="s">
        <v>151</v>
      </c>
      <c r="AC261" s="68" t="s">
        <v>140</v>
      </c>
      <c r="AD261" s="68" t="s">
        <v>56</v>
      </c>
      <c r="AE261" s="68" t="s">
        <v>176</v>
      </c>
      <c r="AF261" s="72">
        <v>1</v>
      </c>
      <c r="AG261" s="68">
        <v>2</v>
      </c>
      <c r="AH261" s="68" t="s">
        <v>54</v>
      </c>
      <c r="AI261" s="68" t="s">
        <v>54</v>
      </c>
      <c r="AJ261" s="68" t="s">
        <v>54</v>
      </c>
      <c r="AK261" s="68" t="str" cm="1">
        <f t="array" ref="AK2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1" s="69" t="s">
        <v>58</v>
      </c>
      <c r="AM261" s="69"/>
    </row>
    <row r="262" spans="1:39" ht="15" customHeight="1" x14ac:dyDescent="0.3">
      <c r="A262" s="68">
        <v>309</v>
      </c>
      <c r="B262" s="68" t="s">
        <v>1902</v>
      </c>
      <c r="C262" s="69">
        <v>27391</v>
      </c>
      <c r="D262" s="68" t="s">
        <v>40</v>
      </c>
      <c r="E262" s="71">
        <v>23052022309</v>
      </c>
      <c r="F262" s="68"/>
      <c r="G262" s="68">
        <v>433363</v>
      </c>
      <c r="H262" s="68"/>
      <c r="I262" s="68" t="s">
        <v>4254</v>
      </c>
      <c r="J262" s="68" t="s">
        <v>1905</v>
      </c>
      <c r="K262" s="70" t="s">
        <v>1906</v>
      </c>
      <c r="L262" s="68" t="s">
        <v>1904</v>
      </c>
      <c r="M262" s="68" t="s">
        <v>1902</v>
      </c>
      <c r="N262" s="71">
        <v>5511993292933</v>
      </c>
      <c r="O262" s="71" t="s">
        <v>42</v>
      </c>
      <c r="P262" s="71" t="s">
        <v>106</v>
      </c>
      <c r="Q262" s="68" t="s">
        <v>66</v>
      </c>
      <c r="R262" s="68" t="str" cm="1">
        <f t="array" ref="R262">_xlfn.IFS(BaseClientes[[#This Row],[tipoDeCliente]]="ADVISOR","ADVISOR",BaseClientes[[#This Row],[tipoDeCliente]]="FAMILIA","RETENCAO",BaseClientes[[#This Row],[tipoDeCliente]]="RETENCAO","RETENCAO",BaseClientes[[#This Row],[tipoDeCliente]]="NORMAL","CONSULTORIA",BaseClientes[[#This Row],[tipoDeCliente]]="HIBRIDO","CONSULTORIA")</f>
        <v>CONSULTORIA</v>
      </c>
      <c r="S262" s="68" t="s">
        <v>2799</v>
      </c>
      <c r="T262" s="68" t="s">
        <v>185</v>
      </c>
      <c r="U262" s="68" t="s">
        <v>1908</v>
      </c>
      <c r="V262" s="71">
        <v>5511993292933</v>
      </c>
      <c r="W262" s="69">
        <v>44704</v>
      </c>
      <c r="X262" s="69">
        <v>44704</v>
      </c>
      <c r="Y262" s="68" t="s">
        <v>1907</v>
      </c>
      <c r="Z262" s="68" t="s">
        <v>1904</v>
      </c>
      <c r="AA262" s="68" t="s">
        <v>1902</v>
      </c>
      <c r="AB262" s="68" t="s">
        <v>847</v>
      </c>
      <c r="AC262" s="68" t="s">
        <v>53</v>
      </c>
      <c r="AD262" s="68" t="s">
        <v>54</v>
      </c>
      <c r="AE262" s="68" t="s">
        <v>176</v>
      </c>
      <c r="AF262" s="72">
        <v>1</v>
      </c>
      <c r="AG262" s="68">
        <v>2</v>
      </c>
      <c r="AH262" s="68" t="s">
        <v>54</v>
      </c>
      <c r="AI262" s="68" t="s">
        <v>56</v>
      </c>
      <c r="AJ262" s="68" t="s">
        <v>54</v>
      </c>
      <c r="AK262" s="68" t="str" cm="1">
        <f t="array" ref="AK2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2" s="69" t="s">
        <v>58</v>
      </c>
      <c r="AM262" s="69"/>
    </row>
    <row r="263" spans="1:39" ht="15" customHeight="1" x14ac:dyDescent="0.3">
      <c r="A263" s="68">
        <v>310</v>
      </c>
      <c r="B263" s="68" t="s">
        <v>1909</v>
      </c>
      <c r="C263" s="69">
        <v>30460</v>
      </c>
      <c r="D263" s="68" t="s">
        <v>40</v>
      </c>
      <c r="E263" s="71">
        <v>12052022310</v>
      </c>
      <c r="F263" s="68">
        <v>2125874</v>
      </c>
      <c r="G263" s="68">
        <v>3805413</v>
      </c>
      <c r="H263" s="68" t="s">
        <v>4245</v>
      </c>
      <c r="I263" s="68" t="s">
        <v>4246</v>
      </c>
      <c r="J263" s="68" t="s">
        <v>1912</v>
      </c>
      <c r="K263" s="105" t="s">
        <v>1913</v>
      </c>
      <c r="L263" s="68" t="s">
        <v>1911</v>
      </c>
      <c r="M263" s="68" t="s">
        <v>1909</v>
      </c>
      <c r="N263" s="71">
        <v>5511998773185</v>
      </c>
      <c r="O263" s="71" t="s">
        <v>106</v>
      </c>
      <c r="P263" s="71" t="s">
        <v>65</v>
      </c>
      <c r="Q263" s="68" t="s">
        <v>66</v>
      </c>
      <c r="R263" s="68" t="str" cm="1">
        <f t="array" ref="R263">_xlfn.IFS(BaseClientes[[#This Row],[tipoDeCliente]]="ADVISOR","ADVISOR",BaseClientes[[#This Row],[tipoDeCliente]]="FAMILIA","RETENCAO",BaseClientes[[#This Row],[tipoDeCliente]]="RETENCAO","RETENCAO",BaseClientes[[#This Row],[tipoDeCliente]]="NORMAL","CONSULTORIA",BaseClientes[[#This Row],[tipoDeCliente]]="HIBRIDO","CONSULTORIA")</f>
        <v>CONSULTORIA</v>
      </c>
      <c r="S263" s="68" t="s">
        <v>2799</v>
      </c>
      <c r="T263" s="68" t="s">
        <v>185</v>
      </c>
      <c r="U263" s="68" t="s">
        <v>1915</v>
      </c>
      <c r="V263" s="71">
        <v>5511998773185</v>
      </c>
      <c r="W263" s="69">
        <v>44693</v>
      </c>
      <c r="X263" s="69">
        <v>44693</v>
      </c>
      <c r="Y263" s="68" t="s">
        <v>1914</v>
      </c>
      <c r="Z263" s="68" t="s">
        <v>1911</v>
      </c>
      <c r="AA263" s="68" t="s">
        <v>1909</v>
      </c>
      <c r="AB263" s="68" t="s">
        <v>3902</v>
      </c>
      <c r="AC263" s="68" t="s">
        <v>53</v>
      </c>
      <c r="AD263" s="68" t="s">
        <v>54</v>
      </c>
      <c r="AE263" s="68" t="s">
        <v>176</v>
      </c>
      <c r="AF263" s="72">
        <v>1</v>
      </c>
      <c r="AG263" s="68">
        <v>2</v>
      </c>
      <c r="AH263" s="68" t="s">
        <v>54</v>
      </c>
      <c r="AI263" s="68" t="s">
        <v>56</v>
      </c>
      <c r="AJ263" s="68" t="s">
        <v>54</v>
      </c>
      <c r="AK263" s="68" t="str" cm="1">
        <f t="array" ref="AK2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3" s="69" t="s">
        <v>58</v>
      </c>
      <c r="AM263" s="69"/>
    </row>
    <row r="264" spans="1:39" ht="15" customHeight="1" x14ac:dyDescent="0.3">
      <c r="A264" s="68">
        <v>311</v>
      </c>
      <c r="B264" s="68" t="s">
        <v>1916</v>
      </c>
      <c r="C264" s="69">
        <v>28630</v>
      </c>
      <c r="D264" s="68" t="s">
        <v>72</v>
      </c>
      <c r="E264" s="71">
        <v>13052022311</v>
      </c>
      <c r="F264" s="68">
        <v>4391645</v>
      </c>
      <c r="G264" s="68"/>
      <c r="H264" s="68"/>
      <c r="I264" s="68" t="s">
        <v>42</v>
      </c>
      <c r="J264" s="68" t="s">
        <v>1918</v>
      </c>
      <c r="K264" s="70" t="s">
        <v>1919</v>
      </c>
      <c r="L264" s="68" t="s">
        <v>4249</v>
      </c>
      <c r="M264" s="68" t="s">
        <v>1916</v>
      </c>
      <c r="N264" s="71" t="s">
        <v>42</v>
      </c>
      <c r="O264" s="71" t="s">
        <v>65</v>
      </c>
      <c r="P264" s="71" t="s">
        <v>42</v>
      </c>
      <c r="Q264" s="68" t="s">
        <v>1073</v>
      </c>
      <c r="R264" s="68" t="str" cm="1">
        <f t="array" ref="R264">_xlfn.IFS(BaseClientes[[#This Row],[tipoDeCliente]]="ADVISOR","ADVISOR",BaseClientes[[#This Row],[tipoDeCliente]]="FAMILIA","RETENCAO",BaseClientes[[#This Row],[tipoDeCliente]]="RETENCAO","RETENCAO",BaseClientes[[#This Row],[tipoDeCliente]]="NORMAL","CONSULTORIA",BaseClientes[[#This Row],[tipoDeCliente]]="HIBRIDO","CONSULTORIA")</f>
        <v>RETENCAO</v>
      </c>
      <c r="S264" s="68" t="s">
        <v>49</v>
      </c>
      <c r="T264" s="68" t="s">
        <v>50</v>
      </c>
      <c r="U264" s="68" t="s">
        <v>1921</v>
      </c>
      <c r="V264" s="71">
        <v>5581991787770</v>
      </c>
      <c r="W264" s="69">
        <v>44694</v>
      </c>
      <c r="X264" s="69">
        <v>44694</v>
      </c>
      <c r="Y264" s="68" t="s">
        <v>1920</v>
      </c>
      <c r="Z264" s="68" t="s">
        <v>4249</v>
      </c>
      <c r="AA264" s="68" t="s">
        <v>1916</v>
      </c>
      <c r="AB264" s="68" t="s">
        <v>3912</v>
      </c>
      <c r="AC264" s="68" t="s">
        <v>140</v>
      </c>
      <c r="AD264" s="68" t="s">
        <v>54</v>
      </c>
      <c r="AE264" s="68" t="s">
        <v>68</v>
      </c>
      <c r="AF264" s="72">
        <v>0</v>
      </c>
      <c r="AG264" s="68"/>
      <c r="AH264" s="68" t="s">
        <v>56</v>
      </c>
      <c r="AI264" s="68" t="s">
        <v>56</v>
      </c>
      <c r="AJ264" s="68" t="s">
        <v>56</v>
      </c>
      <c r="AK264" s="68" t="str" cm="1">
        <f t="array" ref="AK2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4" s="69" t="s">
        <v>58</v>
      </c>
      <c r="AM264" s="69"/>
    </row>
    <row r="265" spans="1:39" ht="15" customHeight="1" x14ac:dyDescent="0.3">
      <c r="A265" s="68">
        <v>312</v>
      </c>
      <c r="B265" s="68" t="s">
        <v>1922</v>
      </c>
      <c r="C265" s="69">
        <v>28136</v>
      </c>
      <c r="D265" s="68" t="s">
        <v>72</v>
      </c>
      <c r="E265" s="71">
        <v>6102021312</v>
      </c>
      <c r="F265" s="68">
        <v>6900933</v>
      </c>
      <c r="G265" s="68"/>
      <c r="H265" s="68"/>
      <c r="I265" s="68" t="s">
        <v>42</v>
      </c>
      <c r="J265" s="68" t="s">
        <v>1924</v>
      </c>
      <c r="K265" s="105" t="s">
        <v>1925</v>
      </c>
      <c r="L265" s="68" t="s">
        <v>4123</v>
      </c>
      <c r="M265" s="68" t="s">
        <v>1922</v>
      </c>
      <c r="N265" s="71" t="s">
        <v>42</v>
      </c>
      <c r="O265" s="71" t="s">
        <v>42</v>
      </c>
      <c r="P265" s="71" t="s">
        <v>42</v>
      </c>
      <c r="Q265" s="68" t="s">
        <v>316</v>
      </c>
      <c r="R265" s="68" t="str" cm="1">
        <f t="array" ref="R265">_xlfn.IFS(BaseClientes[[#This Row],[tipoDeCliente]]="ADVISOR","ADVISOR",BaseClientes[[#This Row],[tipoDeCliente]]="FAMILIA","RETENCAO",BaseClientes[[#This Row],[tipoDeCliente]]="RETENCAO","RETENCAO",BaseClientes[[#This Row],[tipoDeCliente]]="NORMAL","CONSULTORIA",BaseClientes[[#This Row],[tipoDeCliente]]="HIBRIDO","CONSULTORIA")</f>
        <v>RETENCAO</v>
      </c>
      <c r="S265" s="68" t="s">
        <v>317</v>
      </c>
      <c r="T265" s="68" t="s">
        <v>50</v>
      </c>
      <c r="U265" s="68" t="s">
        <v>318</v>
      </c>
      <c r="V265" s="71">
        <v>55819885327355</v>
      </c>
      <c r="W265" s="69">
        <v>44475</v>
      </c>
      <c r="X265" s="69">
        <v>44475</v>
      </c>
      <c r="Y265" s="68" t="s">
        <v>316</v>
      </c>
      <c r="Z265" s="68" t="s">
        <v>4123</v>
      </c>
      <c r="AA265" s="68" t="s">
        <v>1922</v>
      </c>
      <c r="AB265" s="68" t="s">
        <v>4064</v>
      </c>
      <c r="AC265" s="68" t="s">
        <v>53</v>
      </c>
      <c r="AD265" s="68" t="s">
        <v>56</v>
      </c>
      <c r="AE265" s="68" t="s">
        <v>55</v>
      </c>
      <c r="AF265" s="72">
        <v>1</v>
      </c>
      <c r="AG265" s="68"/>
      <c r="AH265" s="68" t="s">
        <v>56</v>
      </c>
      <c r="AI265" s="68" t="s">
        <v>56</v>
      </c>
      <c r="AJ265" s="68" t="s">
        <v>56</v>
      </c>
      <c r="AK265" s="68" t="str" cm="1">
        <f t="array" ref="AK2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5" s="69" t="s">
        <v>69</v>
      </c>
      <c r="AM265" s="69">
        <v>45803</v>
      </c>
    </row>
    <row r="266" spans="1:39" ht="15" customHeight="1" x14ac:dyDescent="0.3">
      <c r="A266" s="68">
        <v>315</v>
      </c>
      <c r="B266" s="68" t="s">
        <v>1927</v>
      </c>
      <c r="C266" s="69">
        <v>30963</v>
      </c>
      <c r="D266" s="68" t="s">
        <v>72</v>
      </c>
      <c r="E266" s="71">
        <v>26052022315</v>
      </c>
      <c r="F266" s="68">
        <v>5614296</v>
      </c>
      <c r="G266" s="68"/>
      <c r="H266" s="68"/>
      <c r="I266" s="68" t="s">
        <v>42</v>
      </c>
      <c r="J266" s="68" t="s">
        <v>1929</v>
      </c>
      <c r="K266" s="70" t="s">
        <v>1930</v>
      </c>
      <c r="L266" s="68" t="s">
        <v>1931</v>
      </c>
      <c r="M266" s="68" t="s">
        <v>1669</v>
      </c>
      <c r="N266" s="71">
        <v>5581973126556</v>
      </c>
      <c r="O266" s="71" t="s">
        <v>65</v>
      </c>
      <c r="P266" s="71" t="s">
        <v>42</v>
      </c>
      <c r="Q266" s="68" t="s">
        <v>1073</v>
      </c>
      <c r="R266" s="68" t="str" cm="1">
        <f t="array" ref="R266">_xlfn.IFS(BaseClientes[[#This Row],[tipoDeCliente]]="ADVISOR","ADVISOR",BaseClientes[[#This Row],[tipoDeCliente]]="FAMILIA","RETENCAO",BaseClientes[[#This Row],[tipoDeCliente]]="RETENCAO","RETENCAO",BaseClientes[[#This Row],[tipoDeCliente]]="NORMAL","CONSULTORIA",BaseClientes[[#This Row],[tipoDeCliente]]="HIBRIDO","CONSULTORIA")</f>
        <v>RETENCAO</v>
      </c>
      <c r="S266" s="68" t="s">
        <v>1932</v>
      </c>
      <c r="T266" s="68" t="s">
        <v>50</v>
      </c>
      <c r="U266" s="68" t="s">
        <v>1933</v>
      </c>
      <c r="V266" s="71">
        <v>5581997592354</v>
      </c>
      <c r="W266" s="69">
        <v>44707</v>
      </c>
      <c r="X266" s="69">
        <v>44707</v>
      </c>
      <c r="Y266" s="68" t="s">
        <v>1073</v>
      </c>
      <c r="Z266" s="68" t="s">
        <v>4161</v>
      </c>
      <c r="AA266" s="68" t="s">
        <v>1669</v>
      </c>
      <c r="AB266" s="68" t="s">
        <v>3893</v>
      </c>
      <c r="AC266" s="68" t="s">
        <v>53</v>
      </c>
      <c r="AD266" s="68" t="s">
        <v>56</v>
      </c>
      <c r="AE266" s="68" t="s">
        <v>55</v>
      </c>
      <c r="AF266" s="72">
        <v>1</v>
      </c>
      <c r="AG266" s="68"/>
      <c r="AH266" s="68" t="s">
        <v>56</v>
      </c>
      <c r="AI266" s="68" t="s">
        <v>56</v>
      </c>
      <c r="AJ266" s="68" t="s">
        <v>56</v>
      </c>
      <c r="AK266" s="68" t="str" cm="1">
        <f t="array" ref="AK2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6" s="69" t="s">
        <v>69</v>
      </c>
      <c r="AM266" s="69">
        <v>45884</v>
      </c>
    </row>
    <row r="267" spans="1:39" ht="15" customHeight="1" x14ac:dyDescent="0.3">
      <c r="A267" s="68">
        <v>316</v>
      </c>
      <c r="B267" s="68" t="s">
        <v>1935</v>
      </c>
      <c r="C267" s="69">
        <v>37426</v>
      </c>
      <c r="D267" s="68" t="s">
        <v>72</v>
      </c>
      <c r="E267" s="71">
        <v>2052022316</v>
      </c>
      <c r="F267" s="68">
        <v>7901917</v>
      </c>
      <c r="G267" s="68"/>
      <c r="H267" s="68"/>
      <c r="I267" s="68" t="s">
        <v>42</v>
      </c>
      <c r="J267" s="68" t="s">
        <v>1937</v>
      </c>
      <c r="K267" s="70" t="s">
        <v>1938</v>
      </c>
      <c r="L267" s="68" t="s">
        <v>4230</v>
      </c>
      <c r="M267" s="68" t="s">
        <v>1935</v>
      </c>
      <c r="N267" s="71">
        <v>5581992676678</v>
      </c>
      <c r="O267" s="71" t="s">
        <v>65</v>
      </c>
      <c r="P267" s="71" t="s">
        <v>42</v>
      </c>
      <c r="Q267" s="68" t="s">
        <v>1723</v>
      </c>
      <c r="R267" s="68" t="str" cm="1">
        <f t="array" ref="R267">_xlfn.IFS(BaseClientes[[#This Row],[tipoDeCliente]]="ADVISOR","ADVISOR",BaseClientes[[#This Row],[tipoDeCliente]]="FAMILIA","RETENCAO",BaseClientes[[#This Row],[tipoDeCliente]]="RETENCAO","RETENCAO",BaseClientes[[#This Row],[tipoDeCliente]]="NORMAL","CONSULTORIA",BaseClientes[[#This Row],[tipoDeCliente]]="HIBRIDO","CONSULTORIA")</f>
        <v>RETENCAO</v>
      </c>
      <c r="S267" s="68" t="s">
        <v>49</v>
      </c>
      <c r="T267" s="68" t="s">
        <v>50</v>
      </c>
      <c r="U267" s="68" t="s">
        <v>1940</v>
      </c>
      <c r="V267" s="71">
        <v>5581992676678</v>
      </c>
      <c r="W267" s="69">
        <v>44683</v>
      </c>
      <c r="X267" s="69">
        <v>44683</v>
      </c>
      <c r="Y267" s="68" t="s">
        <v>1939</v>
      </c>
      <c r="Z267" s="68" t="s">
        <v>4230</v>
      </c>
      <c r="AA267" s="68" t="s">
        <v>1935</v>
      </c>
      <c r="AB267" s="68" t="s">
        <v>1941</v>
      </c>
      <c r="AC267" s="68" t="s">
        <v>140</v>
      </c>
      <c r="AD267" s="68" t="s">
        <v>54</v>
      </c>
      <c r="AE267" s="68" t="s">
        <v>55</v>
      </c>
      <c r="AF267" s="72">
        <v>1</v>
      </c>
      <c r="AG267" s="68"/>
      <c r="AH267" s="68" t="s">
        <v>56</v>
      </c>
      <c r="AI267" s="68" t="s">
        <v>56</v>
      </c>
      <c r="AJ267" s="68" t="s">
        <v>56</v>
      </c>
      <c r="AK267" s="68" t="str" cm="1">
        <f t="array" ref="AK2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7" s="69" t="s">
        <v>69</v>
      </c>
      <c r="AM267" s="69"/>
    </row>
    <row r="268" spans="1:39" ht="15" customHeight="1" x14ac:dyDescent="0.3">
      <c r="A268" s="68">
        <v>319</v>
      </c>
      <c r="B268" s="68" t="s">
        <v>1942</v>
      </c>
      <c r="C268" s="69">
        <v>34723</v>
      </c>
      <c r="D268" s="68" t="s">
        <v>40</v>
      </c>
      <c r="E268" s="71">
        <v>18022022319</v>
      </c>
      <c r="F268" s="68">
        <v>7710245</v>
      </c>
      <c r="G268" s="68"/>
      <c r="H268" s="68"/>
      <c r="I268" s="68" t="s">
        <v>3946</v>
      </c>
      <c r="J268" s="68" t="s">
        <v>1945</v>
      </c>
      <c r="K268" s="105" t="s">
        <v>1946</v>
      </c>
      <c r="L268" s="68" t="s">
        <v>1944</v>
      </c>
      <c r="M268" s="68" t="s">
        <v>1942</v>
      </c>
      <c r="N268" s="71">
        <v>19494322510</v>
      </c>
      <c r="O268" s="71" t="s">
        <v>106</v>
      </c>
      <c r="P268" s="71" t="s">
        <v>106</v>
      </c>
      <c r="Q268" s="68" t="s">
        <v>66</v>
      </c>
      <c r="R268" s="68" t="str" cm="1">
        <f t="array" ref="R268">_xlfn.IFS(BaseClientes[[#This Row],[tipoDeCliente]]="ADVISOR","ADVISOR",BaseClientes[[#This Row],[tipoDeCliente]]="FAMILIA","RETENCAO",BaseClientes[[#This Row],[tipoDeCliente]]="RETENCAO","RETENCAO",BaseClientes[[#This Row],[tipoDeCliente]]="NORMAL","CONSULTORIA",BaseClientes[[#This Row],[tipoDeCliente]]="HIBRIDO","CONSULTORIA")</f>
        <v>CONSULTORIA</v>
      </c>
      <c r="S268" s="68" t="s">
        <v>49</v>
      </c>
      <c r="T268" s="68" t="s">
        <v>50</v>
      </c>
      <c r="U268" s="68" t="s">
        <v>1948</v>
      </c>
      <c r="V268" s="71">
        <v>19494322510</v>
      </c>
      <c r="W268" s="69">
        <v>44099</v>
      </c>
      <c r="X268" s="69">
        <v>44855</v>
      </c>
      <c r="Y268" s="68" t="s">
        <v>1947</v>
      </c>
      <c r="Z268" s="68" t="s">
        <v>1944</v>
      </c>
      <c r="AA268" s="68" t="s">
        <v>1942</v>
      </c>
      <c r="AB268" s="68" t="s">
        <v>3947</v>
      </c>
      <c r="AC268" s="68" t="s">
        <v>53</v>
      </c>
      <c r="AD268" s="68" t="s">
        <v>56</v>
      </c>
      <c r="AE268" s="68" t="s">
        <v>176</v>
      </c>
      <c r="AF268" s="72">
        <v>1</v>
      </c>
      <c r="AG268" s="68">
        <v>1</v>
      </c>
      <c r="AH268" s="68" t="s">
        <v>54</v>
      </c>
      <c r="AI268" s="68" t="s">
        <v>56</v>
      </c>
      <c r="AJ268" s="68" t="s">
        <v>54</v>
      </c>
      <c r="AK268" s="68" t="str" cm="1">
        <f t="array" ref="AK2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8" s="69" t="s">
        <v>58</v>
      </c>
      <c r="AM268" s="69"/>
    </row>
    <row r="269" spans="1:39" ht="15" customHeight="1" x14ac:dyDescent="0.3">
      <c r="A269" s="68">
        <v>321</v>
      </c>
      <c r="B269" s="68" t="s">
        <v>1950</v>
      </c>
      <c r="C269" s="69">
        <v>36177</v>
      </c>
      <c r="D269" s="68" t="s">
        <v>40</v>
      </c>
      <c r="E269" s="71">
        <v>18042022321</v>
      </c>
      <c r="F269" s="68">
        <v>3672188</v>
      </c>
      <c r="G269" s="68"/>
      <c r="H269" s="68"/>
      <c r="I269" s="68" t="s">
        <v>4222</v>
      </c>
      <c r="J269" s="68" t="s">
        <v>1953</v>
      </c>
      <c r="K269" s="105" t="s">
        <v>1954</v>
      </c>
      <c r="L269" s="68" t="s">
        <v>1955</v>
      </c>
      <c r="M269" s="68" t="s">
        <v>1610</v>
      </c>
      <c r="N269" s="71">
        <v>5583991835653</v>
      </c>
      <c r="O269" s="71" t="s">
        <v>65</v>
      </c>
      <c r="P269" s="71" t="s">
        <v>42</v>
      </c>
      <c r="Q269" s="68" t="s">
        <v>66</v>
      </c>
      <c r="R269" s="68" t="str" cm="1">
        <f t="array" ref="R269">_xlfn.IFS(BaseClientes[[#This Row],[tipoDeCliente]]="ADVISOR","ADVISOR",BaseClientes[[#This Row],[tipoDeCliente]]="FAMILIA","RETENCAO",BaseClientes[[#This Row],[tipoDeCliente]]="RETENCAO","RETENCAO",BaseClientes[[#This Row],[tipoDeCliente]]="NORMAL","CONSULTORIA",BaseClientes[[#This Row],[tipoDeCliente]]="HIBRIDO","CONSULTORIA")</f>
        <v>CONSULTORIA</v>
      </c>
      <c r="S269" s="68" t="s">
        <v>1616</v>
      </c>
      <c r="T269" s="68" t="s">
        <v>196</v>
      </c>
      <c r="U269" s="68" t="s">
        <v>1617</v>
      </c>
      <c r="V269" s="71">
        <v>5583991835653</v>
      </c>
      <c r="W269" s="69">
        <v>44669</v>
      </c>
      <c r="X269" s="69">
        <v>44669</v>
      </c>
      <c r="Y269" s="68" t="s">
        <v>1615</v>
      </c>
      <c r="Z269" s="68" t="s">
        <v>1612</v>
      </c>
      <c r="AA269" s="68" t="s">
        <v>1610</v>
      </c>
      <c r="AB269" s="68" t="s">
        <v>151</v>
      </c>
      <c r="AC269" s="68" t="s">
        <v>140</v>
      </c>
      <c r="AD269" s="68" t="s">
        <v>56</v>
      </c>
      <c r="AE269" s="68" t="s">
        <v>176</v>
      </c>
      <c r="AF269" s="72">
        <v>1</v>
      </c>
      <c r="AG269" s="68">
        <v>1</v>
      </c>
      <c r="AH269" s="68" t="s">
        <v>54</v>
      </c>
      <c r="AI269" s="68" t="s">
        <v>56</v>
      </c>
      <c r="AJ269" s="68" t="s">
        <v>54</v>
      </c>
      <c r="AK269" s="68" t="str" cm="1">
        <f t="array" ref="AK2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9" s="69" t="s">
        <v>58</v>
      </c>
      <c r="AM269" s="69"/>
    </row>
    <row r="270" spans="1:39" ht="15" customHeight="1" x14ac:dyDescent="0.3">
      <c r="A270" s="68">
        <v>325</v>
      </c>
      <c r="B270" s="68" t="s">
        <v>1956</v>
      </c>
      <c r="C270" s="69">
        <v>25148</v>
      </c>
      <c r="D270" s="68" t="s">
        <v>72</v>
      </c>
      <c r="E270" s="71">
        <v>10102021325</v>
      </c>
      <c r="F270" s="68">
        <v>8579810</v>
      </c>
      <c r="G270" s="68"/>
      <c r="H270" s="68"/>
      <c r="I270" s="68" t="s">
        <v>42</v>
      </c>
      <c r="J270" s="68" t="s">
        <v>1958</v>
      </c>
      <c r="K270" s="70" t="s">
        <v>1959</v>
      </c>
      <c r="L270" s="68" t="s">
        <v>1960</v>
      </c>
      <c r="M270" s="68" t="s">
        <v>1956</v>
      </c>
      <c r="N270" s="71">
        <v>5581992325802</v>
      </c>
      <c r="O270" s="71" t="s">
        <v>42</v>
      </c>
      <c r="P270" s="71" t="s">
        <v>42</v>
      </c>
      <c r="Q270" s="68" t="s">
        <v>264</v>
      </c>
      <c r="R270" s="68" t="str" cm="1">
        <f t="array" ref="R270">_xlfn.IFS(BaseClientes[[#This Row],[tipoDeCliente]]="ADVISOR","ADVISOR",BaseClientes[[#This Row],[tipoDeCliente]]="FAMILIA","RETENCAO",BaseClientes[[#This Row],[tipoDeCliente]]="RETENCAO","RETENCAO",BaseClientes[[#This Row],[tipoDeCliente]]="NORMAL","CONSULTORIA",BaseClientes[[#This Row],[tipoDeCliente]]="HIBRIDO","CONSULTORIA")</f>
        <v>RETENCAO</v>
      </c>
      <c r="S270" s="68" t="s">
        <v>49</v>
      </c>
      <c r="T270" s="68" t="s">
        <v>50</v>
      </c>
      <c r="U270" s="68" t="s">
        <v>1171</v>
      </c>
      <c r="V270" s="71">
        <v>5581992325802</v>
      </c>
      <c r="W270" s="69">
        <v>44479</v>
      </c>
      <c r="X270" s="69">
        <v>44479</v>
      </c>
      <c r="Y270" s="68" t="s">
        <v>1960</v>
      </c>
      <c r="Z270" s="68" t="s">
        <v>1960</v>
      </c>
      <c r="AA270" s="68" t="s">
        <v>1956</v>
      </c>
      <c r="AB270" s="68" t="s">
        <v>3920</v>
      </c>
      <c r="AC270" s="68" t="s">
        <v>53</v>
      </c>
      <c r="AD270" s="68" t="s">
        <v>54</v>
      </c>
      <c r="AE270" s="68" t="s">
        <v>68</v>
      </c>
      <c r="AF270" s="72">
        <v>0</v>
      </c>
      <c r="AG270" s="68"/>
      <c r="AH270" s="68" t="s">
        <v>56</v>
      </c>
      <c r="AI270" s="68" t="s">
        <v>56</v>
      </c>
      <c r="AJ270" s="68" t="s">
        <v>56</v>
      </c>
      <c r="AK270" s="68" t="str" cm="1">
        <f t="array" ref="AK2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0" s="69" t="s">
        <v>69</v>
      </c>
      <c r="AM270" s="69">
        <v>45120</v>
      </c>
    </row>
    <row r="271" spans="1:39" ht="15" customHeight="1" x14ac:dyDescent="0.3">
      <c r="A271" s="68">
        <v>328</v>
      </c>
      <c r="B271" s="68" t="s">
        <v>1961</v>
      </c>
      <c r="C271" s="69">
        <v>30381</v>
      </c>
      <c r="D271" s="68" t="s">
        <v>72</v>
      </c>
      <c r="E271" s="71">
        <v>25052022328</v>
      </c>
      <c r="F271" s="68">
        <v>540907</v>
      </c>
      <c r="G271" s="68">
        <v>488766</v>
      </c>
      <c r="H271" s="68" t="s">
        <v>4255</v>
      </c>
      <c r="I271" s="68" t="s">
        <v>4256</v>
      </c>
      <c r="J271" s="68" t="s">
        <v>1964</v>
      </c>
      <c r="K271" s="105" t="s">
        <v>1965</v>
      </c>
      <c r="L271" s="68" t="s">
        <v>1963</v>
      </c>
      <c r="M271" s="68" t="s">
        <v>1961</v>
      </c>
      <c r="N271" s="71">
        <v>5534992504446</v>
      </c>
      <c r="O271" s="71" t="s">
        <v>65</v>
      </c>
      <c r="P271" s="71" t="s">
        <v>106</v>
      </c>
      <c r="Q271" s="68" t="s">
        <v>66</v>
      </c>
      <c r="R271" s="68" t="str" cm="1">
        <f t="array" ref="R271">_xlfn.IFS(BaseClientes[[#This Row],[tipoDeCliente]]="ADVISOR","ADVISOR",BaseClientes[[#This Row],[tipoDeCliente]]="FAMILIA","RETENCAO",BaseClientes[[#This Row],[tipoDeCliente]]="RETENCAO","RETENCAO",BaseClientes[[#This Row],[tipoDeCliente]]="NORMAL","CONSULTORIA",BaseClientes[[#This Row],[tipoDeCliente]]="HIBRIDO","CONSULTORIA")</f>
        <v>CONSULTORIA</v>
      </c>
      <c r="S271" s="68" t="s">
        <v>1338</v>
      </c>
      <c r="T271" s="68" t="s">
        <v>896</v>
      </c>
      <c r="U271" s="68" t="s">
        <v>1967</v>
      </c>
      <c r="V271" s="71">
        <v>5534992504446</v>
      </c>
      <c r="W271" s="69">
        <v>44706</v>
      </c>
      <c r="X271" s="69">
        <v>44706</v>
      </c>
      <c r="Y271" s="68" t="s">
        <v>1966</v>
      </c>
      <c r="Z271" s="68" t="s">
        <v>1963</v>
      </c>
      <c r="AA271" s="68" t="s">
        <v>1961</v>
      </c>
      <c r="AB271" s="68" t="s">
        <v>3893</v>
      </c>
      <c r="AC271" s="68" t="s">
        <v>140</v>
      </c>
      <c r="AD271" s="68" t="s">
        <v>54</v>
      </c>
      <c r="AE271" s="68" t="s">
        <v>176</v>
      </c>
      <c r="AF271" s="72">
        <v>1</v>
      </c>
      <c r="AG271" s="68">
        <v>2</v>
      </c>
      <c r="AH271" s="68" t="s">
        <v>54</v>
      </c>
      <c r="AI271" s="68" t="s">
        <v>56</v>
      </c>
      <c r="AJ271" s="68" t="s">
        <v>54</v>
      </c>
      <c r="AK271" s="68" t="str" cm="1">
        <f t="array" ref="AK2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1" s="69" t="s">
        <v>58</v>
      </c>
      <c r="AM271" s="69"/>
    </row>
    <row r="272" spans="1:39" ht="15" customHeight="1" x14ac:dyDescent="0.3">
      <c r="A272" s="68">
        <v>329</v>
      </c>
      <c r="B272" s="68" t="s">
        <v>1968</v>
      </c>
      <c r="C272" s="69">
        <v>29787</v>
      </c>
      <c r="D272" s="68" t="s">
        <v>40</v>
      </c>
      <c r="E272" s="71">
        <v>25052022329</v>
      </c>
      <c r="F272" s="68">
        <v>2980746</v>
      </c>
      <c r="G272" s="68"/>
      <c r="H272" s="68"/>
      <c r="I272" s="68" t="s">
        <v>4257</v>
      </c>
      <c r="J272" s="68" t="s">
        <v>1971</v>
      </c>
      <c r="K272" s="70" t="s">
        <v>1972</v>
      </c>
      <c r="L272" s="68" t="s">
        <v>1970</v>
      </c>
      <c r="M272" s="68" t="s">
        <v>1968</v>
      </c>
      <c r="N272" s="71">
        <v>50762043467</v>
      </c>
      <c r="O272" s="71" t="s">
        <v>106</v>
      </c>
      <c r="P272" s="71" t="s">
        <v>42</v>
      </c>
      <c r="Q272" s="68" t="s">
        <v>66</v>
      </c>
      <c r="R272" s="68" t="str" cm="1">
        <f t="array" ref="R272">_xlfn.IFS(BaseClientes[[#This Row],[tipoDeCliente]]="ADVISOR","ADVISOR",BaseClientes[[#This Row],[tipoDeCliente]]="FAMILIA","RETENCAO",BaseClientes[[#This Row],[tipoDeCliente]]="RETENCAO","RETENCAO",BaseClientes[[#This Row],[tipoDeCliente]]="NORMAL","CONSULTORIA",BaseClientes[[#This Row],[tipoDeCliente]]="HIBRIDO","CONSULTORIA")</f>
        <v>CONSULTORIA</v>
      </c>
      <c r="S272" s="68" t="s">
        <v>1974</v>
      </c>
      <c r="T272" s="68" t="s">
        <v>185</v>
      </c>
      <c r="U272" s="68" t="s">
        <v>1975</v>
      </c>
      <c r="V272" s="71">
        <v>50762043467</v>
      </c>
      <c r="W272" s="69">
        <v>44706</v>
      </c>
      <c r="X272" s="69">
        <v>44706</v>
      </c>
      <c r="Y272" s="68" t="s">
        <v>1973</v>
      </c>
      <c r="Z272" s="68" t="s">
        <v>1970</v>
      </c>
      <c r="AA272" s="68" t="s">
        <v>1968</v>
      </c>
      <c r="AB272" s="68" t="s">
        <v>3902</v>
      </c>
      <c r="AC272" s="68" t="s">
        <v>140</v>
      </c>
      <c r="AD272" s="68" t="s">
        <v>56</v>
      </c>
      <c r="AE272" s="68" t="s">
        <v>176</v>
      </c>
      <c r="AF272" s="72">
        <v>1</v>
      </c>
      <c r="AG272" s="68">
        <v>2</v>
      </c>
      <c r="AH272" s="68" t="s">
        <v>54</v>
      </c>
      <c r="AI272" s="68" t="s">
        <v>56</v>
      </c>
      <c r="AJ272" s="68" t="s">
        <v>54</v>
      </c>
      <c r="AK272" s="68" t="str" cm="1">
        <f t="array" ref="AK2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2" s="69" t="s">
        <v>58</v>
      </c>
      <c r="AM272" s="69"/>
    </row>
    <row r="273" spans="1:39" ht="15" customHeight="1" x14ac:dyDescent="0.3">
      <c r="A273" s="68">
        <v>330</v>
      </c>
      <c r="B273" s="68" t="s">
        <v>1976</v>
      </c>
      <c r="C273" s="69">
        <v>23873</v>
      </c>
      <c r="D273" s="68" t="s">
        <v>40</v>
      </c>
      <c r="E273" s="71">
        <v>18052022330</v>
      </c>
      <c r="F273" s="68">
        <v>5555428</v>
      </c>
      <c r="G273" s="68"/>
      <c r="H273" s="68"/>
      <c r="I273" s="68" t="s">
        <v>42</v>
      </c>
      <c r="J273" s="68" t="s">
        <v>1979</v>
      </c>
      <c r="K273" s="70" t="s">
        <v>1980</v>
      </c>
      <c r="L273" s="68" t="s">
        <v>1981</v>
      </c>
      <c r="M273" s="68" t="s">
        <v>1976</v>
      </c>
      <c r="N273" s="71">
        <v>5581996151005</v>
      </c>
      <c r="O273" s="71" t="s">
        <v>106</v>
      </c>
      <c r="P273" s="71" t="s">
        <v>42</v>
      </c>
      <c r="Q273" s="68" t="s">
        <v>66</v>
      </c>
      <c r="R273" s="68" t="str" cm="1">
        <f t="array" ref="R273">_xlfn.IFS(BaseClientes[[#This Row],[tipoDeCliente]]="ADVISOR","ADVISOR",BaseClientes[[#This Row],[tipoDeCliente]]="FAMILIA","RETENCAO",BaseClientes[[#This Row],[tipoDeCliente]]="RETENCAO","RETENCAO",BaseClientes[[#This Row],[tipoDeCliente]]="NORMAL","CONSULTORIA",BaseClientes[[#This Row],[tipoDeCliente]]="HIBRIDO","CONSULTORIA")</f>
        <v>CONSULTORIA</v>
      </c>
      <c r="S273" s="68" t="s">
        <v>49</v>
      </c>
      <c r="T273" s="68" t="s">
        <v>50</v>
      </c>
      <c r="U273" s="68" t="s">
        <v>1982</v>
      </c>
      <c r="V273" s="71">
        <v>5581996151005</v>
      </c>
      <c r="W273" s="69">
        <v>44699</v>
      </c>
      <c r="X273" s="69">
        <v>44699</v>
      </c>
      <c r="Y273" s="68" t="s">
        <v>1981</v>
      </c>
      <c r="Z273" s="68" t="s">
        <v>1981</v>
      </c>
      <c r="AA273" s="68" t="s">
        <v>1976</v>
      </c>
      <c r="AB273" s="68" t="s">
        <v>3902</v>
      </c>
      <c r="AC273" s="68" t="s">
        <v>53</v>
      </c>
      <c r="AD273" s="68" t="s">
        <v>56</v>
      </c>
      <c r="AE273" s="68" t="s">
        <v>176</v>
      </c>
      <c r="AF273" s="72">
        <v>1</v>
      </c>
      <c r="AG273" s="68" t="s">
        <v>187</v>
      </c>
      <c r="AH273" s="68" t="s">
        <v>54</v>
      </c>
      <c r="AI273" s="68" t="s">
        <v>56</v>
      </c>
      <c r="AJ273" s="68" t="s">
        <v>54</v>
      </c>
      <c r="AK273" s="68" t="str" cm="1">
        <f t="array" ref="AK2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3" s="69" t="s">
        <v>69</v>
      </c>
      <c r="AM273" s="69">
        <v>45183</v>
      </c>
    </row>
    <row r="274" spans="1:39" ht="15" customHeight="1" x14ac:dyDescent="0.3">
      <c r="A274" s="68">
        <v>331</v>
      </c>
      <c r="B274" s="68" t="s">
        <v>1983</v>
      </c>
      <c r="C274" s="69">
        <v>26610</v>
      </c>
      <c r="D274" s="68" t="s">
        <v>40</v>
      </c>
      <c r="E274" s="71">
        <v>7062022331</v>
      </c>
      <c r="F274" s="68">
        <v>8749759</v>
      </c>
      <c r="G274" s="68"/>
      <c r="H274" s="68"/>
      <c r="I274" s="68" t="s">
        <v>4276</v>
      </c>
      <c r="J274" s="68" t="s">
        <v>1986</v>
      </c>
      <c r="K274" s="70" t="s">
        <v>1987</v>
      </c>
      <c r="L274" s="68" t="s">
        <v>4277</v>
      </c>
      <c r="M274" s="68" t="s">
        <v>1983</v>
      </c>
      <c r="N274" s="71">
        <v>5581991910710</v>
      </c>
      <c r="O274" s="71" t="s">
        <v>47</v>
      </c>
      <c r="P274" s="71" t="s">
        <v>42</v>
      </c>
      <c r="Q274" s="68" t="s">
        <v>66</v>
      </c>
      <c r="R274" s="68" t="str" cm="1">
        <f t="array" ref="R274">_xlfn.IFS(BaseClientes[[#This Row],[tipoDeCliente]]="ADVISOR","ADVISOR",BaseClientes[[#This Row],[tipoDeCliente]]="FAMILIA","RETENCAO",BaseClientes[[#This Row],[tipoDeCliente]]="RETENCAO","RETENCAO",BaseClientes[[#This Row],[tipoDeCliente]]="NORMAL","CONSULTORIA",BaseClientes[[#This Row],[tipoDeCliente]]="HIBRIDO","CONSULTORIA")</f>
        <v>CONSULTORIA</v>
      </c>
      <c r="S274" s="68" t="s">
        <v>49</v>
      </c>
      <c r="T274" s="68" t="s">
        <v>50</v>
      </c>
      <c r="U274" s="68" t="s">
        <v>1066</v>
      </c>
      <c r="V274" s="71">
        <v>5581991910710</v>
      </c>
      <c r="W274" s="69">
        <v>44719</v>
      </c>
      <c r="X274" s="69">
        <v>44719</v>
      </c>
      <c r="Y274" s="68" t="s">
        <v>4278</v>
      </c>
      <c r="Z274" s="68" t="s">
        <v>4277</v>
      </c>
      <c r="AA274" s="68" t="s">
        <v>1983</v>
      </c>
      <c r="AB274" s="68" t="s">
        <v>3894</v>
      </c>
      <c r="AC274" s="68" t="s">
        <v>53</v>
      </c>
      <c r="AD274" s="68" t="s">
        <v>56</v>
      </c>
      <c r="AE274" s="68" t="s">
        <v>176</v>
      </c>
      <c r="AF274" s="72">
        <v>1</v>
      </c>
      <c r="AG274" s="68">
        <v>3</v>
      </c>
      <c r="AH274" s="68" t="s">
        <v>54</v>
      </c>
      <c r="AI274" s="68" t="s">
        <v>56</v>
      </c>
      <c r="AJ274" s="68" t="s">
        <v>54</v>
      </c>
      <c r="AK274" s="68" t="str" cm="1">
        <f t="array" ref="AK2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4" s="69" t="s">
        <v>58</v>
      </c>
      <c r="AM274" s="69"/>
    </row>
    <row r="275" spans="1:39" ht="15" customHeight="1" x14ac:dyDescent="0.3">
      <c r="A275" s="68">
        <v>332</v>
      </c>
      <c r="B275" s="68" t="s">
        <v>1989</v>
      </c>
      <c r="C275" s="69">
        <v>27548</v>
      </c>
      <c r="D275" s="68" t="s">
        <v>72</v>
      </c>
      <c r="E275" s="71">
        <v>7062022332</v>
      </c>
      <c r="F275" s="68">
        <v>8792987</v>
      </c>
      <c r="G275" s="68"/>
      <c r="H275" s="68"/>
      <c r="I275" s="68" t="s">
        <v>4283</v>
      </c>
      <c r="J275" s="68" t="s">
        <v>1992</v>
      </c>
      <c r="K275" s="70" t="s">
        <v>1993</v>
      </c>
      <c r="L275" s="68" t="s">
        <v>4284</v>
      </c>
      <c r="M275" s="68" t="s">
        <v>1983</v>
      </c>
      <c r="N275" s="71">
        <v>5581991910989</v>
      </c>
      <c r="O275" s="71" t="s">
        <v>42</v>
      </c>
      <c r="P275" s="71" t="s">
        <v>42</v>
      </c>
      <c r="Q275" s="68" t="s">
        <v>66</v>
      </c>
      <c r="R275" s="68" t="str" cm="1">
        <f t="array" ref="R275">_xlfn.IFS(BaseClientes[[#This Row],[tipoDeCliente]]="ADVISOR","ADVISOR",BaseClientes[[#This Row],[tipoDeCliente]]="FAMILIA","RETENCAO",BaseClientes[[#This Row],[tipoDeCliente]]="RETENCAO","RETENCAO",BaseClientes[[#This Row],[tipoDeCliente]]="NORMAL","CONSULTORIA",BaseClientes[[#This Row],[tipoDeCliente]]="HIBRIDO","CONSULTORIA")</f>
        <v>CONSULTORIA</v>
      </c>
      <c r="S275" s="68" t="s">
        <v>49</v>
      </c>
      <c r="T275" s="68" t="s">
        <v>50</v>
      </c>
      <c r="U275" s="68" t="s">
        <v>1066</v>
      </c>
      <c r="V275" s="71">
        <v>5581991910989</v>
      </c>
      <c r="W275" s="69">
        <v>44719</v>
      </c>
      <c r="X275" s="69">
        <v>44719</v>
      </c>
      <c r="Y275" s="68" t="s">
        <v>4278</v>
      </c>
      <c r="Z275" s="68" t="s">
        <v>4277</v>
      </c>
      <c r="AA275" s="68" t="s">
        <v>1983</v>
      </c>
      <c r="AB275" s="68" t="s">
        <v>3912</v>
      </c>
      <c r="AC275" s="68" t="s">
        <v>53</v>
      </c>
      <c r="AD275" s="68" t="s">
        <v>56</v>
      </c>
      <c r="AE275" s="68" t="s">
        <v>176</v>
      </c>
      <c r="AF275" s="72">
        <v>1</v>
      </c>
      <c r="AG275" s="68">
        <v>3</v>
      </c>
      <c r="AH275" s="68" t="s">
        <v>54</v>
      </c>
      <c r="AI275" s="68" t="s">
        <v>56</v>
      </c>
      <c r="AJ275" s="68" t="s">
        <v>54</v>
      </c>
      <c r="AK275" s="68" t="str" cm="1">
        <f t="array" ref="AK2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5" s="69" t="s">
        <v>58</v>
      </c>
      <c r="AM275" s="69"/>
    </row>
    <row r="276" spans="1:39" ht="15" customHeight="1" x14ac:dyDescent="0.3">
      <c r="A276" s="68">
        <v>333</v>
      </c>
      <c r="B276" s="68" t="s">
        <v>1995</v>
      </c>
      <c r="C276" s="69">
        <v>24431</v>
      </c>
      <c r="D276" s="68" t="s">
        <v>72</v>
      </c>
      <c r="E276" s="71">
        <v>7062022333</v>
      </c>
      <c r="F276" s="68">
        <v>8776435</v>
      </c>
      <c r="G276" s="68"/>
      <c r="H276" s="68"/>
      <c r="I276" s="68" t="s">
        <v>4285</v>
      </c>
      <c r="J276" s="68" t="s">
        <v>1998</v>
      </c>
      <c r="K276" s="70" t="s">
        <v>1999</v>
      </c>
      <c r="L276" s="68" t="s">
        <v>4286</v>
      </c>
      <c r="M276" s="68" t="s">
        <v>1983</v>
      </c>
      <c r="N276" s="71">
        <v>5581999135273</v>
      </c>
      <c r="O276" s="71" t="s">
        <v>106</v>
      </c>
      <c r="P276" s="71" t="s">
        <v>42</v>
      </c>
      <c r="Q276" s="68" t="s">
        <v>66</v>
      </c>
      <c r="R276" s="68" t="str" cm="1">
        <f t="array" ref="R276">_xlfn.IFS(BaseClientes[[#This Row],[tipoDeCliente]]="ADVISOR","ADVISOR",BaseClientes[[#This Row],[tipoDeCliente]]="FAMILIA","RETENCAO",BaseClientes[[#This Row],[tipoDeCliente]]="RETENCAO","RETENCAO",BaseClientes[[#This Row],[tipoDeCliente]]="NORMAL","CONSULTORIA",BaseClientes[[#This Row],[tipoDeCliente]]="HIBRIDO","CONSULTORIA")</f>
        <v>CONSULTORIA</v>
      </c>
      <c r="S276" s="68" t="s">
        <v>49</v>
      </c>
      <c r="T276" s="68" t="s">
        <v>50</v>
      </c>
      <c r="U276" s="68" t="s">
        <v>1066</v>
      </c>
      <c r="V276" s="71">
        <v>5581999135273</v>
      </c>
      <c r="W276" s="69">
        <v>44719</v>
      </c>
      <c r="X276" s="69">
        <v>44719</v>
      </c>
      <c r="Y276" s="68" t="s">
        <v>4278</v>
      </c>
      <c r="Z276" s="68" t="s">
        <v>4286</v>
      </c>
      <c r="AA276" s="68" t="s">
        <v>1995</v>
      </c>
      <c r="AB276" s="68" t="s">
        <v>4092</v>
      </c>
      <c r="AC276" s="68" t="s">
        <v>53</v>
      </c>
      <c r="AD276" s="68" t="s">
        <v>56</v>
      </c>
      <c r="AE276" s="68" t="s">
        <v>176</v>
      </c>
      <c r="AF276" s="72">
        <v>1</v>
      </c>
      <c r="AG276" s="68">
        <v>3</v>
      </c>
      <c r="AH276" s="68" t="s">
        <v>54</v>
      </c>
      <c r="AI276" s="68" t="s">
        <v>56</v>
      </c>
      <c r="AJ276" s="68" t="s">
        <v>54</v>
      </c>
      <c r="AK276" s="68" t="str" cm="1">
        <f t="array" ref="AK2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6" s="69" t="s">
        <v>58</v>
      </c>
      <c r="AM276" s="69"/>
    </row>
    <row r="277" spans="1:39" ht="15" customHeight="1" x14ac:dyDescent="0.3">
      <c r="A277" s="68">
        <v>335</v>
      </c>
      <c r="B277" s="68" t="s">
        <v>2001</v>
      </c>
      <c r="C277" s="69">
        <v>23926</v>
      </c>
      <c r="D277" s="68" t="s">
        <v>40</v>
      </c>
      <c r="E277" s="71">
        <v>7062022335</v>
      </c>
      <c r="F277" s="68">
        <v>3775232</v>
      </c>
      <c r="G277" s="68">
        <v>3743541</v>
      </c>
      <c r="H277" s="68"/>
      <c r="I277" s="68" t="s">
        <v>4279</v>
      </c>
      <c r="J277" s="68" t="s">
        <v>2004</v>
      </c>
      <c r="K277" s="105" t="s">
        <v>2005</v>
      </c>
      <c r="L277" s="68" t="s">
        <v>4280</v>
      </c>
      <c r="M277" s="68" t="s">
        <v>1983</v>
      </c>
      <c r="N277" s="71">
        <v>5581981791703</v>
      </c>
      <c r="O277" s="71" t="s">
        <v>42</v>
      </c>
      <c r="P277" s="71" t="s">
        <v>106</v>
      </c>
      <c r="Q277" s="68" t="s">
        <v>66</v>
      </c>
      <c r="R277" s="68" t="str" cm="1">
        <f t="array" ref="R277">_xlfn.IFS(BaseClientes[[#This Row],[tipoDeCliente]]="ADVISOR","ADVISOR",BaseClientes[[#This Row],[tipoDeCliente]]="FAMILIA","RETENCAO",BaseClientes[[#This Row],[tipoDeCliente]]="RETENCAO","RETENCAO",BaseClientes[[#This Row],[tipoDeCliente]]="NORMAL","CONSULTORIA",BaseClientes[[#This Row],[tipoDeCliente]]="HIBRIDO","CONSULTORIA")</f>
        <v>CONSULTORIA</v>
      </c>
      <c r="S277" s="68" t="s">
        <v>49</v>
      </c>
      <c r="T277" s="68" t="s">
        <v>50</v>
      </c>
      <c r="U277" s="68" t="s">
        <v>1066</v>
      </c>
      <c r="V277" s="71">
        <v>5581992933318</v>
      </c>
      <c r="W277" s="69">
        <v>44719</v>
      </c>
      <c r="X277" s="69">
        <v>44719</v>
      </c>
      <c r="Y277" s="68" t="s">
        <v>4278</v>
      </c>
      <c r="Z277" s="68" t="s">
        <v>4280</v>
      </c>
      <c r="AA277" s="68" t="s">
        <v>2001</v>
      </c>
      <c r="AB277" s="68" t="s">
        <v>3894</v>
      </c>
      <c r="AC277" s="68"/>
      <c r="AD277" s="68"/>
      <c r="AE277" s="68" t="s">
        <v>176</v>
      </c>
      <c r="AF277" s="72">
        <v>1</v>
      </c>
      <c r="AG277" s="68">
        <v>3</v>
      </c>
      <c r="AH277" s="68" t="s">
        <v>54</v>
      </c>
      <c r="AI277" s="68" t="s">
        <v>54</v>
      </c>
      <c r="AJ277" s="68" t="s">
        <v>54</v>
      </c>
      <c r="AK277" s="68" t="str" cm="1">
        <f t="array" ref="AK2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7" s="69" t="s">
        <v>58</v>
      </c>
      <c r="AM277" s="69"/>
    </row>
    <row r="278" spans="1:39" ht="15" customHeight="1" x14ac:dyDescent="0.3">
      <c r="A278" s="68">
        <v>336</v>
      </c>
      <c r="B278" s="68" t="s">
        <v>2007</v>
      </c>
      <c r="C278" s="69">
        <v>28558</v>
      </c>
      <c r="D278" s="68" t="s">
        <v>40</v>
      </c>
      <c r="E278" s="71">
        <v>1072022336</v>
      </c>
      <c r="F278" s="68">
        <v>3177081</v>
      </c>
      <c r="G278" s="68">
        <v>8062309</v>
      </c>
      <c r="H278" s="68"/>
      <c r="I278" s="68" t="s">
        <v>4295</v>
      </c>
      <c r="J278" s="68" t="s">
        <v>2010</v>
      </c>
      <c r="K278" s="70" t="s">
        <v>2011</v>
      </c>
      <c r="L278" s="68" t="s">
        <v>2009</v>
      </c>
      <c r="M278" s="68" t="s">
        <v>2007</v>
      </c>
      <c r="N278" s="71">
        <v>5583981030013</v>
      </c>
      <c r="O278" s="71" t="s">
        <v>106</v>
      </c>
      <c r="P278" s="71" t="s">
        <v>42</v>
      </c>
      <c r="Q278" s="68" t="s">
        <v>66</v>
      </c>
      <c r="R278" s="68" t="str" cm="1">
        <f t="array" ref="R278">_xlfn.IFS(BaseClientes[[#This Row],[tipoDeCliente]]="ADVISOR","ADVISOR",BaseClientes[[#This Row],[tipoDeCliente]]="FAMILIA","RETENCAO",BaseClientes[[#This Row],[tipoDeCliente]]="RETENCAO","RETENCAO",BaseClientes[[#This Row],[tipoDeCliente]]="NORMAL","CONSULTORIA",BaseClientes[[#This Row],[tipoDeCliente]]="HIBRIDO","CONSULTORIA")</f>
        <v>CONSULTORIA</v>
      </c>
      <c r="S278" s="68" t="s">
        <v>2013</v>
      </c>
      <c r="T278" s="68" t="s">
        <v>196</v>
      </c>
      <c r="U278" s="68" t="s">
        <v>2014</v>
      </c>
      <c r="V278" s="71">
        <v>5583981030013</v>
      </c>
      <c r="W278" s="69">
        <v>44743</v>
      </c>
      <c r="X278" s="69">
        <v>44743</v>
      </c>
      <c r="Y278" s="68" t="s">
        <v>2012</v>
      </c>
      <c r="Z278" s="68" t="s">
        <v>2009</v>
      </c>
      <c r="AA278" s="68" t="s">
        <v>2007</v>
      </c>
      <c r="AB278" s="68" t="s">
        <v>3893</v>
      </c>
      <c r="AC278" s="68" t="s">
        <v>2015</v>
      </c>
      <c r="AD278" s="68" t="s">
        <v>54</v>
      </c>
      <c r="AE278" s="68" t="s">
        <v>176</v>
      </c>
      <c r="AF278" s="72">
        <v>1</v>
      </c>
      <c r="AG278" s="68">
        <v>2</v>
      </c>
      <c r="AH278" s="68" t="s">
        <v>54</v>
      </c>
      <c r="AI278" s="68" t="s">
        <v>54</v>
      </c>
      <c r="AJ278" s="68" t="s">
        <v>54</v>
      </c>
      <c r="AK278" s="68" t="str" cm="1">
        <f t="array" ref="AK2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8" s="69" t="s">
        <v>58</v>
      </c>
      <c r="AM278" s="69"/>
    </row>
    <row r="279" spans="1:39" ht="15" customHeight="1" x14ac:dyDescent="0.3">
      <c r="A279" s="68">
        <v>337</v>
      </c>
      <c r="B279" s="68" t="s">
        <v>2016</v>
      </c>
      <c r="C279" s="69">
        <v>42189</v>
      </c>
      <c r="D279" s="68" t="s">
        <v>40</v>
      </c>
      <c r="E279" s="71">
        <v>1072022337</v>
      </c>
      <c r="F279" s="68">
        <v>5376760</v>
      </c>
      <c r="G279" s="68">
        <v>8065264</v>
      </c>
      <c r="H279" s="68"/>
      <c r="I279" s="68" t="s">
        <v>4293</v>
      </c>
      <c r="J279" s="68" t="s">
        <v>2019</v>
      </c>
      <c r="K279" s="70" t="s">
        <v>2011</v>
      </c>
      <c r="L279" s="68" t="s">
        <v>2018</v>
      </c>
      <c r="M279" s="68" t="s">
        <v>2007</v>
      </c>
      <c r="N279" s="71">
        <v>5583981030013</v>
      </c>
      <c r="O279" s="71" t="s">
        <v>65</v>
      </c>
      <c r="P279" s="71" t="s">
        <v>42</v>
      </c>
      <c r="Q279" s="68" t="s">
        <v>66</v>
      </c>
      <c r="R279" s="68" t="str" cm="1">
        <f t="array" ref="R279">_xlfn.IFS(BaseClientes[[#This Row],[tipoDeCliente]]="ADVISOR","ADVISOR",BaseClientes[[#This Row],[tipoDeCliente]]="FAMILIA","RETENCAO",BaseClientes[[#This Row],[tipoDeCliente]]="RETENCAO","RETENCAO",BaseClientes[[#This Row],[tipoDeCliente]]="NORMAL","CONSULTORIA",BaseClientes[[#This Row],[tipoDeCliente]]="HIBRIDO","CONSULTORIA")</f>
        <v>CONSULTORIA</v>
      </c>
      <c r="S279" s="68" t="s">
        <v>2013</v>
      </c>
      <c r="T279" s="68" t="s">
        <v>196</v>
      </c>
      <c r="U279" s="68" t="s">
        <v>2014</v>
      </c>
      <c r="V279" s="71">
        <v>5583981030013</v>
      </c>
      <c r="W279" s="69">
        <v>44743</v>
      </c>
      <c r="X279" s="69">
        <v>44743</v>
      </c>
      <c r="Y279" s="68" t="s">
        <v>2012</v>
      </c>
      <c r="Z279" s="68" t="s">
        <v>2009</v>
      </c>
      <c r="AA279" s="68" t="s">
        <v>2007</v>
      </c>
      <c r="AB279" s="68" t="s">
        <v>151</v>
      </c>
      <c r="AC279" s="68" t="s">
        <v>140</v>
      </c>
      <c r="AD279" s="68" t="s">
        <v>56</v>
      </c>
      <c r="AE279" s="68" t="s">
        <v>176</v>
      </c>
      <c r="AF279" s="72">
        <v>1</v>
      </c>
      <c r="AG279" s="68">
        <v>2</v>
      </c>
      <c r="AH279" s="68" t="s">
        <v>54</v>
      </c>
      <c r="AI279" s="68" t="s">
        <v>54</v>
      </c>
      <c r="AJ279" s="68" t="s">
        <v>54</v>
      </c>
      <c r="AK279" s="68" t="str" cm="1">
        <f t="array" ref="AK2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9" s="69" t="s">
        <v>58</v>
      </c>
      <c r="AM279" s="69"/>
    </row>
    <row r="280" spans="1:39" ht="15" customHeight="1" x14ac:dyDescent="0.3">
      <c r="A280" s="68">
        <v>338</v>
      </c>
      <c r="B280" s="68" t="s">
        <v>2020</v>
      </c>
      <c r="C280" s="69">
        <v>28505</v>
      </c>
      <c r="D280" s="68" t="s">
        <v>72</v>
      </c>
      <c r="E280" s="71">
        <v>1072022338</v>
      </c>
      <c r="F280" s="68">
        <v>5170554</v>
      </c>
      <c r="G280" s="68"/>
      <c r="H280" s="68"/>
      <c r="I280" s="68" t="s">
        <v>4291</v>
      </c>
      <c r="J280" s="68" t="s">
        <v>2023</v>
      </c>
      <c r="K280" s="70" t="s">
        <v>2024</v>
      </c>
      <c r="L280" s="68" t="s">
        <v>4292</v>
      </c>
      <c r="M280" s="68" t="s">
        <v>2007</v>
      </c>
      <c r="N280" s="71">
        <v>5583981030013</v>
      </c>
      <c r="O280" s="71" t="s">
        <v>106</v>
      </c>
      <c r="P280" s="71" t="s">
        <v>42</v>
      </c>
      <c r="Q280" s="68" t="s">
        <v>66</v>
      </c>
      <c r="R280" s="68" t="str" cm="1">
        <f t="array" ref="R280">_xlfn.IFS(BaseClientes[[#This Row],[tipoDeCliente]]="ADVISOR","ADVISOR",BaseClientes[[#This Row],[tipoDeCliente]]="FAMILIA","RETENCAO",BaseClientes[[#This Row],[tipoDeCliente]]="RETENCAO","RETENCAO",BaseClientes[[#This Row],[tipoDeCliente]]="NORMAL","CONSULTORIA",BaseClientes[[#This Row],[tipoDeCliente]]="HIBRIDO","CONSULTORIA")</f>
        <v>CONSULTORIA</v>
      </c>
      <c r="S280" s="68" t="s">
        <v>2013</v>
      </c>
      <c r="T280" s="68" t="s">
        <v>196</v>
      </c>
      <c r="U280" s="68" t="s">
        <v>2014</v>
      </c>
      <c r="V280" s="71">
        <v>5583981030013</v>
      </c>
      <c r="W280" s="69">
        <v>44743</v>
      </c>
      <c r="X280" s="69">
        <v>44743</v>
      </c>
      <c r="Y280" s="68" t="s">
        <v>2012</v>
      </c>
      <c r="Z280" s="68" t="s">
        <v>2009</v>
      </c>
      <c r="AA280" s="68" t="s">
        <v>2007</v>
      </c>
      <c r="AB280" s="68" t="s">
        <v>3893</v>
      </c>
      <c r="AC280" s="68" t="s">
        <v>2015</v>
      </c>
      <c r="AD280" s="68" t="s">
        <v>54</v>
      </c>
      <c r="AE280" s="68" t="s">
        <v>176</v>
      </c>
      <c r="AF280" s="72">
        <v>1</v>
      </c>
      <c r="AG280" s="68">
        <v>2</v>
      </c>
      <c r="AH280" s="68" t="s">
        <v>54</v>
      </c>
      <c r="AI280" s="68" t="s">
        <v>54</v>
      </c>
      <c r="AJ280" s="68" t="s">
        <v>54</v>
      </c>
      <c r="AK280" s="68" t="str" cm="1">
        <f t="array" ref="AK2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0" s="69" t="s">
        <v>58</v>
      </c>
      <c r="AM280" s="69"/>
    </row>
    <row r="281" spans="1:39" ht="15" customHeight="1" x14ac:dyDescent="0.3">
      <c r="A281" s="68">
        <v>339</v>
      </c>
      <c r="B281" s="68" t="s">
        <v>2025</v>
      </c>
      <c r="C281" s="69">
        <v>40868</v>
      </c>
      <c r="D281" s="68" t="s">
        <v>72</v>
      </c>
      <c r="E281" s="71">
        <v>1072022339</v>
      </c>
      <c r="F281" s="68">
        <v>5538212</v>
      </c>
      <c r="G281" s="68">
        <v>8148892</v>
      </c>
      <c r="H281" s="68"/>
      <c r="I281" s="68" t="s">
        <v>4294</v>
      </c>
      <c r="J281" s="68" t="s">
        <v>2028</v>
      </c>
      <c r="K281" s="70" t="s">
        <v>2011</v>
      </c>
      <c r="L281" s="68" t="s">
        <v>2027</v>
      </c>
      <c r="M281" s="68" t="s">
        <v>2007</v>
      </c>
      <c r="N281" s="71">
        <v>5583981030013</v>
      </c>
      <c r="O281" s="71" t="s">
        <v>65</v>
      </c>
      <c r="P281" s="71" t="s">
        <v>42</v>
      </c>
      <c r="Q281" s="68" t="s">
        <v>66</v>
      </c>
      <c r="R281" s="68" t="str" cm="1">
        <f t="array" ref="R281">_xlfn.IFS(BaseClientes[[#This Row],[tipoDeCliente]]="ADVISOR","ADVISOR",BaseClientes[[#This Row],[tipoDeCliente]]="FAMILIA","RETENCAO",BaseClientes[[#This Row],[tipoDeCliente]]="RETENCAO","RETENCAO",BaseClientes[[#This Row],[tipoDeCliente]]="NORMAL","CONSULTORIA",BaseClientes[[#This Row],[tipoDeCliente]]="HIBRIDO","CONSULTORIA")</f>
        <v>CONSULTORIA</v>
      </c>
      <c r="S281" s="68" t="s">
        <v>2013</v>
      </c>
      <c r="T281" s="68" t="s">
        <v>196</v>
      </c>
      <c r="U281" s="68" t="s">
        <v>2014</v>
      </c>
      <c r="V281" s="71">
        <v>5583981030013</v>
      </c>
      <c r="W281" s="69">
        <v>44743</v>
      </c>
      <c r="X281" s="69">
        <v>44743</v>
      </c>
      <c r="Y281" s="68" t="s">
        <v>2012</v>
      </c>
      <c r="Z281" s="68" t="s">
        <v>2009</v>
      </c>
      <c r="AA281" s="68" t="s">
        <v>2007</v>
      </c>
      <c r="AB281" s="68" t="s">
        <v>151</v>
      </c>
      <c r="AC281" s="68" t="s">
        <v>140</v>
      </c>
      <c r="AD281" s="68" t="s">
        <v>56</v>
      </c>
      <c r="AE281" s="68" t="s">
        <v>176</v>
      </c>
      <c r="AF281" s="72">
        <v>1</v>
      </c>
      <c r="AG281" s="68">
        <v>2</v>
      </c>
      <c r="AH281" s="68" t="s">
        <v>54</v>
      </c>
      <c r="AI281" s="68" t="s">
        <v>54</v>
      </c>
      <c r="AJ281" s="68" t="s">
        <v>54</v>
      </c>
      <c r="AK281" s="68" t="str" cm="1">
        <f t="array" ref="AK2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1" s="69" t="s">
        <v>58</v>
      </c>
      <c r="AM281" s="69"/>
    </row>
    <row r="282" spans="1:39" ht="15" customHeight="1" x14ac:dyDescent="0.3">
      <c r="A282" s="68">
        <v>344</v>
      </c>
      <c r="B282" s="68" t="s">
        <v>2029</v>
      </c>
      <c r="C282" s="69">
        <v>23455</v>
      </c>
      <c r="D282" s="68" t="s">
        <v>72</v>
      </c>
      <c r="E282" s="71">
        <v>28052022344</v>
      </c>
      <c r="F282" s="68">
        <v>4960119</v>
      </c>
      <c r="G282" s="68"/>
      <c r="H282" s="68"/>
      <c r="I282" s="68" t="s">
        <v>4272</v>
      </c>
      <c r="J282" s="68" t="s">
        <v>2032</v>
      </c>
      <c r="K282" s="105" t="s">
        <v>2033</v>
      </c>
      <c r="L282" s="68" t="s">
        <v>4267</v>
      </c>
      <c r="M282" s="68" t="s">
        <v>2029</v>
      </c>
      <c r="N282" s="71">
        <v>5581996491409</v>
      </c>
      <c r="O282" s="71" t="s">
        <v>65</v>
      </c>
      <c r="P282" s="71" t="s">
        <v>42</v>
      </c>
      <c r="Q282" s="68" t="s">
        <v>66</v>
      </c>
      <c r="R282" s="68" t="str" cm="1">
        <f t="array" ref="R282">_xlfn.IFS(BaseClientes[[#This Row],[tipoDeCliente]]="ADVISOR","ADVISOR",BaseClientes[[#This Row],[tipoDeCliente]]="FAMILIA","RETENCAO",BaseClientes[[#This Row],[tipoDeCliente]]="RETENCAO","RETENCAO",BaseClientes[[#This Row],[tipoDeCliente]]="NORMAL","CONSULTORIA",BaseClientes[[#This Row],[tipoDeCliente]]="HIBRIDO","CONSULTORIA")</f>
        <v>CONSULTORIA</v>
      </c>
      <c r="S282" s="68" t="s">
        <v>49</v>
      </c>
      <c r="T282" s="68" t="s">
        <v>50</v>
      </c>
      <c r="U282" s="68" t="s">
        <v>1730</v>
      </c>
      <c r="V282" s="71">
        <v>5581996491409</v>
      </c>
      <c r="W282" s="69">
        <v>44709</v>
      </c>
      <c r="X282" s="69">
        <v>44709</v>
      </c>
      <c r="Y282" s="68" t="s">
        <v>4266</v>
      </c>
      <c r="Z282" s="68" t="s">
        <v>4267</v>
      </c>
      <c r="AA282" s="68" t="s">
        <v>2029</v>
      </c>
      <c r="AB282" s="68" t="s">
        <v>3902</v>
      </c>
      <c r="AC282" s="68" t="s">
        <v>53</v>
      </c>
      <c r="AD282" s="68" t="s">
        <v>54</v>
      </c>
      <c r="AE282" s="68" t="s">
        <v>176</v>
      </c>
      <c r="AF282" s="72">
        <v>1</v>
      </c>
      <c r="AG282" s="68">
        <v>2</v>
      </c>
      <c r="AH282" s="68" t="s">
        <v>54</v>
      </c>
      <c r="AI282" s="68" t="s">
        <v>54</v>
      </c>
      <c r="AJ282" s="68" t="s">
        <v>54</v>
      </c>
      <c r="AK282" s="68" t="str" cm="1">
        <f t="array" ref="AK2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2" s="69" t="s">
        <v>58</v>
      </c>
      <c r="AM282" s="69"/>
    </row>
    <row r="283" spans="1:39" ht="15" customHeight="1" x14ac:dyDescent="0.3">
      <c r="A283" s="68">
        <v>345</v>
      </c>
      <c r="B283" s="68" t="s">
        <v>2035</v>
      </c>
      <c r="C283" s="69">
        <v>35007</v>
      </c>
      <c r="D283" s="68" t="s">
        <v>40</v>
      </c>
      <c r="E283" s="71">
        <v>28052022345</v>
      </c>
      <c r="F283" s="68">
        <v>8023066</v>
      </c>
      <c r="G283" s="68">
        <v>4549289</v>
      </c>
      <c r="H283" s="68"/>
      <c r="I283" s="68" t="s">
        <v>4270</v>
      </c>
      <c r="J283" s="68" t="s">
        <v>2038</v>
      </c>
      <c r="K283" s="105" t="s">
        <v>2039</v>
      </c>
      <c r="L283" s="68" t="s">
        <v>4271</v>
      </c>
      <c r="M283" s="68" t="s">
        <v>2029</v>
      </c>
      <c r="N283" s="71">
        <v>5581981588300</v>
      </c>
      <c r="O283" s="71" t="s">
        <v>65</v>
      </c>
      <c r="P283" s="71" t="s">
        <v>42</v>
      </c>
      <c r="Q283" s="68" t="s">
        <v>66</v>
      </c>
      <c r="R283" s="68" t="str" cm="1">
        <f t="array" ref="R283">_xlfn.IFS(BaseClientes[[#This Row],[tipoDeCliente]]="ADVISOR","ADVISOR",BaseClientes[[#This Row],[tipoDeCliente]]="FAMILIA","RETENCAO",BaseClientes[[#This Row],[tipoDeCliente]]="RETENCAO","RETENCAO",BaseClientes[[#This Row],[tipoDeCliente]]="NORMAL","CONSULTORIA",BaseClientes[[#This Row],[tipoDeCliente]]="HIBRIDO","CONSULTORIA")</f>
        <v>CONSULTORIA</v>
      </c>
      <c r="S283" s="68" t="s">
        <v>49</v>
      </c>
      <c r="T283" s="68" t="s">
        <v>50</v>
      </c>
      <c r="U283" s="68" t="s">
        <v>1730</v>
      </c>
      <c r="V283" s="71">
        <v>5581981588300</v>
      </c>
      <c r="W283" s="69">
        <v>44709</v>
      </c>
      <c r="X283" s="69">
        <v>44709</v>
      </c>
      <c r="Y283" s="68" t="s">
        <v>4266</v>
      </c>
      <c r="Z283" s="68" t="s">
        <v>4267</v>
      </c>
      <c r="AA283" s="68" t="s">
        <v>2029</v>
      </c>
      <c r="AB283" s="68" t="s">
        <v>3902</v>
      </c>
      <c r="AC283" s="68" t="s">
        <v>53</v>
      </c>
      <c r="AD283" s="68" t="s">
        <v>54</v>
      </c>
      <c r="AE283" s="68" t="s">
        <v>176</v>
      </c>
      <c r="AF283" s="72">
        <v>1</v>
      </c>
      <c r="AG283" s="68">
        <v>2</v>
      </c>
      <c r="AH283" s="68" t="s">
        <v>54</v>
      </c>
      <c r="AI283" s="68" t="s">
        <v>54</v>
      </c>
      <c r="AJ283" s="68" t="s">
        <v>54</v>
      </c>
      <c r="AK283" s="68" t="str" cm="1">
        <f t="array" ref="AK2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3" s="69" t="s">
        <v>58</v>
      </c>
      <c r="AM283" s="69"/>
    </row>
    <row r="284" spans="1:39" ht="15" customHeight="1" x14ac:dyDescent="0.3">
      <c r="A284" s="68">
        <v>349</v>
      </c>
      <c r="B284" s="68" t="s">
        <v>2046</v>
      </c>
      <c r="C284" s="69">
        <v>31856</v>
      </c>
      <c r="D284" s="68" t="s">
        <v>40</v>
      </c>
      <c r="E284" s="71">
        <v>10062022349</v>
      </c>
      <c r="F284" s="68">
        <v>2009736</v>
      </c>
      <c r="G284" s="68"/>
      <c r="H284" s="68"/>
      <c r="I284" s="68" t="s">
        <v>4287</v>
      </c>
      <c r="J284" s="68" t="s">
        <v>2049</v>
      </c>
      <c r="K284" s="70" t="s">
        <v>2050</v>
      </c>
      <c r="L284" s="68" t="s">
        <v>2048</v>
      </c>
      <c r="M284" s="68" t="s">
        <v>2046</v>
      </c>
      <c r="N284" s="71">
        <v>5581991150200</v>
      </c>
      <c r="O284" s="71" t="s">
        <v>65</v>
      </c>
      <c r="P284" s="71" t="s">
        <v>42</v>
      </c>
      <c r="Q284" s="68" t="s">
        <v>66</v>
      </c>
      <c r="R284" s="68" t="str" cm="1">
        <f t="array" ref="R284">_xlfn.IFS(BaseClientes[[#This Row],[tipoDeCliente]]="ADVISOR","ADVISOR",BaseClientes[[#This Row],[tipoDeCliente]]="FAMILIA","RETENCAO",BaseClientes[[#This Row],[tipoDeCliente]]="RETENCAO","RETENCAO",BaseClientes[[#This Row],[tipoDeCliente]]="NORMAL","CONSULTORIA",BaseClientes[[#This Row],[tipoDeCliente]]="HIBRIDO","CONSULTORIA")</f>
        <v>CONSULTORIA</v>
      </c>
      <c r="S284" s="68" t="s">
        <v>49</v>
      </c>
      <c r="T284" s="68" t="s">
        <v>50</v>
      </c>
      <c r="U284" s="68" t="s">
        <v>4288</v>
      </c>
      <c r="V284" s="71">
        <v>5581991150200</v>
      </c>
      <c r="W284" s="69">
        <v>44722</v>
      </c>
      <c r="X284" s="69">
        <v>44722</v>
      </c>
      <c r="Y284" s="68" t="s">
        <v>2051</v>
      </c>
      <c r="Z284" s="68" t="s">
        <v>2048</v>
      </c>
      <c r="AA284" s="68" t="s">
        <v>2046</v>
      </c>
      <c r="AB284" s="68" t="s">
        <v>3902</v>
      </c>
      <c r="AC284" s="68" t="s">
        <v>53</v>
      </c>
      <c r="AD284" s="68" t="s">
        <v>54</v>
      </c>
      <c r="AE284" s="68" t="s">
        <v>176</v>
      </c>
      <c r="AF284" s="72">
        <v>1</v>
      </c>
      <c r="AG284" s="68"/>
      <c r="AH284" s="68" t="s">
        <v>54</v>
      </c>
      <c r="AI284" s="68" t="s">
        <v>56</v>
      </c>
      <c r="AJ284" s="68" t="s">
        <v>54</v>
      </c>
      <c r="AK284" s="68" t="str" cm="1">
        <f t="array" ref="AK2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4" s="69" t="s">
        <v>58</v>
      </c>
      <c r="AM284" s="69"/>
    </row>
    <row r="285" spans="1:39" ht="15" customHeight="1" x14ac:dyDescent="0.3">
      <c r="A285" s="68">
        <v>350</v>
      </c>
      <c r="B285" s="68" t="s">
        <v>2052</v>
      </c>
      <c r="C285" s="69">
        <v>33779</v>
      </c>
      <c r="D285" s="68" t="s">
        <v>72</v>
      </c>
      <c r="E285" s="71">
        <v>28052022350</v>
      </c>
      <c r="F285" s="68">
        <v>3919090</v>
      </c>
      <c r="G285" s="68"/>
      <c r="H285" s="68" t="s">
        <v>4263</v>
      </c>
      <c r="I285" s="68" t="s">
        <v>4264</v>
      </c>
      <c r="J285" s="68" t="s">
        <v>2055</v>
      </c>
      <c r="K285" s="70" t="s">
        <v>2056</v>
      </c>
      <c r="L285" s="68" t="s">
        <v>4265</v>
      </c>
      <c r="M285" s="68" t="s">
        <v>2029</v>
      </c>
      <c r="N285" s="71">
        <v>5581996491409</v>
      </c>
      <c r="O285" s="71" t="s">
        <v>106</v>
      </c>
      <c r="P285" s="71"/>
      <c r="Q285" s="68" t="s">
        <v>66</v>
      </c>
      <c r="R285" s="68" t="str" cm="1">
        <f t="array" ref="R285">_xlfn.IFS(BaseClientes[[#This Row],[tipoDeCliente]]="ADVISOR","ADVISOR",BaseClientes[[#This Row],[tipoDeCliente]]="FAMILIA","RETENCAO",BaseClientes[[#This Row],[tipoDeCliente]]="RETENCAO","RETENCAO",BaseClientes[[#This Row],[tipoDeCliente]]="NORMAL","CONSULTORIA",BaseClientes[[#This Row],[tipoDeCliente]]="HIBRIDO","CONSULTORIA")</f>
        <v>CONSULTORIA</v>
      </c>
      <c r="S285" s="68" t="s">
        <v>2799</v>
      </c>
      <c r="T285" s="68" t="s">
        <v>185</v>
      </c>
      <c r="U285" s="68" t="s">
        <v>2057</v>
      </c>
      <c r="V285" s="71">
        <v>5581981928899</v>
      </c>
      <c r="W285" s="69">
        <v>44709</v>
      </c>
      <c r="X285" s="69">
        <v>44709</v>
      </c>
      <c r="Y285" s="68" t="s">
        <v>4266</v>
      </c>
      <c r="Z285" s="68" t="s">
        <v>4267</v>
      </c>
      <c r="AA285" s="68" t="s">
        <v>2029</v>
      </c>
      <c r="AB285" s="68" t="s">
        <v>3894</v>
      </c>
      <c r="AC285" s="68" t="s">
        <v>53</v>
      </c>
      <c r="AD285" s="68" t="s">
        <v>56</v>
      </c>
      <c r="AE285" s="68" t="s">
        <v>176</v>
      </c>
      <c r="AF285" s="72">
        <v>1</v>
      </c>
      <c r="AG285" s="68">
        <v>2</v>
      </c>
      <c r="AH285" s="68" t="s">
        <v>54</v>
      </c>
      <c r="AI285" s="68" t="s">
        <v>54</v>
      </c>
      <c r="AJ285" s="68" t="s">
        <v>54</v>
      </c>
      <c r="AK285" s="68" t="str" cm="1">
        <f t="array" ref="AK2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5" s="69" t="s">
        <v>58</v>
      </c>
      <c r="AM285" s="69"/>
    </row>
    <row r="286" spans="1:39" ht="15" customHeight="1" x14ac:dyDescent="0.3">
      <c r="A286" s="68">
        <v>351</v>
      </c>
      <c r="B286" s="68" t="s">
        <v>2058</v>
      </c>
      <c r="C286" s="69">
        <v>22905</v>
      </c>
      <c r="D286" s="68" t="s">
        <v>72</v>
      </c>
      <c r="E286" s="71">
        <v>30062022351</v>
      </c>
      <c r="F286" s="68">
        <v>3438437</v>
      </c>
      <c r="G286" s="68"/>
      <c r="H286" s="68"/>
      <c r="I286" s="68" t="s">
        <v>4290</v>
      </c>
      <c r="J286" s="68" t="s">
        <v>2061</v>
      </c>
      <c r="K286" s="70" t="s">
        <v>2062</v>
      </c>
      <c r="L286" s="68" t="s">
        <v>2060</v>
      </c>
      <c r="M286" s="68" t="s">
        <v>2058</v>
      </c>
      <c r="N286" s="71">
        <v>5541988457075</v>
      </c>
      <c r="O286" s="71" t="s">
        <v>106</v>
      </c>
      <c r="P286" s="71" t="s">
        <v>42</v>
      </c>
      <c r="Q286" s="68" t="s">
        <v>66</v>
      </c>
      <c r="R286" s="68" t="str" cm="1">
        <f t="array" ref="R286">_xlfn.IFS(BaseClientes[[#This Row],[tipoDeCliente]]="ADVISOR","ADVISOR",BaseClientes[[#This Row],[tipoDeCliente]]="FAMILIA","RETENCAO",BaseClientes[[#This Row],[tipoDeCliente]]="RETENCAO","RETENCAO",BaseClientes[[#This Row],[tipoDeCliente]]="NORMAL","CONSULTORIA",BaseClientes[[#This Row],[tipoDeCliente]]="HIBRIDO","CONSULTORIA")</f>
        <v>CONSULTORIA</v>
      </c>
      <c r="S286" s="68" t="s">
        <v>2064</v>
      </c>
      <c r="T286" s="68" t="s">
        <v>2065</v>
      </c>
      <c r="U286" s="68" t="s">
        <v>2066</v>
      </c>
      <c r="V286" s="71">
        <v>5541988457075</v>
      </c>
      <c r="W286" s="69">
        <v>44742</v>
      </c>
      <c r="X286" s="69">
        <v>44742</v>
      </c>
      <c r="Y286" s="68" t="s">
        <v>2063</v>
      </c>
      <c r="Z286" s="68" t="s">
        <v>2060</v>
      </c>
      <c r="AA286" s="68" t="s">
        <v>2058</v>
      </c>
      <c r="AB286" s="68" t="s">
        <v>3899</v>
      </c>
      <c r="AC286" s="68" t="s">
        <v>53</v>
      </c>
      <c r="AD286" s="68" t="s">
        <v>54</v>
      </c>
      <c r="AE286" s="68" t="s">
        <v>176</v>
      </c>
      <c r="AF286" s="72">
        <v>1</v>
      </c>
      <c r="AG286" s="68">
        <v>2</v>
      </c>
      <c r="AH286" s="68" t="s">
        <v>54</v>
      </c>
      <c r="AI286" s="68" t="s">
        <v>56</v>
      </c>
      <c r="AJ286" s="68" t="s">
        <v>54</v>
      </c>
      <c r="AK286" s="68" t="str" cm="1">
        <f t="array" ref="AK2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6" s="69" t="s">
        <v>58</v>
      </c>
      <c r="AM286" s="69"/>
    </row>
    <row r="287" spans="1:39" ht="15" customHeight="1" x14ac:dyDescent="0.3">
      <c r="A287" s="68">
        <v>352</v>
      </c>
      <c r="B287" s="68" t="s">
        <v>2067</v>
      </c>
      <c r="C287" s="69">
        <v>30265</v>
      </c>
      <c r="D287" s="68" t="s">
        <v>40</v>
      </c>
      <c r="E287" s="71">
        <v>9062022352</v>
      </c>
      <c r="F287" s="68">
        <v>8419108</v>
      </c>
      <c r="G287" s="68"/>
      <c r="H287" s="68"/>
      <c r="I287" s="68" t="s">
        <v>42</v>
      </c>
      <c r="J287" s="68" t="s">
        <v>2069</v>
      </c>
      <c r="K287" s="70" t="s">
        <v>2067</v>
      </c>
      <c r="L287" s="68" t="s">
        <v>3945</v>
      </c>
      <c r="M287" s="68" t="s">
        <v>2067</v>
      </c>
      <c r="N287" s="71">
        <v>5581999868721</v>
      </c>
      <c r="O287" s="71" t="s">
        <v>42</v>
      </c>
      <c r="P287" s="71" t="s">
        <v>42</v>
      </c>
      <c r="Q287" s="68" t="s">
        <v>48</v>
      </c>
      <c r="R287" s="68" t="str" cm="1">
        <f t="array" ref="R287">_xlfn.IFS(BaseClientes[[#This Row],[tipoDeCliente]]="ADVISOR","ADVISOR",BaseClientes[[#This Row],[tipoDeCliente]]="FAMILIA","RETENCAO",BaseClientes[[#This Row],[tipoDeCliente]]="RETENCAO","RETENCAO",BaseClientes[[#This Row],[tipoDeCliente]]="NORMAL","CONSULTORIA",BaseClientes[[#This Row],[tipoDeCliente]]="HIBRIDO","CONSULTORIA")</f>
        <v>RETENCAO</v>
      </c>
      <c r="S287" s="68" t="s">
        <v>49</v>
      </c>
      <c r="T287" s="68" t="s">
        <v>50</v>
      </c>
      <c r="U287" s="68" t="s">
        <v>2071</v>
      </c>
      <c r="V287" s="71">
        <v>5581999868721</v>
      </c>
      <c r="W287" s="69">
        <v>44099</v>
      </c>
      <c r="X287" s="69">
        <v>44721</v>
      </c>
      <c r="Y287" s="68" t="s">
        <v>2070</v>
      </c>
      <c r="Z287" s="68" t="s">
        <v>3945</v>
      </c>
      <c r="AA287" s="68" t="s">
        <v>2067</v>
      </c>
      <c r="AB287" s="68" t="s">
        <v>3912</v>
      </c>
      <c r="AC287" s="68" t="s">
        <v>53</v>
      </c>
      <c r="AD287" s="68" t="s">
        <v>56</v>
      </c>
      <c r="AE287" s="68" t="s">
        <v>68</v>
      </c>
      <c r="AF287" s="72">
        <v>0</v>
      </c>
      <c r="AG287" s="68"/>
      <c r="AH287" s="68" t="s">
        <v>56</v>
      </c>
      <c r="AI287" s="68" t="s">
        <v>56</v>
      </c>
      <c r="AJ287" s="68" t="s">
        <v>56</v>
      </c>
      <c r="AK287" s="68" t="str" cm="1">
        <f t="array" ref="AK2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7" s="69" t="s">
        <v>58</v>
      </c>
      <c r="AM287" s="69"/>
    </row>
    <row r="288" spans="1:39" ht="15" customHeight="1" x14ac:dyDescent="0.3">
      <c r="A288" s="68">
        <v>353</v>
      </c>
      <c r="B288" s="68" t="s">
        <v>2072</v>
      </c>
      <c r="C288" s="69">
        <v>23455</v>
      </c>
      <c r="D288" s="68" t="s">
        <v>84</v>
      </c>
      <c r="E288" s="71">
        <v>28052022353</v>
      </c>
      <c r="F288" s="68">
        <v>5089063</v>
      </c>
      <c r="G288" s="68"/>
      <c r="H288" s="68"/>
      <c r="I288" s="68" t="s">
        <v>4268</v>
      </c>
      <c r="J288" s="68" t="s">
        <v>2075</v>
      </c>
      <c r="K288" s="70" t="s">
        <v>2033</v>
      </c>
      <c r="L288" s="68" t="s">
        <v>4269</v>
      </c>
      <c r="M288" s="68" t="s">
        <v>2029</v>
      </c>
      <c r="N288" s="71">
        <v>5581996491409</v>
      </c>
      <c r="O288" s="71" t="s">
        <v>42</v>
      </c>
      <c r="P288" s="71" t="s">
        <v>42</v>
      </c>
      <c r="Q288" s="68" t="s">
        <v>66</v>
      </c>
      <c r="R288" s="68" t="str" cm="1">
        <f t="array" ref="R288">_xlfn.IFS(BaseClientes[[#This Row],[tipoDeCliente]]="ADVISOR","ADVISOR",BaseClientes[[#This Row],[tipoDeCliente]]="FAMILIA","RETENCAO",BaseClientes[[#This Row],[tipoDeCliente]]="RETENCAO","RETENCAO",BaseClientes[[#This Row],[tipoDeCliente]]="NORMAL","CONSULTORIA",BaseClientes[[#This Row],[tipoDeCliente]]="HIBRIDO","CONSULTORIA")</f>
        <v>CONSULTORIA</v>
      </c>
      <c r="S288" s="68" t="s">
        <v>49</v>
      </c>
      <c r="T288" s="68" t="s">
        <v>50</v>
      </c>
      <c r="U288" s="68" t="s">
        <v>1214</v>
      </c>
      <c r="V288" s="71">
        <v>5581996491409</v>
      </c>
      <c r="W288" s="69">
        <v>44709</v>
      </c>
      <c r="X288" s="69">
        <v>44709</v>
      </c>
      <c r="Y288" s="68" t="s">
        <v>4266</v>
      </c>
      <c r="Z288" s="68" t="s">
        <v>4267</v>
      </c>
      <c r="AA288" s="68" t="s">
        <v>2029</v>
      </c>
      <c r="AB288" s="68" t="s">
        <v>89</v>
      </c>
      <c r="AC288" s="68" t="s">
        <v>53</v>
      </c>
      <c r="AD288" s="68" t="s">
        <v>54</v>
      </c>
      <c r="AE288" s="68" t="s">
        <v>176</v>
      </c>
      <c r="AF288" s="72">
        <v>1</v>
      </c>
      <c r="AG288" s="68">
        <v>2</v>
      </c>
      <c r="AH288" s="68" t="s">
        <v>54</v>
      </c>
      <c r="AI288" s="68" t="s">
        <v>54</v>
      </c>
      <c r="AJ288" s="68" t="s">
        <v>54</v>
      </c>
      <c r="AK288" s="68" t="str" cm="1">
        <f t="array" ref="AK2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8" s="69" t="s">
        <v>58</v>
      </c>
      <c r="AM288" s="69"/>
    </row>
    <row r="289" spans="1:39" ht="15" customHeight="1" x14ac:dyDescent="0.3">
      <c r="A289" s="68">
        <v>354</v>
      </c>
      <c r="B289" s="68" t="s">
        <v>2076</v>
      </c>
      <c r="C289" s="69">
        <v>32566</v>
      </c>
      <c r="D289" s="68" t="s">
        <v>40</v>
      </c>
      <c r="E289" s="71">
        <v>21072022354</v>
      </c>
      <c r="F289" s="68"/>
      <c r="G289" s="68">
        <v>2073674</v>
      </c>
      <c r="H289" s="68"/>
      <c r="I289" s="68" t="s">
        <v>4300</v>
      </c>
      <c r="J289" s="68" t="s">
        <v>2079</v>
      </c>
      <c r="K289" s="105" t="s">
        <v>2080</v>
      </c>
      <c r="L289" s="68" t="s">
        <v>2078</v>
      </c>
      <c r="M289" s="68" t="s">
        <v>2076</v>
      </c>
      <c r="N289" s="71">
        <v>5511952511494</v>
      </c>
      <c r="O289" s="71" t="s">
        <v>42</v>
      </c>
      <c r="P289" s="71" t="s">
        <v>106</v>
      </c>
      <c r="Q289" s="68" t="s">
        <v>7234</v>
      </c>
      <c r="R289" s="68" t="str" cm="1">
        <f t="array" ref="R289">_xlfn.IFS(BaseClientes[[#This Row],[tipoDeCliente]]="ADVISOR","ADVISOR",BaseClientes[[#This Row],[tipoDeCliente]]="FAMILIA","RETENCAO",BaseClientes[[#This Row],[tipoDeCliente]]="RETENCAO","RETENCAO",BaseClientes[[#This Row],[tipoDeCliente]]="NORMAL","CONSULTORIA",BaseClientes[[#This Row],[tipoDeCliente]]="HIBRIDO","CONSULTORIA")</f>
        <v>CONSULTORIA</v>
      </c>
      <c r="S289" s="68" t="s">
        <v>2799</v>
      </c>
      <c r="T289" s="68" t="s">
        <v>185</v>
      </c>
      <c r="U289" s="68" t="s">
        <v>2082</v>
      </c>
      <c r="V289" s="71">
        <v>5511952511494</v>
      </c>
      <c r="W289" s="69">
        <v>44763</v>
      </c>
      <c r="X289" s="69">
        <v>44763</v>
      </c>
      <c r="Y289" s="68" t="s">
        <v>2081</v>
      </c>
      <c r="Z289" s="68" t="s">
        <v>2078</v>
      </c>
      <c r="AA289" s="68" t="s">
        <v>2076</v>
      </c>
      <c r="AB289" s="68" t="s">
        <v>3902</v>
      </c>
      <c r="AC289" s="68" t="s">
        <v>53</v>
      </c>
      <c r="AD289" s="68" t="s">
        <v>54</v>
      </c>
      <c r="AE289" s="68" t="s">
        <v>176</v>
      </c>
      <c r="AF289" s="72">
        <v>1</v>
      </c>
      <c r="AG289" s="68">
        <v>2</v>
      </c>
      <c r="AH289" s="68" t="s">
        <v>54</v>
      </c>
      <c r="AI289" s="68" t="s">
        <v>56</v>
      </c>
      <c r="AJ289" s="68" t="s">
        <v>54</v>
      </c>
      <c r="AK289" s="68" t="str" cm="1">
        <f t="array" ref="AK2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9" s="69" t="s">
        <v>58</v>
      </c>
      <c r="AM289" s="69"/>
    </row>
    <row r="290" spans="1:39" ht="15" customHeight="1" x14ac:dyDescent="0.3">
      <c r="A290" s="68">
        <v>355</v>
      </c>
      <c r="B290" s="68" t="s">
        <v>2083</v>
      </c>
      <c r="C290" s="69">
        <v>34214</v>
      </c>
      <c r="D290" s="68" t="s">
        <v>40</v>
      </c>
      <c r="E290" s="71">
        <v>25052022355</v>
      </c>
      <c r="F290" s="68">
        <v>3364629</v>
      </c>
      <c r="G290" s="68"/>
      <c r="H290" s="68"/>
      <c r="I290" s="68" t="s">
        <v>4301</v>
      </c>
      <c r="J290" s="68" t="s">
        <v>2086</v>
      </c>
      <c r="K290" s="70" t="s">
        <v>2087</v>
      </c>
      <c r="L290" s="68" t="s">
        <v>2085</v>
      </c>
      <c r="M290" s="68" t="s">
        <v>2083</v>
      </c>
      <c r="N290" s="71">
        <v>5511982023932</v>
      </c>
      <c r="O290" s="71" t="s">
        <v>65</v>
      </c>
      <c r="P290" s="71" t="s">
        <v>42</v>
      </c>
      <c r="Q290" s="68" t="s">
        <v>66</v>
      </c>
      <c r="R290" s="68" t="str" cm="1">
        <f t="array" ref="R290">_xlfn.IFS(BaseClientes[[#This Row],[tipoDeCliente]]="ADVISOR","ADVISOR",BaseClientes[[#This Row],[tipoDeCliente]]="FAMILIA","RETENCAO",BaseClientes[[#This Row],[tipoDeCliente]]="RETENCAO","RETENCAO",BaseClientes[[#This Row],[tipoDeCliente]]="NORMAL","CONSULTORIA",BaseClientes[[#This Row],[tipoDeCliente]]="HIBRIDO","CONSULTORIA")</f>
        <v>CONSULTORIA</v>
      </c>
      <c r="S290" s="68" t="s">
        <v>2799</v>
      </c>
      <c r="T290" s="68" t="s">
        <v>185</v>
      </c>
      <c r="U290" s="68" t="s">
        <v>2089</v>
      </c>
      <c r="V290" s="71">
        <v>5511982023932</v>
      </c>
      <c r="W290" s="69">
        <v>44767</v>
      </c>
      <c r="X290" s="69">
        <v>44767</v>
      </c>
      <c r="Y290" s="68" t="s">
        <v>2088</v>
      </c>
      <c r="Z290" s="68" t="s">
        <v>2085</v>
      </c>
      <c r="AA290" s="68" t="s">
        <v>2083</v>
      </c>
      <c r="AB290" s="68" t="s">
        <v>769</v>
      </c>
      <c r="AC290" s="68" t="s">
        <v>53</v>
      </c>
      <c r="AD290" s="68" t="s">
        <v>54</v>
      </c>
      <c r="AE290" s="68" t="s">
        <v>176</v>
      </c>
      <c r="AF290" s="72">
        <v>1</v>
      </c>
      <c r="AG290" s="68">
        <v>2</v>
      </c>
      <c r="AH290" s="68" t="s">
        <v>54</v>
      </c>
      <c r="AI290" s="68" t="s">
        <v>56</v>
      </c>
      <c r="AJ290" s="68" t="s">
        <v>54</v>
      </c>
      <c r="AK290" s="68" t="str" cm="1">
        <f t="array" ref="AK2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0" s="69" t="s">
        <v>58</v>
      </c>
      <c r="AM290" s="69"/>
    </row>
    <row r="291" spans="1:39" ht="15" customHeight="1" x14ac:dyDescent="0.3">
      <c r="A291" s="68">
        <v>356</v>
      </c>
      <c r="B291" s="68" t="s">
        <v>2090</v>
      </c>
      <c r="C291" s="69"/>
      <c r="D291" s="68" t="s">
        <v>72</v>
      </c>
      <c r="E291" s="71">
        <v>7062022356</v>
      </c>
      <c r="F291" s="68"/>
      <c r="G291" s="68">
        <v>3797385</v>
      </c>
      <c r="H291" s="68"/>
      <c r="I291" s="68" t="s">
        <v>4281</v>
      </c>
      <c r="J291" s="68" t="s">
        <v>2093</v>
      </c>
      <c r="K291" s="105" t="s">
        <v>2094</v>
      </c>
      <c r="L291" s="68" t="s">
        <v>4282</v>
      </c>
      <c r="M291" s="68" t="s">
        <v>1983</v>
      </c>
      <c r="N291" s="71">
        <v>5581992933318</v>
      </c>
      <c r="O291" s="71" t="s">
        <v>42</v>
      </c>
      <c r="P291" s="71" t="s">
        <v>106</v>
      </c>
      <c r="Q291" s="68" t="s">
        <v>66</v>
      </c>
      <c r="R291" s="68" t="str" cm="1">
        <f t="array" ref="R291">_xlfn.IFS(BaseClientes[[#This Row],[tipoDeCliente]]="ADVISOR","ADVISOR",BaseClientes[[#This Row],[tipoDeCliente]]="FAMILIA","RETENCAO",BaseClientes[[#This Row],[tipoDeCliente]]="RETENCAO","RETENCAO",BaseClientes[[#This Row],[tipoDeCliente]]="NORMAL","CONSULTORIA",BaseClientes[[#This Row],[tipoDeCliente]]="HIBRIDO","CONSULTORIA")</f>
        <v>CONSULTORIA</v>
      </c>
      <c r="S291" s="68" t="s">
        <v>49</v>
      </c>
      <c r="T291" s="68" t="s">
        <v>50</v>
      </c>
      <c r="U291" s="68" t="s">
        <v>1066</v>
      </c>
      <c r="V291" s="71">
        <v>5581992933318</v>
      </c>
      <c r="W291" s="69">
        <v>44719</v>
      </c>
      <c r="X291" s="69">
        <v>44719</v>
      </c>
      <c r="Y291" s="68" t="s">
        <v>4278</v>
      </c>
      <c r="Z291" s="68" t="s">
        <v>4280</v>
      </c>
      <c r="AA291" s="68" t="s">
        <v>2001</v>
      </c>
      <c r="AB291" s="68" t="s">
        <v>3894</v>
      </c>
      <c r="AC291" s="68"/>
      <c r="AD291" s="68"/>
      <c r="AE291" s="68" t="s">
        <v>176</v>
      </c>
      <c r="AF291" s="72">
        <v>1</v>
      </c>
      <c r="AG291" s="68">
        <v>3</v>
      </c>
      <c r="AH291" s="68" t="s">
        <v>54</v>
      </c>
      <c r="AI291" s="68" t="s">
        <v>54</v>
      </c>
      <c r="AJ291" s="68" t="s">
        <v>54</v>
      </c>
      <c r="AK291" s="68" t="str" cm="1">
        <f t="array" ref="AK2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1" s="69" t="s">
        <v>58</v>
      </c>
      <c r="AM291" s="69"/>
    </row>
    <row r="292" spans="1:39" ht="15" customHeight="1" x14ac:dyDescent="0.3">
      <c r="A292" s="68">
        <v>359</v>
      </c>
      <c r="B292" s="68" t="s">
        <v>2099</v>
      </c>
      <c r="C292" s="69">
        <v>32623</v>
      </c>
      <c r="D292" s="68" t="s">
        <v>40</v>
      </c>
      <c r="E292" s="71">
        <v>17032022359</v>
      </c>
      <c r="F292" s="68"/>
      <c r="G292" s="68"/>
      <c r="H292" s="68"/>
      <c r="I292" s="68" t="s">
        <v>42</v>
      </c>
      <c r="J292" s="68" t="s">
        <v>4214</v>
      </c>
      <c r="K292" s="70" t="s">
        <v>2102</v>
      </c>
      <c r="L292" s="68" t="s">
        <v>2103</v>
      </c>
      <c r="M292" s="68" t="s">
        <v>2099</v>
      </c>
      <c r="N292" s="71">
        <v>5581996651198</v>
      </c>
      <c r="O292" s="71" t="s">
        <v>106</v>
      </c>
      <c r="P292" s="71" t="s">
        <v>42</v>
      </c>
      <c r="Q292" s="68" t="s">
        <v>2104</v>
      </c>
      <c r="R292" s="68" t="str" cm="1">
        <f t="array" ref="R292">_xlfn.IFS(BaseClientes[[#This Row],[tipoDeCliente]]="ADVISOR","ADVISOR",BaseClientes[[#This Row],[tipoDeCliente]]="FAMILIA","RETENCAO",BaseClientes[[#This Row],[tipoDeCliente]]="RETENCAO","RETENCAO",BaseClientes[[#This Row],[tipoDeCliente]]="NORMAL","CONSULTORIA",BaseClientes[[#This Row],[tipoDeCliente]]="HIBRIDO","CONSULTORIA")</f>
        <v>ADVISOR</v>
      </c>
      <c r="S292" s="68" t="s">
        <v>49</v>
      </c>
      <c r="T292" s="68" t="s">
        <v>50</v>
      </c>
      <c r="U292" s="68" t="s">
        <v>95</v>
      </c>
      <c r="V292" s="71">
        <v>5581996651198</v>
      </c>
      <c r="W292" s="69">
        <v>44637</v>
      </c>
      <c r="X292" s="69">
        <v>44637</v>
      </c>
      <c r="Y292" s="68" t="s">
        <v>2103</v>
      </c>
      <c r="Z292" s="68" t="s">
        <v>2103</v>
      </c>
      <c r="AA292" s="68" t="s">
        <v>2099</v>
      </c>
      <c r="AB292" s="68" t="s">
        <v>3902</v>
      </c>
      <c r="AC292" s="68"/>
      <c r="AD292" s="68"/>
      <c r="AE292" s="68" t="s">
        <v>2104</v>
      </c>
      <c r="AF292" s="72">
        <v>1</v>
      </c>
      <c r="AG292" s="68"/>
      <c r="AH292" s="68" t="s">
        <v>56</v>
      </c>
      <c r="AI292" s="68" t="s">
        <v>56</v>
      </c>
      <c r="AJ292" s="68" t="s">
        <v>56</v>
      </c>
      <c r="AK292" s="68" t="str" cm="1">
        <f t="array" ref="AK2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2" s="69" t="s">
        <v>69</v>
      </c>
      <c r="AM292" s="69">
        <v>45148</v>
      </c>
    </row>
    <row r="293" spans="1:39" ht="15" customHeight="1" x14ac:dyDescent="0.3">
      <c r="A293" s="68">
        <v>360</v>
      </c>
      <c r="B293" s="68" t="s">
        <v>2105</v>
      </c>
      <c r="C293" s="69">
        <v>30018</v>
      </c>
      <c r="D293" s="68" t="s">
        <v>40</v>
      </c>
      <c r="E293" s="71">
        <v>31032022360</v>
      </c>
      <c r="F293" s="68">
        <v>2695313</v>
      </c>
      <c r="G293" s="68"/>
      <c r="H293" s="68"/>
      <c r="I293" s="68" t="s">
        <v>42</v>
      </c>
      <c r="J293" s="68" t="s">
        <v>2107</v>
      </c>
      <c r="K293" s="70" t="s">
        <v>2108</v>
      </c>
      <c r="L293" s="68" t="s">
        <v>2109</v>
      </c>
      <c r="M293" s="68" t="s">
        <v>2110</v>
      </c>
      <c r="N293" s="71">
        <v>5587988740297</v>
      </c>
      <c r="O293" s="71" t="s">
        <v>65</v>
      </c>
      <c r="P293" s="71" t="s">
        <v>42</v>
      </c>
      <c r="Q293" s="68" t="s">
        <v>2104</v>
      </c>
      <c r="R293" s="68" t="str" cm="1">
        <f t="array" ref="R293">_xlfn.IFS(BaseClientes[[#This Row],[tipoDeCliente]]="ADVISOR","ADVISOR",BaseClientes[[#This Row],[tipoDeCliente]]="FAMILIA","RETENCAO",BaseClientes[[#This Row],[tipoDeCliente]]="RETENCAO","RETENCAO",BaseClientes[[#This Row],[tipoDeCliente]]="NORMAL","CONSULTORIA",BaseClientes[[#This Row],[tipoDeCliente]]="HIBRIDO","CONSULTORIA")</f>
        <v>ADVISOR</v>
      </c>
      <c r="S293" s="68" t="s">
        <v>2111</v>
      </c>
      <c r="T293" s="68" t="s">
        <v>296</v>
      </c>
      <c r="U293" s="68" t="s">
        <v>2112</v>
      </c>
      <c r="V293" s="71">
        <v>5587988740297</v>
      </c>
      <c r="W293" s="69">
        <v>44651</v>
      </c>
      <c r="X293" s="69">
        <v>44651</v>
      </c>
      <c r="Y293" s="68" t="s">
        <v>2109</v>
      </c>
      <c r="Z293" s="68" t="s">
        <v>2109</v>
      </c>
      <c r="AA293" s="68" t="s">
        <v>2110</v>
      </c>
      <c r="AB293" s="68" t="s">
        <v>3893</v>
      </c>
      <c r="AC293" s="68"/>
      <c r="AD293" s="68"/>
      <c r="AE293" s="68" t="s">
        <v>2104</v>
      </c>
      <c r="AF293" s="72">
        <v>1</v>
      </c>
      <c r="AG293" s="68"/>
      <c r="AH293" s="68" t="s">
        <v>56</v>
      </c>
      <c r="AI293" s="68" t="s">
        <v>56</v>
      </c>
      <c r="AJ293" s="68" t="s">
        <v>56</v>
      </c>
      <c r="AK293" s="68" t="str" cm="1">
        <f t="array" ref="AK2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3" s="69" t="s">
        <v>69</v>
      </c>
      <c r="AM293" s="69">
        <v>45019</v>
      </c>
    </row>
    <row r="294" spans="1:39" ht="15" customHeight="1" x14ac:dyDescent="0.3">
      <c r="A294" s="68">
        <v>361</v>
      </c>
      <c r="B294" s="68" t="s">
        <v>2113</v>
      </c>
      <c r="C294" s="69">
        <v>27273</v>
      </c>
      <c r="D294" s="68" t="s">
        <v>40</v>
      </c>
      <c r="E294" s="71">
        <v>28032022361</v>
      </c>
      <c r="F294" s="68"/>
      <c r="G294" s="68"/>
      <c r="H294" s="68"/>
      <c r="I294" s="68" t="s">
        <v>42</v>
      </c>
      <c r="J294" s="68">
        <v>72350628</v>
      </c>
      <c r="K294" s="70" t="s">
        <v>2115</v>
      </c>
      <c r="L294" s="68" t="s">
        <v>2116</v>
      </c>
      <c r="M294" s="68" t="s">
        <v>2113</v>
      </c>
      <c r="N294" s="71">
        <v>5531984185035</v>
      </c>
      <c r="O294" s="71" t="s">
        <v>42</v>
      </c>
      <c r="P294" s="71" t="s">
        <v>42</v>
      </c>
      <c r="Q294" s="68" t="s">
        <v>2104</v>
      </c>
      <c r="R294" s="68" t="str" cm="1">
        <f t="array" ref="R294">_xlfn.IFS(BaseClientes[[#This Row],[tipoDeCliente]]="ADVISOR","ADVISOR",BaseClientes[[#This Row],[tipoDeCliente]]="FAMILIA","RETENCAO",BaseClientes[[#This Row],[tipoDeCliente]]="RETENCAO","RETENCAO",BaseClientes[[#This Row],[tipoDeCliente]]="NORMAL","CONSULTORIA",BaseClientes[[#This Row],[tipoDeCliente]]="HIBRIDO","CONSULTORIA")</f>
        <v>ADVISOR</v>
      </c>
      <c r="S294" s="68" t="s">
        <v>895</v>
      </c>
      <c r="T294" s="68" t="s">
        <v>896</v>
      </c>
      <c r="U294" s="68" t="s">
        <v>2117</v>
      </c>
      <c r="V294" s="71">
        <v>5531984185035</v>
      </c>
      <c r="W294" s="69">
        <v>44648</v>
      </c>
      <c r="X294" s="69">
        <v>44648</v>
      </c>
      <c r="Y294" s="68" t="s">
        <v>2116</v>
      </c>
      <c r="Z294" s="68" t="s">
        <v>2116</v>
      </c>
      <c r="AA294" s="68" t="s">
        <v>2113</v>
      </c>
      <c r="AB294" s="68" t="s">
        <v>3950</v>
      </c>
      <c r="AC294" s="68"/>
      <c r="AD294" s="68"/>
      <c r="AE294" s="68" t="s">
        <v>2104</v>
      </c>
      <c r="AF294" s="72">
        <v>1</v>
      </c>
      <c r="AG294" s="68"/>
      <c r="AH294" s="68" t="s">
        <v>56</v>
      </c>
      <c r="AI294" s="68" t="s">
        <v>56</v>
      </c>
      <c r="AJ294" s="68" t="s">
        <v>56</v>
      </c>
      <c r="AK294" s="68" t="str" cm="1">
        <f t="array" ref="AK2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4" s="69" t="s">
        <v>69</v>
      </c>
      <c r="AM294" s="69">
        <v>45141</v>
      </c>
    </row>
    <row r="295" spans="1:39" ht="15" customHeight="1" x14ac:dyDescent="0.3">
      <c r="A295" s="68">
        <v>362</v>
      </c>
      <c r="B295" s="68" t="s">
        <v>2118</v>
      </c>
      <c r="C295" s="69">
        <v>30847</v>
      </c>
      <c r="D295" s="68" t="s">
        <v>72</v>
      </c>
      <c r="E295" s="71">
        <v>28032022362</v>
      </c>
      <c r="F295" s="68"/>
      <c r="G295" s="68"/>
      <c r="H295" s="68"/>
      <c r="I295" s="68" t="s">
        <v>42</v>
      </c>
      <c r="J295" s="68" t="s">
        <v>4215</v>
      </c>
      <c r="K295" s="70" t="s">
        <v>2121</v>
      </c>
      <c r="L295" s="68" t="s">
        <v>2122</v>
      </c>
      <c r="M295" s="68" t="s">
        <v>2118</v>
      </c>
      <c r="N295" s="71">
        <v>553191283712</v>
      </c>
      <c r="O295" s="71" t="s">
        <v>65</v>
      </c>
      <c r="P295" s="71" t="s">
        <v>106</v>
      </c>
      <c r="Q295" s="68" t="s">
        <v>2104</v>
      </c>
      <c r="R295" s="68" t="str" cm="1">
        <f t="array" ref="R295">_xlfn.IFS(BaseClientes[[#This Row],[tipoDeCliente]]="ADVISOR","ADVISOR",BaseClientes[[#This Row],[tipoDeCliente]]="FAMILIA","RETENCAO",BaseClientes[[#This Row],[tipoDeCliente]]="RETENCAO","RETENCAO",BaseClientes[[#This Row],[tipoDeCliente]]="NORMAL","CONSULTORIA",BaseClientes[[#This Row],[tipoDeCliente]]="HIBRIDO","CONSULTORIA")</f>
        <v>ADVISOR</v>
      </c>
      <c r="S295" s="68" t="s">
        <v>895</v>
      </c>
      <c r="T295" s="68" t="s">
        <v>896</v>
      </c>
      <c r="U295" s="68" t="s">
        <v>2123</v>
      </c>
      <c r="V295" s="71">
        <v>553191283712</v>
      </c>
      <c r="W295" s="69">
        <v>44648</v>
      </c>
      <c r="X295" s="69">
        <v>44648</v>
      </c>
      <c r="Y295" s="68" t="s">
        <v>2122</v>
      </c>
      <c r="Z295" s="68" t="s">
        <v>2122</v>
      </c>
      <c r="AA295" s="68" t="s">
        <v>2124</v>
      </c>
      <c r="AB295" s="68" t="s">
        <v>3950</v>
      </c>
      <c r="AC295" s="68"/>
      <c r="AD295" s="68"/>
      <c r="AE295" s="68" t="s">
        <v>2104</v>
      </c>
      <c r="AF295" s="72">
        <v>1</v>
      </c>
      <c r="AG295" s="68"/>
      <c r="AH295" s="68" t="s">
        <v>56</v>
      </c>
      <c r="AI295" s="68" t="s">
        <v>56</v>
      </c>
      <c r="AJ295" s="68" t="s">
        <v>56</v>
      </c>
      <c r="AK295" s="68" t="str" cm="1">
        <f t="array" ref="AK2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5" s="69" t="s">
        <v>69</v>
      </c>
      <c r="AM295" s="69">
        <v>45162</v>
      </c>
    </row>
    <row r="296" spans="1:39" ht="15" customHeight="1" x14ac:dyDescent="0.3">
      <c r="A296" s="68">
        <v>363</v>
      </c>
      <c r="B296" s="68" t="s">
        <v>2125</v>
      </c>
      <c r="C296" s="69">
        <v>29912</v>
      </c>
      <c r="D296" s="68" t="s">
        <v>40</v>
      </c>
      <c r="E296" s="71">
        <v>23032022363</v>
      </c>
      <c r="F296" s="68"/>
      <c r="G296" s="68"/>
      <c r="H296" s="68"/>
      <c r="I296" s="68" t="s">
        <v>42</v>
      </c>
      <c r="J296" s="68">
        <v>4434057600</v>
      </c>
      <c r="K296" s="70" t="s">
        <v>2128</v>
      </c>
      <c r="L296" s="68" t="s">
        <v>2129</v>
      </c>
      <c r="M296" s="68" t="s">
        <v>2125</v>
      </c>
      <c r="N296" s="71">
        <v>5541995365995</v>
      </c>
      <c r="O296" s="71" t="s">
        <v>106</v>
      </c>
      <c r="P296" s="71" t="s">
        <v>106</v>
      </c>
      <c r="Q296" s="68" t="s">
        <v>2104</v>
      </c>
      <c r="R296" s="68" t="str" cm="1">
        <f t="array" ref="R296">_xlfn.IFS(BaseClientes[[#This Row],[tipoDeCliente]]="ADVISOR","ADVISOR",BaseClientes[[#This Row],[tipoDeCliente]]="FAMILIA","RETENCAO",BaseClientes[[#This Row],[tipoDeCliente]]="RETENCAO","RETENCAO",BaseClientes[[#This Row],[tipoDeCliente]]="NORMAL","CONSULTORIA",BaseClientes[[#This Row],[tipoDeCliente]]="HIBRIDO","CONSULTORIA")</f>
        <v>ADVISOR</v>
      </c>
      <c r="S296" s="68" t="s">
        <v>2064</v>
      </c>
      <c r="T296" s="68" t="s">
        <v>2065</v>
      </c>
      <c r="U296" s="68" t="s">
        <v>2130</v>
      </c>
      <c r="V296" s="71">
        <v>5541995365995</v>
      </c>
      <c r="W296" s="69">
        <v>44643</v>
      </c>
      <c r="X296" s="69">
        <v>44643</v>
      </c>
      <c r="Y296" s="68" t="s">
        <v>2129</v>
      </c>
      <c r="Z296" s="68" t="s">
        <v>2129</v>
      </c>
      <c r="AA296" s="68" t="s">
        <v>2125</v>
      </c>
      <c r="AB296" s="68" t="s">
        <v>3950</v>
      </c>
      <c r="AC296" s="68"/>
      <c r="AD296" s="68"/>
      <c r="AE296" s="68" t="s">
        <v>2104</v>
      </c>
      <c r="AF296" s="72">
        <v>1</v>
      </c>
      <c r="AG296" s="68"/>
      <c r="AH296" s="68" t="s">
        <v>56</v>
      </c>
      <c r="AI296" s="68" t="s">
        <v>56</v>
      </c>
      <c r="AJ296" s="68" t="s">
        <v>56</v>
      </c>
      <c r="AK296" s="68" t="str" cm="1">
        <f t="array" ref="AK2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6" s="69" t="s">
        <v>69</v>
      </c>
      <c r="AM296" s="69">
        <v>45142</v>
      </c>
    </row>
    <row r="297" spans="1:39" ht="15" customHeight="1" x14ac:dyDescent="0.3">
      <c r="A297" s="68">
        <v>364</v>
      </c>
      <c r="B297" s="68" t="s">
        <v>2131</v>
      </c>
      <c r="C297" s="69">
        <v>35326</v>
      </c>
      <c r="D297" s="68" t="s">
        <v>40</v>
      </c>
      <c r="E297" s="71">
        <v>28032022364</v>
      </c>
      <c r="F297" s="68">
        <v>2605296</v>
      </c>
      <c r="G297" s="68">
        <v>1198429</v>
      </c>
      <c r="H297" s="68"/>
      <c r="I297" s="68" t="s">
        <v>42</v>
      </c>
      <c r="J297" s="68">
        <v>70300087403</v>
      </c>
      <c r="K297" s="70" t="s">
        <v>2134</v>
      </c>
      <c r="L297" s="68" t="s">
        <v>2135</v>
      </c>
      <c r="M297" s="68" t="s">
        <v>2131</v>
      </c>
      <c r="N297" s="71">
        <v>5581996345974</v>
      </c>
      <c r="O297" s="71" t="s">
        <v>65</v>
      </c>
      <c r="P297" s="71" t="s">
        <v>106</v>
      </c>
      <c r="Q297" s="68" t="s">
        <v>2104</v>
      </c>
      <c r="R297" s="68" t="str" cm="1">
        <f t="array" ref="R297">_xlfn.IFS(BaseClientes[[#This Row],[tipoDeCliente]]="ADVISOR","ADVISOR",BaseClientes[[#This Row],[tipoDeCliente]]="FAMILIA","RETENCAO",BaseClientes[[#This Row],[tipoDeCliente]]="RETENCAO","RETENCAO",BaseClientes[[#This Row],[tipoDeCliente]]="NORMAL","CONSULTORIA",BaseClientes[[#This Row],[tipoDeCliente]]="HIBRIDO","CONSULTORIA")</f>
        <v>ADVISOR</v>
      </c>
      <c r="S297" s="68" t="s">
        <v>49</v>
      </c>
      <c r="T297" s="68" t="s">
        <v>50</v>
      </c>
      <c r="U297" s="68" t="s">
        <v>1394</v>
      </c>
      <c r="V297" s="71">
        <v>5581996345974</v>
      </c>
      <c r="W297" s="69">
        <v>44648</v>
      </c>
      <c r="X297" s="69">
        <v>44648</v>
      </c>
      <c r="Y297" s="68" t="s">
        <v>2135</v>
      </c>
      <c r="Z297" s="68" t="s">
        <v>2135</v>
      </c>
      <c r="AA297" s="68" t="s">
        <v>2131</v>
      </c>
      <c r="AB297" s="68" t="s">
        <v>3894</v>
      </c>
      <c r="AC297" s="68"/>
      <c r="AD297" s="68"/>
      <c r="AE297" s="68" t="s">
        <v>2104</v>
      </c>
      <c r="AF297" s="72">
        <v>1</v>
      </c>
      <c r="AG297" s="68"/>
      <c r="AH297" s="68" t="s">
        <v>56</v>
      </c>
      <c r="AI297" s="68" t="s">
        <v>56</v>
      </c>
      <c r="AJ297" s="68" t="s">
        <v>56</v>
      </c>
      <c r="AK297" s="68" t="str" cm="1">
        <f t="array" ref="AK2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7" s="69" t="s">
        <v>69</v>
      </c>
      <c r="AM297" s="69">
        <v>45561</v>
      </c>
    </row>
    <row r="298" spans="1:39" ht="15" customHeight="1" x14ac:dyDescent="0.3">
      <c r="A298" s="68">
        <v>365</v>
      </c>
      <c r="B298" s="68" t="s">
        <v>2136</v>
      </c>
      <c r="C298" s="69">
        <v>35891</v>
      </c>
      <c r="D298" s="68" t="s">
        <v>40</v>
      </c>
      <c r="E298" s="71">
        <v>25042022365</v>
      </c>
      <c r="F298" s="68"/>
      <c r="G298" s="68"/>
      <c r="H298" s="68"/>
      <c r="I298" s="68" t="s">
        <v>42</v>
      </c>
      <c r="J298" s="68">
        <v>16949679726</v>
      </c>
      <c r="K298" s="70" t="s">
        <v>2138</v>
      </c>
      <c r="L298" s="68" t="s">
        <v>2139</v>
      </c>
      <c r="M298" s="68" t="s">
        <v>2136</v>
      </c>
      <c r="N298" s="71">
        <v>5524998456984</v>
      </c>
      <c r="O298" s="71" t="s">
        <v>42</v>
      </c>
      <c r="P298" s="71" t="s">
        <v>42</v>
      </c>
      <c r="Q298" s="68" t="s">
        <v>2104</v>
      </c>
      <c r="R298" s="68" t="str" cm="1">
        <f t="array" ref="R298">_xlfn.IFS(BaseClientes[[#This Row],[tipoDeCliente]]="ADVISOR","ADVISOR",BaseClientes[[#This Row],[tipoDeCliente]]="FAMILIA","RETENCAO",BaseClientes[[#This Row],[tipoDeCliente]]="RETENCAO","RETENCAO",BaseClientes[[#This Row],[tipoDeCliente]]="NORMAL","CONSULTORIA",BaseClientes[[#This Row],[tipoDeCliente]]="HIBRIDO","CONSULTORIA")</f>
        <v>ADVISOR</v>
      </c>
      <c r="S298" s="68" t="s">
        <v>2140</v>
      </c>
      <c r="T298" s="68" t="s">
        <v>434</v>
      </c>
      <c r="U298" s="68" t="s">
        <v>2141</v>
      </c>
      <c r="V298" s="71">
        <v>5524998456984</v>
      </c>
      <c r="W298" s="69">
        <v>44676</v>
      </c>
      <c r="X298" s="69">
        <v>44676</v>
      </c>
      <c r="Y298" s="68" t="s">
        <v>2139</v>
      </c>
      <c r="Z298" s="68" t="s">
        <v>2139</v>
      </c>
      <c r="AA298" s="68" t="s">
        <v>2142</v>
      </c>
      <c r="AB298" s="68" t="s">
        <v>769</v>
      </c>
      <c r="AC298" s="68"/>
      <c r="AD298" s="68"/>
      <c r="AE298" s="68" t="s">
        <v>2104</v>
      </c>
      <c r="AF298" s="72">
        <v>1</v>
      </c>
      <c r="AG298" s="68"/>
      <c r="AH298" s="68" t="s">
        <v>56</v>
      </c>
      <c r="AI298" s="68" t="s">
        <v>56</v>
      </c>
      <c r="AJ298" s="68" t="s">
        <v>56</v>
      </c>
      <c r="AK298" s="68" t="str" cm="1">
        <f t="array" ref="AK2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8" s="69" t="s">
        <v>69</v>
      </c>
      <c r="AM298" s="69">
        <v>44886</v>
      </c>
    </row>
    <row r="299" spans="1:39" ht="15" customHeight="1" x14ac:dyDescent="0.3">
      <c r="A299" s="68">
        <v>366</v>
      </c>
      <c r="B299" s="68" t="s">
        <v>2143</v>
      </c>
      <c r="C299" s="69">
        <v>29197</v>
      </c>
      <c r="D299" s="68" t="s">
        <v>72</v>
      </c>
      <c r="E299" s="71">
        <v>4052022366</v>
      </c>
      <c r="F299" s="68">
        <v>4679904</v>
      </c>
      <c r="G299" s="68"/>
      <c r="H299" s="68"/>
      <c r="I299" s="68" t="s">
        <v>42</v>
      </c>
      <c r="J299" s="68">
        <v>2383291439</v>
      </c>
      <c r="K299" s="70" t="s">
        <v>2145</v>
      </c>
      <c r="L299" s="68" t="s">
        <v>2146</v>
      </c>
      <c r="M299" s="68" t="s">
        <v>2143</v>
      </c>
      <c r="N299" s="71">
        <v>5581982081208</v>
      </c>
      <c r="O299" s="71" t="s">
        <v>42</v>
      </c>
      <c r="P299" s="71" t="s">
        <v>42</v>
      </c>
      <c r="Q299" s="68" t="s">
        <v>2104</v>
      </c>
      <c r="R299" s="68" t="str" cm="1">
        <f t="array" ref="R299">_xlfn.IFS(BaseClientes[[#This Row],[tipoDeCliente]]="ADVISOR","ADVISOR",BaseClientes[[#This Row],[tipoDeCliente]]="FAMILIA","RETENCAO",BaseClientes[[#This Row],[tipoDeCliente]]="RETENCAO","RETENCAO",BaseClientes[[#This Row],[tipoDeCliente]]="NORMAL","CONSULTORIA",BaseClientes[[#This Row],[tipoDeCliente]]="HIBRIDO","CONSULTORIA")</f>
        <v>ADVISOR</v>
      </c>
      <c r="S299" s="68" t="s">
        <v>49</v>
      </c>
      <c r="T299" s="68" t="s">
        <v>50</v>
      </c>
      <c r="U299" s="68" t="s">
        <v>2147</v>
      </c>
      <c r="V299" s="71">
        <v>5581982081208</v>
      </c>
      <c r="W299" s="69">
        <v>44685</v>
      </c>
      <c r="X299" s="69">
        <v>44685</v>
      </c>
      <c r="Y299" s="68" t="s">
        <v>2146</v>
      </c>
      <c r="Z299" s="68" t="s">
        <v>2146</v>
      </c>
      <c r="AA299" s="68" t="s">
        <v>2143</v>
      </c>
      <c r="AB299" s="68" t="s">
        <v>3902</v>
      </c>
      <c r="AC299" s="68"/>
      <c r="AD299" s="68"/>
      <c r="AE299" s="68" t="s">
        <v>2104</v>
      </c>
      <c r="AF299" s="72">
        <v>1</v>
      </c>
      <c r="AG299" s="68"/>
      <c r="AH299" s="68" t="s">
        <v>56</v>
      </c>
      <c r="AI299" s="68" t="s">
        <v>56</v>
      </c>
      <c r="AJ299" s="68" t="s">
        <v>56</v>
      </c>
      <c r="AK299" s="68" t="str" cm="1">
        <f t="array" ref="AK2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9" s="69" t="s">
        <v>69</v>
      </c>
      <c r="AM299" s="69">
        <v>45049</v>
      </c>
    </row>
    <row r="300" spans="1:39" ht="15" customHeight="1" x14ac:dyDescent="0.3">
      <c r="A300" s="68">
        <v>367</v>
      </c>
      <c r="B300" s="68" t="s">
        <v>2148</v>
      </c>
      <c r="C300" s="69">
        <v>33636</v>
      </c>
      <c r="D300" s="68" t="s">
        <v>40</v>
      </c>
      <c r="E300" s="71">
        <v>5052022367</v>
      </c>
      <c r="F300" s="68"/>
      <c r="G300" s="68"/>
      <c r="H300" s="68"/>
      <c r="I300" s="68" t="s">
        <v>42</v>
      </c>
      <c r="J300" s="68">
        <v>5073886402</v>
      </c>
      <c r="K300" s="70" t="s">
        <v>2150</v>
      </c>
      <c r="L300" s="68" t="s">
        <v>2151</v>
      </c>
      <c r="M300" s="68" t="s">
        <v>2148</v>
      </c>
      <c r="N300" s="71">
        <v>5581991337581</v>
      </c>
      <c r="O300" s="71" t="s">
        <v>42</v>
      </c>
      <c r="P300" s="71" t="s">
        <v>65</v>
      </c>
      <c r="Q300" s="68" t="s">
        <v>1749</v>
      </c>
      <c r="R300" s="68" t="str" cm="1">
        <f t="array" ref="R300">_xlfn.IFS(BaseClientes[[#This Row],[tipoDeCliente]]="ADVISOR","ADVISOR",BaseClientes[[#This Row],[tipoDeCliente]]="FAMILIA","RETENCAO",BaseClientes[[#This Row],[tipoDeCliente]]="RETENCAO","RETENCAO",BaseClientes[[#This Row],[tipoDeCliente]]="NORMAL","CONSULTORIA",BaseClientes[[#This Row],[tipoDeCliente]]="HIBRIDO","CONSULTORIA")</f>
        <v>ADVISOR</v>
      </c>
      <c r="S300" s="68" t="s">
        <v>49</v>
      </c>
      <c r="T300" s="68" t="s">
        <v>50</v>
      </c>
      <c r="U300" s="68" t="s">
        <v>2152</v>
      </c>
      <c r="V300" s="71">
        <v>5581991337581</v>
      </c>
      <c r="W300" s="69">
        <v>44686</v>
      </c>
      <c r="X300" s="69">
        <v>44686</v>
      </c>
      <c r="Y300" s="68" t="s">
        <v>2151</v>
      </c>
      <c r="Z300" s="68" t="s">
        <v>2151</v>
      </c>
      <c r="AA300" s="68" t="s">
        <v>2148</v>
      </c>
      <c r="AB300" s="68" t="s">
        <v>769</v>
      </c>
      <c r="AC300" s="68"/>
      <c r="AD300" s="68"/>
      <c r="AE300" s="68" t="s">
        <v>2104</v>
      </c>
      <c r="AF300" s="72">
        <v>1</v>
      </c>
      <c r="AG300" s="68"/>
      <c r="AH300" s="68" t="s">
        <v>56</v>
      </c>
      <c r="AI300" s="68" t="s">
        <v>56</v>
      </c>
      <c r="AJ300" s="68" t="s">
        <v>56</v>
      </c>
      <c r="AK300" s="68" t="str" cm="1">
        <f t="array" ref="AK3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0" s="69" t="s">
        <v>69</v>
      </c>
      <c r="AM300" s="69">
        <v>45154</v>
      </c>
    </row>
    <row r="301" spans="1:39" ht="15" customHeight="1" x14ac:dyDescent="0.3">
      <c r="A301" s="68">
        <v>368</v>
      </c>
      <c r="B301" s="68" t="s">
        <v>2153</v>
      </c>
      <c r="C301" s="69">
        <v>18941</v>
      </c>
      <c r="D301" s="68" t="s">
        <v>72</v>
      </c>
      <c r="E301" s="71">
        <v>5052022368</v>
      </c>
      <c r="F301" s="68"/>
      <c r="G301" s="68"/>
      <c r="H301" s="68"/>
      <c r="I301" s="68" t="s">
        <v>42</v>
      </c>
      <c r="J301" s="68">
        <v>12913812449</v>
      </c>
      <c r="K301" s="70" t="s">
        <v>2155</v>
      </c>
      <c r="L301" s="68" t="s">
        <v>2156</v>
      </c>
      <c r="M301" s="68" t="s">
        <v>2153</v>
      </c>
      <c r="N301" s="71">
        <v>5581982201983</v>
      </c>
      <c r="O301" s="71" t="s">
        <v>42</v>
      </c>
      <c r="P301" s="71" t="s">
        <v>42</v>
      </c>
      <c r="Q301" s="68" t="s">
        <v>2104</v>
      </c>
      <c r="R301" s="68" t="str" cm="1">
        <f t="array" ref="R301">_xlfn.IFS(BaseClientes[[#This Row],[tipoDeCliente]]="ADVISOR","ADVISOR",BaseClientes[[#This Row],[tipoDeCliente]]="FAMILIA","RETENCAO",BaseClientes[[#This Row],[tipoDeCliente]]="RETENCAO","RETENCAO",BaseClientes[[#This Row],[tipoDeCliente]]="NORMAL","CONSULTORIA",BaseClientes[[#This Row],[tipoDeCliente]]="HIBRIDO","CONSULTORIA")</f>
        <v>ADVISOR</v>
      </c>
      <c r="S301" s="68" t="s">
        <v>49</v>
      </c>
      <c r="T301" s="68" t="s">
        <v>50</v>
      </c>
      <c r="U301" s="68" t="s">
        <v>2157</v>
      </c>
      <c r="V301" s="71">
        <v>5581982201983</v>
      </c>
      <c r="W301" s="69">
        <v>44686</v>
      </c>
      <c r="X301" s="69">
        <v>44686</v>
      </c>
      <c r="Y301" s="68" t="s">
        <v>2156</v>
      </c>
      <c r="Z301" s="68" t="s">
        <v>2156</v>
      </c>
      <c r="AA301" s="68" t="s">
        <v>2153</v>
      </c>
      <c r="AB301" s="68" t="s">
        <v>3899</v>
      </c>
      <c r="AC301" s="68"/>
      <c r="AD301" s="68"/>
      <c r="AE301" s="68" t="s">
        <v>2104</v>
      </c>
      <c r="AF301" s="72">
        <v>1</v>
      </c>
      <c r="AG301" s="68"/>
      <c r="AH301" s="68" t="s">
        <v>56</v>
      </c>
      <c r="AI301" s="68" t="s">
        <v>56</v>
      </c>
      <c r="AJ301" s="68" t="s">
        <v>56</v>
      </c>
      <c r="AK301" s="68" t="str" cm="1">
        <f t="array" ref="AK3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1" s="69" t="s">
        <v>69</v>
      </c>
      <c r="AM301" s="69">
        <v>45070</v>
      </c>
    </row>
    <row r="302" spans="1:39" ht="15" customHeight="1" x14ac:dyDescent="0.3">
      <c r="A302" s="68">
        <v>369</v>
      </c>
      <c r="B302" s="68" t="s">
        <v>2158</v>
      </c>
      <c r="C302" s="69">
        <v>35627</v>
      </c>
      <c r="D302" s="68" t="s">
        <v>40</v>
      </c>
      <c r="E302" s="71">
        <v>5052022369</v>
      </c>
      <c r="F302" s="68">
        <v>8529063</v>
      </c>
      <c r="G302" s="68">
        <v>3919095</v>
      </c>
      <c r="H302" s="68"/>
      <c r="I302" s="68" t="s">
        <v>42</v>
      </c>
      <c r="J302" s="68">
        <v>70292988451</v>
      </c>
      <c r="K302" s="70" t="s">
        <v>2161</v>
      </c>
      <c r="L302" s="68" t="s">
        <v>2162</v>
      </c>
      <c r="M302" s="68" t="s">
        <v>2158</v>
      </c>
      <c r="N302" s="71">
        <v>5581995998936</v>
      </c>
      <c r="O302" s="71" t="s">
        <v>65</v>
      </c>
      <c r="P302" s="71" t="s">
        <v>42</v>
      </c>
      <c r="Q302" s="68" t="s">
        <v>2104</v>
      </c>
      <c r="R302" s="68" t="str" cm="1">
        <f t="array" ref="R302">_xlfn.IFS(BaseClientes[[#This Row],[tipoDeCliente]]="ADVISOR","ADVISOR",BaseClientes[[#This Row],[tipoDeCliente]]="FAMILIA","RETENCAO",BaseClientes[[#This Row],[tipoDeCliente]]="RETENCAO","RETENCAO",BaseClientes[[#This Row],[tipoDeCliente]]="NORMAL","CONSULTORIA",BaseClientes[[#This Row],[tipoDeCliente]]="HIBRIDO","CONSULTORIA")</f>
        <v>ADVISOR</v>
      </c>
      <c r="S302" s="68" t="s">
        <v>49</v>
      </c>
      <c r="T302" s="68" t="s">
        <v>50</v>
      </c>
      <c r="U302" s="68" t="s">
        <v>2163</v>
      </c>
      <c r="V302" s="71">
        <v>5581995998936</v>
      </c>
      <c r="W302" s="69">
        <v>44686</v>
      </c>
      <c r="X302" s="69">
        <v>44686</v>
      </c>
      <c r="Y302" s="68" t="s">
        <v>2162</v>
      </c>
      <c r="Z302" s="68" t="s">
        <v>2162</v>
      </c>
      <c r="AA302" s="68" t="s">
        <v>2158</v>
      </c>
      <c r="AB302" s="68" t="s">
        <v>3893</v>
      </c>
      <c r="AC302" s="68"/>
      <c r="AD302" s="68"/>
      <c r="AE302" s="68" t="s">
        <v>2104</v>
      </c>
      <c r="AF302" s="72">
        <v>1</v>
      </c>
      <c r="AG302" s="68"/>
      <c r="AH302" s="68" t="s">
        <v>56</v>
      </c>
      <c r="AI302" s="68" t="s">
        <v>56</v>
      </c>
      <c r="AJ302" s="68" t="s">
        <v>56</v>
      </c>
      <c r="AK302" s="68" t="str" cm="1">
        <f t="array" ref="AK3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2" s="69" t="s">
        <v>69</v>
      </c>
      <c r="AM302" s="69">
        <v>45441</v>
      </c>
    </row>
    <row r="303" spans="1:39" ht="15" customHeight="1" x14ac:dyDescent="0.3">
      <c r="A303" s="68">
        <v>370</v>
      </c>
      <c r="B303" s="68" t="s">
        <v>2164</v>
      </c>
      <c r="C303" s="69">
        <v>31149</v>
      </c>
      <c r="D303" s="68" t="s">
        <v>40</v>
      </c>
      <c r="E303" s="71">
        <v>5052022370</v>
      </c>
      <c r="F303" s="68"/>
      <c r="G303" s="68"/>
      <c r="H303" s="68"/>
      <c r="I303" s="68" t="s">
        <v>42</v>
      </c>
      <c r="J303" s="68" t="s">
        <v>4231</v>
      </c>
      <c r="K303" s="70" t="s">
        <v>2166</v>
      </c>
      <c r="L303" s="68" t="s">
        <v>2167</v>
      </c>
      <c r="M303" s="68" t="s">
        <v>2164</v>
      </c>
      <c r="N303" s="71">
        <v>554591511542</v>
      </c>
      <c r="O303" s="71" t="s">
        <v>106</v>
      </c>
      <c r="P303" s="71" t="s">
        <v>42</v>
      </c>
      <c r="Q303" s="68" t="s">
        <v>2104</v>
      </c>
      <c r="R303" s="68" t="str" cm="1">
        <f t="array" ref="R303">_xlfn.IFS(BaseClientes[[#This Row],[tipoDeCliente]]="ADVISOR","ADVISOR",BaseClientes[[#This Row],[tipoDeCliente]]="FAMILIA","RETENCAO",BaseClientes[[#This Row],[tipoDeCliente]]="RETENCAO","RETENCAO",BaseClientes[[#This Row],[tipoDeCliente]]="NORMAL","CONSULTORIA",BaseClientes[[#This Row],[tipoDeCliente]]="HIBRIDO","CONSULTORIA")</f>
        <v>ADVISOR</v>
      </c>
      <c r="S303" s="68" t="s">
        <v>2168</v>
      </c>
      <c r="T303" s="68" t="s">
        <v>2065</v>
      </c>
      <c r="U303" s="68" t="s">
        <v>2169</v>
      </c>
      <c r="V303" s="71">
        <v>554591511542</v>
      </c>
      <c r="W303" s="69">
        <v>44686</v>
      </c>
      <c r="X303" s="69">
        <v>44686</v>
      </c>
      <c r="Y303" s="68" t="s">
        <v>2167</v>
      </c>
      <c r="Z303" s="68" t="s">
        <v>2167</v>
      </c>
      <c r="AA303" s="68" t="s">
        <v>2164</v>
      </c>
      <c r="AB303" s="68" t="s">
        <v>3950</v>
      </c>
      <c r="AC303" s="68"/>
      <c r="AD303" s="68"/>
      <c r="AE303" s="68" t="s">
        <v>2104</v>
      </c>
      <c r="AF303" s="72">
        <v>1</v>
      </c>
      <c r="AG303" s="68"/>
      <c r="AH303" s="68" t="s">
        <v>56</v>
      </c>
      <c r="AI303" s="68" t="s">
        <v>56</v>
      </c>
      <c r="AJ303" s="68" t="s">
        <v>56</v>
      </c>
      <c r="AK303" s="68" t="str" cm="1">
        <f t="array" ref="AK3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3" s="69" t="s">
        <v>69</v>
      </c>
      <c r="AM303" s="69">
        <v>45180</v>
      </c>
    </row>
    <row r="304" spans="1:39" ht="15" customHeight="1" x14ac:dyDescent="0.3">
      <c r="A304" s="68">
        <v>371</v>
      </c>
      <c r="B304" s="68" t="s">
        <v>2170</v>
      </c>
      <c r="C304" s="69">
        <v>32308</v>
      </c>
      <c r="D304" s="68" t="s">
        <v>40</v>
      </c>
      <c r="E304" s="71">
        <v>7052022371</v>
      </c>
      <c r="F304" s="68"/>
      <c r="G304" s="68">
        <v>2104610</v>
      </c>
      <c r="H304" s="68"/>
      <c r="I304" s="68" t="s">
        <v>42</v>
      </c>
      <c r="J304" s="68">
        <v>9924235703</v>
      </c>
      <c r="K304" s="70" t="s">
        <v>2173</v>
      </c>
      <c r="L304" s="68" t="s">
        <v>2174</v>
      </c>
      <c r="M304" s="68" t="s">
        <v>2170</v>
      </c>
      <c r="N304" s="71">
        <v>5521998754212</v>
      </c>
      <c r="O304" s="71" t="s">
        <v>42</v>
      </c>
      <c r="P304" s="71" t="s">
        <v>65</v>
      </c>
      <c r="Q304" s="68" t="s">
        <v>2104</v>
      </c>
      <c r="R304" s="68" t="str" cm="1">
        <f t="array" ref="R304">_xlfn.IFS(BaseClientes[[#This Row],[tipoDeCliente]]="ADVISOR","ADVISOR",BaseClientes[[#This Row],[tipoDeCliente]]="FAMILIA","RETENCAO",BaseClientes[[#This Row],[tipoDeCliente]]="RETENCAO","RETENCAO",BaseClientes[[#This Row],[tipoDeCliente]]="NORMAL","CONSULTORIA",BaseClientes[[#This Row],[tipoDeCliente]]="HIBRIDO","CONSULTORIA")</f>
        <v>ADVISOR</v>
      </c>
      <c r="S304" s="68" t="s">
        <v>2175</v>
      </c>
      <c r="T304" s="68" t="s">
        <v>434</v>
      </c>
      <c r="U304" s="68" t="s">
        <v>2176</v>
      </c>
      <c r="V304" s="71">
        <v>5521998754212</v>
      </c>
      <c r="W304" s="69">
        <v>44688</v>
      </c>
      <c r="X304" s="69">
        <v>44688</v>
      </c>
      <c r="Y304" s="68" t="s">
        <v>2174</v>
      </c>
      <c r="Z304" s="68" t="s">
        <v>2174</v>
      </c>
      <c r="AA304" s="68" t="s">
        <v>2170</v>
      </c>
      <c r="AB304" s="68" t="s">
        <v>3950</v>
      </c>
      <c r="AC304" s="68"/>
      <c r="AD304" s="68"/>
      <c r="AE304" s="68" t="s">
        <v>2104</v>
      </c>
      <c r="AF304" s="72">
        <v>1</v>
      </c>
      <c r="AG304" s="68"/>
      <c r="AH304" s="68" t="s">
        <v>56</v>
      </c>
      <c r="AI304" s="68" t="s">
        <v>56</v>
      </c>
      <c r="AJ304" s="68" t="s">
        <v>56</v>
      </c>
      <c r="AK304" s="68" t="str" cm="1">
        <f t="array" ref="AK3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4" s="69" t="s">
        <v>69</v>
      </c>
      <c r="AM304" s="69">
        <v>45052</v>
      </c>
    </row>
    <row r="305" spans="1:39" ht="15" customHeight="1" x14ac:dyDescent="0.3">
      <c r="A305" s="68">
        <v>372</v>
      </c>
      <c r="B305" s="68" t="s">
        <v>2177</v>
      </c>
      <c r="C305" s="69">
        <v>30337</v>
      </c>
      <c r="D305" s="68" t="s">
        <v>40</v>
      </c>
      <c r="E305" s="71">
        <v>4052022372</v>
      </c>
      <c r="F305" s="68"/>
      <c r="G305" s="68"/>
      <c r="H305" s="68"/>
      <c r="I305" s="68" t="s">
        <v>42</v>
      </c>
      <c r="J305" s="68" t="s">
        <v>4235</v>
      </c>
      <c r="K305" s="105" t="s">
        <v>2180</v>
      </c>
      <c r="L305" s="68" t="s">
        <v>2181</v>
      </c>
      <c r="M305" s="68" t="s">
        <v>2177</v>
      </c>
      <c r="N305" s="71">
        <v>5511982179063</v>
      </c>
      <c r="O305" s="71" t="s">
        <v>106</v>
      </c>
      <c r="P305" s="71" t="s">
        <v>65</v>
      </c>
      <c r="Q305" s="68" t="s">
        <v>2104</v>
      </c>
      <c r="R305" s="68" t="str" cm="1">
        <f t="array" ref="R305">_xlfn.IFS(BaseClientes[[#This Row],[tipoDeCliente]]="ADVISOR","ADVISOR",BaseClientes[[#This Row],[tipoDeCliente]]="FAMILIA","RETENCAO",BaseClientes[[#This Row],[tipoDeCliente]]="RETENCAO","RETENCAO",BaseClientes[[#This Row],[tipoDeCliente]]="NORMAL","CONSULTORIA",BaseClientes[[#This Row],[tipoDeCliente]]="HIBRIDO","CONSULTORIA")</f>
        <v>ADVISOR</v>
      </c>
      <c r="S305" s="68" t="s">
        <v>2182</v>
      </c>
      <c r="T305" s="68" t="s">
        <v>896</v>
      </c>
      <c r="U305" s="68" t="s">
        <v>2183</v>
      </c>
      <c r="V305" s="71">
        <v>5511982179063</v>
      </c>
      <c r="W305" s="69">
        <v>44693</v>
      </c>
      <c r="X305" s="69">
        <v>44693</v>
      </c>
      <c r="Y305" s="68" t="s">
        <v>2181</v>
      </c>
      <c r="Z305" s="68" t="s">
        <v>2181</v>
      </c>
      <c r="AA305" s="68" t="s">
        <v>2177</v>
      </c>
      <c r="AB305" s="68" t="s">
        <v>3894</v>
      </c>
      <c r="AC305" s="68"/>
      <c r="AD305" s="68"/>
      <c r="AE305" s="68" t="s">
        <v>2104</v>
      </c>
      <c r="AF305" s="72">
        <v>1</v>
      </c>
      <c r="AG305" s="68"/>
      <c r="AH305" s="68" t="s">
        <v>56</v>
      </c>
      <c r="AI305" s="68" t="s">
        <v>56</v>
      </c>
      <c r="AJ305" s="68" t="s">
        <v>56</v>
      </c>
      <c r="AK305" s="68" t="str" cm="1">
        <f t="array" ref="AK3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5" s="69" t="s">
        <v>69</v>
      </c>
      <c r="AM305" s="69">
        <v>45168</v>
      </c>
    </row>
    <row r="306" spans="1:39" ht="15" customHeight="1" x14ac:dyDescent="0.3">
      <c r="A306" s="68">
        <v>373</v>
      </c>
      <c r="B306" s="68" t="s">
        <v>2184</v>
      </c>
      <c r="C306" s="69">
        <v>27714</v>
      </c>
      <c r="D306" s="68" t="s">
        <v>72</v>
      </c>
      <c r="E306" s="71">
        <v>4052022373</v>
      </c>
      <c r="F306" s="68"/>
      <c r="G306" s="68"/>
      <c r="H306" s="68"/>
      <c r="I306" s="68" t="s">
        <v>42</v>
      </c>
      <c r="J306" s="68">
        <v>88742733472</v>
      </c>
      <c r="K306" s="70" t="s">
        <v>2187</v>
      </c>
      <c r="L306" s="68" t="s">
        <v>2188</v>
      </c>
      <c r="M306" s="68" t="s">
        <v>2184</v>
      </c>
      <c r="N306" s="71">
        <v>5581999733091</v>
      </c>
      <c r="O306" s="71" t="s">
        <v>65</v>
      </c>
      <c r="P306" s="71" t="s">
        <v>42</v>
      </c>
      <c r="Q306" s="68" t="s">
        <v>2104</v>
      </c>
      <c r="R306" s="68" t="str" cm="1">
        <f t="array" ref="R306">_xlfn.IFS(BaseClientes[[#This Row],[tipoDeCliente]]="ADVISOR","ADVISOR",BaseClientes[[#This Row],[tipoDeCliente]]="FAMILIA","RETENCAO",BaseClientes[[#This Row],[tipoDeCliente]]="RETENCAO","RETENCAO",BaseClientes[[#This Row],[tipoDeCliente]]="NORMAL","CONSULTORIA",BaseClientes[[#This Row],[tipoDeCliente]]="HIBRIDO","CONSULTORIA")</f>
        <v>ADVISOR</v>
      </c>
      <c r="S306" s="68" t="s">
        <v>49</v>
      </c>
      <c r="T306" s="68" t="s">
        <v>50</v>
      </c>
      <c r="U306" s="68" t="s">
        <v>2189</v>
      </c>
      <c r="V306" s="71">
        <v>5581999733091</v>
      </c>
      <c r="W306" s="69">
        <v>44685</v>
      </c>
      <c r="X306" s="69">
        <v>44685</v>
      </c>
      <c r="Y306" s="68" t="s">
        <v>2188</v>
      </c>
      <c r="Z306" s="68" t="s">
        <v>2188</v>
      </c>
      <c r="AA306" s="68" t="s">
        <v>2190</v>
      </c>
      <c r="AB306" s="68" t="s">
        <v>3894</v>
      </c>
      <c r="AC306" s="68"/>
      <c r="AD306" s="68"/>
      <c r="AE306" s="68" t="s">
        <v>2104</v>
      </c>
      <c r="AF306" s="72">
        <v>1</v>
      </c>
      <c r="AG306" s="68"/>
      <c r="AH306" s="68" t="s">
        <v>56</v>
      </c>
      <c r="AI306" s="68" t="s">
        <v>56</v>
      </c>
      <c r="AJ306" s="68" t="s">
        <v>56</v>
      </c>
      <c r="AK306" s="68" t="str" cm="1">
        <f t="array" ref="AK3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6" s="69" t="s">
        <v>69</v>
      </c>
      <c r="AM306" s="69">
        <v>45197</v>
      </c>
    </row>
    <row r="307" spans="1:39" ht="15" customHeight="1" x14ac:dyDescent="0.3">
      <c r="A307" s="68">
        <v>374</v>
      </c>
      <c r="B307" s="68" t="s">
        <v>2191</v>
      </c>
      <c r="C307" s="69">
        <v>31380</v>
      </c>
      <c r="D307" s="68" t="s">
        <v>40</v>
      </c>
      <c r="E307" s="71">
        <v>9052022374</v>
      </c>
      <c r="F307" s="68"/>
      <c r="G307" s="68">
        <v>3925857400</v>
      </c>
      <c r="H307" s="68"/>
      <c r="I307" s="68" t="s">
        <v>42</v>
      </c>
      <c r="J307" s="68">
        <v>6302989477</v>
      </c>
      <c r="K307" s="70" t="s">
        <v>2194</v>
      </c>
      <c r="L307" s="68" t="s">
        <v>2195</v>
      </c>
      <c r="M307" s="68" t="s">
        <v>2191</v>
      </c>
      <c r="N307" s="71">
        <v>5581986606531</v>
      </c>
      <c r="O307" s="71" t="s">
        <v>42</v>
      </c>
      <c r="P307" s="71" t="s">
        <v>42</v>
      </c>
      <c r="Q307" s="68" t="s">
        <v>2104</v>
      </c>
      <c r="R307" s="68" t="str" cm="1">
        <f t="array" ref="R307">_xlfn.IFS(BaseClientes[[#This Row],[tipoDeCliente]]="ADVISOR","ADVISOR",BaseClientes[[#This Row],[tipoDeCliente]]="FAMILIA","RETENCAO",BaseClientes[[#This Row],[tipoDeCliente]]="RETENCAO","RETENCAO",BaseClientes[[#This Row],[tipoDeCliente]]="NORMAL","CONSULTORIA",BaseClientes[[#This Row],[tipoDeCliente]]="HIBRIDO","CONSULTORIA")</f>
        <v>ADVISOR</v>
      </c>
      <c r="S307" s="68" t="s">
        <v>49</v>
      </c>
      <c r="T307" s="68" t="s">
        <v>50</v>
      </c>
      <c r="U307" s="68" t="s">
        <v>2196</v>
      </c>
      <c r="V307" s="71">
        <v>5581986606531</v>
      </c>
      <c r="W307" s="69">
        <v>44690</v>
      </c>
      <c r="X307" s="69">
        <v>44690</v>
      </c>
      <c r="Y307" s="68" t="s">
        <v>2195</v>
      </c>
      <c r="Z307" s="68" t="s">
        <v>2195</v>
      </c>
      <c r="AA307" s="68" t="s">
        <v>2191</v>
      </c>
      <c r="AB307" s="68" t="s">
        <v>3894</v>
      </c>
      <c r="AC307" s="68"/>
      <c r="AD307" s="68"/>
      <c r="AE307" s="68" t="s">
        <v>2104</v>
      </c>
      <c r="AF307" s="72">
        <v>1</v>
      </c>
      <c r="AG307" s="68"/>
      <c r="AH307" s="68" t="s">
        <v>56</v>
      </c>
      <c r="AI307" s="68" t="s">
        <v>56</v>
      </c>
      <c r="AJ307" s="68" t="s">
        <v>56</v>
      </c>
      <c r="AK307" s="68" t="str" cm="1">
        <f t="array" ref="AK3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7" s="69" t="s">
        <v>69</v>
      </c>
      <c r="AM307" s="69">
        <v>45195</v>
      </c>
    </row>
    <row r="308" spans="1:39" ht="15" customHeight="1" x14ac:dyDescent="0.3">
      <c r="A308" s="68">
        <v>375</v>
      </c>
      <c r="B308" s="68" t="s">
        <v>3170</v>
      </c>
      <c r="C308" s="69">
        <v>32602</v>
      </c>
      <c r="D308" s="68" t="s">
        <v>40</v>
      </c>
      <c r="E308" s="71">
        <v>11052022375</v>
      </c>
      <c r="F308" s="68"/>
      <c r="G308" s="68"/>
      <c r="H308" s="68"/>
      <c r="I308" s="68" t="s">
        <v>42</v>
      </c>
      <c r="J308" s="68">
        <v>9213105606</v>
      </c>
      <c r="K308" s="70" t="s">
        <v>2200</v>
      </c>
      <c r="L308" s="68" t="s">
        <v>2201</v>
      </c>
      <c r="M308" s="68" t="s">
        <v>2197</v>
      </c>
      <c r="N308" s="71">
        <v>5531987650479</v>
      </c>
      <c r="O308" s="71" t="s">
        <v>65</v>
      </c>
      <c r="P308" s="71" t="s">
        <v>42</v>
      </c>
      <c r="Q308" s="68" t="s">
        <v>2104</v>
      </c>
      <c r="R308" s="68" t="str" cm="1">
        <f t="array" ref="R308">_xlfn.IFS(BaseClientes[[#This Row],[tipoDeCliente]]="ADVISOR","ADVISOR",BaseClientes[[#This Row],[tipoDeCliente]]="FAMILIA","RETENCAO",BaseClientes[[#This Row],[tipoDeCliente]]="RETENCAO","RETENCAO",BaseClientes[[#This Row],[tipoDeCliente]]="NORMAL","CONSULTORIA",BaseClientes[[#This Row],[tipoDeCliente]]="HIBRIDO","CONSULTORIA")</f>
        <v>ADVISOR</v>
      </c>
      <c r="S308" s="68" t="s">
        <v>2202</v>
      </c>
      <c r="T308" s="68" t="s">
        <v>896</v>
      </c>
      <c r="U308" s="68" t="s">
        <v>2203</v>
      </c>
      <c r="V308" s="71">
        <v>5531987650479</v>
      </c>
      <c r="W308" s="69">
        <v>44692</v>
      </c>
      <c r="X308" s="69">
        <v>44692</v>
      </c>
      <c r="Y308" s="68" t="s">
        <v>2201</v>
      </c>
      <c r="Z308" s="68" t="s">
        <v>2201</v>
      </c>
      <c r="AA308" s="68" t="s">
        <v>2197</v>
      </c>
      <c r="AB308" s="68" t="s">
        <v>584</v>
      </c>
      <c r="AC308" s="68"/>
      <c r="AD308" s="68"/>
      <c r="AE308" s="68" t="s">
        <v>2104</v>
      </c>
      <c r="AF308" s="72">
        <v>1</v>
      </c>
      <c r="AG308" s="68"/>
      <c r="AH308" s="68" t="s">
        <v>54</v>
      </c>
      <c r="AI308" s="68" t="s">
        <v>56</v>
      </c>
      <c r="AJ308" s="68" t="s">
        <v>56</v>
      </c>
      <c r="AK308" s="68" t="str" cm="1">
        <f t="array" ref="AK3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8" s="69" t="s">
        <v>69</v>
      </c>
      <c r="AM308" s="69">
        <v>45313</v>
      </c>
    </row>
    <row r="309" spans="1:39" ht="15" customHeight="1" x14ac:dyDescent="0.3">
      <c r="A309" s="68">
        <v>376</v>
      </c>
      <c r="B309" s="68" t="s">
        <v>2204</v>
      </c>
      <c r="C309" s="69">
        <v>30743</v>
      </c>
      <c r="D309" s="68" t="s">
        <v>40</v>
      </c>
      <c r="E309" s="71">
        <v>12052022376</v>
      </c>
      <c r="F309" s="68"/>
      <c r="G309" s="68"/>
      <c r="H309" s="68"/>
      <c r="I309" s="68" t="s">
        <v>42</v>
      </c>
      <c r="J309" s="68" t="s">
        <v>2206</v>
      </c>
      <c r="K309" s="70" t="s">
        <v>2207</v>
      </c>
      <c r="L309" s="68"/>
      <c r="M309" s="68" t="s">
        <v>2204</v>
      </c>
      <c r="N309" s="71">
        <v>5511988027585</v>
      </c>
      <c r="O309" s="71" t="s">
        <v>106</v>
      </c>
      <c r="P309" s="71" t="s">
        <v>42</v>
      </c>
      <c r="Q309" s="68" t="s">
        <v>2104</v>
      </c>
      <c r="R309" s="68" t="str" cm="1">
        <f t="array" ref="R309">_xlfn.IFS(BaseClientes[[#This Row],[tipoDeCliente]]="ADVISOR","ADVISOR",BaseClientes[[#This Row],[tipoDeCliente]]="FAMILIA","RETENCAO",BaseClientes[[#This Row],[tipoDeCliente]]="RETENCAO","RETENCAO",BaseClientes[[#This Row],[tipoDeCliente]]="NORMAL","CONSULTORIA",BaseClientes[[#This Row],[tipoDeCliente]]="HIBRIDO","CONSULTORIA")</f>
        <v>ADVISOR</v>
      </c>
      <c r="S309" s="68" t="s">
        <v>2799</v>
      </c>
      <c r="T309" s="68" t="s">
        <v>185</v>
      </c>
      <c r="U309" s="68" t="s">
        <v>2209</v>
      </c>
      <c r="V309" s="71">
        <v>5511988027585</v>
      </c>
      <c r="W309" s="69">
        <v>44693</v>
      </c>
      <c r="X309" s="69">
        <v>44693</v>
      </c>
      <c r="Y309" s="68" t="s">
        <v>2208</v>
      </c>
      <c r="Z309" s="68" t="s">
        <v>2208</v>
      </c>
      <c r="AA309" s="68" t="s">
        <v>2204</v>
      </c>
      <c r="AB309" s="68" t="s">
        <v>2210</v>
      </c>
      <c r="AC309" s="68"/>
      <c r="AD309" s="68"/>
      <c r="AE309" s="68" t="s">
        <v>2104</v>
      </c>
      <c r="AF309" s="72">
        <v>1</v>
      </c>
      <c r="AG309" s="68"/>
      <c r="AH309" s="68" t="s">
        <v>56</v>
      </c>
      <c r="AI309" s="68" t="s">
        <v>56</v>
      </c>
      <c r="AJ309" s="68" t="s">
        <v>56</v>
      </c>
      <c r="AK309" s="68" t="str" cm="1">
        <f t="array" ref="AK3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9" s="69" t="s">
        <v>69</v>
      </c>
      <c r="AM309" s="69">
        <v>45091</v>
      </c>
    </row>
    <row r="310" spans="1:39" ht="15" customHeight="1" x14ac:dyDescent="0.3">
      <c r="A310" s="68">
        <v>377</v>
      </c>
      <c r="B310" s="68" t="s">
        <v>2211</v>
      </c>
      <c r="C310" s="69">
        <v>30523</v>
      </c>
      <c r="D310" s="68" t="s">
        <v>40</v>
      </c>
      <c r="E310" s="71">
        <v>17052022377</v>
      </c>
      <c r="F310" s="68"/>
      <c r="G310" s="68"/>
      <c r="H310" s="68"/>
      <c r="I310" s="68" t="s">
        <v>42</v>
      </c>
      <c r="J310" s="68">
        <v>31804753823</v>
      </c>
      <c r="K310" s="70" t="s">
        <v>2214</v>
      </c>
      <c r="L310" s="68" t="s">
        <v>2215</v>
      </c>
      <c r="M310" s="68" t="s">
        <v>2211</v>
      </c>
      <c r="N310" s="71">
        <v>5511941282844</v>
      </c>
      <c r="O310" s="71" t="s">
        <v>65</v>
      </c>
      <c r="P310" s="71" t="s">
        <v>42</v>
      </c>
      <c r="Q310" s="68" t="s">
        <v>1749</v>
      </c>
      <c r="R310" s="68" t="str" cm="1">
        <f t="array" ref="R310">_xlfn.IFS(BaseClientes[[#This Row],[tipoDeCliente]]="ADVISOR","ADVISOR",BaseClientes[[#This Row],[tipoDeCliente]]="FAMILIA","RETENCAO",BaseClientes[[#This Row],[tipoDeCliente]]="RETENCAO","RETENCAO",BaseClientes[[#This Row],[tipoDeCliente]]="NORMAL","CONSULTORIA",BaseClientes[[#This Row],[tipoDeCliente]]="HIBRIDO","CONSULTORIA")</f>
        <v>ADVISOR</v>
      </c>
      <c r="S310" s="68" t="s">
        <v>2799</v>
      </c>
      <c r="T310" s="68" t="s">
        <v>185</v>
      </c>
      <c r="U310" s="68" t="s">
        <v>2216</v>
      </c>
      <c r="V310" s="71">
        <v>5511941282844</v>
      </c>
      <c r="W310" s="69">
        <v>44698</v>
      </c>
      <c r="X310" s="69">
        <v>44698</v>
      </c>
      <c r="Y310" s="68" t="s">
        <v>2215</v>
      </c>
      <c r="Z310" s="68" t="s">
        <v>2215</v>
      </c>
      <c r="AA310" s="68" t="s">
        <v>2217</v>
      </c>
      <c r="AB310" s="68" t="s">
        <v>3905</v>
      </c>
      <c r="AC310" s="68"/>
      <c r="AD310" s="68"/>
      <c r="AE310" s="68" t="s">
        <v>2104</v>
      </c>
      <c r="AF310" s="72">
        <v>1</v>
      </c>
      <c r="AG310" s="68"/>
      <c r="AH310" s="68" t="s">
        <v>56</v>
      </c>
      <c r="AI310" s="68" t="s">
        <v>56</v>
      </c>
      <c r="AJ310" s="68" t="s">
        <v>56</v>
      </c>
      <c r="AK310" s="68" t="str" cm="1">
        <f t="array" ref="AK3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0" s="69" t="s">
        <v>69</v>
      </c>
      <c r="AM310" s="69">
        <v>45139</v>
      </c>
    </row>
    <row r="311" spans="1:39" ht="15" customHeight="1" x14ac:dyDescent="0.3">
      <c r="A311" s="68">
        <v>378</v>
      </c>
      <c r="B311" s="68" t="s">
        <v>2218</v>
      </c>
      <c r="C311" s="69">
        <v>30674</v>
      </c>
      <c r="D311" s="68" t="s">
        <v>40</v>
      </c>
      <c r="E311" s="71">
        <v>17052022378</v>
      </c>
      <c r="F311" s="68">
        <v>256834</v>
      </c>
      <c r="G311" s="68"/>
      <c r="H311" s="68"/>
      <c r="I311" s="68" t="s">
        <v>42</v>
      </c>
      <c r="J311" s="68" t="s">
        <v>4253</v>
      </c>
      <c r="K311" s="70" t="s">
        <v>2221</v>
      </c>
      <c r="L311" s="68" t="s">
        <v>2222</v>
      </c>
      <c r="M311" s="68" t="s">
        <v>2218</v>
      </c>
      <c r="N311" s="71">
        <v>5515981125103</v>
      </c>
      <c r="O311" s="71" t="s">
        <v>65</v>
      </c>
      <c r="P311" s="71" t="s">
        <v>42</v>
      </c>
      <c r="Q311" s="68" t="s">
        <v>2104</v>
      </c>
      <c r="R311" s="68" t="str" cm="1">
        <f t="array" ref="R311">_xlfn.IFS(BaseClientes[[#This Row],[tipoDeCliente]]="ADVISOR","ADVISOR",BaseClientes[[#This Row],[tipoDeCliente]]="FAMILIA","RETENCAO",BaseClientes[[#This Row],[tipoDeCliente]]="RETENCAO","RETENCAO",BaseClientes[[#This Row],[tipoDeCliente]]="NORMAL","CONSULTORIA",BaseClientes[[#This Row],[tipoDeCliente]]="HIBRIDO","CONSULTORIA")</f>
        <v>ADVISOR</v>
      </c>
      <c r="S311" s="68" t="s">
        <v>2223</v>
      </c>
      <c r="T311" s="68" t="s">
        <v>185</v>
      </c>
      <c r="U311" s="68" t="s">
        <v>2224</v>
      </c>
      <c r="V311" s="71">
        <v>5515981125103</v>
      </c>
      <c r="W311" s="69">
        <v>44698</v>
      </c>
      <c r="X311" s="69">
        <v>44698</v>
      </c>
      <c r="Y311" s="68" t="s">
        <v>2222</v>
      </c>
      <c r="Z311" s="68" t="s">
        <v>2222</v>
      </c>
      <c r="AA311" s="68" t="s">
        <v>2218</v>
      </c>
      <c r="AB311" s="68" t="s">
        <v>3950</v>
      </c>
      <c r="AC311" s="68"/>
      <c r="AD311" s="68"/>
      <c r="AE311" s="68" t="s">
        <v>2104</v>
      </c>
      <c r="AF311" s="72">
        <v>1</v>
      </c>
      <c r="AG311" s="68"/>
      <c r="AH311" s="68" t="s">
        <v>56</v>
      </c>
      <c r="AI311" s="68" t="s">
        <v>56</v>
      </c>
      <c r="AJ311" s="68" t="s">
        <v>56</v>
      </c>
      <c r="AK311" s="68" t="str" cm="1">
        <f t="array" ref="AK3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1" s="69" t="s">
        <v>69</v>
      </c>
      <c r="AM311" s="69">
        <v>45561</v>
      </c>
    </row>
    <row r="312" spans="1:39" ht="15" customHeight="1" x14ac:dyDescent="0.3">
      <c r="A312" s="68">
        <v>379</v>
      </c>
      <c r="B312" s="68" t="s">
        <v>2225</v>
      </c>
      <c r="C312" s="69">
        <v>17729</v>
      </c>
      <c r="D312" s="68" t="s">
        <v>72</v>
      </c>
      <c r="E312" s="71">
        <v>5052022379</v>
      </c>
      <c r="F312" s="68"/>
      <c r="G312" s="68"/>
      <c r="H312" s="68"/>
      <c r="I312" s="68" t="s">
        <v>42</v>
      </c>
      <c r="J312" s="68">
        <v>6230300478</v>
      </c>
      <c r="K312" s="70" t="s">
        <v>2227</v>
      </c>
      <c r="L312" s="68" t="s">
        <v>2228</v>
      </c>
      <c r="M312" s="68" t="s">
        <v>2225</v>
      </c>
      <c r="N312" s="71">
        <v>5581999219111</v>
      </c>
      <c r="O312" s="71" t="s">
        <v>106</v>
      </c>
      <c r="P312" s="71" t="s">
        <v>42</v>
      </c>
      <c r="Q312" s="68" t="s">
        <v>2104</v>
      </c>
      <c r="R312" s="68" t="str" cm="1">
        <f t="array" ref="R312">_xlfn.IFS(BaseClientes[[#This Row],[tipoDeCliente]]="ADVISOR","ADVISOR",BaseClientes[[#This Row],[tipoDeCliente]]="FAMILIA","RETENCAO",BaseClientes[[#This Row],[tipoDeCliente]]="RETENCAO","RETENCAO",BaseClientes[[#This Row],[tipoDeCliente]]="NORMAL","CONSULTORIA",BaseClientes[[#This Row],[tipoDeCliente]]="HIBRIDO","CONSULTORIA")</f>
        <v>ADVISOR</v>
      </c>
      <c r="S312" s="68" t="s">
        <v>49</v>
      </c>
      <c r="T312" s="68" t="s">
        <v>50</v>
      </c>
      <c r="U312" s="68" t="s">
        <v>1066</v>
      </c>
      <c r="V312" s="71">
        <v>5581999219111</v>
      </c>
      <c r="W312" s="69">
        <v>44686</v>
      </c>
      <c r="X312" s="69">
        <v>44686</v>
      </c>
      <c r="Y312" s="68" t="s">
        <v>2228</v>
      </c>
      <c r="Z312" s="68" t="s">
        <v>2228</v>
      </c>
      <c r="AA312" s="68" t="s">
        <v>2225</v>
      </c>
      <c r="AB312" s="68" t="s">
        <v>3899</v>
      </c>
      <c r="AC312" s="68"/>
      <c r="AD312" s="68"/>
      <c r="AE312" s="68" t="s">
        <v>2104</v>
      </c>
      <c r="AF312" s="72">
        <v>1</v>
      </c>
      <c r="AG312" s="68"/>
      <c r="AH312" s="68" t="s">
        <v>56</v>
      </c>
      <c r="AI312" s="68" t="s">
        <v>56</v>
      </c>
      <c r="AJ312" s="68" t="s">
        <v>56</v>
      </c>
      <c r="AK312" s="68" t="str" cm="1">
        <f t="array" ref="AK3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2" s="69" t="s">
        <v>69</v>
      </c>
      <c r="AM312" s="69">
        <v>45548</v>
      </c>
    </row>
    <row r="313" spans="1:39" ht="15" customHeight="1" x14ac:dyDescent="0.3">
      <c r="A313" s="68">
        <v>380</v>
      </c>
      <c r="B313" s="68" t="s">
        <v>2229</v>
      </c>
      <c r="C313" s="69">
        <v>32286</v>
      </c>
      <c r="D313" s="68" t="s">
        <v>40</v>
      </c>
      <c r="E313" s="71">
        <v>16032022380</v>
      </c>
      <c r="F313" s="68"/>
      <c r="G313" s="68"/>
      <c r="H313" s="68"/>
      <c r="I313" s="68" t="s">
        <v>42</v>
      </c>
      <c r="J313" s="68"/>
      <c r="K313" s="70" t="s">
        <v>2232</v>
      </c>
      <c r="L313" s="68" t="s">
        <v>2233</v>
      </c>
      <c r="M313" s="68" t="s">
        <v>2229</v>
      </c>
      <c r="N313" s="71">
        <v>5527999690841</v>
      </c>
      <c r="O313" s="71" t="s">
        <v>42</v>
      </c>
      <c r="P313" s="71" t="s">
        <v>42</v>
      </c>
      <c r="Q313" s="68" t="s">
        <v>2104</v>
      </c>
      <c r="R313" s="68" t="str" cm="1">
        <f t="array" ref="R313">_xlfn.IFS(BaseClientes[[#This Row],[tipoDeCliente]]="ADVISOR","ADVISOR",BaseClientes[[#This Row],[tipoDeCliente]]="FAMILIA","RETENCAO",BaseClientes[[#This Row],[tipoDeCliente]]="RETENCAO","RETENCAO",BaseClientes[[#This Row],[tipoDeCliente]]="NORMAL","CONSULTORIA",BaseClientes[[#This Row],[tipoDeCliente]]="HIBRIDO","CONSULTORIA")</f>
        <v>ADVISOR</v>
      </c>
      <c r="S313" s="68" t="s">
        <v>2234</v>
      </c>
      <c r="T313" s="68" t="s">
        <v>2235</v>
      </c>
      <c r="U313" s="68" t="s">
        <v>2236</v>
      </c>
      <c r="V313" s="71">
        <v>5527999690841</v>
      </c>
      <c r="W313" s="69">
        <v>44636</v>
      </c>
      <c r="X313" s="69">
        <v>44636</v>
      </c>
      <c r="Y313" s="68" t="s">
        <v>2233</v>
      </c>
      <c r="Z313" s="68" t="s">
        <v>2233</v>
      </c>
      <c r="AA313" s="68" t="s">
        <v>2229</v>
      </c>
      <c r="AB313" s="68" t="s">
        <v>3894</v>
      </c>
      <c r="AC313" s="68"/>
      <c r="AD313" s="68"/>
      <c r="AE313" s="68" t="s">
        <v>2104</v>
      </c>
      <c r="AF313" s="72">
        <v>1</v>
      </c>
      <c r="AG313" s="68"/>
      <c r="AH313" s="68" t="s">
        <v>56</v>
      </c>
      <c r="AI313" s="68" t="s">
        <v>56</v>
      </c>
      <c r="AJ313" s="68" t="s">
        <v>56</v>
      </c>
      <c r="AK313" s="68" t="str" cm="1">
        <f t="array" ref="AK3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3" s="69" t="s">
        <v>69</v>
      </c>
      <c r="AM313" s="69">
        <v>45139</v>
      </c>
    </row>
    <row r="314" spans="1:39" ht="15" customHeight="1" x14ac:dyDescent="0.3">
      <c r="A314" s="68">
        <v>381</v>
      </c>
      <c r="B314" s="68" t="s">
        <v>2237</v>
      </c>
      <c r="C314" s="69">
        <v>29911</v>
      </c>
      <c r="D314" s="68" t="s">
        <v>72</v>
      </c>
      <c r="E314" s="71">
        <v>9052022381</v>
      </c>
      <c r="F314" s="68"/>
      <c r="G314" s="68">
        <v>3477130</v>
      </c>
      <c r="H314" s="68"/>
      <c r="I314" s="68" t="s">
        <v>42</v>
      </c>
      <c r="J314" s="68" t="s">
        <v>4234</v>
      </c>
      <c r="K314" s="70" t="s">
        <v>2194</v>
      </c>
      <c r="L314" s="68" t="s">
        <v>2240</v>
      </c>
      <c r="M314" s="68" t="s">
        <v>2237</v>
      </c>
      <c r="N314" s="71">
        <v>5581986606531</v>
      </c>
      <c r="O314" s="71" t="s">
        <v>42</v>
      </c>
      <c r="P314" s="71" t="s">
        <v>106</v>
      </c>
      <c r="Q314" s="68" t="s">
        <v>2104</v>
      </c>
      <c r="R314" s="68" t="str" cm="1">
        <f t="array" ref="R314">_xlfn.IFS(BaseClientes[[#This Row],[tipoDeCliente]]="ADVISOR","ADVISOR",BaseClientes[[#This Row],[tipoDeCliente]]="FAMILIA","RETENCAO",BaseClientes[[#This Row],[tipoDeCliente]]="RETENCAO","RETENCAO",BaseClientes[[#This Row],[tipoDeCliente]]="NORMAL","CONSULTORIA",BaseClientes[[#This Row],[tipoDeCliente]]="HIBRIDO","CONSULTORIA")</f>
        <v>ADVISOR</v>
      </c>
      <c r="S314" s="68" t="s">
        <v>49</v>
      </c>
      <c r="T314" s="68" t="s">
        <v>50</v>
      </c>
      <c r="U314" s="68" t="s">
        <v>2241</v>
      </c>
      <c r="V314" s="71">
        <v>5581986606531</v>
      </c>
      <c r="W314" s="69">
        <v>44690</v>
      </c>
      <c r="X314" s="69">
        <v>44690</v>
      </c>
      <c r="Y314" s="68" t="s">
        <v>2240</v>
      </c>
      <c r="Z314" s="68" t="s">
        <v>2240</v>
      </c>
      <c r="AA314" s="68" t="s">
        <v>2191</v>
      </c>
      <c r="AB314" s="68" t="s">
        <v>3894</v>
      </c>
      <c r="AC314" s="68"/>
      <c r="AD314" s="68"/>
      <c r="AE314" s="68" t="s">
        <v>2104</v>
      </c>
      <c r="AF314" s="72">
        <v>1</v>
      </c>
      <c r="AG314" s="68"/>
      <c r="AH314" s="68" t="s">
        <v>56</v>
      </c>
      <c r="AI314" s="68" t="s">
        <v>56</v>
      </c>
      <c r="AJ314" s="68" t="s">
        <v>56</v>
      </c>
      <c r="AK314" s="68" t="str" cm="1">
        <f t="array" ref="AK3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4" s="69" t="s">
        <v>69</v>
      </c>
      <c r="AM314" s="69">
        <v>45178</v>
      </c>
    </row>
    <row r="315" spans="1:39" ht="15" customHeight="1" x14ac:dyDescent="0.3">
      <c r="A315" s="68">
        <v>382</v>
      </c>
      <c r="B315" s="68" t="s">
        <v>2242</v>
      </c>
      <c r="C315" s="69">
        <v>29486</v>
      </c>
      <c r="D315" s="68" t="s">
        <v>40</v>
      </c>
      <c r="E315" s="71">
        <v>31052022382</v>
      </c>
      <c r="F315" s="68">
        <v>4636348</v>
      </c>
      <c r="G315" s="68">
        <v>3960471</v>
      </c>
      <c r="H315" s="68"/>
      <c r="I315" s="68" t="s">
        <v>42</v>
      </c>
      <c r="J315" s="68" t="s">
        <v>2245</v>
      </c>
      <c r="K315" s="70" t="s">
        <v>2246</v>
      </c>
      <c r="L315" s="68" t="s">
        <v>2247</v>
      </c>
      <c r="M315" s="68" t="s">
        <v>2242</v>
      </c>
      <c r="N315" s="71">
        <v>5581991817191</v>
      </c>
      <c r="O315" s="71" t="s">
        <v>65</v>
      </c>
      <c r="P315" s="71" t="s">
        <v>42</v>
      </c>
      <c r="Q315" s="68" t="s">
        <v>2104</v>
      </c>
      <c r="R315" s="68" t="str" cm="1">
        <f t="array" ref="R315">_xlfn.IFS(BaseClientes[[#This Row],[tipoDeCliente]]="ADVISOR","ADVISOR",BaseClientes[[#This Row],[tipoDeCliente]]="FAMILIA","RETENCAO",BaseClientes[[#This Row],[tipoDeCliente]]="RETENCAO","RETENCAO",BaseClientes[[#This Row],[tipoDeCliente]]="NORMAL","CONSULTORIA",BaseClientes[[#This Row],[tipoDeCliente]]="HIBRIDO","CONSULTORIA")</f>
        <v>ADVISOR</v>
      </c>
      <c r="S315" s="68" t="s">
        <v>49</v>
      </c>
      <c r="T315" s="68" t="s">
        <v>50</v>
      </c>
      <c r="U315" s="68" t="s">
        <v>1066</v>
      </c>
      <c r="V315" s="71">
        <v>5581991817191</v>
      </c>
      <c r="W315" s="69">
        <v>44712</v>
      </c>
      <c r="X315" s="69">
        <v>44712</v>
      </c>
      <c r="Y315" s="68" t="s">
        <v>2247</v>
      </c>
      <c r="Z315" s="68" t="s">
        <v>2247</v>
      </c>
      <c r="AA315" s="68" t="s">
        <v>2242</v>
      </c>
      <c r="AB315" s="68" t="s">
        <v>3893</v>
      </c>
      <c r="AC315" s="68"/>
      <c r="AD315" s="68"/>
      <c r="AE315" s="68" t="s">
        <v>2104</v>
      </c>
      <c r="AF315" s="72">
        <v>1</v>
      </c>
      <c r="AG315" s="68"/>
      <c r="AH315" s="68" t="s">
        <v>56</v>
      </c>
      <c r="AI315" s="68" t="s">
        <v>56</v>
      </c>
      <c r="AJ315" s="68" t="s">
        <v>56</v>
      </c>
      <c r="AK315" s="68" t="str" cm="1">
        <f t="array" ref="AK3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5" s="69" t="s">
        <v>69</v>
      </c>
      <c r="AM315" s="69">
        <v>45561</v>
      </c>
    </row>
    <row r="316" spans="1:39" ht="15" customHeight="1" x14ac:dyDescent="0.3">
      <c r="A316" s="68">
        <v>383</v>
      </c>
      <c r="B316" s="68" t="s">
        <v>2248</v>
      </c>
      <c r="C316" s="69">
        <v>33325</v>
      </c>
      <c r="D316" s="68" t="s">
        <v>40</v>
      </c>
      <c r="E316" s="71">
        <v>2062022383</v>
      </c>
      <c r="F316" s="68">
        <v>3083217</v>
      </c>
      <c r="G316" s="68">
        <v>264311</v>
      </c>
      <c r="H316" s="68"/>
      <c r="I316" s="68" t="s">
        <v>42</v>
      </c>
      <c r="J316" s="68" t="s">
        <v>2251</v>
      </c>
      <c r="K316" s="70" t="s">
        <v>2252</v>
      </c>
      <c r="L316" s="68" t="s">
        <v>2253</v>
      </c>
      <c r="M316" s="68" t="s">
        <v>2248</v>
      </c>
      <c r="N316" s="71">
        <v>5511971626160</v>
      </c>
      <c r="O316" s="71" t="s">
        <v>106</v>
      </c>
      <c r="P316" s="71" t="s">
        <v>106</v>
      </c>
      <c r="Q316" s="68" t="s">
        <v>2104</v>
      </c>
      <c r="R316" s="68" t="str" cm="1">
        <f t="array" ref="R316">_xlfn.IFS(BaseClientes[[#This Row],[tipoDeCliente]]="ADVISOR","ADVISOR",BaseClientes[[#This Row],[tipoDeCliente]]="FAMILIA","RETENCAO",BaseClientes[[#This Row],[tipoDeCliente]]="RETENCAO","RETENCAO",BaseClientes[[#This Row],[tipoDeCliente]]="NORMAL","CONSULTORIA",BaseClientes[[#This Row],[tipoDeCliente]]="HIBRIDO","CONSULTORIA")</f>
        <v>ADVISOR</v>
      </c>
      <c r="S316" s="68" t="s">
        <v>2799</v>
      </c>
      <c r="T316" s="68" t="s">
        <v>185</v>
      </c>
      <c r="U316" s="68" t="s">
        <v>2254</v>
      </c>
      <c r="V316" s="71">
        <v>5511971626160</v>
      </c>
      <c r="W316" s="69">
        <v>44714</v>
      </c>
      <c r="X316" s="69">
        <v>44714</v>
      </c>
      <c r="Y316" s="68" t="s">
        <v>2253</v>
      </c>
      <c r="Z316" s="68" t="s">
        <v>2253</v>
      </c>
      <c r="AA316" s="68" t="s">
        <v>2248</v>
      </c>
      <c r="AB316" s="68" t="s">
        <v>3902</v>
      </c>
      <c r="AC316" s="68"/>
      <c r="AD316" s="68"/>
      <c r="AE316" s="68" t="s">
        <v>2104</v>
      </c>
      <c r="AF316" s="72">
        <v>1</v>
      </c>
      <c r="AG316" s="68"/>
      <c r="AH316" s="68" t="s">
        <v>56</v>
      </c>
      <c r="AI316" s="68" t="s">
        <v>56</v>
      </c>
      <c r="AJ316" s="68" t="s">
        <v>56</v>
      </c>
      <c r="AK316" s="68" t="str" cm="1">
        <f t="array" ref="AK3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6" s="69" t="s">
        <v>69</v>
      </c>
      <c r="AM316" s="69">
        <v>45561</v>
      </c>
    </row>
    <row r="317" spans="1:39" ht="15" customHeight="1" x14ac:dyDescent="0.3">
      <c r="A317" s="68">
        <v>384</v>
      </c>
      <c r="B317" s="68" t="s">
        <v>2255</v>
      </c>
      <c r="C317" s="69">
        <v>23175</v>
      </c>
      <c r="D317" s="68" t="s">
        <v>72</v>
      </c>
      <c r="E317" s="71">
        <v>8062022384</v>
      </c>
      <c r="F317" s="68"/>
      <c r="G317" s="68">
        <v>701231</v>
      </c>
      <c r="H317" s="68"/>
      <c r="I317" s="68" t="s">
        <v>42</v>
      </c>
      <c r="J317" s="68"/>
      <c r="K317" s="70" t="s">
        <v>2258</v>
      </c>
      <c r="L317" s="68" t="s">
        <v>2259</v>
      </c>
      <c r="M317" s="68" t="s">
        <v>2255</v>
      </c>
      <c r="N317" s="71">
        <v>5586999494643</v>
      </c>
      <c r="O317" s="71" t="s">
        <v>42</v>
      </c>
      <c r="P317" s="71" t="s">
        <v>42</v>
      </c>
      <c r="Q317" s="68" t="s">
        <v>2104</v>
      </c>
      <c r="R317" s="68" t="str" cm="1">
        <f t="array" ref="R317">_xlfn.IFS(BaseClientes[[#This Row],[tipoDeCliente]]="ADVISOR","ADVISOR",BaseClientes[[#This Row],[tipoDeCliente]]="FAMILIA","RETENCAO",BaseClientes[[#This Row],[tipoDeCliente]]="RETENCAO","RETENCAO",BaseClientes[[#This Row],[tipoDeCliente]]="NORMAL","CONSULTORIA",BaseClientes[[#This Row],[tipoDeCliente]]="HIBRIDO","CONSULTORIA")</f>
        <v>ADVISOR</v>
      </c>
      <c r="S317" s="68" t="s">
        <v>713</v>
      </c>
      <c r="T317" s="68" t="s">
        <v>714</v>
      </c>
      <c r="U317" s="68" t="s">
        <v>2260</v>
      </c>
      <c r="V317" s="71">
        <v>5586999494643</v>
      </c>
      <c r="W317" s="69">
        <v>44720</v>
      </c>
      <c r="X317" s="69">
        <v>44720</v>
      </c>
      <c r="Y317" s="68" t="s">
        <v>2259</v>
      </c>
      <c r="Z317" s="68" t="s">
        <v>2259</v>
      </c>
      <c r="AA317" s="68" t="s">
        <v>2255</v>
      </c>
      <c r="AB317" s="68" t="s">
        <v>3899</v>
      </c>
      <c r="AC317" s="68"/>
      <c r="AD317" s="68"/>
      <c r="AE317" s="68" t="s">
        <v>2104</v>
      </c>
      <c r="AF317" s="72">
        <v>1</v>
      </c>
      <c r="AG317" s="68"/>
      <c r="AH317" s="68" t="s">
        <v>56</v>
      </c>
      <c r="AI317" s="68" t="s">
        <v>56</v>
      </c>
      <c r="AJ317" s="68" t="s">
        <v>56</v>
      </c>
      <c r="AK317" s="68" t="str" cm="1">
        <f t="array" ref="AK3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7" s="69" t="s">
        <v>69</v>
      </c>
      <c r="AM317" s="69">
        <v>45166</v>
      </c>
    </row>
    <row r="318" spans="1:39" ht="15" customHeight="1" x14ac:dyDescent="0.3">
      <c r="A318" s="68">
        <v>385</v>
      </c>
      <c r="B318" s="68" t="s">
        <v>2261</v>
      </c>
      <c r="C318" s="69">
        <v>32320</v>
      </c>
      <c r="D318" s="68" t="s">
        <v>40</v>
      </c>
      <c r="E318" s="71">
        <v>20062022385</v>
      </c>
      <c r="F318" s="68">
        <v>3506336</v>
      </c>
      <c r="G318" s="68">
        <v>942150</v>
      </c>
      <c r="H318" s="68"/>
      <c r="I318" s="68" t="s">
        <v>42</v>
      </c>
      <c r="J318" s="68" t="s">
        <v>4289</v>
      </c>
      <c r="K318" s="70" t="s">
        <v>2264</v>
      </c>
      <c r="L318" s="68" t="s">
        <v>2265</v>
      </c>
      <c r="M318" s="68" t="s">
        <v>2261</v>
      </c>
      <c r="N318" s="71">
        <v>5589999408868</v>
      </c>
      <c r="O318" s="71" t="s">
        <v>65</v>
      </c>
      <c r="P318" s="71" t="s">
        <v>106</v>
      </c>
      <c r="Q318" s="68" t="s">
        <v>2104</v>
      </c>
      <c r="R318" s="68" t="str" cm="1">
        <f t="array" ref="R318">_xlfn.IFS(BaseClientes[[#This Row],[tipoDeCliente]]="ADVISOR","ADVISOR",BaseClientes[[#This Row],[tipoDeCliente]]="FAMILIA","RETENCAO",BaseClientes[[#This Row],[tipoDeCliente]]="RETENCAO","RETENCAO",BaseClientes[[#This Row],[tipoDeCliente]]="NORMAL","CONSULTORIA",BaseClientes[[#This Row],[tipoDeCliente]]="HIBRIDO","CONSULTORIA")</f>
        <v>ADVISOR</v>
      </c>
      <c r="S318" s="68" t="s">
        <v>713</v>
      </c>
      <c r="T318" s="68" t="s">
        <v>714</v>
      </c>
      <c r="U318" s="68" t="s">
        <v>2266</v>
      </c>
      <c r="V318" s="71">
        <v>5589999408868</v>
      </c>
      <c r="W318" s="69">
        <v>44732</v>
      </c>
      <c r="X318" s="69">
        <v>44732</v>
      </c>
      <c r="Y318" s="68" t="s">
        <v>2265</v>
      </c>
      <c r="Z318" s="68" t="s">
        <v>2265</v>
      </c>
      <c r="AA318" s="68" t="s">
        <v>2261</v>
      </c>
      <c r="AB318" s="68" t="s">
        <v>4006</v>
      </c>
      <c r="AC318" s="68"/>
      <c r="AD318" s="68"/>
      <c r="AE318" s="68" t="s">
        <v>2104</v>
      </c>
      <c r="AF318" s="72">
        <v>1</v>
      </c>
      <c r="AG318" s="68"/>
      <c r="AH318" s="68" t="s">
        <v>56</v>
      </c>
      <c r="AI318" s="68" t="s">
        <v>56</v>
      </c>
      <c r="AJ318" s="68" t="s">
        <v>56</v>
      </c>
      <c r="AK318" s="68" t="str" cm="1">
        <f t="array" ref="AK3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8" s="69" t="s">
        <v>69</v>
      </c>
      <c r="AM318" s="69">
        <v>45137</v>
      </c>
    </row>
    <row r="319" spans="1:39" ht="15" customHeight="1" x14ac:dyDescent="0.3">
      <c r="A319" s="68">
        <v>386</v>
      </c>
      <c r="B319" s="68" t="s">
        <v>2267</v>
      </c>
      <c r="C319" s="69">
        <v>33487</v>
      </c>
      <c r="D319" s="68" t="s">
        <v>40</v>
      </c>
      <c r="E319" s="71">
        <v>22062022386</v>
      </c>
      <c r="F319" s="68"/>
      <c r="G319" s="68">
        <v>1067196</v>
      </c>
      <c r="H319" s="68"/>
      <c r="I319" s="68" t="s">
        <v>42</v>
      </c>
      <c r="J319" s="68"/>
      <c r="K319" s="70" t="s">
        <v>2269</v>
      </c>
      <c r="L319" s="68" t="s">
        <v>2270</v>
      </c>
      <c r="M319" s="68" t="s">
        <v>2267</v>
      </c>
      <c r="N319" s="71">
        <v>5527999486474</v>
      </c>
      <c r="O319" s="71" t="s">
        <v>42</v>
      </c>
      <c r="P319" s="71" t="s">
        <v>65</v>
      </c>
      <c r="Q319" s="68" t="s">
        <v>2104</v>
      </c>
      <c r="R319" s="68" t="str" cm="1">
        <f t="array" ref="R319">_xlfn.IFS(BaseClientes[[#This Row],[tipoDeCliente]]="ADVISOR","ADVISOR",BaseClientes[[#This Row],[tipoDeCliente]]="FAMILIA","RETENCAO",BaseClientes[[#This Row],[tipoDeCliente]]="RETENCAO","RETENCAO",BaseClientes[[#This Row],[tipoDeCliente]]="NORMAL","CONSULTORIA",BaseClientes[[#This Row],[tipoDeCliente]]="HIBRIDO","CONSULTORIA")</f>
        <v>ADVISOR</v>
      </c>
      <c r="S319" s="68" t="s">
        <v>2271</v>
      </c>
      <c r="T319" s="68" t="s">
        <v>2235</v>
      </c>
      <c r="U319" s="68" t="s">
        <v>2272</v>
      </c>
      <c r="V319" s="71">
        <v>5527999486474</v>
      </c>
      <c r="W319" s="69">
        <v>44734</v>
      </c>
      <c r="X319" s="69">
        <v>44734</v>
      </c>
      <c r="Y319" s="68" t="s">
        <v>2270</v>
      </c>
      <c r="Z319" s="68" t="s">
        <v>2270</v>
      </c>
      <c r="AA319" s="68" t="s">
        <v>2267</v>
      </c>
      <c r="AB319" s="68" t="s">
        <v>3894</v>
      </c>
      <c r="AC319" s="68"/>
      <c r="AD319" s="68"/>
      <c r="AE319" s="68" t="s">
        <v>2104</v>
      </c>
      <c r="AF319" s="72">
        <v>1</v>
      </c>
      <c r="AG319" s="68"/>
      <c r="AH319" s="68" t="s">
        <v>56</v>
      </c>
      <c r="AI319" s="68" t="s">
        <v>56</v>
      </c>
      <c r="AJ319" s="68" t="s">
        <v>56</v>
      </c>
      <c r="AK319" s="68" t="str" cm="1">
        <f t="array" ref="AK3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9" s="69" t="s">
        <v>69</v>
      </c>
      <c r="AM319" s="69">
        <v>45152</v>
      </c>
    </row>
    <row r="320" spans="1:39" ht="15" customHeight="1" x14ac:dyDescent="0.3">
      <c r="A320" s="68">
        <v>387</v>
      </c>
      <c r="B320" s="68" t="s">
        <v>2273</v>
      </c>
      <c r="C320" s="69">
        <v>31229</v>
      </c>
      <c r="D320" s="68" t="s">
        <v>72</v>
      </c>
      <c r="E320" s="71">
        <v>28062022387</v>
      </c>
      <c r="F320" s="68">
        <v>2617730</v>
      </c>
      <c r="G320" s="68">
        <v>2788412</v>
      </c>
      <c r="H320" s="68"/>
      <c r="I320" s="68" t="s">
        <v>42</v>
      </c>
      <c r="J320" s="68" t="s">
        <v>2275</v>
      </c>
      <c r="K320" s="70" t="s">
        <v>2276</v>
      </c>
      <c r="L320" s="68" t="s">
        <v>2277</v>
      </c>
      <c r="M320" s="68" t="s">
        <v>2273</v>
      </c>
      <c r="N320" s="71">
        <v>5562999758584</v>
      </c>
      <c r="O320" s="71" t="s">
        <v>42</v>
      </c>
      <c r="P320" s="71" t="s">
        <v>106</v>
      </c>
      <c r="Q320" s="68" t="s">
        <v>2104</v>
      </c>
      <c r="R320" s="68" t="str" cm="1">
        <f t="array" ref="R320">_xlfn.IFS(BaseClientes[[#This Row],[tipoDeCliente]]="ADVISOR","ADVISOR",BaseClientes[[#This Row],[tipoDeCliente]]="FAMILIA","RETENCAO",BaseClientes[[#This Row],[tipoDeCliente]]="RETENCAO","RETENCAO",BaseClientes[[#This Row],[tipoDeCliente]]="NORMAL","CONSULTORIA",BaseClientes[[#This Row],[tipoDeCliente]]="HIBRIDO","CONSULTORIA")</f>
        <v>ADVISOR</v>
      </c>
      <c r="S320" s="68" t="s">
        <v>2459</v>
      </c>
      <c r="T320" s="68" t="s">
        <v>605</v>
      </c>
      <c r="U320" s="68" t="s">
        <v>2279</v>
      </c>
      <c r="V320" s="71">
        <v>5562999758584</v>
      </c>
      <c r="W320" s="69">
        <v>44740</v>
      </c>
      <c r="X320" s="69">
        <v>44740</v>
      </c>
      <c r="Y320" s="68" t="s">
        <v>2277</v>
      </c>
      <c r="Z320" s="68" t="s">
        <v>2277</v>
      </c>
      <c r="AA320" s="68" t="s">
        <v>2273</v>
      </c>
      <c r="AB320" s="68" t="s">
        <v>4092</v>
      </c>
      <c r="AC320" s="68"/>
      <c r="AD320" s="68"/>
      <c r="AE320" s="68" t="s">
        <v>2104</v>
      </c>
      <c r="AF320" s="72">
        <v>0</v>
      </c>
      <c r="AG320" s="68"/>
      <c r="AH320" s="68" t="s">
        <v>56</v>
      </c>
      <c r="AI320" s="68" t="s">
        <v>56</v>
      </c>
      <c r="AJ320" s="68" t="s">
        <v>56</v>
      </c>
      <c r="AK320" s="68" t="str" cm="1">
        <f t="array" ref="AK3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0" s="69" t="s">
        <v>69</v>
      </c>
      <c r="AM320" s="69">
        <v>45173</v>
      </c>
    </row>
    <row r="321" spans="1:39" ht="15" customHeight="1" x14ac:dyDescent="0.3">
      <c r="A321" s="68">
        <v>388</v>
      </c>
      <c r="B321" s="68" t="s">
        <v>2280</v>
      </c>
      <c r="C321" s="69">
        <v>28555</v>
      </c>
      <c r="D321" s="68" t="s">
        <v>40</v>
      </c>
      <c r="E321" s="71">
        <v>5072022388</v>
      </c>
      <c r="F321" s="68">
        <v>3986976</v>
      </c>
      <c r="G321" s="68"/>
      <c r="H321" s="68" t="s">
        <v>4296</v>
      </c>
      <c r="I321" s="68" t="s">
        <v>42</v>
      </c>
      <c r="J321" s="68"/>
      <c r="K321" s="70" t="s">
        <v>2282</v>
      </c>
      <c r="L321" s="68" t="s">
        <v>2283</v>
      </c>
      <c r="M321" s="68" t="s">
        <v>2280</v>
      </c>
      <c r="N321" s="71">
        <v>5511975067814</v>
      </c>
      <c r="O321" s="71" t="s">
        <v>42</v>
      </c>
      <c r="P321" s="71" t="s">
        <v>42</v>
      </c>
      <c r="Q321" s="68" t="s">
        <v>2104</v>
      </c>
      <c r="R321" s="68" t="str" cm="1">
        <f t="array" ref="R321">_xlfn.IFS(BaseClientes[[#This Row],[tipoDeCliente]]="ADVISOR","ADVISOR",BaseClientes[[#This Row],[tipoDeCliente]]="FAMILIA","RETENCAO",BaseClientes[[#This Row],[tipoDeCliente]]="RETENCAO","RETENCAO",BaseClientes[[#This Row],[tipoDeCliente]]="NORMAL","CONSULTORIA",BaseClientes[[#This Row],[tipoDeCliente]]="HIBRIDO","CONSULTORIA")</f>
        <v>ADVISOR</v>
      </c>
      <c r="S321" s="68" t="s">
        <v>2799</v>
      </c>
      <c r="T321" s="68" t="s">
        <v>185</v>
      </c>
      <c r="U321" s="68" t="s">
        <v>2284</v>
      </c>
      <c r="V321" s="71">
        <v>5511975067814</v>
      </c>
      <c r="W321" s="69">
        <v>44747</v>
      </c>
      <c r="X321" s="69">
        <v>44747</v>
      </c>
      <c r="Y321" s="68" t="s">
        <v>2283</v>
      </c>
      <c r="Z321" s="68" t="s">
        <v>2283</v>
      </c>
      <c r="AA321" s="68" t="s">
        <v>2280</v>
      </c>
      <c r="AB321" s="68" t="s">
        <v>3902</v>
      </c>
      <c r="AC321" s="68"/>
      <c r="AD321" s="68"/>
      <c r="AE321" s="68" t="s">
        <v>2104</v>
      </c>
      <c r="AF321" s="72">
        <v>1</v>
      </c>
      <c r="AG321" s="68"/>
      <c r="AH321" s="68" t="s">
        <v>56</v>
      </c>
      <c r="AI321" s="68" t="s">
        <v>56</v>
      </c>
      <c r="AJ321" s="68" t="s">
        <v>56</v>
      </c>
      <c r="AK321" s="68" t="str" cm="1">
        <f t="array" ref="AK3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1" s="69" t="s">
        <v>69</v>
      </c>
      <c r="AM321" s="69">
        <v>45124</v>
      </c>
    </row>
    <row r="322" spans="1:39" ht="15" customHeight="1" x14ac:dyDescent="0.3">
      <c r="A322" s="68">
        <v>389</v>
      </c>
      <c r="B322" s="68" t="s">
        <v>2285</v>
      </c>
      <c r="C322" s="69">
        <v>35036</v>
      </c>
      <c r="D322" s="68" t="s">
        <v>40</v>
      </c>
      <c r="E322" s="71">
        <v>12072022389</v>
      </c>
      <c r="F322" s="68">
        <v>3193074</v>
      </c>
      <c r="G322" s="68"/>
      <c r="H322" s="68"/>
      <c r="I322" s="68" t="s">
        <v>42</v>
      </c>
      <c r="J322" s="68" t="s">
        <v>2287</v>
      </c>
      <c r="K322" s="70" t="s">
        <v>2288</v>
      </c>
      <c r="L322" s="68" t="s">
        <v>2289</v>
      </c>
      <c r="M322" s="68" t="s">
        <v>2285</v>
      </c>
      <c r="N322" s="71">
        <v>5519974097646</v>
      </c>
      <c r="O322" s="71" t="s">
        <v>42</v>
      </c>
      <c r="P322" s="71" t="s">
        <v>42</v>
      </c>
      <c r="Q322" s="68" t="s">
        <v>1749</v>
      </c>
      <c r="R322" s="68" t="str" cm="1">
        <f t="array" ref="R322">_xlfn.IFS(BaseClientes[[#This Row],[tipoDeCliente]]="ADVISOR","ADVISOR",BaseClientes[[#This Row],[tipoDeCliente]]="FAMILIA","RETENCAO",BaseClientes[[#This Row],[tipoDeCliente]]="RETENCAO","RETENCAO",BaseClientes[[#This Row],[tipoDeCliente]]="NORMAL","CONSULTORIA",BaseClientes[[#This Row],[tipoDeCliente]]="HIBRIDO","CONSULTORIA")</f>
        <v>ADVISOR</v>
      </c>
      <c r="S322" s="68" t="s">
        <v>2290</v>
      </c>
      <c r="T322" s="68" t="s">
        <v>185</v>
      </c>
      <c r="U322" s="68" t="s">
        <v>2291</v>
      </c>
      <c r="V322" s="71">
        <v>5519974097646</v>
      </c>
      <c r="W322" s="69">
        <v>44754</v>
      </c>
      <c r="X322" s="69">
        <v>44754</v>
      </c>
      <c r="Y322" s="68" t="s">
        <v>2289</v>
      </c>
      <c r="Z322" s="68" t="s">
        <v>2289</v>
      </c>
      <c r="AA322" s="68" t="s">
        <v>2285</v>
      </c>
      <c r="AB322" s="68" t="s">
        <v>2292</v>
      </c>
      <c r="AC322" s="68"/>
      <c r="AD322" s="68"/>
      <c r="AE322" s="68" t="s">
        <v>2104</v>
      </c>
      <c r="AF322" s="72">
        <v>1</v>
      </c>
      <c r="AG322" s="68"/>
      <c r="AH322" s="68" t="s">
        <v>56</v>
      </c>
      <c r="AI322" s="68" t="s">
        <v>56</v>
      </c>
      <c r="AJ322" s="68" t="s">
        <v>56</v>
      </c>
      <c r="AK322" s="68" t="str" cm="1">
        <f t="array" ref="AK3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2" s="69" t="s">
        <v>69</v>
      </c>
      <c r="AM322" s="69">
        <v>45215</v>
      </c>
    </row>
    <row r="323" spans="1:39" ht="15" customHeight="1" x14ac:dyDescent="0.3">
      <c r="A323" s="68">
        <v>390</v>
      </c>
      <c r="B323" s="68" t="s">
        <v>2293</v>
      </c>
      <c r="C323" s="69">
        <v>32435</v>
      </c>
      <c r="D323" s="68" t="s">
        <v>40</v>
      </c>
      <c r="E323" s="71">
        <v>3082022390</v>
      </c>
      <c r="F323" s="68">
        <v>392728</v>
      </c>
      <c r="G323" s="68"/>
      <c r="H323" s="68"/>
      <c r="I323" s="68" t="s">
        <v>42</v>
      </c>
      <c r="J323" s="68" t="s">
        <v>2295</v>
      </c>
      <c r="K323" s="70" t="s">
        <v>2296</v>
      </c>
      <c r="L323" s="68" t="s">
        <v>2297</v>
      </c>
      <c r="M323" s="68" t="s">
        <v>2293</v>
      </c>
      <c r="N323" s="71">
        <v>5512996669595</v>
      </c>
      <c r="O323" s="71" t="s">
        <v>106</v>
      </c>
      <c r="P323" s="71" t="s">
        <v>42</v>
      </c>
      <c r="Q323" s="68" t="s">
        <v>2104</v>
      </c>
      <c r="R323" s="68" t="str" cm="1">
        <f t="array" ref="R323">_xlfn.IFS(BaseClientes[[#This Row],[tipoDeCliente]]="ADVISOR","ADVISOR",BaseClientes[[#This Row],[tipoDeCliente]]="FAMILIA","RETENCAO",BaseClientes[[#This Row],[tipoDeCliente]]="RETENCAO","RETENCAO",BaseClientes[[#This Row],[tipoDeCliente]]="NORMAL","CONSULTORIA",BaseClientes[[#This Row],[tipoDeCliente]]="HIBRIDO","CONSULTORIA")</f>
        <v>ADVISOR</v>
      </c>
      <c r="S323" s="68" t="s">
        <v>2799</v>
      </c>
      <c r="T323" s="68" t="s">
        <v>185</v>
      </c>
      <c r="U323" s="68" t="s">
        <v>2298</v>
      </c>
      <c r="V323" s="71">
        <v>5512996669595</v>
      </c>
      <c r="W323" s="69">
        <v>44776</v>
      </c>
      <c r="X323" s="69">
        <v>44776</v>
      </c>
      <c r="Y323" s="68" t="s">
        <v>2297</v>
      </c>
      <c r="Z323" s="68" t="s">
        <v>2297</v>
      </c>
      <c r="AA323" s="68" t="s">
        <v>2299</v>
      </c>
      <c r="AB323" s="68" t="s">
        <v>3893</v>
      </c>
      <c r="AC323" s="68"/>
      <c r="AD323" s="68"/>
      <c r="AE323" s="68" t="s">
        <v>2104</v>
      </c>
      <c r="AF323" s="72">
        <v>1</v>
      </c>
      <c r="AG323" s="68"/>
      <c r="AH323" s="68" t="s">
        <v>56</v>
      </c>
      <c r="AI323" s="68" t="s">
        <v>56</v>
      </c>
      <c r="AJ323" s="68" t="s">
        <v>56</v>
      </c>
      <c r="AK323" s="68" t="str" cm="1">
        <f t="array" ref="AK3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3" s="69" t="s">
        <v>69</v>
      </c>
      <c r="AM323" s="69">
        <v>45400</v>
      </c>
    </row>
    <row r="324" spans="1:39" ht="15" customHeight="1" x14ac:dyDescent="0.3">
      <c r="A324" s="68">
        <v>391</v>
      </c>
      <c r="B324" s="68" t="s">
        <v>2300</v>
      </c>
      <c r="C324" s="69">
        <v>32659</v>
      </c>
      <c r="D324" s="68" t="s">
        <v>40</v>
      </c>
      <c r="E324" s="71">
        <v>5082022391</v>
      </c>
      <c r="F324" s="68"/>
      <c r="G324" s="68">
        <v>2967856</v>
      </c>
      <c r="H324" s="68" t="s">
        <v>4305</v>
      </c>
      <c r="I324" s="68" t="s">
        <v>42</v>
      </c>
      <c r="J324" s="68" t="s">
        <v>2302</v>
      </c>
      <c r="K324" s="70" t="s">
        <v>4306</v>
      </c>
      <c r="L324" s="68" t="s">
        <v>4307</v>
      </c>
      <c r="M324" s="68" t="s">
        <v>2300</v>
      </c>
      <c r="N324" s="71">
        <v>5521982400105</v>
      </c>
      <c r="O324" s="71" t="s">
        <v>42</v>
      </c>
      <c r="P324" s="71" t="s">
        <v>65</v>
      </c>
      <c r="Q324" s="68" t="s">
        <v>2104</v>
      </c>
      <c r="R324" s="68" t="str" cm="1">
        <f t="array" ref="R324">_xlfn.IFS(BaseClientes[[#This Row],[tipoDeCliente]]="ADVISOR","ADVISOR",BaseClientes[[#This Row],[tipoDeCliente]]="FAMILIA","RETENCAO",BaseClientes[[#This Row],[tipoDeCliente]]="RETENCAO","RETENCAO",BaseClientes[[#This Row],[tipoDeCliente]]="NORMAL","CONSULTORIA",BaseClientes[[#This Row],[tipoDeCliente]]="HIBRIDO","CONSULTORIA")</f>
        <v>ADVISOR</v>
      </c>
      <c r="S324" s="68" t="s">
        <v>2305</v>
      </c>
      <c r="T324" s="68" t="s">
        <v>434</v>
      </c>
      <c r="U324" s="68" t="s">
        <v>2306</v>
      </c>
      <c r="V324" s="71">
        <v>5521982400105</v>
      </c>
      <c r="W324" s="69">
        <v>44778</v>
      </c>
      <c r="X324" s="69">
        <v>44778</v>
      </c>
      <c r="Y324" s="68" t="s">
        <v>4307</v>
      </c>
      <c r="Z324" s="68" t="s">
        <v>4307</v>
      </c>
      <c r="AA324" s="68" t="s">
        <v>2300</v>
      </c>
      <c r="AB324" s="68" t="s">
        <v>3950</v>
      </c>
      <c r="AC324" s="68"/>
      <c r="AD324" s="68"/>
      <c r="AE324" s="68" t="s">
        <v>2104</v>
      </c>
      <c r="AF324" s="72">
        <v>1</v>
      </c>
      <c r="AG324" s="68"/>
      <c r="AH324" s="68" t="s">
        <v>56</v>
      </c>
      <c r="AI324" s="68" t="s">
        <v>56</v>
      </c>
      <c r="AJ324" s="68" t="s">
        <v>56</v>
      </c>
      <c r="AK324" s="68" t="str" cm="1">
        <f t="array" ref="AK3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4" s="69" t="s">
        <v>69</v>
      </c>
      <c r="AM324" s="69">
        <v>45561</v>
      </c>
    </row>
    <row r="325" spans="1:39" ht="15" customHeight="1" x14ac:dyDescent="0.3">
      <c r="A325" s="68">
        <v>393</v>
      </c>
      <c r="B325" s="68" t="s">
        <v>2307</v>
      </c>
      <c r="C325" s="69">
        <v>33325</v>
      </c>
      <c r="D325" s="68" t="s">
        <v>40</v>
      </c>
      <c r="E325" s="71">
        <v>15022022393</v>
      </c>
      <c r="F325" s="68">
        <v>2944622</v>
      </c>
      <c r="G325" s="68">
        <v>707638</v>
      </c>
      <c r="H325" s="68" t="s">
        <v>4194</v>
      </c>
      <c r="I325" s="68" t="s">
        <v>42</v>
      </c>
      <c r="J325" s="68" t="s">
        <v>2309</v>
      </c>
      <c r="K325" s="70" t="s">
        <v>2310</v>
      </c>
      <c r="L325" s="68" t="s">
        <v>2311</v>
      </c>
      <c r="M325" s="68" t="s">
        <v>2307</v>
      </c>
      <c r="N325" s="71">
        <v>5511956580104</v>
      </c>
      <c r="O325" s="71" t="s">
        <v>106</v>
      </c>
      <c r="P325" s="71" t="s">
        <v>106</v>
      </c>
      <c r="Q325" s="68" t="s">
        <v>2104</v>
      </c>
      <c r="R325" s="68" t="str" cm="1">
        <f t="array" ref="R325">_xlfn.IFS(BaseClientes[[#This Row],[tipoDeCliente]]="ADVISOR","ADVISOR",BaseClientes[[#This Row],[tipoDeCliente]]="FAMILIA","RETENCAO",BaseClientes[[#This Row],[tipoDeCliente]]="RETENCAO","RETENCAO",BaseClientes[[#This Row],[tipoDeCliente]]="NORMAL","CONSULTORIA",BaseClientes[[#This Row],[tipoDeCliente]]="HIBRIDO","CONSULTORIA")</f>
        <v>ADVISOR</v>
      </c>
      <c r="S325" s="68" t="s">
        <v>2799</v>
      </c>
      <c r="T325" s="68" t="s">
        <v>185</v>
      </c>
      <c r="U325" s="68" t="s">
        <v>1200</v>
      </c>
      <c r="V325" s="71">
        <v>5511956580104</v>
      </c>
      <c r="W325" s="69">
        <v>44607</v>
      </c>
      <c r="X325" s="69">
        <v>44607</v>
      </c>
      <c r="Y325" s="68" t="s">
        <v>2311</v>
      </c>
      <c r="Z325" s="68" t="s">
        <v>2311</v>
      </c>
      <c r="AA325" s="68" t="s">
        <v>2307</v>
      </c>
      <c r="AB325" s="68" t="s">
        <v>3950</v>
      </c>
      <c r="AC325" s="68"/>
      <c r="AD325" s="68"/>
      <c r="AE325" s="68" t="s">
        <v>2104</v>
      </c>
      <c r="AF325" s="72">
        <v>1</v>
      </c>
      <c r="AG325" s="68"/>
      <c r="AH325" s="68" t="s">
        <v>56</v>
      </c>
      <c r="AI325" s="68" t="s">
        <v>56</v>
      </c>
      <c r="AJ325" s="68" t="s">
        <v>56</v>
      </c>
      <c r="AK325" s="68" t="str" cm="1">
        <f t="array" ref="AK3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5" s="69" t="s">
        <v>69</v>
      </c>
      <c r="AM325" s="69">
        <v>45561</v>
      </c>
    </row>
    <row r="326" spans="1:39" ht="15" customHeight="1" x14ac:dyDescent="0.3">
      <c r="A326" s="68">
        <v>394</v>
      </c>
      <c r="B326" s="68" t="s">
        <v>2273</v>
      </c>
      <c r="C326" s="69">
        <v>31229</v>
      </c>
      <c r="D326" s="68" t="s">
        <v>72</v>
      </c>
      <c r="E326" s="71">
        <v>28062022394</v>
      </c>
      <c r="F326" s="68">
        <v>5170200</v>
      </c>
      <c r="G326" s="68"/>
      <c r="H326" s="68"/>
      <c r="I326" s="68" t="s">
        <v>42</v>
      </c>
      <c r="J326" s="68"/>
      <c r="K326" s="70" t="s">
        <v>2276</v>
      </c>
      <c r="L326" s="68" t="s">
        <v>2277</v>
      </c>
      <c r="M326" s="68" t="s">
        <v>2273</v>
      </c>
      <c r="N326" s="71">
        <v>5562999758584</v>
      </c>
      <c r="O326" s="71" t="s">
        <v>106</v>
      </c>
      <c r="P326" s="71" t="s">
        <v>42</v>
      </c>
      <c r="Q326" s="68" t="s">
        <v>2104</v>
      </c>
      <c r="R326" s="68" t="str" cm="1">
        <f t="array" ref="R326">_xlfn.IFS(BaseClientes[[#This Row],[tipoDeCliente]]="ADVISOR","ADVISOR",BaseClientes[[#This Row],[tipoDeCliente]]="FAMILIA","RETENCAO",BaseClientes[[#This Row],[tipoDeCliente]]="RETENCAO","RETENCAO",BaseClientes[[#This Row],[tipoDeCliente]]="NORMAL","CONSULTORIA",BaseClientes[[#This Row],[tipoDeCliente]]="HIBRIDO","CONSULTORIA")</f>
        <v>ADVISOR</v>
      </c>
      <c r="S326" s="68" t="s">
        <v>2459</v>
      </c>
      <c r="T326" s="68" t="s">
        <v>605</v>
      </c>
      <c r="U326" s="68" t="s">
        <v>2279</v>
      </c>
      <c r="V326" s="71">
        <v>5562999758584</v>
      </c>
      <c r="W326" s="69">
        <v>44740</v>
      </c>
      <c r="X326" s="69">
        <v>44740</v>
      </c>
      <c r="Y326" s="68" t="s">
        <v>2277</v>
      </c>
      <c r="Z326" s="68" t="s">
        <v>2277</v>
      </c>
      <c r="AA326" s="68" t="s">
        <v>2273</v>
      </c>
      <c r="AB326" s="68" t="s">
        <v>4092</v>
      </c>
      <c r="AC326" s="68"/>
      <c r="AD326" s="68"/>
      <c r="AE326" s="68" t="s">
        <v>2104</v>
      </c>
      <c r="AF326" s="72">
        <v>0</v>
      </c>
      <c r="AG326" s="68"/>
      <c r="AH326" s="68" t="s">
        <v>56</v>
      </c>
      <c r="AI326" s="68" t="s">
        <v>56</v>
      </c>
      <c r="AJ326" s="68" t="s">
        <v>56</v>
      </c>
      <c r="AK326" s="68" t="str" cm="1">
        <f t="array" ref="AK3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6" s="69" t="s">
        <v>69</v>
      </c>
      <c r="AM326" s="69">
        <v>45173</v>
      </c>
    </row>
    <row r="327" spans="1:39" ht="15" customHeight="1" x14ac:dyDescent="0.3">
      <c r="A327" s="68">
        <v>395</v>
      </c>
      <c r="B327" s="68" t="s">
        <v>2313</v>
      </c>
      <c r="C327" s="69">
        <v>21087</v>
      </c>
      <c r="D327" s="68" t="s">
        <v>40</v>
      </c>
      <c r="E327" s="71">
        <v>8072022395</v>
      </c>
      <c r="F327" s="68">
        <v>8929775</v>
      </c>
      <c r="G327" s="68"/>
      <c r="H327" s="68"/>
      <c r="I327" s="187" t="s">
        <v>4297</v>
      </c>
      <c r="J327" s="68" t="s">
        <v>2315</v>
      </c>
      <c r="K327" s="70" t="s">
        <v>2316</v>
      </c>
      <c r="L327" s="68" t="s">
        <v>4298</v>
      </c>
      <c r="M327" s="68" t="s">
        <v>177</v>
      </c>
      <c r="N327" s="71">
        <v>5517996065606</v>
      </c>
      <c r="O327" s="71" t="s">
        <v>65</v>
      </c>
      <c r="P327" s="71" t="s">
        <v>42</v>
      </c>
      <c r="Q327" s="68" t="s">
        <v>66</v>
      </c>
      <c r="R327" s="68" t="str" cm="1">
        <f t="array" ref="R327">_xlfn.IFS(BaseClientes[[#This Row],[tipoDeCliente]]="ADVISOR","ADVISOR",BaseClientes[[#This Row],[tipoDeCliente]]="FAMILIA","RETENCAO",BaseClientes[[#This Row],[tipoDeCliente]]="RETENCAO","RETENCAO",BaseClientes[[#This Row],[tipoDeCliente]]="NORMAL","CONSULTORIA",BaseClientes[[#This Row],[tipoDeCliente]]="HIBRIDO","CONSULTORIA")</f>
        <v>RETENCAO</v>
      </c>
      <c r="S327" s="68" t="s">
        <v>2319</v>
      </c>
      <c r="T327" s="68" t="s">
        <v>185</v>
      </c>
      <c r="U327" s="68" t="s">
        <v>2320</v>
      </c>
      <c r="V327" s="71">
        <v>5517997854149</v>
      </c>
      <c r="W327" s="69">
        <v>44750</v>
      </c>
      <c r="X327" s="69">
        <v>44750</v>
      </c>
      <c r="Y327" s="68" t="s">
        <v>183</v>
      </c>
      <c r="Z327" s="68" t="s">
        <v>4298</v>
      </c>
      <c r="AA327" s="68" t="s">
        <v>2313</v>
      </c>
      <c r="AB327" s="68" t="s">
        <v>3893</v>
      </c>
      <c r="AC327" s="68"/>
      <c r="AD327" s="68" t="s">
        <v>54</v>
      </c>
      <c r="AE327" s="68" t="s">
        <v>68</v>
      </c>
      <c r="AF327" s="72">
        <v>0</v>
      </c>
      <c r="AG327" s="68"/>
      <c r="AH327" s="68" t="s">
        <v>56</v>
      </c>
      <c r="AI327" s="68" t="s">
        <v>56</v>
      </c>
      <c r="AJ327" s="68" t="s">
        <v>56</v>
      </c>
      <c r="AK327" s="68" t="str" cm="1">
        <f t="array" ref="AK3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7" s="69" t="s">
        <v>58</v>
      </c>
      <c r="AM327" s="69"/>
    </row>
    <row r="328" spans="1:39" ht="15" customHeight="1" x14ac:dyDescent="0.3">
      <c r="A328" s="68">
        <v>396</v>
      </c>
      <c r="B328" s="68" t="s">
        <v>2321</v>
      </c>
      <c r="C328" s="69">
        <v>29514</v>
      </c>
      <c r="D328" s="68" t="s">
        <v>40</v>
      </c>
      <c r="E328" s="71">
        <v>28072022396</v>
      </c>
      <c r="F328" s="68">
        <v>9028089</v>
      </c>
      <c r="G328" s="68"/>
      <c r="H328" s="68"/>
      <c r="I328" s="68" t="s">
        <v>4302</v>
      </c>
      <c r="J328" s="68" t="s">
        <v>2324</v>
      </c>
      <c r="K328" s="70" t="s">
        <v>2325</v>
      </c>
      <c r="L328" s="68" t="s">
        <v>2323</v>
      </c>
      <c r="M328" s="68" t="s">
        <v>2321</v>
      </c>
      <c r="N328" s="71">
        <v>5581994217178</v>
      </c>
      <c r="O328" s="71" t="s">
        <v>65</v>
      </c>
      <c r="P328" s="71" t="s">
        <v>42</v>
      </c>
      <c r="Q328" s="68" t="s">
        <v>66</v>
      </c>
      <c r="R328" s="68" t="str" cm="1">
        <f t="array" ref="R328">_xlfn.IFS(BaseClientes[[#This Row],[tipoDeCliente]]="ADVISOR","ADVISOR",BaseClientes[[#This Row],[tipoDeCliente]]="FAMILIA","RETENCAO",BaseClientes[[#This Row],[tipoDeCliente]]="RETENCAO","RETENCAO",BaseClientes[[#This Row],[tipoDeCliente]]="NORMAL","CONSULTORIA",BaseClientes[[#This Row],[tipoDeCliente]]="HIBRIDO","CONSULTORIA")</f>
        <v>CONSULTORIA</v>
      </c>
      <c r="S328" s="68" t="s">
        <v>49</v>
      </c>
      <c r="T328" s="68" t="s">
        <v>50</v>
      </c>
      <c r="U328" s="68" t="s">
        <v>2327</v>
      </c>
      <c r="V328" s="71">
        <v>5581994217178</v>
      </c>
      <c r="W328" s="69">
        <v>44770</v>
      </c>
      <c r="X328" s="69">
        <v>44770</v>
      </c>
      <c r="Y328" s="68" t="s">
        <v>2326</v>
      </c>
      <c r="Z328" s="68" t="s">
        <v>2323</v>
      </c>
      <c r="AA328" s="68" t="s">
        <v>2321</v>
      </c>
      <c r="AB328" s="68" t="s">
        <v>3950</v>
      </c>
      <c r="AC328" s="68"/>
      <c r="AD328" s="68"/>
      <c r="AE328" s="68" t="s">
        <v>176</v>
      </c>
      <c r="AF328" s="72">
        <v>1</v>
      </c>
      <c r="AG328" s="68">
        <v>2</v>
      </c>
      <c r="AH328" s="68" t="s">
        <v>54</v>
      </c>
      <c r="AI328" s="68" t="s">
        <v>56</v>
      </c>
      <c r="AJ328" s="68" t="s">
        <v>54</v>
      </c>
      <c r="AK328" s="68" t="str" cm="1">
        <f t="array" ref="AK3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8" s="69" t="s">
        <v>58</v>
      </c>
      <c r="AM328" s="69"/>
    </row>
    <row r="329" spans="1:39" ht="15" customHeight="1" x14ac:dyDescent="0.3">
      <c r="A329" s="68">
        <v>397</v>
      </c>
      <c r="B329" s="68" t="s">
        <v>2328</v>
      </c>
      <c r="C329" s="69">
        <v>36264</v>
      </c>
      <c r="D329" s="68" t="s">
        <v>72</v>
      </c>
      <c r="E329" s="71">
        <v>19072022397</v>
      </c>
      <c r="F329" s="68">
        <v>8781245</v>
      </c>
      <c r="G329" s="68"/>
      <c r="H329" s="68"/>
      <c r="I329" s="68" t="s">
        <v>42</v>
      </c>
      <c r="J329" s="68" t="s">
        <v>2331</v>
      </c>
      <c r="K329" s="70" t="s">
        <v>2332</v>
      </c>
      <c r="L329" s="68" t="s">
        <v>2333</v>
      </c>
      <c r="M329" s="68" t="s">
        <v>1432</v>
      </c>
      <c r="N329" s="71">
        <v>5581999494857</v>
      </c>
      <c r="O329" s="71" t="s">
        <v>65</v>
      </c>
      <c r="P329" s="71" t="s">
        <v>42</v>
      </c>
      <c r="Q329" s="68" t="s">
        <v>66</v>
      </c>
      <c r="R329" s="68" t="str" cm="1">
        <f t="array" ref="R329">_xlfn.IFS(BaseClientes[[#This Row],[tipoDeCliente]]="ADVISOR","ADVISOR",BaseClientes[[#This Row],[tipoDeCliente]]="FAMILIA","RETENCAO",BaseClientes[[#This Row],[tipoDeCliente]]="RETENCAO","RETENCAO",BaseClientes[[#This Row],[tipoDeCliente]]="NORMAL","CONSULTORIA",BaseClientes[[#This Row],[tipoDeCliente]]="HIBRIDO","CONSULTORIA")</f>
        <v>CONSULTORIA</v>
      </c>
      <c r="S329" s="68" t="s">
        <v>49</v>
      </c>
      <c r="T329" s="68" t="s">
        <v>50</v>
      </c>
      <c r="U329" s="68" t="s">
        <v>1438</v>
      </c>
      <c r="V329" s="71">
        <v>5581999962824</v>
      </c>
      <c r="W329" s="69">
        <v>44761</v>
      </c>
      <c r="X329" s="69">
        <v>44761</v>
      </c>
      <c r="Y329" s="68" t="s">
        <v>1437</v>
      </c>
      <c r="Z329" s="68" t="s">
        <v>1437</v>
      </c>
      <c r="AA329" s="68" t="s">
        <v>1432</v>
      </c>
      <c r="AB329" s="68" t="s">
        <v>151</v>
      </c>
      <c r="AC329" s="68" t="s">
        <v>140</v>
      </c>
      <c r="AD329" s="68" t="s">
        <v>56</v>
      </c>
      <c r="AE329" s="68" t="s">
        <v>176</v>
      </c>
      <c r="AF329" s="72">
        <v>1</v>
      </c>
      <c r="AG329" s="68">
        <v>1</v>
      </c>
      <c r="AH329" s="68" t="s">
        <v>54</v>
      </c>
      <c r="AI329" s="68" t="s">
        <v>56</v>
      </c>
      <c r="AJ329" s="68" t="s">
        <v>54</v>
      </c>
      <c r="AK329" s="68" t="str" cm="1">
        <f t="array" ref="AK3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9" s="69" t="s">
        <v>69</v>
      </c>
      <c r="AM329" s="69">
        <v>45554</v>
      </c>
    </row>
    <row r="330" spans="1:39" ht="15" customHeight="1" x14ac:dyDescent="0.3">
      <c r="A330" s="68">
        <v>398</v>
      </c>
      <c r="B330" s="68" t="s">
        <v>2334</v>
      </c>
      <c r="C330" s="69">
        <v>35081</v>
      </c>
      <c r="D330" s="68" t="s">
        <v>40</v>
      </c>
      <c r="E330" s="71">
        <v>17032022398</v>
      </c>
      <c r="F330" s="68">
        <v>8093680</v>
      </c>
      <c r="G330" s="68">
        <v>3306842</v>
      </c>
      <c r="H330" s="68" t="s">
        <v>4207</v>
      </c>
      <c r="I330" s="68" t="s">
        <v>42</v>
      </c>
      <c r="J330" s="68" t="s">
        <v>2336</v>
      </c>
      <c r="K330" s="70" t="s">
        <v>2337</v>
      </c>
      <c r="L330" s="68" t="s">
        <v>2338</v>
      </c>
      <c r="M330" s="68" t="s">
        <v>2334</v>
      </c>
      <c r="N330" s="71">
        <v>5581996301820</v>
      </c>
      <c r="O330" s="71" t="s">
        <v>65</v>
      </c>
      <c r="P330" s="71" t="s">
        <v>42</v>
      </c>
      <c r="Q330" s="68" t="s">
        <v>2104</v>
      </c>
      <c r="R330" s="68" t="str" cm="1">
        <f t="array" ref="R330">_xlfn.IFS(BaseClientes[[#This Row],[tipoDeCliente]]="ADVISOR","ADVISOR",BaseClientes[[#This Row],[tipoDeCliente]]="FAMILIA","RETENCAO",BaseClientes[[#This Row],[tipoDeCliente]]="RETENCAO","RETENCAO",BaseClientes[[#This Row],[tipoDeCliente]]="NORMAL","CONSULTORIA",BaseClientes[[#This Row],[tipoDeCliente]]="HIBRIDO","CONSULTORIA")</f>
        <v>ADVISOR</v>
      </c>
      <c r="S330" s="68" t="s">
        <v>49</v>
      </c>
      <c r="T330" s="68" t="s">
        <v>50</v>
      </c>
      <c r="U330" s="68" t="s">
        <v>2339</v>
      </c>
      <c r="V330" s="71">
        <v>5581996301820</v>
      </c>
      <c r="W330" s="69">
        <v>44631</v>
      </c>
      <c r="X330" s="69">
        <v>44631</v>
      </c>
      <c r="Y330" s="68" t="s">
        <v>2338</v>
      </c>
      <c r="Z330" s="68" t="s">
        <v>2338</v>
      </c>
      <c r="AA330" s="68" t="s">
        <v>2334</v>
      </c>
      <c r="AB330" s="68" t="s">
        <v>3950</v>
      </c>
      <c r="AC330" s="68"/>
      <c r="AD330" s="68"/>
      <c r="AE330" s="68" t="s">
        <v>2104</v>
      </c>
      <c r="AF330" s="72">
        <v>1</v>
      </c>
      <c r="AG330" s="68"/>
      <c r="AH330" s="68" t="s">
        <v>56</v>
      </c>
      <c r="AI330" s="68" t="s">
        <v>56</v>
      </c>
      <c r="AJ330" s="68" t="s">
        <v>56</v>
      </c>
      <c r="AK330" s="68" t="str" cm="1">
        <f t="array" ref="AK3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0" s="69" t="s">
        <v>69</v>
      </c>
      <c r="AM330" s="69">
        <v>45561</v>
      </c>
    </row>
    <row r="331" spans="1:39" ht="15" customHeight="1" x14ac:dyDescent="0.3">
      <c r="A331" s="68">
        <v>399</v>
      </c>
      <c r="B331" s="68" t="s">
        <v>2340</v>
      </c>
      <c r="C331" s="69">
        <v>29362</v>
      </c>
      <c r="D331" s="68" t="s">
        <v>72</v>
      </c>
      <c r="E331" s="71">
        <v>4072022399</v>
      </c>
      <c r="F331" s="68">
        <v>3739677</v>
      </c>
      <c r="G331" s="68"/>
      <c r="H331" s="68"/>
      <c r="I331" s="68" t="s">
        <v>42</v>
      </c>
      <c r="J331" s="68" t="s">
        <v>2342</v>
      </c>
      <c r="K331" s="70" t="s">
        <v>2343</v>
      </c>
      <c r="L331" s="68" t="s">
        <v>2344</v>
      </c>
      <c r="M331" s="68" t="s">
        <v>2340</v>
      </c>
      <c r="N331" s="71">
        <v>5521988159888</v>
      </c>
      <c r="O331" s="71" t="s">
        <v>65</v>
      </c>
      <c r="P331" s="71" t="s">
        <v>42</v>
      </c>
      <c r="Q331" s="68" t="s">
        <v>1073</v>
      </c>
      <c r="R331" s="68" t="str" cm="1">
        <f t="array" ref="R331">_xlfn.IFS(BaseClientes[[#This Row],[tipoDeCliente]]="ADVISOR","ADVISOR",BaseClientes[[#This Row],[tipoDeCliente]]="FAMILIA","RETENCAO",BaseClientes[[#This Row],[tipoDeCliente]]="RETENCAO","RETENCAO",BaseClientes[[#This Row],[tipoDeCliente]]="NORMAL","CONSULTORIA",BaseClientes[[#This Row],[tipoDeCliente]]="HIBRIDO","CONSULTORIA")</f>
        <v>CONSULTORIA</v>
      </c>
      <c r="S331" s="68" t="s">
        <v>470</v>
      </c>
      <c r="T331" s="68" t="s">
        <v>434</v>
      </c>
      <c r="U331" s="68" t="s">
        <v>2345</v>
      </c>
      <c r="V331" s="71">
        <v>5521988159888</v>
      </c>
      <c r="W331" s="69">
        <v>44746</v>
      </c>
      <c r="X331" s="69">
        <v>44746</v>
      </c>
      <c r="Y331" s="68" t="s">
        <v>2344</v>
      </c>
      <c r="Z331" s="68" t="s">
        <v>2344</v>
      </c>
      <c r="AA331" s="68" t="s">
        <v>2340</v>
      </c>
      <c r="AB331" s="68" t="s">
        <v>4060</v>
      </c>
      <c r="AC331" s="68"/>
      <c r="AD331" s="68"/>
      <c r="AE331" s="68" t="s">
        <v>176</v>
      </c>
      <c r="AF331" s="72">
        <v>1</v>
      </c>
      <c r="AG331" s="68" t="s">
        <v>187</v>
      </c>
      <c r="AH331" s="68" t="s">
        <v>56</v>
      </c>
      <c r="AI331" s="68" t="s">
        <v>56</v>
      </c>
      <c r="AJ331" s="68" t="s">
        <v>56</v>
      </c>
      <c r="AK331" s="68" t="str" cm="1">
        <f t="array" ref="AK3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1" s="69" t="s">
        <v>69</v>
      </c>
      <c r="AM331" s="69">
        <v>45224</v>
      </c>
    </row>
    <row r="332" spans="1:39" ht="15" customHeight="1" x14ac:dyDescent="0.3">
      <c r="A332" s="68">
        <v>400</v>
      </c>
      <c r="B332" s="68" t="s">
        <v>2346</v>
      </c>
      <c r="C332" s="69">
        <v>26535</v>
      </c>
      <c r="D332" s="68" t="s">
        <v>40</v>
      </c>
      <c r="E332" s="71">
        <v>15072022400</v>
      </c>
      <c r="F332" s="68">
        <v>2453062</v>
      </c>
      <c r="G332" s="68"/>
      <c r="H332" s="68"/>
      <c r="I332" s="68" t="s">
        <v>42</v>
      </c>
      <c r="J332" s="68" t="s">
        <v>2348</v>
      </c>
      <c r="K332" s="70" t="s">
        <v>2349</v>
      </c>
      <c r="L332" s="68" t="s">
        <v>4299</v>
      </c>
      <c r="M332" s="68" t="s">
        <v>2346</v>
      </c>
      <c r="N332" s="71">
        <v>5511993706351</v>
      </c>
      <c r="O332" s="71" t="s">
        <v>65</v>
      </c>
      <c r="P332" s="71" t="s">
        <v>42</v>
      </c>
      <c r="Q332" s="68" t="s">
        <v>1073</v>
      </c>
      <c r="R332" s="68" t="str" cm="1">
        <f t="array" ref="R332">_xlfn.IFS(BaseClientes[[#This Row],[tipoDeCliente]]="ADVISOR","ADVISOR",BaseClientes[[#This Row],[tipoDeCliente]]="FAMILIA","RETENCAO",BaseClientes[[#This Row],[tipoDeCliente]]="RETENCAO","RETENCAO",BaseClientes[[#This Row],[tipoDeCliente]]="NORMAL","CONSULTORIA",BaseClientes[[#This Row],[tipoDeCliente]]="HIBRIDO","CONSULTORIA")</f>
        <v>RETENCAO</v>
      </c>
      <c r="S332" s="68" t="s">
        <v>2799</v>
      </c>
      <c r="T332" s="68" t="s">
        <v>185</v>
      </c>
      <c r="U332" s="68" t="s">
        <v>2351</v>
      </c>
      <c r="V332" s="71">
        <v>5511993706351</v>
      </c>
      <c r="W332" s="69">
        <v>44757</v>
      </c>
      <c r="X332" s="69">
        <v>44757</v>
      </c>
      <c r="Y332" s="68" t="s">
        <v>2350</v>
      </c>
      <c r="Z332" s="68" t="s">
        <v>4299</v>
      </c>
      <c r="AA332" s="68" t="s">
        <v>2346</v>
      </c>
      <c r="AB332" s="68" t="s">
        <v>3912</v>
      </c>
      <c r="AC332" s="68"/>
      <c r="AD332" s="68"/>
      <c r="AE332" s="68" t="s">
        <v>68</v>
      </c>
      <c r="AF332" s="72">
        <v>0</v>
      </c>
      <c r="AG332" s="68"/>
      <c r="AH332" s="68" t="s">
        <v>56</v>
      </c>
      <c r="AI332" s="68" t="s">
        <v>56</v>
      </c>
      <c r="AJ332" s="68" t="s">
        <v>56</v>
      </c>
      <c r="AK332" s="68" t="str" cm="1">
        <f t="array" ref="AK3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2" s="69" t="s">
        <v>69</v>
      </c>
      <c r="AM332" s="69">
        <v>45813</v>
      </c>
    </row>
    <row r="333" spans="1:39" ht="15" customHeight="1" x14ac:dyDescent="0.3">
      <c r="A333" s="68">
        <v>401</v>
      </c>
      <c r="B333" s="68" t="s">
        <v>2352</v>
      </c>
      <c r="C333" s="69">
        <v>30430</v>
      </c>
      <c r="D333" s="68" t="s">
        <v>40</v>
      </c>
      <c r="E333" s="71">
        <v>5082022401</v>
      </c>
      <c r="F333" s="68">
        <v>2165264</v>
      </c>
      <c r="G333" s="68"/>
      <c r="H333" s="68"/>
      <c r="I333" s="68" t="s">
        <v>4310</v>
      </c>
      <c r="J333" s="68" t="s">
        <v>2355</v>
      </c>
      <c r="K333" s="70" t="s">
        <v>2356</v>
      </c>
      <c r="L333" s="68" t="s">
        <v>2354</v>
      </c>
      <c r="M333" s="68" t="s">
        <v>2352</v>
      </c>
      <c r="N333" s="71">
        <v>5581991910961</v>
      </c>
      <c r="O333" s="71" t="s">
        <v>106</v>
      </c>
      <c r="P333" s="71" t="s">
        <v>42</v>
      </c>
      <c r="Q333" s="68" t="s">
        <v>66</v>
      </c>
      <c r="R333" s="68" t="str" cm="1">
        <f t="array" ref="R333">_xlfn.IFS(BaseClientes[[#This Row],[tipoDeCliente]]="ADVISOR","ADVISOR",BaseClientes[[#This Row],[tipoDeCliente]]="FAMILIA","RETENCAO",BaseClientes[[#This Row],[tipoDeCliente]]="RETENCAO","RETENCAO",BaseClientes[[#This Row],[tipoDeCliente]]="NORMAL","CONSULTORIA",BaseClientes[[#This Row],[tipoDeCliente]]="HIBRIDO","CONSULTORIA")</f>
        <v>CONSULTORIA</v>
      </c>
      <c r="S333" s="68" t="s">
        <v>49</v>
      </c>
      <c r="T333" s="68" t="s">
        <v>50</v>
      </c>
      <c r="U333" s="68" t="s">
        <v>2358</v>
      </c>
      <c r="V333" s="71">
        <v>5581991910961</v>
      </c>
      <c r="W333" s="69">
        <v>44778</v>
      </c>
      <c r="X333" s="69">
        <v>44778</v>
      </c>
      <c r="Y333" s="68" t="s">
        <v>2357</v>
      </c>
      <c r="Z333" s="68" t="s">
        <v>2354</v>
      </c>
      <c r="AA333" s="68" t="s">
        <v>2352</v>
      </c>
      <c r="AB333" s="68" t="s">
        <v>3912</v>
      </c>
      <c r="AC333" s="68" t="s">
        <v>53</v>
      </c>
      <c r="AD333" s="68"/>
      <c r="AE333" s="68" t="s">
        <v>176</v>
      </c>
      <c r="AF333" s="72">
        <v>1</v>
      </c>
      <c r="AG333" s="68">
        <v>2</v>
      </c>
      <c r="AH333" s="68" t="s">
        <v>54</v>
      </c>
      <c r="AI333" s="68" t="s">
        <v>54</v>
      </c>
      <c r="AJ333" s="68" t="s">
        <v>54</v>
      </c>
      <c r="AK333" s="68" t="str" cm="1">
        <f t="array" ref="AK3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3" s="69" t="s">
        <v>58</v>
      </c>
      <c r="AM333" s="69"/>
    </row>
    <row r="334" spans="1:39" ht="15" customHeight="1" x14ac:dyDescent="0.3">
      <c r="A334" s="68">
        <v>402</v>
      </c>
      <c r="B334" s="68" t="s">
        <v>2359</v>
      </c>
      <c r="C334" s="69">
        <v>30785</v>
      </c>
      <c r="D334" s="68" t="s">
        <v>72</v>
      </c>
      <c r="E334" s="71">
        <v>5082022402</v>
      </c>
      <c r="F334" s="68">
        <v>1027565</v>
      </c>
      <c r="G334" s="68"/>
      <c r="H334" s="68"/>
      <c r="I334" s="68" t="s">
        <v>4309</v>
      </c>
      <c r="J334" s="68" t="s">
        <v>2362</v>
      </c>
      <c r="K334" s="70" t="s">
        <v>2363</v>
      </c>
      <c r="L334" s="68" t="s">
        <v>2361</v>
      </c>
      <c r="M334" s="68" t="s">
        <v>2352</v>
      </c>
      <c r="N334" s="71">
        <v>5581991910961</v>
      </c>
      <c r="O334" s="71" t="s">
        <v>65</v>
      </c>
      <c r="P334" s="71" t="s">
        <v>42</v>
      </c>
      <c r="Q334" s="68" t="s">
        <v>66</v>
      </c>
      <c r="R334" s="68" t="str" cm="1">
        <f t="array" ref="R334">_xlfn.IFS(BaseClientes[[#This Row],[tipoDeCliente]]="ADVISOR","ADVISOR",BaseClientes[[#This Row],[tipoDeCliente]]="FAMILIA","RETENCAO",BaseClientes[[#This Row],[tipoDeCliente]]="RETENCAO","RETENCAO",BaseClientes[[#This Row],[tipoDeCliente]]="NORMAL","CONSULTORIA",BaseClientes[[#This Row],[tipoDeCliente]]="HIBRIDO","CONSULTORIA")</f>
        <v>CONSULTORIA</v>
      </c>
      <c r="S334" s="68" t="s">
        <v>49</v>
      </c>
      <c r="T334" s="68" t="s">
        <v>50</v>
      </c>
      <c r="U334" s="68" t="s">
        <v>2358</v>
      </c>
      <c r="V334" s="71">
        <v>5581991910961</v>
      </c>
      <c r="W334" s="69">
        <v>44778</v>
      </c>
      <c r="X334" s="69">
        <v>44778</v>
      </c>
      <c r="Y334" s="68" t="s">
        <v>2357</v>
      </c>
      <c r="Z334" s="68" t="s">
        <v>2354</v>
      </c>
      <c r="AA334" s="68" t="s">
        <v>2352</v>
      </c>
      <c r="AB334" s="68" t="s">
        <v>3893</v>
      </c>
      <c r="AC334" s="68" t="s">
        <v>53</v>
      </c>
      <c r="AD334" s="68"/>
      <c r="AE334" s="68" t="s">
        <v>176</v>
      </c>
      <c r="AF334" s="72">
        <v>1</v>
      </c>
      <c r="AG334" s="68">
        <v>2</v>
      </c>
      <c r="AH334" s="68" t="s">
        <v>54</v>
      </c>
      <c r="AI334" s="68" t="s">
        <v>54</v>
      </c>
      <c r="AJ334" s="68" t="s">
        <v>54</v>
      </c>
      <c r="AK334" s="68" t="str" cm="1">
        <f t="array" ref="AK3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4" s="69" t="s">
        <v>58</v>
      </c>
      <c r="AM334" s="69"/>
    </row>
    <row r="335" spans="1:39" ht="15" customHeight="1" x14ac:dyDescent="0.3">
      <c r="A335" s="68">
        <v>403</v>
      </c>
      <c r="B335" s="68" t="s">
        <v>2364</v>
      </c>
      <c r="C335" s="69">
        <v>40626</v>
      </c>
      <c r="D335" s="68" t="s">
        <v>40</v>
      </c>
      <c r="E335" s="71">
        <v>26052022403</v>
      </c>
      <c r="F335" s="68">
        <v>8411015</v>
      </c>
      <c r="G335" s="68"/>
      <c r="H335" s="68"/>
      <c r="I335" s="68" t="s">
        <v>4118</v>
      </c>
      <c r="J335" s="68" t="s">
        <v>2366</v>
      </c>
      <c r="K335" s="70" t="s">
        <v>1336</v>
      </c>
      <c r="L335" s="68" t="s">
        <v>4119</v>
      </c>
      <c r="M335" s="68" t="s">
        <v>1332</v>
      </c>
      <c r="N335" s="71">
        <v>5534996816020</v>
      </c>
      <c r="O335" s="71" t="s">
        <v>42</v>
      </c>
      <c r="P335" s="71" t="s">
        <v>42</v>
      </c>
      <c r="Q335" s="68" t="s">
        <v>66</v>
      </c>
      <c r="R335" s="68" t="str" cm="1">
        <f t="array" ref="R335">_xlfn.IFS(BaseClientes[[#This Row],[tipoDeCliente]]="ADVISOR","ADVISOR",BaseClientes[[#This Row],[tipoDeCliente]]="FAMILIA","RETENCAO",BaseClientes[[#This Row],[tipoDeCliente]]="RETENCAO","RETENCAO",BaseClientes[[#This Row],[tipoDeCliente]]="NORMAL","CONSULTORIA",BaseClientes[[#This Row],[tipoDeCliente]]="HIBRIDO","CONSULTORIA")</f>
        <v>CONSULTORIA</v>
      </c>
      <c r="S335" s="68" t="s">
        <v>1338</v>
      </c>
      <c r="T335" s="68" t="s">
        <v>896</v>
      </c>
      <c r="U335" s="68" t="s">
        <v>2367</v>
      </c>
      <c r="V335" s="71">
        <v>5534996816020</v>
      </c>
      <c r="W335" s="69">
        <v>44474</v>
      </c>
      <c r="X335" s="69">
        <v>44474</v>
      </c>
      <c r="Y335" s="68" t="s">
        <v>1337</v>
      </c>
      <c r="Z335" s="68" t="s">
        <v>1334</v>
      </c>
      <c r="AA335" s="68" t="s">
        <v>1332</v>
      </c>
      <c r="AB335" s="68" t="s">
        <v>151</v>
      </c>
      <c r="AC335" s="68" t="s">
        <v>140</v>
      </c>
      <c r="AD335" s="68" t="s">
        <v>56</v>
      </c>
      <c r="AE335" s="68" t="s">
        <v>176</v>
      </c>
      <c r="AF335" s="72">
        <v>1</v>
      </c>
      <c r="AG335" s="68">
        <v>1</v>
      </c>
      <c r="AH335" s="68" t="s">
        <v>54</v>
      </c>
      <c r="AI335" s="68" t="s">
        <v>54</v>
      </c>
      <c r="AJ335" s="68" t="s">
        <v>56</v>
      </c>
      <c r="AK335" s="68" t="str" cm="1">
        <f t="array" ref="AK3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5" s="69" t="s">
        <v>58</v>
      </c>
      <c r="AM335" s="69"/>
    </row>
    <row r="336" spans="1:39" ht="15" customHeight="1" x14ac:dyDescent="0.3">
      <c r="A336" s="68">
        <v>404</v>
      </c>
      <c r="B336" s="68" t="s">
        <v>2368</v>
      </c>
      <c r="C336" s="69">
        <v>39906</v>
      </c>
      <c r="D336" s="68" t="s">
        <v>72</v>
      </c>
      <c r="E336" s="71">
        <v>26052022404</v>
      </c>
      <c r="F336" s="68">
        <v>8499407</v>
      </c>
      <c r="G336" s="68"/>
      <c r="H336" s="68"/>
      <c r="I336" s="68" t="s">
        <v>4116</v>
      </c>
      <c r="J336" s="68" t="s">
        <v>2370</v>
      </c>
      <c r="K336" s="70" t="s">
        <v>1336</v>
      </c>
      <c r="L336" s="68" t="s">
        <v>4117</v>
      </c>
      <c r="M336" s="68" t="s">
        <v>1332</v>
      </c>
      <c r="N336" s="71">
        <v>5534996816020</v>
      </c>
      <c r="O336" s="71" t="s">
        <v>42</v>
      </c>
      <c r="P336" s="71" t="s">
        <v>42</v>
      </c>
      <c r="Q336" s="68" t="s">
        <v>66</v>
      </c>
      <c r="R336" s="68" t="str" cm="1">
        <f t="array" ref="R336">_xlfn.IFS(BaseClientes[[#This Row],[tipoDeCliente]]="ADVISOR","ADVISOR",BaseClientes[[#This Row],[tipoDeCliente]]="FAMILIA","RETENCAO",BaseClientes[[#This Row],[tipoDeCliente]]="RETENCAO","RETENCAO",BaseClientes[[#This Row],[tipoDeCliente]]="NORMAL","CONSULTORIA",BaseClientes[[#This Row],[tipoDeCliente]]="HIBRIDO","CONSULTORIA")</f>
        <v>CONSULTORIA</v>
      </c>
      <c r="S336" s="68" t="s">
        <v>1338</v>
      </c>
      <c r="T336" s="68" t="s">
        <v>896</v>
      </c>
      <c r="U336" s="68" t="s">
        <v>2367</v>
      </c>
      <c r="V336" s="71">
        <v>5534996816020</v>
      </c>
      <c r="W336" s="69">
        <v>44474</v>
      </c>
      <c r="X336" s="69">
        <v>44474</v>
      </c>
      <c r="Y336" s="68" t="s">
        <v>1337</v>
      </c>
      <c r="Z336" s="68" t="s">
        <v>1334</v>
      </c>
      <c r="AA336" s="68" t="s">
        <v>1332</v>
      </c>
      <c r="AB336" s="68" t="s">
        <v>151</v>
      </c>
      <c r="AC336" s="68" t="s">
        <v>140</v>
      </c>
      <c r="AD336" s="68" t="s">
        <v>56</v>
      </c>
      <c r="AE336" s="68" t="s">
        <v>176</v>
      </c>
      <c r="AF336" s="72">
        <v>1</v>
      </c>
      <c r="AG336" s="68">
        <v>1</v>
      </c>
      <c r="AH336" s="68" t="s">
        <v>54</v>
      </c>
      <c r="AI336" s="68" t="s">
        <v>54</v>
      </c>
      <c r="AJ336" s="68" t="s">
        <v>56</v>
      </c>
      <c r="AK336" s="68" t="str" cm="1">
        <f t="array" ref="AK3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6" s="69" t="s">
        <v>58</v>
      </c>
      <c r="AM336" s="69"/>
    </row>
    <row r="337" spans="1:39" ht="15" customHeight="1" x14ac:dyDescent="0.3">
      <c r="A337" s="68">
        <v>405</v>
      </c>
      <c r="B337" s="68" t="s">
        <v>2371</v>
      </c>
      <c r="C337" s="69">
        <v>32749</v>
      </c>
      <c r="D337" s="68" t="s">
        <v>40</v>
      </c>
      <c r="E337" s="71">
        <v>8082022405</v>
      </c>
      <c r="F337" s="68">
        <v>2129293</v>
      </c>
      <c r="G337" s="68">
        <v>573193</v>
      </c>
      <c r="H337" s="68"/>
      <c r="I337" s="68" t="s">
        <v>4313</v>
      </c>
      <c r="J337" s="68" t="s">
        <v>2374</v>
      </c>
      <c r="K337" s="105" t="s">
        <v>2375</v>
      </c>
      <c r="L337" s="68" t="s">
        <v>2373</v>
      </c>
      <c r="M337" s="68" t="s">
        <v>2371</v>
      </c>
      <c r="N337" s="71">
        <v>5574988010312</v>
      </c>
      <c r="O337" s="71" t="s">
        <v>65</v>
      </c>
      <c r="P337" s="71" t="s">
        <v>42</v>
      </c>
      <c r="Q337" s="68" t="s">
        <v>66</v>
      </c>
      <c r="R337" s="68" t="str" cm="1">
        <f t="array" ref="R337">_xlfn.IFS(BaseClientes[[#This Row],[tipoDeCliente]]="ADVISOR","ADVISOR",BaseClientes[[#This Row],[tipoDeCliente]]="FAMILIA","RETENCAO",BaseClientes[[#This Row],[tipoDeCliente]]="RETENCAO","RETENCAO",BaseClientes[[#This Row],[tipoDeCliente]]="NORMAL","CONSULTORIA",BaseClientes[[#This Row],[tipoDeCliente]]="HIBRIDO","CONSULTORIA")</f>
        <v>CONSULTORIA</v>
      </c>
      <c r="S337" s="68" t="s">
        <v>1640</v>
      </c>
      <c r="T337" s="68" t="s">
        <v>1641</v>
      </c>
      <c r="U337" s="68" t="s">
        <v>4314</v>
      </c>
      <c r="V337" s="71">
        <v>5574988010312</v>
      </c>
      <c r="W337" s="69">
        <v>44781</v>
      </c>
      <c r="X337" s="69">
        <v>44781</v>
      </c>
      <c r="Y337" s="68" t="s">
        <v>2376</v>
      </c>
      <c r="Z337" s="68" t="s">
        <v>2382</v>
      </c>
      <c r="AA337" s="68" t="s">
        <v>2371</v>
      </c>
      <c r="AB337" s="68" t="s">
        <v>3905</v>
      </c>
      <c r="AC337" s="68" t="s">
        <v>53</v>
      </c>
      <c r="AD337" s="68" t="s">
        <v>56</v>
      </c>
      <c r="AE337" s="68" t="s">
        <v>176</v>
      </c>
      <c r="AF337" s="72">
        <v>1</v>
      </c>
      <c r="AG337" s="68">
        <v>2</v>
      </c>
      <c r="AH337" s="68" t="s">
        <v>54</v>
      </c>
      <c r="AI337" s="68" t="s">
        <v>56</v>
      </c>
      <c r="AJ337" s="68" t="s">
        <v>54</v>
      </c>
      <c r="AK337" s="68" t="str" cm="1">
        <f t="array" ref="AK3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7" s="69" t="s">
        <v>58</v>
      </c>
      <c r="AM337" s="69"/>
    </row>
    <row r="338" spans="1:39" ht="15" customHeight="1" x14ac:dyDescent="0.3">
      <c r="A338" s="68">
        <v>406</v>
      </c>
      <c r="B338" s="68" t="s">
        <v>2378</v>
      </c>
      <c r="C338" s="69">
        <v>22253</v>
      </c>
      <c r="D338" s="68" t="s">
        <v>72</v>
      </c>
      <c r="E338" s="71">
        <v>8082022406</v>
      </c>
      <c r="F338" s="68">
        <v>9044731</v>
      </c>
      <c r="G338" s="68"/>
      <c r="H338" s="68"/>
      <c r="I338" s="68" t="s">
        <v>4311</v>
      </c>
      <c r="J338" s="68" t="s">
        <v>2381</v>
      </c>
      <c r="K338" s="70" t="s">
        <v>2375</v>
      </c>
      <c r="L338" s="68" t="s">
        <v>2382</v>
      </c>
      <c r="M338" s="68" t="s">
        <v>2371</v>
      </c>
      <c r="N338" s="71">
        <v>5574988010312</v>
      </c>
      <c r="O338" s="71" t="s">
        <v>65</v>
      </c>
      <c r="P338" s="71" t="s">
        <v>42</v>
      </c>
      <c r="Q338" s="68" t="s">
        <v>66</v>
      </c>
      <c r="R338" s="68" t="str" cm="1">
        <f t="array" ref="R338">_xlfn.IFS(BaseClientes[[#This Row],[tipoDeCliente]]="ADVISOR","ADVISOR",BaseClientes[[#This Row],[tipoDeCliente]]="FAMILIA","RETENCAO",BaseClientes[[#This Row],[tipoDeCliente]]="RETENCAO","RETENCAO",BaseClientes[[#This Row],[tipoDeCliente]]="NORMAL","CONSULTORIA",BaseClientes[[#This Row],[tipoDeCliente]]="HIBRIDO","CONSULTORIA")</f>
        <v>CONSULTORIA</v>
      </c>
      <c r="S338" s="68" t="s">
        <v>1640</v>
      </c>
      <c r="T338" s="68" t="s">
        <v>1641</v>
      </c>
      <c r="U338" s="68" t="s">
        <v>2377</v>
      </c>
      <c r="V338" s="71">
        <v>5574988010312</v>
      </c>
      <c r="W338" s="69">
        <v>44781</v>
      </c>
      <c r="X338" s="69">
        <v>44781</v>
      </c>
      <c r="Y338" s="68" t="s">
        <v>2376</v>
      </c>
      <c r="Z338" s="68" t="s">
        <v>2382</v>
      </c>
      <c r="AA338" s="68" t="s">
        <v>2371</v>
      </c>
      <c r="AB338" s="68" t="s">
        <v>3893</v>
      </c>
      <c r="AC338" s="68" t="s">
        <v>53</v>
      </c>
      <c r="AD338" s="68" t="s">
        <v>54</v>
      </c>
      <c r="AE338" s="68" t="s">
        <v>176</v>
      </c>
      <c r="AF338" s="72">
        <v>1</v>
      </c>
      <c r="AG338" s="68">
        <v>2</v>
      </c>
      <c r="AH338" s="68" t="s">
        <v>54</v>
      </c>
      <c r="AI338" s="68" t="s">
        <v>56</v>
      </c>
      <c r="AJ338" s="68" t="s">
        <v>54</v>
      </c>
      <c r="AK338" s="68" t="str" cm="1">
        <f t="array" ref="AK3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8" s="69" t="s">
        <v>58</v>
      </c>
      <c r="AM338" s="69"/>
    </row>
    <row r="339" spans="1:39" ht="15" customHeight="1" x14ac:dyDescent="0.3">
      <c r="A339" s="68">
        <v>407</v>
      </c>
      <c r="B339" s="68" t="s">
        <v>2383</v>
      </c>
      <c r="C339" s="69">
        <v>34254</v>
      </c>
      <c r="D339" s="68" t="s">
        <v>72</v>
      </c>
      <c r="E339" s="71">
        <v>8082022407</v>
      </c>
      <c r="F339" s="68">
        <v>9044724</v>
      </c>
      <c r="G339" s="68">
        <v>1043525</v>
      </c>
      <c r="H339" s="68"/>
      <c r="I339" s="68" t="s">
        <v>4312</v>
      </c>
      <c r="J339" s="68" t="s">
        <v>2386</v>
      </c>
      <c r="K339" s="70" t="s">
        <v>2375</v>
      </c>
      <c r="L339" s="68" t="s">
        <v>2387</v>
      </c>
      <c r="M339" s="68" t="s">
        <v>2371</v>
      </c>
      <c r="N339" s="71">
        <v>5574988010312</v>
      </c>
      <c r="O339" s="71" t="s">
        <v>65</v>
      </c>
      <c r="P339" s="71" t="s">
        <v>42</v>
      </c>
      <c r="Q339" s="68" t="s">
        <v>66</v>
      </c>
      <c r="R339" s="68" t="str" cm="1">
        <f t="array" ref="R339">_xlfn.IFS(BaseClientes[[#This Row],[tipoDeCliente]]="ADVISOR","ADVISOR",BaseClientes[[#This Row],[tipoDeCliente]]="FAMILIA","RETENCAO",BaseClientes[[#This Row],[tipoDeCliente]]="RETENCAO","RETENCAO",BaseClientes[[#This Row],[tipoDeCliente]]="NORMAL","CONSULTORIA",BaseClientes[[#This Row],[tipoDeCliente]]="HIBRIDO","CONSULTORIA")</f>
        <v>CONSULTORIA</v>
      </c>
      <c r="S339" s="68" t="s">
        <v>1640</v>
      </c>
      <c r="T339" s="68" t="s">
        <v>1641</v>
      </c>
      <c r="U339" s="68" t="s">
        <v>2377</v>
      </c>
      <c r="V339" s="71">
        <v>5574988010312</v>
      </c>
      <c r="W339" s="69">
        <v>44781</v>
      </c>
      <c r="X339" s="69">
        <v>44781</v>
      </c>
      <c r="Y339" s="68" t="s">
        <v>2376</v>
      </c>
      <c r="Z339" s="68" t="s">
        <v>2382</v>
      </c>
      <c r="AA339" s="68" t="s">
        <v>2371</v>
      </c>
      <c r="AB339" s="68" t="s">
        <v>3893</v>
      </c>
      <c r="AC339" s="68" t="s">
        <v>53</v>
      </c>
      <c r="AD339" s="68" t="s">
        <v>54</v>
      </c>
      <c r="AE339" s="68" t="s">
        <v>176</v>
      </c>
      <c r="AF339" s="72">
        <v>1</v>
      </c>
      <c r="AG339" s="68">
        <v>2</v>
      </c>
      <c r="AH339" s="68" t="s">
        <v>54</v>
      </c>
      <c r="AI339" s="68" t="s">
        <v>56</v>
      </c>
      <c r="AJ339" s="68" t="s">
        <v>54</v>
      </c>
      <c r="AK339" s="68" t="str" cm="1">
        <f t="array" ref="AK3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9" s="69" t="s">
        <v>58</v>
      </c>
      <c r="AM339" s="69"/>
    </row>
    <row r="340" spans="1:39" ht="15" customHeight="1" x14ac:dyDescent="0.3">
      <c r="A340" s="68">
        <v>409</v>
      </c>
      <c r="B340" s="68" t="s">
        <v>2395</v>
      </c>
      <c r="C340" s="69">
        <v>35279</v>
      </c>
      <c r="D340" s="68" t="s">
        <v>40</v>
      </c>
      <c r="E340" s="71">
        <v>23122021409</v>
      </c>
      <c r="F340" s="68"/>
      <c r="G340" s="68">
        <v>1030535</v>
      </c>
      <c r="H340" s="68"/>
      <c r="I340" s="68" t="s">
        <v>4150</v>
      </c>
      <c r="J340" s="68" t="s">
        <v>2398</v>
      </c>
      <c r="K340" s="70" t="s">
        <v>2399</v>
      </c>
      <c r="L340" s="68" t="s">
        <v>2397</v>
      </c>
      <c r="M340" s="68" t="s">
        <v>1522</v>
      </c>
      <c r="N340" s="71">
        <v>5584981557050</v>
      </c>
      <c r="O340" s="71" t="s">
        <v>42</v>
      </c>
      <c r="P340" s="71" t="s">
        <v>65</v>
      </c>
      <c r="Q340" s="68" t="s">
        <v>66</v>
      </c>
      <c r="R340" s="68" t="str" cm="1">
        <f t="array" ref="R340">_xlfn.IFS(BaseClientes[[#This Row],[tipoDeCliente]]="ADVISOR","ADVISOR",BaseClientes[[#This Row],[tipoDeCliente]]="FAMILIA","RETENCAO",BaseClientes[[#This Row],[tipoDeCliente]]="RETENCAO","RETENCAO",BaseClientes[[#This Row],[tipoDeCliente]]="NORMAL","CONSULTORIA",BaseClientes[[#This Row],[tipoDeCliente]]="HIBRIDO","CONSULTORIA")</f>
        <v>CONSULTORIA</v>
      </c>
      <c r="S340" s="68" t="s">
        <v>349</v>
      </c>
      <c r="T340" s="68" t="s">
        <v>336</v>
      </c>
      <c r="U340" s="68" t="s">
        <v>1534</v>
      </c>
      <c r="V340" s="71">
        <v>5584981557050</v>
      </c>
      <c r="W340" s="69">
        <v>44553</v>
      </c>
      <c r="X340" s="69">
        <v>44553</v>
      </c>
      <c r="Y340" s="68" t="s">
        <v>1527</v>
      </c>
      <c r="Z340" s="68" t="s">
        <v>4151</v>
      </c>
      <c r="AA340" s="68" t="s">
        <v>1522</v>
      </c>
      <c r="AB340" s="68" t="s">
        <v>3894</v>
      </c>
      <c r="AC340" s="68" t="s">
        <v>140</v>
      </c>
      <c r="AD340" s="68" t="s">
        <v>56</v>
      </c>
      <c r="AE340" s="68" t="s">
        <v>176</v>
      </c>
      <c r="AF340" s="72">
        <v>1</v>
      </c>
      <c r="AG340" s="68">
        <v>1</v>
      </c>
      <c r="AH340" s="68" t="s">
        <v>54</v>
      </c>
      <c r="AI340" s="68" t="s">
        <v>56</v>
      </c>
      <c r="AJ340" s="68" t="s">
        <v>54</v>
      </c>
      <c r="AK340" s="68" t="str" cm="1">
        <f t="array" ref="AK3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0" s="69" t="s">
        <v>58</v>
      </c>
      <c r="AM340" s="69"/>
    </row>
    <row r="341" spans="1:39" ht="15" customHeight="1" x14ac:dyDescent="0.3">
      <c r="A341" s="68">
        <v>410</v>
      </c>
      <c r="B341" s="68" t="s">
        <v>2400</v>
      </c>
      <c r="C341" s="69">
        <v>44717</v>
      </c>
      <c r="D341" s="68" t="s">
        <v>40</v>
      </c>
      <c r="E341" s="71">
        <v>15082022410</v>
      </c>
      <c r="F341" s="68"/>
      <c r="G341" s="68">
        <v>3068309</v>
      </c>
      <c r="H341" s="68"/>
      <c r="I341" s="68" t="s">
        <v>42</v>
      </c>
      <c r="J341" s="68" t="s">
        <v>2402</v>
      </c>
      <c r="K341" s="70" t="s">
        <v>2403</v>
      </c>
      <c r="L341" s="68" t="s">
        <v>2404</v>
      </c>
      <c r="M341" s="68" t="s">
        <v>2405</v>
      </c>
      <c r="N341" s="71" t="s">
        <v>2406</v>
      </c>
      <c r="O341" s="71" t="s">
        <v>42</v>
      </c>
      <c r="P341" s="71" t="s">
        <v>42</v>
      </c>
      <c r="Q341" s="68" t="s">
        <v>1749</v>
      </c>
      <c r="R341" s="68" t="str" cm="1">
        <f t="array" ref="R341">_xlfn.IFS(BaseClientes[[#This Row],[tipoDeCliente]]="ADVISOR","ADVISOR",BaseClientes[[#This Row],[tipoDeCliente]]="FAMILIA","RETENCAO",BaseClientes[[#This Row],[tipoDeCliente]]="RETENCAO","RETENCAO",BaseClientes[[#This Row],[tipoDeCliente]]="NORMAL","CONSULTORIA",BaseClientes[[#This Row],[tipoDeCliente]]="HIBRIDO","CONSULTORIA")</f>
        <v>ADVISOR</v>
      </c>
      <c r="S341" s="68" t="s">
        <v>2407</v>
      </c>
      <c r="T341" s="68" t="s">
        <v>50</v>
      </c>
      <c r="U341" s="68" t="s">
        <v>2408</v>
      </c>
      <c r="V341" s="71" t="s">
        <v>2406</v>
      </c>
      <c r="W341" s="69">
        <v>44788</v>
      </c>
      <c r="X341" s="69">
        <v>44788</v>
      </c>
      <c r="Y341" s="68" t="s">
        <v>2404</v>
      </c>
      <c r="Z341" s="68" t="s">
        <v>2404</v>
      </c>
      <c r="AA341" s="68" t="s">
        <v>2405</v>
      </c>
      <c r="AB341" s="68" t="s">
        <v>3894</v>
      </c>
      <c r="AC341" s="68" t="s">
        <v>53</v>
      </c>
      <c r="AD341" s="68"/>
      <c r="AE341" s="68" t="s">
        <v>2104</v>
      </c>
      <c r="AF341" s="72">
        <v>1</v>
      </c>
      <c r="AG341" s="68"/>
      <c r="AH341" s="68" t="s">
        <v>56</v>
      </c>
      <c r="AI341" s="68" t="s">
        <v>56</v>
      </c>
      <c r="AJ341" s="68" t="s">
        <v>56</v>
      </c>
      <c r="AK341" s="68" t="str" cm="1">
        <f t="array" ref="AK3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1" s="69" t="s">
        <v>69</v>
      </c>
      <c r="AM341" s="69">
        <v>45278</v>
      </c>
    </row>
    <row r="342" spans="1:39" ht="15" customHeight="1" x14ac:dyDescent="0.3">
      <c r="A342" s="68">
        <v>411</v>
      </c>
      <c r="B342" s="68" t="s">
        <v>2409</v>
      </c>
      <c r="C342" s="69">
        <v>34542</v>
      </c>
      <c r="D342" s="68" t="s">
        <v>40</v>
      </c>
      <c r="E342" s="71">
        <v>15082022411</v>
      </c>
      <c r="F342" s="68"/>
      <c r="G342" s="68"/>
      <c r="H342" s="68"/>
      <c r="I342" s="68" t="s">
        <v>42</v>
      </c>
      <c r="J342" s="68" t="s">
        <v>2411</v>
      </c>
      <c r="K342" s="70" t="s">
        <v>2412</v>
      </c>
      <c r="L342" s="68" t="s">
        <v>4315</v>
      </c>
      <c r="M342" s="68" t="s">
        <v>2414</v>
      </c>
      <c r="N342" s="71" t="s">
        <v>2415</v>
      </c>
      <c r="O342" s="71" t="s">
        <v>65</v>
      </c>
      <c r="P342" s="71" t="s">
        <v>42</v>
      </c>
      <c r="Q342" s="68" t="s">
        <v>2104</v>
      </c>
      <c r="R342" s="68" t="str" cm="1">
        <f t="array" ref="R342">_xlfn.IFS(BaseClientes[[#This Row],[tipoDeCliente]]="ADVISOR","ADVISOR",BaseClientes[[#This Row],[tipoDeCliente]]="FAMILIA","RETENCAO",BaseClientes[[#This Row],[tipoDeCliente]]="RETENCAO","RETENCAO",BaseClientes[[#This Row],[tipoDeCliente]]="NORMAL","CONSULTORIA",BaseClientes[[#This Row],[tipoDeCliente]]="HIBRIDO","CONSULTORIA")</f>
        <v>ADVISOR</v>
      </c>
      <c r="S342" s="68" t="s">
        <v>2407</v>
      </c>
      <c r="T342" s="68" t="s">
        <v>50</v>
      </c>
      <c r="U342" s="68" t="s">
        <v>4316</v>
      </c>
      <c r="V342" s="71" t="s">
        <v>2415</v>
      </c>
      <c r="W342" s="69">
        <v>44788</v>
      </c>
      <c r="X342" s="69">
        <v>44788</v>
      </c>
      <c r="Y342" s="68" t="s">
        <v>4315</v>
      </c>
      <c r="Z342" s="68" t="s">
        <v>4315</v>
      </c>
      <c r="AA342" s="68" t="s">
        <v>2414</v>
      </c>
      <c r="AB342" s="68" t="s">
        <v>3893</v>
      </c>
      <c r="AC342" s="68" t="s">
        <v>53</v>
      </c>
      <c r="AD342" s="68"/>
      <c r="AE342" s="68" t="s">
        <v>2104</v>
      </c>
      <c r="AF342" s="72">
        <v>1</v>
      </c>
      <c r="AG342" s="68"/>
      <c r="AH342" s="68" t="s">
        <v>56</v>
      </c>
      <c r="AI342" s="68" t="s">
        <v>56</v>
      </c>
      <c r="AJ342" s="68" t="s">
        <v>56</v>
      </c>
      <c r="AK342" s="68" t="str" cm="1">
        <f t="array" ref="AK3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2" s="69" t="s">
        <v>69</v>
      </c>
      <c r="AM342" s="69">
        <v>45170</v>
      </c>
    </row>
    <row r="343" spans="1:39" ht="15" customHeight="1" x14ac:dyDescent="0.3">
      <c r="A343" s="68">
        <v>412</v>
      </c>
      <c r="B343" s="68" t="s">
        <v>2418</v>
      </c>
      <c r="C343" s="69">
        <v>31128</v>
      </c>
      <c r="D343" s="68" t="s">
        <v>84</v>
      </c>
      <c r="E343" s="71">
        <v>1122021412</v>
      </c>
      <c r="F343" s="68">
        <v>7289602</v>
      </c>
      <c r="G343" s="68"/>
      <c r="H343" s="68"/>
      <c r="I343" s="68" t="s">
        <v>42</v>
      </c>
      <c r="J343" s="68" t="s">
        <v>2421</v>
      </c>
      <c r="K343" s="70" t="s">
        <v>2422</v>
      </c>
      <c r="L343" s="68" t="s">
        <v>2423</v>
      </c>
      <c r="M343" s="68" t="s">
        <v>2418</v>
      </c>
      <c r="N343" s="71">
        <v>5511950232002</v>
      </c>
      <c r="O343" s="71" t="s">
        <v>65</v>
      </c>
      <c r="P343" s="71" t="s">
        <v>42</v>
      </c>
      <c r="Q343" s="68" t="s">
        <v>66</v>
      </c>
      <c r="R343" s="68" t="str" cm="1">
        <f t="array" ref="R343">_xlfn.IFS(BaseClientes[[#This Row],[tipoDeCliente]]="ADVISOR","ADVISOR",BaseClientes[[#This Row],[tipoDeCliente]]="FAMILIA","RETENCAO",BaseClientes[[#This Row],[tipoDeCliente]]="RETENCAO","RETENCAO",BaseClientes[[#This Row],[tipoDeCliente]]="NORMAL","CONSULTORIA",BaseClientes[[#This Row],[tipoDeCliente]]="HIBRIDO","CONSULTORIA")</f>
        <v>CONSULTORIA</v>
      </c>
      <c r="S343" s="68" t="s">
        <v>2424</v>
      </c>
      <c r="T343" s="68" t="s">
        <v>605</v>
      </c>
      <c r="U343" s="68" t="s">
        <v>2425</v>
      </c>
      <c r="V343" s="71">
        <v>5511950232002</v>
      </c>
      <c r="W343" s="69">
        <v>44531</v>
      </c>
      <c r="X343" s="69">
        <v>44531</v>
      </c>
      <c r="Y343" s="68" t="s">
        <v>2423</v>
      </c>
      <c r="Z343" s="68" t="s">
        <v>2423</v>
      </c>
      <c r="AA343" s="68" t="s">
        <v>2418</v>
      </c>
      <c r="AB343" s="68" t="s">
        <v>89</v>
      </c>
      <c r="AC343" s="68" t="s">
        <v>53</v>
      </c>
      <c r="AD343" s="68" t="s">
        <v>56</v>
      </c>
      <c r="AE343" s="68" t="s">
        <v>176</v>
      </c>
      <c r="AF343" s="72">
        <v>1</v>
      </c>
      <c r="AG343" s="68">
        <v>1</v>
      </c>
      <c r="AH343" s="68" t="s">
        <v>54</v>
      </c>
      <c r="AI343" s="68" t="s">
        <v>56</v>
      </c>
      <c r="AJ343" s="68" t="s">
        <v>54</v>
      </c>
      <c r="AK343" s="68" t="str" cm="1">
        <f t="array" ref="AK3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3" s="69" t="s">
        <v>69</v>
      </c>
      <c r="AM343" s="69">
        <v>44973</v>
      </c>
    </row>
    <row r="344" spans="1:39" ht="15" customHeight="1" x14ac:dyDescent="0.3">
      <c r="A344" s="68">
        <v>413</v>
      </c>
      <c r="B344" s="68" t="s">
        <v>2426</v>
      </c>
      <c r="C344" s="69">
        <v>26673</v>
      </c>
      <c r="D344" s="68" t="s">
        <v>40</v>
      </c>
      <c r="E344" s="71">
        <v>29042022413</v>
      </c>
      <c r="F344" s="68">
        <v>52385</v>
      </c>
      <c r="G344" s="68"/>
      <c r="H344" s="68"/>
      <c r="I344" s="68" t="s">
        <v>4229</v>
      </c>
      <c r="J344" s="68" t="s">
        <v>2429</v>
      </c>
      <c r="K344" s="70" t="s">
        <v>2430</v>
      </c>
      <c r="L344" s="68" t="s">
        <v>2428</v>
      </c>
      <c r="M344" s="68" t="s">
        <v>2426</v>
      </c>
      <c r="N344" s="71">
        <v>556282665432</v>
      </c>
      <c r="O344" s="71" t="s">
        <v>42</v>
      </c>
      <c r="P344" s="71" t="s">
        <v>42</v>
      </c>
      <c r="Q344" s="68" t="s">
        <v>66</v>
      </c>
      <c r="R344" s="68" t="str" cm="1">
        <f t="array" ref="R344">_xlfn.IFS(BaseClientes[[#This Row],[tipoDeCliente]]="ADVISOR","ADVISOR",BaseClientes[[#This Row],[tipoDeCliente]]="FAMILIA","RETENCAO",BaseClientes[[#This Row],[tipoDeCliente]]="RETENCAO","RETENCAO",BaseClientes[[#This Row],[tipoDeCliente]]="NORMAL","CONSULTORIA",BaseClientes[[#This Row],[tipoDeCliente]]="HIBRIDO","CONSULTORIA")</f>
        <v>CONSULTORIA</v>
      </c>
      <c r="S344" s="68" t="s">
        <v>2459</v>
      </c>
      <c r="T344" s="68" t="s">
        <v>605</v>
      </c>
      <c r="U344" s="68" t="s">
        <v>2432</v>
      </c>
      <c r="V344" s="71">
        <v>556282665432</v>
      </c>
      <c r="W344" s="69">
        <v>44680</v>
      </c>
      <c r="X344" s="69">
        <v>44680</v>
      </c>
      <c r="Y344" s="68" t="s">
        <v>2431</v>
      </c>
      <c r="Z344" s="68" t="s">
        <v>2428</v>
      </c>
      <c r="AA344" s="68" t="s">
        <v>2426</v>
      </c>
      <c r="AB344" s="68" t="s">
        <v>3893</v>
      </c>
      <c r="AC344" s="68" t="s">
        <v>53</v>
      </c>
      <c r="AD344" s="68" t="s">
        <v>54</v>
      </c>
      <c r="AE344" s="68" t="s">
        <v>176</v>
      </c>
      <c r="AF344" s="72">
        <v>1</v>
      </c>
      <c r="AG344" s="68">
        <v>2</v>
      </c>
      <c r="AH344" s="68" t="s">
        <v>54</v>
      </c>
      <c r="AI344" s="68" t="s">
        <v>54</v>
      </c>
      <c r="AJ344" s="68" t="s">
        <v>54</v>
      </c>
      <c r="AK344" s="68" t="str" cm="1">
        <f t="array" ref="AK3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4" s="69" t="s">
        <v>58</v>
      </c>
      <c r="AM344" s="69"/>
    </row>
    <row r="345" spans="1:39" ht="15" customHeight="1" x14ac:dyDescent="0.3">
      <c r="A345" s="68">
        <v>414</v>
      </c>
      <c r="B345" s="68" t="s">
        <v>2433</v>
      </c>
      <c r="C345" s="69">
        <v>26397</v>
      </c>
      <c r="D345" s="68" t="s">
        <v>72</v>
      </c>
      <c r="E345" s="71">
        <v>6052022414</v>
      </c>
      <c r="F345" s="68">
        <v>49620</v>
      </c>
      <c r="G345" s="68"/>
      <c r="H345" s="68"/>
      <c r="I345" s="68" t="s">
        <v>4232</v>
      </c>
      <c r="J345" s="68" t="s">
        <v>2436</v>
      </c>
      <c r="K345" s="70" t="s">
        <v>2437</v>
      </c>
      <c r="L345" s="68" t="s">
        <v>4233</v>
      </c>
      <c r="M345" s="68" t="s">
        <v>2426</v>
      </c>
      <c r="N345" s="71">
        <v>556282665432</v>
      </c>
      <c r="O345" s="71" t="s">
        <v>65</v>
      </c>
      <c r="P345" s="71" t="s">
        <v>42</v>
      </c>
      <c r="Q345" s="68" t="s">
        <v>66</v>
      </c>
      <c r="R345" s="68" t="str" cm="1">
        <f t="array" ref="R345">_xlfn.IFS(BaseClientes[[#This Row],[tipoDeCliente]]="ADVISOR","ADVISOR",BaseClientes[[#This Row],[tipoDeCliente]]="FAMILIA","RETENCAO",BaseClientes[[#This Row],[tipoDeCliente]]="RETENCAO","RETENCAO",BaseClientes[[#This Row],[tipoDeCliente]]="NORMAL","CONSULTORIA",BaseClientes[[#This Row],[tipoDeCliente]]="HIBRIDO","CONSULTORIA")</f>
        <v>CONSULTORIA</v>
      </c>
      <c r="S345" s="68" t="s">
        <v>2459</v>
      </c>
      <c r="T345" s="68" t="s">
        <v>605</v>
      </c>
      <c r="U345" s="68" t="s">
        <v>2432</v>
      </c>
      <c r="V345" s="71">
        <v>556232412616</v>
      </c>
      <c r="W345" s="69">
        <v>44687</v>
      </c>
      <c r="X345" s="69">
        <v>44687</v>
      </c>
      <c r="Y345" s="68" t="s">
        <v>2431</v>
      </c>
      <c r="Z345" s="68" t="s">
        <v>2428</v>
      </c>
      <c r="AA345" s="68" t="s">
        <v>2426</v>
      </c>
      <c r="AB345" s="68" t="s">
        <v>3893</v>
      </c>
      <c r="AC345" s="68" t="s">
        <v>53</v>
      </c>
      <c r="AD345" s="68" t="s">
        <v>54</v>
      </c>
      <c r="AE345" s="68" t="s">
        <v>176</v>
      </c>
      <c r="AF345" s="72">
        <v>1</v>
      </c>
      <c r="AG345" s="68">
        <v>2</v>
      </c>
      <c r="AH345" s="68" t="s">
        <v>54</v>
      </c>
      <c r="AI345" s="68" t="s">
        <v>54</v>
      </c>
      <c r="AJ345" s="68" t="s">
        <v>54</v>
      </c>
      <c r="AK345" s="68" t="str" cm="1">
        <f t="array" ref="AK3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5" s="69" t="s">
        <v>58</v>
      </c>
      <c r="AM345" s="69"/>
    </row>
    <row r="346" spans="1:39" ht="15" customHeight="1" x14ac:dyDescent="0.3">
      <c r="A346" s="68">
        <v>415</v>
      </c>
      <c r="B346" s="68" t="s">
        <v>2438</v>
      </c>
      <c r="C346" s="69">
        <v>30540</v>
      </c>
      <c r="D346" s="68" t="s">
        <v>40</v>
      </c>
      <c r="E346" s="71">
        <v>15082022415</v>
      </c>
      <c r="F346" s="68">
        <v>3860657</v>
      </c>
      <c r="G346" s="68"/>
      <c r="H346" s="68"/>
      <c r="I346" s="68" t="s">
        <v>42</v>
      </c>
      <c r="J346" s="68" t="s">
        <v>2440</v>
      </c>
      <c r="K346" s="70" t="s">
        <v>2441</v>
      </c>
      <c r="L346" s="68" t="s">
        <v>4317</v>
      </c>
      <c r="M346" s="68" t="s">
        <v>2438</v>
      </c>
      <c r="N346" s="71">
        <v>5561982693000</v>
      </c>
      <c r="O346" s="71"/>
      <c r="P346" s="71"/>
      <c r="Q346" s="68" t="s">
        <v>2104</v>
      </c>
      <c r="R346" s="68" t="str" cm="1">
        <f t="array" ref="R346">_xlfn.IFS(BaseClientes[[#This Row],[tipoDeCliente]]="ADVISOR","ADVISOR",BaseClientes[[#This Row],[tipoDeCliente]]="FAMILIA","RETENCAO",BaseClientes[[#This Row],[tipoDeCliente]]="RETENCAO","RETENCAO",BaseClientes[[#This Row],[tipoDeCliente]]="NORMAL","CONSULTORIA",BaseClientes[[#This Row],[tipoDeCliente]]="HIBRIDO","CONSULTORIA")</f>
        <v>ADVISOR</v>
      </c>
      <c r="S346" s="68" t="s">
        <v>2443</v>
      </c>
      <c r="T346" s="68" t="s">
        <v>2065</v>
      </c>
      <c r="U346" s="68" t="s">
        <v>2444</v>
      </c>
      <c r="V346" s="71">
        <v>5561982693000</v>
      </c>
      <c r="W346" s="69">
        <v>44788</v>
      </c>
      <c r="X346" s="69">
        <v>44788</v>
      </c>
      <c r="Y346" s="68" t="s">
        <v>4317</v>
      </c>
      <c r="Z346" s="68" t="s">
        <v>4317</v>
      </c>
      <c r="AA346" s="68" t="s">
        <v>2438</v>
      </c>
      <c r="AB346" s="68" t="s">
        <v>4318</v>
      </c>
      <c r="AC346" s="68" t="s">
        <v>53</v>
      </c>
      <c r="AD346" s="68" t="s">
        <v>54</v>
      </c>
      <c r="AE346" s="68" t="s">
        <v>2104</v>
      </c>
      <c r="AF346" s="72">
        <v>1</v>
      </c>
      <c r="AG346" s="68"/>
      <c r="AH346" s="68" t="s">
        <v>56</v>
      </c>
      <c r="AI346" s="68" t="s">
        <v>56</v>
      </c>
      <c r="AJ346" s="68" t="s">
        <v>56</v>
      </c>
      <c r="AK346" s="68" t="str" cm="1">
        <f t="array" ref="AK3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6" s="69" t="s">
        <v>69</v>
      </c>
      <c r="AM346" s="69">
        <v>45260</v>
      </c>
    </row>
    <row r="347" spans="1:39" ht="15" customHeight="1" x14ac:dyDescent="0.3">
      <c r="A347" s="68">
        <v>416</v>
      </c>
      <c r="B347" s="68" t="s">
        <v>2446</v>
      </c>
      <c r="C347" s="69">
        <v>34460</v>
      </c>
      <c r="D347" s="68" t="s">
        <v>40</v>
      </c>
      <c r="E347" s="71">
        <v>23082022416</v>
      </c>
      <c r="F347" s="68"/>
      <c r="G347" s="68"/>
      <c r="H347" s="68"/>
      <c r="I347" s="68" t="s">
        <v>42</v>
      </c>
      <c r="J347" s="68" t="s">
        <v>2448</v>
      </c>
      <c r="K347" s="70" t="s">
        <v>2449</v>
      </c>
      <c r="L347" s="68" t="s">
        <v>2450</v>
      </c>
      <c r="M347" s="68" t="s">
        <v>2451</v>
      </c>
      <c r="N347" s="71">
        <v>5545999291559</v>
      </c>
      <c r="O347" s="71"/>
      <c r="P347" s="71"/>
      <c r="Q347" s="68" t="s">
        <v>2104</v>
      </c>
      <c r="R347" s="68" t="str" cm="1">
        <f t="array" ref="R347">_xlfn.IFS(BaseClientes[[#This Row],[tipoDeCliente]]="ADVISOR","ADVISOR",BaseClientes[[#This Row],[tipoDeCliente]]="FAMILIA","RETENCAO",BaseClientes[[#This Row],[tipoDeCliente]]="RETENCAO","RETENCAO",BaseClientes[[#This Row],[tipoDeCliente]]="NORMAL","CONSULTORIA",BaseClientes[[#This Row],[tipoDeCliente]]="HIBRIDO","CONSULTORIA")</f>
        <v>ADVISOR</v>
      </c>
      <c r="S347" s="68" t="s">
        <v>2443</v>
      </c>
      <c r="T347" s="68" t="s">
        <v>2065</v>
      </c>
      <c r="U347" s="68" t="s">
        <v>2452</v>
      </c>
      <c r="V347" s="71">
        <v>5545999291559</v>
      </c>
      <c r="W347" s="69">
        <v>44796</v>
      </c>
      <c r="X347" s="69">
        <v>44796</v>
      </c>
      <c r="Y347" s="68" t="s">
        <v>2450</v>
      </c>
      <c r="Z347" s="68" t="s">
        <v>2450</v>
      </c>
      <c r="AA347" s="68" t="s">
        <v>2446</v>
      </c>
      <c r="AB347" s="68" t="s">
        <v>847</v>
      </c>
      <c r="AC347" s="68" t="s">
        <v>140</v>
      </c>
      <c r="AD347" s="68" t="s">
        <v>54</v>
      </c>
      <c r="AE347" s="68" t="s">
        <v>2104</v>
      </c>
      <c r="AF347" s="72">
        <v>1</v>
      </c>
      <c r="AG347" s="68"/>
      <c r="AH347" s="68" t="s">
        <v>56</v>
      </c>
      <c r="AI347" s="68" t="s">
        <v>56</v>
      </c>
      <c r="AJ347" s="68" t="s">
        <v>56</v>
      </c>
      <c r="AK347" s="68" t="str" cm="1">
        <f t="array" ref="AK3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7" s="69" t="s">
        <v>69</v>
      </c>
      <c r="AM347" s="69"/>
    </row>
    <row r="348" spans="1:39" ht="15" customHeight="1" x14ac:dyDescent="0.3">
      <c r="A348" s="68">
        <v>417</v>
      </c>
      <c r="B348" s="68" t="s">
        <v>2453</v>
      </c>
      <c r="C348" s="69">
        <v>26261</v>
      </c>
      <c r="D348" s="68" t="s">
        <v>40</v>
      </c>
      <c r="E348" s="71">
        <v>18082022417</v>
      </c>
      <c r="F348" s="68">
        <v>3569953</v>
      </c>
      <c r="G348" s="68">
        <v>9151285</v>
      </c>
      <c r="H348" s="68"/>
      <c r="I348" s="68" t="s">
        <v>4325</v>
      </c>
      <c r="J348" s="68" t="s">
        <v>2456</v>
      </c>
      <c r="K348" s="70" t="s">
        <v>2457</v>
      </c>
      <c r="L348" s="68" t="s">
        <v>2455</v>
      </c>
      <c r="M348" s="68" t="s">
        <v>2453</v>
      </c>
      <c r="N348" s="71">
        <v>5562996067769</v>
      </c>
      <c r="O348" s="71" t="s">
        <v>65</v>
      </c>
      <c r="P348" s="71"/>
      <c r="Q348" s="68" t="s">
        <v>66</v>
      </c>
      <c r="R348" s="68" t="str" cm="1">
        <f t="array" ref="R348">_xlfn.IFS(BaseClientes[[#This Row],[tipoDeCliente]]="ADVISOR","ADVISOR",BaseClientes[[#This Row],[tipoDeCliente]]="FAMILIA","RETENCAO",BaseClientes[[#This Row],[tipoDeCliente]]="RETENCAO","RETENCAO",BaseClientes[[#This Row],[tipoDeCliente]]="NORMAL","CONSULTORIA",BaseClientes[[#This Row],[tipoDeCliente]]="HIBRIDO","CONSULTORIA")</f>
        <v>CONSULTORIA</v>
      </c>
      <c r="S348" s="68" t="s">
        <v>2459</v>
      </c>
      <c r="T348" s="68" t="s">
        <v>605</v>
      </c>
      <c r="U348" s="68" t="s">
        <v>2432</v>
      </c>
      <c r="V348" s="71">
        <v>5562996067769</v>
      </c>
      <c r="W348" s="69">
        <v>44791</v>
      </c>
      <c r="X348" s="69">
        <v>44791</v>
      </c>
      <c r="Y348" s="68" t="s">
        <v>2458</v>
      </c>
      <c r="Z348" s="68" t="s">
        <v>2455</v>
      </c>
      <c r="AA348" s="68" t="s">
        <v>2453</v>
      </c>
      <c r="AB348" s="68" t="s">
        <v>3893</v>
      </c>
      <c r="AC348" s="68" t="s">
        <v>53</v>
      </c>
      <c r="AD348" s="68" t="s">
        <v>54</v>
      </c>
      <c r="AE348" s="68" t="s">
        <v>176</v>
      </c>
      <c r="AF348" s="72">
        <v>1</v>
      </c>
      <c r="AG348" s="68">
        <v>2</v>
      </c>
      <c r="AH348" s="68" t="s">
        <v>54</v>
      </c>
      <c r="AI348" s="68" t="s">
        <v>54</v>
      </c>
      <c r="AJ348" s="68" t="s">
        <v>54</v>
      </c>
      <c r="AK348" s="68" t="str" cm="1">
        <f t="array" ref="AK3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8" s="69" t="s">
        <v>58</v>
      </c>
      <c r="AM348" s="69"/>
    </row>
    <row r="349" spans="1:39" ht="15" customHeight="1" x14ac:dyDescent="0.3">
      <c r="A349" s="68">
        <v>418</v>
      </c>
      <c r="B349" s="68" t="s">
        <v>2460</v>
      </c>
      <c r="C349" s="69">
        <v>27267</v>
      </c>
      <c r="D349" s="68" t="s">
        <v>72</v>
      </c>
      <c r="E349" s="71">
        <v>18082022418</v>
      </c>
      <c r="F349" s="68">
        <v>445364</v>
      </c>
      <c r="G349" s="68"/>
      <c r="H349" s="68"/>
      <c r="I349" s="68" t="s">
        <v>4323</v>
      </c>
      <c r="J349" s="68" t="s">
        <v>2463</v>
      </c>
      <c r="K349" s="70" t="s">
        <v>2464</v>
      </c>
      <c r="L349" s="68" t="s">
        <v>4324</v>
      </c>
      <c r="M349" s="68" t="s">
        <v>2453</v>
      </c>
      <c r="N349" s="71">
        <v>5562996067769</v>
      </c>
      <c r="O349" s="71" t="s">
        <v>65</v>
      </c>
      <c r="P349" s="71"/>
      <c r="Q349" s="68" t="s">
        <v>66</v>
      </c>
      <c r="R349" s="68" t="str" cm="1">
        <f t="array" ref="R349">_xlfn.IFS(BaseClientes[[#This Row],[tipoDeCliente]]="ADVISOR","ADVISOR",BaseClientes[[#This Row],[tipoDeCliente]]="FAMILIA","RETENCAO",BaseClientes[[#This Row],[tipoDeCliente]]="RETENCAO","RETENCAO",BaseClientes[[#This Row],[tipoDeCliente]]="NORMAL","CONSULTORIA",BaseClientes[[#This Row],[tipoDeCliente]]="HIBRIDO","CONSULTORIA")</f>
        <v>CONSULTORIA</v>
      </c>
      <c r="S349" s="68" t="s">
        <v>2459</v>
      </c>
      <c r="T349" s="68" t="s">
        <v>605</v>
      </c>
      <c r="U349" s="68" t="s">
        <v>2432</v>
      </c>
      <c r="V349" s="71">
        <v>5562999454929</v>
      </c>
      <c r="W349" s="69">
        <v>44791</v>
      </c>
      <c r="X349" s="69">
        <v>44791</v>
      </c>
      <c r="Y349" s="68" t="s">
        <v>2458</v>
      </c>
      <c r="Z349" s="68" t="s">
        <v>2455</v>
      </c>
      <c r="AA349" s="68" t="s">
        <v>2453</v>
      </c>
      <c r="AB349" s="68" t="s">
        <v>164</v>
      </c>
      <c r="AC349" s="68" t="s">
        <v>53</v>
      </c>
      <c r="AD349" s="68" t="s">
        <v>54</v>
      </c>
      <c r="AE349" s="68" t="s">
        <v>176</v>
      </c>
      <c r="AF349" s="72">
        <v>1</v>
      </c>
      <c r="AG349" s="68">
        <v>2</v>
      </c>
      <c r="AH349" s="68" t="s">
        <v>54</v>
      </c>
      <c r="AI349" s="68" t="s">
        <v>54</v>
      </c>
      <c r="AJ349" s="68" t="s">
        <v>54</v>
      </c>
      <c r="AK349" s="68" t="str" cm="1">
        <f t="array" ref="AK3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9" s="69" t="s">
        <v>58</v>
      </c>
      <c r="AM349" s="69"/>
    </row>
    <row r="350" spans="1:39" ht="15" customHeight="1" x14ac:dyDescent="0.3">
      <c r="A350" s="68">
        <v>419</v>
      </c>
      <c r="B350" s="68" t="s">
        <v>2465</v>
      </c>
      <c r="C350" s="69">
        <v>36033</v>
      </c>
      <c r="D350" s="68" t="s">
        <v>40</v>
      </c>
      <c r="E350" s="71">
        <v>17082022419</v>
      </c>
      <c r="F350" s="68">
        <v>3037526</v>
      </c>
      <c r="G350" s="68"/>
      <c r="H350" s="68"/>
      <c r="I350" s="68" t="s">
        <v>4319</v>
      </c>
      <c r="J350" s="68" t="s">
        <v>2468</v>
      </c>
      <c r="K350" s="70" t="s">
        <v>2469</v>
      </c>
      <c r="L350" s="68" t="s">
        <v>4320</v>
      </c>
      <c r="M350" s="68" t="s">
        <v>1983</v>
      </c>
      <c r="N350" s="71">
        <v>5581998374105</v>
      </c>
      <c r="O350" s="71"/>
      <c r="P350" s="71"/>
      <c r="Q350" s="68" t="s">
        <v>66</v>
      </c>
      <c r="R350" s="68" t="str" cm="1">
        <f t="array" ref="R350">_xlfn.IFS(BaseClientes[[#This Row],[tipoDeCliente]]="ADVISOR","ADVISOR",BaseClientes[[#This Row],[tipoDeCliente]]="FAMILIA","RETENCAO",BaseClientes[[#This Row],[tipoDeCliente]]="RETENCAO","RETENCAO",BaseClientes[[#This Row],[tipoDeCliente]]="NORMAL","CONSULTORIA",BaseClientes[[#This Row],[tipoDeCliente]]="HIBRIDO","CONSULTORIA")</f>
        <v>CONSULTORIA</v>
      </c>
      <c r="S350" s="68" t="s">
        <v>49</v>
      </c>
      <c r="T350" s="68" t="s">
        <v>50</v>
      </c>
      <c r="U350" s="68" t="s">
        <v>1066</v>
      </c>
      <c r="V350" s="71">
        <v>5581998374105</v>
      </c>
      <c r="W350" s="69">
        <v>44790</v>
      </c>
      <c r="X350" s="69">
        <v>44790</v>
      </c>
      <c r="Y350" s="68" t="s">
        <v>4278</v>
      </c>
      <c r="Z350" s="68" t="s">
        <v>4286</v>
      </c>
      <c r="AA350" s="68" t="s">
        <v>1995</v>
      </c>
      <c r="AB350" s="68" t="s">
        <v>3902</v>
      </c>
      <c r="AC350" s="68" t="s">
        <v>140</v>
      </c>
      <c r="AD350" s="68" t="s">
        <v>54</v>
      </c>
      <c r="AE350" s="68" t="s">
        <v>176</v>
      </c>
      <c r="AF350" s="72">
        <v>1</v>
      </c>
      <c r="AG350" s="68">
        <v>3</v>
      </c>
      <c r="AH350" s="68" t="s">
        <v>54</v>
      </c>
      <c r="AI350" s="68" t="s">
        <v>56</v>
      </c>
      <c r="AJ350" s="104" t="s">
        <v>54</v>
      </c>
      <c r="AK350" s="68" t="str" cm="1">
        <f t="array" ref="AK3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0" s="69" t="s">
        <v>58</v>
      </c>
      <c r="AM350" s="69"/>
    </row>
    <row r="351" spans="1:39" ht="15" customHeight="1" x14ac:dyDescent="0.3">
      <c r="A351" s="68">
        <v>420</v>
      </c>
      <c r="B351" s="68" t="s">
        <v>2471</v>
      </c>
      <c r="C351" s="69">
        <v>33352</v>
      </c>
      <c r="D351" s="68" t="s">
        <v>40</v>
      </c>
      <c r="E351" s="71">
        <v>24082022420</v>
      </c>
      <c r="F351" s="68">
        <v>4179935</v>
      </c>
      <c r="G351" s="68"/>
      <c r="H351" s="68"/>
      <c r="I351" s="68" t="s">
        <v>4328</v>
      </c>
      <c r="J351" s="68" t="s">
        <v>2474</v>
      </c>
      <c r="K351" s="105" t="s">
        <v>2475</v>
      </c>
      <c r="L351" s="68" t="s">
        <v>2473</v>
      </c>
      <c r="M351" s="68" t="s">
        <v>2471</v>
      </c>
      <c r="N351" s="71">
        <v>5583987902404</v>
      </c>
      <c r="O351" s="71"/>
      <c r="P351" s="71"/>
      <c r="Q351" s="68" t="s">
        <v>66</v>
      </c>
      <c r="R351" s="68" t="str" cm="1">
        <f t="array" ref="R351">_xlfn.IFS(BaseClientes[[#This Row],[tipoDeCliente]]="ADVISOR","ADVISOR",BaseClientes[[#This Row],[tipoDeCliente]]="FAMILIA","RETENCAO",BaseClientes[[#This Row],[tipoDeCliente]]="RETENCAO","RETENCAO",BaseClientes[[#This Row],[tipoDeCliente]]="NORMAL","CONSULTORIA",BaseClientes[[#This Row],[tipoDeCliente]]="HIBRIDO","CONSULTORIA")</f>
        <v>CONSULTORIA</v>
      </c>
      <c r="S351" s="68" t="s">
        <v>2478</v>
      </c>
      <c r="T351" s="68" t="s">
        <v>196</v>
      </c>
      <c r="U351" s="68" t="s">
        <v>2479</v>
      </c>
      <c r="V351" s="71" t="s">
        <v>2477</v>
      </c>
      <c r="W351" s="69">
        <v>44797</v>
      </c>
      <c r="X351" s="69">
        <v>44797</v>
      </c>
      <c r="Y351" s="68" t="s">
        <v>2476</v>
      </c>
      <c r="Z351" s="68" t="s">
        <v>2473</v>
      </c>
      <c r="AA351" s="68" t="s">
        <v>2471</v>
      </c>
      <c r="AB351" s="68" t="s">
        <v>3950</v>
      </c>
      <c r="AC351" s="68" t="s">
        <v>53</v>
      </c>
      <c r="AD351" s="68" t="s">
        <v>1830</v>
      </c>
      <c r="AE351" s="68" t="s">
        <v>176</v>
      </c>
      <c r="AF351" s="72">
        <v>1</v>
      </c>
      <c r="AG351" s="68">
        <v>2</v>
      </c>
      <c r="AH351" s="68" t="s">
        <v>54</v>
      </c>
      <c r="AI351" s="68" t="s">
        <v>56</v>
      </c>
      <c r="AJ351" s="104" t="s">
        <v>54</v>
      </c>
      <c r="AK351" s="68" t="str" cm="1">
        <f t="array" ref="AK3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1" s="69" t="s">
        <v>58</v>
      </c>
      <c r="AM351" s="69"/>
    </row>
    <row r="352" spans="1:39" ht="15" customHeight="1" x14ac:dyDescent="0.3">
      <c r="A352" s="68">
        <v>421</v>
      </c>
      <c r="B352" s="68" t="s">
        <v>2480</v>
      </c>
      <c r="C352" s="69">
        <v>33148</v>
      </c>
      <c r="D352" s="68" t="s">
        <v>40</v>
      </c>
      <c r="E352" s="71">
        <v>26082022421</v>
      </c>
      <c r="F352" s="68"/>
      <c r="G352" s="68"/>
      <c r="H352" s="68"/>
      <c r="I352" s="68" t="s">
        <v>42</v>
      </c>
      <c r="J352" s="68" t="s">
        <v>2482</v>
      </c>
      <c r="K352" s="70" t="s">
        <v>2483</v>
      </c>
      <c r="L352" s="68" t="s">
        <v>2484</v>
      </c>
      <c r="M352" s="68" t="s">
        <v>2485</v>
      </c>
      <c r="N352" s="71" t="s">
        <v>2486</v>
      </c>
      <c r="O352" s="71"/>
      <c r="P352" s="71"/>
      <c r="Q352" s="68" t="s">
        <v>2104</v>
      </c>
      <c r="R352" s="68" t="str" cm="1">
        <f t="array" ref="R352">_xlfn.IFS(BaseClientes[[#This Row],[tipoDeCliente]]="ADVISOR","ADVISOR",BaseClientes[[#This Row],[tipoDeCliente]]="FAMILIA","RETENCAO",BaseClientes[[#This Row],[tipoDeCliente]]="RETENCAO","RETENCAO",BaseClientes[[#This Row],[tipoDeCliente]]="NORMAL","CONSULTORIA",BaseClientes[[#This Row],[tipoDeCliente]]="HIBRIDO","CONSULTORIA")</f>
        <v>ADVISOR</v>
      </c>
      <c r="S352" s="68" t="s">
        <v>2487</v>
      </c>
      <c r="T352" s="68" t="s">
        <v>896</v>
      </c>
      <c r="U352" s="68" t="s">
        <v>2488</v>
      </c>
      <c r="V352" s="71" t="s">
        <v>2486</v>
      </c>
      <c r="W352" s="69">
        <v>44799</v>
      </c>
      <c r="X352" s="69">
        <v>44799</v>
      </c>
      <c r="Y352" s="68" t="s">
        <v>2484</v>
      </c>
      <c r="Z352" s="68" t="s">
        <v>2484</v>
      </c>
      <c r="AA352" s="68" t="s">
        <v>2480</v>
      </c>
      <c r="AB352" s="68" t="s">
        <v>584</v>
      </c>
      <c r="AC352" s="68" t="s">
        <v>53</v>
      </c>
      <c r="AD352" s="68" t="s">
        <v>56</v>
      </c>
      <c r="AE352" s="68" t="s">
        <v>2104</v>
      </c>
      <c r="AF352" s="72">
        <v>1</v>
      </c>
      <c r="AG352" s="68"/>
      <c r="AH352" s="68" t="s">
        <v>56</v>
      </c>
      <c r="AI352" s="68" t="s">
        <v>56</v>
      </c>
      <c r="AJ352" s="68" t="s">
        <v>56</v>
      </c>
      <c r="AK352" s="68" t="str" cm="1">
        <f t="array" ref="AK3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2" s="69" t="s">
        <v>69</v>
      </c>
      <c r="AM352" s="69">
        <v>45170</v>
      </c>
    </row>
    <row r="353" spans="1:39" ht="15" customHeight="1" x14ac:dyDescent="0.3">
      <c r="A353" s="68">
        <v>422</v>
      </c>
      <c r="B353" s="68" t="s">
        <v>2489</v>
      </c>
      <c r="C353" s="69">
        <v>35745</v>
      </c>
      <c r="D353" s="68" t="s">
        <v>40</v>
      </c>
      <c r="E353" s="71">
        <v>29082022422</v>
      </c>
      <c r="F353" s="68">
        <v>9157879</v>
      </c>
      <c r="G353" s="68"/>
      <c r="H353" s="68"/>
      <c r="I353" s="68" t="s">
        <v>42</v>
      </c>
      <c r="J353" s="68" t="s">
        <v>2491</v>
      </c>
      <c r="K353" s="70" t="s">
        <v>2492</v>
      </c>
      <c r="L353" s="68" t="s">
        <v>2493</v>
      </c>
      <c r="M353" s="68" t="s">
        <v>2494</v>
      </c>
      <c r="N353" s="71">
        <v>5581989322662</v>
      </c>
      <c r="O353" s="71"/>
      <c r="P353" s="71"/>
      <c r="Q353" s="68" t="s">
        <v>2104</v>
      </c>
      <c r="R353" s="68" t="str" cm="1">
        <f t="array" ref="R353">_xlfn.IFS(BaseClientes[[#This Row],[tipoDeCliente]]="ADVISOR","ADVISOR",BaseClientes[[#This Row],[tipoDeCliente]]="FAMILIA","RETENCAO",BaseClientes[[#This Row],[tipoDeCliente]]="RETENCAO","RETENCAO",BaseClientes[[#This Row],[tipoDeCliente]]="NORMAL","CONSULTORIA",BaseClientes[[#This Row],[tipoDeCliente]]="HIBRIDO","CONSULTORIA")</f>
        <v>ADVISOR</v>
      </c>
      <c r="S353" s="68" t="s">
        <v>49</v>
      </c>
      <c r="T353" s="68" t="s">
        <v>50</v>
      </c>
      <c r="U353" s="68" t="s">
        <v>2495</v>
      </c>
      <c r="V353" s="71">
        <v>5581989322662</v>
      </c>
      <c r="W353" s="69">
        <v>44802</v>
      </c>
      <c r="X353" s="69">
        <v>44802</v>
      </c>
      <c r="Y353" s="68" t="s">
        <v>2493</v>
      </c>
      <c r="Z353" s="68" t="s">
        <v>2493</v>
      </c>
      <c r="AA353" s="68" t="s">
        <v>2489</v>
      </c>
      <c r="AB353" s="68" t="s">
        <v>3893</v>
      </c>
      <c r="AC353" s="68" t="s">
        <v>140</v>
      </c>
      <c r="AD353" s="68" t="s">
        <v>56</v>
      </c>
      <c r="AE353" s="68" t="s">
        <v>2104</v>
      </c>
      <c r="AF353" s="72">
        <v>1</v>
      </c>
      <c r="AG353" s="68"/>
      <c r="AH353" s="68" t="s">
        <v>56</v>
      </c>
      <c r="AI353" s="68" t="s">
        <v>56</v>
      </c>
      <c r="AJ353" s="68">
        <v>45448</v>
      </c>
      <c r="AK353" s="68" t="str" cm="1">
        <f t="array" ref="AK3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3" s="69" t="s">
        <v>69</v>
      </c>
      <c r="AM353" s="69">
        <v>45152</v>
      </c>
    </row>
    <row r="354" spans="1:39" ht="15" customHeight="1" x14ac:dyDescent="0.3">
      <c r="A354" s="68">
        <v>423</v>
      </c>
      <c r="B354" s="68" t="s">
        <v>2496</v>
      </c>
      <c r="C354" s="69">
        <v>34151</v>
      </c>
      <c r="D354" s="68" t="s">
        <v>72</v>
      </c>
      <c r="E354" s="71">
        <v>22082022423</v>
      </c>
      <c r="F354" s="68"/>
      <c r="G354" s="68"/>
      <c r="H354" s="68"/>
      <c r="I354" s="68" t="s">
        <v>42</v>
      </c>
      <c r="J354" s="68" t="s">
        <v>2498</v>
      </c>
      <c r="K354" s="70" t="s">
        <v>2499</v>
      </c>
      <c r="L354" s="68" t="s">
        <v>2500</v>
      </c>
      <c r="M354" s="68" t="s">
        <v>2496</v>
      </c>
      <c r="N354" s="71">
        <v>5581988527059</v>
      </c>
      <c r="O354" s="71" t="s">
        <v>65</v>
      </c>
      <c r="P354" s="71"/>
      <c r="Q354" s="68" t="s">
        <v>2104</v>
      </c>
      <c r="R354" s="68" t="str" cm="1">
        <f t="array" ref="R354">_xlfn.IFS(BaseClientes[[#This Row],[tipoDeCliente]]="ADVISOR","ADVISOR",BaseClientes[[#This Row],[tipoDeCliente]]="FAMILIA","RETENCAO",BaseClientes[[#This Row],[tipoDeCliente]]="RETENCAO","RETENCAO",BaseClientes[[#This Row],[tipoDeCliente]]="NORMAL","CONSULTORIA",BaseClientes[[#This Row],[tipoDeCliente]]="HIBRIDO","CONSULTORIA")</f>
        <v>ADVISOR</v>
      </c>
      <c r="S354" s="68" t="s">
        <v>2501</v>
      </c>
      <c r="T354" s="68" t="s">
        <v>50</v>
      </c>
      <c r="U354" s="68" t="s">
        <v>2502</v>
      </c>
      <c r="V354" s="71">
        <v>5581988527059</v>
      </c>
      <c r="W354" s="69">
        <v>44795</v>
      </c>
      <c r="X354" s="69">
        <v>44795</v>
      </c>
      <c r="Y354" s="68" t="s">
        <v>2500</v>
      </c>
      <c r="Z354" s="68" t="s">
        <v>2500</v>
      </c>
      <c r="AA354" s="68" t="s">
        <v>2496</v>
      </c>
      <c r="AB354" s="68" t="s">
        <v>3893</v>
      </c>
      <c r="AC354" s="68"/>
      <c r="AD354" s="68"/>
      <c r="AE354" s="68" t="s">
        <v>2104</v>
      </c>
      <c r="AF354" s="72">
        <v>1</v>
      </c>
      <c r="AG354" s="68"/>
      <c r="AH354" s="68" t="s">
        <v>56</v>
      </c>
      <c r="AI354" s="68" t="s">
        <v>56</v>
      </c>
      <c r="AJ354" s="68"/>
      <c r="AK354" s="68" t="str" cm="1">
        <f t="array" ref="AK3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4" s="69" t="s">
        <v>69</v>
      </c>
      <c r="AM354" s="69">
        <v>45138</v>
      </c>
    </row>
    <row r="355" spans="1:39" ht="15" customHeight="1" x14ac:dyDescent="0.3">
      <c r="A355" s="68">
        <v>424</v>
      </c>
      <c r="B355" s="68" t="s">
        <v>2503</v>
      </c>
      <c r="C355" s="69">
        <v>37086</v>
      </c>
      <c r="D355" s="68" t="s">
        <v>40</v>
      </c>
      <c r="E355" s="71">
        <v>18082022424</v>
      </c>
      <c r="F355" s="68">
        <v>1042005</v>
      </c>
      <c r="G355" s="68"/>
      <c r="H355" s="68"/>
      <c r="I355" s="68" t="s">
        <v>4326</v>
      </c>
      <c r="J355" s="68" t="s">
        <v>2506</v>
      </c>
      <c r="K355" s="70" t="s">
        <v>2507</v>
      </c>
      <c r="L355" s="68" t="s">
        <v>2508</v>
      </c>
      <c r="M355" s="68" t="s">
        <v>2453</v>
      </c>
      <c r="N355" s="71">
        <v>5562996067769</v>
      </c>
      <c r="O355" s="71" t="s">
        <v>65</v>
      </c>
      <c r="P355" s="71"/>
      <c r="Q355" s="68" t="s">
        <v>66</v>
      </c>
      <c r="R355" s="68" t="str" cm="1">
        <f t="array" ref="R355">_xlfn.IFS(BaseClientes[[#This Row],[tipoDeCliente]]="ADVISOR","ADVISOR",BaseClientes[[#This Row],[tipoDeCliente]]="FAMILIA","RETENCAO",BaseClientes[[#This Row],[tipoDeCliente]]="RETENCAO","RETENCAO",BaseClientes[[#This Row],[tipoDeCliente]]="NORMAL","CONSULTORIA",BaseClientes[[#This Row],[tipoDeCliente]]="HIBRIDO","CONSULTORIA")</f>
        <v>CONSULTORIA</v>
      </c>
      <c r="S355" s="68" t="s">
        <v>2459</v>
      </c>
      <c r="T355" s="68" t="s">
        <v>605</v>
      </c>
      <c r="U355" s="68" t="s">
        <v>2432</v>
      </c>
      <c r="V355" s="71">
        <v>5562998447760</v>
      </c>
      <c r="W355" s="69">
        <v>44791</v>
      </c>
      <c r="X355" s="69">
        <v>44791</v>
      </c>
      <c r="Y355" s="68" t="s">
        <v>2458</v>
      </c>
      <c r="Z355" s="68" t="s">
        <v>2455</v>
      </c>
      <c r="AA355" s="68" t="s">
        <v>2453</v>
      </c>
      <c r="AB355" s="68" t="s">
        <v>151</v>
      </c>
      <c r="AC355" s="68"/>
      <c r="AD355" s="68"/>
      <c r="AE355" s="68" t="s">
        <v>176</v>
      </c>
      <c r="AF355" s="72">
        <v>1</v>
      </c>
      <c r="AG355" s="68">
        <v>2</v>
      </c>
      <c r="AH355" s="68" t="s">
        <v>54</v>
      </c>
      <c r="AI355" s="68" t="s">
        <v>56</v>
      </c>
      <c r="AJ355" s="68" t="s">
        <v>54</v>
      </c>
      <c r="AK355" s="68" t="str" cm="1">
        <f t="array" ref="AK3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5" s="69" t="s">
        <v>58</v>
      </c>
      <c r="AM355" s="69"/>
    </row>
    <row r="356" spans="1:39" ht="15" customHeight="1" x14ac:dyDescent="0.3">
      <c r="A356" s="68">
        <v>426</v>
      </c>
      <c r="B356" s="68" t="s">
        <v>2514</v>
      </c>
      <c r="C356" s="69">
        <v>21497</v>
      </c>
      <c r="D356" s="68" t="s">
        <v>72</v>
      </c>
      <c r="E356" s="71">
        <v>24082022426</v>
      </c>
      <c r="F356" s="68">
        <v>3976758</v>
      </c>
      <c r="G356" s="68"/>
      <c r="H356" s="68"/>
      <c r="I356" s="68" t="s">
        <v>42</v>
      </c>
      <c r="J356" s="68" t="s">
        <v>2516</v>
      </c>
      <c r="K356" s="70" t="s">
        <v>2517</v>
      </c>
      <c r="L356" s="68" t="s">
        <v>4329</v>
      </c>
      <c r="M356" s="68" t="s">
        <v>2514</v>
      </c>
      <c r="N356" s="71">
        <v>5511956580104</v>
      </c>
      <c r="O356" s="71" t="s">
        <v>106</v>
      </c>
      <c r="P356" s="71"/>
      <c r="Q356" s="68" t="s">
        <v>2104</v>
      </c>
      <c r="R356" s="68" t="str" cm="1">
        <f t="array" ref="R356">_xlfn.IFS(BaseClientes[[#This Row],[tipoDeCliente]]="ADVISOR","ADVISOR",BaseClientes[[#This Row],[tipoDeCliente]]="FAMILIA","RETENCAO",BaseClientes[[#This Row],[tipoDeCliente]]="RETENCAO","RETENCAO",BaseClientes[[#This Row],[tipoDeCliente]]="NORMAL","CONSULTORIA",BaseClientes[[#This Row],[tipoDeCliente]]="HIBRIDO","CONSULTORIA")</f>
        <v>RETENCAO</v>
      </c>
      <c r="S356" s="68" t="s">
        <v>2799</v>
      </c>
      <c r="T356" s="68" t="s">
        <v>185</v>
      </c>
      <c r="U356" s="68" t="s">
        <v>2519</v>
      </c>
      <c r="V356" s="71">
        <v>5511956580104</v>
      </c>
      <c r="W356" s="69">
        <v>44797</v>
      </c>
      <c r="X356" s="69">
        <v>44797</v>
      </c>
      <c r="Y356" s="68" t="s">
        <v>2518</v>
      </c>
      <c r="Z356" s="68" t="s">
        <v>4329</v>
      </c>
      <c r="AA356" s="68" t="s">
        <v>2514</v>
      </c>
      <c r="AB356" s="68" t="s">
        <v>3899</v>
      </c>
      <c r="AC356" s="68"/>
      <c r="AD356" s="68"/>
      <c r="AE356" s="68" t="s">
        <v>55</v>
      </c>
      <c r="AF356" s="72">
        <v>1</v>
      </c>
      <c r="AG356" s="68"/>
      <c r="AH356" s="68" t="s">
        <v>56</v>
      </c>
      <c r="AI356" s="68" t="s">
        <v>56</v>
      </c>
      <c r="AJ356" s="68" t="s">
        <v>56</v>
      </c>
      <c r="AK356" s="68" t="str" cm="1">
        <f t="array" ref="AK3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6" s="69" t="s">
        <v>69</v>
      </c>
      <c r="AM356" s="69">
        <v>45803</v>
      </c>
    </row>
    <row r="357" spans="1:39" ht="15" customHeight="1" x14ac:dyDescent="0.3">
      <c r="A357" s="68">
        <v>427</v>
      </c>
      <c r="B357" s="68" t="s">
        <v>2520</v>
      </c>
      <c r="C357" s="69">
        <v>31104</v>
      </c>
      <c r="D357" s="68" t="s">
        <v>40</v>
      </c>
      <c r="E357" s="71">
        <v>19102022427</v>
      </c>
      <c r="F357" s="68">
        <v>425175</v>
      </c>
      <c r="G357" s="68">
        <v>4177928</v>
      </c>
      <c r="H357" s="68"/>
      <c r="I357" s="68" t="s">
        <v>42</v>
      </c>
      <c r="J357" s="68" t="s">
        <v>2522</v>
      </c>
      <c r="K357" s="70" t="s">
        <v>2523</v>
      </c>
      <c r="L357" s="68" t="s">
        <v>2524</v>
      </c>
      <c r="M357" s="68" t="s">
        <v>2520</v>
      </c>
      <c r="N357" s="71">
        <v>5581988868693</v>
      </c>
      <c r="O357" s="71" t="s">
        <v>65</v>
      </c>
      <c r="P357" s="71"/>
      <c r="Q357" s="68" t="s">
        <v>2104</v>
      </c>
      <c r="R357" s="68" t="str" cm="1">
        <f t="array" ref="R357">_xlfn.IFS(BaseClientes[[#This Row],[tipoDeCliente]]="ADVISOR","ADVISOR",BaseClientes[[#This Row],[tipoDeCliente]]="FAMILIA","RETENCAO",BaseClientes[[#This Row],[tipoDeCliente]]="RETENCAO","RETENCAO",BaseClientes[[#This Row],[tipoDeCliente]]="NORMAL","CONSULTORIA",BaseClientes[[#This Row],[tipoDeCliente]]="HIBRIDO","CONSULTORIA")</f>
        <v>ADVISOR</v>
      </c>
      <c r="S357" s="68" t="s">
        <v>49</v>
      </c>
      <c r="T357" s="68" t="s">
        <v>50</v>
      </c>
      <c r="U357" s="68" t="s">
        <v>2525</v>
      </c>
      <c r="V357" s="71">
        <v>5581988868693</v>
      </c>
      <c r="W357" s="69">
        <v>44853</v>
      </c>
      <c r="X357" s="69">
        <v>44853</v>
      </c>
      <c r="Y357" s="68" t="s">
        <v>2524</v>
      </c>
      <c r="Z357" s="68" t="s">
        <v>2524</v>
      </c>
      <c r="AA357" s="68" t="s">
        <v>2520</v>
      </c>
      <c r="AB357" s="68" t="s">
        <v>164</v>
      </c>
      <c r="AC357" s="68" t="s">
        <v>140</v>
      </c>
      <c r="AD357" s="68" t="s">
        <v>54</v>
      </c>
      <c r="AE357" s="68" t="s">
        <v>2104</v>
      </c>
      <c r="AF357" s="72">
        <v>1</v>
      </c>
      <c r="AG357" s="68"/>
      <c r="AH357" s="68" t="s">
        <v>56</v>
      </c>
      <c r="AI357" s="68" t="s">
        <v>56</v>
      </c>
      <c r="AJ357" s="68" t="s">
        <v>56</v>
      </c>
      <c r="AK357" s="68" t="str" cm="1">
        <f t="array" ref="AK3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7" s="69" t="s">
        <v>69</v>
      </c>
      <c r="AM357" s="69">
        <v>45561</v>
      </c>
    </row>
    <row r="358" spans="1:39" ht="15" customHeight="1" x14ac:dyDescent="0.3">
      <c r="A358" s="68">
        <v>428</v>
      </c>
      <c r="B358" s="68" t="s">
        <v>1488</v>
      </c>
      <c r="C358" s="69">
        <v>29975</v>
      </c>
      <c r="D358" s="68" t="s">
        <v>72</v>
      </c>
      <c r="E358" s="71">
        <v>1022022428</v>
      </c>
      <c r="F358" s="68">
        <v>9141923</v>
      </c>
      <c r="G358" s="68">
        <v>2438899</v>
      </c>
      <c r="H358" s="68"/>
      <c r="I358" s="68" t="s">
        <v>4184</v>
      </c>
      <c r="J358" s="68" t="s">
        <v>1492</v>
      </c>
      <c r="K358" s="70" t="s">
        <v>1476</v>
      </c>
      <c r="L358" s="68" t="s">
        <v>4185</v>
      </c>
      <c r="M358" s="68" t="s">
        <v>1472</v>
      </c>
      <c r="N358" s="71">
        <v>5511999120366</v>
      </c>
      <c r="O358" s="71" t="s">
        <v>65</v>
      </c>
      <c r="P358" s="71"/>
      <c r="Q358" s="68" t="s">
        <v>66</v>
      </c>
      <c r="R358" s="68" t="str" cm="1">
        <f t="array" ref="R358">_xlfn.IFS(BaseClientes[[#This Row],[tipoDeCliente]]="ADVISOR","ADVISOR",BaseClientes[[#This Row],[tipoDeCliente]]="FAMILIA","RETENCAO",BaseClientes[[#This Row],[tipoDeCliente]]="RETENCAO","RETENCAO",BaseClientes[[#This Row],[tipoDeCliente]]="NORMAL","CONSULTORIA",BaseClientes[[#This Row],[tipoDeCliente]]="HIBRIDO","CONSULTORIA")</f>
        <v>CONSULTORIA</v>
      </c>
      <c r="S358" s="68" t="s">
        <v>906</v>
      </c>
      <c r="T358" s="68" t="s">
        <v>185</v>
      </c>
      <c r="U358" s="68" t="s">
        <v>1487</v>
      </c>
      <c r="V358" s="71">
        <v>5511999120366</v>
      </c>
      <c r="W358" s="69">
        <v>44593</v>
      </c>
      <c r="X358" s="69">
        <v>44593</v>
      </c>
      <c r="Y358" s="68" t="s">
        <v>4133</v>
      </c>
      <c r="Z358" s="68" t="s">
        <v>4134</v>
      </c>
      <c r="AA358" s="68" t="s">
        <v>1480</v>
      </c>
      <c r="AB358" s="68" t="s">
        <v>3894</v>
      </c>
      <c r="AC358" s="68" t="s">
        <v>140</v>
      </c>
      <c r="AD358" s="68" t="s">
        <v>54</v>
      </c>
      <c r="AE358" s="68" t="s">
        <v>176</v>
      </c>
      <c r="AF358" s="72">
        <v>1</v>
      </c>
      <c r="AG358" s="68">
        <v>1</v>
      </c>
      <c r="AH358" s="68" t="s">
        <v>54</v>
      </c>
      <c r="AI358" s="68" t="s">
        <v>56</v>
      </c>
      <c r="AJ358" s="68" t="s">
        <v>54</v>
      </c>
      <c r="AK358" s="68" t="str" cm="1">
        <f t="array" ref="AK3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8" s="69" t="s">
        <v>58</v>
      </c>
      <c r="AM358" s="69"/>
    </row>
    <row r="359" spans="1:39" ht="15" customHeight="1" x14ac:dyDescent="0.3">
      <c r="A359" s="68">
        <v>430</v>
      </c>
      <c r="B359" s="68" t="s">
        <v>2537</v>
      </c>
      <c r="C359" s="69"/>
      <c r="D359" s="68" t="s">
        <v>40</v>
      </c>
      <c r="E359" s="71">
        <v>1012020430</v>
      </c>
      <c r="F359" s="68"/>
      <c r="G359" s="68">
        <v>3957726</v>
      </c>
      <c r="H359" s="68"/>
      <c r="I359" s="68" t="s">
        <v>42</v>
      </c>
      <c r="J359" s="68" t="s">
        <v>2539</v>
      </c>
      <c r="K359" s="70" t="s">
        <v>2540</v>
      </c>
      <c r="L359" s="68" t="s">
        <v>304</v>
      </c>
      <c r="M359" s="68" t="s">
        <v>2537</v>
      </c>
      <c r="N359" s="71">
        <v>5581999798969</v>
      </c>
      <c r="O359" s="71"/>
      <c r="P359" s="71" t="s">
        <v>65</v>
      </c>
      <c r="Q359" s="68" t="s">
        <v>304</v>
      </c>
      <c r="R359" s="68" t="str" cm="1">
        <f t="array" ref="R359">_xlfn.IFS(BaseClientes[[#This Row],[tipoDeCliente]]="ADVISOR","ADVISOR",BaseClientes[[#This Row],[tipoDeCliente]]="FAMILIA","RETENCAO",BaseClientes[[#This Row],[tipoDeCliente]]="RETENCAO","RETENCAO",BaseClientes[[#This Row],[tipoDeCliente]]="NORMAL","CONSULTORIA",BaseClientes[[#This Row],[tipoDeCliente]]="HIBRIDO","CONSULTORIA")</f>
        <v>RETENCAO</v>
      </c>
      <c r="S359" s="68" t="s">
        <v>49</v>
      </c>
      <c r="T359" s="68" t="s">
        <v>50</v>
      </c>
      <c r="U359" s="68"/>
      <c r="V359" s="71">
        <v>558199798969</v>
      </c>
      <c r="W359" s="69">
        <v>43831</v>
      </c>
      <c r="X359" s="69">
        <v>43831</v>
      </c>
      <c r="Y359" s="68" t="s">
        <v>304</v>
      </c>
      <c r="Z359" s="68" t="s">
        <v>304</v>
      </c>
      <c r="AA359" s="68" t="s">
        <v>2537</v>
      </c>
      <c r="AB359" s="68" t="s">
        <v>3894</v>
      </c>
      <c r="AC359" s="68"/>
      <c r="AD359" s="68"/>
      <c r="AE359" s="68" t="s">
        <v>55</v>
      </c>
      <c r="AF359" s="72">
        <v>1</v>
      </c>
      <c r="AG359" s="68"/>
      <c r="AH359" s="68" t="s">
        <v>56</v>
      </c>
      <c r="AI359" s="68" t="s">
        <v>56</v>
      </c>
      <c r="AJ359" s="68" t="s">
        <v>56</v>
      </c>
      <c r="AK359" s="68" t="str" cm="1">
        <f t="array" ref="AK3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9" s="69" t="s">
        <v>69</v>
      </c>
      <c r="AM359" s="69">
        <v>45191</v>
      </c>
    </row>
    <row r="360" spans="1:39" ht="15" customHeight="1" x14ac:dyDescent="0.3">
      <c r="A360" s="68">
        <v>431</v>
      </c>
      <c r="B360" s="68" t="s">
        <v>2541</v>
      </c>
      <c r="C360" s="69">
        <v>22415</v>
      </c>
      <c r="D360" s="68" t="s">
        <v>40</v>
      </c>
      <c r="E360" s="71">
        <v>14102022431</v>
      </c>
      <c r="F360" s="68">
        <v>8512584</v>
      </c>
      <c r="G360" s="68"/>
      <c r="H360" s="68"/>
      <c r="I360" s="68" t="s">
        <v>42</v>
      </c>
      <c r="J360" s="68" t="s">
        <v>2544</v>
      </c>
      <c r="K360" s="70" t="s">
        <v>2545</v>
      </c>
      <c r="L360" s="68" t="s">
        <v>2546</v>
      </c>
      <c r="M360" s="68" t="s">
        <v>2541</v>
      </c>
      <c r="N360" s="71">
        <v>5581998787788</v>
      </c>
      <c r="O360" s="71" t="s">
        <v>65</v>
      </c>
      <c r="P360" s="71"/>
      <c r="Q360" s="68" t="s">
        <v>66</v>
      </c>
      <c r="R360" s="68" t="str" cm="1">
        <f t="array" ref="R360">_xlfn.IFS(BaseClientes[[#This Row],[tipoDeCliente]]="ADVISOR","ADVISOR",BaseClientes[[#This Row],[tipoDeCliente]]="FAMILIA","RETENCAO",BaseClientes[[#This Row],[tipoDeCliente]]="RETENCAO","RETENCAO",BaseClientes[[#This Row],[tipoDeCliente]]="NORMAL","CONSULTORIA",BaseClientes[[#This Row],[tipoDeCliente]]="HIBRIDO","CONSULTORIA")</f>
        <v>CONSULTORIA</v>
      </c>
      <c r="S360" s="68" t="s">
        <v>2407</v>
      </c>
      <c r="T360" s="68" t="s">
        <v>50</v>
      </c>
      <c r="U360" s="68" t="s">
        <v>2547</v>
      </c>
      <c r="V360" s="71">
        <v>5581998787788</v>
      </c>
      <c r="W360" s="69">
        <v>44848</v>
      </c>
      <c r="X360" s="69">
        <v>44848</v>
      </c>
      <c r="Y360" s="68" t="s">
        <v>2546</v>
      </c>
      <c r="Z360" s="68" t="s">
        <v>2546</v>
      </c>
      <c r="AA360" s="68" t="s">
        <v>2541</v>
      </c>
      <c r="AB360" s="68" t="s">
        <v>3894</v>
      </c>
      <c r="AC360" s="68" t="s">
        <v>2015</v>
      </c>
      <c r="AD360" s="68" t="s">
        <v>54</v>
      </c>
      <c r="AE360" s="68" t="s">
        <v>176</v>
      </c>
      <c r="AF360" s="72">
        <v>1</v>
      </c>
      <c r="AG360" s="68">
        <v>2</v>
      </c>
      <c r="AH360" s="68" t="s">
        <v>54</v>
      </c>
      <c r="AI360" s="68" t="s">
        <v>56</v>
      </c>
      <c r="AJ360" s="68" t="s">
        <v>54</v>
      </c>
      <c r="AK360" s="68" t="str" cm="1">
        <f t="array" ref="AK3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0" s="69" t="s">
        <v>69</v>
      </c>
      <c r="AM360" s="69">
        <v>45782</v>
      </c>
    </row>
    <row r="361" spans="1:39" ht="15" customHeight="1" x14ac:dyDescent="0.3">
      <c r="A361" s="68">
        <v>432</v>
      </c>
      <c r="B361" s="68" t="s">
        <v>2549</v>
      </c>
      <c r="C361" s="69"/>
      <c r="D361" s="68" t="s">
        <v>40</v>
      </c>
      <c r="E361" s="71">
        <v>5082022432</v>
      </c>
      <c r="F361" s="68"/>
      <c r="G361" s="68">
        <v>3957706</v>
      </c>
      <c r="H361" s="68"/>
      <c r="I361" s="68" t="s">
        <v>4308</v>
      </c>
      <c r="J361" s="68" t="s">
        <v>2355</v>
      </c>
      <c r="K361" s="70" t="s">
        <v>2356</v>
      </c>
      <c r="L361" s="68" t="s">
        <v>2552</v>
      </c>
      <c r="M361" s="68" t="s">
        <v>2352</v>
      </c>
      <c r="N361" s="71">
        <v>5581991910961</v>
      </c>
      <c r="O361" s="71"/>
      <c r="P361" s="71" t="s">
        <v>65</v>
      </c>
      <c r="Q361" s="68" t="s">
        <v>66</v>
      </c>
      <c r="R361" s="68" t="str" cm="1">
        <f t="array" ref="R361">_xlfn.IFS(BaseClientes[[#This Row],[tipoDeCliente]]="ADVISOR","ADVISOR",BaseClientes[[#This Row],[tipoDeCliente]]="FAMILIA","RETENCAO",BaseClientes[[#This Row],[tipoDeCliente]]="RETENCAO","RETENCAO",BaseClientes[[#This Row],[tipoDeCliente]]="NORMAL","CONSULTORIA",BaseClientes[[#This Row],[tipoDeCliente]]="HIBRIDO","CONSULTORIA")</f>
        <v>CONSULTORIA</v>
      </c>
      <c r="S361" s="68" t="s">
        <v>49</v>
      </c>
      <c r="T361" s="68" t="s">
        <v>50</v>
      </c>
      <c r="U361" s="68" t="s">
        <v>2358</v>
      </c>
      <c r="V361" s="71">
        <v>5581991910961</v>
      </c>
      <c r="W361" s="69">
        <v>44778</v>
      </c>
      <c r="X361" s="69">
        <v>44778</v>
      </c>
      <c r="Y361" s="68" t="s">
        <v>2357</v>
      </c>
      <c r="Z361" s="68" t="s">
        <v>2354</v>
      </c>
      <c r="AA361" s="68" t="s">
        <v>2352</v>
      </c>
      <c r="AB361" s="68" t="s">
        <v>3912</v>
      </c>
      <c r="AC361" s="68" t="s">
        <v>53</v>
      </c>
      <c r="AD361" s="68"/>
      <c r="AE361" s="68" t="s">
        <v>176</v>
      </c>
      <c r="AF361" s="72">
        <v>1</v>
      </c>
      <c r="AG361" s="68">
        <v>2</v>
      </c>
      <c r="AH361" s="68" t="s">
        <v>54</v>
      </c>
      <c r="AI361" s="68" t="s">
        <v>56</v>
      </c>
      <c r="AJ361" s="68" t="s">
        <v>54</v>
      </c>
      <c r="AK361" s="68" t="str" cm="1">
        <f t="array" ref="AK3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1" s="69" t="s">
        <v>58</v>
      </c>
      <c r="AM361" s="69"/>
    </row>
    <row r="362" spans="1:39" ht="15" customHeight="1" x14ac:dyDescent="0.3">
      <c r="A362" s="68">
        <v>433</v>
      </c>
      <c r="B362" s="68" t="s">
        <v>1037</v>
      </c>
      <c r="C362" s="69">
        <v>23578</v>
      </c>
      <c r="D362" s="68" t="s">
        <v>40</v>
      </c>
      <c r="E362" s="71">
        <v>22052021433</v>
      </c>
      <c r="F362" s="68"/>
      <c r="G362" s="68">
        <v>599634</v>
      </c>
      <c r="H362" s="68"/>
      <c r="I362" s="68" t="s">
        <v>42</v>
      </c>
      <c r="J362" s="68" t="s">
        <v>1040</v>
      </c>
      <c r="K362" s="70" t="s">
        <v>1041</v>
      </c>
      <c r="L362" s="68" t="s">
        <v>1042</v>
      </c>
      <c r="M362" s="68" t="s">
        <v>1037</v>
      </c>
      <c r="N362" s="71">
        <v>5581992920868</v>
      </c>
      <c r="O362" s="71"/>
      <c r="P362" s="71" t="s">
        <v>106</v>
      </c>
      <c r="Q362" s="68" t="s">
        <v>683</v>
      </c>
      <c r="R362" s="68" t="str" cm="1">
        <f t="array" ref="R362">_xlfn.IFS(BaseClientes[[#This Row],[tipoDeCliente]]="ADVISOR","ADVISOR",BaseClientes[[#This Row],[tipoDeCliente]]="FAMILIA","RETENCAO",BaseClientes[[#This Row],[tipoDeCliente]]="RETENCAO","RETENCAO",BaseClientes[[#This Row],[tipoDeCliente]]="NORMAL","CONSULTORIA",BaseClientes[[#This Row],[tipoDeCliente]]="HIBRIDO","CONSULTORIA")</f>
        <v>RETENCAO</v>
      </c>
      <c r="S362" s="68" t="s">
        <v>49</v>
      </c>
      <c r="T362" s="68" t="s">
        <v>50</v>
      </c>
      <c r="U362" s="68" t="s">
        <v>1043</v>
      </c>
      <c r="V362" s="71">
        <v>5581992920868</v>
      </c>
      <c r="W362" s="69">
        <v>44338</v>
      </c>
      <c r="X362" s="69">
        <v>44338</v>
      </c>
      <c r="Y362" s="68" t="s">
        <v>683</v>
      </c>
      <c r="Z362" s="68" t="s">
        <v>1042</v>
      </c>
      <c r="AA362" s="68" t="s">
        <v>1037</v>
      </c>
      <c r="AB362" s="68" t="s">
        <v>3894</v>
      </c>
      <c r="AC362" s="68" t="s">
        <v>53</v>
      </c>
      <c r="AD362" s="68" t="s">
        <v>56</v>
      </c>
      <c r="AE362" s="68" t="s">
        <v>68</v>
      </c>
      <c r="AF362" s="72">
        <v>0</v>
      </c>
      <c r="AG362" s="68" t="s">
        <v>42</v>
      </c>
      <c r="AH362" s="68" t="s">
        <v>56</v>
      </c>
      <c r="AI362" s="68" t="s">
        <v>56</v>
      </c>
      <c r="AJ362" s="68" t="s">
        <v>56</v>
      </c>
      <c r="AK362" s="68" t="str" cm="1">
        <f t="array" ref="AK3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2" s="69" t="s">
        <v>58</v>
      </c>
      <c r="AM362" s="69"/>
    </row>
    <row r="363" spans="1:39" ht="15" customHeight="1" x14ac:dyDescent="0.3">
      <c r="A363" s="68">
        <v>434</v>
      </c>
      <c r="B363" s="68" t="s">
        <v>1480</v>
      </c>
      <c r="C363" s="69">
        <v>34207</v>
      </c>
      <c r="D363" s="68" t="s">
        <v>84</v>
      </c>
      <c r="E363" s="71">
        <v>1022022434</v>
      </c>
      <c r="F363" s="68"/>
      <c r="G363" s="68">
        <v>4893693</v>
      </c>
      <c r="H363" s="68"/>
      <c r="I363" s="68" t="s">
        <v>4186</v>
      </c>
      <c r="J363" s="68" t="s">
        <v>2556</v>
      </c>
      <c r="K363" s="105" t="s">
        <v>2557</v>
      </c>
      <c r="L363" s="68" t="s">
        <v>4134</v>
      </c>
      <c r="M363" s="68" t="s">
        <v>1472</v>
      </c>
      <c r="N363" s="71">
        <v>5511999120366</v>
      </c>
      <c r="O363" s="71"/>
      <c r="P363" s="71"/>
      <c r="Q363" s="68" t="s">
        <v>66</v>
      </c>
      <c r="R363" s="68" t="str" cm="1">
        <f t="array" ref="R363">_xlfn.IFS(BaseClientes[[#This Row],[tipoDeCliente]]="ADVISOR","ADVISOR",BaseClientes[[#This Row],[tipoDeCliente]]="FAMILIA","RETENCAO",BaseClientes[[#This Row],[tipoDeCliente]]="RETENCAO","RETENCAO",BaseClientes[[#This Row],[tipoDeCliente]]="NORMAL","CONSULTORIA",BaseClientes[[#This Row],[tipoDeCliente]]="HIBRIDO","CONSULTORIA")</f>
        <v>CONSULTORIA</v>
      </c>
      <c r="S363" s="68" t="s">
        <v>906</v>
      </c>
      <c r="T363" s="68" t="s">
        <v>185</v>
      </c>
      <c r="U363" s="68" t="s">
        <v>1487</v>
      </c>
      <c r="V363" s="71">
        <v>5511999120366</v>
      </c>
      <c r="W363" s="69">
        <v>44593</v>
      </c>
      <c r="X363" s="69">
        <v>44593</v>
      </c>
      <c r="Y363" s="68" t="s">
        <v>4133</v>
      </c>
      <c r="Z363" s="68" t="s">
        <v>4134</v>
      </c>
      <c r="AA363" s="68" t="s">
        <v>1480</v>
      </c>
      <c r="AB363" s="68" t="s">
        <v>89</v>
      </c>
      <c r="AC363" s="68" t="s">
        <v>140</v>
      </c>
      <c r="AD363" s="68" t="s">
        <v>56</v>
      </c>
      <c r="AE363" s="68" t="s">
        <v>176</v>
      </c>
      <c r="AF363" s="72">
        <v>1</v>
      </c>
      <c r="AG363" s="68">
        <v>1</v>
      </c>
      <c r="AH363" s="68" t="s">
        <v>54</v>
      </c>
      <c r="AI363" s="68" t="s">
        <v>56</v>
      </c>
      <c r="AJ363" s="68" t="s">
        <v>54</v>
      </c>
      <c r="AK363" s="68" t="str" cm="1">
        <f t="array" ref="AK3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3" s="69" t="s">
        <v>58</v>
      </c>
      <c r="AM363" s="69"/>
    </row>
    <row r="364" spans="1:39" ht="15" customHeight="1" x14ac:dyDescent="0.3">
      <c r="A364" s="68">
        <v>435</v>
      </c>
      <c r="B364" s="68" t="s">
        <v>2603</v>
      </c>
      <c r="C364" s="69">
        <v>23757</v>
      </c>
      <c r="D364" s="68" t="s">
        <v>40</v>
      </c>
      <c r="E364" s="71">
        <v>9092022435</v>
      </c>
      <c r="F364" s="68">
        <v>9166623</v>
      </c>
      <c r="G364" s="68"/>
      <c r="H364" s="68"/>
      <c r="I364" s="68" t="s">
        <v>4337</v>
      </c>
      <c r="J364" s="68" t="s">
        <v>2606</v>
      </c>
      <c r="K364" s="70" t="s">
        <v>2607</v>
      </c>
      <c r="L364" s="68" t="s">
        <v>4338</v>
      </c>
      <c r="M364" s="68" t="s">
        <v>2558</v>
      </c>
      <c r="N364" s="71" t="s">
        <v>2609</v>
      </c>
      <c r="O364" s="71"/>
      <c r="P364" s="71"/>
      <c r="Q364" s="68" t="s">
        <v>66</v>
      </c>
      <c r="R364" s="68" t="str" cm="1">
        <f t="array" ref="R364">_xlfn.IFS(BaseClientes[[#This Row],[tipoDeCliente]]="ADVISOR","ADVISOR",BaseClientes[[#This Row],[tipoDeCliente]]="FAMILIA","RETENCAO",BaseClientes[[#This Row],[tipoDeCliente]]="RETENCAO","RETENCAO",BaseClientes[[#This Row],[tipoDeCliente]]="NORMAL","CONSULTORIA",BaseClientes[[#This Row],[tipoDeCliente]]="HIBRIDO","CONSULTORIA")</f>
        <v>CONSULTORIA</v>
      </c>
      <c r="S364" s="68" t="s">
        <v>49</v>
      </c>
      <c r="T364" s="68" t="s">
        <v>50</v>
      </c>
      <c r="U364" s="68" t="s">
        <v>2610</v>
      </c>
      <c r="V364" s="71" t="s">
        <v>2609</v>
      </c>
      <c r="W364" s="69">
        <v>44813</v>
      </c>
      <c r="X364" s="69">
        <v>44813</v>
      </c>
      <c r="Y364" s="68" t="s">
        <v>4336</v>
      </c>
      <c r="Z364" s="68" t="s">
        <v>4338</v>
      </c>
      <c r="AA364" s="68" t="s">
        <v>2603</v>
      </c>
      <c r="AB364" s="68" t="s">
        <v>3950</v>
      </c>
      <c r="AC364" s="68" t="s">
        <v>53</v>
      </c>
      <c r="AD364" s="68"/>
      <c r="AE364" s="68" t="s">
        <v>176</v>
      </c>
      <c r="AF364" s="72" t="s">
        <v>2567</v>
      </c>
      <c r="AG364" s="68">
        <v>3</v>
      </c>
      <c r="AH364" s="68" t="s">
        <v>54</v>
      </c>
      <c r="AI364" s="68" t="s">
        <v>56</v>
      </c>
      <c r="AJ364" s="68" t="s">
        <v>54</v>
      </c>
      <c r="AK364" s="68" t="str" cm="1">
        <f t="array" ref="AK3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4" s="69" t="s">
        <v>58</v>
      </c>
      <c r="AM364" s="69"/>
    </row>
    <row r="365" spans="1:39" ht="15" customHeight="1" x14ac:dyDescent="0.3">
      <c r="A365" s="68">
        <v>436</v>
      </c>
      <c r="B365" s="68" t="s">
        <v>2558</v>
      </c>
      <c r="C365" s="69">
        <v>14293</v>
      </c>
      <c r="D365" s="68" t="s">
        <v>40</v>
      </c>
      <c r="E365" s="71">
        <v>9092022436</v>
      </c>
      <c r="F365" s="68">
        <v>9166592</v>
      </c>
      <c r="G365" s="68"/>
      <c r="H365" s="68"/>
      <c r="I365" s="68" t="s">
        <v>4333</v>
      </c>
      <c r="J365" s="68" t="s">
        <v>2561</v>
      </c>
      <c r="K365" s="105" t="s">
        <v>4334</v>
      </c>
      <c r="L365" s="68" t="s">
        <v>4335</v>
      </c>
      <c r="M365" s="68" t="s">
        <v>2558</v>
      </c>
      <c r="N365" s="71" t="s">
        <v>2564</v>
      </c>
      <c r="O365" s="71"/>
      <c r="P365" s="71"/>
      <c r="Q365" s="68" t="s">
        <v>66</v>
      </c>
      <c r="R365" s="68" t="str" cm="1">
        <f t="array" ref="R365">_xlfn.IFS(BaseClientes[[#This Row],[tipoDeCliente]]="ADVISOR","ADVISOR",BaseClientes[[#This Row],[tipoDeCliente]]="FAMILIA","RETENCAO",BaseClientes[[#This Row],[tipoDeCliente]]="RETENCAO","RETENCAO",BaseClientes[[#This Row],[tipoDeCliente]]="NORMAL","CONSULTORIA",BaseClientes[[#This Row],[tipoDeCliente]]="HIBRIDO","CONSULTORIA")</f>
        <v>CONSULTORIA</v>
      </c>
      <c r="S365" s="68" t="s">
        <v>49</v>
      </c>
      <c r="T365" s="68" t="s">
        <v>50</v>
      </c>
      <c r="U365" s="68" t="s">
        <v>2565</v>
      </c>
      <c r="V365" s="71" t="s">
        <v>2564</v>
      </c>
      <c r="W365" s="69">
        <v>44813</v>
      </c>
      <c r="X365" s="69">
        <v>44813</v>
      </c>
      <c r="Y365" s="68" t="s">
        <v>4336</v>
      </c>
      <c r="Z365" s="68" t="s">
        <v>4335</v>
      </c>
      <c r="AA365" s="68" t="s">
        <v>2558</v>
      </c>
      <c r="AB365" s="68" t="s">
        <v>3950</v>
      </c>
      <c r="AC365" s="68" t="s">
        <v>53</v>
      </c>
      <c r="AD365" s="68"/>
      <c r="AE365" s="68" t="s">
        <v>176</v>
      </c>
      <c r="AF365" s="72" t="s">
        <v>2567</v>
      </c>
      <c r="AG365" s="68">
        <v>3</v>
      </c>
      <c r="AH365" s="68" t="s">
        <v>54</v>
      </c>
      <c r="AI365" s="68" t="s">
        <v>56</v>
      </c>
      <c r="AJ365" s="68" t="s">
        <v>54</v>
      </c>
      <c r="AK365" s="68" t="str" cm="1">
        <f t="array" ref="AK3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5" s="69" t="s">
        <v>58</v>
      </c>
      <c r="AM365" s="69"/>
    </row>
    <row r="366" spans="1:39" ht="15" customHeight="1" x14ac:dyDescent="0.3">
      <c r="A366" s="68">
        <v>437</v>
      </c>
      <c r="B366" s="68" t="s">
        <v>2574</v>
      </c>
      <c r="C366" s="69">
        <v>19930</v>
      </c>
      <c r="D366" s="68" t="s">
        <v>40</v>
      </c>
      <c r="E366" s="71">
        <v>12092022437</v>
      </c>
      <c r="F366" s="68">
        <v>9169847</v>
      </c>
      <c r="G366" s="68"/>
      <c r="H366" s="68"/>
      <c r="I366" s="68" t="s">
        <v>4339</v>
      </c>
      <c r="J366" s="68" t="s">
        <v>2577</v>
      </c>
      <c r="K366" s="70" t="s">
        <v>2578</v>
      </c>
      <c r="L366" s="68" t="s">
        <v>4340</v>
      </c>
      <c r="M366" s="68" t="s">
        <v>2558</v>
      </c>
      <c r="N366" s="71" t="s">
        <v>2580</v>
      </c>
      <c r="O366" s="71"/>
      <c r="P366" s="71"/>
      <c r="Q366" s="68" t="s">
        <v>66</v>
      </c>
      <c r="R366" s="68" t="str" cm="1">
        <f t="array" ref="R366">_xlfn.IFS(BaseClientes[[#This Row],[tipoDeCliente]]="ADVISOR","ADVISOR",BaseClientes[[#This Row],[tipoDeCliente]]="FAMILIA","RETENCAO",BaseClientes[[#This Row],[tipoDeCliente]]="RETENCAO","RETENCAO",BaseClientes[[#This Row],[tipoDeCliente]]="NORMAL","CONSULTORIA",BaseClientes[[#This Row],[tipoDeCliente]]="HIBRIDO","CONSULTORIA")</f>
        <v>CONSULTORIA</v>
      </c>
      <c r="S366" s="68" t="s">
        <v>49</v>
      </c>
      <c r="T366" s="68" t="s">
        <v>50</v>
      </c>
      <c r="U366" s="68" t="s">
        <v>2581</v>
      </c>
      <c r="V366" s="71" t="s">
        <v>2580</v>
      </c>
      <c r="W366" s="69">
        <v>44816</v>
      </c>
      <c r="X366" s="69">
        <v>44816</v>
      </c>
      <c r="Y366" s="68" t="s">
        <v>4336</v>
      </c>
      <c r="Z366" s="68" t="s">
        <v>4340</v>
      </c>
      <c r="AA366" s="68" t="s">
        <v>2574</v>
      </c>
      <c r="AB366" s="68" t="s">
        <v>3902</v>
      </c>
      <c r="AC366" s="68" t="s">
        <v>53</v>
      </c>
      <c r="AD366" s="68"/>
      <c r="AE366" s="68" t="s">
        <v>176</v>
      </c>
      <c r="AF366" s="72" t="s">
        <v>2567</v>
      </c>
      <c r="AG366" s="68">
        <v>3</v>
      </c>
      <c r="AH366" s="68" t="s">
        <v>54</v>
      </c>
      <c r="AI366" s="68" t="s">
        <v>56</v>
      </c>
      <c r="AJ366" s="68" t="s">
        <v>54</v>
      </c>
      <c r="AK366" s="68" t="str" cm="1">
        <f t="array" ref="AK3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6" s="69" t="s">
        <v>58</v>
      </c>
      <c r="AM366" s="69"/>
    </row>
    <row r="367" spans="1:39" ht="15" customHeight="1" x14ac:dyDescent="0.3">
      <c r="A367" s="68">
        <v>438</v>
      </c>
      <c r="B367" s="68" t="s">
        <v>2582</v>
      </c>
      <c r="C367" s="69">
        <v>28776</v>
      </c>
      <c r="D367" s="68" t="s">
        <v>40</v>
      </c>
      <c r="E367" s="71">
        <v>12092022438</v>
      </c>
      <c r="F367" s="68">
        <v>9166930</v>
      </c>
      <c r="G367" s="68"/>
      <c r="H367" s="68"/>
      <c r="I367" s="68" t="s">
        <v>4341</v>
      </c>
      <c r="J367" s="68" t="s">
        <v>2585</v>
      </c>
      <c r="K367" s="70" t="s">
        <v>2586</v>
      </c>
      <c r="L367" s="68" t="s">
        <v>4342</v>
      </c>
      <c r="M367" s="68" t="s">
        <v>2558</v>
      </c>
      <c r="N367" s="71" t="s">
        <v>2588</v>
      </c>
      <c r="O367" s="71"/>
      <c r="P367" s="71"/>
      <c r="Q367" s="68" t="s">
        <v>66</v>
      </c>
      <c r="R367" s="68" t="str" cm="1">
        <f t="array" ref="R367">_xlfn.IFS(BaseClientes[[#This Row],[tipoDeCliente]]="ADVISOR","ADVISOR",BaseClientes[[#This Row],[tipoDeCliente]]="FAMILIA","RETENCAO",BaseClientes[[#This Row],[tipoDeCliente]]="RETENCAO","RETENCAO",BaseClientes[[#This Row],[tipoDeCliente]]="NORMAL","CONSULTORIA",BaseClientes[[#This Row],[tipoDeCliente]]="HIBRIDO","CONSULTORIA")</f>
        <v>CONSULTORIA</v>
      </c>
      <c r="S367" s="68" t="s">
        <v>49</v>
      </c>
      <c r="T367" s="68" t="s">
        <v>50</v>
      </c>
      <c r="U367" s="68" t="s">
        <v>2589</v>
      </c>
      <c r="V367" s="71" t="s">
        <v>2588</v>
      </c>
      <c r="W367" s="69">
        <v>44816</v>
      </c>
      <c r="X367" s="69">
        <v>44816</v>
      </c>
      <c r="Y367" s="68" t="s">
        <v>4336</v>
      </c>
      <c r="Z367" s="68" t="s">
        <v>4342</v>
      </c>
      <c r="AA367" s="68" t="s">
        <v>2582</v>
      </c>
      <c r="AB367" s="68" t="s">
        <v>3894</v>
      </c>
      <c r="AC367" s="68" t="s">
        <v>53</v>
      </c>
      <c r="AD367" s="68"/>
      <c r="AE367" s="68" t="s">
        <v>176</v>
      </c>
      <c r="AF367" s="72" t="s">
        <v>2567</v>
      </c>
      <c r="AG367" s="68">
        <v>3</v>
      </c>
      <c r="AH367" s="68" t="s">
        <v>54</v>
      </c>
      <c r="AI367" s="68" t="s">
        <v>56</v>
      </c>
      <c r="AJ367" s="68" t="s">
        <v>54</v>
      </c>
      <c r="AK367" s="68" t="str" cm="1">
        <f t="array" ref="AK3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7" s="69" t="s">
        <v>58</v>
      </c>
      <c r="AM367" s="69"/>
    </row>
    <row r="368" spans="1:39" ht="15" customHeight="1" x14ac:dyDescent="0.3">
      <c r="A368" s="68">
        <v>439</v>
      </c>
      <c r="B368" s="68" t="s">
        <v>2590</v>
      </c>
      <c r="C368" s="69">
        <v>28586</v>
      </c>
      <c r="D368" s="68" t="s">
        <v>40</v>
      </c>
      <c r="E368" s="71">
        <v>16092022439</v>
      </c>
      <c r="F368" s="68"/>
      <c r="G368" s="68"/>
      <c r="H368" s="68"/>
      <c r="I368" s="68" t="s">
        <v>42</v>
      </c>
      <c r="J368" s="68" t="s">
        <v>2592</v>
      </c>
      <c r="K368" s="70" t="s">
        <v>2593</v>
      </c>
      <c r="L368" s="68" t="s">
        <v>4343</v>
      </c>
      <c r="M368" s="68" t="s">
        <v>2590</v>
      </c>
      <c r="N368" s="71" t="s">
        <v>2595</v>
      </c>
      <c r="O368" s="71" t="s">
        <v>65</v>
      </c>
      <c r="P368" s="71"/>
      <c r="Q368" s="68" t="s">
        <v>2104</v>
      </c>
      <c r="R368" s="68" t="str" cm="1">
        <f t="array" ref="R368">_xlfn.IFS(BaseClientes[[#This Row],[tipoDeCliente]]="ADVISOR","ADVISOR",BaseClientes[[#This Row],[tipoDeCliente]]="FAMILIA","RETENCAO",BaseClientes[[#This Row],[tipoDeCliente]]="RETENCAO","RETENCAO",BaseClientes[[#This Row],[tipoDeCliente]]="NORMAL","CONSULTORIA",BaseClientes[[#This Row],[tipoDeCliente]]="HIBRIDO","CONSULTORIA")</f>
        <v>ADVISOR</v>
      </c>
      <c r="S368" s="68" t="s">
        <v>470</v>
      </c>
      <c r="T368" s="68" t="s">
        <v>434</v>
      </c>
      <c r="U368" s="68" t="s">
        <v>2596</v>
      </c>
      <c r="V368" s="71" t="s">
        <v>2595</v>
      </c>
      <c r="W368" s="69">
        <v>44820</v>
      </c>
      <c r="X368" s="69">
        <v>44820</v>
      </c>
      <c r="Y368" s="68" t="s">
        <v>4343</v>
      </c>
      <c r="Z368" s="68" t="s">
        <v>4343</v>
      </c>
      <c r="AA368" s="68" t="s">
        <v>2590</v>
      </c>
      <c r="AB368" s="68" t="s">
        <v>705</v>
      </c>
      <c r="AC368" s="68" t="s">
        <v>140</v>
      </c>
      <c r="AD368" s="68"/>
      <c r="AE368" s="68" t="s">
        <v>2104</v>
      </c>
      <c r="AF368" s="72" t="s">
        <v>2567</v>
      </c>
      <c r="AG368" s="68"/>
      <c r="AH368" s="68" t="s">
        <v>56</v>
      </c>
      <c r="AI368" s="68" t="s">
        <v>56</v>
      </c>
      <c r="AJ368" s="68" t="s">
        <v>56</v>
      </c>
      <c r="AK368" s="68" t="str" cm="1">
        <f t="array" ref="AK3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8" s="69" t="s">
        <v>69</v>
      </c>
      <c r="AM368" s="69">
        <v>45161</v>
      </c>
    </row>
    <row r="369" spans="1:39" ht="15" customHeight="1" x14ac:dyDescent="0.3">
      <c r="A369" s="68">
        <v>440</v>
      </c>
      <c r="B369" s="68" t="s">
        <v>2597</v>
      </c>
      <c r="C369" s="69">
        <v>31610</v>
      </c>
      <c r="D369" s="68" t="s">
        <v>72</v>
      </c>
      <c r="E369" s="71">
        <v>31082022440</v>
      </c>
      <c r="F369" s="68">
        <v>2759577</v>
      </c>
      <c r="G369" s="68"/>
      <c r="H369" s="68"/>
      <c r="I369" s="68" t="s">
        <v>4332</v>
      </c>
      <c r="J369" s="68" t="s">
        <v>2600</v>
      </c>
      <c r="K369" s="70" t="s">
        <v>2601</v>
      </c>
      <c r="L369" s="68" t="s">
        <v>2599</v>
      </c>
      <c r="M369" s="68" t="s">
        <v>2597</v>
      </c>
      <c r="N369" s="71">
        <v>5581999268330</v>
      </c>
      <c r="O369" s="71" t="s">
        <v>106</v>
      </c>
      <c r="P369" s="71"/>
      <c r="Q369" s="68" t="s">
        <v>66</v>
      </c>
      <c r="R369" s="68" t="str" cm="1">
        <f t="array" ref="R369">_xlfn.IFS(BaseClientes[[#This Row],[tipoDeCliente]]="ADVISOR","ADVISOR",BaseClientes[[#This Row],[tipoDeCliente]]="FAMILIA","RETENCAO",BaseClientes[[#This Row],[tipoDeCliente]]="RETENCAO","RETENCAO",BaseClientes[[#This Row],[tipoDeCliente]]="NORMAL","CONSULTORIA",BaseClientes[[#This Row],[tipoDeCliente]]="HIBRIDO","CONSULTORIA")</f>
        <v>CONSULTORIA</v>
      </c>
      <c r="S369" s="68" t="s">
        <v>49</v>
      </c>
      <c r="T369" s="68" t="s">
        <v>50</v>
      </c>
      <c r="U369" s="68" t="s">
        <v>265</v>
      </c>
      <c r="V369" s="71">
        <v>5581999268330</v>
      </c>
      <c r="W369" s="69">
        <v>44804</v>
      </c>
      <c r="X369" s="69">
        <v>44804</v>
      </c>
      <c r="Y369" s="68" t="s">
        <v>2602</v>
      </c>
      <c r="Z369" s="68" t="s">
        <v>2599</v>
      </c>
      <c r="AA369" s="68" t="s">
        <v>2597</v>
      </c>
      <c r="AB369" s="68" t="s">
        <v>3894</v>
      </c>
      <c r="AC369" s="68"/>
      <c r="AD369" s="68"/>
      <c r="AE369" s="68" t="s">
        <v>176</v>
      </c>
      <c r="AF369" s="72">
        <v>1</v>
      </c>
      <c r="AG369" s="68">
        <v>2</v>
      </c>
      <c r="AH369" s="68" t="s">
        <v>54</v>
      </c>
      <c r="AI369" s="68" t="s">
        <v>54</v>
      </c>
      <c r="AJ369" s="68" t="s">
        <v>54</v>
      </c>
      <c r="AK369" s="68" t="str" cm="1">
        <f t="array" ref="AK3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9" s="69" t="s">
        <v>58</v>
      </c>
      <c r="AM369" s="69"/>
    </row>
    <row r="370" spans="1:39" ht="15" customHeight="1" x14ac:dyDescent="0.3">
      <c r="A370" s="68">
        <v>442</v>
      </c>
      <c r="B370" s="68" t="s">
        <v>2611</v>
      </c>
      <c r="C370" s="69">
        <v>43411</v>
      </c>
      <c r="D370" s="68" t="s">
        <v>84</v>
      </c>
      <c r="E370" s="71">
        <v>31082022442</v>
      </c>
      <c r="F370" s="68">
        <v>2888131</v>
      </c>
      <c r="G370" s="68"/>
      <c r="H370" s="68"/>
      <c r="I370" s="68" t="s">
        <v>4330</v>
      </c>
      <c r="J370" s="68" t="s">
        <v>2614</v>
      </c>
      <c r="K370" s="70" t="s">
        <v>2601</v>
      </c>
      <c r="L370" s="68" t="s">
        <v>4331</v>
      </c>
      <c r="M370" s="68" t="s">
        <v>2597</v>
      </c>
      <c r="N370" s="71">
        <v>5581999268330</v>
      </c>
      <c r="O370" s="71" t="s">
        <v>65</v>
      </c>
      <c r="P370" s="71"/>
      <c r="Q370" s="68" t="s">
        <v>66</v>
      </c>
      <c r="R370" s="68" t="str" cm="1">
        <f t="array" ref="R370">_xlfn.IFS(BaseClientes[[#This Row],[tipoDeCliente]]="ADVISOR","ADVISOR",BaseClientes[[#This Row],[tipoDeCliente]]="FAMILIA","RETENCAO",BaseClientes[[#This Row],[tipoDeCliente]]="RETENCAO","RETENCAO",BaseClientes[[#This Row],[tipoDeCliente]]="NORMAL","CONSULTORIA",BaseClientes[[#This Row],[tipoDeCliente]]="HIBRIDO","CONSULTORIA")</f>
        <v>CONSULTORIA</v>
      </c>
      <c r="S370" s="68" t="s">
        <v>49</v>
      </c>
      <c r="T370" s="68" t="s">
        <v>50</v>
      </c>
      <c r="U370" s="68" t="s">
        <v>2615</v>
      </c>
      <c r="V370" s="71">
        <v>5581999268330</v>
      </c>
      <c r="W370" s="69">
        <v>44804</v>
      </c>
      <c r="X370" s="69">
        <v>44804</v>
      </c>
      <c r="Y370" s="68" t="s">
        <v>2602</v>
      </c>
      <c r="Z370" s="68" t="s">
        <v>2599</v>
      </c>
      <c r="AA370" s="68" t="s">
        <v>2597</v>
      </c>
      <c r="AB370" s="68" t="s">
        <v>3894</v>
      </c>
      <c r="AC370" s="68"/>
      <c r="AD370" s="68"/>
      <c r="AE370" s="68" t="s">
        <v>176</v>
      </c>
      <c r="AF370" s="72">
        <v>1</v>
      </c>
      <c r="AG370" s="68">
        <v>2</v>
      </c>
      <c r="AH370" s="68" t="s">
        <v>54</v>
      </c>
      <c r="AI370" s="68" t="s">
        <v>54</v>
      </c>
      <c r="AJ370" s="68" t="s">
        <v>54</v>
      </c>
      <c r="AK370" s="68" t="str" cm="1">
        <f t="array" ref="AK3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0" s="69" t="s">
        <v>58</v>
      </c>
      <c r="AM370" s="69"/>
    </row>
    <row r="371" spans="1:39" ht="15" customHeight="1" x14ac:dyDescent="0.3">
      <c r="A371" s="68">
        <v>444</v>
      </c>
      <c r="B371" s="68" t="s">
        <v>2619</v>
      </c>
      <c r="C371" s="69">
        <v>30356</v>
      </c>
      <c r="D371" s="68" t="s">
        <v>40</v>
      </c>
      <c r="E371" s="71">
        <v>9102022444</v>
      </c>
      <c r="F371" s="68">
        <v>348850</v>
      </c>
      <c r="G371" s="68"/>
      <c r="H371" s="68"/>
      <c r="I371" s="68" t="s">
        <v>42</v>
      </c>
      <c r="J371" s="68" t="s">
        <v>2621</v>
      </c>
      <c r="K371" s="70" t="s">
        <v>2622</v>
      </c>
      <c r="L371" s="68" t="s">
        <v>4346</v>
      </c>
      <c r="M371" s="68" t="s">
        <v>2619</v>
      </c>
      <c r="N371" s="71">
        <v>5581933270369</v>
      </c>
      <c r="O371" s="71" t="s">
        <v>106</v>
      </c>
      <c r="P371" s="71"/>
      <c r="Q371" s="68" t="s">
        <v>1073</v>
      </c>
      <c r="R371" s="68" t="str" cm="1">
        <f t="array" ref="R371">_xlfn.IFS(BaseClientes[[#This Row],[tipoDeCliente]]="ADVISOR","ADVISOR",BaseClientes[[#This Row],[tipoDeCliente]]="FAMILIA","RETENCAO",BaseClientes[[#This Row],[tipoDeCliente]]="RETENCAO","RETENCAO",BaseClientes[[#This Row],[tipoDeCliente]]="NORMAL","CONSULTORIA",BaseClientes[[#This Row],[tipoDeCliente]]="HIBRIDO","CONSULTORIA")</f>
        <v>RETENCAO</v>
      </c>
      <c r="S371" s="68" t="s">
        <v>49</v>
      </c>
      <c r="T371" s="68" t="s">
        <v>50</v>
      </c>
      <c r="U371" s="68" t="s">
        <v>51</v>
      </c>
      <c r="V371" s="71">
        <v>5581933270369</v>
      </c>
      <c r="W371" s="69">
        <v>44843</v>
      </c>
      <c r="X371" s="69">
        <v>44843</v>
      </c>
      <c r="Y371" s="68" t="s">
        <v>2623</v>
      </c>
      <c r="Z371" s="68" t="s">
        <v>4346</v>
      </c>
      <c r="AA371" s="68" t="s">
        <v>2619</v>
      </c>
      <c r="AB371" s="68" t="s">
        <v>3893</v>
      </c>
      <c r="AC371" s="68"/>
      <c r="AD371" s="68"/>
      <c r="AE371" s="68" t="s">
        <v>68</v>
      </c>
      <c r="AF371" s="72">
        <v>0</v>
      </c>
      <c r="AG371" s="68"/>
      <c r="AH371" s="68" t="s">
        <v>56</v>
      </c>
      <c r="AI371" s="68" t="s">
        <v>56</v>
      </c>
      <c r="AJ371" s="68" t="s">
        <v>56</v>
      </c>
      <c r="AK371" s="68" t="str" cm="1">
        <f t="array" ref="AK3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1" s="69" t="s">
        <v>69</v>
      </c>
      <c r="AM371" s="69">
        <v>45860</v>
      </c>
    </row>
    <row r="372" spans="1:39" ht="15" customHeight="1" x14ac:dyDescent="0.3">
      <c r="A372" s="68">
        <v>445</v>
      </c>
      <c r="B372" s="68" t="s">
        <v>2624</v>
      </c>
      <c r="C372" s="69">
        <v>29350</v>
      </c>
      <c r="D372" s="68" t="s">
        <v>40</v>
      </c>
      <c r="E372" s="71">
        <v>30092022445</v>
      </c>
      <c r="F372" s="68">
        <v>4372604</v>
      </c>
      <c r="G372" s="68">
        <v>2016700</v>
      </c>
      <c r="H372" s="68"/>
      <c r="I372" s="68" t="s">
        <v>42</v>
      </c>
      <c r="J372" s="68" t="s">
        <v>2626</v>
      </c>
      <c r="K372" s="70" t="s">
        <v>2627</v>
      </c>
      <c r="L372" s="68" t="s">
        <v>2628</v>
      </c>
      <c r="M372" s="68" t="s">
        <v>2624</v>
      </c>
      <c r="N372" s="71">
        <v>5579981027393</v>
      </c>
      <c r="O372" s="71"/>
      <c r="P372" s="71"/>
      <c r="Q372" s="68" t="s">
        <v>2104</v>
      </c>
      <c r="R372" s="68" t="str" cm="1">
        <f t="array" ref="R372">_xlfn.IFS(BaseClientes[[#This Row],[tipoDeCliente]]="ADVISOR","ADVISOR",BaseClientes[[#This Row],[tipoDeCliente]]="FAMILIA","RETENCAO",BaseClientes[[#This Row],[tipoDeCliente]]="RETENCAO","RETENCAO",BaseClientes[[#This Row],[tipoDeCliente]]="NORMAL","CONSULTORIA",BaseClientes[[#This Row],[tipoDeCliente]]="HIBRIDO","CONSULTORIA")</f>
        <v>ADVISOR</v>
      </c>
      <c r="S372" s="68" t="s">
        <v>2629</v>
      </c>
      <c r="T372" s="68" t="s">
        <v>2630</v>
      </c>
      <c r="U372" s="68" t="s">
        <v>2631</v>
      </c>
      <c r="V372" s="71">
        <v>5579981027393</v>
      </c>
      <c r="W372" s="69">
        <v>44834</v>
      </c>
      <c r="X372" s="69">
        <v>44834</v>
      </c>
      <c r="Y372" s="68" t="s">
        <v>2628</v>
      </c>
      <c r="Z372" s="68" t="s">
        <v>2628</v>
      </c>
      <c r="AA372" s="68" t="s">
        <v>2624</v>
      </c>
      <c r="AB372" s="68" t="s">
        <v>3912</v>
      </c>
      <c r="AC372" s="68"/>
      <c r="AD372" s="68"/>
      <c r="AE372" s="68" t="s">
        <v>2104</v>
      </c>
      <c r="AF372" s="72">
        <v>1</v>
      </c>
      <c r="AG372" s="68"/>
      <c r="AH372" s="68" t="s">
        <v>56</v>
      </c>
      <c r="AI372" s="68" t="s">
        <v>56</v>
      </c>
      <c r="AJ372" s="68" t="s">
        <v>56</v>
      </c>
      <c r="AK372" s="68" t="str" cm="1">
        <f t="array" ref="AK3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2" s="69" t="s">
        <v>69</v>
      </c>
      <c r="AM372" s="69">
        <v>45561</v>
      </c>
    </row>
    <row r="373" spans="1:39" ht="15" customHeight="1" x14ac:dyDescent="0.3">
      <c r="A373" s="68">
        <v>446</v>
      </c>
      <c r="B373" s="68" t="s">
        <v>2632</v>
      </c>
      <c r="C373" s="69">
        <v>32084</v>
      </c>
      <c r="D373" s="68" t="s">
        <v>40</v>
      </c>
      <c r="E373" s="71">
        <v>6102022446</v>
      </c>
      <c r="F373" s="68"/>
      <c r="G373" s="68"/>
      <c r="H373" s="68"/>
      <c r="I373" s="68" t="s">
        <v>42</v>
      </c>
      <c r="J373" s="68" t="s">
        <v>2634</v>
      </c>
      <c r="K373" s="70" t="s">
        <v>2635</v>
      </c>
      <c r="L373" s="68" t="s">
        <v>2636</v>
      </c>
      <c r="M373" s="68" t="s">
        <v>2632</v>
      </c>
      <c r="N373" s="71">
        <v>5511972515244</v>
      </c>
      <c r="O373" s="71"/>
      <c r="P373" s="71"/>
      <c r="Q373" s="68" t="s">
        <v>2104</v>
      </c>
      <c r="R373" s="68" t="str" cm="1">
        <f t="array" ref="R373">_xlfn.IFS(BaseClientes[[#This Row],[tipoDeCliente]]="ADVISOR","ADVISOR",BaseClientes[[#This Row],[tipoDeCliente]]="FAMILIA","RETENCAO",BaseClientes[[#This Row],[tipoDeCliente]]="RETENCAO","RETENCAO",BaseClientes[[#This Row],[tipoDeCliente]]="NORMAL","CONSULTORIA",BaseClientes[[#This Row],[tipoDeCliente]]="HIBRIDO","CONSULTORIA")</f>
        <v>ADVISOR</v>
      </c>
      <c r="S373" s="68" t="s">
        <v>2637</v>
      </c>
      <c r="T373" s="68" t="s">
        <v>185</v>
      </c>
      <c r="U373" s="68" t="s">
        <v>2638</v>
      </c>
      <c r="V373" s="71">
        <v>5511972515244</v>
      </c>
      <c r="W373" s="69">
        <v>44840</v>
      </c>
      <c r="X373" s="69">
        <v>44840</v>
      </c>
      <c r="Y373" s="68" t="s">
        <v>2636</v>
      </c>
      <c r="Z373" s="68" t="s">
        <v>2636</v>
      </c>
      <c r="AA373" s="68" t="s">
        <v>2632</v>
      </c>
      <c r="AB373" s="68" t="s">
        <v>769</v>
      </c>
      <c r="AC373" s="68"/>
      <c r="AD373" s="68"/>
      <c r="AE373" s="68" t="s">
        <v>2104</v>
      </c>
      <c r="AF373" s="72">
        <v>1</v>
      </c>
      <c r="AG373" s="68"/>
      <c r="AH373" s="68" t="s">
        <v>56</v>
      </c>
      <c r="AI373" s="68" t="s">
        <v>56</v>
      </c>
      <c r="AJ373" s="68" t="s">
        <v>56</v>
      </c>
      <c r="AK373" s="68" t="str" cm="1">
        <f t="array" ref="AK3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3" s="69" t="s">
        <v>69</v>
      </c>
      <c r="AM373" s="69">
        <v>45119</v>
      </c>
    </row>
    <row r="374" spans="1:39" ht="15" customHeight="1" x14ac:dyDescent="0.3">
      <c r="A374" s="68">
        <v>447</v>
      </c>
      <c r="B374" s="68" t="s">
        <v>2639</v>
      </c>
      <c r="C374" s="69">
        <v>31254</v>
      </c>
      <c r="D374" s="68" t="s">
        <v>40</v>
      </c>
      <c r="E374" s="71">
        <v>5102022447</v>
      </c>
      <c r="F374" s="68"/>
      <c r="G374" s="68"/>
      <c r="H374" s="68"/>
      <c r="I374" s="68" t="s">
        <v>42</v>
      </c>
      <c r="J374" s="68" t="s">
        <v>2641</v>
      </c>
      <c r="K374" s="70" t="s">
        <v>2642</v>
      </c>
      <c r="L374" s="68" t="s">
        <v>2643</v>
      </c>
      <c r="M374" s="68" t="s">
        <v>2639</v>
      </c>
      <c r="N374" s="71">
        <v>5573981079426</v>
      </c>
      <c r="O374" s="71"/>
      <c r="P374" s="71"/>
      <c r="Q374" s="68" t="s">
        <v>2104</v>
      </c>
      <c r="R374" s="68" t="str" cm="1">
        <f t="array" ref="R374">_xlfn.IFS(BaseClientes[[#This Row],[tipoDeCliente]]="ADVISOR","ADVISOR",BaseClientes[[#This Row],[tipoDeCliente]]="FAMILIA","RETENCAO",BaseClientes[[#This Row],[tipoDeCliente]]="RETENCAO","RETENCAO",BaseClientes[[#This Row],[tipoDeCliente]]="NORMAL","CONSULTORIA",BaseClientes[[#This Row],[tipoDeCliente]]="HIBRIDO","CONSULTORIA")</f>
        <v>ADVISOR</v>
      </c>
      <c r="S374" s="68" t="s">
        <v>326</v>
      </c>
      <c r="T374" s="68" t="s">
        <v>296</v>
      </c>
      <c r="U374" s="68" t="s">
        <v>2644</v>
      </c>
      <c r="V374" s="71">
        <v>5573981079426</v>
      </c>
      <c r="W374" s="69">
        <v>44839</v>
      </c>
      <c r="X374" s="69">
        <v>44839</v>
      </c>
      <c r="Y374" s="68" t="s">
        <v>2643</v>
      </c>
      <c r="Z374" s="68" t="s">
        <v>2643</v>
      </c>
      <c r="AA374" s="68" t="s">
        <v>2639</v>
      </c>
      <c r="AB374" s="68" t="s">
        <v>3893</v>
      </c>
      <c r="AC374" s="68"/>
      <c r="AD374" s="68"/>
      <c r="AE374" s="68" t="s">
        <v>2104</v>
      </c>
      <c r="AF374" s="72">
        <v>1</v>
      </c>
      <c r="AG374" s="68"/>
      <c r="AH374" s="68" t="s">
        <v>56</v>
      </c>
      <c r="AI374" s="68" t="s">
        <v>56</v>
      </c>
      <c r="AJ374" s="68" t="s">
        <v>56</v>
      </c>
      <c r="AK374" s="68" t="str" cm="1">
        <f t="array" ref="AK3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4" s="69" t="s">
        <v>69</v>
      </c>
      <c r="AM374" s="69">
        <v>45149</v>
      </c>
    </row>
    <row r="375" spans="1:39" ht="15" customHeight="1" x14ac:dyDescent="0.3">
      <c r="A375" s="68">
        <v>448</v>
      </c>
      <c r="B375" s="68" t="s">
        <v>2646</v>
      </c>
      <c r="C375" s="69">
        <v>44781</v>
      </c>
      <c r="D375" s="68" t="s">
        <v>40</v>
      </c>
      <c r="E375" s="71">
        <v>27092022448</v>
      </c>
      <c r="F375" s="68">
        <v>2505688</v>
      </c>
      <c r="G375" s="68">
        <v>2354850</v>
      </c>
      <c r="H375" s="68"/>
      <c r="I375" s="68" t="s">
        <v>42</v>
      </c>
      <c r="J375" s="68" t="s">
        <v>2648</v>
      </c>
      <c r="K375" s="70" t="s">
        <v>2649</v>
      </c>
      <c r="L375" s="68" t="s">
        <v>2650</v>
      </c>
      <c r="M375" s="68" t="s">
        <v>2646</v>
      </c>
      <c r="N375" s="71">
        <v>5581982880808</v>
      </c>
      <c r="O375" s="71"/>
      <c r="P375" s="71"/>
      <c r="Q375" s="68" t="s">
        <v>2104</v>
      </c>
      <c r="R375" s="68" t="str" cm="1">
        <f t="array" ref="R375">_xlfn.IFS(BaseClientes[[#This Row],[tipoDeCliente]]="ADVISOR","ADVISOR",BaseClientes[[#This Row],[tipoDeCliente]]="FAMILIA","RETENCAO",BaseClientes[[#This Row],[tipoDeCliente]]="RETENCAO","RETENCAO",BaseClientes[[#This Row],[tipoDeCliente]]="NORMAL","CONSULTORIA",BaseClientes[[#This Row],[tipoDeCliente]]="HIBRIDO","CONSULTORIA")</f>
        <v>ADVISOR</v>
      </c>
      <c r="S375" s="68" t="s">
        <v>49</v>
      </c>
      <c r="T375" s="68" t="s">
        <v>50</v>
      </c>
      <c r="U375" s="68" t="s">
        <v>2651</v>
      </c>
      <c r="V375" s="71">
        <v>5581982880808</v>
      </c>
      <c r="W375" s="69">
        <v>44831</v>
      </c>
      <c r="X375" s="69">
        <v>44831</v>
      </c>
      <c r="Y375" s="68" t="s">
        <v>2650</v>
      </c>
      <c r="Z375" s="68" t="s">
        <v>2650</v>
      </c>
      <c r="AA375" s="68" t="s">
        <v>2646</v>
      </c>
      <c r="AB375" s="68" t="s">
        <v>3920</v>
      </c>
      <c r="AC375" s="68"/>
      <c r="AD375" s="68"/>
      <c r="AE375" s="68" t="s">
        <v>2104</v>
      </c>
      <c r="AF375" s="72">
        <v>1</v>
      </c>
      <c r="AG375" s="68"/>
      <c r="AH375" s="68" t="s">
        <v>56</v>
      </c>
      <c r="AI375" s="68" t="s">
        <v>56</v>
      </c>
      <c r="AJ375" s="68" t="s">
        <v>56</v>
      </c>
      <c r="AK375" s="68" t="str" cm="1">
        <f t="array" ref="AK3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5" s="69" t="s">
        <v>69</v>
      </c>
      <c r="AM375" s="69">
        <v>44984</v>
      </c>
    </row>
    <row r="376" spans="1:39" ht="15" customHeight="1" x14ac:dyDescent="0.3">
      <c r="A376" s="139">
        <v>449</v>
      </c>
      <c r="B376" s="139" t="s">
        <v>2052</v>
      </c>
      <c r="C376" s="201">
        <v>33779</v>
      </c>
      <c r="D376" s="139" t="s">
        <v>72</v>
      </c>
      <c r="E376" s="202">
        <v>28052022449</v>
      </c>
      <c r="F376" s="139"/>
      <c r="G376" s="139">
        <v>3778129</v>
      </c>
      <c r="H376" s="139"/>
      <c r="I376" s="139" t="s">
        <v>4273</v>
      </c>
      <c r="J376" s="139" t="s">
        <v>2055</v>
      </c>
      <c r="K376" s="203" t="s">
        <v>2056</v>
      </c>
      <c r="L376" s="139" t="s">
        <v>4274</v>
      </c>
      <c r="M376" s="139" t="s">
        <v>2029</v>
      </c>
      <c r="N376" s="202">
        <v>5581996491409</v>
      </c>
      <c r="O376" s="202"/>
      <c r="P376" s="202" t="s">
        <v>65</v>
      </c>
      <c r="Q376" s="139" t="s">
        <v>66</v>
      </c>
      <c r="R376" s="139" t="str" cm="1">
        <f t="array" ref="R376">_xlfn.IFS(BaseClientes[[#This Row],[tipoDeCliente]]="ADVISOR","ADVISOR",BaseClientes[[#This Row],[tipoDeCliente]]="FAMILIA","RETENCAO",BaseClientes[[#This Row],[tipoDeCliente]]="RETENCAO","RETENCAO",BaseClientes[[#This Row],[tipoDeCliente]]="NORMAL","CONSULTORIA",BaseClientes[[#This Row],[tipoDeCliente]]="HIBRIDO","CONSULTORIA")</f>
        <v>CONSULTORIA</v>
      </c>
      <c r="S376" s="139" t="s">
        <v>2799</v>
      </c>
      <c r="T376" s="139" t="s">
        <v>185</v>
      </c>
      <c r="U376" s="139" t="s">
        <v>2057</v>
      </c>
      <c r="V376" s="202">
        <v>5581981928899</v>
      </c>
      <c r="W376" s="201">
        <v>44709</v>
      </c>
      <c r="X376" s="201">
        <v>44709</v>
      </c>
      <c r="Y376" s="139" t="s">
        <v>4266</v>
      </c>
      <c r="Z376" s="139" t="s">
        <v>4267</v>
      </c>
      <c r="AA376" s="139" t="s">
        <v>2029</v>
      </c>
      <c r="AB376" s="139" t="s">
        <v>3894</v>
      </c>
      <c r="AC376" s="139" t="s">
        <v>53</v>
      </c>
      <c r="AD376" s="139" t="s">
        <v>56</v>
      </c>
      <c r="AE376" s="139" t="s">
        <v>176</v>
      </c>
      <c r="AF376" s="204">
        <v>1</v>
      </c>
      <c r="AG376" s="139">
        <v>2</v>
      </c>
      <c r="AH376" s="139" t="s">
        <v>54</v>
      </c>
      <c r="AI376" s="139" t="s">
        <v>56</v>
      </c>
      <c r="AJ376" s="139" t="s">
        <v>54</v>
      </c>
      <c r="AK376" s="139" t="str" cm="1">
        <f t="array" ref="AK3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6" s="201" t="s">
        <v>58</v>
      </c>
      <c r="AM376" s="201"/>
    </row>
    <row r="377" spans="1:39" ht="15" customHeight="1" x14ac:dyDescent="0.3">
      <c r="A377" s="68">
        <v>450</v>
      </c>
      <c r="B377" s="68" t="s">
        <v>2655</v>
      </c>
      <c r="C377" s="69">
        <v>44737</v>
      </c>
      <c r="D377" s="68" t="s">
        <v>72</v>
      </c>
      <c r="E377" s="71">
        <v>19072022450</v>
      </c>
      <c r="F377" s="68"/>
      <c r="G377" s="68"/>
      <c r="H377" s="68"/>
      <c r="I377" s="68" t="s">
        <v>42</v>
      </c>
      <c r="J377" s="68" t="s">
        <v>2657</v>
      </c>
      <c r="K377" s="70" t="s">
        <v>2658</v>
      </c>
      <c r="L377" s="68" t="s">
        <v>2659</v>
      </c>
      <c r="M377" s="68" t="s">
        <v>2655</v>
      </c>
      <c r="N377" s="71">
        <v>5511974510059</v>
      </c>
      <c r="O377" s="71"/>
      <c r="P377" s="71"/>
      <c r="Q377" s="68" t="s">
        <v>2104</v>
      </c>
      <c r="R377" s="68" t="str" cm="1">
        <f t="array" ref="R377">_xlfn.IFS(BaseClientes[[#This Row],[tipoDeCliente]]="ADVISOR","ADVISOR",BaseClientes[[#This Row],[tipoDeCliente]]="FAMILIA","RETENCAO",BaseClientes[[#This Row],[tipoDeCliente]]="RETENCAO","RETENCAO",BaseClientes[[#This Row],[tipoDeCliente]]="NORMAL","CONSULTORIA",BaseClientes[[#This Row],[tipoDeCliente]]="HIBRIDO","CONSULTORIA")</f>
        <v>ADVISOR</v>
      </c>
      <c r="S377" s="68" t="s">
        <v>2799</v>
      </c>
      <c r="T377" s="68" t="s">
        <v>185</v>
      </c>
      <c r="U377" s="68" t="s">
        <v>370</v>
      </c>
      <c r="V377" s="71">
        <v>5511974510059</v>
      </c>
      <c r="W377" s="69">
        <v>44762</v>
      </c>
      <c r="X377" s="69">
        <v>44762</v>
      </c>
      <c r="Y377" s="68" t="s">
        <v>2659</v>
      </c>
      <c r="Z377" s="68" t="s">
        <v>2659</v>
      </c>
      <c r="AA377" s="68" t="s">
        <v>2660</v>
      </c>
      <c r="AB377" s="68" t="s">
        <v>3950</v>
      </c>
      <c r="AC377" s="68" t="s">
        <v>140</v>
      </c>
      <c r="AD377" s="68"/>
      <c r="AE377" s="68" t="s">
        <v>2104</v>
      </c>
      <c r="AF377" s="72">
        <v>1</v>
      </c>
      <c r="AG377" s="68"/>
      <c r="AH377" s="68" t="s">
        <v>56</v>
      </c>
      <c r="AI377" s="68" t="s">
        <v>56</v>
      </c>
      <c r="AJ377" s="68" t="s">
        <v>56</v>
      </c>
      <c r="AK377" s="68" t="str" cm="1">
        <f t="array" ref="AK3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7" s="69" t="s">
        <v>69</v>
      </c>
      <c r="AM377" s="69">
        <v>45096</v>
      </c>
    </row>
    <row r="378" spans="1:39" ht="15" customHeight="1" x14ac:dyDescent="0.3">
      <c r="A378" s="68">
        <v>451</v>
      </c>
      <c r="B378" s="68" t="s">
        <v>2661</v>
      </c>
      <c r="C378" s="69">
        <v>37518</v>
      </c>
      <c r="D378" s="68" t="s">
        <v>40</v>
      </c>
      <c r="E378" s="71">
        <v>20072022451</v>
      </c>
      <c r="F378" s="68">
        <v>4123972</v>
      </c>
      <c r="G378" s="68"/>
      <c r="H378" s="68"/>
      <c r="I378" s="68" t="s">
        <v>42</v>
      </c>
      <c r="J378" s="68" t="s">
        <v>2663</v>
      </c>
      <c r="K378" s="70" t="s">
        <v>2664</v>
      </c>
      <c r="L378" s="68" t="s">
        <v>2665</v>
      </c>
      <c r="M378" s="68" t="s">
        <v>2661</v>
      </c>
      <c r="N378" s="71">
        <v>5581992507090</v>
      </c>
      <c r="O378" s="71"/>
      <c r="P378" s="71"/>
      <c r="Q378" s="68" t="s">
        <v>2104</v>
      </c>
      <c r="R378" s="68" t="str" cm="1">
        <f t="array" ref="R378">_xlfn.IFS(BaseClientes[[#This Row],[tipoDeCliente]]="ADVISOR","ADVISOR",BaseClientes[[#This Row],[tipoDeCliente]]="FAMILIA","RETENCAO",BaseClientes[[#This Row],[tipoDeCliente]]="RETENCAO","RETENCAO",BaseClientes[[#This Row],[tipoDeCliente]]="NORMAL","CONSULTORIA",BaseClientes[[#This Row],[tipoDeCliente]]="HIBRIDO","CONSULTORIA")</f>
        <v>ADVISOR</v>
      </c>
      <c r="S378" s="68" t="s">
        <v>49</v>
      </c>
      <c r="T378" s="68" t="s">
        <v>50</v>
      </c>
      <c r="U378" s="68" t="s">
        <v>2666</v>
      </c>
      <c r="V378" s="71">
        <v>5581992507090</v>
      </c>
      <c r="W378" s="69">
        <v>44763</v>
      </c>
      <c r="X378" s="69">
        <v>44763</v>
      </c>
      <c r="Y378" s="68" t="s">
        <v>2665</v>
      </c>
      <c r="Z378" s="68" t="s">
        <v>2665</v>
      </c>
      <c r="AA378" s="68" t="s">
        <v>2667</v>
      </c>
      <c r="AB378" s="68" t="s">
        <v>2668</v>
      </c>
      <c r="AC378" s="68" t="s">
        <v>2015</v>
      </c>
      <c r="AD378" s="68"/>
      <c r="AE378" s="68" t="s">
        <v>2104</v>
      </c>
      <c r="AF378" s="72">
        <v>1</v>
      </c>
      <c r="AG378" s="68"/>
      <c r="AH378" s="68" t="s">
        <v>56</v>
      </c>
      <c r="AI378" s="68" t="s">
        <v>56</v>
      </c>
      <c r="AJ378" s="68" t="s">
        <v>56</v>
      </c>
      <c r="AK378" s="68" t="str" cm="1">
        <f t="array" ref="AK3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8" s="69" t="s">
        <v>69</v>
      </c>
      <c r="AM378" s="69">
        <v>45061</v>
      </c>
    </row>
    <row r="379" spans="1:39" ht="15" customHeight="1" x14ac:dyDescent="0.3">
      <c r="A379" s="68">
        <v>452</v>
      </c>
      <c r="B379" s="68" t="s">
        <v>2669</v>
      </c>
      <c r="C379" s="69">
        <v>28515</v>
      </c>
      <c r="D379" s="68" t="s">
        <v>72</v>
      </c>
      <c r="E379" s="71">
        <v>14102022452</v>
      </c>
      <c r="F379" s="68">
        <v>9301992</v>
      </c>
      <c r="G379" s="68"/>
      <c r="H379" s="68"/>
      <c r="I379" s="68" t="s">
        <v>4347</v>
      </c>
      <c r="J379" s="68" t="s">
        <v>2672</v>
      </c>
      <c r="K379" s="70" t="s">
        <v>2673</v>
      </c>
      <c r="L379" s="68" t="s">
        <v>2671</v>
      </c>
      <c r="M379" s="68" t="s">
        <v>2669</v>
      </c>
      <c r="N379" s="71">
        <v>5581997398989</v>
      </c>
      <c r="O379" s="71" t="s">
        <v>65</v>
      </c>
      <c r="P379" s="71"/>
      <c r="Q379" s="68" t="s">
        <v>1073</v>
      </c>
      <c r="R379" s="68" t="str" cm="1">
        <f t="array" ref="R379">_xlfn.IFS(BaseClientes[[#This Row],[tipoDeCliente]]="ADVISOR","ADVISOR",BaseClientes[[#This Row],[tipoDeCliente]]="FAMILIA","RETENCAO",BaseClientes[[#This Row],[tipoDeCliente]]="RETENCAO","RETENCAO",BaseClientes[[#This Row],[tipoDeCliente]]="NORMAL","CONSULTORIA",BaseClientes[[#This Row],[tipoDeCliente]]="HIBRIDO","CONSULTORIA")</f>
        <v>CONSULTORIA</v>
      </c>
      <c r="S379" s="68" t="s">
        <v>2675</v>
      </c>
      <c r="T379" s="68" t="s">
        <v>296</v>
      </c>
      <c r="U379" s="68" t="s">
        <v>2676</v>
      </c>
      <c r="V379" s="71">
        <v>5581997398989</v>
      </c>
      <c r="W379" s="69">
        <v>44848</v>
      </c>
      <c r="X379" s="69">
        <v>44848</v>
      </c>
      <c r="Y379" s="68" t="s">
        <v>2674</v>
      </c>
      <c r="Z379" s="68" t="s">
        <v>2671</v>
      </c>
      <c r="AA379" s="68" t="s">
        <v>2669</v>
      </c>
      <c r="AB379" s="68" t="s">
        <v>3894</v>
      </c>
      <c r="AC379" s="68" t="s">
        <v>2678</v>
      </c>
      <c r="AD379" s="68" t="s">
        <v>56</v>
      </c>
      <c r="AE379" s="68" t="s">
        <v>176</v>
      </c>
      <c r="AF379" s="72">
        <v>1</v>
      </c>
      <c r="AG379" s="68">
        <v>3</v>
      </c>
      <c r="AH379" s="68" t="s">
        <v>54</v>
      </c>
      <c r="AI379" s="68" t="s">
        <v>56</v>
      </c>
      <c r="AJ379" s="68" t="s">
        <v>54</v>
      </c>
      <c r="AK379" s="68" t="str" cm="1">
        <f t="array" ref="AK3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9" s="69" t="s">
        <v>58</v>
      </c>
      <c r="AM379" s="69"/>
    </row>
    <row r="380" spans="1:39" ht="15" customHeight="1" x14ac:dyDescent="0.3">
      <c r="A380" s="68">
        <v>454</v>
      </c>
      <c r="B380" s="68" t="s">
        <v>2683</v>
      </c>
      <c r="C380" s="69">
        <v>22387</v>
      </c>
      <c r="D380" s="68" t="s">
        <v>72</v>
      </c>
      <c r="E380" s="71">
        <v>5102022454</v>
      </c>
      <c r="F380" s="68">
        <v>4824944</v>
      </c>
      <c r="G380" s="68"/>
      <c r="H380" s="68"/>
      <c r="I380" s="68" t="s">
        <v>2685</v>
      </c>
      <c r="J380" s="68" t="s">
        <v>2686</v>
      </c>
      <c r="K380" s="70" t="s">
        <v>2687</v>
      </c>
      <c r="L380" s="68" t="s">
        <v>4344</v>
      </c>
      <c r="M380" s="68" t="s">
        <v>2683</v>
      </c>
      <c r="N380" s="71">
        <v>5581991138647</v>
      </c>
      <c r="O380" s="71" t="s">
        <v>65</v>
      </c>
      <c r="P380" s="71"/>
      <c r="Q380" s="68" t="s">
        <v>66</v>
      </c>
      <c r="R380" s="68" t="str" cm="1">
        <f t="array" ref="R380">_xlfn.IFS(BaseClientes[[#This Row],[tipoDeCliente]]="ADVISOR","ADVISOR",BaseClientes[[#This Row],[tipoDeCliente]]="FAMILIA","RETENCAO",BaseClientes[[#This Row],[tipoDeCliente]]="RETENCAO","RETENCAO",BaseClientes[[#This Row],[tipoDeCliente]]="NORMAL","CONSULTORIA",BaseClientes[[#This Row],[tipoDeCliente]]="HIBRIDO","CONSULTORIA")</f>
        <v>RETENCAO</v>
      </c>
      <c r="S380" s="68" t="s">
        <v>49</v>
      </c>
      <c r="T380" s="68" t="s">
        <v>50</v>
      </c>
      <c r="U380" s="68" t="s">
        <v>2689</v>
      </c>
      <c r="V380" s="71">
        <v>5581991138647</v>
      </c>
      <c r="W380" s="69">
        <v>44839</v>
      </c>
      <c r="X380" s="69">
        <v>44839</v>
      </c>
      <c r="Y380" s="68" t="s">
        <v>66</v>
      </c>
      <c r="Z380" s="68" t="s">
        <v>4344</v>
      </c>
      <c r="AA380" s="68" t="s">
        <v>2683</v>
      </c>
      <c r="AB380" s="68" t="s">
        <v>3893</v>
      </c>
      <c r="AC380" s="68" t="s">
        <v>53</v>
      </c>
      <c r="AD380" s="68" t="s">
        <v>56</v>
      </c>
      <c r="AE380" s="68" t="s">
        <v>55</v>
      </c>
      <c r="AF380" s="72">
        <v>1</v>
      </c>
      <c r="AG380" s="68"/>
      <c r="AH380" s="68" t="s">
        <v>54</v>
      </c>
      <c r="AI380" s="68" t="s">
        <v>56</v>
      </c>
      <c r="AJ380" s="68" t="s">
        <v>54</v>
      </c>
      <c r="AK380" s="68" t="str" cm="1">
        <f t="array" ref="AK3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0" s="69" t="s">
        <v>58</v>
      </c>
      <c r="AM380" s="69"/>
    </row>
    <row r="381" spans="1:39" ht="15" customHeight="1" x14ac:dyDescent="0.3">
      <c r="A381" s="68">
        <v>455</v>
      </c>
      <c r="B381" s="68" t="s">
        <v>3465</v>
      </c>
      <c r="C381" s="69">
        <v>31037</v>
      </c>
      <c r="D381" s="68" t="s">
        <v>40</v>
      </c>
      <c r="E381" s="71">
        <v>1112022455</v>
      </c>
      <c r="F381" s="68">
        <v>4309241</v>
      </c>
      <c r="G381" s="68"/>
      <c r="H381" s="68"/>
      <c r="I381" s="68" t="s">
        <v>42</v>
      </c>
      <c r="J381" s="68" t="s">
        <v>2692</v>
      </c>
      <c r="K381" s="70" t="s">
        <v>2693</v>
      </c>
      <c r="L381" s="68" t="s">
        <v>2694</v>
      </c>
      <c r="M381" s="68" t="s">
        <v>2690</v>
      </c>
      <c r="N381" s="71">
        <v>5581973472727</v>
      </c>
      <c r="O381" s="71" t="s">
        <v>65</v>
      </c>
      <c r="P381" s="71" t="s">
        <v>65</v>
      </c>
      <c r="Q381" s="68" t="s">
        <v>2104</v>
      </c>
      <c r="R381" s="68" t="str" cm="1">
        <f t="array" ref="R381">_xlfn.IFS(BaseClientes[[#This Row],[tipoDeCliente]]="ADVISOR","ADVISOR",BaseClientes[[#This Row],[tipoDeCliente]]="FAMILIA","RETENCAO",BaseClientes[[#This Row],[tipoDeCliente]]="RETENCAO","RETENCAO",BaseClientes[[#This Row],[tipoDeCliente]]="NORMAL","CONSULTORIA",BaseClientes[[#This Row],[tipoDeCliente]]="HIBRIDO","CONSULTORIA")</f>
        <v>ADVISOR</v>
      </c>
      <c r="S381" s="68" t="s">
        <v>2407</v>
      </c>
      <c r="T381" s="68" t="s">
        <v>50</v>
      </c>
      <c r="U381" s="68" t="s">
        <v>2695</v>
      </c>
      <c r="V381" s="71">
        <v>5581973472727</v>
      </c>
      <c r="W381" s="69">
        <v>44866</v>
      </c>
      <c r="X381" s="69">
        <v>44866</v>
      </c>
      <c r="Y381" s="68" t="s">
        <v>2694</v>
      </c>
      <c r="Z381" s="68" t="s">
        <v>2694</v>
      </c>
      <c r="AA381" s="68" t="s">
        <v>2696</v>
      </c>
      <c r="AB381" s="68" t="s">
        <v>3893</v>
      </c>
      <c r="AC381" s="68" t="s">
        <v>53</v>
      </c>
      <c r="AD381" s="68" t="s">
        <v>54</v>
      </c>
      <c r="AE381" s="68" t="s">
        <v>2104</v>
      </c>
      <c r="AF381" s="72">
        <v>1</v>
      </c>
      <c r="AG381" s="68"/>
      <c r="AH381" s="68" t="s">
        <v>56</v>
      </c>
      <c r="AI381" s="68" t="s">
        <v>56</v>
      </c>
      <c r="AJ381" s="68" t="s">
        <v>56</v>
      </c>
      <c r="AK381" s="68" t="str" cm="1">
        <f t="array" ref="AK3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1" s="69" t="s">
        <v>69</v>
      </c>
      <c r="AM381" s="69">
        <v>45154</v>
      </c>
    </row>
    <row r="382" spans="1:39" ht="15" customHeight="1" x14ac:dyDescent="0.3">
      <c r="A382" s="68">
        <v>456</v>
      </c>
      <c r="B382" s="68" t="s">
        <v>2697</v>
      </c>
      <c r="C382" s="69">
        <v>33373</v>
      </c>
      <c r="D382" s="68" t="s">
        <v>72</v>
      </c>
      <c r="E382" s="71">
        <v>18022022456</v>
      </c>
      <c r="F382" s="68">
        <v>4384235</v>
      </c>
      <c r="G382" s="68"/>
      <c r="H382" s="68"/>
      <c r="I382" s="68" t="s">
        <v>2699</v>
      </c>
      <c r="J382" s="68" t="s">
        <v>2700</v>
      </c>
      <c r="K382" s="70" t="s">
        <v>2701</v>
      </c>
      <c r="L382" s="68" t="s">
        <v>3948</v>
      </c>
      <c r="M382" s="68" t="s">
        <v>2697</v>
      </c>
      <c r="N382" s="71">
        <v>5581991255683</v>
      </c>
      <c r="O382" s="71" t="s">
        <v>106</v>
      </c>
      <c r="P382" s="71"/>
      <c r="Q382" s="68" t="s">
        <v>66</v>
      </c>
      <c r="R382" s="68" t="str" cm="1">
        <f t="array" ref="R382">_xlfn.IFS(BaseClientes[[#This Row],[tipoDeCliente]]="ADVISOR","ADVISOR",BaseClientes[[#This Row],[tipoDeCliente]]="FAMILIA","RETENCAO",BaseClientes[[#This Row],[tipoDeCliente]]="RETENCAO","RETENCAO",BaseClientes[[#This Row],[tipoDeCliente]]="NORMAL","CONSULTORIA",BaseClientes[[#This Row],[tipoDeCliente]]="HIBRIDO","CONSULTORIA")</f>
        <v>CONSULTORIA</v>
      </c>
      <c r="S382" s="68" t="s">
        <v>49</v>
      </c>
      <c r="T382" s="68" t="s">
        <v>50</v>
      </c>
      <c r="U382" s="68" t="s">
        <v>1948</v>
      </c>
      <c r="V382" s="71">
        <v>5581991255683</v>
      </c>
      <c r="W382" s="69">
        <v>44099</v>
      </c>
      <c r="X382" s="69">
        <v>44099</v>
      </c>
      <c r="Y382" s="68" t="s">
        <v>1947</v>
      </c>
      <c r="Z382" s="68" t="s">
        <v>1944</v>
      </c>
      <c r="AA382" s="68" t="s">
        <v>1942</v>
      </c>
      <c r="AB382" s="68" t="s">
        <v>3902</v>
      </c>
      <c r="AC382" s="68"/>
      <c r="AD382" s="68"/>
      <c r="AE382" s="68" t="s">
        <v>176</v>
      </c>
      <c r="AF382" s="72">
        <v>1</v>
      </c>
      <c r="AG382" s="68">
        <v>1</v>
      </c>
      <c r="AH382" s="68" t="s">
        <v>54</v>
      </c>
      <c r="AI382" s="68" t="s">
        <v>56</v>
      </c>
      <c r="AJ382" s="68" t="s">
        <v>54</v>
      </c>
      <c r="AK382" s="68" t="str" cm="1">
        <f t="array" ref="AK3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2" s="69" t="s">
        <v>58</v>
      </c>
      <c r="AM382" s="69"/>
    </row>
    <row r="383" spans="1:39" ht="15" customHeight="1" x14ac:dyDescent="0.3">
      <c r="A383" s="68">
        <v>457</v>
      </c>
      <c r="B383" s="68" t="s">
        <v>2704</v>
      </c>
      <c r="C383" s="69">
        <v>36394</v>
      </c>
      <c r="D383" s="68" t="s">
        <v>72</v>
      </c>
      <c r="E383" s="71">
        <v>18082022457</v>
      </c>
      <c r="F383" s="68">
        <v>9101054</v>
      </c>
      <c r="G383" s="68"/>
      <c r="H383" s="68"/>
      <c r="I383" s="68" t="s">
        <v>4327</v>
      </c>
      <c r="J383" s="68" t="s">
        <v>2707</v>
      </c>
      <c r="K383" s="70" t="s">
        <v>2708</v>
      </c>
      <c r="L383" s="68" t="s">
        <v>2709</v>
      </c>
      <c r="M383" s="68" t="s">
        <v>2453</v>
      </c>
      <c r="N383" s="71">
        <v>5562996067769</v>
      </c>
      <c r="O383" s="71" t="s">
        <v>65</v>
      </c>
      <c r="P383" s="71"/>
      <c r="Q383" s="68" t="s">
        <v>66</v>
      </c>
      <c r="R383" s="68" t="str" cm="1">
        <f t="array" ref="R383">_xlfn.IFS(BaseClientes[[#This Row],[tipoDeCliente]]="ADVISOR","ADVISOR",BaseClientes[[#This Row],[tipoDeCliente]]="FAMILIA","RETENCAO",BaseClientes[[#This Row],[tipoDeCliente]]="RETENCAO","RETENCAO",BaseClientes[[#This Row],[tipoDeCliente]]="NORMAL","CONSULTORIA",BaseClientes[[#This Row],[tipoDeCliente]]="HIBRIDO","CONSULTORIA")</f>
        <v>CONSULTORIA</v>
      </c>
      <c r="S383" s="68" t="s">
        <v>2459</v>
      </c>
      <c r="T383" s="68" t="s">
        <v>605</v>
      </c>
      <c r="U383" s="68" t="s">
        <v>2432</v>
      </c>
      <c r="V383" s="71">
        <v>5562998447760</v>
      </c>
      <c r="W383" s="69">
        <v>44791</v>
      </c>
      <c r="X383" s="69">
        <v>44791</v>
      </c>
      <c r="Y383" s="68" t="s">
        <v>2458</v>
      </c>
      <c r="Z383" s="68" t="s">
        <v>2455</v>
      </c>
      <c r="AA383" s="68" t="s">
        <v>2453</v>
      </c>
      <c r="AB383" s="68" t="s">
        <v>151</v>
      </c>
      <c r="AC383" s="68"/>
      <c r="AD383" s="68"/>
      <c r="AE383" s="68" t="s">
        <v>176</v>
      </c>
      <c r="AF383" s="72">
        <v>1</v>
      </c>
      <c r="AG383" s="68">
        <v>2</v>
      </c>
      <c r="AH383" s="68" t="s">
        <v>54</v>
      </c>
      <c r="AI383" s="68" t="s">
        <v>56</v>
      </c>
      <c r="AJ383" s="68" t="s">
        <v>54</v>
      </c>
      <c r="AK383" s="68" t="str" cm="1">
        <f t="array" ref="AK3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3" s="69" t="s">
        <v>58</v>
      </c>
      <c r="AM383" s="69"/>
    </row>
    <row r="384" spans="1:39" ht="15" customHeight="1" x14ac:dyDescent="0.3">
      <c r="A384" s="68">
        <v>458</v>
      </c>
      <c r="B384" s="68" t="s">
        <v>2710</v>
      </c>
      <c r="C384" s="69">
        <v>17692</v>
      </c>
      <c r="D384" s="68" t="s">
        <v>40</v>
      </c>
      <c r="E384" s="71">
        <v>8112022458</v>
      </c>
      <c r="F384" s="68"/>
      <c r="G384" s="68"/>
      <c r="H384" s="68"/>
      <c r="I384" s="68" t="s">
        <v>42</v>
      </c>
      <c r="J384" s="68" t="s">
        <v>2712</v>
      </c>
      <c r="K384" s="70" t="s">
        <v>2713</v>
      </c>
      <c r="L384" s="68" t="s">
        <v>2714</v>
      </c>
      <c r="M384" s="68" t="s">
        <v>2710</v>
      </c>
      <c r="N384" s="71">
        <v>5581988445032</v>
      </c>
      <c r="O384" s="71" t="s">
        <v>65</v>
      </c>
      <c r="P384" s="71"/>
      <c r="Q384" s="68" t="s">
        <v>66</v>
      </c>
      <c r="R384" s="68" t="str" cm="1">
        <f t="array" ref="R384">_xlfn.IFS(BaseClientes[[#This Row],[tipoDeCliente]]="ADVISOR","ADVISOR",BaseClientes[[#This Row],[tipoDeCliente]]="FAMILIA","RETENCAO",BaseClientes[[#This Row],[tipoDeCliente]]="RETENCAO","RETENCAO",BaseClientes[[#This Row],[tipoDeCliente]]="NORMAL","CONSULTORIA",BaseClientes[[#This Row],[tipoDeCliente]]="HIBRIDO","CONSULTORIA")</f>
        <v>CONSULTORIA</v>
      </c>
      <c r="S384" s="68" t="s">
        <v>49</v>
      </c>
      <c r="T384" s="68" t="s">
        <v>50</v>
      </c>
      <c r="U384" s="68" t="s">
        <v>1193</v>
      </c>
      <c r="V384" s="71">
        <v>5581988445032</v>
      </c>
      <c r="W384" s="69">
        <v>44873</v>
      </c>
      <c r="X384" s="69">
        <v>44839</v>
      </c>
      <c r="Y384" s="68" t="s">
        <v>2714</v>
      </c>
      <c r="Z384" s="68" t="s">
        <v>2714</v>
      </c>
      <c r="AA384" s="68" t="s">
        <v>2710</v>
      </c>
      <c r="AB384" s="68" t="s">
        <v>3950</v>
      </c>
      <c r="AC384" s="68" t="s">
        <v>140</v>
      </c>
      <c r="AD384" s="68" t="s">
        <v>56</v>
      </c>
      <c r="AE384" s="68" t="s">
        <v>176</v>
      </c>
      <c r="AF384" s="72">
        <v>1</v>
      </c>
      <c r="AG384" s="68"/>
      <c r="AH384" s="68" t="s">
        <v>56</v>
      </c>
      <c r="AI384" s="68" t="s">
        <v>56</v>
      </c>
      <c r="AJ384" s="68" t="s">
        <v>56</v>
      </c>
      <c r="AK384" s="68" t="str" cm="1">
        <f t="array" ref="AK3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4" s="69" t="s">
        <v>69</v>
      </c>
      <c r="AM384" s="69">
        <v>45751</v>
      </c>
    </row>
    <row r="385" spans="1:39" ht="15" customHeight="1" x14ac:dyDescent="0.3">
      <c r="A385" s="68">
        <v>459</v>
      </c>
      <c r="B385" s="68" t="s">
        <v>2715</v>
      </c>
      <c r="C385" s="69">
        <v>30347</v>
      </c>
      <c r="D385" s="68" t="s">
        <v>72</v>
      </c>
      <c r="E385" s="71">
        <v>7102022459</v>
      </c>
      <c r="F385" s="68">
        <v>9298250</v>
      </c>
      <c r="G385" s="68"/>
      <c r="H385" s="68"/>
      <c r="I385" s="68" t="s">
        <v>42</v>
      </c>
      <c r="J385" s="68" t="s">
        <v>2716</v>
      </c>
      <c r="K385" s="70" t="s">
        <v>2717</v>
      </c>
      <c r="L385" s="68" t="s">
        <v>4345</v>
      </c>
      <c r="M385" s="68" t="s">
        <v>2715</v>
      </c>
      <c r="N385" s="71">
        <v>5581991840102</v>
      </c>
      <c r="O385" s="71" t="s">
        <v>65</v>
      </c>
      <c r="P385" s="71"/>
      <c r="Q385" s="68" t="s">
        <v>1073</v>
      </c>
      <c r="R385" s="68" t="str" cm="1">
        <f t="array" ref="R385">_xlfn.IFS(BaseClientes[[#This Row],[tipoDeCliente]]="ADVISOR","ADVISOR",BaseClientes[[#This Row],[tipoDeCliente]]="FAMILIA","RETENCAO",BaseClientes[[#This Row],[tipoDeCliente]]="RETENCAO","RETENCAO",BaseClientes[[#This Row],[tipoDeCliente]]="NORMAL","CONSULTORIA",BaseClientes[[#This Row],[tipoDeCliente]]="HIBRIDO","CONSULTORIA")</f>
        <v>RETENCAO</v>
      </c>
      <c r="S385" s="68" t="s">
        <v>49</v>
      </c>
      <c r="T385" s="68" t="s">
        <v>50</v>
      </c>
      <c r="U385" s="68" t="s">
        <v>1660</v>
      </c>
      <c r="V385" s="71">
        <v>5581991840102</v>
      </c>
      <c r="W385" s="69">
        <v>44841</v>
      </c>
      <c r="X385" s="69">
        <v>44841</v>
      </c>
      <c r="Y385" s="68" t="s">
        <v>2718</v>
      </c>
      <c r="Z385" s="68" t="s">
        <v>4345</v>
      </c>
      <c r="AA385" s="68" t="s">
        <v>2715</v>
      </c>
      <c r="AB385" s="68" t="s">
        <v>4060</v>
      </c>
      <c r="AC385" s="68"/>
      <c r="AD385" s="68"/>
      <c r="AE385" s="68" t="s">
        <v>68</v>
      </c>
      <c r="AF385" s="72">
        <v>0</v>
      </c>
      <c r="AG385" s="68"/>
      <c r="AH385" s="68" t="s">
        <v>56</v>
      </c>
      <c r="AI385" s="68" t="s">
        <v>56</v>
      </c>
      <c r="AJ385" s="68" t="s">
        <v>56</v>
      </c>
      <c r="AK385" s="68" t="str" cm="1">
        <f t="array" ref="AK3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5" s="69" t="s">
        <v>58</v>
      </c>
      <c r="AM385" s="69"/>
    </row>
    <row r="386" spans="1:39" ht="15" customHeight="1" x14ac:dyDescent="0.3">
      <c r="A386" s="68">
        <v>460</v>
      </c>
      <c r="B386" s="68" t="s">
        <v>177</v>
      </c>
      <c r="C386" s="69">
        <v>31547</v>
      </c>
      <c r="D386" s="68" t="s">
        <v>40</v>
      </c>
      <c r="E386" s="71">
        <v>3112020460</v>
      </c>
      <c r="F386" s="68"/>
      <c r="G386" s="68">
        <v>4194671</v>
      </c>
      <c r="H386" s="68"/>
      <c r="I386" s="68" t="s">
        <v>3957</v>
      </c>
      <c r="J386" s="68" t="s">
        <v>181</v>
      </c>
      <c r="K386" s="70" t="s">
        <v>182</v>
      </c>
      <c r="L386" s="68" t="s">
        <v>3958</v>
      </c>
      <c r="M386" s="68" t="s">
        <v>177</v>
      </c>
      <c r="N386" s="71">
        <v>5517996065606</v>
      </c>
      <c r="O386" s="71" t="s">
        <v>106</v>
      </c>
      <c r="P386" s="71" t="s">
        <v>106</v>
      </c>
      <c r="Q386" s="68" t="s">
        <v>66</v>
      </c>
      <c r="R386" s="68" t="str" cm="1">
        <f t="array" ref="R386">_xlfn.IFS(BaseClientes[[#This Row],[tipoDeCliente]]="ADVISOR","ADVISOR",BaseClientes[[#This Row],[tipoDeCliente]]="FAMILIA","RETENCAO",BaseClientes[[#This Row],[tipoDeCliente]]="RETENCAO","RETENCAO",BaseClientes[[#This Row],[tipoDeCliente]]="NORMAL","CONSULTORIA",BaseClientes[[#This Row],[tipoDeCliente]]="HIBRIDO","CONSULTORIA")</f>
        <v>CONSULTORIA</v>
      </c>
      <c r="S386" s="68" t="s">
        <v>184</v>
      </c>
      <c r="T386" s="68" t="s">
        <v>185</v>
      </c>
      <c r="U386" s="68" t="s">
        <v>186</v>
      </c>
      <c r="V386" s="71">
        <v>5517996065606</v>
      </c>
      <c r="W386" s="69">
        <v>44138</v>
      </c>
      <c r="X386" s="69">
        <v>44138</v>
      </c>
      <c r="Y386" s="68" t="s">
        <v>183</v>
      </c>
      <c r="Z386" s="68" t="s">
        <v>180</v>
      </c>
      <c r="AA386" s="68" t="s">
        <v>177</v>
      </c>
      <c r="AB386" s="68" t="s">
        <v>3893</v>
      </c>
      <c r="AC386" s="68" t="s">
        <v>53</v>
      </c>
      <c r="AD386" s="68" t="s">
        <v>54</v>
      </c>
      <c r="AE386" s="68" t="s">
        <v>176</v>
      </c>
      <c r="AF386" s="72">
        <v>1</v>
      </c>
      <c r="AG386" s="68" t="s">
        <v>187</v>
      </c>
      <c r="AH386" s="68" t="s">
        <v>54</v>
      </c>
      <c r="AI386" s="68" t="s">
        <v>56</v>
      </c>
      <c r="AJ386" s="68" t="s">
        <v>54</v>
      </c>
      <c r="AK386" s="68" t="str" cm="1">
        <f t="array" ref="AK3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6" s="69" t="s">
        <v>58</v>
      </c>
      <c r="AM386" s="69"/>
    </row>
    <row r="387" spans="1:39" ht="15" customHeight="1" x14ac:dyDescent="0.3">
      <c r="A387" s="68">
        <v>461</v>
      </c>
      <c r="B387" s="68" t="s">
        <v>2721</v>
      </c>
      <c r="C387" s="69">
        <v>29892</v>
      </c>
      <c r="D387" s="68" t="s">
        <v>72</v>
      </c>
      <c r="E387" s="71">
        <v>20112022461</v>
      </c>
      <c r="F387" s="68">
        <v>7117925</v>
      </c>
      <c r="G387" s="68"/>
      <c r="H387" s="68"/>
      <c r="I387" s="187" t="s">
        <v>4352</v>
      </c>
      <c r="J387" s="68" t="s">
        <v>2722</v>
      </c>
      <c r="K387" s="70" t="s">
        <v>2723</v>
      </c>
      <c r="L387" s="68" t="s">
        <v>4353</v>
      </c>
      <c r="M387" s="68" t="s">
        <v>2721</v>
      </c>
      <c r="N387" s="71">
        <v>5581999606076</v>
      </c>
      <c r="O387" s="71" t="s">
        <v>65</v>
      </c>
      <c r="P387" s="71"/>
      <c r="Q387" s="68" t="s">
        <v>1073</v>
      </c>
      <c r="R387" s="68" t="str" cm="1">
        <f t="array" ref="R387">_xlfn.IFS(BaseClientes[[#This Row],[tipoDeCliente]]="ADVISOR","ADVISOR",BaseClientes[[#This Row],[tipoDeCliente]]="FAMILIA","RETENCAO",BaseClientes[[#This Row],[tipoDeCliente]]="RETENCAO","RETENCAO",BaseClientes[[#This Row],[tipoDeCliente]]="NORMAL","CONSULTORIA",BaseClientes[[#This Row],[tipoDeCliente]]="HIBRIDO","CONSULTORIA")</f>
        <v>RETENCAO</v>
      </c>
      <c r="S387" s="68" t="s">
        <v>49</v>
      </c>
      <c r="T387" s="68" t="s">
        <v>50</v>
      </c>
      <c r="U387" s="68" t="s">
        <v>51</v>
      </c>
      <c r="V387" s="71">
        <v>5581999606076</v>
      </c>
      <c r="W387" s="69">
        <v>44885</v>
      </c>
      <c r="X387" s="69">
        <v>44885</v>
      </c>
      <c r="Y387" s="68" t="s">
        <v>2724</v>
      </c>
      <c r="Z387" s="68" t="s">
        <v>4353</v>
      </c>
      <c r="AA387" s="68" t="s">
        <v>2721</v>
      </c>
      <c r="AB387" s="68" t="s">
        <v>3893</v>
      </c>
      <c r="AC387" s="68" t="s">
        <v>53</v>
      </c>
      <c r="AD387" s="68" t="s">
        <v>54</v>
      </c>
      <c r="AE387" s="68" t="s">
        <v>68</v>
      </c>
      <c r="AF387" s="72">
        <v>0</v>
      </c>
      <c r="AG387" s="68"/>
      <c r="AH387" s="68" t="s">
        <v>56</v>
      </c>
      <c r="AI387" s="68" t="s">
        <v>56</v>
      </c>
      <c r="AJ387" s="68" t="s">
        <v>56</v>
      </c>
      <c r="AK387" s="68" t="str" cm="1">
        <f t="array" ref="AK3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7" s="69" t="s">
        <v>69</v>
      </c>
      <c r="AM387" s="69">
        <v>45862</v>
      </c>
    </row>
    <row r="388" spans="1:39" ht="15" customHeight="1" x14ac:dyDescent="0.3">
      <c r="A388" s="68">
        <v>462</v>
      </c>
      <c r="B388" s="68" t="s">
        <v>2725</v>
      </c>
      <c r="C388" s="69">
        <v>33546</v>
      </c>
      <c r="D388" s="68" t="s">
        <v>40</v>
      </c>
      <c r="E388" s="71">
        <v>17112022462</v>
      </c>
      <c r="F388" s="68">
        <v>493024</v>
      </c>
      <c r="G388" s="68"/>
      <c r="H388" s="68"/>
      <c r="I388" s="68" t="s">
        <v>4351</v>
      </c>
      <c r="J388" s="68" t="s">
        <v>2727</v>
      </c>
      <c r="K388" s="70" t="s">
        <v>2728</v>
      </c>
      <c r="L388" s="68" t="s">
        <v>2726</v>
      </c>
      <c r="M388" s="68" t="s">
        <v>2725</v>
      </c>
      <c r="N388" s="71">
        <v>5581996090003</v>
      </c>
      <c r="O388" s="71" t="s">
        <v>65</v>
      </c>
      <c r="P388" s="71"/>
      <c r="Q388" s="68" t="s">
        <v>66</v>
      </c>
      <c r="R388" s="68" t="str" cm="1">
        <f t="array" ref="R388">_xlfn.IFS(BaseClientes[[#This Row],[tipoDeCliente]]="ADVISOR","ADVISOR",BaseClientes[[#This Row],[tipoDeCliente]]="FAMILIA","RETENCAO",BaseClientes[[#This Row],[tipoDeCliente]]="RETENCAO","RETENCAO",BaseClientes[[#This Row],[tipoDeCliente]]="NORMAL","CONSULTORIA",BaseClientes[[#This Row],[tipoDeCliente]]="HIBRIDO","CONSULTORIA")</f>
        <v>CONSULTORIA</v>
      </c>
      <c r="S388" s="68" t="s">
        <v>49</v>
      </c>
      <c r="T388" s="68" t="s">
        <v>50</v>
      </c>
      <c r="U388" s="68" t="s">
        <v>2189</v>
      </c>
      <c r="V388" s="71">
        <v>5581996090003</v>
      </c>
      <c r="W388" s="69">
        <v>44882</v>
      </c>
      <c r="X388" s="69">
        <v>44882</v>
      </c>
      <c r="Y388" s="68" t="s">
        <v>2729</v>
      </c>
      <c r="Z388" s="68" t="s">
        <v>2726</v>
      </c>
      <c r="AA388" s="68" t="s">
        <v>2725</v>
      </c>
      <c r="AB388" s="68" t="s">
        <v>3912</v>
      </c>
      <c r="AC388" s="68" t="s">
        <v>140</v>
      </c>
      <c r="AD388" s="68" t="s">
        <v>54</v>
      </c>
      <c r="AE388" s="68" t="s">
        <v>176</v>
      </c>
      <c r="AF388" s="72">
        <v>1</v>
      </c>
      <c r="AG388" s="68">
        <v>2</v>
      </c>
      <c r="AH388" s="68" t="s">
        <v>54</v>
      </c>
      <c r="AI388" s="68" t="s">
        <v>56</v>
      </c>
      <c r="AJ388" s="68" t="s">
        <v>54</v>
      </c>
      <c r="AK388" s="68" t="str" cm="1">
        <f t="array" ref="AK3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8" s="69" t="s">
        <v>58</v>
      </c>
      <c r="AM388" s="69"/>
    </row>
    <row r="389" spans="1:39" ht="15" customHeight="1" x14ac:dyDescent="0.3">
      <c r="A389" s="68">
        <v>463</v>
      </c>
      <c r="B389" s="68" t="s">
        <v>2730</v>
      </c>
      <c r="C389" s="69">
        <v>35368</v>
      </c>
      <c r="D389" s="68" t="s">
        <v>40</v>
      </c>
      <c r="E389" s="71">
        <v>17112022463</v>
      </c>
      <c r="F389" s="68">
        <v>3478782</v>
      </c>
      <c r="G389" s="68"/>
      <c r="H389" s="68"/>
      <c r="I389" s="68" t="s">
        <v>42</v>
      </c>
      <c r="J389" s="68" t="s">
        <v>2731</v>
      </c>
      <c r="K389" s="70" t="s">
        <v>2732</v>
      </c>
      <c r="L389" s="68" t="s">
        <v>2733</v>
      </c>
      <c r="M389" s="68" t="s">
        <v>2730</v>
      </c>
      <c r="N389" s="71">
        <v>55819996450100</v>
      </c>
      <c r="O389" s="71" t="s">
        <v>65</v>
      </c>
      <c r="P389" s="71"/>
      <c r="Q389" s="68" t="s">
        <v>304</v>
      </c>
      <c r="R389" s="68" t="str" cm="1">
        <f t="array" ref="R389">_xlfn.IFS(BaseClientes[[#This Row],[tipoDeCliente]]="ADVISOR","ADVISOR",BaseClientes[[#This Row],[tipoDeCliente]]="FAMILIA","RETENCAO",BaseClientes[[#This Row],[tipoDeCliente]]="RETENCAO","RETENCAO",BaseClientes[[#This Row],[tipoDeCliente]]="NORMAL","CONSULTORIA",BaseClientes[[#This Row],[tipoDeCliente]]="HIBRIDO","CONSULTORIA")</f>
        <v>RETENCAO</v>
      </c>
      <c r="S389" s="68" t="s">
        <v>2407</v>
      </c>
      <c r="T389" s="68" t="s">
        <v>50</v>
      </c>
      <c r="U389" s="68" t="s">
        <v>2734</v>
      </c>
      <c r="V389" s="71">
        <v>55819996450100</v>
      </c>
      <c r="W389" s="69">
        <v>44882</v>
      </c>
      <c r="X389" s="69">
        <v>44830</v>
      </c>
      <c r="Y389" s="68" t="s">
        <v>2733</v>
      </c>
      <c r="Z389" s="68" t="s">
        <v>2733</v>
      </c>
      <c r="AA389" s="68" t="s">
        <v>2735</v>
      </c>
      <c r="AB389" s="68" t="s">
        <v>2668</v>
      </c>
      <c r="AC389" s="68" t="s">
        <v>140</v>
      </c>
      <c r="AD389" s="68" t="s">
        <v>1830</v>
      </c>
      <c r="AE389" s="68" t="s">
        <v>68</v>
      </c>
      <c r="AF389" s="72">
        <v>0</v>
      </c>
      <c r="AG389" s="68"/>
      <c r="AH389" s="68" t="s">
        <v>56</v>
      </c>
      <c r="AI389" s="68" t="s">
        <v>56</v>
      </c>
      <c r="AJ389" s="68" t="s">
        <v>56</v>
      </c>
      <c r="AK389" s="68" t="str" cm="1">
        <f t="array" ref="AK3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9" s="69" t="s">
        <v>69</v>
      </c>
      <c r="AM389" s="69">
        <v>45191</v>
      </c>
    </row>
    <row r="390" spans="1:39" ht="15" customHeight="1" x14ac:dyDescent="0.3">
      <c r="A390" s="68">
        <v>464</v>
      </c>
      <c r="B390" s="68" t="s">
        <v>2736</v>
      </c>
      <c r="C390" s="69"/>
      <c r="D390" s="68" t="s">
        <v>40</v>
      </c>
      <c r="E390" s="71">
        <v>24112022464</v>
      </c>
      <c r="F390" s="68"/>
      <c r="G390" s="68">
        <v>4918322</v>
      </c>
      <c r="H390" s="68"/>
      <c r="I390" s="68" t="s">
        <v>42</v>
      </c>
      <c r="J390" s="68" t="s">
        <v>2737</v>
      </c>
      <c r="K390" s="70" t="s">
        <v>2738</v>
      </c>
      <c r="L390" s="68" t="s">
        <v>2739</v>
      </c>
      <c r="M390" s="68" t="s">
        <v>2736</v>
      </c>
      <c r="N390" s="71" t="s">
        <v>2740</v>
      </c>
      <c r="O390" s="71"/>
      <c r="P390" s="71" t="s">
        <v>65</v>
      </c>
      <c r="Q390" s="68" t="s">
        <v>2104</v>
      </c>
      <c r="R390" s="68" t="str" cm="1">
        <f t="array" ref="R390">_xlfn.IFS(BaseClientes[[#This Row],[tipoDeCliente]]="ADVISOR","ADVISOR",BaseClientes[[#This Row],[tipoDeCliente]]="FAMILIA","RETENCAO",BaseClientes[[#This Row],[tipoDeCliente]]="RETENCAO","RETENCAO",BaseClientes[[#This Row],[tipoDeCliente]]="NORMAL","CONSULTORIA",BaseClientes[[#This Row],[tipoDeCliente]]="HIBRIDO","CONSULTORIA")</f>
        <v>ADVISOR</v>
      </c>
      <c r="S390" s="68" t="s">
        <v>2799</v>
      </c>
      <c r="T390" s="68" t="s">
        <v>185</v>
      </c>
      <c r="U390" s="68" t="s">
        <v>2741</v>
      </c>
      <c r="V390" s="71" t="s">
        <v>2740</v>
      </c>
      <c r="W390" s="69">
        <v>44889</v>
      </c>
      <c r="X390" s="69">
        <v>44889</v>
      </c>
      <c r="Y390" s="68" t="s">
        <v>2739</v>
      </c>
      <c r="Z390" s="68" t="s">
        <v>2739</v>
      </c>
      <c r="AA390" s="68" t="s">
        <v>2736</v>
      </c>
      <c r="AB390" s="68" t="s">
        <v>3950</v>
      </c>
      <c r="AC390" s="68" t="s">
        <v>2015</v>
      </c>
      <c r="AD390" s="68" t="s">
        <v>54</v>
      </c>
      <c r="AE390" s="68" t="s">
        <v>2104</v>
      </c>
      <c r="AF390" s="72">
        <v>1</v>
      </c>
      <c r="AG390" s="68"/>
      <c r="AH390" s="68" t="s">
        <v>56</v>
      </c>
      <c r="AI390" s="68" t="s">
        <v>56</v>
      </c>
      <c r="AJ390" s="68" t="s">
        <v>56</v>
      </c>
      <c r="AK390" s="68" t="str" cm="1">
        <f t="array" ref="AK3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0" s="69" t="s">
        <v>69</v>
      </c>
      <c r="AM390" s="69">
        <v>45167</v>
      </c>
    </row>
    <row r="391" spans="1:39" ht="15" customHeight="1" x14ac:dyDescent="0.3">
      <c r="A391" s="68">
        <v>465</v>
      </c>
      <c r="B391" s="68" t="s">
        <v>2742</v>
      </c>
      <c r="C391" s="69">
        <v>31041</v>
      </c>
      <c r="D391" s="68" t="s">
        <v>40</v>
      </c>
      <c r="E391" s="71">
        <v>16112022465</v>
      </c>
      <c r="F391" s="68">
        <v>7143143</v>
      </c>
      <c r="G391" s="68"/>
      <c r="H391" s="68"/>
      <c r="I391" s="68" t="s">
        <v>4350</v>
      </c>
      <c r="J391" s="68" t="s">
        <v>2744</v>
      </c>
      <c r="K391" s="70" t="s">
        <v>2745</v>
      </c>
      <c r="L391" s="68" t="s">
        <v>2743</v>
      </c>
      <c r="M391" s="68" t="s">
        <v>2742</v>
      </c>
      <c r="N391" s="71">
        <v>5581987852125</v>
      </c>
      <c r="O391" s="71" t="s">
        <v>65</v>
      </c>
      <c r="P391" s="71"/>
      <c r="Q391" s="68" t="s">
        <v>66</v>
      </c>
      <c r="R391" s="68" t="str" cm="1">
        <f t="array" ref="R391">_xlfn.IFS(BaseClientes[[#This Row],[tipoDeCliente]]="ADVISOR","ADVISOR",BaseClientes[[#This Row],[tipoDeCliente]]="FAMILIA","RETENCAO",BaseClientes[[#This Row],[tipoDeCliente]]="RETENCAO","RETENCAO",BaseClientes[[#This Row],[tipoDeCliente]]="NORMAL","CONSULTORIA",BaseClientes[[#This Row],[tipoDeCliente]]="HIBRIDO","CONSULTORIA")</f>
        <v>CONSULTORIA</v>
      </c>
      <c r="S391" s="68" t="s">
        <v>49</v>
      </c>
      <c r="T391" s="68" t="s">
        <v>50</v>
      </c>
      <c r="U391" s="68" t="s">
        <v>2747</v>
      </c>
      <c r="V391" s="71">
        <v>5581987852125</v>
      </c>
      <c r="W391" s="69">
        <v>44881</v>
      </c>
      <c r="X391" s="69">
        <v>44881</v>
      </c>
      <c r="Y391" s="68" t="s">
        <v>2746</v>
      </c>
      <c r="Z391" s="68" t="s">
        <v>2743</v>
      </c>
      <c r="AA391" s="68" t="s">
        <v>2742</v>
      </c>
      <c r="AB391" s="68" t="s">
        <v>3902</v>
      </c>
      <c r="AC391" s="68" t="s">
        <v>140</v>
      </c>
      <c r="AD391" s="68" t="s">
        <v>54</v>
      </c>
      <c r="AE391" s="68" t="s">
        <v>176</v>
      </c>
      <c r="AF391" s="72">
        <v>1</v>
      </c>
      <c r="AG391" s="68">
        <v>2</v>
      </c>
      <c r="AH391" s="68" t="s">
        <v>54</v>
      </c>
      <c r="AI391" s="68" t="s">
        <v>54</v>
      </c>
      <c r="AJ391" s="68" t="s">
        <v>54</v>
      </c>
      <c r="AK391" s="68" t="str" cm="1">
        <f t="array" ref="AK3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1" s="69" t="s">
        <v>58</v>
      </c>
      <c r="AM391" s="69"/>
    </row>
    <row r="392" spans="1:39" ht="15" customHeight="1" x14ac:dyDescent="0.3">
      <c r="A392" s="68">
        <v>466</v>
      </c>
      <c r="B392" s="68" t="s">
        <v>2748</v>
      </c>
      <c r="C392" s="69">
        <v>23218</v>
      </c>
      <c r="D392" s="68" t="s">
        <v>40</v>
      </c>
      <c r="E392" s="71">
        <v>30112022466</v>
      </c>
      <c r="F392" s="68">
        <v>2695353</v>
      </c>
      <c r="G392" s="68"/>
      <c r="H392" s="68"/>
      <c r="I392" s="68" t="s">
        <v>4357</v>
      </c>
      <c r="J392" s="68" t="s">
        <v>2750</v>
      </c>
      <c r="K392" s="105" t="s">
        <v>2751</v>
      </c>
      <c r="L392" s="68" t="s">
        <v>4358</v>
      </c>
      <c r="M392" s="68" t="s">
        <v>760</v>
      </c>
      <c r="N392" s="71">
        <v>5513974099590</v>
      </c>
      <c r="O392" s="71" t="s">
        <v>106</v>
      </c>
      <c r="P392" s="71"/>
      <c r="Q392" s="68" t="s">
        <v>66</v>
      </c>
      <c r="R392" s="68" t="str" cm="1">
        <f t="array" ref="R392">_xlfn.IFS(BaseClientes[[#This Row],[tipoDeCliente]]="ADVISOR","ADVISOR",BaseClientes[[#This Row],[tipoDeCliente]]="FAMILIA","RETENCAO",BaseClientes[[#This Row],[tipoDeCliente]]="RETENCAO","RETENCAO",BaseClientes[[#This Row],[tipoDeCliente]]="NORMAL","CONSULTORIA",BaseClientes[[#This Row],[tipoDeCliente]]="HIBRIDO","CONSULTORIA")</f>
        <v>CONSULTORIA</v>
      </c>
      <c r="S392" s="68" t="s">
        <v>767</v>
      </c>
      <c r="T392" s="68" t="s">
        <v>185</v>
      </c>
      <c r="U392" s="68" t="s">
        <v>2753</v>
      </c>
      <c r="V392" s="71">
        <v>5513974099590</v>
      </c>
      <c r="W392" s="69">
        <v>44895</v>
      </c>
      <c r="X392" s="69">
        <v>44895</v>
      </c>
      <c r="Y392" s="68" t="s">
        <v>4010</v>
      </c>
      <c r="Z392" s="68" t="s">
        <v>4358</v>
      </c>
      <c r="AA392" s="68" t="s">
        <v>2748</v>
      </c>
      <c r="AB392" s="68" t="s">
        <v>3899</v>
      </c>
      <c r="AC392" s="68" t="s">
        <v>140</v>
      </c>
      <c r="AD392" s="68" t="s">
        <v>54</v>
      </c>
      <c r="AE392" s="68" t="s">
        <v>176</v>
      </c>
      <c r="AF392" s="72">
        <v>1</v>
      </c>
      <c r="AG392" s="68">
        <v>1</v>
      </c>
      <c r="AH392" s="68" t="s">
        <v>54</v>
      </c>
      <c r="AI392" s="68" t="s">
        <v>56</v>
      </c>
      <c r="AJ392" s="68" t="s">
        <v>54</v>
      </c>
      <c r="AK392" s="68" t="str" cm="1">
        <f t="array" ref="AK3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2" s="69" t="s">
        <v>58</v>
      </c>
      <c r="AM392" s="69"/>
    </row>
    <row r="393" spans="1:39" ht="15" customHeight="1" x14ac:dyDescent="0.3">
      <c r="A393" s="68">
        <v>467</v>
      </c>
      <c r="B393" s="68" t="s">
        <v>2754</v>
      </c>
      <c r="C393" s="69">
        <v>30341</v>
      </c>
      <c r="D393" s="68" t="s">
        <v>40</v>
      </c>
      <c r="E393" s="71">
        <v>8122022467</v>
      </c>
      <c r="F393" s="68">
        <v>9340499</v>
      </c>
      <c r="G393" s="68"/>
      <c r="H393" s="68"/>
      <c r="I393" s="68" t="s">
        <v>42</v>
      </c>
      <c r="J393" s="68" t="s">
        <v>2755</v>
      </c>
      <c r="K393" s="70" t="s">
        <v>2756</v>
      </c>
      <c r="L393" s="68" t="s">
        <v>4366</v>
      </c>
      <c r="M393" s="68" t="s">
        <v>2754</v>
      </c>
      <c r="N393" s="71">
        <v>5581999087345</v>
      </c>
      <c r="O393" s="71" t="s">
        <v>65</v>
      </c>
      <c r="P393" s="71"/>
      <c r="Q393" s="68" t="s">
        <v>1073</v>
      </c>
      <c r="R393" s="68" t="str" cm="1">
        <f t="array" ref="R393">_xlfn.IFS(BaseClientes[[#This Row],[tipoDeCliente]]="ADVISOR","ADVISOR",BaseClientes[[#This Row],[tipoDeCliente]]="FAMILIA","RETENCAO",BaseClientes[[#This Row],[tipoDeCliente]]="RETENCAO","RETENCAO",BaseClientes[[#This Row],[tipoDeCliente]]="NORMAL","CONSULTORIA",BaseClientes[[#This Row],[tipoDeCliente]]="HIBRIDO","CONSULTORIA")</f>
        <v>RETENCAO</v>
      </c>
      <c r="S393" s="68" t="s">
        <v>49</v>
      </c>
      <c r="T393" s="68" t="s">
        <v>50</v>
      </c>
      <c r="U393" s="68" t="s">
        <v>265</v>
      </c>
      <c r="V393" s="71">
        <v>5581999087345</v>
      </c>
      <c r="W393" s="69">
        <v>44903</v>
      </c>
      <c r="X393" s="69">
        <v>44903</v>
      </c>
      <c r="Y393" s="68" t="s">
        <v>2757</v>
      </c>
      <c r="Z393" s="68" t="s">
        <v>4366</v>
      </c>
      <c r="AA393" s="68" t="s">
        <v>2754</v>
      </c>
      <c r="AB393" s="68" t="s">
        <v>3893</v>
      </c>
      <c r="AC393" s="68"/>
      <c r="AD393" s="68"/>
      <c r="AE393" s="68" t="s">
        <v>68</v>
      </c>
      <c r="AF393" s="72">
        <v>0</v>
      </c>
      <c r="AG393" s="68"/>
      <c r="AH393" s="68" t="s">
        <v>56</v>
      </c>
      <c r="AI393" s="68" t="s">
        <v>56</v>
      </c>
      <c r="AJ393" s="68" t="s">
        <v>56</v>
      </c>
      <c r="AK393" s="68" t="str" cm="1">
        <f t="array" ref="AK3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3" s="69" t="s">
        <v>58</v>
      </c>
      <c r="AM393" s="69"/>
    </row>
    <row r="394" spans="1:39" ht="15" customHeight="1" x14ac:dyDescent="0.3">
      <c r="A394" s="68">
        <v>468</v>
      </c>
      <c r="B394" s="68" t="s">
        <v>2758</v>
      </c>
      <c r="C394" s="69">
        <v>35670</v>
      </c>
      <c r="D394" s="68" t="s">
        <v>72</v>
      </c>
      <c r="E394" s="71">
        <v>3112022468</v>
      </c>
      <c r="F394" s="68">
        <v>9379548</v>
      </c>
      <c r="G394" s="68"/>
      <c r="H394" s="68"/>
      <c r="I394" s="68" t="s">
        <v>42</v>
      </c>
      <c r="J394" s="68" t="s">
        <v>2759</v>
      </c>
      <c r="K394" s="70" t="s">
        <v>2760</v>
      </c>
      <c r="L394" s="68" t="s">
        <v>4348</v>
      </c>
      <c r="M394" s="68" t="s">
        <v>2758</v>
      </c>
      <c r="N394" s="71">
        <v>5581988082484</v>
      </c>
      <c r="O394" s="71" t="s">
        <v>65</v>
      </c>
      <c r="P394" s="71"/>
      <c r="Q394" s="68" t="s">
        <v>1513</v>
      </c>
      <c r="R394" s="68" t="str" cm="1">
        <f t="array" ref="R394">_xlfn.IFS(BaseClientes[[#This Row],[tipoDeCliente]]="ADVISOR","ADVISOR",BaseClientes[[#This Row],[tipoDeCliente]]="FAMILIA","RETENCAO",BaseClientes[[#This Row],[tipoDeCliente]]="RETENCAO","RETENCAO",BaseClientes[[#This Row],[tipoDeCliente]]="NORMAL","CONSULTORIA",BaseClientes[[#This Row],[tipoDeCliente]]="HIBRIDO","CONSULTORIA")</f>
        <v>RETENCAO</v>
      </c>
      <c r="S394" s="68" t="s">
        <v>49</v>
      </c>
      <c r="T394" s="68" t="s">
        <v>50</v>
      </c>
      <c r="U394" s="68" t="s">
        <v>95</v>
      </c>
      <c r="V394" s="71">
        <v>5581988082484</v>
      </c>
      <c r="W394" s="69">
        <v>44868</v>
      </c>
      <c r="X394" s="69">
        <v>44868</v>
      </c>
      <c r="Y394" s="68" t="s">
        <v>4349</v>
      </c>
      <c r="Z394" s="68" t="s">
        <v>4348</v>
      </c>
      <c r="AA394" s="68" t="s">
        <v>2758</v>
      </c>
      <c r="AB394" s="68" t="s">
        <v>3902</v>
      </c>
      <c r="AC394" s="68" t="s">
        <v>140</v>
      </c>
      <c r="AD394" s="68" t="s">
        <v>54</v>
      </c>
      <c r="AE394" s="68" t="s">
        <v>68</v>
      </c>
      <c r="AF394" s="72">
        <v>0</v>
      </c>
      <c r="AG394" s="68"/>
      <c r="AH394" s="68" t="s">
        <v>56</v>
      </c>
      <c r="AI394" s="68" t="s">
        <v>56</v>
      </c>
      <c r="AJ394" s="68" t="s">
        <v>56</v>
      </c>
      <c r="AK394" s="68" t="str" cm="1">
        <f t="array" ref="AK3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4" s="69" t="s">
        <v>69</v>
      </c>
      <c r="AM394" s="69">
        <v>45803</v>
      </c>
    </row>
    <row r="395" spans="1:39" ht="15" customHeight="1" x14ac:dyDescent="0.3">
      <c r="A395" s="68">
        <v>469</v>
      </c>
      <c r="B395" s="68" t="s">
        <v>2763</v>
      </c>
      <c r="C395" s="69">
        <v>25370</v>
      </c>
      <c r="D395" s="68" t="s">
        <v>72</v>
      </c>
      <c r="E395" s="71">
        <v>25112022469</v>
      </c>
      <c r="F395" s="68">
        <v>2699607</v>
      </c>
      <c r="G395" s="68"/>
      <c r="H395" s="68"/>
      <c r="I395" s="68" t="s">
        <v>4355</v>
      </c>
      <c r="J395" s="68" t="s">
        <v>2765</v>
      </c>
      <c r="K395" s="70" t="s">
        <v>2766</v>
      </c>
      <c r="L395" s="68" t="s">
        <v>4356</v>
      </c>
      <c r="M395" s="68" t="s">
        <v>2558</v>
      </c>
      <c r="N395" s="71" t="s">
        <v>2609</v>
      </c>
      <c r="O395" s="71" t="s">
        <v>65</v>
      </c>
      <c r="P395" s="71"/>
      <c r="Q395" s="68" t="s">
        <v>66</v>
      </c>
      <c r="R395" s="68" t="str" cm="1">
        <f t="array" ref="R395">_xlfn.IFS(BaseClientes[[#This Row],[tipoDeCliente]]="ADVISOR","ADVISOR",BaseClientes[[#This Row],[tipoDeCliente]]="FAMILIA","RETENCAO",BaseClientes[[#This Row],[tipoDeCliente]]="RETENCAO","RETENCAO",BaseClientes[[#This Row],[tipoDeCliente]]="NORMAL","CONSULTORIA",BaseClientes[[#This Row],[tipoDeCliente]]="HIBRIDO","CONSULTORIA")</f>
        <v>CONSULTORIA</v>
      </c>
      <c r="S395" s="68" t="s">
        <v>49</v>
      </c>
      <c r="T395" s="68" t="s">
        <v>50</v>
      </c>
      <c r="U395" s="68" t="s">
        <v>2768</v>
      </c>
      <c r="V395" s="71">
        <v>5581988380503</v>
      </c>
      <c r="W395" s="69">
        <v>44890</v>
      </c>
      <c r="X395" s="69">
        <v>44890</v>
      </c>
      <c r="Y395" s="68" t="s">
        <v>4336</v>
      </c>
      <c r="Z395" s="68" t="s">
        <v>4338</v>
      </c>
      <c r="AA395" s="68" t="s">
        <v>2603</v>
      </c>
      <c r="AB395" s="68" t="s">
        <v>3905</v>
      </c>
      <c r="AC395" s="68" t="s">
        <v>140</v>
      </c>
      <c r="AD395" s="68" t="s">
        <v>54</v>
      </c>
      <c r="AE395" s="68" t="s">
        <v>176</v>
      </c>
      <c r="AF395" s="72">
        <v>1</v>
      </c>
      <c r="AG395" s="68">
        <v>3</v>
      </c>
      <c r="AH395" s="68" t="s">
        <v>54</v>
      </c>
      <c r="AI395" s="68" t="s">
        <v>56</v>
      </c>
      <c r="AJ395" s="68" t="s">
        <v>54</v>
      </c>
      <c r="AK395" s="68" t="str" cm="1">
        <f t="array" ref="AK3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5" s="69" t="s">
        <v>58</v>
      </c>
      <c r="AM395" s="69"/>
    </row>
    <row r="396" spans="1:39" ht="15" customHeight="1" x14ac:dyDescent="0.3">
      <c r="A396" s="68">
        <v>470</v>
      </c>
      <c r="B396" s="68" t="s">
        <v>2769</v>
      </c>
      <c r="C396" s="69">
        <v>35681</v>
      </c>
      <c r="D396" s="68" t="s">
        <v>40</v>
      </c>
      <c r="E396" s="71">
        <v>8122022470</v>
      </c>
      <c r="F396" s="68">
        <v>2804318</v>
      </c>
      <c r="G396" s="68"/>
      <c r="H396" s="68"/>
      <c r="I396" s="68" t="s">
        <v>42</v>
      </c>
      <c r="J396" s="68" t="s">
        <v>2770</v>
      </c>
      <c r="K396" s="70" t="s">
        <v>2771</v>
      </c>
      <c r="L396" s="68" t="s">
        <v>4364</v>
      </c>
      <c r="M396" s="68" t="s">
        <v>2769</v>
      </c>
      <c r="N396" s="71">
        <v>5581999888849</v>
      </c>
      <c r="O396" s="71" t="s">
        <v>65</v>
      </c>
      <c r="P396" s="71"/>
      <c r="Q396" s="68" t="s">
        <v>316</v>
      </c>
      <c r="R396" s="68" t="str" cm="1">
        <f t="array" ref="R396">_xlfn.IFS(BaseClientes[[#This Row],[tipoDeCliente]]="ADVISOR","ADVISOR",BaseClientes[[#This Row],[tipoDeCliente]]="FAMILIA","RETENCAO",BaseClientes[[#This Row],[tipoDeCliente]]="RETENCAO","RETENCAO",BaseClientes[[#This Row],[tipoDeCliente]]="NORMAL","CONSULTORIA",BaseClientes[[#This Row],[tipoDeCliente]]="HIBRIDO","CONSULTORIA")</f>
        <v>RETENCAO</v>
      </c>
      <c r="S396" s="68" t="s">
        <v>49</v>
      </c>
      <c r="T396" s="68" t="s">
        <v>50</v>
      </c>
      <c r="U396" s="68" t="s">
        <v>2773</v>
      </c>
      <c r="V396" s="71">
        <v>5581999888849</v>
      </c>
      <c r="W396" s="69">
        <v>44903</v>
      </c>
      <c r="X396" s="69">
        <v>44903</v>
      </c>
      <c r="Y396" s="68" t="s">
        <v>2772</v>
      </c>
      <c r="Z396" s="68" t="s">
        <v>4364</v>
      </c>
      <c r="AA396" s="68" t="s">
        <v>2769</v>
      </c>
      <c r="AB396" s="68" t="s">
        <v>4365</v>
      </c>
      <c r="AC396" s="68"/>
      <c r="AD396" s="68"/>
      <c r="AE396" s="68" t="s">
        <v>68</v>
      </c>
      <c r="AF396" s="72">
        <v>1</v>
      </c>
      <c r="AG396" s="68"/>
      <c r="AH396" s="68" t="s">
        <v>56</v>
      </c>
      <c r="AI396" s="68" t="s">
        <v>56</v>
      </c>
      <c r="AJ396" s="68" t="s">
        <v>56</v>
      </c>
      <c r="AK396" s="68" t="str" cm="1">
        <f t="array" ref="AK3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6" s="69" t="s">
        <v>69</v>
      </c>
      <c r="AM396" s="69">
        <v>45803</v>
      </c>
    </row>
    <row r="397" spans="1:39" ht="15" customHeight="1" x14ac:dyDescent="0.3">
      <c r="A397" s="68">
        <v>471</v>
      </c>
      <c r="B397" s="68" t="s">
        <v>2775</v>
      </c>
      <c r="C397" s="69">
        <v>29771</v>
      </c>
      <c r="D397" s="68" t="s">
        <v>40</v>
      </c>
      <c r="E397" s="71">
        <v>21112022471</v>
      </c>
      <c r="F397" s="68">
        <v>3146044</v>
      </c>
      <c r="G397" s="68">
        <v>5185382</v>
      </c>
      <c r="H397" s="68"/>
      <c r="I397" s="68" t="s">
        <v>4354</v>
      </c>
      <c r="J397" s="68" t="s">
        <v>2777</v>
      </c>
      <c r="K397" s="70" t="s">
        <v>2778</v>
      </c>
      <c r="L397" s="68" t="s">
        <v>2776</v>
      </c>
      <c r="M397" s="68" t="s">
        <v>2775</v>
      </c>
      <c r="N397" s="71">
        <v>5581991519151</v>
      </c>
      <c r="O397" s="71" t="s">
        <v>106</v>
      </c>
      <c r="P397" s="71"/>
      <c r="Q397" s="68" t="s">
        <v>66</v>
      </c>
      <c r="R397" s="68" t="str" cm="1">
        <f t="array" ref="R397">_xlfn.IFS(BaseClientes[[#This Row],[tipoDeCliente]]="ADVISOR","ADVISOR",BaseClientes[[#This Row],[tipoDeCliente]]="FAMILIA","RETENCAO",BaseClientes[[#This Row],[tipoDeCliente]]="RETENCAO","RETENCAO",BaseClientes[[#This Row],[tipoDeCliente]]="NORMAL","CONSULTORIA",BaseClientes[[#This Row],[tipoDeCliente]]="HIBRIDO","CONSULTORIA")</f>
        <v>CONSULTORIA</v>
      </c>
      <c r="S397" s="68" t="s">
        <v>49</v>
      </c>
      <c r="T397" s="68" t="s">
        <v>50</v>
      </c>
      <c r="U397" s="68" t="s">
        <v>1438</v>
      </c>
      <c r="V397" s="71">
        <v>5581991519151</v>
      </c>
      <c r="W397" s="69">
        <v>44886</v>
      </c>
      <c r="X397" s="69">
        <v>44886</v>
      </c>
      <c r="Y397" s="68" t="s">
        <v>2779</v>
      </c>
      <c r="Z397" s="68" t="s">
        <v>2776</v>
      </c>
      <c r="AA397" s="68" t="s">
        <v>2775</v>
      </c>
      <c r="AB397" s="68" t="s">
        <v>3894</v>
      </c>
      <c r="AC397" s="68" t="s">
        <v>140</v>
      </c>
      <c r="AD397" s="68" t="s">
        <v>54</v>
      </c>
      <c r="AE397" s="68" t="s">
        <v>176</v>
      </c>
      <c r="AF397" s="72">
        <v>1</v>
      </c>
      <c r="AG397" s="68">
        <v>2</v>
      </c>
      <c r="AH397" s="68" t="s">
        <v>54</v>
      </c>
      <c r="AI397" s="68" t="s">
        <v>56</v>
      </c>
      <c r="AJ397" s="68" t="s">
        <v>54</v>
      </c>
      <c r="AK397" s="68" t="str" cm="1">
        <f t="array" ref="AK3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7" s="69" t="s">
        <v>58</v>
      </c>
      <c r="AM397" s="69"/>
    </row>
    <row r="398" spans="1:39" ht="15" customHeight="1" x14ac:dyDescent="0.3">
      <c r="A398" s="68">
        <v>472</v>
      </c>
      <c r="B398" s="68" t="s">
        <v>2780</v>
      </c>
      <c r="C398" s="69">
        <v>26827</v>
      </c>
      <c r="D398" s="68" t="s">
        <v>72</v>
      </c>
      <c r="E398" s="71">
        <v>22122022472</v>
      </c>
      <c r="F398" s="68">
        <v>3448400</v>
      </c>
      <c r="G398" s="68">
        <v>8298730</v>
      </c>
      <c r="H398" s="68"/>
      <c r="I398" s="68" t="s">
        <v>4371</v>
      </c>
      <c r="J398" s="68" t="s">
        <v>2782</v>
      </c>
      <c r="K398" s="105" t="s">
        <v>2783</v>
      </c>
      <c r="L398" s="68" t="s">
        <v>2781</v>
      </c>
      <c r="M398" s="68" t="s">
        <v>2780</v>
      </c>
      <c r="N398" s="71" t="s">
        <v>2785</v>
      </c>
      <c r="O398" s="71" t="s">
        <v>65</v>
      </c>
      <c r="P398" s="71"/>
      <c r="Q398" s="68" t="s">
        <v>66</v>
      </c>
      <c r="R398" s="68" t="str" cm="1">
        <f t="array" ref="R398">_xlfn.IFS(BaseClientes[[#This Row],[tipoDeCliente]]="ADVISOR","ADVISOR",BaseClientes[[#This Row],[tipoDeCliente]]="FAMILIA","RETENCAO",BaseClientes[[#This Row],[tipoDeCliente]]="RETENCAO","RETENCAO",BaseClientes[[#This Row],[tipoDeCliente]]="NORMAL","CONSULTORIA",BaseClientes[[#This Row],[tipoDeCliente]]="HIBRIDO","CONSULTORIA")</f>
        <v>CONSULTORIA</v>
      </c>
      <c r="S398" s="68" t="s">
        <v>698</v>
      </c>
      <c r="T398" s="68" t="s">
        <v>296</v>
      </c>
      <c r="U398" s="68" t="s">
        <v>2786</v>
      </c>
      <c r="V398" s="71" t="s">
        <v>2785</v>
      </c>
      <c r="W398" s="69">
        <v>44917</v>
      </c>
      <c r="X398" s="69">
        <v>44917</v>
      </c>
      <c r="Y398" s="68" t="s">
        <v>2784</v>
      </c>
      <c r="Z398" s="68" t="s">
        <v>2781</v>
      </c>
      <c r="AA398" s="68" t="s">
        <v>2780</v>
      </c>
      <c r="AB398" s="68" t="s">
        <v>3893</v>
      </c>
      <c r="AC398" s="68" t="s">
        <v>2015</v>
      </c>
      <c r="AD398" s="68" t="s">
        <v>54</v>
      </c>
      <c r="AE398" s="68" t="s">
        <v>176</v>
      </c>
      <c r="AF398" s="72">
        <v>1</v>
      </c>
      <c r="AG398" s="68">
        <v>2</v>
      </c>
      <c r="AH398" s="68" t="s">
        <v>54</v>
      </c>
      <c r="AI398" s="68" t="s">
        <v>56</v>
      </c>
      <c r="AJ398" s="68" t="s">
        <v>54</v>
      </c>
      <c r="AK398" s="68" t="str" cm="1">
        <f t="array" ref="AK3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8" s="69" t="s">
        <v>58</v>
      </c>
      <c r="AM398" s="69"/>
    </row>
    <row r="399" spans="1:39" ht="15" customHeight="1" x14ac:dyDescent="0.3">
      <c r="A399" s="68">
        <v>473</v>
      </c>
      <c r="B399" s="68" t="s">
        <v>2787</v>
      </c>
      <c r="C399" s="69">
        <v>31040</v>
      </c>
      <c r="D399" s="68" t="s">
        <v>72</v>
      </c>
      <c r="E399" s="71">
        <v>7122022473</v>
      </c>
      <c r="F399" s="68">
        <v>7782612</v>
      </c>
      <c r="G399" s="68">
        <v>2742201</v>
      </c>
      <c r="H399" s="68"/>
      <c r="I399" s="68" t="s">
        <v>4362</v>
      </c>
      <c r="J399" s="68" t="s">
        <v>2789</v>
      </c>
      <c r="K399" s="105" t="s">
        <v>2790</v>
      </c>
      <c r="L399" s="68" t="s">
        <v>4363</v>
      </c>
      <c r="M399" s="68" t="s">
        <v>2787</v>
      </c>
      <c r="N399" s="71">
        <v>5511943445661</v>
      </c>
      <c r="O399" s="71" t="s">
        <v>65</v>
      </c>
      <c r="P399" s="71"/>
      <c r="Q399" s="68" t="s">
        <v>1749</v>
      </c>
      <c r="R399" s="68" t="str" cm="1">
        <f t="array" ref="R399">_xlfn.IFS(BaseClientes[[#This Row],[tipoDeCliente]]="ADVISOR","ADVISOR",BaseClientes[[#This Row],[tipoDeCliente]]="FAMILIA","RETENCAO",BaseClientes[[#This Row],[tipoDeCliente]]="RETENCAO","RETENCAO",BaseClientes[[#This Row],[tipoDeCliente]]="NORMAL","CONSULTORIA",BaseClientes[[#This Row],[tipoDeCliente]]="HIBRIDO","CONSULTORIA")</f>
        <v>CONSULTORIA</v>
      </c>
      <c r="S399" s="68" t="s">
        <v>2799</v>
      </c>
      <c r="T399" s="68" t="s">
        <v>185</v>
      </c>
      <c r="U399" s="68" t="s">
        <v>2792</v>
      </c>
      <c r="V399" s="71">
        <v>5511943445661</v>
      </c>
      <c r="W399" s="69">
        <v>44902</v>
      </c>
      <c r="X399" s="69">
        <v>44902</v>
      </c>
      <c r="Y399" s="68" t="s">
        <v>3962</v>
      </c>
      <c r="Z399" s="68" t="s">
        <v>4363</v>
      </c>
      <c r="AA399" s="68" t="s">
        <v>2787</v>
      </c>
      <c r="AB399" s="68" t="s">
        <v>4094</v>
      </c>
      <c r="AC399" s="68" t="s">
        <v>53</v>
      </c>
      <c r="AD399" s="68" t="s">
        <v>54</v>
      </c>
      <c r="AE399" s="68" t="s">
        <v>176</v>
      </c>
      <c r="AF399" s="72">
        <v>1</v>
      </c>
      <c r="AG399" s="68">
        <v>2</v>
      </c>
      <c r="AH399" s="68" t="s">
        <v>54</v>
      </c>
      <c r="AI399" s="68" t="s">
        <v>56</v>
      </c>
      <c r="AJ399" s="68" t="s">
        <v>54</v>
      </c>
      <c r="AK399" s="68" t="str" cm="1">
        <f t="array" ref="AK3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9" s="69" t="s">
        <v>58</v>
      </c>
      <c r="AM399" s="69"/>
    </row>
    <row r="400" spans="1:39" ht="15" customHeight="1" x14ac:dyDescent="0.3">
      <c r="A400" s="68">
        <v>474</v>
      </c>
      <c r="B400" s="68" t="s">
        <v>2794</v>
      </c>
      <c r="C400" s="69">
        <v>32129</v>
      </c>
      <c r="D400" s="68" t="s">
        <v>40</v>
      </c>
      <c r="E400" s="71">
        <v>7122022474</v>
      </c>
      <c r="F400" s="68">
        <v>421328</v>
      </c>
      <c r="G400" s="68"/>
      <c r="H400" s="68" t="s">
        <v>4359</v>
      </c>
      <c r="I400" s="68" t="s">
        <v>4360</v>
      </c>
      <c r="J400" s="68" t="s">
        <v>2796</v>
      </c>
      <c r="K400" s="105" t="s">
        <v>4361</v>
      </c>
      <c r="L400" s="68" t="s">
        <v>2795</v>
      </c>
      <c r="M400" s="68" t="s">
        <v>2794</v>
      </c>
      <c r="N400" s="71">
        <v>5511988980808</v>
      </c>
      <c r="O400" s="71" t="s">
        <v>106</v>
      </c>
      <c r="P400" s="71"/>
      <c r="Q400" s="68" t="s">
        <v>66</v>
      </c>
      <c r="R400" s="68" t="str" cm="1">
        <f t="array" ref="R400">_xlfn.IFS(BaseClientes[[#This Row],[tipoDeCliente]]="ADVISOR","ADVISOR",BaseClientes[[#This Row],[tipoDeCliente]]="FAMILIA","RETENCAO",BaseClientes[[#This Row],[tipoDeCliente]]="RETENCAO","RETENCAO",BaseClientes[[#This Row],[tipoDeCliente]]="NORMAL","CONSULTORIA",BaseClientes[[#This Row],[tipoDeCliente]]="HIBRIDO","CONSULTORIA")</f>
        <v>CONSULTORIA</v>
      </c>
      <c r="S400" s="68" t="s">
        <v>2799</v>
      </c>
      <c r="T400" s="68" t="s">
        <v>185</v>
      </c>
      <c r="U400" s="68" t="s">
        <v>2792</v>
      </c>
      <c r="V400" s="71">
        <v>5511988980808</v>
      </c>
      <c r="W400" s="69">
        <v>44902</v>
      </c>
      <c r="X400" s="69">
        <v>44902</v>
      </c>
      <c r="Y400" s="68" t="s">
        <v>2798</v>
      </c>
      <c r="Z400" s="68" t="s">
        <v>2795</v>
      </c>
      <c r="AA400" s="68" t="s">
        <v>2794</v>
      </c>
      <c r="AB400" s="68" t="s">
        <v>584</v>
      </c>
      <c r="AC400" s="68" t="s">
        <v>2015</v>
      </c>
      <c r="AD400" s="68" t="s">
        <v>54</v>
      </c>
      <c r="AE400" s="68" t="s">
        <v>176</v>
      </c>
      <c r="AF400" s="72">
        <v>1</v>
      </c>
      <c r="AG400" s="68">
        <v>2</v>
      </c>
      <c r="AH400" s="68" t="s">
        <v>54</v>
      </c>
      <c r="AI400" s="68" t="s">
        <v>56</v>
      </c>
      <c r="AJ400" s="68" t="s">
        <v>54</v>
      </c>
      <c r="AK400" s="68" t="str" cm="1">
        <f t="array" ref="AK4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0" s="69" t="s">
        <v>58</v>
      </c>
      <c r="AM400" s="69"/>
    </row>
    <row r="401" spans="1:39" ht="15" customHeight="1" x14ac:dyDescent="0.3">
      <c r="A401" s="68">
        <v>475</v>
      </c>
      <c r="B401" s="68" t="s">
        <v>3466</v>
      </c>
      <c r="C401" s="69">
        <v>31176</v>
      </c>
      <c r="D401" s="68" t="s">
        <v>40</v>
      </c>
      <c r="E401" s="71">
        <v>19122022475</v>
      </c>
      <c r="F401" s="68"/>
      <c r="G401" s="68"/>
      <c r="H401" s="68"/>
      <c r="I401" s="68" t="s">
        <v>42</v>
      </c>
      <c r="J401" s="68" t="s">
        <v>2801</v>
      </c>
      <c r="K401" s="70" t="s">
        <v>2802</v>
      </c>
      <c r="L401" s="68" t="s">
        <v>2803</v>
      </c>
      <c r="M401" s="68" t="s">
        <v>2800</v>
      </c>
      <c r="N401" s="71">
        <v>5583988269812</v>
      </c>
      <c r="O401" s="71" t="s">
        <v>106</v>
      </c>
      <c r="P401" s="71"/>
      <c r="Q401" s="68" t="s">
        <v>2104</v>
      </c>
      <c r="R401" s="68" t="str" cm="1">
        <f t="array" ref="R401">_xlfn.IFS(BaseClientes[[#This Row],[tipoDeCliente]]="ADVISOR","ADVISOR",BaseClientes[[#This Row],[tipoDeCliente]]="FAMILIA","RETENCAO",BaseClientes[[#This Row],[tipoDeCliente]]="RETENCAO","RETENCAO",BaseClientes[[#This Row],[tipoDeCliente]]="NORMAL","CONSULTORIA",BaseClientes[[#This Row],[tipoDeCliente]]="HIBRIDO","CONSULTORIA")</f>
        <v>ADVISOR</v>
      </c>
      <c r="S401" s="68" t="s">
        <v>2478</v>
      </c>
      <c r="T401" s="68" t="s">
        <v>196</v>
      </c>
      <c r="U401" s="68" t="s">
        <v>2804</v>
      </c>
      <c r="V401" s="71">
        <v>5583988269812</v>
      </c>
      <c r="W401" s="69">
        <v>44914</v>
      </c>
      <c r="X401" s="69">
        <v>44914</v>
      </c>
      <c r="Y401" s="68" t="s">
        <v>2803</v>
      </c>
      <c r="Z401" s="68" t="s">
        <v>2803</v>
      </c>
      <c r="AA401" s="68" t="s">
        <v>2800</v>
      </c>
      <c r="AB401" s="68" t="s">
        <v>3912</v>
      </c>
      <c r="AC401" s="68" t="s">
        <v>2678</v>
      </c>
      <c r="AD401" s="68" t="s">
        <v>56</v>
      </c>
      <c r="AE401" s="68" t="s">
        <v>2104</v>
      </c>
      <c r="AF401" s="72">
        <v>1</v>
      </c>
      <c r="AG401" s="68"/>
      <c r="AH401" s="68" t="s">
        <v>56</v>
      </c>
      <c r="AI401" s="68" t="s">
        <v>56</v>
      </c>
      <c r="AJ401" s="68" t="s">
        <v>56</v>
      </c>
      <c r="AK401" s="68" t="str" cm="1">
        <f t="array" ref="AK4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1" s="69" t="s">
        <v>69</v>
      </c>
      <c r="AM401" s="69">
        <v>45155</v>
      </c>
    </row>
    <row r="402" spans="1:39" ht="15" customHeight="1" x14ac:dyDescent="0.3">
      <c r="A402" s="68">
        <v>476</v>
      </c>
      <c r="B402" s="68" t="s">
        <v>3467</v>
      </c>
      <c r="C402" s="69">
        <v>31070</v>
      </c>
      <c r="D402" s="68" t="s">
        <v>40</v>
      </c>
      <c r="E402" s="71">
        <v>19122022476</v>
      </c>
      <c r="F402" s="68"/>
      <c r="G402" s="68"/>
      <c r="H402" s="68"/>
      <c r="I402" s="68" t="s">
        <v>42</v>
      </c>
      <c r="J402" s="68" t="s">
        <v>2806</v>
      </c>
      <c r="K402" s="70" t="s">
        <v>2807</v>
      </c>
      <c r="L402" s="68" t="s">
        <v>4367</v>
      </c>
      <c r="M402" s="68" t="s">
        <v>2805</v>
      </c>
      <c r="N402" s="71">
        <v>5531991317886</v>
      </c>
      <c r="O402" s="71" t="s">
        <v>65</v>
      </c>
      <c r="P402" s="71"/>
      <c r="Q402" s="68" t="s">
        <v>2104</v>
      </c>
      <c r="R402" s="68" t="str" cm="1">
        <f t="array" ref="R402">_xlfn.IFS(BaseClientes[[#This Row],[tipoDeCliente]]="ADVISOR","ADVISOR",BaseClientes[[#This Row],[tipoDeCliente]]="FAMILIA","RETENCAO",BaseClientes[[#This Row],[tipoDeCliente]]="RETENCAO","RETENCAO",BaseClientes[[#This Row],[tipoDeCliente]]="NORMAL","CONSULTORIA",BaseClientes[[#This Row],[tipoDeCliente]]="HIBRIDO","CONSULTORIA")</f>
        <v>ADVISOR</v>
      </c>
      <c r="S402" s="68" t="s">
        <v>895</v>
      </c>
      <c r="T402" s="68" t="s">
        <v>896</v>
      </c>
      <c r="U402" s="68" t="s">
        <v>2809</v>
      </c>
      <c r="V402" s="71">
        <v>5531991317886</v>
      </c>
      <c r="W402" s="69">
        <v>44914</v>
      </c>
      <c r="X402" s="69">
        <v>44914</v>
      </c>
      <c r="Y402" s="68" t="s">
        <v>4367</v>
      </c>
      <c r="Z402" s="68" t="s">
        <v>4367</v>
      </c>
      <c r="AA402" s="68" t="s">
        <v>2805</v>
      </c>
      <c r="AB402" s="68" t="s">
        <v>3902</v>
      </c>
      <c r="AC402" s="68" t="s">
        <v>2015</v>
      </c>
      <c r="AD402" s="68" t="s">
        <v>54</v>
      </c>
      <c r="AE402" s="68" t="s">
        <v>2104</v>
      </c>
      <c r="AF402" s="72">
        <v>1</v>
      </c>
      <c r="AG402" s="68"/>
      <c r="AH402" s="68" t="s">
        <v>56</v>
      </c>
      <c r="AI402" s="68" t="s">
        <v>56</v>
      </c>
      <c r="AJ402" s="68" t="s">
        <v>56</v>
      </c>
      <c r="AK402" s="68" t="str" cm="1">
        <f t="array" ref="AK4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2" s="69" t="s">
        <v>69</v>
      </c>
      <c r="AM402" s="69">
        <v>45152</v>
      </c>
    </row>
    <row r="403" spans="1:39" ht="15" customHeight="1" x14ac:dyDescent="0.3">
      <c r="A403" s="68">
        <v>478</v>
      </c>
      <c r="B403" s="68" t="s">
        <v>2810</v>
      </c>
      <c r="C403" s="69">
        <v>38446</v>
      </c>
      <c r="D403" s="68" t="s">
        <v>40</v>
      </c>
      <c r="E403" s="71">
        <v>26022021478</v>
      </c>
      <c r="F403" s="68">
        <v>14353602</v>
      </c>
      <c r="G403" s="68">
        <v>1762646</v>
      </c>
      <c r="H403" s="68"/>
      <c r="I403" s="68" t="s">
        <v>4041</v>
      </c>
      <c r="J403" s="68" t="s">
        <v>4042</v>
      </c>
      <c r="K403" s="70" t="s">
        <v>893</v>
      </c>
      <c r="L403" s="68" t="s">
        <v>4043</v>
      </c>
      <c r="M403" s="68" t="s">
        <v>888</v>
      </c>
      <c r="N403" s="71">
        <v>5531973071828</v>
      </c>
      <c r="O403" s="71" t="s">
        <v>65</v>
      </c>
      <c r="P403" s="71" t="s">
        <v>65</v>
      </c>
      <c r="Q403" s="68" t="s">
        <v>66</v>
      </c>
      <c r="R403" s="68" t="str" cm="1">
        <f t="array" ref="R403">_xlfn.IFS(BaseClientes[[#This Row],[tipoDeCliente]]="ADVISOR","ADVISOR",BaseClientes[[#This Row],[tipoDeCliente]]="FAMILIA","RETENCAO",BaseClientes[[#This Row],[tipoDeCliente]]="RETENCAO","RETENCAO",BaseClientes[[#This Row],[tipoDeCliente]]="NORMAL","CONSULTORIA",BaseClientes[[#This Row],[tipoDeCliente]]="HIBRIDO","CONSULTORIA")</f>
        <v>CONSULTORIA</v>
      </c>
      <c r="S403" s="68" t="s">
        <v>895</v>
      </c>
      <c r="T403" s="68" t="s">
        <v>896</v>
      </c>
      <c r="U403" s="68" t="s">
        <v>897</v>
      </c>
      <c r="V403" s="71">
        <v>5531973071828</v>
      </c>
      <c r="W403" s="69">
        <v>44253</v>
      </c>
      <c r="X403" s="69">
        <v>44253</v>
      </c>
      <c r="Y403" s="68" t="s">
        <v>894</v>
      </c>
      <c r="Z403" s="68" t="s">
        <v>891</v>
      </c>
      <c r="AA403" s="68" t="s">
        <v>888</v>
      </c>
      <c r="AB403" s="68" t="s">
        <v>3947</v>
      </c>
      <c r="AC403" s="68" t="s">
        <v>53</v>
      </c>
      <c r="AD403" s="68" t="s">
        <v>54</v>
      </c>
      <c r="AE403" s="68" t="s">
        <v>176</v>
      </c>
      <c r="AF403" s="72">
        <v>1</v>
      </c>
      <c r="AG403" s="68">
        <v>1</v>
      </c>
      <c r="AH403" s="68" t="s">
        <v>54</v>
      </c>
      <c r="AI403" s="68" t="s">
        <v>56</v>
      </c>
      <c r="AJ403" s="68" t="s">
        <v>56</v>
      </c>
      <c r="AK403" s="68" t="str" cm="1">
        <f t="array" ref="AK4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3" s="69" t="s">
        <v>58</v>
      </c>
      <c r="AM403" s="69"/>
    </row>
    <row r="404" spans="1:39" ht="15" customHeight="1" x14ac:dyDescent="0.3">
      <c r="A404" s="68">
        <v>479</v>
      </c>
      <c r="B404" s="68" t="s">
        <v>2812</v>
      </c>
      <c r="C404" s="69">
        <v>28918</v>
      </c>
      <c r="D404" s="68" t="s">
        <v>40</v>
      </c>
      <c r="E404" s="71">
        <v>23122022479</v>
      </c>
      <c r="F404" s="68"/>
      <c r="G404" s="68"/>
      <c r="H404" s="68"/>
      <c r="I404" s="68" t="s">
        <v>42</v>
      </c>
      <c r="J404" s="68" t="s">
        <v>2814</v>
      </c>
      <c r="K404" s="70" t="s">
        <v>2815</v>
      </c>
      <c r="L404" s="68" t="s">
        <v>2816</v>
      </c>
      <c r="M404" s="68" t="s">
        <v>2812</v>
      </c>
      <c r="N404" s="71">
        <v>5581998725605</v>
      </c>
      <c r="O404" s="71" t="s">
        <v>65</v>
      </c>
      <c r="P404" s="71"/>
      <c r="Q404" s="68" t="s">
        <v>66</v>
      </c>
      <c r="R404" s="68" t="str" cm="1">
        <f t="array" ref="R404">_xlfn.IFS(BaseClientes[[#This Row],[tipoDeCliente]]="ADVISOR","ADVISOR",BaseClientes[[#This Row],[tipoDeCliente]]="FAMILIA","RETENCAO",BaseClientes[[#This Row],[tipoDeCliente]]="RETENCAO","RETENCAO",BaseClientes[[#This Row],[tipoDeCliente]]="NORMAL","CONSULTORIA",BaseClientes[[#This Row],[tipoDeCliente]]="HIBRIDO","CONSULTORIA")</f>
        <v>CONSULTORIA</v>
      </c>
      <c r="S404" s="68" t="s">
        <v>49</v>
      </c>
      <c r="T404" s="68" t="s">
        <v>50</v>
      </c>
      <c r="U404" s="68" t="s">
        <v>1602</v>
      </c>
      <c r="V404" s="71">
        <v>5581998725605</v>
      </c>
      <c r="W404" s="69">
        <v>44918</v>
      </c>
      <c r="X404" s="69">
        <v>44918</v>
      </c>
      <c r="Y404" s="68" t="s">
        <v>2816</v>
      </c>
      <c r="Z404" s="68" t="s">
        <v>2816</v>
      </c>
      <c r="AA404" s="68" t="s">
        <v>2812</v>
      </c>
      <c r="AB404" s="68" t="s">
        <v>3894</v>
      </c>
      <c r="AC404" s="68"/>
      <c r="AD404" s="68"/>
      <c r="AE404" s="68" t="s">
        <v>176</v>
      </c>
      <c r="AF404" s="72">
        <v>1</v>
      </c>
      <c r="AG404" s="68">
        <v>2</v>
      </c>
      <c r="AH404" s="68" t="s">
        <v>54</v>
      </c>
      <c r="AI404" s="68" t="s">
        <v>56</v>
      </c>
      <c r="AJ404" s="68" t="s">
        <v>54</v>
      </c>
      <c r="AK404" s="68" t="str" cm="1">
        <f t="array" ref="AK4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4" s="69" t="s">
        <v>69</v>
      </c>
      <c r="AM404" s="69">
        <v>45153</v>
      </c>
    </row>
    <row r="405" spans="1:39" ht="15" customHeight="1" x14ac:dyDescent="0.3">
      <c r="A405" s="68">
        <v>480</v>
      </c>
      <c r="B405" s="68" t="s">
        <v>2817</v>
      </c>
      <c r="C405" s="69">
        <v>34777</v>
      </c>
      <c r="D405" s="68" t="s">
        <v>40</v>
      </c>
      <c r="E405" s="71">
        <v>3012023480</v>
      </c>
      <c r="F405" s="68">
        <v>9832938</v>
      </c>
      <c r="G405" s="68"/>
      <c r="H405" s="68"/>
      <c r="I405" s="68" t="s">
        <v>42</v>
      </c>
      <c r="J405" s="68" t="s">
        <v>2818</v>
      </c>
      <c r="K405" s="70" t="s">
        <v>2819</v>
      </c>
      <c r="L405" s="68" t="s">
        <v>2820</v>
      </c>
      <c r="M405" s="68" t="s">
        <v>2817</v>
      </c>
      <c r="N405" s="71">
        <v>5581999849882</v>
      </c>
      <c r="O405" s="71" t="s">
        <v>65</v>
      </c>
      <c r="P405" s="71"/>
      <c r="Q405" s="68" t="s">
        <v>2104</v>
      </c>
      <c r="R405" s="68" t="str" cm="1">
        <f t="array" ref="R405">_xlfn.IFS(BaseClientes[[#This Row],[tipoDeCliente]]="ADVISOR","ADVISOR",BaseClientes[[#This Row],[tipoDeCliente]]="FAMILIA","RETENCAO",BaseClientes[[#This Row],[tipoDeCliente]]="RETENCAO","RETENCAO",BaseClientes[[#This Row],[tipoDeCliente]]="NORMAL","CONSULTORIA",BaseClientes[[#This Row],[tipoDeCliente]]="HIBRIDO","CONSULTORIA")</f>
        <v>ADVISOR</v>
      </c>
      <c r="S405" s="68" t="s">
        <v>2407</v>
      </c>
      <c r="T405" s="68" t="s">
        <v>50</v>
      </c>
      <c r="U405" s="68" t="s">
        <v>2821</v>
      </c>
      <c r="V405" s="71">
        <v>5581999849882</v>
      </c>
      <c r="W405" s="69">
        <v>44929</v>
      </c>
      <c r="X405" s="69">
        <v>44929</v>
      </c>
      <c r="Y405" s="68" t="s">
        <v>2820</v>
      </c>
      <c r="Z405" s="68" t="s">
        <v>2820</v>
      </c>
      <c r="AA405" s="68" t="s">
        <v>2817</v>
      </c>
      <c r="AB405" s="68" t="s">
        <v>769</v>
      </c>
      <c r="AC405" s="68" t="s">
        <v>140</v>
      </c>
      <c r="AD405" s="68" t="s">
        <v>54</v>
      </c>
      <c r="AE405" s="68" t="s">
        <v>2104</v>
      </c>
      <c r="AF405" s="72">
        <v>1</v>
      </c>
      <c r="AG405" s="68"/>
      <c r="AH405" s="68" t="s">
        <v>56</v>
      </c>
      <c r="AI405" s="68" t="s">
        <v>56</v>
      </c>
      <c r="AJ405" s="68" t="s">
        <v>56</v>
      </c>
      <c r="AK405" s="68" t="str" cm="1">
        <f t="array" ref="AK4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5" s="69" t="s">
        <v>69</v>
      </c>
      <c r="AM405" s="69">
        <v>45169</v>
      </c>
    </row>
    <row r="406" spans="1:39" ht="15" customHeight="1" x14ac:dyDescent="0.3">
      <c r="A406" s="68">
        <v>481</v>
      </c>
      <c r="B406" s="68" t="s">
        <v>2822</v>
      </c>
      <c r="C406" s="69">
        <v>31598</v>
      </c>
      <c r="D406" s="68" t="s">
        <v>40</v>
      </c>
      <c r="E406" s="71">
        <v>29122022481</v>
      </c>
      <c r="F406" s="68"/>
      <c r="G406" s="68">
        <v>2322949</v>
      </c>
      <c r="H406" s="68"/>
      <c r="I406" s="68" t="s">
        <v>42</v>
      </c>
      <c r="J406" s="68" t="s">
        <v>2823</v>
      </c>
      <c r="K406" s="70" t="s">
        <v>2824</v>
      </c>
      <c r="L406" s="68" t="s">
        <v>2825</v>
      </c>
      <c r="M406" s="68" t="s">
        <v>2822</v>
      </c>
      <c r="N406" s="71" t="s">
        <v>2826</v>
      </c>
      <c r="O406" s="71" t="s">
        <v>65</v>
      </c>
      <c r="P406" s="71"/>
      <c r="Q406" s="68" t="s">
        <v>2104</v>
      </c>
      <c r="R406" s="68" t="str" cm="1">
        <f t="array" ref="R406">_xlfn.IFS(BaseClientes[[#This Row],[tipoDeCliente]]="ADVISOR","ADVISOR",BaseClientes[[#This Row],[tipoDeCliente]]="FAMILIA","RETENCAO",BaseClientes[[#This Row],[tipoDeCliente]]="RETENCAO","RETENCAO",BaseClientes[[#This Row],[tipoDeCliente]]="NORMAL","CONSULTORIA",BaseClientes[[#This Row],[tipoDeCliente]]="HIBRIDO","CONSULTORIA")</f>
        <v>ADVISOR</v>
      </c>
      <c r="S406" s="68" t="s">
        <v>2675</v>
      </c>
      <c r="T406" s="68" t="s">
        <v>296</v>
      </c>
      <c r="U406" s="68" t="s">
        <v>2827</v>
      </c>
      <c r="V406" s="71" t="s">
        <v>2826</v>
      </c>
      <c r="W406" s="69">
        <v>44924</v>
      </c>
      <c r="X406" s="69">
        <v>44924</v>
      </c>
      <c r="Y406" s="68" t="s">
        <v>2825</v>
      </c>
      <c r="Z406" s="68" t="s">
        <v>2825</v>
      </c>
      <c r="AA406" s="68" t="s">
        <v>2822</v>
      </c>
      <c r="AB406" s="68" t="s">
        <v>3912</v>
      </c>
      <c r="AC406" s="68" t="s">
        <v>53</v>
      </c>
      <c r="AD406" s="68" t="s">
        <v>54</v>
      </c>
      <c r="AE406" s="68" t="s">
        <v>2104</v>
      </c>
      <c r="AF406" s="72">
        <v>1</v>
      </c>
      <c r="AG406" s="68"/>
      <c r="AH406" s="68" t="s">
        <v>56</v>
      </c>
      <c r="AI406" s="68" t="s">
        <v>56</v>
      </c>
      <c r="AJ406" s="68" t="s">
        <v>56</v>
      </c>
      <c r="AK406" s="68" t="str" cm="1">
        <f t="array" ref="AK4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6" s="69" t="s">
        <v>69</v>
      </c>
      <c r="AM406" s="69">
        <v>44956</v>
      </c>
    </row>
    <row r="407" spans="1:39" ht="15" customHeight="1" x14ac:dyDescent="0.3">
      <c r="A407" s="68">
        <v>482</v>
      </c>
      <c r="B407" s="68" t="s">
        <v>2828</v>
      </c>
      <c r="C407" s="69">
        <v>24517</v>
      </c>
      <c r="D407" s="68" t="s">
        <v>72</v>
      </c>
      <c r="E407" s="71">
        <v>3012023482</v>
      </c>
      <c r="F407" s="68"/>
      <c r="G407" s="68"/>
      <c r="H407" s="68"/>
      <c r="I407" s="68" t="s">
        <v>42</v>
      </c>
      <c r="J407" s="68" t="s">
        <v>2829</v>
      </c>
      <c r="K407" s="70" t="s">
        <v>2830</v>
      </c>
      <c r="L407" s="68" t="s">
        <v>4374</v>
      </c>
      <c r="M407" s="68" t="s">
        <v>2828</v>
      </c>
      <c r="N407" s="71" t="s">
        <v>2832</v>
      </c>
      <c r="O407" s="71" t="s">
        <v>65</v>
      </c>
      <c r="P407" s="71" t="s">
        <v>65</v>
      </c>
      <c r="Q407" s="68" t="s">
        <v>2104</v>
      </c>
      <c r="R407" s="68" t="str" cm="1">
        <f t="array" ref="R407">_xlfn.IFS(BaseClientes[[#This Row],[tipoDeCliente]]="ADVISOR","ADVISOR",BaseClientes[[#This Row],[tipoDeCliente]]="FAMILIA","RETENCAO",BaseClientes[[#This Row],[tipoDeCliente]]="RETENCAO","RETENCAO",BaseClientes[[#This Row],[tipoDeCliente]]="NORMAL","CONSULTORIA",BaseClientes[[#This Row],[tipoDeCliente]]="HIBRIDO","CONSULTORIA")</f>
        <v>ADVISOR</v>
      </c>
      <c r="S407" s="68" t="s">
        <v>2407</v>
      </c>
      <c r="T407" s="68" t="s">
        <v>296</v>
      </c>
      <c r="U407" s="68" t="s">
        <v>2833</v>
      </c>
      <c r="V407" s="71" t="s">
        <v>2832</v>
      </c>
      <c r="W407" s="69">
        <v>44929</v>
      </c>
      <c r="X407" s="69">
        <v>44929</v>
      </c>
      <c r="Y407" s="68" t="s">
        <v>4374</v>
      </c>
      <c r="Z407" s="68" t="s">
        <v>4374</v>
      </c>
      <c r="AA407" s="68" t="s">
        <v>2834</v>
      </c>
      <c r="AB407" s="68" t="s">
        <v>3899</v>
      </c>
      <c r="AC407" s="68" t="s">
        <v>53</v>
      </c>
      <c r="AD407" s="68" t="s">
        <v>56</v>
      </c>
      <c r="AE407" s="68" t="s">
        <v>2104</v>
      </c>
      <c r="AF407" s="72">
        <v>1</v>
      </c>
      <c r="AG407" s="68"/>
      <c r="AH407" s="68" t="s">
        <v>56</v>
      </c>
      <c r="AI407" s="68" t="s">
        <v>56</v>
      </c>
      <c r="AJ407" s="68" t="s">
        <v>56</v>
      </c>
      <c r="AK407" s="68" t="str" cm="1">
        <f t="array" ref="AK4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7" s="69" t="s">
        <v>69</v>
      </c>
      <c r="AM407" s="69">
        <v>45197</v>
      </c>
    </row>
    <row r="408" spans="1:39" ht="15" customHeight="1" x14ac:dyDescent="0.3">
      <c r="A408" s="68">
        <v>483</v>
      </c>
      <c r="B408" s="68" t="s">
        <v>2835</v>
      </c>
      <c r="C408" s="69">
        <v>27715</v>
      </c>
      <c r="D408" s="68" t="s">
        <v>40</v>
      </c>
      <c r="E408" s="71">
        <v>3122022483</v>
      </c>
      <c r="F408" s="68">
        <v>2752006</v>
      </c>
      <c r="G408" s="68"/>
      <c r="H408" s="68"/>
      <c r="I408" s="68" t="s">
        <v>42</v>
      </c>
      <c r="J408" s="68" t="s">
        <v>2837</v>
      </c>
      <c r="K408" s="70" t="s">
        <v>2838</v>
      </c>
      <c r="L408" s="68" t="s">
        <v>2839</v>
      </c>
      <c r="M408" s="68" t="s">
        <v>2835</v>
      </c>
      <c r="N408" s="71">
        <v>5521990045055</v>
      </c>
      <c r="O408" s="71" t="s">
        <v>65</v>
      </c>
      <c r="P408" s="71" t="s">
        <v>65</v>
      </c>
      <c r="Q408" s="68" t="s">
        <v>304</v>
      </c>
      <c r="R408" s="68" t="str" cm="1">
        <f t="array" ref="R408">_xlfn.IFS(BaseClientes[[#This Row],[tipoDeCliente]]="ADVISOR","ADVISOR",BaseClientes[[#This Row],[tipoDeCliente]]="FAMILIA","RETENCAO",BaseClientes[[#This Row],[tipoDeCliente]]="RETENCAO","RETENCAO",BaseClientes[[#This Row],[tipoDeCliente]]="NORMAL","CONSULTORIA",BaseClientes[[#This Row],[tipoDeCliente]]="HIBRIDO","CONSULTORIA")</f>
        <v>RETENCAO</v>
      </c>
      <c r="S408" s="68" t="s">
        <v>470</v>
      </c>
      <c r="T408" s="68" t="s">
        <v>434</v>
      </c>
      <c r="U408" s="68" t="s">
        <v>2840</v>
      </c>
      <c r="V408" s="71">
        <v>5521990045055</v>
      </c>
      <c r="W408" s="69">
        <v>44898</v>
      </c>
      <c r="X408" s="69">
        <v>44898</v>
      </c>
      <c r="Y408" s="68" t="s">
        <v>2839</v>
      </c>
      <c r="Z408" s="68" t="s">
        <v>2839</v>
      </c>
      <c r="AA408" s="68" t="s">
        <v>2835</v>
      </c>
      <c r="AB408" s="68" t="s">
        <v>3894</v>
      </c>
      <c r="AC408" s="68" t="s">
        <v>140</v>
      </c>
      <c r="AD408" s="68" t="s">
        <v>1830</v>
      </c>
      <c r="AE408" s="68" t="s">
        <v>68</v>
      </c>
      <c r="AF408" s="72">
        <v>0</v>
      </c>
      <c r="AG408" s="68"/>
      <c r="AH408" s="68" t="s">
        <v>54</v>
      </c>
      <c r="AI408" s="68" t="s">
        <v>56</v>
      </c>
      <c r="AJ408" s="68" t="s">
        <v>54</v>
      </c>
      <c r="AK408" s="68" t="str" cm="1">
        <f t="array" ref="AK4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8" s="69" t="s">
        <v>69</v>
      </c>
      <c r="AM408" s="69">
        <v>45191</v>
      </c>
    </row>
    <row r="409" spans="1:39" ht="15" customHeight="1" x14ac:dyDescent="0.3">
      <c r="A409" s="68">
        <v>484</v>
      </c>
      <c r="B409" s="68" t="s">
        <v>2841</v>
      </c>
      <c r="C409" s="69">
        <v>35626</v>
      </c>
      <c r="D409" s="68" t="s">
        <v>40</v>
      </c>
      <c r="E409" s="71">
        <v>9012023484</v>
      </c>
      <c r="F409" s="68">
        <v>8662828</v>
      </c>
      <c r="G409" s="68"/>
      <c r="H409" s="68"/>
      <c r="I409" s="68" t="s">
        <v>42</v>
      </c>
      <c r="J409" s="68" t="s">
        <v>2842</v>
      </c>
      <c r="K409" s="70" t="s">
        <v>2843</v>
      </c>
      <c r="L409" s="68" t="s">
        <v>2844</v>
      </c>
      <c r="M409" s="68" t="s">
        <v>2841</v>
      </c>
      <c r="N409" s="71">
        <v>5581996460052</v>
      </c>
      <c r="O409" s="71" t="s">
        <v>65</v>
      </c>
      <c r="P409" s="71"/>
      <c r="Q409" s="68" t="s">
        <v>304</v>
      </c>
      <c r="R409" s="68" t="str" cm="1">
        <f t="array" ref="R409">_xlfn.IFS(BaseClientes[[#This Row],[tipoDeCliente]]="ADVISOR","ADVISOR",BaseClientes[[#This Row],[tipoDeCliente]]="FAMILIA","RETENCAO",BaseClientes[[#This Row],[tipoDeCliente]]="RETENCAO","RETENCAO",BaseClientes[[#This Row],[tipoDeCliente]]="NORMAL","CONSULTORIA",BaseClientes[[#This Row],[tipoDeCliente]]="HIBRIDO","CONSULTORIA")</f>
        <v>RETENCAO</v>
      </c>
      <c r="S409" s="68" t="s">
        <v>49</v>
      </c>
      <c r="T409" s="68" t="s">
        <v>50</v>
      </c>
      <c r="U409" s="68" t="s">
        <v>2845</v>
      </c>
      <c r="V409" s="71">
        <v>5581996460052</v>
      </c>
      <c r="W409" s="69">
        <v>44935</v>
      </c>
      <c r="X409" s="69">
        <v>44935</v>
      </c>
      <c r="Y409" s="68" t="s">
        <v>2844</v>
      </c>
      <c r="Z409" s="68" t="s">
        <v>2844</v>
      </c>
      <c r="AA409" s="68" t="s">
        <v>2841</v>
      </c>
      <c r="AB409" s="68" t="s">
        <v>3902</v>
      </c>
      <c r="AC409" s="68"/>
      <c r="AD409" s="68"/>
      <c r="AE409" s="68" t="s">
        <v>68</v>
      </c>
      <c r="AF409" s="72">
        <v>0</v>
      </c>
      <c r="AG409" s="68"/>
      <c r="AH409" s="68" t="s">
        <v>56</v>
      </c>
      <c r="AI409" s="68" t="s">
        <v>56</v>
      </c>
      <c r="AJ409" s="68" t="s">
        <v>56</v>
      </c>
      <c r="AK409" s="68" t="str" cm="1">
        <f t="array" ref="AK4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9" s="69" t="s">
        <v>69</v>
      </c>
      <c r="AM409" s="69">
        <v>45191</v>
      </c>
    </row>
    <row r="410" spans="1:39" ht="15" customHeight="1" x14ac:dyDescent="0.3">
      <c r="A410" s="68">
        <v>485</v>
      </c>
      <c r="B410" s="68" t="s">
        <v>2846</v>
      </c>
      <c r="C410" s="69">
        <v>31084</v>
      </c>
      <c r="D410" s="68" t="s">
        <v>40</v>
      </c>
      <c r="E410" s="71">
        <v>21122022485</v>
      </c>
      <c r="F410" s="68">
        <v>9650714</v>
      </c>
      <c r="G410" s="68"/>
      <c r="H410" s="68" t="s">
        <v>4368</v>
      </c>
      <c r="I410" s="68" t="s">
        <v>4369</v>
      </c>
      <c r="J410" s="68" t="s">
        <v>2848</v>
      </c>
      <c r="K410" s="105" t="s">
        <v>2849</v>
      </c>
      <c r="L410" s="68" t="s">
        <v>4370</v>
      </c>
      <c r="M410" s="68" t="s">
        <v>2846</v>
      </c>
      <c r="N410" s="71">
        <v>5581981931985</v>
      </c>
      <c r="O410" s="71" t="s">
        <v>65</v>
      </c>
      <c r="P410" s="71"/>
      <c r="Q410" s="68" t="s">
        <v>66</v>
      </c>
      <c r="R410" s="68" t="str" cm="1">
        <f t="array" ref="R410">_xlfn.IFS(BaseClientes[[#This Row],[tipoDeCliente]]="ADVISOR","ADVISOR",BaseClientes[[#This Row],[tipoDeCliente]]="FAMILIA","RETENCAO",BaseClientes[[#This Row],[tipoDeCliente]]="RETENCAO","RETENCAO",BaseClientes[[#This Row],[tipoDeCliente]]="NORMAL","CONSULTORIA",BaseClientes[[#This Row],[tipoDeCliente]]="HIBRIDO","CONSULTORIA")</f>
        <v>CONSULTORIA</v>
      </c>
      <c r="S410" s="68" t="s">
        <v>49</v>
      </c>
      <c r="T410" s="68" t="s">
        <v>50</v>
      </c>
      <c r="U410" s="68" t="s">
        <v>2157</v>
      </c>
      <c r="V410" s="71">
        <v>5581981931985</v>
      </c>
      <c r="W410" s="69">
        <v>44916</v>
      </c>
      <c r="X410" s="69">
        <v>44916</v>
      </c>
      <c r="Y410" s="68" t="s">
        <v>4013</v>
      </c>
      <c r="Z410" s="68" t="s">
        <v>4370</v>
      </c>
      <c r="AA410" s="68" t="s">
        <v>2846</v>
      </c>
      <c r="AB410" s="68" t="s">
        <v>3894</v>
      </c>
      <c r="AC410" s="68" t="s">
        <v>53</v>
      </c>
      <c r="AD410" s="68" t="s">
        <v>54</v>
      </c>
      <c r="AE410" s="68" t="s">
        <v>176</v>
      </c>
      <c r="AF410" s="72">
        <v>1</v>
      </c>
      <c r="AG410" s="68">
        <v>2</v>
      </c>
      <c r="AH410" s="68" t="s">
        <v>54</v>
      </c>
      <c r="AI410" s="68" t="s">
        <v>56</v>
      </c>
      <c r="AJ410" s="68" t="s">
        <v>54</v>
      </c>
      <c r="AK410" s="68" t="str" cm="1">
        <f t="array" ref="AK4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0" s="69" t="s">
        <v>58</v>
      </c>
      <c r="AM410" s="69"/>
    </row>
    <row r="411" spans="1:39" ht="15" customHeight="1" x14ac:dyDescent="0.3">
      <c r="A411" s="68">
        <v>486</v>
      </c>
      <c r="B411" s="68" t="s">
        <v>2851</v>
      </c>
      <c r="C411" s="69">
        <v>34025</v>
      </c>
      <c r="D411" s="68" t="s">
        <v>72</v>
      </c>
      <c r="E411" s="71">
        <v>5012023486</v>
      </c>
      <c r="F411" s="68">
        <v>7005791</v>
      </c>
      <c r="H411" s="68"/>
      <c r="I411" s="68" t="s">
        <v>4375</v>
      </c>
      <c r="J411" s="68" t="s">
        <v>2853</v>
      </c>
      <c r="K411" s="70" t="s">
        <v>2854</v>
      </c>
      <c r="L411" s="68" t="s">
        <v>2855</v>
      </c>
      <c r="M411" s="68" t="s">
        <v>804</v>
      </c>
      <c r="N411" s="71">
        <v>5511974558952</v>
      </c>
      <c r="O411" s="71" t="s">
        <v>65</v>
      </c>
      <c r="P411" s="71"/>
      <c r="Q411" s="68" t="s">
        <v>1749</v>
      </c>
      <c r="R411" s="68" t="str" cm="1">
        <f t="array" ref="R411">_xlfn.IFS(BaseClientes[[#This Row],[tipoDeCliente]]="ADVISOR","ADVISOR",BaseClientes[[#This Row],[tipoDeCliente]]="FAMILIA","RETENCAO",BaseClientes[[#This Row],[tipoDeCliente]]="RETENCAO","RETENCAO",BaseClientes[[#This Row],[tipoDeCliente]]="NORMAL","CONSULTORIA",BaseClientes[[#This Row],[tipoDeCliente]]="HIBRIDO","CONSULTORIA")</f>
        <v>CONSULTORIA</v>
      </c>
      <c r="S411" s="68" t="s">
        <v>2799</v>
      </c>
      <c r="T411" s="68" t="s">
        <v>185</v>
      </c>
      <c r="U411" s="68" t="s">
        <v>2856</v>
      </c>
      <c r="V411" s="71">
        <v>5511974558952</v>
      </c>
      <c r="W411" s="69">
        <v>44931</v>
      </c>
      <c r="X411" s="69">
        <v>44931</v>
      </c>
      <c r="Y411" s="68" t="s">
        <v>810</v>
      </c>
      <c r="Z411" s="68" t="s">
        <v>807</v>
      </c>
      <c r="AA411" s="68" t="s">
        <v>804</v>
      </c>
      <c r="AB411" s="68" t="s">
        <v>3893</v>
      </c>
      <c r="AC411" s="68" t="s">
        <v>140</v>
      </c>
      <c r="AD411" s="68" t="s">
        <v>54</v>
      </c>
      <c r="AE411" s="68" t="s">
        <v>176</v>
      </c>
      <c r="AF411" s="72">
        <v>1</v>
      </c>
      <c r="AG411" s="68">
        <v>1</v>
      </c>
      <c r="AH411" s="68" t="s">
        <v>54</v>
      </c>
      <c r="AI411" s="68" t="s">
        <v>56</v>
      </c>
      <c r="AJ411" s="68" t="s">
        <v>54</v>
      </c>
      <c r="AK411" s="68" t="str" cm="1">
        <f t="array" ref="AK4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1" s="69" t="s">
        <v>58</v>
      </c>
      <c r="AM411" s="69"/>
    </row>
    <row r="412" spans="1:39" ht="15" customHeight="1" x14ac:dyDescent="0.3">
      <c r="A412" s="68">
        <v>487</v>
      </c>
      <c r="B412" s="68" t="s">
        <v>2858</v>
      </c>
      <c r="C412" s="69">
        <v>29348</v>
      </c>
      <c r="D412" s="68" t="s">
        <v>40</v>
      </c>
      <c r="E412" s="71">
        <v>4012023487</v>
      </c>
      <c r="F412" s="68">
        <v>2030332</v>
      </c>
      <c r="G412" s="68">
        <v>2746014</v>
      </c>
      <c r="H412" s="68"/>
      <c r="I412" s="68" t="s">
        <v>42</v>
      </c>
      <c r="J412" s="68" t="s">
        <v>2859</v>
      </c>
      <c r="K412" s="70" t="s">
        <v>2860</v>
      </c>
      <c r="L412" s="68" t="s">
        <v>2861</v>
      </c>
      <c r="M412" s="68" t="s">
        <v>2858</v>
      </c>
      <c r="N412" s="71">
        <v>558181113100</v>
      </c>
      <c r="O412" s="71" t="s">
        <v>65</v>
      </c>
      <c r="P412" s="71" t="s">
        <v>65</v>
      </c>
      <c r="Q412" s="68" t="s">
        <v>2104</v>
      </c>
      <c r="R412" s="68" t="str" cm="1">
        <f t="array" ref="R412">_xlfn.IFS(BaseClientes[[#This Row],[tipoDeCliente]]="ADVISOR","ADVISOR",BaseClientes[[#This Row],[tipoDeCliente]]="FAMILIA","RETENCAO",BaseClientes[[#This Row],[tipoDeCliente]]="RETENCAO","RETENCAO",BaseClientes[[#This Row],[tipoDeCliente]]="NORMAL","CONSULTORIA",BaseClientes[[#This Row],[tipoDeCliente]]="HIBRIDO","CONSULTORIA")</f>
        <v>ADVISOR</v>
      </c>
      <c r="S412" s="68" t="s">
        <v>49</v>
      </c>
      <c r="T412" s="68" t="s">
        <v>50</v>
      </c>
      <c r="U412" s="68" t="s">
        <v>2862</v>
      </c>
      <c r="V412" s="71">
        <v>5581981113100</v>
      </c>
      <c r="W412" s="69">
        <v>44930</v>
      </c>
      <c r="X412" s="69">
        <v>44930</v>
      </c>
      <c r="Y412" s="68" t="s">
        <v>2861</v>
      </c>
      <c r="Z412" s="68" t="s">
        <v>2861</v>
      </c>
      <c r="AA412" s="68" t="s">
        <v>2863</v>
      </c>
      <c r="AB412" s="68" t="s">
        <v>2864</v>
      </c>
      <c r="AC412" s="68" t="s">
        <v>140</v>
      </c>
      <c r="AD412" s="68" t="s">
        <v>54</v>
      </c>
      <c r="AE412" s="68" t="s">
        <v>2104</v>
      </c>
      <c r="AF412" s="72">
        <v>1</v>
      </c>
      <c r="AG412" s="68"/>
      <c r="AH412" s="68" t="s">
        <v>56</v>
      </c>
      <c r="AI412" s="68" t="s">
        <v>56</v>
      </c>
      <c r="AJ412" s="68" t="s">
        <v>56</v>
      </c>
      <c r="AK412" s="68" t="str" cm="1">
        <f t="array" ref="AK4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2" s="69" t="s">
        <v>69</v>
      </c>
      <c r="AM412" s="69">
        <v>45561</v>
      </c>
    </row>
    <row r="413" spans="1:39" ht="15" customHeight="1" x14ac:dyDescent="0.3">
      <c r="A413" s="68">
        <v>488</v>
      </c>
      <c r="B413" s="68" t="s">
        <v>2865</v>
      </c>
      <c r="C413" s="69">
        <v>29545</v>
      </c>
      <c r="D413" s="68" t="s">
        <v>40</v>
      </c>
      <c r="E413" s="71">
        <v>5012023488</v>
      </c>
      <c r="F413" s="68">
        <v>354280</v>
      </c>
      <c r="G413" s="68">
        <v>1064895</v>
      </c>
      <c r="H413" s="68"/>
      <c r="I413" s="68" t="s">
        <v>42</v>
      </c>
      <c r="J413" s="68" t="s">
        <v>2867</v>
      </c>
      <c r="K413" s="70" t="s">
        <v>2868</v>
      </c>
      <c r="L413" s="68" t="s">
        <v>2869</v>
      </c>
      <c r="M413" s="68" t="s">
        <v>2865</v>
      </c>
      <c r="N413" s="71">
        <v>5532999315678</v>
      </c>
      <c r="O413" s="71" t="s">
        <v>106</v>
      </c>
      <c r="P413" s="71" t="s">
        <v>106</v>
      </c>
      <c r="Q413" s="68" t="s">
        <v>2104</v>
      </c>
      <c r="R413" s="68" t="str" cm="1">
        <f t="array" ref="R413">_xlfn.IFS(BaseClientes[[#This Row],[tipoDeCliente]]="ADVISOR","ADVISOR",BaseClientes[[#This Row],[tipoDeCliente]]="FAMILIA","RETENCAO",BaseClientes[[#This Row],[tipoDeCliente]]="RETENCAO","RETENCAO",BaseClientes[[#This Row],[tipoDeCliente]]="NORMAL","CONSULTORIA",BaseClientes[[#This Row],[tipoDeCliente]]="HIBRIDO","CONSULTORIA")</f>
        <v>ADVISOR</v>
      </c>
      <c r="S413" s="68" t="s">
        <v>2870</v>
      </c>
      <c r="T413" s="68" t="s">
        <v>896</v>
      </c>
      <c r="U413" s="68" t="s">
        <v>2871</v>
      </c>
      <c r="V413" s="71">
        <v>5532999315678</v>
      </c>
      <c r="W413" s="69">
        <v>44931</v>
      </c>
      <c r="X413" s="69">
        <v>44931</v>
      </c>
      <c r="Y413" s="68" t="s">
        <v>2869</v>
      </c>
      <c r="Z413" s="68" t="s">
        <v>2869</v>
      </c>
      <c r="AA413" s="68" t="s">
        <v>2872</v>
      </c>
      <c r="AB413" s="68" t="s">
        <v>3893</v>
      </c>
      <c r="AC413" s="68" t="s">
        <v>140</v>
      </c>
      <c r="AD413" s="68" t="s">
        <v>54</v>
      </c>
      <c r="AE413" s="68" t="s">
        <v>2104</v>
      </c>
      <c r="AF413" s="72">
        <v>1</v>
      </c>
      <c r="AG413" s="68"/>
      <c r="AH413" s="68" t="s">
        <v>56</v>
      </c>
      <c r="AI413" s="68" t="s">
        <v>56</v>
      </c>
      <c r="AJ413" s="68" t="s">
        <v>56</v>
      </c>
      <c r="AK413" s="68" t="str" cm="1">
        <f t="array" ref="AK4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3" s="69" t="s">
        <v>69</v>
      </c>
      <c r="AM413" s="69">
        <v>45237</v>
      </c>
    </row>
    <row r="414" spans="1:39" ht="15" customHeight="1" x14ac:dyDescent="0.3">
      <c r="A414" s="68">
        <v>489</v>
      </c>
      <c r="B414" s="68" t="s">
        <v>2873</v>
      </c>
      <c r="C414" s="69">
        <v>31537</v>
      </c>
      <c r="D414" s="68" t="s">
        <v>72</v>
      </c>
      <c r="E414" s="71">
        <v>5012023489</v>
      </c>
      <c r="F414" s="68"/>
      <c r="G414" s="68"/>
      <c r="H414" s="68"/>
      <c r="I414" s="68" t="s">
        <v>42</v>
      </c>
      <c r="J414" s="68" t="s">
        <v>2874</v>
      </c>
      <c r="K414" s="70" t="s">
        <v>2875</v>
      </c>
      <c r="L414" s="68" t="s">
        <v>2876</v>
      </c>
      <c r="M414" s="68" t="s">
        <v>2873</v>
      </c>
      <c r="N414" s="71">
        <v>5511963665818</v>
      </c>
      <c r="O414" s="71" t="s">
        <v>65</v>
      </c>
      <c r="P414" s="71"/>
      <c r="Q414" s="68" t="s">
        <v>2104</v>
      </c>
      <c r="R414" s="68" t="str" cm="1">
        <f t="array" ref="R414">_xlfn.IFS(BaseClientes[[#This Row],[tipoDeCliente]]="ADVISOR","ADVISOR",BaseClientes[[#This Row],[tipoDeCliente]]="FAMILIA","RETENCAO",BaseClientes[[#This Row],[tipoDeCliente]]="RETENCAO","RETENCAO",BaseClientes[[#This Row],[tipoDeCliente]]="NORMAL","CONSULTORIA",BaseClientes[[#This Row],[tipoDeCliente]]="HIBRIDO","CONSULTORIA")</f>
        <v>ADVISOR</v>
      </c>
      <c r="S414" s="68" t="s">
        <v>2799</v>
      </c>
      <c r="T414" s="68" t="s">
        <v>185</v>
      </c>
      <c r="U414" s="68" t="s">
        <v>2877</v>
      </c>
      <c r="V414" s="71">
        <v>5511963665818</v>
      </c>
      <c r="W414" s="69">
        <v>44931</v>
      </c>
      <c r="X414" s="69">
        <v>44931</v>
      </c>
      <c r="Y414" s="68" t="s">
        <v>2876</v>
      </c>
      <c r="Z414" s="68" t="s">
        <v>2876</v>
      </c>
      <c r="AA414" s="68" t="s">
        <v>2878</v>
      </c>
      <c r="AB414" s="68" t="s">
        <v>3893</v>
      </c>
      <c r="AC414" s="68" t="s">
        <v>140</v>
      </c>
      <c r="AD414" s="68" t="s">
        <v>54</v>
      </c>
      <c r="AE414" s="68" t="s">
        <v>2104</v>
      </c>
      <c r="AF414" s="72">
        <v>1</v>
      </c>
      <c r="AG414" s="68"/>
      <c r="AH414" s="68" t="s">
        <v>56</v>
      </c>
      <c r="AI414" s="68" t="s">
        <v>56</v>
      </c>
      <c r="AJ414" s="68" t="s">
        <v>56</v>
      </c>
      <c r="AK414" s="68" t="str" cm="1">
        <f t="array" ref="AK4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4" s="69" t="s">
        <v>69</v>
      </c>
      <c r="AM414" s="69">
        <v>45153</v>
      </c>
    </row>
    <row r="415" spans="1:39" ht="15" customHeight="1" x14ac:dyDescent="0.3">
      <c r="A415" s="68">
        <v>490</v>
      </c>
      <c r="B415" s="68" t="s">
        <v>2879</v>
      </c>
      <c r="C415" s="69">
        <v>26439</v>
      </c>
      <c r="D415" s="68" t="s">
        <v>40</v>
      </c>
      <c r="E415" s="71">
        <v>13012023490</v>
      </c>
      <c r="F415" s="68">
        <v>3212113</v>
      </c>
      <c r="G415" s="68"/>
      <c r="H415" s="68"/>
      <c r="I415" s="68" t="s">
        <v>4379</v>
      </c>
      <c r="J415" s="68" t="s">
        <v>2881</v>
      </c>
      <c r="K415" s="70" t="s">
        <v>2882</v>
      </c>
      <c r="L415" s="68" t="s">
        <v>2880</v>
      </c>
      <c r="M415" s="68" t="s">
        <v>2879</v>
      </c>
      <c r="N415" s="71">
        <v>5583993322111</v>
      </c>
      <c r="O415" s="71" t="s">
        <v>65</v>
      </c>
      <c r="P415" s="71"/>
      <c r="Q415" s="68" t="s">
        <v>66</v>
      </c>
      <c r="R415" s="68" t="str" cm="1">
        <f t="array" ref="R415">_xlfn.IFS(BaseClientes[[#This Row],[tipoDeCliente]]="ADVISOR","ADVISOR",BaseClientes[[#This Row],[tipoDeCliente]]="FAMILIA","RETENCAO",BaseClientes[[#This Row],[tipoDeCliente]]="RETENCAO","RETENCAO",BaseClientes[[#This Row],[tipoDeCliente]]="NORMAL","CONSULTORIA",BaseClientes[[#This Row],[tipoDeCliente]]="HIBRIDO","CONSULTORIA")</f>
        <v>CONSULTORIA</v>
      </c>
      <c r="S415" s="68" t="s">
        <v>2478</v>
      </c>
      <c r="T415" s="68" t="s">
        <v>196</v>
      </c>
      <c r="U415" s="68" t="s">
        <v>2884</v>
      </c>
      <c r="V415" s="71">
        <v>5583993322111</v>
      </c>
      <c r="W415" s="69">
        <v>44939</v>
      </c>
      <c r="X415" s="69">
        <v>44942</v>
      </c>
      <c r="Y415" s="68" t="s">
        <v>2883</v>
      </c>
      <c r="Z415" s="68" t="s">
        <v>2880</v>
      </c>
      <c r="AA415" s="68" t="s">
        <v>2879</v>
      </c>
      <c r="AB415" s="68" t="s">
        <v>3894</v>
      </c>
      <c r="AC415" s="68" t="s">
        <v>53</v>
      </c>
      <c r="AD415" s="68" t="s">
        <v>54</v>
      </c>
      <c r="AE415" s="68" t="s">
        <v>176</v>
      </c>
      <c r="AF415" s="72">
        <v>1</v>
      </c>
      <c r="AG415" s="68">
        <v>4</v>
      </c>
      <c r="AH415" s="68" t="s">
        <v>54</v>
      </c>
      <c r="AI415" s="68" t="s">
        <v>56</v>
      </c>
      <c r="AJ415" s="68" t="s">
        <v>54</v>
      </c>
      <c r="AK415" s="68" t="str" cm="1">
        <f t="array" ref="AK4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5" s="69" t="s">
        <v>69</v>
      </c>
      <c r="AM415" s="69">
        <v>45835</v>
      </c>
    </row>
    <row r="416" spans="1:39" ht="15" customHeight="1" x14ac:dyDescent="0.3">
      <c r="A416" s="68">
        <v>491</v>
      </c>
      <c r="B416" s="68" t="s">
        <v>2885</v>
      </c>
      <c r="C416" s="69">
        <v>34583</v>
      </c>
      <c r="D416" s="68" t="s">
        <v>40</v>
      </c>
      <c r="E416" s="71">
        <v>28122022491</v>
      </c>
      <c r="F416" s="68">
        <v>2059730</v>
      </c>
      <c r="G416" s="68"/>
      <c r="H416" s="68"/>
      <c r="I416" s="68" t="s">
        <v>4373</v>
      </c>
      <c r="J416" s="68" t="s">
        <v>2887</v>
      </c>
      <c r="K416" s="70" t="s">
        <v>2888</v>
      </c>
      <c r="L416" s="68" t="s">
        <v>2886</v>
      </c>
      <c r="M416" s="68" t="s">
        <v>2885</v>
      </c>
      <c r="N416" s="71">
        <v>5511996059850</v>
      </c>
      <c r="O416" s="71" t="s">
        <v>106</v>
      </c>
      <c r="P416" s="71"/>
      <c r="Q416" s="68" t="s">
        <v>66</v>
      </c>
      <c r="R416" s="68" t="str" cm="1">
        <f t="array" ref="R416">_xlfn.IFS(BaseClientes[[#This Row],[tipoDeCliente]]="ADVISOR","ADVISOR",BaseClientes[[#This Row],[tipoDeCliente]]="FAMILIA","RETENCAO",BaseClientes[[#This Row],[tipoDeCliente]]="RETENCAO","RETENCAO",BaseClientes[[#This Row],[tipoDeCliente]]="NORMAL","CONSULTORIA",BaseClientes[[#This Row],[tipoDeCliente]]="HIBRIDO","CONSULTORIA")</f>
        <v>CONSULTORIA</v>
      </c>
      <c r="S416" s="68" t="s">
        <v>2799</v>
      </c>
      <c r="T416" s="68" t="s">
        <v>185</v>
      </c>
      <c r="U416" s="68" t="s">
        <v>2891</v>
      </c>
      <c r="V416" s="71">
        <v>5511996059850</v>
      </c>
      <c r="W416" s="69">
        <v>44923</v>
      </c>
      <c r="X416" s="69">
        <v>44923</v>
      </c>
      <c r="Y416" s="68" t="s">
        <v>2889</v>
      </c>
      <c r="Z416" s="68" t="s">
        <v>2886</v>
      </c>
      <c r="AA416" s="68" t="s">
        <v>2885</v>
      </c>
      <c r="AB416" s="68" t="s">
        <v>4094</v>
      </c>
      <c r="AC416" s="68" t="s">
        <v>53</v>
      </c>
      <c r="AD416" s="68" t="s">
        <v>54</v>
      </c>
      <c r="AE416" s="68" t="s">
        <v>176</v>
      </c>
      <c r="AF416" s="72">
        <v>1</v>
      </c>
      <c r="AG416" s="68">
        <v>2</v>
      </c>
      <c r="AH416" s="68" t="s">
        <v>54</v>
      </c>
      <c r="AI416" s="68" t="s">
        <v>56</v>
      </c>
      <c r="AJ416" s="68" t="s">
        <v>54</v>
      </c>
      <c r="AK416" s="68" t="str" cm="1">
        <f t="array" ref="AK4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6" s="69" t="s">
        <v>58</v>
      </c>
      <c r="AM416" s="69"/>
    </row>
    <row r="417" spans="1:39" ht="15" customHeight="1" x14ac:dyDescent="0.3">
      <c r="A417" s="68">
        <v>492</v>
      </c>
      <c r="B417" s="68" t="s">
        <v>2892</v>
      </c>
      <c r="C417" s="69">
        <v>32887</v>
      </c>
      <c r="D417" s="68" t="s">
        <v>72</v>
      </c>
      <c r="E417" s="71">
        <v>28122022492</v>
      </c>
      <c r="F417" s="68">
        <v>7730153</v>
      </c>
      <c r="G417" s="68"/>
      <c r="H417" s="68"/>
      <c r="I417" s="68" t="s">
        <v>4372</v>
      </c>
      <c r="J417" s="68" t="s">
        <v>2894</v>
      </c>
      <c r="K417" s="105" t="s">
        <v>2895</v>
      </c>
      <c r="L417" s="68" t="s">
        <v>2896</v>
      </c>
      <c r="M417" s="68" t="s">
        <v>2885</v>
      </c>
      <c r="N417" s="71">
        <v>5549999076940</v>
      </c>
      <c r="O417" s="71" t="s">
        <v>65</v>
      </c>
      <c r="P417" s="71"/>
      <c r="Q417" s="68" t="s">
        <v>1749</v>
      </c>
      <c r="R417" s="68" t="str" cm="1">
        <f t="array" ref="R417">_xlfn.IFS(BaseClientes[[#This Row],[tipoDeCliente]]="ADVISOR","ADVISOR",BaseClientes[[#This Row],[tipoDeCliente]]="FAMILIA","RETENCAO",BaseClientes[[#This Row],[tipoDeCliente]]="RETENCAO","RETENCAO",BaseClientes[[#This Row],[tipoDeCliente]]="NORMAL","CONSULTORIA",BaseClientes[[#This Row],[tipoDeCliente]]="HIBRIDO","CONSULTORIA")</f>
        <v>CONSULTORIA</v>
      </c>
      <c r="S417" s="68" t="s">
        <v>2897</v>
      </c>
      <c r="T417" s="68" t="s">
        <v>2898</v>
      </c>
      <c r="U417" s="68" t="s">
        <v>2899</v>
      </c>
      <c r="V417" s="71">
        <v>5549999076940</v>
      </c>
      <c r="W417" s="69">
        <v>44923</v>
      </c>
      <c r="X417" s="69">
        <v>44923</v>
      </c>
      <c r="Y417" s="68" t="s">
        <v>2889</v>
      </c>
      <c r="Z417" s="68" t="s">
        <v>2886</v>
      </c>
      <c r="AA417" s="68" t="s">
        <v>2885</v>
      </c>
      <c r="AB417" s="68" t="s">
        <v>3893</v>
      </c>
      <c r="AC417" s="68" t="s">
        <v>53</v>
      </c>
      <c r="AD417" s="68" t="s">
        <v>54</v>
      </c>
      <c r="AE417" s="68" t="s">
        <v>176</v>
      </c>
      <c r="AF417" s="72">
        <v>1</v>
      </c>
      <c r="AG417" s="68">
        <v>2</v>
      </c>
      <c r="AH417" s="68" t="s">
        <v>54</v>
      </c>
      <c r="AI417" s="68" t="s">
        <v>56</v>
      </c>
      <c r="AJ417" s="68" t="s">
        <v>54</v>
      </c>
      <c r="AK417" s="68" t="str" cm="1">
        <f t="array" ref="AK4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7" s="69" t="s">
        <v>58</v>
      </c>
      <c r="AM417" s="69"/>
    </row>
    <row r="418" spans="1:39" ht="15" customHeight="1" x14ac:dyDescent="0.3">
      <c r="A418" s="68">
        <v>493</v>
      </c>
      <c r="B418" s="68" t="s">
        <v>2900</v>
      </c>
      <c r="C418" s="69">
        <v>29272</v>
      </c>
      <c r="D418" s="68" t="s">
        <v>72</v>
      </c>
      <c r="E418" s="71">
        <v>5012023493</v>
      </c>
      <c r="F418" s="68">
        <v>354676</v>
      </c>
      <c r="G418" s="68"/>
      <c r="H418" s="68"/>
      <c r="I418" s="68" t="s">
        <v>42</v>
      </c>
      <c r="J418" s="68" t="s">
        <v>2902</v>
      </c>
      <c r="K418" s="70" t="s">
        <v>2903</v>
      </c>
      <c r="L418" s="68" t="s">
        <v>2904</v>
      </c>
      <c r="M418" s="68" t="s">
        <v>2865</v>
      </c>
      <c r="N418" s="71">
        <v>5532999315678</v>
      </c>
      <c r="O418" s="71" t="s">
        <v>106</v>
      </c>
      <c r="P418" s="71"/>
      <c r="Q418" s="68" t="s">
        <v>2104</v>
      </c>
      <c r="R418" s="68" t="str" cm="1">
        <f t="array" ref="R418">_xlfn.IFS(BaseClientes[[#This Row],[tipoDeCliente]]="ADVISOR","ADVISOR",BaseClientes[[#This Row],[tipoDeCliente]]="FAMILIA","RETENCAO",BaseClientes[[#This Row],[tipoDeCliente]]="RETENCAO","RETENCAO",BaseClientes[[#This Row],[tipoDeCliente]]="NORMAL","CONSULTORIA",BaseClientes[[#This Row],[tipoDeCliente]]="HIBRIDO","CONSULTORIA")</f>
        <v>ADVISOR</v>
      </c>
      <c r="S418" s="68" t="s">
        <v>2870</v>
      </c>
      <c r="T418" s="68" t="s">
        <v>896</v>
      </c>
      <c r="U418" s="68" t="s">
        <v>2871</v>
      </c>
      <c r="V418" s="71">
        <v>5532999813073</v>
      </c>
      <c r="W418" s="69">
        <v>44931</v>
      </c>
      <c r="X418" s="69">
        <v>44931</v>
      </c>
      <c r="Y418" s="68" t="s">
        <v>2869</v>
      </c>
      <c r="Z418" s="68" t="s">
        <v>2869</v>
      </c>
      <c r="AA418" s="68" t="s">
        <v>2872</v>
      </c>
      <c r="AB418" s="68" t="s">
        <v>3893</v>
      </c>
      <c r="AC418" s="68" t="s">
        <v>2015</v>
      </c>
      <c r="AD418" s="68" t="s">
        <v>54</v>
      </c>
      <c r="AE418" s="68" t="s">
        <v>2104</v>
      </c>
      <c r="AF418" s="72">
        <v>1</v>
      </c>
      <c r="AG418" s="68"/>
      <c r="AH418" s="68" t="s">
        <v>54</v>
      </c>
      <c r="AI418" s="68" t="s">
        <v>54</v>
      </c>
      <c r="AJ418" s="68" t="s">
        <v>54</v>
      </c>
      <c r="AK418" s="68" t="str" cm="1">
        <f t="array" ref="AK4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8" s="69" t="s">
        <v>69</v>
      </c>
      <c r="AM418" s="69">
        <v>45237</v>
      </c>
    </row>
    <row r="419" spans="1:39" ht="15" customHeight="1" x14ac:dyDescent="0.3">
      <c r="A419" s="68">
        <v>494</v>
      </c>
      <c r="B419" s="68" t="s">
        <v>2906</v>
      </c>
      <c r="C419" s="69">
        <v>32904</v>
      </c>
      <c r="D419" s="68" t="s">
        <v>40</v>
      </c>
      <c r="E419" s="71">
        <v>17012023494</v>
      </c>
      <c r="F419" s="68">
        <v>2210543</v>
      </c>
      <c r="G419" s="68"/>
      <c r="H419" s="68"/>
      <c r="I419" s="68" t="s">
        <v>4385</v>
      </c>
      <c r="J419" s="68" t="s">
        <v>2908</v>
      </c>
      <c r="K419" s="70" t="s">
        <v>2909</v>
      </c>
      <c r="L419" s="68" t="s">
        <v>2907</v>
      </c>
      <c r="M419" s="68" t="s">
        <v>2906</v>
      </c>
      <c r="N419" s="71">
        <v>5511989446710</v>
      </c>
      <c r="O419" s="71"/>
      <c r="P419" s="71"/>
      <c r="Q419" s="68" t="s">
        <v>66</v>
      </c>
      <c r="R419" s="68" t="str" cm="1">
        <f t="array" ref="R419">_xlfn.IFS(BaseClientes[[#This Row],[tipoDeCliente]]="ADVISOR","ADVISOR",BaseClientes[[#This Row],[tipoDeCliente]]="FAMILIA","RETENCAO",BaseClientes[[#This Row],[tipoDeCliente]]="RETENCAO","RETENCAO",BaseClientes[[#This Row],[tipoDeCliente]]="NORMAL","CONSULTORIA",BaseClientes[[#This Row],[tipoDeCliente]]="HIBRIDO","CONSULTORIA")</f>
        <v>CONSULTORIA</v>
      </c>
      <c r="S419" s="68" t="s">
        <v>2799</v>
      </c>
      <c r="T419" s="68" t="s">
        <v>185</v>
      </c>
      <c r="U419" s="68" t="s">
        <v>2911</v>
      </c>
      <c r="V419" s="71">
        <v>5511989446710</v>
      </c>
      <c r="W419" s="69">
        <v>44943</v>
      </c>
      <c r="X419" s="69">
        <v>44943</v>
      </c>
      <c r="Y419" s="68" t="s">
        <v>2910</v>
      </c>
      <c r="Z419" s="68" t="s">
        <v>2907</v>
      </c>
      <c r="AA419" s="68" t="s">
        <v>2906</v>
      </c>
      <c r="AB419" s="68" t="s">
        <v>3902</v>
      </c>
      <c r="AC419" s="68"/>
      <c r="AD419" s="68"/>
      <c r="AE419" s="68" t="s">
        <v>176</v>
      </c>
      <c r="AF419" s="72">
        <v>1</v>
      </c>
      <c r="AG419" s="68" t="s">
        <v>7859</v>
      </c>
      <c r="AH419" s="68" t="s">
        <v>54</v>
      </c>
      <c r="AI419" s="68" t="s">
        <v>56</v>
      </c>
      <c r="AJ419" s="68" t="s">
        <v>54</v>
      </c>
      <c r="AK419" s="68" t="str" cm="1">
        <f t="array" ref="AK4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9" s="69" t="s">
        <v>58</v>
      </c>
      <c r="AM419" s="69"/>
    </row>
    <row r="420" spans="1:39" ht="15" customHeight="1" x14ac:dyDescent="0.3">
      <c r="A420" s="68">
        <v>495</v>
      </c>
      <c r="B420" s="68" t="s">
        <v>2912</v>
      </c>
      <c r="C420" s="69">
        <v>33126</v>
      </c>
      <c r="D420" s="68" t="s">
        <v>72</v>
      </c>
      <c r="E420" s="71">
        <v>17012023495</v>
      </c>
      <c r="F420" s="68">
        <v>9705534</v>
      </c>
      <c r="G420" s="68"/>
      <c r="H420" s="68"/>
      <c r="I420" s="68" t="s">
        <v>4384</v>
      </c>
      <c r="J420" s="68" t="s">
        <v>2914</v>
      </c>
      <c r="K420" s="70" t="s">
        <v>2915</v>
      </c>
      <c r="L420" s="68" t="s">
        <v>2916</v>
      </c>
      <c r="M420" s="68" t="s">
        <v>2912</v>
      </c>
      <c r="N420" s="71">
        <v>5511948664957</v>
      </c>
      <c r="O420" s="71"/>
      <c r="P420" s="71"/>
      <c r="Q420" s="68" t="s">
        <v>66</v>
      </c>
      <c r="R420" s="68" t="str" cm="1">
        <f t="array" ref="R420">_xlfn.IFS(BaseClientes[[#This Row],[tipoDeCliente]]="ADVISOR","ADVISOR",BaseClientes[[#This Row],[tipoDeCliente]]="FAMILIA","RETENCAO",BaseClientes[[#This Row],[tipoDeCliente]]="RETENCAO","RETENCAO",BaseClientes[[#This Row],[tipoDeCliente]]="NORMAL","CONSULTORIA",BaseClientes[[#This Row],[tipoDeCliente]]="HIBRIDO","CONSULTORIA")</f>
        <v>CONSULTORIA</v>
      </c>
      <c r="S420" s="68" t="s">
        <v>2799</v>
      </c>
      <c r="T420" s="68" t="s">
        <v>185</v>
      </c>
      <c r="U420" s="68" t="s">
        <v>2911</v>
      </c>
      <c r="V420" s="71">
        <v>5511948664957</v>
      </c>
      <c r="W420" s="69">
        <v>44943</v>
      </c>
      <c r="X420" s="69">
        <v>44943</v>
      </c>
      <c r="Y420" s="68" t="s">
        <v>2910</v>
      </c>
      <c r="Z420" s="68" t="s">
        <v>2916</v>
      </c>
      <c r="AA420" s="68" t="s">
        <v>2912</v>
      </c>
      <c r="AB420" s="68" t="s">
        <v>3902</v>
      </c>
      <c r="AC420" s="68"/>
      <c r="AD420" s="68"/>
      <c r="AE420" s="68" t="s">
        <v>176</v>
      </c>
      <c r="AF420" s="72">
        <v>1</v>
      </c>
      <c r="AG420" s="68" t="s">
        <v>7859</v>
      </c>
      <c r="AH420" s="68" t="s">
        <v>54</v>
      </c>
      <c r="AI420" s="68" t="s">
        <v>56</v>
      </c>
      <c r="AJ420" s="68" t="s">
        <v>54</v>
      </c>
      <c r="AK420" s="68" t="str" cm="1">
        <f t="array" ref="AK4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0" s="69" t="s">
        <v>58</v>
      </c>
      <c r="AM420" s="69"/>
    </row>
    <row r="421" spans="1:39" ht="15" customHeight="1" x14ac:dyDescent="0.3">
      <c r="A421" s="68">
        <v>496</v>
      </c>
      <c r="B421" s="68" t="s">
        <v>2917</v>
      </c>
      <c r="C421" s="69">
        <v>34000</v>
      </c>
      <c r="D421" s="68" t="s">
        <v>40</v>
      </c>
      <c r="E421" s="71">
        <v>20012023496</v>
      </c>
      <c r="F421" s="68">
        <v>588763</v>
      </c>
      <c r="G421" s="68">
        <v>4344949</v>
      </c>
      <c r="H421" s="68"/>
      <c r="I421" s="68" t="s">
        <v>42</v>
      </c>
      <c r="J421" s="68" t="s">
        <v>2919</v>
      </c>
      <c r="K421" s="70" t="s">
        <v>2920</v>
      </c>
      <c r="L421" s="68" t="s">
        <v>2921</v>
      </c>
      <c r="M421" s="68" t="s">
        <v>2917</v>
      </c>
      <c r="N421" s="71">
        <v>5581999134308</v>
      </c>
      <c r="O421" s="71"/>
      <c r="P421" s="71"/>
      <c r="Q421" s="68" t="s">
        <v>304</v>
      </c>
      <c r="R421" s="68" t="str" cm="1">
        <f t="array" ref="R421">_xlfn.IFS(BaseClientes[[#This Row],[tipoDeCliente]]="ADVISOR","ADVISOR",BaseClientes[[#This Row],[tipoDeCliente]]="FAMILIA","RETENCAO",BaseClientes[[#This Row],[tipoDeCliente]]="RETENCAO","RETENCAO",BaseClientes[[#This Row],[tipoDeCliente]]="NORMAL","CONSULTORIA",BaseClientes[[#This Row],[tipoDeCliente]]="HIBRIDO","CONSULTORIA")</f>
        <v>CONSULTORIA</v>
      </c>
      <c r="S421" s="68" t="s">
        <v>2407</v>
      </c>
      <c r="T421" s="68" t="s">
        <v>50</v>
      </c>
      <c r="U421" s="68" t="s">
        <v>1023</v>
      </c>
      <c r="V421" s="71">
        <v>5581999134308</v>
      </c>
      <c r="W421" s="69">
        <v>44946</v>
      </c>
      <c r="X421" s="69">
        <v>44946</v>
      </c>
      <c r="Y421" s="68" t="s">
        <v>2921</v>
      </c>
      <c r="Z421" s="68" t="s">
        <v>2921</v>
      </c>
      <c r="AA421" s="68" t="s">
        <v>2917</v>
      </c>
      <c r="AB421" s="68" t="s">
        <v>3912</v>
      </c>
      <c r="AC421" s="68" t="s">
        <v>2015</v>
      </c>
      <c r="AD421" s="68" t="s">
        <v>54</v>
      </c>
      <c r="AE421" s="68" t="s">
        <v>176</v>
      </c>
      <c r="AF421" s="72">
        <v>0</v>
      </c>
      <c r="AG421" s="68"/>
      <c r="AH421" s="68" t="s">
        <v>54</v>
      </c>
      <c r="AI421" s="68" t="s">
        <v>56</v>
      </c>
      <c r="AJ421" s="68" t="s">
        <v>54</v>
      </c>
      <c r="AK421" s="68" t="str" cm="1">
        <f t="array" ref="AK4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1" s="69" t="s">
        <v>69</v>
      </c>
      <c r="AM421" s="69">
        <v>45082</v>
      </c>
    </row>
    <row r="422" spans="1:39" ht="15" customHeight="1" x14ac:dyDescent="0.3">
      <c r="A422" s="68">
        <v>497</v>
      </c>
      <c r="B422" s="68" t="s">
        <v>2923</v>
      </c>
      <c r="C422" s="69">
        <v>23829</v>
      </c>
      <c r="D422" s="68" t="s">
        <v>40</v>
      </c>
      <c r="E422" s="71">
        <v>17012023497</v>
      </c>
      <c r="F422" s="68"/>
      <c r="G422" s="68"/>
      <c r="H422" s="68"/>
      <c r="I422" s="68" t="s">
        <v>42</v>
      </c>
      <c r="J422" s="68" t="s">
        <v>2925</v>
      </c>
      <c r="K422" s="70" t="s">
        <v>2926</v>
      </c>
      <c r="L422" s="68" t="s">
        <v>2927</v>
      </c>
      <c r="M422" s="68" t="s">
        <v>2923</v>
      </c>
      <c r="N422" s="71">
        <v>5584999281027</v>
      </c>
      <c r="O422" s="71" t="s">
        <v>106</v>
      </c>
      <c r="P422" s="71"/>
      <c r="Q422" s="68" t="s">
        <v>1749</v>
      </c>
      <c r="R422" s="68" t="str" cm="1">
        <f t="array" ref="R422">_xlfn.IFS(BaseClientes[[#This Row],[tipoDeCliente]]="ADVISOR","ADVISOR",BaseClientes[[#This Row],[tipoDeCliente]]="FAMILIA","RETENCAO",BaseClientes[[#This Row],[tipoDeCliente]]="RETENCAO","RETENCAO",BaseClientes[[#This Row],[tipoDeCliente]]="NORMAL","CONSULTORIA",BaseClientes[[#This Row],[tipoDeCliente]]="HIBRIDO","CONSULTORIA")</f>
        <v>RETENCAO</v>
      </c>
      <c r="S422" s="68" t="s">
        <v>349</v>
      </c>
      <c r="T422" s="68" t="s">
        <v>336</v>
      </c>
      <c r="U422" s="68" t="s">
        <v>2928</v>
      </c>
      <c r="V422" s="71">
        <v>5584999281027</v>
      </c>
      <c r="W422" s="69">
        <v>44943</v>
      </c>
      <c r="X422" s="69">
        <v>44956</v>
      </c>
      <c r="Y422" s="68" t="s">
        <v>2927</v>
      </c>
      <c r="Z422" s="68" t="s">
        <v>2927</v>
      </c>
      <c r="AA422" s="68" t="s">
        <v>2923</v>
      </c>
      <c r="AB422" s="68" t="s">
        <v>3902</v>
      </c>
      <c r="AC422" s="68" t="s">
        <v>53</v>
      </c>
      <c r="AD422" s="68" t="s">
        <v>54</v>
      </c>
      <c r="AE422" s="68" t="s">
        <v>68</v>
      </c>
      <c r="AF422" s="72">
        <v>0</v>
      </c>
      <c r="AG422" s="68"/>
      <c r="AH422" s="68" t="s">
        <v>54</v>
      </c>
      <c r="AI422" s="68" t="s">
        <v>56</v>
      </c>
      <c r="AJ422" s="68" t="s">
        <v>54</v>
      </c>
      <c r="AK422" s="68" t="str" cm="1">
        <f t="array" ref="AK4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2" s="69" t="s">
        <v>69</v>
      </c>
      <c r="AM422" s="69">
        <v>45671</v>
      </c>
    </row>
    <row r="423" spans="1:39" ht="15" customHeight="1" x14ac:dyDescent="0.3">
      <c r="A423" s="68">
        <v>498</v>
      </c>
      <c r="B423" s="68" t="s">
        <v>2929</v>
      </c>
      <c r="C423" s="69">
        <v>25213</v>
      </c>
      <c r="D423" s="68" t="s">
        <v>40</v>
      </c>
      <c r="E423" s="71">
        <v>20012023498</v>
      </c>
      <c r="F423" s="68">
        <v>9920251</v>
      </c>
      <c r="G423" s="68"/>
      <c r="H423" s="68"/>
      <c r="I423" s="68" t="s">
        <v>4388</v>
      </c>
      <c r="J423" s="68" t="s">
        <v>2931</v>
      </c>
      <c r="K423" s="70" t="s">
        <v>2932</v>
      </c>
      <c r="L423" s="68" t="s">
        <v>2930</v>
      </c>
      <c r="M423" s="68" t="s">
        <v>2929</v>
      </c>
      <c r="N423" s="71">
        <v>5587999912430</v>
      </c>
      <c r="O423" s="71" t="s">
        <v>65</v>
      </c>
      <c r="P423" s="71"/>
      <c r="Q423" s="68" t="s">
        <v>66</v>
      </c>
      <c r="R423" s="68" t="str" cm="1">
        <f t="array" ref="R423">_xlfn.IFS(BaseClientes[[#This Row],[tipoDeCliente]]="ADVISOR","ADVISOR",BaseClientes[[#This Row],[tipoDeCliente]]="FAMILIA","RETENCAO",BaseClientes[[#This Row],[tipoDeCliente]]="RETENCAO","RETENCAO",BaseClientes[[#This Row],[tipoDeCliente]]="NORMAL","CONSULTORIA",BaseClientes[[#This Row],[tipoDeCliente]]="HIBRIDO","CONSULTORIA")</f>
        <v>CONSULTORIA</v>
      </c>
      <c r="S423" s="68" t="s">
        <v>49</v>
      </c>
      <c r="T423" s="68" t="s">
        <v>50</v>
      </c>
      <c r="U423" s="68" t="s">
        <v>2934</v>
      </c>
      <c r="V423" s="71">
        <v>5587999912430</v>
      </c>
      <c r="W423" s="69">
        <v>44946</v>
      </c>
      <c r="X423" s="69">
        <v>44946</v>
      </c>
      <c r="Y423" s="68" t="s">
        <v>2933</v>
      </c>
      <c r="Z423" s="68" t="s">
        <v>2930</v>
      </c>
      <c r="AA423" s="68" t="s">
        <v>2929</v>
      </c>
      <c r="AB423" s="68" t="s">
        <v>3893</v>
      </c>
      <c r="AC423" s="68" t="s">
        <v>53</v>
      </c>
      <c r="AD423" s="68" t="s">
        <v>54</v>
      </c>
      <c r="AE423" s="68" t="s">
        <v>176</v>
      </c>
      <c r="AF423" s="72">
        <v>1</v>
      </c>
      <c r="AG423" s="68">
        <v>4</v>
      </c>
      <c r="AH423" s="68" t="s">
        <v>54</v>
      </c>
      <c r="AI423" s="68" t="s">
        <v>56</v>
      </c>
      <c r="AJ423" s="68" t="s">
        <v>54</v>
      </c>
      <c r="AK423" s="68" t="str" cm="1">
        <f t="array" ref="AK4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3" s="69" t="s">
        <v>58</v>
      </c>
      <c r="AM423" s="69"/>
    </row>
    <row r="424" spans="1:39" ht="15" customHeight="1" x14ac:dyDescent="0.3">
      <c r="A424" s="68">
        <v>499</v>
      </c>
      <c r="B424" s="68" t="s">
        <v>2935</v>
      </c>
      <c r="C424" s="69">
        <v>32666</v>
      </c>
      <c r="D424" s="68" t="s">
        <v>40</v>
      </c>
      <c r="E424" s="71">
        <v>20012023499</v>
      </c>
      <c r="F424" s="68">
        <v>2171747</v>
      </c>
      <c r="G424" s="68"/>
      <c r="H424" s="68"/>
      <c r="I424" s="68" t="s">
        <v>4389</v>
      </c>
      <c r="J424" s="68" t="s">
        <v>2937</v>
      </c>
      <c r="K424" s="105" t="s">
        <v>2938</v>
      </c>
      <c r="L424" s="68" t="s">
        <v>4390</v>
      </c>
      <c r="M424" s="68" t="s">
        <v>3225</v>
      </c>
      <c r="N424" s="71">
        <v>5581996319961</v>
      </c>
      <c r="O424" s="71" t="s">
        <v>106</v>
      </c>
      <c r="P424" s="71"/>
      <c r="Q424" s="68" t="s">
        <v>66</v>
      </c>
      <c r="R424" s="68" t="str" cm="1">
        <f t="array" ref="R424">_xlfn.IFS(BaseClientes[[#This Row],[tipoDeCliente]]="ADVISOR","ADVISOR",BaseClientes[[#This Row],[tipoDeCliente]]="FAMILIA","RETENCAO",BaseClientes[[#This Row],[tipoDeCliente]]="RETENCAO","RETENCAO",BaseClientes[[#This Row],[tipoDeCliente]]="NORMAL","CONSULTORIA",BaseClientes[[#This Row],[tipoDeCliente]]="HIBRIDO","CONSULTORIA")</f>
        <v>CONSULTORIA</v>
      </c>
      <c r="S424" s="68" t="s">
        <v>49</v>
      </c>
      <c r="T424" s="68" t="s">
        <v>50</v>
      </c>
      <c r="U424" s="68" t="s">
        <v>2940</v>
      </c>
      <c r="V424" s="71">
        <v>5581996319961</v>
      </c>
      <c r="W424" s="69">
        <v>44946</v>
      </c>
      <c r="X424" s="69">
        <v>44946</v>
      </c>
      <c r="Y424" s="68" t="s">
        <v>4391</v>
      </c>
      <c r="Z424" s="68" t="s">
        <v>4390</v>
      </c>
      <c r="AA424" s="68" t="s">
        <v>2935</v>
      </c>
      <c r="AB424" s="68" t="s">
        <v>3902</v>
      </c>
      <c r="AC424" s="68" t="s">
        <v>53</v>
      </c>
      <c r="AD424" s="68" t="s">
        <v>54</v>
      </c>
      <c r="AE424" s="68" t="s">
        <v>176</v>
      </c>
      <c r="AF424" s="72">
        <v>1</v>
      </c>
      <c r="AG424" s="68">
        <v>4</v>
      </c>
      <c r="AH424" s="68" t="s">
        <v>54</v>
      </c>
      <c r="AI424" s="68" t="s">
        <v>56</v>
      </c>
      <c r="AJ424" s="68" t="s">
        <v>54</v>
      </c>
      <c r="AK424" s="68" t="str" cm="1">
        <f t="array" ref="AK4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4" s="69" t="s">
        <v>58</v>
      </c>
      <c r="AM424" s="69"/>
    </row>
    <row r="425" spans="1:39" ht="15" customHeight="1" x14ac:dyDescent="0.3">
      <c r="A425" s="68">
        <v>500</v>
      </c>
      <c r="B425" s="68" t="s">
        <v>2941</v>
      </c>
      <c r="C425" s="69">
        <v>32904</v>
      </c>
      <c r="D425" s="68" t="s">
        <v>72</v>
      </c>
      <c r="E425" s="71">
        <v>19012023500</v>
      </c>
      <c r="F425" s="68">
        <v>2042748</v>
      </c>
      <c r="G425" s="68"/>
      <c r="H425" s="68" t="s">
        <v>4386</v>
      </c>
      <c r="I425" s="68" t="s">
        <v>4387</v>
      </c>
      <c r="J425" s="68" t="s">
        <v>2943</v>
      </c>
      <c r="K425" s="70" t="s">
        <v>2944</v>
      </c>
      <c r="L425" s="68" t="s">
        <v>2942</v>
      </c>
      <c r="M425" s="68" t="s">
        <v>2941</v>
      </c>
      <c r="N425" s="71">
        <v>5511977204545</v>
      </c>
      <c r="O425" s="71" t="s">
        <v>65</v>
      </c>
      <c r="P425" s="71"/>
      <c r="Q425" s="68" t="s">
        <v>66</v>
      </c>
      <c r="R425" s="68" t="str" cm="1">
        <f t="array" ref="R425">_xlfn.IFS(BaseClientes[[#This Row],[tipoDeCliente]]="ADVISOR","ADVISOR",BaseClientes[[#This Row],[tipoDeCliente]]="FAMILIA","RETENCAO",BaseClientes[[#This Row],[tipoDeCliente]]="RETENCAO","RETENCAO",BaseClientes[[#This Row],[tipoDeCliente]]="NORMAL","CONSULTORIA",BaseClientes[[#This Row],[tipoDeCliente]]="HIBRIDO","CONSULTORIA")</f>
        <v>CONSULTORIA</v>
      </c>
      <c r="S425" s="68" t="s">
        <v>2799</v>
      </c>
      <c r="T425" s="68" t="s">
        <v>185</v>
      </c>
      <c r="U425" s="68" t="s">
        <v>2946</v>
      </c>
      <c r="V425" s="71">
        <v>5511977204545</v>
      </c>
      <c r="W425" s="69">
        <v>44945</v>
      </c>
      <c r="X425" s="69">
        <v>44946</v>
      </c>
      <c r="Y425" s="68" t="s">
        <v>2945</v>
      </c>
      <c r="Z425" s="68" t="s">
        <v>2942</v>
      </c>
      <c r="AA425" s="68" t="s">
        <v>2941</v>
      </c>
      <c r="AB425" s="68" t="s">
        <v>3893</v>
      </c>
      <c r="AC425" s="68" t="s">
        <v>140</v>
      </c>
      <c r="AD425" s="68" t="s">
        <v>54</v>
      </c>
      <c r="AE425" s="68" t="s">
        <v>176</v>
      </c>
      <c r="AF425" s="72">
        <v>0</v>
      </c>
      <c r="AG425" s="68"/>
      <c r="AH425" s="68" t="s">
        <v>54</v>
      </c>
      <c r="AI425" s="68" t="s">
        <v>56</v>
      </c>
      <c r="AJ425" s="68" t="s">
        <v>54</v>
      </c>
      <c r="AK425" s="68" t="str" cm="1">
        <f t="array" ref="AK4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5" s="69" t="s">
        <v>58</v>
      </c>
      <c r="AM425" s="69"/>
    </row>
    <row r="426" spans="1:39" ht="15" customHeight="1" x14ac:dyDescent="0.3">
      <c r="A426" s="68">
        <v>501</v>
      </c>
      <c r="B426" s="68" t="s">
        <v>2947</v>
      </c>
      <c r="C426" s="69">
        <v>32392</v>
      </c>
      <c r="D426" s="68" t="s">
        <v>40</v>
      </c>
      <c r="E426" s="71">
        <v>19012023501</v>
      </c>
      <c r="F426" s="68">
        <v>220287</v>
      </c>
      <c r="G426" s="68"/>
      <c r="H426" s="68"/>
      <c r="I426" s="68" t="s">
        <v>42</v>
      </c>
      <c r="J426" s="68" t="s">
        <v>2948</v>
      </c>
      <c r="K426" s="70" t="s">
        <v>2949</v>
      </c>
      <c r="L426" s="68" t="s">
        <v>2950</v>
      </c>
      <c r="M426" s="68" t="s">
        <v>2947</v>
      </c>
      <c r="N426" s="71">
        <v>5581999002182</v>
      </c>
      <c r="O426" s="71" t="s">
        <v>65</v>
      </c>
      <c r="P426" s="71"/>
      <c r="Q426" s="68" t="s">
        <v>2104</v>
      </c>
      <c r="R426" s="68" t="str" cm="1">
        <f t="array" ref="R426">_xlfn.IFS(BaseClientes[[#This Row],[tipoDeCliente]]="ADVISOR","ADVISOR",BaseClientes[[#This Row],[tipoDeCliente]]="FAMILIA","RETENCAO",BaseClientes[[#This Row],[tipoDeCliente]]="RETENCAO","RETENCAO",BaseClientes[[#This Row],[tipoDeCliente]]="NORMAL","CONSULTORIA",BaseClientes[[#This Row],[tipoDeCliente]]="HIBRIDO","CONSULTORIA")</f>
        <v>ADVISOR</v>
      </c>
      <c r="S426" s="68" t="s">
        <v>49</v>
      </c>
      <c r="T426" s="68" t="s">
        <v>50</v>
      </c>
      <c r="U426" s="68" t="s">
        <v>2951</v>
      </c>
      <c r="V426" s="71">
        <v>5581999002182</v>
      </c>
      <c r="W426" s="69">
        <v>44945</v>
      </c>
      <c r="X426" s="69">
        <v>44945</v>
      </c>
      <c r="Y426" s="68" t="s">
        <v>2950</v>
      </c>
      <c r="Z426" s="68" t="s">
        <v>2950</v>
      </c>
      <c r="AA426" s="68" t="s">
        <v>2947</v>
      </c>
      <c r="AB426" s="68" t="s">
        <v>3995</v>
      </c>
      <c r="AC426" s="68" t="s">
        <v>140</v>
      </c>
      <c r="AD426" s="68" t="s">
        <v>54</v>
      </c>
      <c r="AE426" s="68" t="s">
        <v>2104</v>
      </c>
      <c r="AF426" s="72">
        <v>1</v>
      </c>
      <c r="AG426" s="68"/>
      <c r="AH426" s="68" t="s">
        <v>56</v>
      </c>
      <c r="AI426" s="68" t="s">
        <v>56</v>
      </c>
      <c r="AJ426" s="68" t="s">
        <v>56</v>
      </c>
      <c r="AK426" s="68" t="str" cm="1">
        <f t="array" ref="AK4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6" s="69" t="s">
        <v>69</v>
      </c>
      <c r="AM426" s="69">
        <v>45561</v>
      </c>
    </row>
    <row r="427" spans="1:39" ht="15" customHeight="1" x14ac:dyDescent="0.3">
      <c r="A427" s="68">
        <v>502</v>
      </c>
      <c r="B427" s="68" t="s">
        <v>2953</v>
      </c>
      <c r="C427" s="69">
        <v>32785</v>
      </c>
      <c r="D427" s="68" t="s">
        <v>40</v>
      </c>
      <c r="E427" s="71">
        <v>27012023502</v>
      </c>
      <c r="F427" s="68">
        <v>2718604</v>
      </c>
      <c r="G427" s="68"/>
      <c r="H427" s="68"/>
      <c r="I427" s="68" t="s">
        <v>4399</v>
      </c>
      <c r="J427" s="68" t="s">
        <v>2955</v>
      </c>
      <c r="K427" s="105" t="s">
        <v>2956</v>
      </c>
      <c r="L427" s="68" t="s">
        <v>2954</v>
      </c>
      <c r="M427" s="68" t="s">
        <v>2953</v>
      </c>
      <c r="N427" s="71">
        <v>5581987410097</v>
      </c>
      <c r="O427" s="71" t="s">
        <v>65</v>
      </c>
      <c r="P427" s="71"/>
      <c r="Q427" s="68" t="s">
        <v>66</v>
      </c>
      <c r="R427" s="68" t="str" cm="1">
        <f t="array" ref="R427">_xlfn.IFS(BaseClientes[[#This Row],[tipoDeCliente]]="ADVISOR","ADVISOR",BaseClientes[[#This Row],[tipoDeCliente]]="FAMILIA","RETENCAO",BaseClientes[[#This Row],[tipoDeCliente]]="RETENCAO","RETENCAO",BaseClientes[[#This Row],[tipoDeCliente]]="NORMAL","CONSULTORIA",BaseClientes[[#This Row],[tipoDeCliente]]="HIBRIDO","CONSULTORIA")</f>
        <v>CONSULTORIA</v>
      </c>
      <c r="S427" s="68" t="s">
        <v>49</v>
      </c>
      <c r="T427" s="68" t="s">
        <v>50</v>
      </c>
      <c r="U427" s="68" t="s">
        <v>51</v>
      </c>
      <c r="V427" s="71">
        <v>5581987410097</v>
      </c>
      <c r="W427" s="69">
        <v>44953</v>
      </c>
      <c r="X427" s="69">
        <v>44953</v>
      </c>
      <c r="Y427" s="68" t="s">
        <v>2957</v>
      </c>
      <c r="Z427" s="68" t="s">
        <v>2954</v>
      </c>
      <c r="AA427" s="68" t="s">
        <v>2953</v>
      </c>
      <c r="AB427" s="68" t="s">
        <v>3893</v>
      </c>
      <c r="AC427" s="68" t="s">
        <v>2015</v>
      </c>
      <c r="AD427" s="68" t="s">
        <v>54</v>
      </c>
      <c r="AE427" s="68" t="s">
        <v>176</v>
      </c>
      <c r="AF427" s="72">
        <v>1</v>
      </c>
      <c r="AG427" s="68">
        <v>9</v>
      </c>
      <c r="AH427" s="68" t="s">
        <v>54</v>
      </c>
      <c r="AI427" s="68" t="s">
        <v>56</v>
      </c>
      <c r="AJ427" s="68" t="s">
        <v>54</v>
      </c>
      <c r="AK427" s="68" t="str" cm="1">
        <f t="array" ref="AK4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7" s="69" t="s">
        <v>58</v>
      </c>
      <c r="AM427" s="69"/>
    </row>
    <row r="428" spans="1:39" ht="15" customHeight="1" x14ac:dyDescent="0.3">
      <c r="A428" s="68">
        <v>503</v>
      </c>
      <c r="B428" s="68" t="s">
        <v>2958</v>
      </c>
      <c r="C428" s="69">
        <v>20819</v>
      </c>
      <c r="D428" s="68" t="s">
        <v>72</v>
      </c>
      <c r="E428" s="71">
        <v>30012023503</v>
      </c>
      <c r="F428" s="68">
        <v>580044</v>
      </c>
      <c r="G428" s="68">
        <v>1853077</v>
      </c>
      <c r="H428" s="68"/>
      <c r="I428" s="68" t="s">
        <v>4405</v>
      </c>
      <c r="J428" s="68" t="s">
        <v>2960</v>
      </c>
      <c r="K428" s="105" t="s">
        <v>2961</v>
      </c>
      <c r="L428" s="68" t="s">
        <v>2959</v>
      </c>
      <c r="M428" s="68" t="s">
        <v>2958</v>
      </c>
      <c r="N428" s="71">
        <v>5581999919973</v>
      </c>
      <c r="O428" s="71" t="s">
        <v>65</v>
      </c>
      <c r="P428" s="71"/>
      <c r="Q428" s="68" t="s">
        <v>1749</v>
      </c>
      <c r="R428" s="68" t="str" cm="1">
        <f t="array" ref="R428">_xlfn.IFS(BaseClientes[[#This Row],[tipoDeCliente]]="ADVISOR","ADVISOR",BaseClientes[[#This Row],[tipoDeCliente]]="FAMILIA","RETENCAO",BaseClientes[[#This Row],[tipoDeCliente]]="RETENCAO","RETENCAO",BaseClientes[[#This Row],[tipoDeCliente]]="NORMAL","CONSULTORIA",BaseClientes[[#This Row],[tipoDeCliente]]="HIBRIDO","CONSULTORIA")</f>
        <v>CONSULTORIA</v>
      </c>
      <c r="S428" s="68" t="s">
        <v>2407</v>
      </c>
      <c r="T428" s="68" t="s">
        <v>50</v>
      </c>
      <c r="U428" s="68" t="s">
        <v>2963</v>
      </c>
      <c r="V428" s="71">
        <v>5581999919973</v>
      </c>
      <c r="W428" s="69">
        <v>44956</v>
      </c>
      <c r="X428" s="69">
        <v>44956</v>
      </c>
      <c r="Y428" s="68" t="s">
        <v>2962</v>
      </c>
      <c r="Z428" s="68" t="s">
        <v>2959</v>
      </c>
      <c r="AA428" s="68" t="s">
        <v>2958</v>
      </c>
      <c r="AB428" s="68" t="s">
        <v>3899</v>
      </c>
      <c r="AC428" s="68" t="s">
        <v>2015</v>
      </c>
      <c r="AD428" s="68" t="s">
        <v>56</v>
      </c>
      <c r="AE428" s="68" t="s">
        <v>176</v>
      </c>
      <c r="AF428" s="72">
        <v>1</v>
      </c>
      <c r="AG428" s="68">
        <v>4</v>
      </c>
      <c r="AH428" s="68" t="s">
        <v>54</v>
      </c>
      <c r="AI428" s="68" t="s">
        <v>56</v>
      </c>
      <c r="AJ428" s="68" t="s">
        <v>54</v>
      </c>
      <c r="AK428" s="68" t="str" cm="1">
        <f t="array" ref="AK4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8" s="69" t="s">
        <v>58</v>
      </c>
      <c r="AM428" s="69"/>
    </row>
    <row r="429" spans="1:39" ht="15" customHeight="1" x14ac:dyDescent="0.3">
      <c r="A429" s="68">
        <v>505</v>
      </c>
      <c r="B429" s="68" t="s">
        <v>2968</v>
      </c>
      <c r="C429" s="69">
        <v>24211</v>
      </c>
      <c r="D429" s="68" t="s">
        <v>40</v>
      </c>
      <c r="E429" s="71">
        <v>27012023505</v>
      </c>
      <c r="F429" s="68">
        <v>4523131</v>
      </c>
      <c r="G429" s="68"/>
      <c r="H429" s="68"/>
      <c r="I429" s="68" t="s">
        <v>4397</v>
      </c>
      <c r="J429" s="68" t="s">
        <v>2969</v>
      </c>
      <c r="K429" s="70" t="s">
        <v>2970</v>
      </c>
      <c r="L429" s="68" t="s">
        <v>4398</v>
      </c>
      <c r="M429" s="68" t="s">
        <v>2972</v>
      </c>
      <c r="N429" s="71">
        <v>5581988689988</v>
      </c>
      <c r="O429" s="71"/>
      <c r="P429" s="71"/>
      <c r="Q429" s="68" t="s">
        <v>66</v>
      </c>
      <c r="R429" s="68" t="str" cm="1">
        <f t="array" ref="R429">_xlfn.IFS(BaseClientes[[#This Row],[tipoDeCliente]]="ADVISOR","ADVISOR",BaseClientes[[#This Row],[tipoDeCliente]]="FAMILIA","RETENCAO",BaseClientes[[#This Row],[tipoDeCliente]]="RETENCAO","RETENCAO",BaseClientes[[#This Row],[tipoDeCliente]]="NORMAL","CONSULTORIA",BaseClientes[[#This Row],[tipoDeCliente]]="HIBRIDO","CONSULTORIA")</f>
        <v>CONSULTORIA</v>
      </c>
      <c r="S429" s="68" t="s">
        <v>49</v>
      </c>
      <c r="T429" s="68" t="s">
        <v>50</v>
      </c>
      <c r="U429" s="68" t="s">
        <v>1171</v>
      </c>
      <c r="V429" s="71">
        <v>5581988689988</v>
      </c>
      <c r="W429" s="69">
        <v>44953</v>
      </c>
      <c r="X429" s="69">
        <v>44960</v>
      </c>
      <c r="Y429" s="68" t="s">
        <v>3621</v>
      </c>
      <c r="Z429" s="68" t="s">
        <v>4398</v>
      </c>
      <c r="AA429" s="68" t="s">
        <v>2968</v>
      </c>
      <c r="AB429" s="68" t="s">
        <v>164</v>
      </c>
      <c r="AC429" s="68" t="s">
        <v>53</v>
      </c>
      <c r="AD429" s="68" t="s">
        <v>54</v>
      </c>
      <c r="AE429" s="68" t="s">
        <v>176</v>
      </c>
      <c r="AF429" s="72">
        <v>1</v>
      </c>
      <c r="AG429" s="68" t="s">
        <v>7859</v>
      </c>
      <c r="AH429" s="68" t="s">
        <v>54</v>
      </c>
      <c r="AI429" s="68" t="s">
        <v>54</v>
      </c>
      <c r="AJ429" s="68" t="s">
        <v>54</v>
      </c>
      <c r="AK429" s="68" t="str" cm="1">
        <f t="array" ref="AK4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9" s="69" t="s">
        <v>58</v>
      </c>
      <c r="AM429" s="69"/>
    </row>
    <row r="430" spans="1:39" ht="15" customHeight="1" x14ac:dyDescent="0.3">
      <c r="A430" s="68">
        <v>506</v>
      </c>
      <c r="B430" s="68" t="s">
        <v>2972</v>
      </c>
      <c r="C430" s="69">
        <v>25566</v>
      </c>
      <c r="D430" s="68" t="s">
        <v>72</v>
      </c>
      <c r="E430" s="71">
        <v>27012023506</v>
      </c>
      <c r="F430" s="68">
        <v>4533613</v>
      </c>
      <c r="G430" s="68"/>
      <c r="H430" s="68"/>
      <c r="I430" s="68" t="s">
        <v>4395</v>
      </c>
      <c r="J430" s="68" t="s">
        <v>2974</v>
      </c>
      <c r="K430" s="70" t="s">
        <v>2970</v>
      </c>
      <c r="L430" s="68" t="s">
        <v>4396</v>
      </c>
      <c r="M430" s="68" t="s">
        <v>2972</v>
      </c>
      <c r="N430" s="71">
        <v>5581988689988</v>
      </c>
      <c r="O430" s="71"/>
      <c r="P430" s="71"/>
      <c r="Q430" s="68" t="s">
        <v>66</v>
      </c>
      <c r="R430" s="68" t="str" cm="1">
        <f t="array" ref="R430">_xlfn.IFS(BaseClientes[[#This Row],[tipoDeCliente]]="ADVISOR","ADVISOR",BaseClientes[[#This Row],[tipoDeCliente]]="FAMILIA","RETENCAO",BaseClientes[[#This Row],[tipoDeCliente]]="RETENCAO","RETENCAO",BaseClientes[[#This Row],[tipoDeCliente]]="NORMAL","CONSULTORIA",BaseClientes[[#This Row],[tipoDeCliente]]="HIBRIDO","CONSULTORIA")</f>
        <v>CONSULTORIA</v>
      </c>
      <c r="S430" s="68" t="s">
        <v>49</v>
      </c>
      <c r="T430" s="68" t="s">
        <v>50</v>
      </c>
      <c r="U430" s="68" t="s">
        <v>1171</v>
      </c>
      <c r="V430" s="71">
        <v>5581988689988</v>
      </c>
      <c r="W430" s="69">
        <v>44953</v>
      </c>
      <c r="X430" s="69">
        <v>44960</v>
      </c>
      <c r="Y430" s="68" t="s">
        <v>3621</v>
      </c>
      <c r="Z430" s="68" t="s">
        <v>4396</v>
      </c>
      <c r="AA430" s="68" t="s">
        <v>2972</v>
      </c>
      <c r="AB430" s="68" t="s">
        <v>3905</v>
      </c>
      <c r="AC430" s="68" t="s">
        <v>53</v>
      </c>
      <c r="AD430" s="68" t="s">
        <v>54</v>
      </c>
      <c r="AE430" s="68" t="s">
        <v>176</v>
      </c>
      <c r="AF430" s="72">
        <v>1</v>
      </c>
      <c r="AG430" s="68" t="s">
        <v>7859</v>
      </c>
      <c r="AH430" s="68" t="s">
        <v>54</v>
      </c>
      <c r="AI430" s="68" t="s">
        <v>54</v>
      </c>
      <c r="AJ430" s="68" t="s">
        <v>54</v>
      </c>
      <c r="AK430" s="68" t="str" cm="1">
        <f t="array" ref="AK4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0" s="69" t="s">
        <v>58</v>
      </c>
      <c r="AM430" s="69"/>
    </row>
    <row r="431" spans="1:39" ht="15" customHeight="1" x14ac:dyDescent="0.3">
      <c r="A431" s="68">
        <v>507</v>
      </c>
      <c r="B431" s="68" t="s">
        <v>2975</v>
      </c>
      <c r="C431" s="69">
        <v>30000</v>
      </c>
      <c r="D431" s="68" t="s">
        <v>40</v>
      </c>
      <c r="E431" s="71">
        <v>2022023507</v>
      </c>
      <c r="F431" s="68"/>
      <c r="G431" s="68">
        <v>5163829</v>
      </c>
      <c r="H431" s="68"/>
      <c r="I431" s="68" t="s">
        <v>4406</v>
      </c>
      <c r="J431" s="68" t="s">
        <v>2977</v>
      </c>
      <c r="K431" s="70" t="s">
        <v>2978</v>
      </c>
      <c r="L431" s="68" t="s">
        <v>2976</v>
      </c>
      <c r="M431" s="68" t="s">
        <v>2975</v>
      </c>
      <c r="N431" s="71">
        <v>5511972823300</v>
      </c>
      <c r="O431" s="71"/>
      <c r="P431" s="71" t="s">
        <v>106</v>
      </c>
      <c r="Q431" s="68" t="s">
        <v>66</v>
      </c>
      <c r="R431" s="68" t="str" cm="1">
        <f t="array" ref="R431">_xlfn.IFS(BaseClientes[[#This Row],[tipoDeCliente]]="ADVISOR","ADVISOR",BaseClientes[[#This Row],[tipoDeCliente]]="FAMILIA","RETENCAO",BaseClientes[[#This Row],[tipoDeCliente]]="RETENCAO","RETENCAO",BaseClientes[[#This Row],[tipoDeCliente]]="NORMAL","CONSULTORIA",BaseClientes[[#This Row],[tipoDeCliente]]="HIBRIDO","CONSULTORIA")</f>
        <v>CONSULTORIA</v>
      </c>
      <c r="S431" s="68" t="s">
        <v>2980</v>
      </c>
      <c r="T431" s="68" t="s">
        <v>185</v>
      </c>
      <c r="U431" s="68" t="s">
        <v>2981</v>
      </c>
      <c r="V431" s="71">
        <v>5511972823300</v>
      </c>
      <c r="W431" s="69">
        <v>44959</v>
      </c>
      <c r="X431" s="69">
        <v>44959</v>
      </c>
      <c r="Y431" s="68" t="s">
        <v>2979</v>
      </c>
      <c r="Z431" s="68" t="s">
        <v>2976</v>
      </c>
      <c r="AA431" s="68" t="s">
        <v>2975</v>
      </c>
      <c r="AB431" s="68" t="s">
        <v>4407</v>
      </c>
      <c r="AC431" s="68" t="s">
        <v>140</v>
      </c>
      <c r="AD431" s="68" t="s">
        <v>54</v>
      </c>
      <c r="AE431" s="68" t="s">
        <v>176</v>
      </c>
      <c r="AF431" s="72">
        <v>1</v>
      </c>
      <c r="AG431" s="68">
        <v>4</v>
      </c>
      <c r="AH431" s="68" t="s">
        <v>54</v>
      </c>
      <c r="AI431" s="68" t="s">
        <v>56</v>
      </c>
      <c r="AJ431" s="68" t="s">
        <v>54</v>
      </c>
      <c r="AK431" s="68" t="str" cm="1">
        <f t="array" ref="AK4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1" s="69" t="s">
        <v>58</v>
      </c>
      <c r="AM431" s="69"/>
    </row>
    <row r="432" spans="1:39" ht="15" customHeight="1" x14ac:dyDescent="0.3">
      <c r="A432" s="68">
        <v>508</v>
      </c>
      <c r="B432" s="68" t="s">
        <v>3398</v>
      </c>
      <c r="C432" s="69">
        <v>29424</v>
      </c>
      <c r="D432" s="68" t="s">
        <v>72</v>
      </c>
      <c r="E432" s="71">
        <v>29012023508</v>
      </c>
      <c r="F432" s="68">
        <v>402686</v>
      </c>
      <c r="G432" s="68"/>
      <c r="H432" s="68"/>
      <c r="I432" s="187" t="s">
        <v>4400</v>
      </c>
      <c r="J432" s="68" t="s">
        <v>2984</v>
      </c>
      <c r="K432" s="70" t="s">
        <v>2985</v>
      </c>
      <c r="L432" s="68" t="s">
        <v>4401</v>
      </c>
      <c r="M432" s="68" t="s">
        <v>2987</v>
      </c>
      <c r="N432" s="71">
        <v>5491158485215</v>
      </c>
      <c r="O432" s="71" t="s">
        <v>65</v>
      </c>
      <c r="P432" s="71"/>
      <c r="Q432" s="68" t="s">
        <v>66</v>
      </c>
      <c r="R432" s="68" t="str" cm="1">
        <f t="array" ref="R432">_xlfn.IFS(BaseClientes[[#This Row],[tipoDeCliente]]="ADVISOR","ADVISOR",BaseClientes[[#This Row],[tipoDeCliente]]="FAMILIA","RETENCAO",BaseClientes[[#This Row],[tipoDeCliente]]="RETENCAO","RETENCAO",BaseClientes[[#This Row],[tipoDeCliente]]="NORMAL","CONSULTORIA",BaseClientes[[#This Row],[tipoDeCliente]]="HIBRIDO","CONSULTORIA")</f>
        <v>RETENCAO</v>
      </c>
      <c r="S432" s="68" t="s">
        <v>470</v>
      </c>
      <c r="T432" s="68" t="s">
        <v>434</v>
      </c>
      <c r="U432" s="68" t="s">
        <v>2988</v>
      </c>
      <c r="V432" s="71">
        <v>5491158485215</v>
      </c>
      <c r="W432" s="69">
        <v>44955</v>
      </c>
      <c r="X432" s="69">
        <v>44955</v>
      </c>
      <c r="Y432" s="68" t="s">
        <v>2986</v>
      </c>
      <c r="Z432" s="68" t="s">
        <v>4401</v>
      </c>
      <c r="AA432" s="68" t="s">
        <v>3398</v>
      </c>
      <c r="AB432" s="68" t="s">
        <v>3920</v>
      </c>
      <c r="AC432" s="68" t="s">
        <v>140</v>
      </c>
      <c r="AD432" s="68" t="s">
        <v>54</v>
      </c>
      <c r="AE432" s="68" t="s">
        <v>68</v>
      </c>
      <c r="AF432" s="72">
        <v>0</v>
      </c>
      <c r="AG432" s="68"/>
      <c r="AH432" s="68" t="s">
        <v>56</v>
      </c>
      <c r="AI432" s="68" t="s">
        <v>56</v>
      </c>
      <c r="AJ432" s="68" t="s">
        <v>56</v>
      </c>
      <c r="AK432" s="68" t="str" cm="1">
        <f t="array" ref="AK4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2" s="69" t="s">
        <v>58</v>
      </c>
      <c r="AM432" s="69"/>
    </row>
    <row r="433" spans="1:39" ht="15" customHeight="1" x14ac:dyDescent="0.3">
      <c r="A433" s="68">
        <v>510</v>
      </c>
      <c r="B433" s="68" t="s">
        <v>2990</v>
      </c>
      <c r="C433" s="69">
        <v>22478</v>
      </c>
      <c r="D433" s="68" t="s">
        <v>40</v>
      </c>
      <c r="E433" s="71">
        <v>3012023510</v>
      </c>
      <c r="F433" s="68">
        <v>9977137</v>
      </c>
      <c r="G433" s="68"/>
      <c r="H433" s="68"/>
      <c r="I433" s="68" t="s">
        <v>42</v>
      </c>
      <c r="J433" s="68" t="s">
        <v>2991</v>
      </c>
      <c r="K433" s="70" t="s">
        <v>2992</v>
      </c>
      <c r="L433" s="68" t="s">
        <v>2993</v>
      </c>
      <c r="M433" s="68" t="s">
        <v>2828</v>
      </c>
      <c r="N433" s="71" t="s">
        <v>2832</v>
      </c>
      <c r="O433" s="71" t="s">
        <v>65</v>
      </c>
      <c r="P433" s="71"/>
      <c r="Q433" s="68" t="s">
        <v>2104</v>
      </c>
      <c r="R433" s="68" t="str" cm="1">
        <f t="array" ref="R433">_xlfn.IFS(BaseClientes[[#This Row],[tipoDeCliente]]="ADVISOR","ADVISOR",BaseClientes[[#This Row],[tipoDeCliente]]="FAMILIA","RETENCAO",BaseClientes[[#This Row],[tipoDeCliente]]="RETENCAO","RETENCAO",BaseClientes[[#This Row],[tipoDeCliente]]="NORMAL","CONSULTORIA",BaseClientes[[#This Row],[tipoDeCliente]]="HIBRIDO","CONSULTORIA")</f>
        <v>ADVISOR</v>
      </c>
      <c r="S433" s="68" t="s">
        <v>2478</v>
      </c>
      <c r="T433" s="68" t="s">
        <v>196</v>
      </c>
      <c r="U433" s="68" t="s">
        <v>2833</v>
      </c>
      <c r="V433" s="71">
        <v>5583999832126</v>
      </c>
      <c r="W433" s="69">
        <v>44929</v>
      </c>
      <c r="X433" s="69">
        <v>44929</v>
      </c>
      <c r="Y433" s="68" t="s">
        <v>2831</v>
      </c>
      <c r="Z433" s="68" t="s">
        <v>2831</v>
      </c>
      <c r="AA433" s="68" t="s">
        <v>2834</v>
      </c>
      <c r="AB433" s="68" t="s">
        <v>3950</v>
      </c>
      <c r="AC433" s="68" t="s">
        <v>140</v>
      </c>
      <c r="AD433" s="68" t="s">
        <v>54</v>
      </c>
      <c r="AE433" s="68" t="s">
        <v>2104</v>
      </c>
      <c r="AF433" s="72">
        <v>1</v>
      </c>
      <c r="AG433" s="68"/>
      <c r="AH433" s="68" t="s">
        <v>56</v>
      </c>
      <c r="AI433" s="68" t="s">
        <v>56</v>
      </c>
      <c r="AJ433" s="68" t="s">
        <v>56</v>
      </c>
      <c r="AK433" s="68" t="str" cm="1">
        <f t="array" ref="AK4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3" s="69" t="s">
        <v>69</v>
      </c>
      <c r="AM433" s="69">
        <v>45197</v>
      </c>
    </row>
    <row r="434" spans="1:39" ht="15" customHeight="1" x14ac:dyDescent="0.3">
      <c r="A434" s="68">
        <v>511</v>
      </c>
      <c r="B434" s="68" t="s">
        <v>3468</v>
      </c>
      <c r="C434" s="69">
        <v>32667</v>
      </c>
      <c r="D434" s="68" t="s">
        <v>40</v>
      </c>
      <c r="E434" s="71">
        <v>9022023511</v>
      </c>
      <c r="F434" s="68"/>
      <c r="G434" s="68"/>
      <c r="H434" s="68"/>
      <c r="I434" s="68" t="s">
        <v>42</v>
      </c>
      <c r="J434" s="68" t="s">
        <v>2995</v>
      </c>
      <c r="K434" s="70" t="s">
        <v>2996</v>
      </c>
      <c r="L434" s="68" t="s">
        <v>4412</v>
      </c>
      <c r="M434" s="68" t="s">
        <v>2994</v>
      </c>
      <c r="N434" s="71">
        <v>5581987969186</v>
      </c>
      <c r="O434" s="71" t="s">
        <v>65</v>
      </c>
      <c r="P434" s="71" t="s">
        <v>65</v>
      </c>
      <c r="Q434" s="68" t="s">
        <v>1749</v>
      </c>
      <c r="R434" s="68" t="str" cm="1">
        <f t="array" ref="R434">_xlfn.IFS(BaseClientes[[#This Row],[tipoDeCliente]]="ADVISOR","ADVISOR",BaseClientes[[#This Row],[tipoDeCliente]]="FAMILIA","RETENCAO",BaseClientes[[#This Row],[tipoDeCliente]]="RETENCAO","RETENCAO",BaseClientes[[#This Row],[tipoDeCliente]]="NORMAL","CONSULTORIA",BaseClientes[[#This Row],[tipoDeCliente]]="HIBRIDO","CONSULTORIA")</f>
        <v>ADVISOR</v>
      </c>
      <c r="S434" s="68" t="s">
        <v>2799</v>
      </c>
      <c r="T434" s="68" t="s">
        <v>185</v>
      </c>
      <c r="U434" s="68" t="s">
        <v>2998</v>
      </c>
      <c r="V434" s="71">
        <v>5581987969186</v>
      </c>
      <c r="W434" s="69">
        <v>44966</v>
      </c>
      <c r="X434" s="69">
        <v>44966</v>
      </c>
      <c r="Y434" s="68" t="s">
        <v>4412</v>
      </c>
      <c r="Z434" s="68" t="s">
        <v>4412</v>
      </c>
      <c r="AA434" s="68" t="s">
        <v>3468</v>
      </c>
      <c r="AB434" s="68" t="s">
        <v>3950</v>
      </c>
      <c r="AC434" s="68" t="s">
        <v>140</v>
      </c>
      <c r="AD434" s="68" t="s">
        <v>54</v>
      </c>
      <c r="AE434" s="68" t="s">
        <v>2104</v>
      </c>
      <c r="AF434" s="72">
        <v>1</v>
      </c>
      <c r="AG434" s="68"/>
      <c r="AH434" s="68" t="s">
        <v>56</v>
      </c>
      <c r="AI434" s="68" t="s">
        <v>56</v>
      </c>
      <c r="AJ434" s="68" t="s">
        <v>56</v>
      </c>
      <c r="AK434" s="68" t="str" cm="1">
        <f t="array" ref="AK4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4" s="69" t="s">
        <v>69</v>
      </c>
      <c r="AM434" s="69">
        <v>45159</v>
      </c>
    </row>
    <row r="435" spans="1:39" ht="15" customHeight="1" x14ac:dyDescent="0.3">
      <c r="A435" s="68">
        <v>512</v>
      </c>
      <c r="B435" s="68" t="s">
        <v>3440</v>
      </c>
      <c r="C435" s="69">
        <v>30635</v>
      </c>
      <c r="D435" s="68" t="s">
        <v>40</v>
      </c>
      <c r="E435" s="71">
        <v>13022023512</v>
      </c>
      <c r="F435" s="68">
        <v>11195457</v>
      </c>
      <c r="G435" s="68">
        <v>2325693</v>
      </c>
      <c r="H435" s="68" t="s">
        <v>4415</v>
      </c>
      <c r="I435" s="68" t="s">
        <v>42</v>
      </c>
      <c r="J435" s="68" t="s">
        <v>3000</v>
      </c>
      <c r="K435" s="70" t="s">
        <v>3001</v>
      </c>
      <c r="L435" s="68" t="s">
        <v>3002</v>
      </c>
      <c r="M435" s="68" t="s">
        <v>2999</v>
      </c>
      <c r="N435" s="71">
        <v>5563984536867</v>
      </c>
      <c r="O435" s="71" t="s">
        <v>65</v>
      </c>
      <c r="P435" s="71" t="s">
        <v>65</v>
      </c>
      <c r="Q435" s="68" t="s">
        <v>2104</v>
      </c>
      <c r="R435" s="68" t="str" cm="1">
        <f t="array" ref="R435">_xlfn.IFS(BaseClientes[[#This Row],[tipoDeCliente]]="ADVISOR","ADVISOR",BaseClientes[[#This Row],[tipoDeCliente]]="FAMILIA","RETENCAO",BaseClientes[[#This Row],[tipoDeCliente]]="RETENCAO","RETENCAO",BaseClientes[[#This Row],[tipoDeCliente]]="NORMAL","CONSULTORIA",BaseClientes[[#This Row],[tipoDeCliente]]="HIBRIDO","CONSULTORIA")</f>
        <v>ADVISOR</v>
      </c>
      <c r="S435" s="68" t="s">
        <v>3003</v>
      </c>
      <c r="T435" s="68" t="s">
        <v>3004</v>
      </c>
      <c r="U435" s="68" t="s">
        <v>3005</v>
      </c>
      <c r="V435" s="71">
        <v>5563984536867</v>
      </c>
      <c r="W435" s="69">
        <v>44970</v>
      </c>
      <c r="X435" s="69">
        <v>44970</v>
      </c>
      <c r="Y435" s="68" t="s">
        <v>3002</v>
      </c>
      <c r="Z435" s="68" t="s">
        <v>3002</v>
      </c>
      <c r="AA435" s="68" t="s">
        <v>3440</v>
      </c>
      <c r="AB435" s="68" t="s">
        <v>3905</v>
      </c>
      <c r="AC435" s="68" t="s">
        <v>2678</v>
      </c>
      <c r="AD435" s="68" t="s">
        <v>56</v>
      </c>
      <c r="AE435" s="68" t="s">
        <v>2104</v>
      </c>
      <c r="AF435" s="72">
        <v>1</v>
      </c>
      <c r="AG435" s="68"/>
      <c r="AH435" s="68" t="s">
        <v>56</v>
      </c>
      <c r="AI435" s="68" t="s">
        <v>56</v>
      </c>
      <c r="AJ435" s="68" t="s">
        <v>56</v>
      </c>
      <c r="AK435" s="68" t="str" cm="1">
        <f t="array" ref="AK4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5" s="69" t="s">
        <v>69</v>
      </c>
      <c r="AM435" s="69">
        <v>45561</v>
      </c>
    </row>
    <row r="436" spans="1:39" ht="15" customHeight="1" x14ac:dyDescent="0.3">
      <c r="A436" s="68">
        <v>513</v>
      </c>
      <c r="B436" s="68" t="s">
        <v>3469</v>
      </c>
      <c r="C436" s="69">
        <v>21948</v>
      </c>
      <c r="D436" s="68" t="s">
        <v>72</v>
      </c>
      <c r="E436" s="71">
        <v>9022023513</v>
      </c>
      <c r="F436" s="68"/>
      <c r="G436" s="68">
        <v>2002789</v>
      </c>
      <c r="H436" s="68"/>
      <c r="I436" s="68" t="s">
        <v>4408</v>
      </c>
      <c r="J436" s="68" t="s">
        <v>4409</v>
      </c>
      <c r="K436" s="70" t="s">
        <v>3010</v>
      </c>
      <c r="L436" s="104" t="s">
        <v>4410</v>
      </c>
      <c r="M436" s="68" t="s">
        <v>4411</v>
      </c>
      <c r="N436" s="71">
        <v>5511970340196</v>
      </c>
      <c r="O436" s="71"/>
      <c r="P436" s="71" t="s">
        <v>65</v>
      </c>
      <c r="Q436" s="68" t="s">
        <v>7234</v>
      </c>
      <c r="R436" s="68" t="str" cm="1">
        <f t="array" ref="R436">_xlfn.IFS(BaseClientes[[#This Row],[tipoDeCliente]]="ADVISOR","ADVISOR",BaseClientes[[#This Row],[tipoDeCliente]]="FAMILIA","RETENCAO",BaseClientes[[#This Row],[tipoDeCliente]]="RETENCAO","RETENCAO",BaseClientes[[#This Row],[tipoDeCliente]]="NORMAL","CONSULTORIA",BaseClientes[[#This Row],[tipoDeCliente]]="HIBRIDO","CONSULTORIA")</f>
        <v>CONSULTORIA</v>
      </c>
      <c r="S436" s="68" t="s">
        <v>2799</v>
      </c>
      <c r="T436" s="68" t="s">
        <v>185</v>
      </c>
      <c r="U436" s="68" t="s">
        <v>3012</v>
      </c>
      <c r="V436" s="71">
        <v>5511970340196</v>
      </c>
      <c r="W436" s="69">
        <v>44966</v>
      </c>
      <c r="X436" s="69">
        <v>44966</v>
      </c>
      <c r="Y436" s="68" t="s">
        <v>2081</v>
      </c>
      <c r="Z436" s="68" t="s">
        <v>3011</v>
      </c>
      <c r="AA436" s="68" t="s">
        <v>3008</v>
      </c>
      <c r="AB436" s="68" t="s">
        <v>3905</v>
      </c>
      <c r="AC436" s="68" t="s">
        <v>53</v>
      </c>
      <c r="AD436" s="68" t="s">
        <v>54</v>
      </c>
      <c r="AE436" s="68" t="s">
        <v>176</v>
      </c>
      <c r="AF436" s="72">
        <v>1</v>
      </c>
      <c r="AG436" s="68">
        <v>2</v>
      </c>
      <c r="AH436" s="68" t="s">
        <v>54</v>
      </c>
      <c r="AI436" s="68" t="s">
        <v>56</v>
      </c>
      <c r="AJ436" s="68" t="s">
        <v>54</v>
      </c>
      <c r="AK436" s="68" t="str" cm="1">
        <f t="array" ref="AK4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6" s="69" t="s">
        <v>58</v>
      </c>
      <c r="AM436" s="69"/>
    </row>
    <row r="437" spans="1:39" ht="15" customHeight="1" x14ac:dyDescent="0.3">
      <c r="A437" s="68">
        <v>514</v>
      </c>
      <c r="B437" s="68" t="s">
        <v>3400</v>
      </c>
      <c r="C437" s="69">
        <v>33636</v>
      </c>
      <c r="D437" s="68" t="s">
        <v>40</v>
      </c>
      <c r="E437" s="71">
        <v>13022023514</v>
      </c>
      <c r="F437" s="68"/>
      <c r="G437" s="68">
        <v>2153569</v>
      </c>
      <c r="H437" s="68"/>
      <c r="I437" s="68" t="s">
        <v>4416</v>
      </c>
      <c r="J437" s="68" t="s">
        <v>3014</v>
      </c>
      <c r="K437" s="70" t="s">
        <v>3015</v>
      </c>
      <c r="L437" s="68" t="s">
        <v>4417</v>
      </c>
      <c r="M437" s="68" t="s">
        <v>3013</v>
      </c>
      <c r="N437" s="71">
        <v>5581991337581</v>
      </c>
      <c r="O437" s="71"/>
      <c r="P437" s="71" t="s">
        <v>65</v>
      </c>
      <c r="Q437" s="68" t="s">
        <v>1749</v>
      </c>
      <c r="R437" s="68" t="str" cm="1">
        <f t="array" ref="R437">_xlfn.IFS(BaseClientes[[#This Row],[tipoDeCliente]]="ADVISOR","ADVISOR",BaseClientes[[#This Row],[tipoDeCliente]]="FAMILIA","RETENCAO",BaseClientes[[#This Row],[tipoDeCliente]]="RETENCAO","RETENCAO",BaseClientes[[#This Row],[tipoDeCliente]]="NORMAL","CONSULTORIA",BaseClientes[[#This Row],[tipoDeCliente]]="HIBRIDO","CONSULTORIA")</f>
        <v>CONSULTORIA</v>
      </c>
      <c r="S437" s="68" t="s">
        <v>49</v>
      </c>
      <c r="T437" s="68" t="s">
        <v>50</v>
      </c>
      <c r="U437" s="68" t="s">
        <v>4418</v>
      </c>
      <c r="V437" s="71">
        <v>5581991337581</v>
      </c>
      <c r="W437" s="69">
        <v>44970</v>
      </c>
      <c r="X437" s="69">
        <v>44970</v>
      </c>
      <c r="Y437" s="68" t="s">
        <v>3016</v>
      </c>
      <c r="Z437" s="68" t="s">
        <v>4417</v>
      </c>
      <c r="AA437" s="68" t="s">
        <v>3400</v>
      </c>
      <c r="AB437" s="68" t="s">
        <v>2864</v>
      </c>
      <c r="AC437" s="68" t="s">
        <v>140</v>
      </c>
      <c r="AD437" s="68" t="s">
        <v>54</v>
      </c>
      <c r="AE437" s="68" t="s">
        <v>176</v>
      </c>
      <c r="AF437" s="72">
        <v>1</v>
      </c>
      <c r="AG437" s="68">
        <v>8</v>
      </c>
      <c r="AH437" s="68" t="s">
        <v>54</v>
      </c>
      <c r="AI437" s="68" t="s">
        <v>56</v>
      </c>
      <c r="AJ437" s="68" t="s">
        <v>54</v>
      </c>
      <c r="AK437" s="68" t="str" cm="1">
        <f t="array" ref="AK4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7" s="69" t="s">
        <v>58</v>
      </c>
      <c r="AM437" s="69"/>
    </row>
    <row r="438" spans="1:39" ht="15" customHeight="1" x14ac:dyDescent="0.3">
      <c r="A438" s="68">
        <v>515</v>
      </c>
      <c r="B438" s="68" t="s">
        <v>3470</v>
      </c>
      <c r="C438" s="69">
        <v>31482</v>
      </c>
      <c r="D438" s="68" t="s">
        <v>72</v>
      </c>
      <c r="E438" s="71">
        <v>19122022515</v>
      </c>
      <c r="F438" s="68"/>
      <c r="G438" s="68"/>
      <c r="H438" s="68"/>
      <c r="I438" s="68" t="s">
        <v>42</v>
      </c>
      <c r="J438" s="68" t="s">
        <v>3018</v>
      </c>
      <c r="K438" s="70" t="s">
        <v>3019</v>
      </c>
      <c r="L438" s="68" t="s">
        <v>3020</v>
      </c>
      <c r="M438" s="68" t="s">
        <v>2800</v>
      </c>
      <c r="N438" s="71">
        <v>5583988269812</v>
      </c>
      <c r="O438" s="71" t="s">
        <v>106</v>
      </c>
      <c r="P438" s="71"/>
      <c r="Q438" s="68" t="s">
        <v>2104</v>
      </c>
      <c r="R438" s="68" t="str" cm="1">
        <f t="array" ref="R438">_xlfn.IFS(BaseClientes[[#This Row],[tipoDeCliente]]="ADVISOR","ADVISOR",BaseClientes[[#This Row],[tipoDeCliente]]="FAMILIA","RETENCAO",BaseClientes[[#This Row],[tipoDeCliente]]="RETENCAO","RETENCAO",BaseClientes[[#This Row],[tipoDeCliente]]="NORMAL","CONSULTORIA",BaseClientes[[#This Row],[tipoDeCliente]]="HIBRIDO","CONSULTORIA")</f>
        <v>ADVISOR</v>
      </c>
      <c r="S438" s="68" t="s">
        <v>2478</v>
      </c>
      <c r="T438" s="68" t="s">
        <v>196</v>
      </c>
      <c r="U438" s="68" t="s">
        <v>2804</v>
      </c>
      <c r="V438" s="71">
        <v>5583988269812</v>
      </c>
      <c r="W438" s="69">
        <v>44914</v>
      </c>
      <c r="X438" s="69">
        <v>44914</v>
      </c>
      <c r="Y438" s="68" t="s">
        <v>2803</v>
      </c>
      <c r="Z438" s="68" t="s">
        <v>3020</v>
      </c>
      <c r="AA438" s="68" t="s">
        <v>3017</v>
      </c>
      <c r="AB438" s="68" t="s">
        <v>3912</v>
      </c>
      <c r="AC438" s="68" t="s">
        <v>2015</v>
      </c>
      <c r="AD438" s="68" t="s">
        <v>54</v>
      </c>
      <c r="AE438" s="68" t="s">
        <v>2104</v>
      </c>
      <c r="AF438" s="72">
        <v>1</v>
      </c>
      <c r="AG438" s="68"/>
      <c r="AH438" s="68" t="s">
        <v>56</v>
      </c>
      <c r="AI438" s="68" t="s">
        <v>56</v>
      </c>
      <c r="AJ438" s="68" t="s">
        <v>56</v>
      </c>
      <c r="AK438" s="68" t="str" cm="1">
        <f t="array" ref="AK4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8" s="69" t="s">
        <v>69</v>
      </c>
      <c r="AM438" s="69">
        <v>45155</v>
      </c>
    </row>
    <row r="439" spans="1:39" ht="15" customHeight="1" x14ac:dyDescent="0.3">
      <c r="A439" s="68">
        <v>516</v>
      </c>
      <c r="B439" s="68" t="s">
        <v>3021</v>
      </c>
      <c r="C439" s="69">
        <v>29551</v>
      </c>
      <c r="D439" s="68" t="s">
        <v>40</v>
      </c>
      <c r="E439" s="71">
        <v>9022023516</v>
      </c>
      <c r="F439" s="68">
        <v>2617709</v>
      </c>
      <c r="G439" s="68">
        <v>3385473</v>
      </c>
      <c r="H439" s="68"/>
      <c r="I439" s="68" t="s">
        <v>4413</v>
      </c>
      <c r="J439" s="68" t="s">
        <v>3022</v>
      </c>
      <c r="K439" s="70" t="s">
        <v>3023</v>
      </c>
      <c r="L439" s="68" t="s">
        <v>4414</v>
      </c>
      <c r="M439" s="68" t="s">
        <v>3021</v>
      </c>
      <c r="N439" s="71">
        <v>5511995289901</v>
      </c>
      <c r="O439" s="71" t="s">
        <v>65</v>
      </c>
      <c r="P439" s="71" t="s">
        <v>65</v>
      </c>
      <c r="Q439" s="68" t="s">
        <v>66</v>
      </c>
      <c r="R439" s="68" t="str" cm="1">
        <f t="array" ref="R439">_xlfn.IFS(BaseClientes[[#This Row],[tipoDeCliente]]="ADVISOR","ADVISOR",BaseClientes[[#This Row],[tipoDeCliente]]="FAMILIA","RETENCAO",BaseClientes[[#This Row],[tipoDeCliente]]="RETENCAO","RETENCAO",BaseClientes[[#This Row],[tipoDeCliente]]="NORMAL","CONSULTORIA",BaseClientes[[#This Row],[tipoDeCliente]]="HIBRIDO","CONSULTORIA")</f>
        <v>CONSULTORIA</v>
      </c>
      <c r="S439" s="68" t="s">
        <v>2799</v>
      </c>
      <c r="T439" s="68" t="s">
        <v>185</v>
      </c>
      <c r="U439" s="68" t="s">
        <v>3025</v>
      </c>
      <c r="V439" s="71">
        <v>5511995289901</v>
      </c>
      <c r="W439" s="69">
        <v>44966</v>
      </c>
      <c r="X439" s="69">
        <v>44974</v>
      </c>
      <c r="Y439" s="68" t="s">
        <v>3024</v>
      </c>
      <c r="Z439" s="68" t="s">
        <v>4414</v>
      </c>
      <c r="AA439" s="68" t="s">
        <v>3021</v>
      </c>
      <c r="AB439" s="68" t="s">
        <v>3893</v>
      </c>
      <c r="AC439" s="68" t="s">
        <v>53</v>
      </c>
      <c r="AD439" s="68" t="s">
        <v>54</v>
      </c>
      <c r="AE439" s="68" t="s">
        <v>176</v>
      </c>
      <c r="AF439" s="72">
        <v>1</v>
      </c>
      <c r="AG439" s="68">
        <v>4</v>
      </c>
      <c r="AH439" s="68" t="s">
        <v>54</v>
      </c>
      <c r="AI439" s="68" t="s">
        <v>56</v>
      </c>
      <c r="AJ439" s="68" t="s">
        <v>54</v>
      </c>
      <c r="AK439" s="68" t="str" cm="1">
        <f t="array" ref="AK4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9" s="69" t="s">
        <v>58</v>
      </c>
      <c r="AM439" s="69"/>
    </row>
    <row r="440" spans="1:39" ht="15" customHeight="1" x14ac:dyDescent="0.3">
      <c r="A440" s="68">
        <v>517</v>
      </c>
      <c r="B440" s="68" t="s">
        <v>2076</v>
      </c>
      <c r="C440" s="69">
        <v>32566</v>
      </c>
      <c r="D440" s="68" t="s">
        <v>40</v>
      </c>
      <c r="E440" s="71">
        <v>23022023517</v>
      </c>
      <c r="F440" s="68"/>
      <c r="G440" s="68"/>
      <c r="H440" s="68"/>
      <c r="I440" s="68" t="s">
        <v>42</v>
      </c>
      <c r="J440" s="68" t="s">
        <v>2079</v>
      </c>
      <c r="K440" s="70" t="s">
        <v>2080</v>
      </c>
      <c r="L440" s="68" t="s">
        <v>3026</v>
      </c>
      <c r="M440" s="68" t="s">
        <v>2076</v>
      </c>
      <c r="N440" s="71">
        <v>5511952511494</v>
      </c>
      <c r="O440" s="71"/>
      <c r="P440" s="71" t="s">
        <v>65</v>
      </c>
      <c r="Q440" s="68" t="s">
        <v>7234</v>
      </c>
      <c r="R440" s="68" t="str" cm="1">
        <f t="array" ref="R440">_xlfn.IFS(BaseClientes[[#This Row],[tipoDeCliente]]="ADVISOR","ADVISOR",BaseClientes[[#This Row],[tipoDeCliente]]="FAMILIA","RETENCAO",BaseClientes[[#This Row],[tipoDeCliente]]="RETENCAO","RETENCAO",BaseClientes[[#This Row],[tipoDeCliente]]="NORMAL","CONSULTORIA",BaseClientes[[#This Row],[tipoDeCliente]]="HIBRIDO","CONSULTORIA")</f>
        <v>CONSULTORIA</v>
      </c>
      <c r="S440" s="68" t="s">
        <v>2799</v>
      </c>
      <c r="T440" s="68" t="s">
        <v>185</v>
      </c>
      <c r="U440" s="68" t="s">
        <v>2082</v>
      </c>
      <c r="V440" s="71">
        <v>5511952511494</v>
      </c>
      <c r="W440" s="69">
        <v>44980</v>
      </c>
      <c r="X440" s="69">
        <v>44980</v>
      </c>
      <c r="Y440" s="68" t="s">
        <v>2081</v>
      </c>
      <c r="Z440" s="68" t="s">
        <v>2081</v>
      </c>
      <c r="AA440" s="68" t="s">
        <v>2076</v>
      </c>
      <c r="AB440" s="68" t="s">
        <v>3902</v>
      </c>
      <c r="AC440" s="68" t="s">
        <v>53</v>
      </c>
      <c r="AD440" s="68" t="s">
        <v>54</v>
      </c>
      <c r="AE440" s="68" t="s">
        <v>176</v>
      </c>
      <c r="AF440" s="72">
        <v>1</v>
      </c>
      <c r="AG440" s="68">
        <v>2</v>
      </c>
      <c r="AH440" s="68" t="s">
        <v>54</v>
      </c>
      <c r="AI440" s="68" t="s">
        <v>56</v>
      </c>
      <c r="AJ440" s="68" t="s">
        <v>54</v>
      </c>
      <c r="AK440" s="68" t="str" cm="1">
        <f t="array" ref="AK4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0" s="69" t="s">
        <v>69</v>
      </c>
      <c r="AM440" s="69">
        <v>45350</v>
      </c>
    </row>
    <row r="441" spans="1:39" ht="15" customHeight="1" x14ac:dyDescent="0.3">
      <c r="A441" s="68">
        <v>518</v>
      </c>
      <c r="B441" s="68" t="s">
        <v>3441</v>
      </c>
      <c r="C441" s="69">
        <v>30759</v>
      </c>
      <c r="D441" s="68" t="s">
        <v>40</v>
      </c>
      <c r="E441" s="71">
        <v>16022023518</v>
      </c>
      <c r="F441" s="68">
        <v>2819112</v>
      </c>
      <c r="G441" s="68"/>
      <c r="H441" s="68"/>
      <c r="I441" s="68" t="s">
        <v>42</v>
      </c>
      <c r="J441" s="68" t="s">
        <v>4429</v>
      </c>
      <c r="K441" s="70" t="s">
        <v>4430</v>
      </c>
      <c r="L441" s="68" t="s">
        <v>4431</v>
      </c>
      <c r="M441" s="68" t="s">
        <v>4432</v>
      </c>
      <c r="N441" s="71">
        <v>5596981262975</v>
      </c>
      <c r="O441" s="71"/>
      <c r="P441" s="71"/>
      <c r="Q441" s="68" t="s">
        <v>2104</v>
      </c>
      <c r="R441" s="68" t="str" cm="1">
        <f t="array" ref="R441">_xlfn.IFS(BaseClientes[[#This Row],[tipoDeCliente]]="ADVISOR","ADVISOR",BaseClientes[[#This Row],[tipoDeCliente]]="FAMILIA","RETENCAO",BaseClientes[[#This Row],[tipoDeCliente]]="RETENCAO","RETENCAO",BaseClientes[[#This Row],[tipoDeCliente]]="NORMAL","CONSULTORIA",BaseClientes[[#This Row],[tipoDeCliente]]="HIBRIDO","CONSULTORIA")</f>
        <v>ADVISOR</v>
      </c>
      <c r="S441" s="68" t="s">
        <v>3031</v>
      </c>
      <c r="T441" s="68" t="s">
        <v>3032</v>
      </c>
      <c r="U441" s="68" t="s">
        <v>3033</v>
      </c>
      <c r="V441" s="71">
        <v>5596981262975</v>
      </c>
      <c r="W441" s="69">
        <v>44973</v>
      </c>
      <c r="X441" s="69">
        <v>44973</v>
      </c>
      <c r="Y441" s="68" t="s">
        <v>4431</v>
      </c>
      <c r="Z441" s="68" t="s">
        <v>4431</v>
      </c>
      <c r="AA441" s="68" t="s">
        <v>3441</v>
      </c>
      <c r="AB441" s="68" t="s">
        <v>3905</v>
      </c>
      <c r="AC441" s="68" t="s">
        <v>2015</v>
      </c>
      <c r="AD441" s="68" t="s">
        <v>1830</v>
      </c>
      <c r="AE441" s="68" t="s">
        <v>2104</v>
      </c>
      <c r="AF441" s="72">
        <v>1</v>
      </c>
      <c r="AG441" s="68"/>
      <c r="AH441" s="68" t="s">
        <v>56</v>
      </c>
      <c r="AI441" s="68" t="s">
        <v>56</v>
      </c>
      <c r="AJ441" s="68" t="s">
        <v>56</v>
      </c>
      <c r="AK441" s="68" t="str" cm="1">
        <f t="array" ref="AK4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1" s="69" t="s">
        <v>69</v>
      </c>
      <c r="AM441" s="69">
        <v>45154</v>
      </c>
    </row>
    <row r="442" spans="1:39" ht="15" customHeight="1" x14ac:dyDescent="0.3">
      <c r="A442" s="68">
        <v>519</v>
      </c>
      <c r="B442" s="68" t="s">
        <v>3081</v>
      </c>
      <c r="C442" s="69">
        <v>30819</v>
      </c>
      <c r="D442" s="68" t="s">
        <v>40</v>
      </c>
      <c r="E442" s="71">
        <v>17022023519</v>
      </c>
      <c r="F442" s="68">
        <v>2082036</v>
      </c>
      <c r="G442" s="68"/>
      <c r="H442" s="68"/>
      <c r="I442" s="68" t="s">
        <v>4437</v>
      </c>
      <c r="J442" s="68" t="s">
        <v>4438</v>
      </c>
      <c r="K442" s="70" t="s">
        <v>4439</v>
      </c>
      <c r="L442" s="68" t="s">
        <v>4440</v>
      </c>
      <c r="M442" s="68" t="s">
        <v>3081</v>
      </c>
      <c r="N442" s="71">
        <v>5573991945331</v>
      </c>
      <c r="O442" s="71" t="s">
        <v>65</v>
      </c>
      <c r="P442" s="71"/>
      <c r="Q442" s="68" t="s">
        <v>1749</v>
      </c>
      <c r="R442" s="68" t="str" cm="1">
        <f t="array" ref="R442">_xlfn.IFS(BaseClientes[[#This Row],[tipoDeCliente]]="ADVISOR","ADVISOR",BaseClientes[[#This Row],[tipoDeCliente]]="FAMILIA","RETENCAO",BaseClientes[[#This Row],[tipoDeCliente]]="RETENCAO","RETENCAO",BaseClientes[[#This Row],[tipoDeCliente]]="NORMAL","CONSULTORIA",BaseClientes[[#This Row],[tipoDeCliente]]="HIBRIDO","CONSULTORIA")</f>
        <v>CONSULTORIA</v>
      </c>
      <c r="S442" s="68" t="s">
        <v>4441</v>
      </c>
      <c r="T442" s="68" t="s">
        <v>296</v>
      </c>
      <c r="U442" s="68" t="s">
        <v>4442</v>
      </c>
      <c r="V442" s="71">
        <v>5573991945331</v>
      </c>
      <c r="W442" s="69">
        <v>44974</v>
      </c>
      <c r="X442" s="69">
        <v>44974</v>
      </c>
      <c r="Y442" s="68" t="s">
        <v>3602</v>
      </c>
      <c r="Z442" s="68" t="s">
        <v>4440</v>
      </c>
      <c r="AA442" s="68" t="s">
        <v>3081</v>
      </c>
      <c r="AB442" s="68" t="s">
        <v>3893</v>
      </c>
      <c r="AC442" s="68" t="s">
        <v>53</v>
      </c>
      <c r="AD442" s="68" t="s">
        <v>56</v>
      </c>
      <c r="AE442" s="68" t="s">
        <v>176</v>
      </c>
      <c r="AF442" s="72">
        <v>1</v>
      </c>
      <c r="AG442" s="68">
        <v>4</v>
      </c>
      <c r="AH442" s="68" t="s">
        <v>54</v>
      </c>
      <c r="AI442" s="68" t="s">
        <v>56</v>
      </c>
      <c r="AJ442" s="68" t="s">
        <v>54</v>
      </c>
      <c r="AK442" s="68" t="str" cm="1">
        <f t="array" ref="AK4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2" s="69" t="s">
        <v>58</v>
      </c>
      <c r="AM442" s="69"/>
    </row>
    <row r="443" spans="1:39" ht="15" customHeight="1" x14ac:dyDescent="0.3">
      <c r="A443" s="68">
        <v>520</v>
      </c>
      <c r="B443" s="68" t="s">
        <v>3399</v>
      </c>
      <c r="C443" s="69">
        <v>17229</v>
      </c>
      <c r="D443" s="68" t="s">
        <v>72</v>
      </c>
      <c r="E443" s="71">
        <v>30012023520</v>
      </c>
      <c r="F443" s="68">
        <v>3125451</v>
      </c>
      <c r="G443" s="68"/>
      <c r="H443" s="68"/>
      <c r="I443" s="68" t="s">
        <v>42</v>
      </c>
      <c r="J443" s="68" t="s">
        <v>4402</v>
      </c>
      <c r="K443" s="70" t="s">
        <v>4403</v>
      </c>
      <c r="L443" s="68" t="s">
        <v>4404</v>
      </c>
      <c r="M443" s="68" t="s">
        <v>3399</v>
      </c>
      <c r="N443" s="71">
        <v>5581992658753</v>
      </c>
      <c r="O443" s="71" t="s">
        <v>65</v>
      </c>
      <c r="P443" s="71"/>
      <c r="Q443" s="68" t="s">
        <v>1073</v>
      </c>
      <c r="R443" s="68" t="str" cm="1">
        <f t="array" ref="R443">_xlfn.IFS(BaseClientes[[#This Row],[tipoDeCliente]]="ADVISOR","ADVISOR",BaseClientes[[#This Row],[tipoDeCliente]]="FAMILIA","RETENCAO",BaseClientes[[#This Row],[tipoDeCliente]]="RETENCAO","RETENCAO",BaseClientes[[#This Row],[tipoDeCliente]]="NORMAL","CONSULTORIA",BaseClientes[[#This Row],[tipoDeCliente]]="HIBRIDO","CONSULTORIA")</f>
        <v>RETENCAO</v>
      </c>
      <c r="S443" s="68" t="s">
        <v>49</v>
      </c>
      <c r="T443" s="68" t="s">
        <v>50</v>
      </c>
      <c r="U443" s="68" t="s">
        <v>478</v>
      </c>
      <c r="V443" s="71">
        <v>5581992658753</v>
      </c>
      <c r="W443" s="69">
        <v>44956</v>
      </c>
      <c r="X443" s="69">
        <v>44956</v>
      </c>
      <c r="Y443" s="68" t="s">
        <v>3628</v>
      </c>
      <c r="Z443" s="68" t="s">
        <v>4404</v>
      </c>
      <c r="AA443" s="68" t="s">
        <v>3399</v>
      </c>
      <c r="AB443" s="68" t="s">
        <v>3899</v>
      </c>
      <c r="AC443" s="68" t="s">
        <v>140</v>
      </c>
      <c r="AD443" s="68" t="s">
        <v>56</v>
      </c>
      <c r="AE443" s="68" t="s">
        <v>68</v>
      </c>
      <c r="AF443" s="72">
        <v>0</v>
      </c>
      <c r="AG443" s="68"/>
      <c r="AH443" s="68" t="s">
        <v>56</v>
      </c>
      <c r="AI443" s="68" t="s">
        <v>56</v>
      </c>
      <c r="AJ443" s="68" t="s">
        <v>56</v>
      </c>
      <c r="AK443" s="68" t="str" cm="1">
        <f t="array" ref="AK4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3" s="69" t="s">
        <v>58</v>
      </c>
      <c r="AM443" s="69"/>
    </row>
    <row r="444" spans="1:39" ht="15" customHeight="1" x14ac:dyDescent="0.3">
      <c r="A444" s="68">
        <v>521</v>
      </c>
      <c r="B444" s="68" t="s">
        <v>3397</v>
      </c>
      <c r="C444" s="69">
        <v>30782</v>
      </c>
      <c r="D444" s="68" t="s">
        <v>40</v>
      </c>
      <c r="E444" s="71">
        <v>5012023521</v>
      </c>
      <c r="F444" s="68">
        <v>3633252</v>
      </c>
      <c r="G444" s="68"/>
      <c r="H444" s="68"/>
      <c r="I444" s="68" t="s">
        <v>42</v>
      </c>
      <c r="J444" s="68" t="s">
        <v>4376</v>
      </c>
      <c r="K444" s="70" t="s">
        <v>4377</v>
      </c>
      <c r="L444" s="68" t="s">
        <v>4378</v>
      </c>
      <c r="M444" s="68" t="s">
        <v>3397</v>
      </c>
      <c r="N444" s="71">
        <v>5581987896102</v>
      </c>
      <c r="O444" s="71" t="s">
        <v>65</v>
      </c>
      <c r="P444" s="71"/>
      <c r="Q444" s="68" t="s">
        <v>1073</v>
      </c>
      <c r="R444" s="68" t="str" cm="1">
        <f t="array" ref="R444">_xlfn.IFS(BaseClientes[[#This Row],[tipoDeCliente]]="ADVISOR","ADVISOR",BaseClientes[[#This Row],[tipoDeCliente]]="FAMILIA","RETENCAO",BaseClientes[[#This Row],[tipoDeCliente]]="RETENCAO","RETENCAO",BaseClientes[[#This Row],[tipoDeCliente]]="NORMAL","CONSULTORIA",BaseClientes[[#This Row],[tipoDeCliente]]="HIBRIDO","CONSULTORIA")</f>
        <v>RETENCAO</v>
      </c>
      <c r="S444" s="68" t="s">
        <v>49</v>
      </c>
      <c r="T444" s="68" t="s">
        <v>50</v>
      </c>
      <c r="U444" s="68" t="s">
        <v>163</v>
      </c>
      <c r="V444" s="71">
        <v>5581987896102</v>
      </c>
      <c r="W444" s="69">
        <v>44931</v>
      </c>
      <c r="X444" s="69">
        <v>44931</v>
      </c>
      <c r="Y444" s="68" t="s">
        <v>3630</v>
      </c>
      <c r="Z444" s="68" t="s">
        <v>4378</v>
      </c>
      <c r="AA444" s="68" t="s">
        <v>3397</v>
      </c>
      <c r="AB444" s="68" t="s">
        <v>3950</v>
      </c>
      <c r="AC444" s="68" t="s">
        <v>140</v>
      </c>
      <c r="AD444" s="68" t="s">
        <v>54</v>
      </c>
      <c r="AE444" s="68" t="s">
        <v>68</v>
      </c>
      <c r="AF444" s="72">
        <v>0</v>
      </c>
      <c r="AG444" s="68"/>
      <c r="AH444" s="68" t="s">
        <v>56</v>
      </c>
      <c r="AI444" s="68" t="s">
        <v>56</v>
      </c>
      <c r="AJ444" s="68" t="s">
        <v>56</v>
      </c>
      <c r="AK444" s="68" t="str" cm="1">
        <f t="array" ref="AK4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4" s="69" t="s">
        <v>58</v>
      </c>
      <c r="AM444" s="69"/>
    </row>
    <row r="445" spans="1:39" ht="15" customHeight="1" x14ac:dyDescent="0.3">
      <c r="A445" s="68">
        <v>522</v>
      </c>
      <c r="B445" s="68" t="s">
        <v>3083</v>
      </c>
      <c r="C445" s="69">
        <v>29617</v>
      </c>
      <c r="D445" s="68" t="s">
        <v>72</v>
      </c>
      <c r="E445" s="71">
        <v>27022023522</v>
      </c>
      <c r="F445" s="68">
        <v>2490791</v>
      </c>
      <c r="G445" s="68"/>
      <c r="H445" s="68"/>
      <c r="I445" s="68" t="s">
        <v>4455</v>
      </c>
      <c r="J445" s="68" t="s">
        <v>4456</v>
      </c>
      <c r="K445" s="70" t="s">
        <v>4457</v>
      </c>
      <c r="L445" s="68" t="s">
        <v>4458</v>
      </c>
      <c r="M445" s="68" t="s">
        <v>3083</v>
      </c>
      <c r="N445" s="71">
        <v>5511996111019</v>
      </c>
      <c r="O445" s="71" t="s">
        <v>65</v>
      </c>
      <c r="P445" s="71"/>
      <c r="Q445" s="68" t="s">
        <v>66</v>
      </c>
      <c r="R445" s="68" t="str" cm="1">
        <f t="array" ref="R445">_xlfn.IFS(BaseClientes[[#This Row],[tipoDeCliente]]="ADVISOR","ADVISOR",BaseClientes[[#This Row],[tipoDeCliente]]="FAMILIA","RETENCAO",BaseClientes[[#This Row],[tipoDeCliente]]="RETENCAO","RETENCAO",BaseClientes[[#This Row],[tipoDeCliente]]="NORMAL","CONSULTORIA",BaseClientes[[#This Row],[tipoDeCliente]]="HIBRIDO","CONSULTORIA")</f>
        <v>CONSULTORIA</v>
      </c>
      <c r="S445" s="68" t="s">
        <v>2799</v>
      </c>
      <c r="T445" s="68" t="s">
        <v>185</v>
      </c>
      <c r="U445" s="68" t="s">
        <v>4459</v>
      </c>
      <c r="V445" s="71">
        <v>5511996111019</v>
      </c>
      <c r="W445" s="69">
        <v>44984</v>
      </c>
      <c r="X445" s="69">
        <v>44984</v>
      </c>
      <c r="Y445" s="68" t="s">
        <v>3603</v>
      </c>
      <c r="Z445" s="68" t="s">
        <v>4458</v>
      </c>
      <c r="AA445" s="68" t="s">
        <v>3083</v>
      </c>
      <c r="AB445" s="68" t="s">
        <v>3893</v>
      </c>
      <c r="AC445" s="68" t="s">
        <v>140</v>
      </c>
      <c r="AD445" s="68" t="s">
        <v>54</v>
      </c>
      <c r="AE445" s="68" t="s">
        <v>176</v>
      </c>
      <c r="AF445" s="72">
        <v>1</v>
      </c>
      <c r="AG445" s="68">
        <v>4</v>
      </c>
      <c r="AH445" s="68" t="s">
        <v>54</v>
      </c>
      <c r="AI445" s="68" t="s">
        <v>56</v>
      </c>
      <c r="AJ445" s="68" t="s">
        <v>54</v>
      </c>
      <c r="AK445" s="68" t="str" cm="1">
        <f t="array" ref="AK4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5" s="69" t="s">
        <v>58</v>
      </c>
      <c r="AM445" s="69"/>
    </row>
    <row r="446" spans="1:39" ht="15" customHeight="1" x14ac:dyDescent="0.3">
      <c r="A446" s="68">
        <v>523</v>
      </c>
      <c r="B446" s="68" t="s">
        <v>3471</v>
      </c>
      <c r="C446" s="69">
        <v>30074</v>
      </c>
      <c r="D446" s="68" t="s">
        <v>40</v>
      </c>
      <c r="E446" s="71">
        <v>28022023523</v>
      </c>
      <c r="F446" s="68">
        <v>2087644</v>
      </c>
      <c r="G446" s="68"/>
      <c r="H446" s="68"/>
      <c r="I446" s="68" t="s">
        <v>4460</v>
      </c>
      <c r="J446" s="68" t="s">
        <v>4461</v>
      </c>
      <c r="K446" s="105" t="s">
        <v>4462</v>
      </c>
      <c r="L446" s="68" t="s">
        <v>4463</v>
      </c>
      <c r="M446" s="68" t="s">
        <v>3471</v>
      </c>
      <c r="N446" s="71">
        <v>5581999241284</v>
      </c>
      <c r="O446" s="71" t="s">
        <v>65</v>
      </c>
      <c r="P446" s="71"/>
      <c r="Q446" s="68" t="s">
        <v>66</v>
      </c>
      <c r="R446" s="68" t="str" cm="1">
        <f t="array" ref="R446">_xlfn.IFS(BaseClientes[[#This Row],[tipoDeCliente]]="ADVISOR","ADVISOR",BaseClientes[[#This Row],[tipoDeCliente]]="FAMILIA","RETENCAO",BaseClientes[[#This Row],[tipoDeCliente]]="RETENCAO","RETENCAO",BaseClientes[[#This Row],[tipoDeCliente]]="NORMAL","CONSULTORIA",BaseClientes[[#This Row],[tipoDeCliente]]="HIBRIDO","CONSULTORIA")</f>
        <v>CONSULTORIA</v>
      </c>
      <c r="S446" s="68" t="s">
        <v>49</v>
      </c>
      <c r="T446" s="68" t="s">
        <v>50</v>
      </c>
      <c r="U446" s="68" t="s">
        <v>4464</v>
      </c>
      <c r="V446" s="71">
        <v>5581999241284</v>
      </c>
      <c r="W446" s="69">
        <v>44985</v>
      </c>
      <c r="X446" s="69">
        <v>44985</v>
      </c>
      <c r="Y446" s="68" t="s">
        <v>3604</v>
      </c>
      <c r="Z446" s="68" t="s">
        <v>4463</v>
      </c>
      <c r="AA446" s="68" t="s">
        <v>3471</v>
      </c>
      <c r="AB446" s="68" t="s">
        <v>3893</v>
      </c>
      <c r="AC446" s="68" t="s">
        <v>53</v>
      </c>
      <c r="AD446" s="68" t="s">
        <v>54</v>
      </c>
      <c r="AE446" s="68" t="s">
        <v>176</v>
      </c>
      <c r="AF446" s="72">
        <v>1</v>
      </c>
      <c r="AG446" s="68">
        <v>4</v>
      </c>
      <c r="AH446" s="68" t="s">
        <v>54</v>
      </c>
      <c r="AI446" s="68" t="s">
        <v>56</v>
      </c>
      <c r="AJ446" s="68" t="s">
        <v>54</v>
      </c>
      <c r="AK446" s="68" t="str" cm="1">
        <f t="array" ref="AK4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6" s="69" t="s">
        <v>58</v>
      </c>
      <c r="AM446" s="69"/>
    </row>
    <row r="447" spans="1:39" ht="15" customHeight="1" x14ac:dyDescent="0.3">
      <c r="A447" s="68">
        <v>524</v>
      </c>
      <c r="B447" s="68" t="s">
        <v>3401</v>
      </c>
      <c r="C447" s="69">
        <v>30102</v>
      </c>
      <c r="D447" s="68" t="s">
        <v>72</v>
      </c>
      <c r="E447" s="71">
        <v>14022023524</v>
      </c>
      <c r="F447" s="68">
        <v>3701338</v>
      </c>
      <c r="G447" s="68"/>
      <c r="H447" s="68"/>
      <c r="I447" s="68" t="s">
        <v>42</v>
      </c>
      <c r="J447" s="68" t="s">
        <v>4420</v>
      </c>
      <c r="K447" s="70" t="s">
        <v>4421</v>
      </c>
      <c r="L447" s="68" t="s">
        <v>4422</v>
      </c>
      <c r="M447" s="68" t="s">
        <v>3401</v>
      </c>
      <c r="N447" s="71">
        <v>5521995679977</v>
      </c>
      <c r="O447" s="71" t="s">
        <v>65</v>
      </c>
      <c r="P447" s="71"/>
      <c r="Q447" s="68" t="s">
        <v>1073</v>
      </c>
      <c r="R447" s="68" t="str" cm="1">
        <f t="array" ref="R447">_xlfn.IFS(BaseClientes[[#This Row],[tipoDeCliente]]="ADVISOR","ADVISOR",BaseClientes[[#This Row],[tipoDeCliente]]="FAMILIA","RETENCAO",BaseClientes[[#This Row],[tipoDeCliente]]="RETENCAO","RETENCAO",BaseClientes[[#This Row],[tipoDeCliente]]="NORMAL","CONSULTORIA",BaseClientes[[#This Row],[tipoDeCliente]]="HIBRIDO","CONSULTORIA")</f>
        <v>RETENCAO</v>
      </c>
      <c r="S447" s="68" t="s">
        <v>470</v>
      </c>
      <c r="T447" s="68" t="s">
        <v>434</v>
      </c>
      <c r="U447" s="68" t="s">
        <v>4423</v>
      </c>
      <c r="V447" s="71">
        <v>5521995679977</v>
      </c>
      <c r="W447" s="69">
        <v>44971</v>
      </c>
      <c r="X447" s="69">
        <v>44971</v>
      </c>
      <c r="Y447" s="68" t="s">
        <v>4424</v>
      </c>
      <c r="Z447" s="68" t="s">
        <v>4422</v>
      </c>
      <c r="AA447" s="68" t="s">
        <v>3401</v>
      </c>
      <c r="AB447" s="68" t="s">
        <v>3905</v>
      </c>
      <c r="AC447" s="68"/>
      <c r="AD447" s="68"/>
      <c r="AE447" s="68" t="s">
        <v>68</v>
      </c>
      <c r="AF447" s="72">
        <v>0</v>
      </c>
      <c r="AG447" s="68"/>
      <c r="AH447" s="68" t="s">
        <v>56</v>
      </c>
      <c r="AI447" s="68" t="s">
        <v>56</v>
      </c>
      <c r="AJ447" s="68" t="s">
        <v>56</v>
      </c>
      <c r="AK447" s="68" t="str" cm="1">
        <f t="array" ref="AK4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7" s="69" t="s">
        <v>58</v>
      </c>
      <c r="AM447" s="69"/>
    </row>
    <row r="448" spans="1:39" ht="15" customHeight="1" x14ac:dyDescent="0.3">
      <c r="A448" s="68">
        <v>525</v>
      </c>
      <c r="B448" s="68" t="s">
        <v>3472</v>
      </c>
      <c r="C448" s="69">
        <v>33652</v>
      </c>
      <c r="D448" s="68" t="s">
        <v>40</v>
      </c>
      <c r="E448" s="71">
        <v>15022023525</v>
      </c>
      <c r="F448" s="68">
        <v>9698964</v>
      </c>
      <c r="G448" s="68"/>
      <c r="H448" s="68"/>
      <c r="I448" s="68" t="s">
        <v>4425</v>
      </c>
      <c r="J448" s="68" t="s">
        <v>4426</v>
      </c>
      <c r="K448" s="70" t="s">
        <v>4427</v>
      </c>
      <c r="L448" s="68" t="s">
        <v>4428</v>
      </c>
      <c r="M448" s="68" t="s">
        <v>3472</v>
      </c>
      <c r="N448" s="71">
        <v>5511997908737</v>
      </c>
      <c r="O448" s="71" t="s">
        <v>65</v>
      </c>
      <c r="P448" s="71"/>
      <c r="Q448" s="68" t="s">
        <v>66</v>
      </c>
      <c r="R448" s="68" t="str" cm="1">
        <f t="array" ref="R448">_xlfn.IFS(BaseClientes[[#This Row],[tipoDeCliente]]="ADVISOR","ADVISOR",BaseClientes[[#This Row],[tipoDeCliente]]="FAMILIA","RETENCAO",BaseClientes[[#This Row],[tipoDeCliente]]="RETENCAO","RETENCAO",BaseClientes[[#This Row],[tipoDeCliente]]="NORMAL","CONSULTORIA",BaseClientes[[#This Row],[tipoDeCliente]]="HIBRIDO","CONSULTORIA")</f>
        <v>CONSULTORIA</v>
      </c>
      <c r="S448" s="68" t="s">
        <v>1235</v>
      </c>
      <c r="T448" s="68" t="s">
        <v>185</v>
      </c>
      <c r="U448" s="68" t="s">
        <v>1236</v>
      </c>
      <c r="V448" s="71">
        <v>5511997908737</v>
      </c>
      <c r="W448" s="69">
        <v>44972</v>
      </c>
      <c r="X448" s="69">
        <v>44972</v>
      </c>
      <c r="Y448" s="68" t="s">
        <v>1177</v>
      </c>
      <c r="Z448" s="68" t="s">
        <v>4209</v>
      </c>
      <c r="AA448" s="68" t="s">
        <v>1172</v>
      </c>
      <c r="AB448" s="68" t="s">
        <v>3894</v>
      </c>
      <c r="AC448" s="68" t="s">
        <v>140</v>
      </c>
      <c r="AD448" s="68" t="s">
        <v>54</v>
      </c>
      <c r="AE448" s="68" t="s">
        <v>176</v>
      </c>
      <c r="AF448" s="72">
        <v>1</v>
      </c>
      <c r="AG448" s="68">
        <v>1</v>
      </c>
      <c r="AH448" s="68" t="s">
        <v>54</v>
      </c>
      <c r="AI448" s="68" t="s">
        <v>54</v>
      </c>
      <c r="AJ448" s="68" t="s">
        <v>54</v>
      </c>
      <c r="AK448" s="68" t="str" cm="1">
        <f t="array" ref="AK4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8" s="69" t="s">
        <v>58</v>
      </c>
      <c r="AM448" s="69"/>
    </row>
    <row r="449" spans="1:39" ht="15" customHeight="1" x14ac:dyDescent="0.3">
      <c r="A449" s="68">
        <v>526</v>
      </c>
      <c r="B449" s="68" t="s">
        <v>3458</v>
      </c>
      <c r="C449" s="69">
        <v>30109</v>
      </c>
      <c r="D449" s="68" t="s">
        <v>40</v>
      </c>
      <c r="E449" s="71">
        <v>16022023526</v>
      </c>
      <c r="F449" s="68"/>
      <c r="G449" s="68"/>
      <c r="H449" s="68"/>
      <c r="I449" s="68" t="s">
        <v>42</v>
      </c>
      <c r="J449" s="68" t="s">
        <v>4433</v>
      </c>
      <c r="K449" s="70" t="s">
        <v>4434</v>
      </c>
      <c r="L449" s="68" t="s">
        <v>4435</v>
      </c>
      <c r="M449" s="68" t="s">
        <v>3458</v>
      </c>
      <c r="N449" s="71">
        <v>351925286407</v>
      </c>
      <c r="O449" s="71"/>
      <c r="P449" s="71"/>
      <c r="Q449" s="68" t="s">
        <v>304</v>
      </c>
      <c r="R449" s="68" t="str" cm="1">
        <f t="array" ref="R449">_xlfn.IFS(BaseClientes[[#This Row],[tipoDeCliente]]="ADVISOR","ADVISOR",BaseClientes[[#This Row],[tipoDeCliente]]="FAMILIA","RETENCAO",BaseClientes[[#This Row],[tipoDeCliente]]="RETENCAO","RETENCAO",BaseClientes[[#This Row],[tipoDeCliente]]="NORMAL","CONSULTORIA",BaseClientes[[#This Row],[tipoDeCliente]]="HIBRIDO","CONSULTORIA")</f>
        <v>CONSULTORIA</v>
      </c>
      <c r="S449" s="68" t="s">
        <v>49</v>
      </c>
      <c r="T449" s="68" t="s">
        <v>50</v>
      </c>
      <c r="U449" s="68" t="s">
        <v>4436</v>
      </c>
      <c r="V449" s="71">
        <v>351925286407</v>
      </c>
      <c r="W449" s="69">
        <v>44973</v>
      </c>
      <c r="X449" s="69">
        <v>44973</v>
      </c>
      <c r="Y449" s="68" t="s">
        <v>4435</v>
      </c>
      <c r="Z449" s="68" t="s">
        <v>4435</v>
      </c>
      <c r="AA449" s="68" t="s">
        <v>3458</v>
      </c>
      <c r="AB449" s="68" t="s">
        <v>3894</v>
      </c>
      <c r="AC449" s="68" t="s">
        <v>2015</v>
      </c>
      <c r="AD449" s="68" t="s">
        <v>54</v>
      </c>
      <c r="AE449" s="68" t="s">
        <v>176</v>
      </c>
      <c r="AF449" s="72">
        <v>1</v>
      </c>
      <c r="AG449" s="68">
        <v>5</v>
      </c>
      <c r="AH449" s="68" t="s">
        <v>54</v>
      </c>
      <c r="AI449" s="68" t="s">
        <v>56</v>
      </c>
      <c r="AJ449" s="68" t="s">
        <v>54</v>
      </c>
      <c r="AK449" s="68" t="str" cm="1">
        <f t="array" ref="AK4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9" s="69" t="s">
        <v>69</v>
      </c>
      <c r="AM449" s="69">
        <v>45106</v>
      </c>
    </row>
    <row r="450" spans="1:39" ht="15" customHeight="1" x14ac:dyDescent="0.3">
      <c r="A450" s="68">
        <v>527</v>
      </c>
      <c r="B450" s="68" t="s">
        <v>3473</v>
      </c>
      <c r="C450" s="69">
        <v>20129</v>
      </c>
      <c r="D450" s="68" t="s">
        <v>40</v>
      </c>
      <c r="E450" s="71">
        <v>7042022527</v>
      </c>
      <c r="F450" s="68"/>
      <c r="G450" s="68">
        <v>4385817</v>
      </c>
      <c r="H450" s="68"/>
      <c r="I450" s="68" t="s">
        <v>4219</v>
      </c>
      <c r="J450" s="68" t="s">
        <v>4220</v>
      </c>
      <c r="K450" s="70" t="s">
        <v>1804</v>
      </c>
      <c r="L450" s="68" t="s">
        <v>4221</v>
      </c>
      <c r="M450" s="68" t="s">
        <v>1800</v>
      </c>
      <c r="N450" s="71">
        <v>5581997053310</v>
      </c>
      <c r="O450" s="71" t="s">
        <v>65</v>
      </c>
      <c r="P450" s="71"/>
      <c r="Q450" s="68" t="s">
        <v>66</v>
      </c>
      <c r="R450" s="68" t="str" cm="1">
        <f t="array" ref="R450">_xlfn.IFS(BaseClientes[[#This Row],[tipoDeCliente]]="ADVISOR","ADVISOR",BaseClientes[[#This Row],[tipoDeCliente]]="FAMILIA","RETENCAO",BaseClientes[[#This Row],[tipoDeCliente]]="RETENCAO","RETENCAO",BaseClientes[[#This Row],[tipoDeCliente]]="NORMAL","CONSULTORIA",BaseClientes[[#This Row],[tipoDeCliente]]="HIBRIDO","CONSULTORIA")</f>
        <v>CONSULTORIA</v>
      </c>
      <c r="S450" s="68" t="s">
        <v>49</v>
      </c>
      <c r="T450" s="68" t="s">
        <v>50</v>
      </c>
      <c r="U450" s="68" t="s">
        <v>1806</v>
      </c>
      <c r="V450" s="71">
        <v>5581997053310</v>
      </c>
      <c r="W450" s="69">
        <v>44658</v>
      </c>
      <c r="X450" s="69">
        <v>44993</v>
      </c>
      <c r="Y450" s="68" t="s">
        <v>1805</v>
      </c>
      <c r="Z450" s="68" t="s">
        <v>1802</v>
      </c>
      <c r="AA450" s="68" t="s">
        <v>1800</v>
      </c>
      <c r="AB450" s="68"/>
      <c r="AC450" s="68" t="s">
        <v>140</v>
      </c>
      <c r="AD450" s="68"/>
      <c r="AE450" s="68" t="s">
        <v>176</v>
      </c>
      <c r="AF450" s="72">
        <v>1</v>
      </c>
      <c r="AG450" s="68">
        <v>2</v>
      </c>
      <c r="AH450" s="68" t="s">
        <v>54</v>
      </c>
      <c r="AI450" s="68" t="s">
        <v>54</v>
      </c>
      <c r="AJ450" s="68" t="s">
        <v>54</v>
      </c>
      <c r="AK450" s="68" t="str" cm="1">
        <f t="array" ref="AK4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0" s="69" t="s">
        <v>58</v>
      </c>
      <c r="AM450" s="69"/>
    </row>
    <row r="451" spans="1:39" ht="15" customHeight="1" x14ac:dyDescent="0.3">
      <c r="A451" s="68">
        <v>528</v>
      </c>
      <c r="B451" s="68" t="s">
        <v>3474</v>
      </c>
      <c r="C451" s="69">
        <v>32210</v>
      </c>
      <c r="D451" s="68" t="s">
        <v>72</v>
      </c>
      <c r="E451" s="71">
        <v>15032023528</v>
      </c>
      <c r="F451" s="68">
        <v>3430446</v>
      </c>
      <c r="G451" s="68"/>
      <c r="H451" s="68"/>
      <c r="I451" s="68" t="s">
        <v>4470</v>
      </c>
      <c r="J451" s="68" t="s">
        <v>4471</v>
      </c>
      <c r="K451" s="70" t="s">
        <v>4472</v>
      </c>
      <c r="L451" s="68" t="s">
        <v>4473</v>
      </c>
      <c r="M451" s="68" t="s">
        <v>2083</v>
      </c>
      <c r="N451" s="71">
        <v>5516981269284</v>
      </c>
      <c r="O451" s="71" t="s">
        <v>65</v>
      </c>
      <c r="P451" s="71"/>
      <c r="Q451" s="68" t="s">
        <v>1749</v>
      </c>
      <c r="R451" s="68" t="str" cm="1">
        <f t="array" ref="R451">_xlfn.IFS(BaseClientes[[#This Row],[tipoDeCliente]]="ADVISOR","ADVISOR",BaseClientes[[#This Row],[tipoDeCliente]]="FAMILIA","RETENCAO",BaseClientes[[#This Row],[tipoDeCliente]]="RETENCAO","RETENCAO",BaseClientes[[#This Row],[tipoDeCliente]]="NORMAL","CONSULTORIA",BaseClientes[[#This Row],[tipoDeCliente]]="HIBRIDO","CONSULTORIA")</f>
        <v>CONSULTORIA</v>
      </c>
      <c r="S451" s="68" t="s">
        <v>4474</v>
      </c>
      <c r="T451" s="68" t="s">
        <v>185</v>
      </c>
      <c r="U451" s="68" t="s">
        <v>4475</v>
      </c>
      <c r="V451" s="71">
        <v>5516981269284</v>
      </c>
      <c r="W451" s="69">
        <v>45000</v>
      </c>
      <c r="X451" s="69">
        <v>45000</v>
      </c>
      <c r="Y451" s="68" t="s">
        <v>2088</v>
      </c>
      <c r="Z451" s="68" t="s">
        <v>2085</v>
      </c>
      <c r="AA451" s="68" t="s">
        <v>2083</v>
      </c>
      <c r="AB451" s="68" t="s">
        <v>584</v>
      </c>
      <c r="AC451" s="68" t="s">
        <v>140</v>
      </c>
      <c r="AD451" s="68" t="s">
        <v>54</v>
      </c>
      <c r="AE451" s="68" t="s">
        <v>176</v>
      </c>
      <c r="AF451" s="72">
        <v>1</v>
      </c>
      <c r="AG451" s="68">
        <v>2</v>
      </c>
      <c r="AH451" s="68" t="s">
        <v>54</v>
      </c>
      <c r="AI451" s="68" t="s">
        <v>56</v>
      </c>
      <c r="AJ451" s="68" t="s">
        <v>54</v>
      </c>
      <c r="AK451" s="68" t="str" cm="1">
        <f t="array" ref="AK4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1" s="69" t="s">
        <v>58</v>
      </c>
      <c r="AM451" s="69"/>
    </row>
    <row r="452" spans="1:39" ht="15" customHeight="1" x14ac:dyDescent="0.3">
      <c r="A452" s="68">
        <v>529</v>
      </c>
      <c r="B452" s="68" t="s">
        <v>3085</v>
      </c>
      <c r="C452" s="69">
        <v>15884</v>
      </c>
      <c r="D452" s="68" t="s">
        <v>40</v>
      </c>
      <c r="E452" s="71">
        <v>3032023529</v>
      </c>
      <c r="F452" s="68">
        <v>11137570</v>
      </c>
      <c r="G452" s="68"/>
      <c r="H452" s="68"/>
      <c r="I452" s="68" t="s">
        <v>4465</v>
      </c>
      <c r="J452" s="68" t="s">
        <v>4466</v>
      </c>
      <c r="K452" s="70" t="s">
        <v>4467</v>
      </c>
      <c r="L452" s="68" t="s">
        <v>4468</v>
      </c>
      <c r="M452" s="68" t="s">
        <v>3085</v>
      </c>
      <c r="N452" s="71">
        <v>5513981662876</v>
      </c>
      <c r="O452" s="71" t="s">
        <v>65</v>
      </c>
      <c r="P452" s="71"/>
      <c r="Q452" s="68" t="s">
        <v>66</v>
      </c>
      <c r="R452" s="68" t="str" cm="1">
        <f t="array" ref="R452">_xlfn.IFS(BaseClientes[[#This Row],[tipoDeCliente]]="ADVISOR","ADVISOR",BaseClientes[[#This Row],[tipoDeCliente]]="FAMILIA","RETENCAO",BaseClientes[[#This Row],[tipoDeCliente]]="RETENCAO","RETENCAO",BaseClientes[[#This Row],[tipoDeCliente]]="NORMAL","CONSULTORIA",BaseClientes[[#This Row],[tipoDeCliente]]="HIBRIDO","CONSULTORIA")</f>
        <v>CONSULTORIA</v>
      </c>
      <c r="S452" s="68" t="s">
        <v>4067</v>
      </c>
      <c r="T452" s="68" t="s">
        <v>50</v>
      </c>
      <c r="U452" s="68" t="s">
        <v>4469</v>
      </c>
      <c r="V452" s="71">
        <v>5513981662876</v>
      </c>
      <c r="W452" s="69">
        <v>44988</v>
      </c>
      <c r="X452" s="69">
        <v>45008</v>
      </c>
      <c r="Y452" s="68" t="s">
        <v>4063</v>
      </c>
      <c r="Z452" s="68" t="s">
        <v>4468</v>
      </c>
      <c r="AA452" s="68" t="s">
        <v>3085</v>
      </c>
      <c r="AB452" s="68" t="s">
        <v>3899</v>
      </c>
      <c r="AC452" s="68" t="s">
        <v>140</v>
      </c>
      <c r="AD452" s="68" t="s">
        <v>54</v>
      </c>
      <c r="AE452" s="68" t="s">
        <v>176</v>
      </c>
      <c r="AF452" s="72">
        <v>1</v>
      </c>
      <c r="AG452" s="68">
        <v>1</v>
      </c>
      <c r="AH452" s="68" t="s">
        <v>54</v>
      </c>
      <c r="AI452" s="68" t="s">
        <v>56</v>
      </c>
      <c r="AJ452" s="68" t="s">
        <v>54</v>
      </c>
      <c r="AK452" s="68" t="str" cm="1">
        <f t="array" ref="AK4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2" s="69" t="s">
        <v>58</v>
      </c>
      <c r="AM452" s="69"/>
    </row>
    <row r="453" spans="1:39" ht="15" customHeight="1" x14ac:dyDescent="0.3">
      <c r="A453" s="68">
        <v>530</v>
      </c>
      <c r="B453" s="68" t="s">
        <v>3082</v>
      </c>
      <c r="C453" s="69">
        <v>31076</v>
      </c>
      <c r="D453" s="68" t="s">
        <v>40</v>
      </c>
      <c r="E453" s="71">
        <v>23022023530</v>
      </c>
      <c r="F453" s="68">
        <v>287163</v>
      </c>
      <c r="G453" s="68"/>
      <c r="H453" s="68"/>
      <c r="I453" s="68" t="s">
        <v>4452</v>
      </c>
      <c r="J453" s="68" t="s">
        <v>4453</v>
      </c>
      <c r="K453" s="105" t="s">
        <v>4454</v>
      </c>
      <c r="L453" s="68" t="s">
        <v>4451</v>
      </c>
      <c r="M453" s="68" t="s">
        <v>3082</v>
      </c>
      <c r="N453" s="71">
        <v>5562998632551</v>
      </c>
      <c r="O453" s="71" t="s">
        <v>65</v>
      </c>
      <c r="P453" s="71"/>
      <c r="Q453" s="68" t="s">
        <v>66</v>
      </c>
      <c r="R453" s="68" t="str" cm="1">
        <f t="array" ref="R453">_xlfn.IFS(BaseClientes[[#This Row],[tipoDeCliente]]="ADVISOR","ADVISOR",BaseClientes[[#This Row],[tipoDeCliente]]="FAMILIA","RETENCAO",BaseClientes[[#This Row],[tipoDeCliente]]="RETENCAO","RETENCAO",BaseClientes[[#This Row],[tipoDeCliente]]="NORMAL","CONSULTORIA",BaseClientes[[#This Row],[tipoDeCliente]]="HIBRIDO","CONSULTORIA")</f>
        <v>CONSULTORIA</v>
      </c>
      <c r="S453" s="68" t="s">
        <v>2459</v>
      </c>
      <c r="T453" s="68" t="s">
        <v>605</v>
      </c>
      <c r="U453" s="68" t="s">
        <v>4450</v>
      </c>
      <c r="V453" s="71">
        <v>5521967772845</v>
      </c>
      <c r="W453" s="69">
        <v>44980</v>
      </c>
      <c r="X453" s="69">
        <v>44980</v>
      </c>
      <c r="Y453" s="68" t="s">
        <v>3606</v>
      </c>
      <c r="Z453" s="68" t="s">
        <v>4451</v>
      </c>
      <c r="AA453" s="68" t="s">
        <v>3082</v>
      </c>
      <c r="AB453" s="68" t="s">
        <v>3894</v>
      </c>
      <c r="AC453" s="68" t="s">
        <v>53</v>
      </c>
      <c r="AD453" s="68" t="s">
        <v>54</v>
      </c>
      <c r="AE453" s="68" t="s">
        <v>176</v>
      </c>
      <c r="AF453" s="72">
        <v>1</v>
      </c>
      <c r="AG453" s="68">
        <v>4</v>
      </c>
      <c r="AH453" s="68" t="s">
        <v>54</v>
      </c>
      <c r="AI453" s="68" t="s">
        <v>56</v>
      </c>
      <c r="AJ453" s="68" t="s">
        <v>54</v>
      </c>
      <c r="AK453" s="68" t="str" cm="1">
        <f t="array" ref="AK4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3" s="69" t="s">
        <v>58</v>
      </c>
      <c r="AM453" s="69"/>
    </row>
    <row r="454" spans="1:39" ht="15" customHeight="1" x14ac:dyDescent="0.3">
      <c r="A454" s="68">
        <v>531</v>
      </c>
      <c r="B454" s="68" t="s">
        <v>3475</v>
      </c>
      <c r="C454" s="69">
        <v>29754</v>
      </c>
      <c r="D454" s="68" t="s">
        <v>72</v>
      </c>
      <c r="E454" s="71">
        <v>23022023531</v>
      </c>
      <c r="F454" s="68">
        <v>6359930</v>
      </c>
      <c r="G454" s="68"/>
      <c r="H454" s="68"/>
      <c r="I454" s="68" t="s">
        <v>4446</v>
      </c>
      <c r="J454" s="68" t="s">
        <v>4447</v>
      </c>
      <c r="K454" s="105" t="s">
        <v>4448</v>
      </c>
      <c r="L454" s="68" t="s">
        <v>4449</v>
      </c>
      <c r="M454" s="68" t="s">
        <v>3082</v>
      </c>
      <c r="N454" s="71">
        <v>5562998632551</v>
      </c>
      <c r="O454" s="71" t="s">
        <v>65</v>
      </c>
      <c r="P454" s="71"/>
      <c r="Q454" s="68" t="s">
        <v>66</v>
      </c>
      <c r="R454" s="68" t="str" cm="1">
        <f t="array" ref="R454">_xlfn.IFS(BaseClientes[[#This Row],[tipoDeCliente]]="ADVISOR","ADVISOR",BaseClientes[[#This Row],[tipoDeCliente]]="FAMILIA","RETENCAO",BaseClientes[[#This Row],[tipoDeCliente]]="RETENCAO","RETENCAO",BaseClientes[[#This Row],[tipoDeCliente]]="NORMAL","CONSULTORIA",BaseClientes[[#This Row],[tipoDeCliente]]="HIBRIDO","CONSULTORIA")</f>
        <v>CONSULTORIA</v>
      </c>
      <c r="S454" s="68" t="s">
        <v>2459</v>
      </c>
      <c r="T454" s="68" t="s">
        <v>605</v>
      </c>
      <c r="U454" s="68" t="s">
        <v>4450</v>
      </c>
      <c r="V454" s="71">
        <v>5562998632551</v>
      </c>
      <c r="W454" s="69">
        <v>44980</v>
      </c>
      <c r="X454" s="69">
        <v>44980</v>
      </c>
      <c r="Y454" s="68" t="s">
        <v>3606</v>
      </c>
      <c r="Z454" s="68" t="s">
        <v>4451</v>
      </c>
      <c r="AA454" s="68" t="s">
        <v>3082</v>
      </c>
      <c r="AB454" s="68" t="s">
        <v>1416</v>
      </c>
      <c r="AC454" s="68" t="s">
        <v>53</v>
      </c>
      <c r="AD454" s="68" t="s">
        <v>54</v>
      </c>
      <c r="AE454" s="68" t="s">
        <v>176</v>
      </c>
      <c r="AF454" s="72">
        <v>1</v>
      </c>
      <c r="AG454" s="68">
        <v>4</v>
      </c>
      <c r="AH454" s="68" t="s">
        <v>54</v>
      </c>
      <c r="AI454" s="68" t="s">
        <v>54</v>
      </c>
      <c r="AJ454" s="68" t="s">
        <v>54</v>
      </c>
      <c r="AK454" s="68" t="str" cm="1">
        <f t="array" ref="AK4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4" s="69" t="s">
        <v>58</v>
      </c>
      <c r="AM454" s="69"/>
    </row>
    <row r="455" spans="1:39" ht="15" customHeight="1" x14ac:dyDescent="0.3">
      <c r="A455" s="68">
        <v>532</v>
      </c>
      <c r="B455" s="68" t="s">
        <v>3476</v>
      </c>
      <c r="C455" s="69">
        <v>32082</v>
      </c>
      <c r="D455" s="68" t="s">
        <v>40</v>
      </c>
      <c r="E455" s="71">
        <v>28032023532</v>
      </c>
      <c r="F455" s="68">
        <v>3946370</v>
      </c>
      <c r="G455" s="68"/>
      <c r="H455" s="68"/>
      <c r="I455" s="68" t="s">
        <v>4490</v>
      </c>
      <c r="J455" s="68" t="s">
        <v>4491</v>
      </c>
      <c r="K455" s="70" t="s">
        <v>4492</v>
      </c>
      <c r="L455" s="68" t="s">
        <v>4493</v>
      </c>
      <c r="M455" s="68" t="s">
        <v>3476</v>
      </c>
      <c r="N455" s="71">
        <v>5581999469857</v>
      </c>
      <c r="O455" s="71" t="s">
        <v>106</v>
      </c>
      <c r="P455" s="71"/>
      <c r="Q455" s="68" t="s">
        <v>66</v>
      </c>
      <c r="R455" s="68" t="str" cm="1">
        <f t="array" ref="R455">_xlfn.IFS(BaseClientes[[#This Row],[tipoDeCliente]]="ADVISOR","ADVISOR",BaseClientes[[#This Row],[tipoDeCliente]]="FAMILIA","RETENCAO",BaseClientes[[#This Row],[tipoDeCliente]]="RETENCAO","RETENCAO",BaseClientes[[#This Row],[tipoDeCliente]]="NORMAL","CONSULTORIA",BaseClientes[[#This Row],[tipoDeCliente]]="HIBRIDO","CONSULTORIA")</f>
        <v>CONSULTORIA</v>
      </c>
      <c r="S455" s="68" t="s">
        <v>49</v>
      </c>
      <c r="T455" s="68" t="s">
        <v>50</v>
      </c>
      <c r="U455" s="68" t="s">
        <v>4494</v>
      </c>
      <c r="V455" s="71">
        <v>5581999469857</v>
      </c>
      <c r="W455" s="69">
        <v>45013</v>
      </c>
      <c r="X455" s="69">
        <v>45014</v>
      </c>
      <c r="Y455" s="68" t="s">
        <v>4495</v>
      </c>
      <c r="Z455" s="68" t="s">
        <v>4496</v>
      </c>
      <c r="AA455" s="68" t="s">
        <v>3087</v>
      </c>
      <c r="AB455" s="68" t="s">
        <v>3894</v>
      </c>
      <c r="AC455" s="68" t="s">
        <v>53</v>
      </c>
      <c r="AD455" s="68" t="s">
        <v>56</v>
      </c>
      <c r="AE455" s="68" t="s">
        <v>176</v>
      </c>
      <c r="AF455" s="72">
        <v>1</v>
      </c>
      <c r="AG455" s="68">
        <v>4</v>
      </c>
      <c r="AH455" s="68" t="s">
        <v>54</v>
      </c>
      <c r="AI455" s="68" t="s">
        <v>54</v>
      </c>
      <c r="AJ455" s="68" t="s">
        <v>54</v>
      </c>
      <c r="AK455" s="68" t="str" cm="1">
        <f t="array" ref="AK4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5" s="69" t="s">
        <v>58</v>
      </c>
      <c r="AM455" s="69"/>
    </row>
    <row r="456" spans="1:39" ht="15" customHeight="1" x14ac:dyDescent="0.3">
      <c r="A456" s="68">
        <v>533</v>
      </c>
      <c r="B456" s="68" t="s">
        <v>3476</v>
      </c>
      <c r="C456" s="69">
        <v>32082</v>
      </c>
      <c r="D456" s="68" t="s">
        <v>40</v>
      </c>
      <c r="E456" s="71">
        <v>28032023533</v>
      </c>
      <c r="F456" s="68">
        <v>9531506</v>
      </c>
      <c r="G456" s="68"/>
      <c r="H456" s="68"/>
      <c r="I456" s="187" t="s">
        <v>4497</v>
      </c>
      <c r="J456" s="68" t="s">
        <v>4491</v>
      </c>
      <c r="K456" s="70" t="s">
        <v>4492</v>
      </c>
      <c r="L456" s="68" t="s">
        <v>4498</v>
      </c>
      <c r="M456" s="68" t="s">
        <v>3476</v>
      </c>
      <c r="N456" s="71">
        <v>5581999469857</v>
      </c>
      <c r="O456" s="71" t="s">
        <v>106</v>
      </c>
      <c r="P456" s="71"/>
      <c r="Q456" s="68" t="s">
        <v>66</v>
      </c>
      <c r="R456" s="68" t="str" cm="1">
        <f t="array" ref="R456">_xlfn.IFS(BaseClientes[[#This Row],[tipoDeCliente]]="ADVISOR","ADVISOR",BaseClientes[[#This Row],[tipoDeCliente]]="FAMILIA","RETENCAO",BaseClientes[[#This Row],[tipoDeCliente]]="RETENCAO","RETENCAO",BaseClientes[[#This Row],[tipoDeCliente]]="NORMAL","CONSULTORIA",BaseClientes[[#This Row],[tipoDeCliente]]="HIBRIDO","CONSULTORIA")</f>
        <v>CONSULTORIA</v>
      </c>
      <c r="S456" s="68" t="s">
        <v>49</v>
      </c>
      <c r="T456" s="68" t="s">
        <v>50</v>
      </c>
      <c r="U456" s="68" t="s">
        <v>4494</v>
      </c>
      <c r="V456" s="71">
        <v>5581999469857</v>
      </c>
      <c r="W456" s="69">
        <v>45013</v>
      </c>
      <c r="X456" s="69">
        <v>45014</v>
      </c>
      <c r="Y456" s="68" t="s">
        <v>4495</v>
      </c>
      <c r="Z456" s="68" t="s">
        <v>4496</v>
      </c>
      <c r="AA456" s="68" t="s">
        <v>3087</v>
      </c>
      <c r="AB456" s="68" t="s">
        <v>3894</v>
      </c>
      <c r="AC456" s="68" t="s">
        <v>53</v>
      </c>
      <c r="AD456" s="68" t="s">
        <v>56</v>
      </c>
      <c r="AE456" s="68" t="s">
        <v>176</v>
      </c>
      <c r="AF456" s="72">
        <v>1</v>
      </c>
      <c r="AG456" s="68">
        <v>4</v>
      </c>
      <c r="AH456" s="68" t="s">
        <v>54</v>
      </c>
      <c r="AI456" s="68" t="s">
        <v>54</v>
      </c>
      <c r="AJ456" s="68" t="s">
        <v>54</v>
      </c>
      <c r="AK456" s="68" t="str" cm="1">
        <f t="array" ref="AK4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6" s="69" t="s">
        <v>58</v>
      </c>
      <c r="AM456" s="69"/>
    </row>
    <row r="457" spans="1:39" ht="15" customHeight="1" x14ac:dyDescent="0.3">
      <c r="A457" s="68">
        <v>534</v>
      </c>
      <c r="B457" s="68" t="s">
        <v>3477</v>
      </c>
      <c r="C457" s="69">
        <v>18616</v>
      </c>
      <c r="D457" s="68" t="s">
        <v>40</v>
      </c>
      <c r="E457" s="71">
        <v>28032023534</v>
      </c>
      <c r="F457" s="68">
        <v>4225827</v>
      </c>
      <c r="G457" s="68"/>
      <c r="H457" s="68"/>
      <c r="I457" s="68" t="s">
        <v>4499</v>
      </c>
      <c r="J457" s="68" t="s">
        <v>4500</v>
      </c>
      <c r="K457" s="70" t="s">
        <v>4501</v>
      </c>
      <c r="L457" s="68" t="s">
        <v>4502</v>
      </c>
      <c r="M457" s="68" t="s">
        <v>3476</v>
      </c>
      <c r="N457" s="71">
        <v>5581999469857</v>
      </c>
      <c r="O457" s="71" t="s">
        <v>65</v>
      </c>
      <c r="P457" s="71"/>
      <c r="Q457" s="68" t="s">
        <v>66</v>
      </c>
      <c r="R457" s="68" t="str" cm="1">
        <f t="array" ref="R457">_xlfn.IFS(BaseClientes[[#This Row],[tipoDeCliente]]="ADVISOR","ADVISOR",BaseClientes[[#This Row],[tipoDeCliente]]="FAMILIA","RETENCAO",BaseClientes[[#This Row],[tipoDeCliente]]="RETENCAO","RETENCAO",BaseClientes[[#This Row],[tipoDeCliente]]="NORMAL","CONSULTORIA",BaseClientes[[#This Row],[tipoDeCliente]]="HIBRIDO","CONSULTORIA")</f>
        <v>CONSULTORIA</v>
      </c>
      <c r="S457" s="68" t="s">
        <v>49</v>
      </c>
      <c r="T457" s="68" t="s">
        <v>50</v>
      </c>
      <c r="U457" s="68" t="s">
        <v>4503</v>
      </c>
      <c r="V457" s="71">
        <v>5581999469857</v>
      </c>
      <c r="W457" s="69">
        <v>45013</v>
      </c>
      <c r="X457" s="69">
        <v>45014</v>
      </c>
      <c r="Y457" s="68" t="s">
        <v>4495</v>
      </c>
      <c r="Z457" s="68" t="s">
        <v>4496</v>
      </c>
      <c r="AA457" s="68" t="s">
        <v>3087</v>
      </c>
      <c r="AB457" s="68" t="s">
        <v>4504</v>
      </c>
      <c r="AC457" s="68" t="s">
        <v>140</v>
      </c>
      <c r="AD457" s="68" t="s">
        <v>54</v>
      </c>
      <c r="AE457" s="68" t="s">
        <v>176</v>
      </c>
      <c r="AF457" s="72">
        <v>1</v>
      </c>
      <c r="AG457" s="68">
        <v>4</v>
      </c>
      <c r="AH457" s="68" t="s">
        <v>54</v>
      </c>
      <c r="AI457" s="68" t="s">
        <v>56</v>
      </c>
      <c r="AJ457" s="68" t="s">
        <v>54</v>
      </c>
      <c r="AK457" s="68" t="str" cm="1">
        <f t="array" ref="AK4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7" s="69" t="s">
        <v>58</v>
      </c>
      <c r="AM457" s="69"/>
    </row>
    <row r="458" spans="1:39" ht="15" customHeight="1" x14ac:dyDescent="0.3">
      <c r="A458" s="68">
        <v>535</v>
      </c>
      <c r="B458" s="68" t="s">
        <v>3478</v>
      </c>
      <c r="C458" s="69">
        <v>30109</v>
      </c>
      <c r="D458" s="68" t="s">
        <v>72</v>
      </c>
      <c r="E458" s="71">
        <v>28032023535</v>
      </c>
      <c r="F458" s="68">
        <v>402773</v>
      </c>
      <c r="G458" s="68"/>
      <c r="H458" s="68"/>
      <c r="I458" s="68" t="s">
        <v>42</v>
      </c>
      <c r="J458" s="68" t="s">
        <v>4513</v>
      </c>
      <c r="K458" s="70" t="s">
        <v>4514</v>
      </c>
      <c r="L458" s="68" t="s">
        <v>4515</v>
      </c>
      <c r="M458" s="68" t="s">
        <v>3476</v>
      </c>
      <c r="N458" s="71">
        <v>5581999469857</v>
      </c>
      <c r="O458" s="71" t="s">
        <v>65</v>
      </c>
      <c r="P458" s="71"/>
      <c r="Q458" s="68" t="s">
        <v>66</v>
      </c>
      <c r="R458" s="68" t="str" cm="1">
        <f t="array" ref="R458">_xlfn.IFS(BaseClientes[[#This Row],[tipoDeCliente]]="ADVISOR","ADVISOR",BaseClientes[[#This Row],[tipoDeCliente]]="FAMILIA","RETENCAO",BaseClientes[[#This Row],[tipoDeCliente]]="RETENCAO","RETENCAO",BaseClientes[[#This Row],[tipoDeCliente]]="NORMAL","CONSULTORIA",BaseClientes[[#This Row],[tipoDeCliente]]="HIBRIDO","CONSULTORIA")</f>
        <v>CONSULTORIA</v>
      </c>
      <c r="S458" s="68" t="s">
        <v>49</v>
      </c>
      <c r="T458" s="68" t="s">
        <v>50</v>
      </c>
      <c r="U458" s="68" t="s">
        <v>4494</v>
      </c>
      <c r="V458" s="71">
        <v>5581999469857</v>
      </c>
      <c r="W458" s="69">
        <v>45013</v>
      </c>
      <c r="X458" s="69">
        <v>45014</v>
      </c>
      <c r="Y458" s="68" t="s">
        <v>4495</v>
      </c>
      <c r="Z458" s="68" t="s">
        <v>4495</v>
      </c>
      <c r="AA458" s="68" t="s">
        <v>3087</v>
      </c>
      <c r="AB458" s="68" t="s">
        <v>3950</v>
      </c>
      <c r="AC458" s="68" t="s">
        <v>140</v>
      </c>
      <c r="AD458" s="68" t="s">
        <v>54</v>
      </c>
      <c r="AE458" s="68" t="s">
        <v>176</v>
      </c>
      <c r="AF458" s="72">
        <v>1</v>
      </c>
      <c r="AG458" s="68">
        <v>4</v>
      </c>
      <c r="AH458" s="68" t="s">
        <v>54</v>
      </c>
      <c r="AI458" s="68" t="s">
        <v>56</v>
      </c>
      <c r="AJ458" s="68" t="s">
        <v>54</v>
      </c>
      <c r="AK458" s="68" t="str" cm="1">
        <f t="array" ref="AK4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8" s="69" t="s">
        <v>69</v>
      </c>
      <c r="AM458" s="69"/>
    </row>
    <row r="459" spans="1:39" ht="15" customHeight="1" x14ac:dyDescent="0.3">
      <c r="A459" s="68">
        <v>536</v>
      </c>
      <c r="B459" s="68" t="s">
        <v>3479</v>
      </c>
      <c r="C459" s="69">
        <v>24200</v>
      </c>
      <c r="D459" s="68" t="s">
        <v>72</v>
      </c>
      <c r="E459" s="71">
        <v>28032023536</v>
      </c>
      <c r="F459" s="68">
        <v>4861366</v>
      </c>
      <c r="G459" s="68"/>
      <c r="H459" s="68"/>
      <c r="I459" s="68" t="s">
        <v>4509</v>
      </c>
      <c r="J459" s="68" t="s">
        <v>4510</v>
      </c>
      <c r="K459" s="70" t="s">
        <v>4511</v>
      </c>
      <c r="L459" s="68" t="s">
        <v>4512</v>
      </c>
      <c r="M459" s="68" t="s">
        <v>3476</v>
      </c>
      <c r="N459" s="71">
        <v>5581999469857</v>
      </c>
      <c r="O459" s="71" t="s">
        <v>65</v>
      </c>
      <c r="P459" s="71"/>
      <c r="Q459" s="68" t="s">
        <v>66</v>
      </c>
      <c r="R459" s="68" t="str" cm="1">
        <f t="array" ref="R459">_xlfn.IFS(BaseClientes[[#This Row],[tipoDeCliente]]="ADVISOR","ADVISOR",BaseClientes[[#This Row],[tipoDeCliente]]="FAMILIA","RETENCAO",BaseClientes[[#This Row],[tipoDeCliente]]="RETENCAO","RETENCAO",BaseClientes[[#This Row],[tipoDeCliente]]="NORMAL","CONSULTORIA",BaseClientes[[#This Row],[tipoDeCliente]]="HIBRIDO","CONSULTORIA")</f>
        <v>CONSULTORIA</v>
      </c>
      <c r="S459" s="68" t="s">
        <v>49</v>
      </c>
      <c r="T459" s="68" t="s">
        <v>50</v>
      </c>
      <c r="U459" s="68" t="s">
        <v>4503</v>
      </c>
      <c r="V459" s="71">
        <v>5581999469857</v>
      </c>
      <c r="W459" s="69">
        <v>45013</v>
      </c>
      <c r="X459" s="69">
        <v>45014</v>
      </c>
      <c r="Y459" s="68" t="s">
        <v>4495</v>
      </c>
      <c r="Z459" s="68" t="s">
        <v>4496</v>
      </c>
      <c r="AA459" s="68" t="s">
        <v>3087</v>
      </c>
      <c r="AB459" s="68" t="s">
        <v>3902</v>
      </c>
      <c r="AC459" s="68" t="s">
        <v>140</v>
      </c>
      <c r="AD459" s="68" t="s">
        <v>54</v>
      </c>
      <c r="AE459" s="68" t="s">
        <v>176</v>
      </c>
      <c r="AF459" s="72">
        <v>1</v>
      </c>
      <c r="AG459" s="68">
        <v>4</v>
      </c>
      <c r="AH459" s="68" t="s">
        <v>54</v>
      </c>
      <c r="AI459" s="68" t="s">
        <v>56</v>
      </c>
      <c r="AJ459" s="68" t="s">
        <v>54</v>
      </c>
      <c r="AK459" s="68" t="str" cm="1">
        <f t="array" ref="AK4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9" s="69" t="s">
        <v>58</v>
      </c>
      <c r="AM459" s="69"/>
    </row>
    <row r="460" spans="1:39" ht="15" customHeight="1" x14ac:dyDescent="0.3">
      <c r="A460" s="68">
        <v>537</v>
      </c>
      <c r="B460" s="68" t="s">
        <v>3087</v>
      </c>
      <c r="C460" s="69">
        <v>39402</v>
      </c>
      <c r="D460" s="68" t="s">
        <v>84</v>
      </c>
      <c r="E460" s="71">
        <v>28032023537</v>
      </c>
      <c r="F460" s="68">
        <v>4021728</v>
      </c>
      <c r="G460" s="68"/>
      <c r="H460" s="68"/>
      <c r="I460" s="68" t="s">
        <v>4505</v>
      </c>
      <c r="J460" s="68" t="s">
        <v>4506</v>
      </c>
      <c r="K460" s="70" t="s">
        <v>4507</v>
      </c>
      <c r="L460" s="68" t="s">
        <v>4496</v>
      </c>
      <c r="M460" s="68" t="s">
        <v>3476</v>
      </c>
      <c r="N460" s="71">
        <v>5581999469857</v>
      </c>
      <c r="O460" s="71" t="s">
        <v>106</v>
      </c>
      <c r="P460" s="71"/>
      <c r="Q460" s="68" t="s">
        <v>66</v>
      </c>
      <c r="R460" s="68" t="str" cm="1">
        <f t="array" ref="R460">_xlfn.IFS(BaseClientes[[#This Row],[tipoDeCliente]]="ADVISOR","ADVISOR",BaseClientes[[#This Row],[tipoDeCliente]]="FAMILIA","RETENCAO",BaseClientes[[#This Row],[tipoDeCliente]]="RETENCAO","RETENCAO",BaseClientes[[#This Row],[tipoDeCliente]]="NORMAL","CONSULTORIA",BaseClientes[[#This Row],[tipoDeCliente]]="HIBRIDO","CONSULTORIA")</f>
        <v>CONSULTORIA</v>
      </c>
      <c r="S460" s="68" t="s">
        <v>49</v>
      </c>
      <c r="T460" s="68" t="s">
        <v>50</v>
      </c>
      <c r="U460" s="68" t="s">
        <v>4508</v>
      </c>
      <c r="V460" s="71">
        <v>5581999469857</v>
      </c>
      <c r="W460" s="69">
        <v>45013</v>
      </c>
      <c r="X460" s="69">
        <v>45014</v>
      </c>
      <c r="Y460" s="68" t="s">
        <v>4495</v>
      </c>
      <c r="Z460" s="68" t="s">
        <v>4496</v>
      </c>
      <c r="AA460" s="68" t="s">
        <v>3087</v>
      </c>
      <c r="AB460" s="68" t="s">
        <v>89</v>
      </c>
      <c r="AC460" s="68" t="s">
        <v>140</v>
      </c>
      <c r="AD460" s="68" t="s">
        <v>56</v>
      </c>
      <c r="AE460" s="68" t="s">
        <v>176</v>
      </c>
      <c r="AF460" s="72">
        <v>1</v>
      </c>
      <c r="AG460" s="68">
        <v>4</v>
      </c>
      <c r="AH460" s="68" t="s">
        <v>54</v>
      </c>
      <c r="AI460" s="68" t="s">
        <v>56</v>
      </c>
      <c r="AJ460" s="68" t="s">
        <v>54</v>
      </c>
      <c r="AK460" s="68" t="str" cm="1">
        <f t="array" ref="AK4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0" s="69" t="s">
        <v>58</v>
      </c>
      <c r="AM460" s="69"/>
    </row>
    <row r="461" spans="1:39" ht="15" customHeight="1" x14ac:dyDescent="0.3">
      <c r="A461" s="68">
        <v>538</v>
      </c>
      <c r="B461" s="68" t="s">
        <v>3386</v>
      </c>
      <c r="C461" s="69">
        <v>31623</v>
      </c>
      <c r="D461" s="68" t="s">
        <v>72</v>
      </c>
      <c r="E461" s="71">
        <v>16012023538</v>
      </c>
      <c r="F461" s="68"/>
      <c r="G461" s="68"/>
      <c r="H461" s="68"/>
      <c r="I461" s="68" t="s">
        <v>42</v>
      </c>
      <c r="J461" s="68" t="s">
        <v>4380</v>
      </c>
      <c r="K461" s="70" t="s">
        <v>4381</v>
      </c>
      <c r="L461" s="68" t="s">
        <v>4382</v>
      </c>
      <c r="M461" s="68" t="s">
        <v>3386</v>
      </c>
      <c r="N461" s="71">
        <v>5511941304566</v>
      </c>
      <c r="O461" s="71" t="s">
        <v>65</v>
      </c>
      <c r="P461" s="71" t="s">
        <v>65</v>
      </c>
      <c r="Q461" s="68" t="s">
        <v>2104</v>
      </c>
      <c r="R461" s="68" t="str" cm="1">
        <f t="array" ref="R461">_xlfn.IFS(BaseClientes[[#This Row],[tipoDeCliente]]="ADVISOR","ADVISOR",BaseClientes[[#This Row],[tipoDeCliente]]="FAMILIA","RETENCAO",BaseClientes[[#This Row],[tipoDeCliente]]="RETENCAO","RETENCAO",BaseClientes[[#This Row],[tipoDeCliente]]="NORMAL","CONSULTORIA",BaseClientes[[#This Row],[tipoDeCliente]]="HIBRIDO","CONSULTORIA")</f>
        <v>ADVISOR</v>
      </c>
      <c r="S461" s="68" t="s">
        <v>2799</v>
      </c>
      <c r="T461" s="68" t="s">
        <v>185</v>
      </c>
      <c r="U461" s="68" t="s">
        <v>4383</v>
      </c>
      <c r="V461" s="71">
        <v>5511941304566</v>
      </c>
      <c r="W461" s="69">
        <v>44942</v>
      </c>
      <c r="X461" s="69">
        <v>44942</v>
      </c>
      <c r="Y461" s="68" t="s">
        <v>4382</v>
      </c>
      <c r="Z461" s="68" t="s">
        <v>4382</v>
      </c>
      <c r="AA461" s="68" t="s">
        <v>3386</v>
      </c>
      <c r="AB461" s="68" t="s">
        <v>3902</v>
      </c>
      <c r="AC461" s="68" t="s">
        <v>140</v>
      </c>
      <c r="AD461" s="68" t="s">
        <v>54</v>
      </c>
      <c r="AE461" s="68" t="s">
        <v>2104</v>
      </c>
      <c r="AF461" s="72">
        <v>1</v>
      </c>
      <c r="AG461" s="68"/>
      <c r="AH461" s="68" t="s">
        <v>56</v>
      </c>
      <c r="AI461" s="68" t="s">
        <v>56</v>
      </c>
      <c r="AJ461" s="68" t="s">
        <v>56</v>
      </c>
      <c r="AK461" s="68" t="str" cm="1">
        <f t="array" ref="AK4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1" s="69" t="s">
        <v>69</v>
      </c>
      <c r="AM461" s="69">
        <v>45154</v>
      </c>
    </row>
    <row r="462" spans="1:39" ht="15" customHeight="1" x14ac:dyDescent="0.3">
      <c r="A462" s="68">
        <v>539</v>
      </c>
      <c r="B462" s="68" t="s">
        <v>3086</v>
      </c>
      <c r="C462" s="69">
        <v>35206</v>
      </c>
      <c r="D462" s="68" t="s">
        <v>40</v>
      </c>
      <c r="E462" s="71">
        <v>27032023539</v>
      </c>
      <c r="F462" s="68"/>
      <c r="G462" s="68">
        <v>2222325</v>
      </c>
      <c r="H462" s="68"/>
      <c r="I462" s="68" t="s">
        <v>4481</v>
      </c>
      <c r="J462" s="68" t="s">
        <v>4482</v>
      </c>
      <c r="K462" s="70" t="s">
        <v>4483</v>
      </c>
      <c r="L462" s="68" t="s">
        <v>4484</v>
      </c>
      <c r="M462" s="68" t="s">
        <v>3086</v>
      </c>
      <c r="N462" s="71">
        <v>5581987590333</v>
      </c>
      <c r="O462" s="71"/>
      <c r="P462" s="71" t="s">
        <v>106</v>
      </c>
      <c r="Q462" s="68" t="s">
        <v>66</v>
      </c>
      <c r="R462" s="68" t="str" cm="1">
        <f t="array" ref="R462">_xlfn.IFS(BaseClientes[[#This Row],[tipoDeCliente]]="ADVISOR","ADVISOR",BaseClientes[[#This Row],[tipoDeCliente]]="FAMILIA","RETENCAO",BaseClientes[[#This Row],[tipoDeCliente]]="RETENCAO","RETENCAO",BaseClientes[[#This Row],[tipoDeCliente]]="NORMAL","CONSULTORIA",BaseClientes[[#This Row],[tipoDeCliente]]="HIBRIDO","CONSULTORIA")</f>
        <v>CONSULTORIA</v>
      </c>
      <c r="S462" s="68" t="s">
        <v>49</v>
      </c>
      <c r="T462" s="68" t="s">
        <v>50</v>
      </c>
      <c r="U462" s="68" t="s">
        <v>4485</v>
      </c>
      <c r="V462" s="71">
        <v>5581987590333</v>
      </c>
      <c r="W462" s="69">
        <v>45012</v>
      </c>
      <c r="X462" s="69">
        <v>45012</v>
      </c>
      <c r="Y462" s="68" t="s">
        <v>3608</v>
      </c>
      <c r="Z462" s="68" t="s">
        <v>4484</v>
      </c>
      <c r="AA462" s="68" t="s">
        <v>3086</v>
      </c>
      <c r="AB462" s="68" t="s">
        <v>3920</v>
      </c>
      <c r="AC462" s="68" t="s">
        <v>53</v>
      </c>
      <c r="AD462" s="68" t="s">
        <v>54</v>
      </c>
      <c r="AE462" s="68" t="s">
        <v>176</v>
      </c>
      <c r="AF462" s="72">
        <v>1</v>
      </c>
      <c r="AG462" s="68">
        <v>8</v>
      </c>
      <c r="AH462" s="68" t="s">
        <v>54</v>
      </c>
      <c r="AI462" s="68" t="s">
        <v>56</v>
      </c>
      <c r="AJ462" s="68" t="s">
        <v>54</v>
      </c>
      <c r="AK462" s="68" t="str" cm="1">
        <f t="array" ref="AK4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2" s="69" t="s">
        <v>58</v>
      </c>
      <c r="AM462" s="69"/>
    </row>
    <row r="463" spans="1:39" ht="15" customHeight="1" x14ac:dyDescent="0.3">
      <c r="A463" s="68">
        <v>540</v>
      </c>
      <c r="B463" s="68" t="s">
        <v>3480</v>
      </c>
      <c r="C463" s="69">
        <v>32372</v>
      </c>
      <c r="D463" s="68" t="s">
        <v>72</v>
      </c>
      <c r="E463" s="71">
        <v>27032023540</v>
      </c>
      <c r="F463" s="68">
        <v>4093101</v>
      </c>
      <c r="G463" s="68"/>
      <c r="H463" s="68"/>
      <c r="I463" s="68" t="s">
        <v>4486</v>
      </c>
      <c r="J463" s="68" t="s">
        <v>4487</v>
      </c>
      <c r="K463" s="105" t="s">
        <v>4488</v>
      </c>
      <c r="L463" s="68" t="s">
        <v>4489</v>
      </c>
      <c r="M463" s="68" t="s">
        <v>3480</v>
      </c>
      <c r="N463" s="71">
        <v>5581987590333</v>
      </c>
      <c r="O463" s="71" t="s">
        <v>106</v>
      </c>
      <c r="P463" s="71"/>
      <c r="Q463" s="68" t="s">
        <v>1749</v>
      </c>
      <c r="R463" s="68" t="str" cm="1">
        <f t="array" ref="R463">_xlfn.IFS(BaseClientes[[#This Row],[tipoDeCliente]]="ADVISOR","ADVISOR",BaseClientes[[#This Row],[tipoDeCliente]]="FAMILIA","RETENCAO",BaseClientes[[#This Row],[tipoDeCliente]]="RETENCAO","RETENCAO",BaseClientes[[#This Row],[tipoDeCliente]]="NORMAL","CONSULTORIA",BaseClientes[[#This Row],[tipoDeCliente]]="HIBRIDO","CONSULTORIA")</f>
        <v>CONSULTORIA</v>
      </c>
      <c r="S463" s="68" t="s">
        <v>49</v>
      </c>
      <c r="T463" s="68" t="s">
        <v>50</v>
      </c>
      <c r="U463" s="68" t="s">
        <v>4485</v>
      </c>
      <c r="V463" s="71">
        <v>5581987590333</v>
      </c>
      <c r="W463" s="69">
        <v>45012</v>
      </c>
      <c r="X463" s="69">
        <v>45012</v>
      </c>
      <c r="Y463" s="68" t="s">
        <v>3608</v>
      </c>
      <c r="Z463" s="68" t="s">
        <v>4484</v>
      </c>
      <c r="AA463" s="68" t="s">
        <v>3086</v>
      </c>
      <c r="AB463" s="68" t="s">
        <v>584</v>
      </c>
      <c r="AC463" s="68" t="s">
        <v>140</v>
      </c>
      <c r="AD463" s="68" t="s">
        <v>54</v>
      </c>
      <c r="AE463" s="68" t="s">
        <v>176</v>
      </c>
      <c r="AF463" s="72">
        <v>1</v>
      </c>
      <c r="AG463" s="68">
        <v>8</v>
      </c>
      <c r="AH463" s="68" t="s">
        <v>54</v>
      </c>
      <c r="AI463" s="68" t="s">
        <v>56</v>
      </c>
      <c r="AJ463" s="68" t="s">
        <v>54</v>
      </c>
      <c r="AK463" s="68" t="str" cm="1">
        <f t="array" ref="AK4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3" s="69" t="s">
        <v>58</v>
      </c>
      <c r="AM463" s="69"/>
    </row>
    <row r="464" spans="1:39" ht="15" customHeight="1" x14ac:dyDescent="0.3">
      <c r="A464" s="68">
        <v>541</v>
      </c>
      <c r="B464" s="68" t="s">
        <v>3088</v>
      </c>
      <c r="C464" s="69">
        <v>30718</v>
      </c>
      <c r="D464" s="68" t="s">
        <v>40</v>
      </c>
      <c r="E464" s="71">
        <v>30032023541</v>
      </c>
      <c r="F464" s="68">
        <v>3356683</v>
      </c>
      <c r="G464" s="68"/>
      <c r="H464" s="68"/>
      <c r="I464" s="68" t="s">
        <v>42</v>
      </c>
      <c r="J464" s="68" t="s">
        <v>4516</v>
      </c>
      <c r="K464" s="70" t="s">
        <v>4517</v>
      </c>
      <c r="L464" s="68" t="s">
        <v>4518</v>
      </c>
      <c r="M464" s="68" t="s">
        <v>3088</v>
      </c>
      <c r="N464" s="71">
        <v>558796039343</v>
      </c>
      <c r="O464" s="71" t="s">
        <v>65</v>
      </c>
      <c r="P464" s="71"/>
      <c r="Q464" s="68" t="s">
        <v>66</v>
      </c>
      <c r="R464" s="68" t="str" cm="1">
        <f t="array" ref="R464">_xlfn.IFS(BaseClientes[[#This Row],[tipoDeCliente]]="ADVISOR","ADVISOR",BaseClientes[[#This Row],[tipoDeCliente]]="FAMILIA","RETENCAO",BaseClientes[[#This Row],[tipoDeCliente]]="RETENCAO","RETENCAO",BaseClientes[[#This Row],[tipoDeCliente]]="NORMAL","CONSULTORIA",BaseClientes[[#This Row],[tipoDeCliente]]="HIBRIDO","CONSULTORIA")</f>
        <v>CONSULTORIA</v>
      </c>
      <c r="S464" s="68" t="s">
        <v>349</v>
      </c>
      <c r="T464" s="68" t="s">
        <v>336</v>
      </c>
      <c r="U464" s="68" t="s">
        <v>4519</v>
      </c>
      <c r="V464" s="71">
        <v>5587996039343</v>
      </c>
      <c r="W464" s="69">
        <v>45015</v>
      </c>
      <c r="X464" s="69">
        <v>45015</v>
      </c>
      <c r="Y464" s="68" t="s">
        <v>4518</v>
      </c>
      <c r="Z464" s="68" t="s">
        <v>4518</v>
      </c>
      <c r="AA464" s="68" t="s">
        <v>3088</v>
      </c>
      <c r="AB464" s="68" t="s">
        <v>4520</v>
      </c>
      <c r="AC464" s="68" t="s">
        <v>53</v>
      </c>
      <c r="AD464" s="68" t="s">
        <v>54</v>
      </c>
      <c r="AE464" s="68" t="s">
        <v>176</v>
      </c>
      <c r="AF464" s="72">
        <v>1</v>
      </c>
      <c r="AG464" s="68">
        <v>4</v>
      </c>
      <c r="AH464" s="68" t="s">
        <v>54</v>
      </c>
      <c r="AI464" s="68" t="s">
        <v>56</v>
      </c>
      <c r="AJ464" s="68" t="s">
        <v>54</v>
      </c>
      <c r="AK464" s="68" t="str" cm="1">
        <f t="array" ref="AK4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4" s="69" t="s">
        <v>69</v>
      </c>
      <c r="AM464" s="69">
        <v>45090</v>
      </c>
    </row>
    <row r="465" spans="1:39" ht="15" customHeight="1" x14ac:dyDescent="0.3">
      <c r="A465" s="68">
        <v>542</v>
      </c>
      <c r="B465" s="68" t="s">
        <v>3459</v>
      </c>
      <c r="C465" s="69">
        <v>30326</v>
      </c>
      <c r="D465" s="68" t="s">
        <v>40</v>
      </c>
      <c r="E465" s="71">
        <v>12042023542</v>
      </c>
      <c r="F465" s="68"/>
      <c r="G465" s="68">
        <v>4519145</v>
      </c>
      <c r="H465" s="68"/>
      <c r="I465" s="68" t="s">
        <v>42</v>
      </c>
      <c r="J465" s="68" t="s">
        <v>4561</v>
      </c>
      <c r="K465" s="70" t="s">
        <v>4562</v>
      </c>
      <c r="L465" s="68" t="s">
        <v>4563</v>
      </c>
      <c r="M465" s="68" t="s">
        <v>3459</v>
      </c>
      <c r="N465" s="71">
        <v>5548999226225</v>
      </c>
      <c r="O465" s="71"/>
      <c r="P465" s="71" t="s">
        <v>65</v>
      </c>
      <c r="Q465" s="68" t="s">
        <v>304</v>
      </c>
      <c r="R465" s="68" t="str" cm="1">
        <f t="array" ref="R465">_xlfn.IFS(BaseClientes[[#This Row],[tipoDeCliente]]="ADVISOR","ADVISOR",BaseClientes[[#This Row],[tipoDeCliente]]="FAMILIA","RETENCAO",BaseClientes[[#This Row],[tipoDeCliente]]="RETENCAO","RETENCAO",BaseClientes[[#This Row],[tipoDeCliente]]="NORMAL","CONSULTORIA",BaseClientes[[#This Row],[tipoDeCliente]]="HIBRIDO","CONSULTORIA")</f>
        <v>CONSULTORIA</v>
      </c>
      <c r="S465" s="68" t="s">
        <v>4564</v>
      </c>
      <c r="T465" s="68" t="s">
        <v>2898</v>
      </c>
      <c r="U465" s="68" t="s">
        <v>4565</v>
      </c>
      <c r="V465" s="71">
        <v>5548999226225</v>
      </c>
      <c r="W465" s="69">
        <v>45028</v>
      </c>
      <c r="X465" s="69">
        <v>45028</v>
      </c>
      <c r="Y465" s="68" t="s">
        <v>4563</v>
      </c>
      <c r="Z465" s="68" t="s">
        <v>4563</v>
      </c>
      <c r="AA465" s="68" t="s">
        <v>3459</v>
      </c>
      <c r="AB465" s="68" t="s">
        <v>3894</v>
      </c>
      <c r="AC465" s="68" t="s">
        <v>2015</v>
      </c>
      <c r="AD465" s="68" t="s">
        <v>54</v>
      </c>
      <c r="AE465" s="68" t="s">
        <v>176</v>
      </c>
      <c r="AF465" s="72">
        <v>1</v>
      </c>
      <c r="AG465" s="68">
        <v>5</v>
      </c>
      <c r="AH465" s="68" t="s">
        <v>54</v>
      </c>
      <c r="AI465" s="68" t="s">
        <v>56</v>
      </c>
      <c r="AJ465" s="68" t="s">
        <v>54</v>
      </c>
      <c r="AK465" s="68" t="str" cm="1">
        <f t="array" ref="AK4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5" s="69" t="s">
        <v>69</v>
      </c>
      <c r="AM465" s="69">
        <v>45191</v>
      </c>
    </row>
    <row r="466" spans="1:39" ht="15" customHeight="1" x14ac:dyDescent="0.3">
      <c r="A466" s="68">
        <v>543</v>
      </c>
      <c r="B466" s="68" t="s">
        <v>3090</v>
      </c>
      <c r="C466" s="69">
        <v>30607</v>
      </c>
      <c r="D466" s="68" t="s">
        <v>40</v>
      </c>
      <c r="E466" s="71">
        <v>12042023543</v>
      </c>
      <c r="F466" s="68">
        <v>7082041</v>
      </c>
      <c r="G466" s="68">
        <v>2424432</v>
      </c>
      <c r="H466" s="68"/>
      <c r="I466" s="68" t="s">
        <v>4555</v>
      </c>
      <c r="J466" s="68" t="s">
        <v>4556</v>
      </c>
      <c r="K466" s="105" t="s">
        <v>4557</v>
      </c>
      <c r="L466" s="68" t="s">
        <v>4558</v>
      </c>
      <c r="M466" s="68" t="s">
        <v>3090</v>
      </c>
      <c r="N466" s="71">
        <v>5581999739457</v>
      </c>
      <c r="O466" s="71" t="s">
        <v>106</v>
      </c>
      <c r="P466" s="71"/>
      <c r="Q466" s="68" t="s">
        <v>1749</v>
      </c>
      <c r="R466" s="68" t="str" cm="1">
        <f t="array" ref="R466">_xlfn.IFS(BaseClientes[[#This Row],[tipoDeCliente]]="ADVISOR","ADVISOR",BaseClientes[[#This Row],[tipoDeCliente]]="FAMILIA","RETENCAO",BaseClientes[[#This Row],[tipoDeCliente]]="RETENCAO","RETENCAO",BaseClientes[[#This Row],[tipoDeCliente]]="NORMAL","CONSULTORIA",BaseClientes[[#This Row],[tipoDeCliente]]="HIBRIDO","CONSULTORIA")</f>
        <v>CONSULTORIA</v>
      </c>
      <c r="S466" s="68" t="s">
        <v>49</v>
      </c>
      <c r="T466" s="68" t="s">
        <v>50</v>
      </c>
      <c r="U466" s="68" t="s">
        <v>4559</v>
      </c>
      <c r="V466" s="71">
        <v>5581999739457</v>
      </c>
      <c r="W466" s="69">
        <v>45028</v>
      </c>
      <c r="X466" s="69">
        <v>45028</v>
      </c>
      <c r="Y466" s="68" t="s">
        <v>3609</v>
      </c>
      <c r="Z466" s="68" t="s">
        <v>4558</v>
      </c>
      <c r="AA466" s="68" t="s">
        <v>3090</v>
      </c>
      <c r="AB466" s="68" t="s">
        <v>4560</v>
      </c>
      <c r="AC466" s="68" t="s">
        <v>2015</v>
      </c>
      <c r="AD466" s="68" t="s">
        <v>54</v>
      </c>
      <c r="AE466" s="68" t="s">
        <v>176</v>
      </c>
      <c r="AF466" s="72">
        <v>1</v>
      </c>
      <c r="AG466" s="68">
        <v>8</v>
      </c>
      <c r="AH466" s="68" t="s">
        <v>54</v>
      </c>
      <c r="AI466" s="68" t="s">
        <v>56</v>
      </c>
      <c r="AJ466" s="68" t="s">
        <v>54</v>
      </c>
      <c r="AK466" s="68" t="str" cm="1">
        <f t="array" ref="AK4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6" s="69" t="s">
        <v>58</v>
      </c>
      <c r="AM466" s="69"/>
    </row>
    <row r="467" spans="1:39" ht="15" customHeight="1" x14ac:dyDescent="0.3">
      <c r="A467" s="68">
        <v>544</v>
      </c>
      <c r="B467" s="68" t="s">
        <v>3481</v>
      </c>
      <c r="C467" s="69">
        <v>33616</v>
      </c>
      <c r="D467" s="68" t="s">
        <v>72</v>
      </c>
      <c r="E467" s="71">
        <v>10042023544</v>
      </c>
      <c r="F467" s="68"/>
      <c r="G467" s="68"/>
      <c r="H467" s="68"/>
      <c r="I467" s="68" t="s">
        <v>42</v>
      </c>
      <c r="J467" s="68" t="s">
        <v>4536</v>
      </c>
      <c r="K467" s="70" t="s">
        <v>4537</v>
      </c>
      <c r="L467" s="68" t="s">
        <v>3640</v>
      </c>
      <c r="M467" s="68" t="s">
        <v>3481</v>
      </c>
      <c r="N467" s="71">
        <v>5581996700134</v>
      </c>
      <c r="O467" s="71" t="s">
        <v>65</v>
      </c>
      <c r="P467" s="71"/>
      <c r="Q467" s="68" t="s">
        <v>2104</v>
      </c>
      <c r="R467" s="68" t="str" cm="1">
        <f t="array" ref="R467">_xlfn.IFS(BaseClientes[[#This Row],[tipoDeCliente]]="ADVISOR","ADVISOR",BaseClientes[[#This Row],[tipoDeCliente]]="FAMILIA","RETENCAO",BaseClientes[[#This Row],[tipoDeCliente]]="RETENCAO","RETENCAO",BaseClientes[[#This Row],[tipoDeCliente]]="NORMAL","CONSULTORIA",BaseClientes[[#This Row],[tipoDeCliente]]="HIBRIDO","CONSULTORIA")</f>
        <v>ADVISOR</v>
      </c>
      <c r="S467" s="68" t="s">
        <v>2407</v>
      </c>
      <c r="T467" s="68" t="s">
        <v>50</v>
      </c>
      <c r="U467" s="68" t="s">
        <v>1214</v>
      </c>
      <c r="V467" s="71">
        <v>5581996700134</v>
      </c>
      <c r="W467" s="69">
        <v>45026</v>
      </c>
      <c r="X467" s="69">
        <v>45026</v>
      </c>
      <c r="Y467" s="68" t="s">
        <v>3640</v>
      </c>
      <c r="Z467" s="68" t="s">
        <v>3640</v>
      </c>
      <c r="AA467" s="68" t="s">
        <v>3481</v>
      </c>
      <c r="AB467" s="68" t="s">
        <v>3902</v>
      </c>
      <c r="AC467" s="68" t="s">
        <v>2015</v>
      </c>
      <c r="AD467" s="68" t="s">
        <v>54</v>
      </c>
      <c r="AE467" s="68" t="s">
        <v>2104</v>
      </c>
      <c r="AF467" s="72">
        <v>1</v>
      </c>
      <c r="AG467" s="68"/>
      <c r="AH467" s="68" t="s">
        <v>56</v>
      </c>
      <c r="AI467" s="68" t="s">
        <v>56</v>
      </c>
      <c r="AJ467" s="68" t="s">
        <v>56</v>
      </c>
      <c r="AK467" s="68" t="str" cm="1">
        <f t="array" ref="AK4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7" s="69" t="s">
        <v>69</v>
      </c>
      <c r="AM467" s="69">
        <v>45147</v>
      </c>
    </row>
    <row r="468" spans="1:39" ht="15" customHeight="1" x14ac:dyDescent="0.3">
      <c r="A468" s="68">
        <v>545</v>
      </c>
      <c r="B468" s="68" t="s">
        <v>3482</v>
      </c>
      <c r="C468" s="69">
        <v>33598</v>
      </c>
      <c r="D468" s="68" t="s">
        <v>72</v>
      </c>
      <c r="E468" s="71">
        <v>3042023545</v>
      </c>
      <c r="F468" s="68"/>
      <c r="G468" s="68"/>
      <c r="H468" s="68"/>
      <c r="I468" s="68" t="s">
        <v>42</v>
      </c>
      <c r="J468" s="68" t="s">
        <v>4525</v>
      </c>
      <c r="K468" s="70" t="s">
        <v>4526</v>
      </c>
      <c r="L468" s="68" t="s">
        <v>4527</v>
      </c>
      <c r="M468" s="68" t="s">
        <v>3482</v>
      </c>
      <c r="N468" s="71">
        <v>5581996641388</v>
      </c>
      <c r="O468" s="71"/>
      <c r="P468" s="71"/>
      <c r="Q468" s="68" t="s">
        <v>2104</v>
      </c>
      <c r="R468" s="68" t="str" cm="1">
        <f t="array" ref="R468">_xlfn.IFS(BaseClientes[[#This Row],[tipoDeCliente]]="ADVISOR","ADVISOR",BaseClientes[[#This Row],[tipoDeCliente]]="FAMILIA","RETENCAO",BaseClientes[[#This Row],[tipoDeCliente]]="RETENCAO","RETENCAO",BaseClientes[[#This Row],[tipoDeCliente]]="NORMAL","CONSULTORIA",BaseClientes[[#This Row],[tipoDeCliente]]="HIBRIDO","CONSULTORIA")</f>
        <v>ADVISOR</v>
      </c>
      <c r="S468" s="68" t="s">
        <v>49</v>
      </c>
      <c r="T468" s="68" t="s">
        <v>50</v>
      </c>
      <c r="U468" s="68" t="s">
        <v>4528</v>
      </c>
      <c r="V468" s="71">
        <v>5581996641388</v>
      </c>
      <c r="W468" s="69">
        <v>45019</v>
      </c>
      <c r="X468" s="69">
        <v>45019</v>
      </c>
      <c r="Y468" s="68" t="s">
        <v>4527</v>
      </c>
      <c r="Z468" s="68" t="s">
        <v>4527</v>
      </c>
      <c r="AA468" s="68" t="s">
        <v>3482</v>
      </c>
      <c r="AB468" s="68" t="s">
        <v>3950</v>
      </c>
      <c r="AC468" s="68" t="s">
        <v>140</v>
      </c>
      <c r="AD468" s="68" t="s">
        <v>54</v>
      </c>
      <c r="AE468" s="68" t="s">
        <v>2104</v>
      </c>
      <c r="AF468" s="72">
        <v>1</v>
      </c>
      <c r="AG468" s="68"/>
      <c r="AH468" s="68" t="s">
        <v>56</v>
      </c>
      <c r="AI468" s="68" t="s">
        <v>56</v>
      </c>
      <c r="AJ468" s="68" t="s">
        <v>56</v>
      </c>
      <c r="AK468" s="68" t="str" cm="1">
        <f t="array" ref="AK4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8" s="69" t="s">
        <v>69</v>
      </c>
      <c r="AM468" s="69">
        <v>45141</v>
      </c>
    </row>
    <row r="469" spans="1:39" ht="15" customHeight="1" x14ac:dyDescent="0.3">
      <c r="A469" s="68">
        <v>546</v>
      </c>
      <c r="B469" s="68" t="s">
        <v>188</v>
      </c>
      <c r="C469" s="69">
        <v>28998</v>
      </c>
      <c r="D469" s="68" t="s">
        <v>40</v>
      </c>
      <c r="E469" s="71">
        <v>20042023546</v>
      </c>
      <c r="F469" s="68">
        <v>3189271</v>
      </c>
      <c r="G469" s="68" t="s">
        <v>42</v>
      </c>
      <c r="H469" s="68"/>
      <c r="I469" s="68" t="s">
        <v>42</v>
      </c>
      <c r="J469" s="68" t="s">
        <v>191</v>
      </c>
      <c r="K469" s="70" t="s">
        <v>192</v>
      </c>
      <c r="L469" s="68" t="s">
        <v>193</v>
      </c>
      <c r="M469" s="68" t="s">
        <v>194</v>
      </c>
      <c r="N469" s="71">
        <v>5583988405100</v>
      </c>
      <c r="O469" s="71" t="s">
        <v>106</v>
      </c>
      <c r="P469" s="71" t="s">
        <v>42</v>
      </c>
      <c r="Q469" s="68" t="s">
        <v>66</v>
      </c>
      <c r="R469" s="68" t="str" cm="1">
        <f t="array" ref="R469">_xlfn.IFS(BaseClientes[[#This Row],[tipoDeCliente]]="ADVISOR","ADVISOR",BaseClientes[[#This Row],[tipoDeCliente]]="FAMILIA","RETENCAO",BaseClientes[[#This Row],[tipoDeCliente]]="RETENCAO","RETENCAO",BaseClientes[[#This Row],[tipoDeCliente]]="NORMAL","CONSULTORIA",BaseClientes[[#This Row],[tipoDeCliente]]="HIBRIDO","CONSULTORIA")</f>
        <v>RETENCAO</v>
      </c>
      <c r="S469" s="68" t="s">
        <v>195</v>
      </c>
      <c r="T469" s="68" t="s">
        <v>196</v>
      </c>
      <c r="U469" s="68" t="s">
        <v>197</v>
      </c>
      <c r="V469" s="71">
        <v>5583988405100</v>
      </c>
      <c r="W469" s="69">
        <v>45036</v>
      </c>
      <c r="X469" s="69">
        <v>45036</v>
      </c>
      <c r="Y469" s="68" t="s">
        <v>193</v>
      </c>
      <c r="Z469" s="68" t="s">
        <v>193</v>
      </c>
      <c r="AA469" s="68" t="s">
        <v>188</v>
      </c>
      <c r="AB469" s="68" t="s">
        <v>3894</v>
      </c>
      <c r="AC469" s="68" t="s">
        <v>53</v>
      </c>
      <c r="AD469" s="68" t="s">
        <v>56</v>
      </c>
      <c r="AE469" s="68" t="s">
        <v>68</v>
      </c>
      <c r="AF469" s="72">
        <v>0</v>
      </c>
      <c r="AG469" s="68">
        <v>1</v>
      </c>
      <c r="AH469" s="68" t="s">
        <v>56</v>
      </c>
      <c r="AI469" s="68" t="s">
        <v>56</v>
      </c>
      <c r="AJ469" s="68" t="s">
        <v>56</v>
      </c>
      <c r="AK469" s="68" t="str" cm="1">
        <f t="array" ref="AK4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9" s="69" t="s">
        <v>69</v>
      </c>
      <c r="AM469" s="69">
        <v>45103</v>
      </c>
    </row>
    <row r="470" spans="1:39" ht="15" customHeight="1" x14ac:dyDescent="0.3">
      <c r="A470" s="68">
        <v>547</v>
      </c>
      <c r="B470" s="68" t="s">
        <v>199</v>
      </c>
      <c r="C470" s="69">
        <v>30132</v>
      </c>
      <c r="D470" s="68" t="s">
        <v>72</v>
      </c>
      <c r="E470" s="71">
        <v>20042023547</v>
      </c>
      <c r="F470" s="68">
        <v>2959161</v>
      </c>
      <c r="G470" s="68" t="s">
        <v>42</v>
      </c>
      <c r="H470" s="68"/>
      <c r="I470" s="68" t="s">
        <v>42</v>
      </c>
      <c r="J470" s="68" t="s">
        <v>202</v>
      </c>
      <c r="K470" s="70" t="s">
        <v>203</v>
      </c>
      <c r="L470" s="68" t="s">
        <v>201</v>
      </c>
      <c r="M470" s="68" t="s">
        <v>194</v>
      </c>
      <c r="N470" s="71">
        <v>5583988405100</v>
      </c>
      <c r="O470" s="71" t="s">
        <v>106</v>
      </c>
      <c r="P470" s="71" t="s">
        <v>42</v>
      </c>
      <c r="Q470" s="68" t="s">
        <v>66</v>
      </c>
      <c r="R470" s="68" t="str" cm="1">
        <f t="array" ref="R470">_xlfn.IFS(BaseClientes[[#This Row],[tipoDeCliente]]="ADVISOR","ADVISOR",BaseClientes[[#This Row],[tipoDeCliente]]="FAMILIA","RETENCAO",BaseClientes[[#This Row],[tipoDeCliente]]="RETENCAO","RETENCAO",BaseClientes[[#This Row],[tipoDeCliente]]="NORMAL","CONSULTORIA",BaseClientes[[#This Row],[tipoDeCliente]]="HIBRIDO","CONSULTORIA")</f>
        <v>RETENCAO</v>
      </c>
      <c r="S470" s="68" t="s">
        <v>195</v>
      </c>
      <c r="T470" s="68" t="s">
        <v>196</v>
      </c>
      <c r="U470" s="68" t="s">
        <v>197</v>
      </c>
      <c r="V470" s="71">
        <v>5583988405101</v>
      </c>
      <c r="W470" s="69">
        <v>45036</v>
      </c>
      <c r="X470" s="69">
        <v>45036</v>
      </c>
      <c r="Y470" s="68" t="s">
        <v>193</v>
      </c>
      <c r="Z470" s="68" t="s">
        <v>201</v>
      </c>
      <c r="AA470" s="68" t="s">
        <v>199</v>
      </c>
      <c r="AB470" s="68" t="s">
        <v>3893</v>
      </c>
      <c r="AC470" s="68" t="s">
        <v>53</v>
      </c>
      <c r="AD470" s="68" t="s">
        <v>54</v>
      </c>
      <c r="AE470" s="68" t="s">
        <v>68</v>
      </c>
      <c r="AF470" s="72">
        <v>0</v>
      </c>
      <c r="AG470" s="68">
        <v>1</v>
      </c>
      <c r="AH470" s="68" t="s">
        <v>56</v>
      </c>
      <c r="AI470" s="68" t="s">
        <v>56</v>
      </c>
      <c r="AJ470" s="68" t="s">
        <v>56</v>
      </c>
      <c r="AK470" s="68" t="str" cm="1">
        <f t="array" ref="AK4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0" s="69" t="s">
        <v>69</v>
      </c>
      <c r="AM470" s="69">
        <v>45103</v>
      </c>
    </row>
    <row r="471" spans="1:39" ht="15" customHeight="1" x14ac:dyDescent="0.3">
      <c r="A471" s="68">
        <v>548</v>
      </c>
      <c r="B471" s="68" t="s">
        <v>194</v>
      </c>
      <c r="C471" s="69"/>
      <c r="D471" s="68" t="s">
        <v>84</v>
      </c>
      <c r="E471" s="71">
        <v>20042023548</v>
      </c>
      <c r="F471" s="68">
        <v>3619851</v>
      </c>
      <c r="G471" s="68" t="s">
        <v>42</v>
      </c>
      <c r="H471" s="68"/>
      <c r="I471" s="68" t="s">
        <v>42</v>
      </c>
      <c r="J471" s="68" t="s">
        <v>206</v>
      </c>
      <c r="K471" s="70" t="s">
        <v>207</v>
      </c>
      <c r="L471" s="68" t="s">
        <v>198</v>
      </c>
      <c r="M471" s="68" t="s">
        <v>194</v>
      </c>
      <c r="N471" s="71">
        <v>5583988405100</v>
      </c>
      <c r="O471" s="71" t="s">
        <v>106</v>
      </c>
      <c r="P471" s="71" t="s">
        <v>42</v>
      </c>
      <c r="Q471" s="68" t="s">
        <v>66</v>
      </c>
      <c r="R471" s="68" t="str" cm="1">
        <f t="array" ref="R471">_xlfn.IFS(BaseClientes[[#This Row],[tipoDeCliente]]="ADVISOR","ADVISOR",BaseClientes[[#This Row],[tipoDeCliente]]="FAMILIA","RETENCAO",BaseClientes[[#This Row],[tipoDeCliente]]="RETENCAO","RETENCAO",BaseClientes[[#This Row],[tipoDeCliente]]="NORMAL","CONSULTORIA",BaseClientes[[#This Row],[tipoDeCliente]]="HIBRIDO","CONSULTORIA")</f>
        <v>RETENCAO</v>
      </c>
      <c r="S471" s="68" t="s">
        <v>195</v>
      </c>
      <c r="T471" s="68" t="s">
        <v>196</v>
      </c>
      <c r="U471" s="68" t="s">
        <v>197</v>
      </c>
      <c r="V471" s="71">
        <v>5583988405100</v>
      </c>
      <c r="W471" s="69">
        <v>45036</v>
      </c>
      <c r="X471" s="69">
        <v>45036</v>
      </c>
      <c r="Y471" s="68" t="s">
        <v>193</v>
      </c>
      <c r="Z471" s="68" t="s">
        <v>198</v>
      </c>
      <c r="AA471" s="68" t="s">
        <v>194</v>
      </c>
      <c r="AB471" s="68" t="s">
        <v>89</v>
      </c>
      <c r="AC471" s="68" t="s">
        <v>53</v>
      </c>
      <c r="AD471" s="68" t="s">
        <v>56</v>
      </c>
      <c r="AE471" s="68" t="s">
        <v>68</v>
      </c>
      <c r="AF471" s="72">
        <v>0</v>
      </c>
      <c r="AG471" s="68">
        <v>1</v>
      </c>
      <c r="AH471" s="68" t="s">
        <v>56</v>
      </c>
      <c r="AI471" s="68" t="s">
        <v>56</v>
      </c>
      <c r="AJ471" s="68" t="s">
        <v>56</v>
      </c>
      <c r="AK471" s="68" t="str" cm="1">
        <f t="array" ref="AK4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1" s="69" t="s">
        <v>69</v>
      </c>
      <c r="AM471" s="69">
        <v>45103</v>
      </c>
    </row>
    <row r="472" spans="1:39" ht="15" customHeight="1" x14ac:dyDescent="0.3">
      <c r="A472" s="68">
        <v>549</v>
      </c>
      <c r="B472" s="68" t="s">
        <v>3483</v>
      </c>
      <c r="C472" s="69">
        <v>31605</v>
      </c>
      <c r="D472" s="68" t="s">
        <v>72</v>
      </c>
      <c r="E472" s="71">
        <v>11042023549</v>
      </c>
      <c r="F472" s="68">
        <v>11318669</v>
      </c>
      <c r="G472" s="68"/>
      <c r="H472" s="68"/>
      <c r="I472" s="187" t="s">
        <v>4543</v>
      </c>
      <c r="J472" s="68" t="s">
        <v>4544</v>
      </c>
      <c r="K472" s="105" t="s">
        <v>2227</v>
      </c>
      <c r="L472" s="68" t="s">
        <v>4545</v>
      </c>
      <c r="M472" s="68" t="s">
        <v>2225</v>
      </c>
      <c r="N472" s="71">
        <v>5581999219111</v>
      </c>
      <c r="O472" s="71" t="s">
        <v>65</v>
      </c>
      <c r="P472" s="71"/>
      <c r="Q472" s="68" t="s">
        <v>66</v>
      </c>
      <c r="R472" s="68" t="str" cm="1">
        <f t="array" ref="R472">_xlfn.IFS(BaseClientes[[#This Row],[tipoDeCliente]]="ADVISOR","ADVISOR",BaseClientes[[#This Row],[tipoDeCliente]]="FAMILIA","RETENCAO",BaseClientes[[#This Row],[tipoDeCliente]]="RETENCAO","RETENCAO",BaseClientes[[#This Row],[tipoDeCliente]]="NORMAL","CONSULTORIA",BaseClientes[[#This Row],[tipoDeCliente]]="HIBRIDO","CONSULTORIA")</f>
        <v>RETENCAO</v>
      </c>
      <c r="S472" s="68" t="s">
        <v>2407</v>
      </c>
      <c r="T472" s="68" t="s">
        <v>50</v>
      </c>
      <c r="U472" s="68" t="s">
        <v>553</v>
      </c>
      <c r="V472" s="71">
        <v>5581999219111</v>
      </c>
      <c r="W472" s="69">
        <v>45027</v>
      </c>
      <c r="X472" s="69">
        <v>45027</v>
      </c>
      <c r="Y472" s="68" t="s">
        <v>3802</v>
      </c>
      <c r="Z472" s="68" t="s">
        <v>4542</v>
      </c>
      <c r="AA472" s="68" t="s">
        <v>2225</v>
      </c>
      <c r="AB472" s="68" t="s">
        <v>838</v>
      </c>
      <c r="AC472" s="68"/>
      <c r="AD472" s="68"/>
      <c r="AE472" s="68" t="s">
        <v>68</v>
      </c>
      <c r="AF472" s="72">
        <v>0</v>
      </c>
      <c r="AG472" s="68"/>
      <c r="AH472" s="68" t="s">
        <v>56</v>
      </c>
      <c r="AI472" s="68" t="s">
        <v>56</v>
      </c>
      <c r="AJ472" s="68" t="s">
        <v>56</v>
      </c>
      <c r="AK472" s="68" t="str" cm="1">
        <f t="array" ref="AK4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2" s="69" t="s">
        <v>58</v>
      </c>
      <c r="AM472" s="69"/>
    </row>
    <row r="473" spans="1:39" ht="15" customHeight="1" x14ac:dyDescent="0.3">
      <c r="A473" s="68">
        <v>550</v>
      </c>
      <c r="B473" s="68" t="s">
        <v>3484</v>
      </c>
      <c r="C473" s="69">
        <v>33505</v>
      </c>
      <c r="D473" s="68" t="s">
        <v>40</v>
      </c>
      <c r="E473" s="71">
        <v>11042023550</v>
      </c>
      <c r="F473" s="68">
        <v>3116528</v>
      </c>
      <c r="G473" s="68"/>
      <c r="H473" s="68"/>
      <c r="I473" s="187" t="s">
        <v>4538</v>
      </c>
      <c r="J473" s="68" t="s">
        <v>4539</v>
      </c>
      <c r="K473" s="70" t="s">
        <v>4540</v>
      </c>
      <c r="L473" s="68" t="s">
        <v>4541</v>
      </c>
      <c r="M473" s="68" t="s">
        <v>2225</v>
      </c>
      <c r="N473" s="71">
        <v>5581999219111</v>
      </c>
      <c r="O473" s="71" t="s">
        <v>65</v>
      </c>
      <c r="P473" s="71"/>
      <c r="Q473" s="68" t="s">
        <v>66</v>
      </c>
      <c r="R473" s="68" t="str" cm="1">
        <f t="array" ref="R473">_xlfn.IFS(BaseClientes[[#This Row],[tipoDeCliente]]="ADVISOR","ADVISOR",BaseClientes[[#This Row],[tipoDeCliente]]="FAMILIA","RETENCAO",BaseClientes[[#This Row],[tipoDeCliente]]="RETENCAO","RETENCAO",BaseClientes[[#This Row],[tipoDeCliente]]="NORMAL","CONSULTORIA",BaseClientes[[#This Row],[tipoDeCliente]]="HIBRIDO","CONSULTORIA")</f>
        <v>RETENCAO</v>
      </c>
      <c r="S473" s="68" t="s">
        <v>2407</v>
      </c>
      <c r="T473" s="68" t="s">
        <v>50</v>
      </c>
      <c r="U473" s="68" t="s">
        <v>553</v>
      </c>
      <c r="V473" s="71">
        <v>5581999219111</v>
      </c>
      <c r="W473" s="69">
        <v>45027</v>
      </c>
      <c r="X473" s="69">
        <v>45027</v>
      </c>
      <c r="Y473" s="68" t="s">
        <v>3802</v>
      </c>
      <c r="Z473" s="68" t="s">
        <v>4542</v>
      </c>
      <c r="AA473" s="68" t="s">
        <v>2225</v>
      </c>
      <c r="AB473" s="68" t="s">
        <v>3902</v>
      </c>
      <c r="AC473" s="68"/>
      <c r="AD473" s="68"/>
      <c r="AE473" s="68" t="s">
        <v>68</v>
      </c>
      <c r="AF473" s="72">
        <v>0</v>
      </c>
      <c r="AG473" s="68"/>
      <c r="AH473" s="68" t="s">
        <v>56</v>
      </c>
      <c r="AI473" s="68" t="s">
        <v>56</v>
      </c>
      <c r="AJ473" s="68" t="s">
        <v>56</v>
      </c>
      <c r="AK473" s="68" t="str" cm="1">
        <f t="array" ref="AK4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3" s="69" t="s">
        <v>58</v>
      </c>
      <c r="AM473" s="69"/>
    </row>
    <row r="474" spans="1:39" ht="15" customHeight="1" x14ac:dyDescent="0.3">
      <c r="A474" s="68">
        <v>551</v>
      </c>
      <c r="B474" s="68" t="s">
        <v>3094</v>
      </c>
      <c r="C474" s="69">
        <v>22692</v>
      </c>
      <c r="D474" s="68" t="s">
        <v>40</v>
      </c>
      <c r="E474" s="71">
        <v>27042023551</v>
      </c>
      <c r="F474" s="68">
        <v>7639257</v>
      </c>
      <c r="G474" s="68"/>
      <c r="H474" s="68"/>
      <c r="I474" s="68" t="s">
        <v>42</v>
      </c>
      <c r="J474" s="68" t="s">
        <v>4585</v>
      </c>
      <c r="K474" s="70" t="s">
        <v>4586</v>
      </c>
      <c r="L474" s="68" t="s">
        <v>4587</v>
      </c>
      <c r="M474" s="68" t="s">
        <v>3094</v>
      </c>
      <c r="N474" s="71">
        <v>5581991723616</v>
      </c>
      <c r="O474" s="71" t="s">
        <v>65</v>
      </c>
      <c r="P474" s="71"/>
      <c r="Q474" s="68" t="s">
        <v>66</v>
      </c>
      <c r="R474" s="68" t="str" cm="1">
        <f t="array" ref="R474">_xlfn.IFS(BaseClientes[[#This Row],[tipoDeCliente]]="ADVISOR","ADVISOR",BaseClientes[[#This Row],[tipoDeCliente]]="FAMILIA","RETENCAO",BaseClientes[[#This Row],[tipoDeCliente]]="RETENCAO","RETENCAO",BaseClientes[[#This Row],[tipoDeCliente]]="NORMAL","CONSULTORIA",BaseClientes[[#This Row],[tipoDeCliente]]="HIBRIDO","CONSULTORIA")</f>
        <v>CONSULTORIA</v>
      </c>
      <c r="S474" s="68" t="s">
        <v>2407</v>
      </c>
      <c r="T474" s="68" t="s">
        <v>50</v>
      </c>
      <c r="U474" s="68" t="s">
        <v>4588</v>
      </c>
      <c r="V474" s="71">
        <v>5581991723616</v>
      </c>
      <c r="W474" s="69">
        <v>45043</v>
      </c>
      <c r="X474" s="69">
        <v>45043</v>
      </c>
      <c r="Y474" s="68" t="s">
        <v>4587</v>
      </c>
      <c r="Z474" s="68" t="s">
        <v>4587</v>
      </c>
      <c r="AA474" s="68" t="s">
        <v>3094</v>
      </c>
      <c r="AB474" s="68" t="s">
        <v>3899</v>
      </c>
      <c r="AC474" s="68" t="s">
        <v>53</v>
      </c>
      <c r="AD474" s="68" t="s">
        <v>54</v>
      </c>
      <c r="AE474" s="68" t="s">
        <v>176</v>
      </c>
      <c r="AF474" s="72">
        <v>1</v>
      </c>
      <c r="AG474" s="68">
        <v>1</v>
      </c>
      <c r="AH474" s="68" t="s">
        <v>54</v>
      </c>
      <c r="AI474" s="68" t="s">
        <v>56</v>
      </c>
      <c r="AJ474" s="68" t="s">
        <v>54</v>
      </c>
      <c r="AK474" s="68" t="str" cm="1">
        <f t="array" ref="AK4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4" s="69" t="s">
        <v>69</v>
      </c>
      <c r="AM474" s="69">
        <v>45593</v>
      </c>
    </row>
    <row r="475" spans="1:39" ht="15" customHeight="1" x14ac:dyDescent="0.3">
      <c r="A475" s="68">
        <v>552</v>
      </c>
      <c r="B475" s="68" t="s">
        <v>3485</v>
      </c>
      <c r="C475" s="69">
        <v>20006</v>
      </c>
      <c r="D475" s="68" t="s">
        <v>72</v>
      </c>
      <c r="E475" s="71">
        <v>12042023552</v>
      </c>
      <c r="F475" s="68"/>
      <c r="G475" s="68"/>
      <c r="H475" s="68"/>
      <c r="I475" s="68" t="s">
        <v>4552</v>
      </c>
      <c r="J475" s="68" t="s">
        <v>4553</v>
      </c>
      <c r="K475" s="70" t="s">
        <v>4548</v>
      </c>
      <c r="L475" s="68" t="s">
        <v>4554</v>
      </c>
      <c r="M475" s="68" t="s">
        <v>3089</v>
      </c>
      <c r="N475" s="71">
        <v>5511957675779</v>
      </c>
      <c r="O475" s="71"/>
      <c r="P475" s="71"/>
      <c r="Q475" s="68" t="s">
        <v>66</v>
      </c>
      <c r="R475" s="68" t="str" cm="1">
        <f t="array" ref="R475">_xlfn.IFS(BaseClientes[[#This Row],[tipoDeCliente]]="ADVISOR","ADVISOR",BaseClientes[[#This Row],[tipoDeCliente]]="FAMILIA","RETENCAO",BaseClientes[[#This Row],[tipoDeCliente]]="RETENCAO","RETENCAO",BaseClientes[[#This Row],[tipoDeCliente]]="NORMAL","CONSULTORIA",BaseClientes[[#This Row],[tipoDeCliente]]="HIBRIDO","CONSULTORIA")</f>
        <v>CONSULTORIA</v>
      </c>
      <c r="S475" s="68" t="s">
        <v>4550</v>
      </c>
      <c r="T475" s="68" t="s">
        <v>185</v>
      </c>
      <c r="U475" s="68" t="s">
        <v>4551</v>
      </c>
      <c r="V475" s="71">
        <v>5511957675779</v>
      </c>
      <c r="W475" s="69">
        <v>45028</v>
      </c>
      <c r="X475" s="69">
        <v>45040</v>
      </c>
      <c r="Y475" s="68" t="s">
        <v>3610</v>
      </c>
      <c r="Z475" s="68" t="s">
        <v>4549</v>
      </c>
      <c r="AA475" s="68" t="s">
        <v>3089</v>
      </c>
      <c r="AB475" s="68" t="s">
        <v>3899</v>
      </c>
      <c r="AC475" s="68" t="s">
        <v>53</v>
      </c>
      <c r="AD475" s="68" t="s">
        <v>54</v>
      </c>
      <c r="AE475" s="68" t="s">
        <v>176</v>
      </c>
      <c r="AF475" s="72">
        <v>1</v>
      </c>
      <c r="AG475" s="68">
        <v>4</v>
      </c>
      <c r="AH475" s="68" t="s">
        <v>54</v>
      </c>
      <c r="AI475" s="68" t="s">
        <v>54</v>
      </c>
      <c r="AJ475" s="68" t="s">
        <v>54</v>
      </c>
      <c r="AK475" s="68" t="str" cm="1">
        <f t="array" ref="AK4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5" s="69" t="s">
        <v>58</v>
      </c>
      <c r="AM475" s="69"/>
    </row>
    <row r="476" spans="1:39" ht="15" customHeight="1" x14ac:dyDescent="0.3">
      <c r="A476" s="68">
        <v>553</v>
      </c>
      <c r="B476" s="68" t="s">
        <v>3089</v>
      </c>
      <c r="C476" s="69">
        <v>19297</v>
      </c>
      <c r="D476" s="68" t="s">
        <v>40</v>
      </c>
      <c r="E476" s="71">
        <v>12042023553</v>
      </c>
      <c r="F476" s="68">
        <v>6683784</v>
      </c>
      <c r="G476" s="68"/>
      <c r="H476" s="68"/>
      <c r="I476" s="68" t="s">
        <v>4546</v>
      </c>
      <c r="J476" s="68" t="s">
        <v>4547</v>
      </c>
      <c r="K476" s="70" t="s">
        <v>4548</v>
      </c>
      <c r="L476" s="68" t="s">
        <v>4549</v>
      </c>
      <c r="M476" s="68" t="s">
        <v>3089</v>
      </c>
      <c r="N476" s="71">
        <v>5511957675779</v>
      </c>
      <c r="O476" s="71" t="s">
        <v>106</v>
      </c>
      <c r="P476" s="71"/>
      <c r="Q476" s="68" t="s">
        <v>66</v>
      </c>
      <c r="R476" s="68" t="str" cm="1">
        <f t="array" ref="R476">_xlfn.IFS(BaseClientes[[#This Row],[tipoDeCliente]]="ADVISOR","ADVISOR",BaseClientes[[#This Row],[tipoDeCliente]]="FAMILIA","RETENCAO",BaseClientes[[#This Row],[tipoDeCliente]]="RETENCAO","RETENCAO",BaseClientes[[#This Row],[tipoDeCliente]]="NORMAL","CONSULTORIA",BaseClientes[[#This Row],[tipoDeCliente]]="HIBRIDO","CONSULTORIA")</f>
        <v>CONSULTORIA</v>
      </c>
      <c r="S476" s="68" t="s">
        <v>4550</v>
      </c>
      <c r="T476" s="68" t="s">
        <v>185</v>
      </c>
      <c r="U476" s="68" t="s">
        <v>4551</v>
      </c>
      <c r="V476" s="71">
        <v>5511957675779</v>
      </c>
      <c r="W476" s="69">
        <v>45028</v>
      </c>
      <c r="X476" s="69">
        <v>45040</v>
      </c>
      <c r="Y476" s="68" t="s">
        <v>3610</v>
      </c>
      <c r="Z476" s="68" t="s">
        <v>4549</v>
      </c>
      <c r="AA476" s="68" t="s">
        <v>3089</v>
      </c>
      <c r="AB476" s="68" t="s">
        <v>3899</v>
      </c>
      <c r="AC476" s="68" t="s">
        <v>53</v>
      </c>
      <c r="AD476" s="68" t="s">
        <v>54</v>
      </c>
      <c r="AE476" s="68" t="s">
        <v>176</v>
      </c>
      <c r="AF476" s="72">
        <v>1</v>
      </c>
      <c r="AG476" s="68">
        <v>4</v>
      </c>
      <c r="AH476" s="68" t="s">
        <v>54</v>
      </c>
      <c r="AI476" s="68" t="s">
        <v>54</v>
      </c>
      <c r="AJ476" s="68" t="s">
        <v>54</v>
      </c>
      <c r="AK476" s="68" t="str" cm="1">
        <f t="array" ref="AK4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6" s="69" t="s">
        <v>58</v>
      </c>
      <c r="AM476" s="69"/>
    </row>
    <row r="477" spans="1:39" ht="15" customHeight="1" x14ac:dyDescent="0.3">
      <c r="A477" s="68">
        <v>554</v>
      </c>
      <c r="B477" s="68" t="s">
        <v>3092</v>
      </c>
      <c r="C477" s="69">
        <v>32801</v>
      </c>
      <c r="D477" s="68" t="s">
        <v>40</v>
      </c>
      <c r="E477" s="71">
        <v>18042023554</v>
      </c>
      <c r="F477" s="68">
        <v>11409374</v>
      </c>
      <c r="G477" s="68">
        <v>4539422</v>
      </c>
      <c r="H477" s="68"/>
      <c r="I477" s="68" t="s">
        <v>4575</v>
      </c>
      <c r="J477" s="68" t="s">
        <v>4576</v>
      </c>
      <c r="K477" s="70" t="s">
        <v>4577</v>
      </c>
      <c r="L477" s="68" t="s">
        <v>4578</v>
      </c>
      <c r="M477" s="68" t="s">
        <v>3092</v>
      </c>
      <c r="N477" s="71">
        <v>5581999363232</v>
      </c>
      <c r="O477" s="71" t="s">
        <v>65</v>
      </c>
      <c r="P477" s="71"/>
      <c r="Q477" s="68" t="s">
        <v>66</v>
      </c>
      <c r="R477" s="68" t="str" cm="1">
        <f t="array" ref="R477">_xlfn.IFS(BaseClientes[[#This Row],[tipoDeCliente]]="ADVISOR","ADVISOR",BaseClientes[[#This Row],[tipoDeCliente]]="FAMILIA","RETENCAO",BaseClientes[[#This Row],[tipoDeCliente]]="RETENCAO","RETENCAO",BaseClientes[[#This Row],[tipoDeCliente]]="NORMAL","CONSULTORIA",BaseClientes[[#This Row],[tipoDeCliente]]="HIBRIDO","CONSULTORIA")</f>
        <v>CONSULTORIA</v>
      </c>
      <c r="S477" s="68" t="s">
        <v>49</v>
      </c>
      <c r="T477" s="68" t="s">
        <v>50</v>
      </c>
      <c r="U477" s="68" t="s">
        <v>4579</v>
      </c>
      <c r="V477" s="71">
        <v>5581999363232</v>
      </c>
      <c r="W477" s="69">
        <v>45034</v>
      </c>
      <c r="X477" s="69">
        <v>45042</v>
      </c>
      <c r="Y477" s="68" t="s">
        <v>3611</v>
      </c>
      <c r="Z477" s="68" t="s">
        <v>4578</v>
      </c>
      <c r="AA477" s="68" t="s">
        <v>3092</v>
      </c>
      <c r="AB477" s="68" t="s">
        <v>3894</v>
      </c>
      <c r="AC477" s="68" t="s">
        <v>140</v>
      </c>
      <c r="AD477" s="68" t="s">
        <v>54</v>
      </c>
      <c r="AE477" s="68" t="s">
        <v>176</v>
      </c>
      <c r="AF477" s="72">
        <v>1</v>
      </c>
      <c r="AG477" s="68">
        <v>9</v>
      </c>
      <c r="AH477" s="68" t="s">
        <v>54</v>
      </c>
      <c r="AI477" s="68" t="s">
        <v>56</v>
      </c>
      <c r="AJ477" s="68" t="s">
        <v>54</v>
      </c>
      <c r="AK477" s="68" t="str" cm="1">
        <f t="array" ref="AK4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7" s="69" t="s">
        <v>58</v>
      </c>
      <c r="AM477" s="69"/>
    </row>
    <row r="478" spans="1:39" ht="15" customHeight="1" x14ac:dyDescent="0.3">
      <c r="A478" s="68">
        <v>555</v>
      </c>
      <c r="B478" s="68" t="s">
        <v>3442</v>
      </c>
      <c r="C478" s="69">
        <v>30062</v>
      </c>
      <c r="D478" s="68" t="s">
        <v>72</v>
      </c>
      <c r="E478" s="71">
        <v>30032023555</v>
      </c>
      <c r="F478" s="68"/>
      <c r="G478" s="68"/>
      <c r="H478" s="68"/>
      <c r="I478" s="68" t="s">
        <v>42</v>
      </c>
      <c r="J478" s="68" t="s">
        <v>4521</v>
      </c>
      <c r="K478" s="70" t="s">
        <v>4522</v>
      </c>
      <c r="L478" s="68" t="s">
        <v>4523</v>
      </c>
      <c r="M478" s="68" t="s">
        <v>3442</v>
      </c>
      <c r="N478" s="71">
        <v>5581991083969</v>
      </c>
      <c r="O478" s="71"/>
      <c r="P478" s="71"/>
      <c r="Q478" s="68" t="s">
        <v>2104</v>
      </c>
      <c r="R478" s="68" t="str" cm="1">
        <f t="array" ref="R478">_xlfn.IFS(BaseClientes[[#This Row],[tipoDeCliente]]="ADVISOR","ADVISOR",BaseClientes[[#This Row],[tipoDeCliente]]="FAMILIA","RETENCAO",BaseClientes[[#This Row],[tipoDeCliente]]="RETENCAO","RETENCAO",BaseClientes[[#This Row],[tipoDeCliente]]="NORMAL","CONSULTORIA",BaseClientes[[#This Row],[tipoDeCliente]]="HIBRIDO","CONSULTORIA")</f>
        <v>ADVISOR</v>
      </c>
      <c r="S478" s="68" t="s">
        <v>49</v>
      </c>
      <c r="T478" s="68" t="s">
        <v>50</v>
      </c>
      <c r="U478" s="68" t="s">
        <v>1171</v>
      </c>
      <c r="V478" s="71">
        <v>5581991083969</v>
      </c>
      <c r="W478" s="69">
        <v>45015</v>
      </c>
      <c r="X478" s="69">
        <v>45015</v>
      </c>
      <c r="Y478" s="68" t="s">
        <v>4523</v>
      </c>
      <c r="Z478" s="68" t="s">
        <v>4523</v>
      </c>
      <c r="AA478" s="68" t="s">
        <v>3442</v>
      </c>
      <c r="AB478" s="68" t="s">
        <v>4524</v>
      </c>
      <c r="AC478" s="68" t="s">
        <v>2015</v>
      </c>
      <c r="AD478" s="68" t="s">
        <v>54</v>
      </c>
      <c r="AE478" s="68" t="s">
        <v>2104</v>
      </c>
      <c r="AF478" s="72">
        <v>1</v>
      </c>
      <c r="AG478" s="68"/>
      <c r="AH478" s="68" t="s">
        <v>56</v>
      </c>
      <c r="AI478" s="68" t="s">
        <v>56</v>
      </c>
      <c r="AJ478" s="68" t="s">
        <v>56</v>
      </c>
      <c r="AK478" s="68" t="str" cm="1">
        <f t="array" ref="AK4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8" s="69" t="s">
        <v>69</v>
      </c>
      <c r="AM478" s="69">
        <v>45561</v>
      </c>
    </row>
    <row r="479" spans="1:39" ht="15" customHeight="1" x14ac:dyDescent="0.3">
      <c r="A479" s="68">
        <v>556</v>
      </c>
      <c r="B479" s="68" t="s">
        <v>1457</v>
      </c>
      <c r="C479" s="69">
        <v>30484</v>
      </c>
      <c r="D479" s="68" t="s">
        <v>72</v>
      </c>
      <c r="E479" s="71">
        <v>31012022556</v>
      </c>
      <c r="F479" s="68">
        <v>2827332</v>
      </c>
      <c r="G479" s="68"/>
      <c r="H479" s="68" t="s">
        <v>4177</v>
      </c>
      <c r="I479" s="68" t="s">
        <v>42</v>
      </c>
      <c r="J479" s="68" t="s">
        <v>1459</v>
      </c>
      <c r="K479" s="70" t="s">
        <v>1460</v>
      </c>
      <c r="L479" s="68" t="s">
        <v>1461</v>
      </c>
      <c r="M479" s="68" t="s">
        <v>1462</v>
      </c>
      <c r="N479" s="71">
        <v>5581994214999</v>
      </c>
      <c r="O479" s="71" t="s">
        <v>106</v>
      </c>
      <c r="P479" s="71" t="s">
        <v>42</v>
      </c>
      <c r="Q479" s="68" t="s">
        <v>264</v>
      </c>
      <c r="R479" s="68" t="str" cm="1">
        <f t="array" ref="R479">_xlfn.IFS(BaseClientes[[#This Row],[tipoDeCliente]]="ADVISOR","ADVISOR",BaseClientes[[#This Row],[tipoDeCliente]]="FAMILIA","RETENCAO",BaseClientes[[#This Row],[tipoDeCliente]]="RETENCAO","RETENCAO",BaseClientes[[#This Row],[tipoDeCliente]]="NORMAL","CONSULTORIA",BaseClientes[[#This Row],[tipoDeCliente]]="HIBRIDO","CONSULTORIA")</f>
        <v>CONSULTORIA</v>
      </c>
      <c r="S479" s="68" t="s">
        <v>49</v>
      </c>
      <c r="T479" s="68" t="s">
        <v>50</v>
      </c>
      <c r="U479" s="68" t="s">
        <v>1066</v>
      </c>
      <c r="V479" s="71">
        <v>5581994215053</v>
      </c>
      <c r="W479" s="69">
        <v>44592</v>
      </c>
      <c r="X479" s="69">
        <v>44592</v>
      </c>
      <c r="Y479" s="68" t="s">
        <v>1461</v>
      </c>
      <c r="Z479" s="68" t="s">
        <v>1461</v>
      </c>
      <c r="AA479" s="68" t="s">
        <v>1462</v>
      </c>
      <c r="AB479" s="68" t="s">
        <v>3894</v>
      </c>
      <c r="AC479" s="68" t="s">
        <v>53</v>
      </c>
      <c r="AD479" s="68" t="s">
        <v>54</v>
      </c>
      <c r="AE479" s="68" t="s">
        <v>176</v>
      </c>
      <c r="AF479" s="72">
        <v>1</v>
      </c>
      <c r="AG479" s="68">
        <v>4</v>
      </c>
      <c r="AH479" s="68" t="s">
        <v>54</v>
      </c>
      <c r="AI479" s="68" t="s">
        <v>56</v>
      </c>
      <c r="AJ479" s="68" t="s">
        <v>54</v>
      </c>
      <c r="AK479" s="68" t="str" cm="1">
        <f t="array" ref="AK4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9" s="69" t="s">
        <v>69</v>
      </c>
      <c r="AM479" s="69">
        <v>44958</v>
      </c>
    </row>
    <row r="480" spans="1:39" ht="15" customHeight="1" x14ac:dyDescent="0.3">
      <c r="A480" s="68">
        <v>557</v>
      </c>
      <c r="B480" s="68" t="s">
        <v>1462</v>
      </c>
      <c r="C480" s="69">
        <v>28671</v>
      </c>
      <c r="D480" s="68" t="s">
        <v>40</v>
      </c>
      <c r="E480" s="71">
        <v>31012022557</v>
      </c>
      <c r="F480" s="68">
        <v>2101601</v>
      </c>
      <c r="G480" s="68"/>
      <c r="H480" s="68"/>
      <c r="I480" s="68" t="s">
        <v>42</v>
      </c>
      <c r="J480" s="68" t="s">
        <v>1465</v>
      </c>
      <c r="K480" s="70" t="s">
        <v>1466</v>
      </c>
      <c r="L480" s="68" t="s">
        <v>1461</v>
      </c>
      <c r="M480" s="68" t="s">
        <v>1462</v>
      </c>
      <c r="N480" s="71">
        <v>5581994214999</v>
      </c>
      <c r="O480" s="71" t="s">
        <v>106</v>
      </c>
      <c r="P480" s="71" t="s">
        <v>42</v>
      </c>
      <c r="Q480" s="68" t="s">
        <v>264</v>
      </c>
      <c r="R480" s="68" t="str" cm="1">
        <f t="array" ref="R480">_xlfn.IFS(BaseClientes[[#This Row],[tipoDeCliente]]="ADVISOR","ADVISOR",BaseClientes[[#This Row],[tipoDeCliente]]="FAMILIA","RETENCAO",BaseClientes[[#This Row],[tipoDeCliente]]="RETENCAO","RETENCAO",BaseClientes[[#This Row],[tipoDeCliente]]="NORMAL","CONSULTORIA",BaseClientes[[#This Row],[tipoDeCliente]]="HIBRIDO","CONSULTORIA")</f>
        <v>CONSULTORIA</v>
      </c>
      <c r="S480" s="68" t="s">
        <v>49</v>
      </c>
      <c r="T480" s="68" t="s">
        <v>50</v>
      </c>
      <c r="U480" s="68" t="s">
        <v>1066</v>
      </c>
      <c r="V480" s="71">
        <v>5581994214999</v>
      </c>
      <c r="W480" s="69">
        <v>44592</v>
      </c>
      <c r="X480" s="69">
        <v>44592</v>
      </c>
      <c r="Y480" s="68" t="s">
        <v>1461</v>
      </c>
      <c r="Z480" s="68" t="s">
        <v>1461</v>
      </c>
      <c r="AA480" s="68" t="s">
        <v>1462</v>
      </c>
      <c r="AB480" s="68" t="s">
        <v>3894</v>
      </c>
      <c r="AC480" s="68" t="s">
        <v>140</v>
      </c>
      <c r="AD480" s="68" t="s">
        <v>56</v>
      </c>
      <c r="AE480" s="68" t="s">
        <v>176</v>
      </c>
      <c r="AF480" s="72">
        <v>1</v>
      </c>
      <c r="AG480" s="68">
        <v>4</v>
      </c>
      <c r="AH480" s="68" t="s">
        <v>54</v>
      </c>
      <c r="AI480" s="68" t="s">
        <v>56</v>
      </c>
      <c r="AJ480" s="68" t="s">
        <v>54</v>
      </c>
      <c r="AK480" s="68" t="str" cm="1">
        <f t="array" ref="AK4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0" s="69" t="s">
        <v>69</v>
      </c>
      <c r="AM480" s="69">
        <v>44958</v>
      </c>
    </row>
    <row r="481" spans="1:39" ht="15" customHeight="1" x14ac:dyDescent="0.3">
      <c r="A481" s="68">
        <v>558</v>
      </c>
      <c r="B481" s="68" t="s">
        <v>1467</v>
      </c>
      <c r="C481" s="69">
        <v>40285</v>
      </c>
      <c r="D481" s="68" t="s">
        <v>40</v>
      </c>
      <c r="E481" s="71">
        <v>31012022558</v>
      </c>
      <c r="F481" s="68">
        <v>4103085</v>
      </c>
      <c r="G481" s="68" t="s">
        <v>42</v>
      </c>
      <c r="H481" s="68"/>
      <c r="I481" s="68" t="s">
        <v>42</v>
      </c>
      <c r="J481" s="68" t="s">
        <v>1469</v>
      </c>
      <c r="K481" s="70" t="s">
        <v>1470</v>
      </c>
      <c r="L481" s="68" t="s">
        <v>1461</v>
      </c>
      <c r="M481" s="68" t="s">
        <v>1462</v>
      </c>
      <c r="N481" s="71">
        <v>5581994214999</v>
      </c>
      <c r="O481" s="71" t="s">
        <v>65</v>
      </c>
      <c r="P481" s="71" t="s">
        <v>42</v>
      </c>
      <c r="Q481" s="68" t="s">
        <v>264</v>
      </c>
      <c r="R481" s="68" t="str" cm="1">
        <f t="array" ref="R481">_xlfn.IFS(BaseClientes[[#This Row],[tipoDeCliente]]="ADVISOR","ADVISOR",BaseClientes[[#This Row],[tipoDeCliente]]="FAMILIA","RETENCAO",BaseClientes[[#This Row],[tipoDeCliente]]="RETENCAO","RETENCAO",BaseClientes[[#This Row],[tipoDeCliente]]="NORMAL","CONSULTORIA",BaseClientes[[#This Row],[tipoDeCliente]]="HIBRIDO","CONSULTORIA")</f>
        <v>CONSULTORIA</v>
      </c>
      <c r="S481" s="68" t="s">
        <v>49</v>
      </c>
      <c r="T481" s="68" t="s">
        <v>50</v>
      </c>
      <c r="U481" s="68" t="s">
        <v>1066</v>
      </c>
      <c r="V481" s="71">
        <v>5581994214999</v>
      </c>
      <c r="W481" s="69">
        <v>44592</v>
      </c>
      <c r="X481" s="69">
        <v>44592</v>
      </c>
      <c r="Y481" s="68" t="s">
        <v>1461</v>
      </c>
      <c r="Z481" s="68" t="s">
        <v>1461</v>
      </c>
      <c r="AA481" s="68" t="s">
        <v>1462</v>
      </c>
      <c r="AB481" s="68" t="s">
        <v>151</v>
      </c>
      <c r="AC481" s="68" t="s">
        <v>53</v>
      </c>
      <c r="AD481" s="68" t="s">
        <v>54</v>
      </c>
      <c r="AE481" s="68" t="s">
        <v>176</v>
      </c>
      <c r="AF481" s="72">
        <v>1</v>
      </c>
      <c r="AG481" s="68">
        <v>4</v>
      </c>
      <c r="AH481" s="68" t="s">
        <v>54</v>
      </c>
      <c r="AI481" s="68" t="s">
        <v>56</v>
      </c>
      <c r="AJ481" s="68" t="s">
        <v>54</v>
      </c>
      <c r="AK481" s="68" t="str" cm="1">
        <f t="array" ref="AK4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1" s="69" t="s">
        <v>69</v>
      </c>
      <c r="AM481" s="69">
        <v>44958</v>
      </c>
    </row>
    <row r="482" spans="1:39" ht="15" customHeight="1" x14ac:dyDescent="0.3">
      <c r="A482" s="68">
        <v>559</v>
      </c>
      <c r="B482" s="68" t="s">
        <v>1563</v>
      </c>
      <c r="C482" s="69">
        <v>42814</v>
      </c>
      <c r="D482" s="68" t="s">
        <v>72</v>
      </c>
      <c r="E482" s="71">
        <v>31012022559</v>
      </c>
      <c r="F482" s="68">
        <v>5101491</v>
      </c>
      <c r="G482" s="68"/>
      <c r="H482" s="68"/>
      <c r="I482" s="68" t="s">
        <v>42</v>
      </c>
      <c r="J482" s="68" t="s">
        <v>1565</v>
      </c>
      <c r="K482" s="70" t="s">
        <v>1470</v>
      </c>
      <c r="L482" s="68" t="s">
        <v>1461</v>
      </c>
      <c r="M482" s="68" t="s">
        <v>1462</v>
      </c>
      <c r="N482" s="71">
        <v>5581994214999</v>
      </c>
      <c r="O482" s="71" t="s">
        <v>65</v>
      </c>
      <c r="P482" s="71" t="s">
        <v>42</v>
      </c>
      <c r="Q482" s="68" t="s">
        <v>264</v>
      </c>
      <c r="R482" s="68" t="str" cm="1">
        <f t="array" ref="R482">_xlfn.IFS(BaseClientes[[#This Row],[tipoDeCliente]]="ADVISOR","ADVISOR",BaseClientes[[#This Row],[tipoDeCliente]]="FAMILIA","RETENCAO",BaseClientes[[#This Row],[tipoDeCliente]]="RETENCAO","RETENCAO",BaseClientes[[#This Row],[tipoDeCliente]]="NORMAL","CONSULTORIA",BaseClientes[[#This Row],[tipoDeCliente]]="HIBRIDO","CONSULTORIA")</f>
        <v>CONSULTORIA</v>
      </c>
      <c r="S482" s="68" t="s">
        <v>49</v>
      </c>
      <c r="T482" s="68" t="s">
        <v>50</v>
      </c>
      <c r="U482" s="68" t="s">
        <v>1066</v>
      </c>
      <c r="V482" s="71">
        <v>5581994214999</v>
      </c>
      <c r="W482" s="69">
        <v>44592</v>
      </c>
      <c r="X482" s="69">
        <v>44592</v>
      </c>
      <c r="Y482" s="68" t="s">
        <v>1461</v>
      </c>
      <c r="Z482" s="68" t="s">
        <v>1461</v>
      </c>
      <c r="AA482" s="68" t="s">
        <v>1462</v>
      </c>
      <c r="AB482" s="68" t="s">
        <v>151</v>
      </c>
      <c r="AC482" s="68" t="s">
        <v>140</v>
      </c>
      <c r="AD482" s="68" t="s">
        <v>56</v>
      </c>
      <c r="AE482" s="68" t="s">
        <v>176</v>
      </c>
      <c r="AF482" s="72">
        <v>1</v>
      </c>
      <c r="AG482" s="68">
        <v>4</v>
      </c>
      <c r="AH482" s="68" t="s">
        <v>54</v>
      </c>
      <c r="AI482" s="68" t="s">
        <v>56</v>
      </c>
      <c r="AJ482" s="68" t="s">
        <v>54</v>
      </c>
      <c r="AK482" s="68" t="str" cm="1">
        <f t="array" ref="AK4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2" s="69" t="s">
        <v>69</v>
      </c>
      <c r="AM482" s="69">
        <v>44958</v>
      </c>
    </row>
    <row r="483" spans="1:39" ht="15" customHeight="1" x14ac:dyDescent="0.3">
      <c r="A483" s="68">
        <v>560</v>
      </c>
      <c r="B483" s="68" t="s">
        <v>1567</v>
      </c>
      <c r="C483" s="69">
        <v>39146</v>
      </c>
      <c r="D483" s="68" t="s">
        <v>40</v>
      </c>
      <c r="E483" s="71">
        <v>31012022560</v>
      </c>
      <c r="F483" s="68">
        <v>4235422</v>
      </c>
      <c r="G483" s="68"/>
      <c r="H483" s="68"/>
      <c r="I483" s="68" t="s">
        <v>42</v>
      </c>
      <c r="J483" s="68" t="s">
        <v>1569</v>
      </c>
      <c r="K483" s="70" t="s">
        <v>1470</v>
      </c>
      <c r="L483" s="68" t="s">
        <v>1461</v>
      </c>
      <c r="M483" s="68" t="s">
        <v>1462</v>
      </c>
      <c r="N483" s="71">
        <v>5581994214999</v>
      </c>
      <c r="O483" s="71" t="s">
        <v>65</v>
      </c>
      <c r="P483" s="71" t="s">
        <v>42</v>
      </c>
      <c r="Q483" s="68" t="s">
        <v>264</v>
      </c>
      <c r="R483" s="68" t="str" cm="1">
        <f t="array" ref="R483">_xlfn.IFS(BaseClientes[[#This Row],[tipoDeCliente]]="ADVISOR","ADVISOR",BaseClientes[[#This Row],[tipoDeCliente]]="FAMILIA","RETENCAO",BaseClientes[[#This Row],[tipoDeCliente]]="RETENCAO","RETENCAO",BaseClientes[[#This Row],[tipoDeCliente]]="NORMAL","CONSULTORIA",BaseClientes[[#This Row],[tipoDeCliente]]="HIBRIDO","CONSULTORIA")</f>
        <v>CONSULTORIA</v>
      </c>
      <c r="S483" s="68" t="s">
        <v>49</v>
      </c>
      <c r="T483" s="68" t="s">
        <v>50</v>
      </c>
      <c r="U483" s="68" t="s">
        <v>1066</v>
      </c>
      <c r="V483" s="71">
        <v>5581994214999</v>
      </c>
      <c r="W483" s="69">
        <v>44592</v>
      </c>
      <c r="X483" s="69">
        <v>44592</v>
      </c>
      <c r="Y483" s="68" t="s">
        <v>1461</v>
      </c>
      <c r="Z483" s="68" t="s">
        <v>1461</v>
      </c>
      <c r="AA483" s="68" t="s">
        <v>1462</v>
      </c>
      <c r="AB483" s="68" t="s">
        <v>151</v>
      </c>
      <c r="AC483" s="68" t="s">
        <v>140</v>
      </c>
      <c r="AD483" s="68" t="s">
        <v>56</v>
      </c>
      <c r="AE483" s="68" t="s">
        <v>176</v>
      </c>
      <c r="AF483" s="72">
        <v>1</v>
      </c>
      <c r="AG483" s="68">
        <v>4</v>
      </c>
      <c r="AH483" s="68" t="s">
        <v>54</v>
      </c>
      <c r="AI483" s="68" t="s">
        <v>56</v>
      </c>
      <c r="AJ483" s="68" t="s">
        <v>54</v>
      </c>
      <c r="AK483" s="68" t="str" cm="1">
        <f t="array" ref="AK4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3" s="69" t="s">
        <v>69</v>
      </c>
      <c r="AM483" s="69">
        <v>44958</v>
      </c>
    </row>
    <row r="484" spans="1:39" ht="15" customHeight="1" x14ac:dyDescent="0.3">
      <c r="A484" s="68">
        <v>561</v>
      </c>
      <c r="B484" s="68" t="s">
        <v>1797</v>
      </c>
      <c r="C484" s="69"/>
      <c r="D484" s="68" t="s">
        <v>40</v>
      </c>
      <c r="E484" s="71">
        <v>31012022561</v>
      </c>
      <c r="F484" s="68"/>
      <c r="G484" s="68"/>
      <c r="H484" s="68"/>
      <c r="I484" s="68" t="s">
        <v>42</v>
      </c>
      <c r="J484" s="68"/>
      <c r="K484" s="70" t="s">
        <v>1466</v>
      </c>
      <c r="L484" s="68" t="s">
        <v>1461</v>
      </c>
      <c r="M484" s="68" t="s">
        <v>1462</v>
      </c>
      <c r="N484" s="71">
        <v>5581994214999</v>
      </c>
      <c r="O484" s="71" t="s">
        <v>42</v>
      </c>
      <c r="P484" s="71" t="s">
        <v>42</v>
      </c>
      <c r="Q484" s="68" t="s">
        <v>264</v>
      </c>
      <c r="R484" s="68" t="str" cm="1">
        <f t="array" ref="R484">_xlfn.IFS(BaseClientes[[#This Row],[tipoDeCliente]]="ADVISOR","ADVISOR",BaseClientes[[#This Row],[tipoDeCliente]]="FAMILIA","RETENCAO",BaseClientes[[#This Row],[tipoDeCliente]]="RETENCAO","RETENCAO",BaseClientes[[#This Row],[tipoDeCliente]]="NORMAL","CONSULTORIA",BaseClientes[[#This Row],[tipoDeCliente]]="HIBRIDO","CONSULTORIA")</f>
        <v>CONSULTORIA</v>
      </c>
      <c r="S484" s="68" t="s">
        <v>49</v>
      </c>
      <c r="T484" s="68" t="s">
        <v>50</v>
      </c>
      <c r="U484" s="68" t="s">
        <v>1066</v>
      </c>
      <c r="V484" s="71">
        <v>5581994215053</v>
      </c>
      <c r="W484" s="69">
        <v>44592</v>
      </c>
      <c r="X484" s="69">
        <v>44592</v>
      </c>
      <c r="Y484" s="68" t="s">
        <v>1461</v>
      </c>
      <c r="Z484" s="68" t="s">
        <v>1461</v>
      </c>
      <c r="AA484" s="68" t="s">
        <v>1462</v>
      </c>
      <c r="AB484" s="68" t="s">
        <v>3894</v>
      </c>
      <c r="AC484" s="68" t="s">
        <v>53</v>
      </c>
      <c r="AD484" s="68" t="s">
        <v>56</v>
      </c>
      <c r="AE484" s="68" t="s">
        <v>176</v>
      </c>
      <c r="AF484" s="72">
        <v>1</v>
      </c>
      <c r="AG484" s="68">
        <v>4</v>
      </c>
      <c r="AH484" s="68" t="s">
        <v>54</v>
      </c>
      <c r="AI484" s="68" t="s">
        <v>56</v>
      </c>
      <c r="AJ484" s="68" t="s">
        <v>54</v>
      </c>
      <c r="AK484" s="68" t="str" cm="1">
        <f t="array" ref="AK4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4" s="69" t="s">
        <v>69</v>
      </c>
      <c r="AM484" s="69">
        <v>44958</v>
      </c>
    </row>
    <row r="485" spans="1:39" ht="15" customHeight="1" x14ac:dyDescent="0.3">
      <c r="A485" s="68">
        <v>562</v>
      </c>
      <c r="B485" s="68" t="s">
        <v>3486</v>
      </c>
      <c r="C485" s="69">
        <v>17678</v>
      </c>
      <c r="D485" s="68" t="s">
        <v>72</v>
      </c>
      <c r="E485" s="71">
        <v>4052023562</v>
      </c>
      <c r="F485" s="68">
        <v>3275256</v>
      </c>
      <c r="G485" s="68"/>
      <c r="H485" s="68"/>
      <c r="I485" s="68" t="s">
        <v>4621</v>
      </c>
      <c r="J485" s="68" t="s">
        <v>4622</v>
      </c>
      <c r="K485" s="70" t="s">
        <v>4623</v>
      </c>
      <c r="L485" s="68" t="s">
        <v>4624</v>
      </c>
      <c r="M485" s="68" t="s">
        <v>2879</v>
      </c>
      <c r="N485" s="71">
        <v>5583993322111</v>
      </c>
      <c r="O485" s="71" t="s">
        <v>65</v>
      </c>
      <c r="P485" s="71"/>
      <c r="Q485" s="68" t="s">
        <v>66</v>
      </c>
      <c r="R485" s="68" t="str" cm="1">
        <f t="array" ref="R485">_xlfn.IFS(BaseClientes[[#This Row],[tipoDeCliente]]="ADVISOR","ADVISOR",BaseClientes[[#This Row],[tipoDeCliente]]="FAMILIA","RETENCAO",BaseClientes[[#This Row],[tipoDeCliente]]="RETENCAO","RETENCAO",BaseClientes[[#This Row],[tipoDeCliente]]="NORMAL","CONSULTORIA",BaseClientes[[#This Row],[tipoDeCliente]]="HIBRIDO","CONSULTORIA")</f>
        <v>CONSULTORIA</v>
      </c>
      <c r="S485" s="68" t="s">
        <v>2478</v>
      </c>
      <c r="T485" s="68" t="s">
        <v>196</v>
      </c>
      <c r="U485" s="68" t="s">
        <v>4625</v>
      </c>
      <c r="V485" s="71">
        <v>5581992312109</v>
      </c>
      <c r="W485" s="69">
        <v>45050</v>
      </c>
      <c r="X485" s="69">
        <v>45050</v>
      </c>
      <c r="Y485" s="68" t="s">
        <v>2883</v>
      </c>
      <c r="Z485" s="68" t="s">
        <v>2880</v>
      </c>
      <c r="AA485" s="68" t="s">
        <v>2879</v>
      </c>
      <c r="AB485" s="68" t="s">
        <v>3899</v>
      </c>
      <c r="AC485" s="68" t="s">
        <v>140</v>
      </c>
      <c r="AD485" s="68" t="s">
        <v>56</v>
      </c>
      <c r="AE485" s="68" t="s">
        <v>176</v>
      </c>
      <c r="AF485" s="72">
        <v>1</v>
      </c>
      <c r="AG485" s="68">
        <v>4</v>
      </c>
      <c r="AH485" s="68" t="s">
        <v>54</v>
      </c>
      <c r="AI485" s="68" t="s">
        <v>56</v>
      </c>
      <c r="AJ485" s="68" t="s">
        <v>54</v>
      </c>
      <c r="AK485" s="68" t="str" cm="1">
        <f t="array" ref="AK4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5" s="69" t="s">
        <v>69</v>
      </c>
      <c r="AM485" s="69">
        <v>45835</v>
      </c>
    </row>
    <row r="486" spans="1:39" ht="15" customHeight="1" x14ac:dyDescent="0.3">
      <c r="A486" s="68">
        <v>563</v>
      </c>
      <c r="B486" s="68" t="s">
        <v>1099</v>
      </c>
      <c r="C486" s="69">
        <v>20587</v>
      </c>
      <c r="D486" s="68" t="s">
        <v>72</v>
      </c>
      <c r="E486" s="71">
        <v>1062022563</v>
      </c>
      <c r="F486" s="68">
        <v>5674824</v>
      </c>
      <c r="G486" s="68" t="s">
        <v>42</v>
      </c>
      <c r="H486" s="68"/>
      <c r="I486" s="68" t="s">
        <v>42</v>
      </c>
      <c r="J486" s="68" t="s">
        <v>1101</v>
      </c>
      <c r="K486" s="70" t="s">
        <v>1102</v>
      </c>
      <c r="L486" s="68" t="s">
        <v>4275</v>
      </c>
      <c r="M486" s="68" t="s">
        <v>1099</v>
      </c>
      <c r="N486" s="71">
        <v>5587999888634</v>
      </c>
      <c r="O486" s="71" t="s">
        <v>47</v>
      </c>
      <c r="P486" s="71" t="s">
        <v>42</v>
      </c>
      <c r="Q486" s="68" t="s">
        <v>683</v>
      </c>
      <c r="R486" s="68" t="str" cm="1">
        <f t="array" ref="R486">_xlfn.IFS(BaseClientes[[#This Row],[tipoDeCliente]]="ADVISOR","ADVISOR",BaseClientes[[#This Row],[tipoDeCliente]]="FAMILIA","RETENCAO",BaseClientes[[#This Row],[tipoDeCliente]]="RETENCAO","RETENCAO",BaseClientes[[#This Row],[tipoDeCliente]]="NORMAL","CONSULTORIA",BaseClientes[[#This Row],[tipoDeCliente]]="HIBRIDO","CONSULTORIA")</f>
        <v>RETENCAO</v>
      </c>
      <c r="S486" s="68" t="s">
        <v>684</v>
      </c>
      <c r="T486" s="68" t="s">
        <v>50</v>
      </c>
      <c r="U486" s="68" t="s">
        <v>1104</v>
      </c>
      <c r="V486" s="71">
        <v>5587999888634</v>
      </c>
      <c r="W486" s="69">
        <v>44713</v>
      </c>
      <c r="X486" s="69">
        <v>44713</v>
      </c>
      <c r="Y486" s="68" t="s">
        <v>1103</v>
      </c>
      <c r="Z486" s="68" t="s">
        <v>4275</v>
      </c>
      <c r="AA486" s="68" t="s">
        <v>1099</v>
      </c>
      <c r="AB486" s="68" t="s">
        <v>3894</v>
      </c>
      <c r="AC486" s="68" t="s">
        <v>53</v>
      </c>
      <c r="AD486" s="68" t="s">
        <v>54</v>
      </c>
      <c r="AE486" s="68" t="s">
        <v>68</v>
      </c>
      <c r="AF486" s="72">
        <v>0</v>
      </c>
      <c r="AG486" s="68"/>
      <c r="AH486" s="68" t="s">
        <v>56</v>
      </c>
      <c r="AI486" s="68" t="s">
        <v>56</v>
      </c>
      <c r="AJ486" s="68" t="s">
        <v>56</v>
      </c>
      <c r="AK486" s="68" t="str" cm="1">
        <f t="array" ref="AK4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6" s="69" t="s">
        <v>58</v>
      </c>
      <c r="AM486" s="69"/>
    </row>
    <row r="487" spans="1:39" ht="15" customHeight="1" x14ac:dyDescent="0.3">
      <c r="A487" s="68">
        <v>564</v>
      </c>
      <c r="B487" s="68" t="s">
        <v>3098</v>
      </c>
      <c r="C487" s="69">
        <v>22471</v>
      </c>
      <c r="D487" s="68" t="s">
        <v>72</v>
      </c>
      <c r="E487" s="71">
        <v>4052023564</v>
      </c>
      <c r="F487" s="68">
        <v>11311629</v>
      </c>
      <c r="G487" s="68"/>
      <c r="H487" s="68"/>
      <c r="I487" s="68" t="s">
        <v>4630</v>
      </c>
      <c r="J487" s="68" t="s">
        <v>4631</v>
      </c>
      <c r="K487" s="105" t="s">
        <v>4632</v>
      </c>
      <c r="L487" s="68" t="s">
        <v>4633</v>
      </c>
      <c r="M487" s="68" t="s">
        <v>3098</v>
      </c>
      <c r="N487" s="71">
        <v>5581999786434</v>
      </c>
      <c r="O487" s="71" t="s">
        <v>65</v>
      </c>
      <c r="P487" s="71"/>
      <c r="Q487" s="68" t="s">
        <v>66</v>
      </c>
      <c r="R487" s="68" t="str" cm="1">
        <f t="array" ref="R487">_xlfn.IFS(BaseClientes[[#This Row],[tipoDeCliente]]="ADVISOR","ADVISOR",BaseClientes[[#This Row],[tipoDeCliente]]="FAMILIA","RETENCAO",BaseClientes[[#This Row],[tipoDeCliente]]="RETENCAO","RETENCAO",BaseClientes[[#This Row],[tipoDeCliente]]="NORMAL","CONSULTORIA",BaseClientes[[#This Row],[tipoDeCliente]]="HIBRIDO","CONSULTORIA")</f>
        <v>CONSULTORIA</v>
      </c>
      <c r="S487" s="68" t="s">
        <v>49</v>
      </c>
      <c r="T487" s="68" t="s">
        <v>50</v>
      </c>
      <c r="U487" s="68" t="s">
        <v>1921</v>
      </c>
      <c r="V487" s="71">
        <v>5581999786434</v>
      </c>
      <c r="W487" s="69">
        <v>45050</v>
      </c>
      <c r="X487" s="69">
        <v>45050</v>
      </c>
      <c r="Y487" s="68" t="s">
        <v>3612</v>
      </c>
      <c r="Z487" s="68" t="s">
        <v>4633</v>
      </c>
      <c r="AA487" s="68" t="s">
        <v>3098</v>
      </c>
      <c r="AB487" s="68" t="s">
        <v>3893</v>
      </c>
      <c r="AC487" s="68" t="s">
        <v>53</v>
      </c>
      <c r="AD487" s="68" t="s">
        <v>54</v>
      </c>
      <c r="AE487" s="68" t="s">
        <v>176</v>
      </c>
      <c r="AF487" s="72">
        <v>1</v>
      </c>
      <c r="AG487" s="68">
        <v>1</v>
      </c>
      <c r="AH487" s="68" t="s">
        <v>54</v>
      </c>
      <c r="AI487" s="68" t="s">
        <v>56</v>
      </c>
      <c r="AJ487" s="68" t="s">
        <v>54</v>
      </c>
      <c r="AK487" s="68" t="str" cm="1">
        <f t="array" ref="AK4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7" s="69" t="s">
        <v>58</v>
      </c>
      <c r="AM487" s="69"/>
    </row>
    <row r="488" spans="1:39" ht="15" customHeight="1" x14ac:dyDescent="0.3">
      <c r="A488" s="68">
        <v>565</v>
      </c>
      <c r="B488" s="68" t="s">
        <v>3487</v>
      </c>
      <c r="C488" s="69">
        <v>34408</v>
      </c>
      <c r="D488" s="68" t="s">
        <v>72</v>
      </c>
      <c r="E488" s="71">
        <v>3042023565</v>
      </c>
      <c r="F488" s="68"/>
      <c r="G488" s="68"/>
      <c r="H488" s="68"/>
      <c r="I488" s="68" t="s">
        <v>42</v>
      </c>
      <c r="J488" s="68" t="s">
        <v>4529</v>
      </c>
      <c r="K488" s="70" t="s">
        <v>4530</v>
      </c>
      <c r="L488" s="68" t="s">
        <v>4531</v>
      </c>
      <c r="M488" s="68" t="s">
        <v>3487</v>
      </c>
      <c r="N488" s="71">
        <v>5581997990598</v>
      </c>
      <c r="O488" s="71"/>
      <c r="P488" s="71"/>
      <c r="Q488" s="68" t="s">
        <v>2104</v>
      </c>
      <c r="R488" s="68" t="str" cm="1">
        <f t="array" ref="R488">_xlfn.IFS(BaseClientes[[#This Row],[tipoDeCliente]]="ADVISOR","ADVISOR",BaseClientes[[#This Row],[tipoDeCliente]]="FAMILIA","RETENCAO",BaseClientes[[#This Row],[tipoDeCliente]]="RETENCAO","RETENCAO",BaseClientes[[#This Row],[tipoDeCliente]]="NORMAL","CONSULTORIA",BaseClientes[[#This Row],[tipoDeCliente]]="HIBRIDO","CONSULTORIA")</f>
        <v>ADVISOR</v>
      </c>
      <c r="S488" s="68" t="s">
        <v>49</v>
      </c>
      <c r="T488" s="68" t="s">
        <v>50</v>
      </c>
      <c r="U488" s="68" t="s">
        <v>4532</v>
      </c>
      <c r="V488" s="71">
        <v>5581997990598</v>
      </c>
      <c r="W488" s="69">
        <v>45019</v>
      </c>
      <c r="X488" s="69">
        <v>45019</v>
      </c>
      <c r="Y488" s="68" t="s">
        <v>4531</v>
      </c>
      <c r="Z488" s="68" t="s">
        <v>4531</v>
      </c>
      <c r="AA488" s="68" t="s">
        <v>3487</v>
      </c>
      <c r="AB488" s="68" t="s">
        <v>3893</v>
      </c>
      <c r="AC488" s="68" t="s">
        <v>140</v>
      </c>
      <c r="AD488" s="68" t="s">
        <v>4533</v>
      </c>
      <c r="AE488" s="68" t="s">
        <v>2104</v>
      </c>
      <c r="AF488" s="72">
        <v>1</v>
      </c>
      <c r="AG488" s="68"/>
      <c r="AH488" s="68" t="s">
        <v>56</v>
      </c>
      <c r="AI488" s="68" t="s">
        <v>56</v>
      </c>
      <c r="AJ488" s="68" t="s">
        <v>56</v>
      </c>
      <c r="AK488" s="68" t="str" cm="1">
        <f t="array" ref="AK4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8" s="69" t="s">
        <v>69</v>
      </c>
      <c r="AM488" s="69">
        <v>45162</v>
      </c>
    </row>
    <row r="489" spans="1:39" ht="15" customHeight="1" x14ac:dyDescent="0.3">
      <c r="A489" s="68">
        <v>566</v>
      </c>
      <c r="B489" s="68" t="s">
        <v>947</v>
      </c>
      <c r="C489" s="69">
        <v>31121</v>
      </c>
      <c r="D489" s="68" t="s">
        <v>40</v>
      </c>
      <c r="E489" s="71">
        <v>27022023566</v>
      </c>
      <c r="F489" s="68"/>
      <c r="G489" s="68" t="s">
        <v>42</v>
      </c>
      <c r="H489" s="68"/>
      <c r="I489" s="68" t="s">
        <v>42</v>
      </c>
      <c r="J489" s="68" t="s">
        <v>950</v>
      </c>
      <c r="K489" s="70" t="s">
        <v>951</v>
      </c>
      <c r="L489" s="68" t="s">
        <v>952</v>
      </c>
      <c r="M489" s="68" t="s">
        <v>947</v>
      </c>
      <c r="N489" s="71">
        <v>5581971003459</v>
      </c>
      <c r="O489" s="71" t="s">
        <v>65</v>
      </c>
      <c r="P489" s="71" t="s">
        <v>42</v>
      </c>
      <c r="Q489" s="68" t="s">
        <v>66</v>
      </c>
      <c r="R489" s="68" t="str" cm="1">
        <f t="array" ref="R489">_xlfn.IFS(BaseClientes[[#This Row],[tipoDeCliente]]="ADVISOR","ADVISOR",BaseClientes[[#This Row],[tipoDeCliente]]="FAMILIA","RETENCAO",BaseClientes[[#This Row],[tipoDeCliente]]="RETENCAO","RETENCAO",BaseClientes[[#This Row],[tipoDeCliente]]="NORMAL","CONSULTORIA",BaseClientes[[#This Row],[tipoDeCliente]]="HIBRIDO","CONSULTORIA")</f>
        <v>RETENCAO</v>
      </c>
      <c r="S489" s="68" t="s">
        <v>49</v>
      </c>
      <c r="T489" s="68" t="s">
        <v>50</v>
      </c>
      <c r="U489" s="68" t="s">
        <v>954</v>
      </c>
      <c r="V489" s="71">
        <v>5581996800676</v>
      </c>
      <c r="W489" s="69">
        <v>44984</v>
      </c>
      <c r="X489" s="69">
        <v>44328</v>
      </c>
      <c r="Y489" s="68" t="s">
        <v>949</v>
      </c>
      <c r="Z489" s="68" t="s">
        <v>952</v>
      </c>
      <c r="AA489" s="68" t="s">
        <v>947</v>
      </c>
      <c r="AB489" s="68" t="s">
        <v>3893</v>
      </c>
      <c r="AC489" s="68" t="s">
        <v>140</v>
      </c>
      <c r="AD489" s="68" t="s">
        <v>54</v>
      </c>
      <c r="AE489" s="68" t="s">
        <v>68</v>
      </c>
      <c r="AF489" s="72">
        <v>0</v>
      </c>
      <c r="AG489" s="68"/>
      <c r="AH489" s="68" t="s">
        <v>54</v>
      </c>
      <c r="AI489" s="68" t="s">
        <v>54</v>
      </c>
      <c r="AJ489" s="68" t="s">
        <v>54</v>
      </c>
      <c r="AK489" s="68" t="str" cm="1">
        <f t="array" ref="AK4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9" s="69" t="s">
        <v>69</v>
      </c>
      <c r="AM489" s="69">
        <v>45322</v>
      </c>
    </row>
    <row r="490" spans="1:39" ht="15" customHeight="1" x14ac:dyDescent="0.3">
      <c r="A490" s="68">
        <v>567</v>
      </c>
      <c r="B490" s="68" t="s">
        <v>953</v>
      </c>
      <c r="C490" s="69">
        <v>32109</v>
      </c>
      <c r="D490" s="68" t="s">
        <v>72</v>
      </c>
      <c r="E490" s="71">
        <v>27022023567</v>
      </c>
      <c r="F490" s="68"/>
      <c r="G490" s="68">
        <v>3430592</v>
      </c>
      <c r="H490" s="68"/>
      <c r="I490" s="68" t="s">
        <v>42</v>
      </c>
      <c r="J490" s="68" t="s">
        <v>957</v>
      </c>
      <c r="K490" s="70" t="s">
        <v>958</v>
      </c>
      <c r="L490" s="68" t="s">
        <v>952</v>
      </c>
      <c r="M490" s="68" t="s">
        <v>953</v>
      </c>
      <c r="N490" s="71">
        <v>5581971003459</v>
      </c>
      <c r="O490" s="71" t="s">
        <v>65</v>
      </c>
      <c r="P490" s="71" t="s">
        <v>106</v>
      </c>
      <c r="Q490" s="68" t="s">
        <v>66</v>
      </c>
      <c r="R490" s="68" t="str" cm="1">
        <f t="array" ref="R490">_xlfn.IFS(BaseClientes[[#This Row],[tipoDeCliente]]="ADVISOR","ADVISOR",BaseClientes[[#This Row],[tipoDeCliente]]="FAMILIA","RETENCAO",BaseClientes[[#This Row],[tipoDeCliente]]="RETENCAO","RETENCAO",BaseClientes[[#This Row],[tipoDeCliente]]="NORMAL","CONSULTORIA",BaseClientes[[#This Row],[tipoDeCliente]]="HIBRIDO","CONSULTORIA")</f>
        <v>RETENCAO</v>
      </c>
      <c r="S490" s="68" t="s">
        <v>49</v>
      </c>
      <c r="T490" s="68" t="s">
        <v>50</v>
      </c>
      <c r="U490" s="68" t="s">
        <v>954</v>
      </c>
      <c r="V490" s="71">
        <v>5581971003459</v>
      </c>
      <c r="W490" s="69">
        <v>44984</v>
      </c>
      <c r="X490" s="69">
        <v>44328</v>
      </c>
      <c r="Y490" s="68" t="s">
        <v>952</v>
      </c>
      <c r="Z490" s="68" t="s">
        <v>952</v>
      </c>
      <c r="AA490" s="68" t="s">
        <v>953</v>
      </c>
      <c r="AB490" s="68" t="s">
        <v>3893</v>
      </c>
      <c r="AC490" s="68" t="s">
        <v>53</v>
      </c>
      <c r="AD490" s="68" t="s">
        <v>54</v>
      </c>
      <c r="AE490" s="68" t="s">
        <v>68</v>
      </c>
      <c r="AF490" s="72">
        <v>0</v>
      </c>
      <c r="AG490" s="68"/>
      <c r="AH490" s="68" t="s">
        <v>54</v>
      </c>
      <c r="AI490" s="68" t="s">
        <v>54</v>
      </c>
      <c r="AJ490" s="68" t="s">
        <v>54</v>
      </c>
      <c r="AK490" s="68" t="str" cm="1">
        <f t="array" ref="AK4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0" s="69" t="s">
        <v>69</v>
      </c>
      <c r="AM490" s="69">
        <v>45322</v>
      </c>
    </row>
    <row r="491" spans="1:39" ht="15" customHeight="1" x14ac:dyDescent="0.3">
      <c r="A491" s="68">
        <v>568</v>
      </c>
      <c r="B491" s="68" t="s">
        <v>959</v>
      </c>
      <c r="C491" s="69">
        <v>32109</v>
      </c>
      <c r="D491" s="68" t="s">
        <v>72</v>
      </c>
      <c r="E491" s="71">
        <v>27022023568</v>
      </c>
      <c r="F491" s="68">
        <v>5680662</v>
      </c>
      <c r="G491" s="68" t="s">
        <v>42</v>
      </c>
      <c r="H491" s="68"/>
      <c r="I491" s="68" t="s">
        <v>42</v>
      </c>
      <c r="J491" s="68" t="s">
        <v>957</v>
      </c>
      <c r="K491" s="70" t="s">
        <v>958</v>
      </c>
      <c r="L491" s="68" t="s">
        <v>962</v>
      </c>
      <c r="M491" s="68" t="s">
        <v>959</v>
      </c>
      <c r="N491" s="71">
        <v>5581971003459</v>
      </c>
      <c r="O491" s="71" t="s">
        <v>65</v>
      </c>
      <c r="P491" s="71" t="s">
        <v>42</v>
      </c>
      <c r="Q491" s="68" t="s">
        <v>66</v>
      </c>
      <c r="R491" s="68" t="str" cm="1">
        <f t="array" ref="R491">_xlfn.IFS(BaseClientes[[#This Row],[tipoDeCliente]]="ADVISOR","ADVISOR",BaseClientes[[#This Row],[tipoDeCliente]]="FAMILIA","RETENCAO",BaseClientes[[#This Row],[tipoDeCliente]]="RETENCAO","RETENCAO",BaseClientes[[#This Row],[tipoDeCliente]]="NORMAL","CONSULTORIA",BaseClientes[[#This Row],[tipoDeCliente]]="HIBRIDO","CONSULTORIA")</f>
        <v>RETENCAO</v>
      </c>
      <c r="S491" s="68" t="s">
        <v>49</v>
      </c>
      <c r="T491" s="68" t="s">
        <v>50</v>
      </c>
      <c r="U491" s="68" t="s">
        <v>954</v>
      </c>
      <c r="V491" s="71">
        <v>5581971003459</v>
      </c>
      <c r="W491" s="69">
        <v>44984</v>
      </c>
      <c r="X491" s="69">
        <v>44328</v>
      </c>
      <c r="Y491" s="68" t="s">
        <v>962</v>
      </c>
      <c r="Z491" s="68" t="s">
        <v>962</v>
      </c>
      <c r="AA491" s="68" t="s">
        <v>959</v>
      </c>
      <c r="AB491" s="68" t="s">
        <v>3893</v>
      </c>
      <c r="AC491" s="68" t="s">
        <v>53</v>
      </c>
      <c r="AD491" s="68" t="s">
        <v>54</v>
      </c>
      <c r="AE491" s="68" t="s">
        <v>68</v>
      </c>
      <c r="AF491" s="72">
        <v>0</v>
      </c>
      <c r="AG491" s="68"/>
      <c r="AH491" s="68" t="s">
        <v>54</v>
      </c>
      <c r="AI491" s="68" t="s">
        <v>56</v>
      </c>
      <c r="AJ491" s="68" t="s">
        <v>54</v>
      </c>
      <c r="AK491" s="68" t="str" cm="1">
        <f t="array" ref="AK4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1" s="69" t="s">
        <v>69</v>
      </c>
      <c r="AM491" s="69">
        <v>45322</v>
      </c>
    </row>
    <row r="492" spans="1:39" ht="15" customHeight="1" x14ac:dyDescent="0.3">
      <c r="A492" s="68">
        <v>569</v>
      </c>
      <c r="B492" s="68" t="s">
        <v>854</v>
      </c>
      <c r="C492" s="69">
        <v>33175</v>
      </c>
      <c r="D492" s="68" t="s">
        <v>40</v>
      </c>
      <c r="E492" s="71">
        <v>1042022569</v>
      </c>
      <c r="F492" s="68" t="s">
        <v>57</v>
      </c>
      <c r="G492" s="68" t="s">
        <v>42</v>
      </c>
      <c r="H492" s="68"/>
      <c r="I492" s="68" t="s">
        <v>42</v>
      </c>
      <c r="J492" s="68" t="s">
        <v>857</v>
      </c>
      <c r="K492" s="70" t="s">
        <v>858</v>
      </c>
      <c r="L492" s="68" t="s">
        <v>859</v>
      </c>
      <c r="M492" s="68" t="s">
        <v>854</v>
      </c>
      <c r="N492" s="71">
        <v>5584991418910</v>
      </c>
      <c r="O492" s="71" t="s">
        <v>65</v>
      </c>
      <c r="P492" s="71" t="s">
        <v>42</v>
      </c>
      <c r="Q492" s="68" t="s">
        <v>66</v>
      </c>
      <c r="R492" s="68" t="str" cm="1">
        <f t="array" ref="R492">_xlfn.IFS(BaseClientes[[#This Row],[tipoDeCliente]]="ADVISOR","ADVISOR",BaseClientes[[#This Row],[tipoDeCliente]]="FAMILIA","RETENCAO",BaseClientes[[#This Row],[tipoDeCliente]]="RETENCAO","RETENCAO",BaseClientes[[#This Row],[tipoDeCliente]]="NORMAL","CONSULTORIA",BaseClientes[[#This Row],[tipoDeCliente]]="HIBRIDO","CONSULTORIA")</f>
        <v>RETENCAO</v>
      </c>
      <c r="S492" s="68" t="s">
        <v>860</v>
      </c>
      <c r="T492" s="68" t="s">
        <v>861</v>
      </c>
      <c r="U492" s="68" t="s">
        <v>862</v>
      </c>
      <c r="V492" s="71">
        <v>5584991418910</v>
      </c>
      <c r="W492" s="69">
        <v>44652</v>
      </c>
      <c r="X492" s="69">
        <v>44263</v>
      </c>
      <c r="Y492" s="68" t="s">
        <v>859</v>
      </c>
      <c r="Z492" s="68" t="s">
        <v>859</v>
      </c>
      <c r="AA492" s="68" t="s">
        <v>854</v>
      </c>
      <c r="AB492" s="68" t="s">
        <v>3950</v>
      </c>
      <c r="AC492" s="68" t="s">
        <v>140</v>
      </c>
      <c r="AD492" s="68" t="s">
        <v>54</v>
      </c>
      <c r="AE492" s="68" t="s">
        <v>68</v>
      </c>
      <c r="AF492" s="72">
        <v>0</v>
      </c>
      <c r="AG492" s="68" t="s">
        <v>42</v>
      </c>
      <c r="AH492" s="68" t="s">
        <v>56</v>
      </c>
      <c r="AI492" s="68" t="s">
        <v>56</v>
      </c>
      <c r="AJ492" s="68" t="s">
        <v>56</v>
      </c>
      <c r="AK492" s="68" t="str" cm="1">
        <f t="array" ref="AK4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2" s="69" t="s">
        <v>69</v>
      </c>
      <c r="AM492" s="69">
        <v>45701</v>
      </c>
    </row>
    <row r="493" spans="1:39" ht="15" customHeight="1" x14ac:dyDescent="0.3">
      <c r="A493" s="68">
        <v>570</v>
      </c>
      <c r="B493" s="68" t="s">
        <v>899</v>
      </c>
      <c r="C493" s="69">
        <v>30440</v>
      </c>
      <c r="D493" s="68" t="s">
        <v>40</v>
      </c>
      <c r="E493" s="71">
        <v>11042023570</v>
      </c>
      <c r="F493" s="68">
        <v>4918865</v>
      </c>
      <c r="G493" s="68">
        <v>957338</v>
      </c>
      <c r="H493" s="68"/>
      <c r="I493" s="68" t="s">
        <v>42</v>
      </c>
      <c r="J493" s="68" t="s">
        <v>903</v>
      </c>
      <c r="K493" s="70" t="s">
        <v>904</v>
      </c>
      <c r="L493" s="68" t="s">
        <v>905</v>
      </c>
      <c r="M493" s="68" t="s">
        <v>899</v>
      </c>
      <c r="N493" s="71">
        <v>5511948090405</v>
      </c>
      <c r="O493" s="71" t="s">
        <v>106</v>
      </c>
      <c r="P493" s="71" t="s">
        <v>106</v>
      </c>
      <c r="Q493" s="68" t="s">
        <v>66</v>
      </c>
      <c r="R493" s="68" t="str" cm="1">
        <f t="array" ref="R493">_xlfn.IFS(BaseClientes[[#This Row],[tipoDeCliente]]="ADVISOR","ADVISOR",BaseClientes[[#This Row],[tipoDeCliente]]="FAMILIA","RETENCAO",BaseClientes[[#This Row],[tipoDeCliente]]="RETENCAO","RETENCAO",BaseClientes[[#This Row],[tipoDeCliente]]="NORMAL","CONSULTORIA",BaseClientes[[#This Row],[tipoDeCliente]]="HIBRIDO","CONSULTORIA")</f>
        <v>RETENCAO</v>
      </c>
      <c r="S493" s="68" t="s">
        <v>906</v>
      </c>
      <c r="T493" s="68" t="s">
        <v>185</v>
      </c>
      <c r="U493" s="68" t="s">
        <v>907</v>
      </c>
      <c r="V493" s="71">
        <v>5581999272112</v>
      </c>
      <c r="W493" s="69">
        <v>45027</v>
      </c>
      <c r="X493" s="69">
        <v>44264</v>
      </c>
      <c r="Y493" s="68" t="s">
        <v>905</v>
      </c>
      <c r="Z493" s="68" t="s">
        <v>905</v>
      </c>
      <c r="AA493" s="68" t="s">
        <v>899</v>
      </c>
      <c r="AB493" s="68" t="s">
        <v>3902</v>
      </c>
      <c r="AC493" s="68" t="s">
        <v>140</v>
      </c>
      <c r="AD493" s="68" t="s">
        <v>54</v>
      </c>
      <c r="AE493" s="68" t="s">
        <v>68</v>
      </c>
      <c r="AF493" s="72">
        <v>0</v>
      </c>
      <c r="AG493" s="68"/>
      <c r="AH493" s="68" t="s">
        <v>56</v>
      </c>
      <c r="AI493" s="68" t="s">
        <v>56</v>
      </c>
      <c r="AJ493" s="68" t="s">
        <v>56</v>
      </c>
      <c r="AK493" s="68" t="str" cm="1">
        <f t="array" ref="AK4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3" s="69" t="s">
        <v>69</v>
      </c>
      <c r="AM493" s="69">
        <v>45061</v>
      </c>
    </row>
    <row r="494" spans="1:39" ht="15" customHeight="1" x14ac:dyDescent="0.3">
      <c r="A494" s="68">
        <v>571</v>
      </c>
      <c r="B494" s="68" t="s">
        <v>863</v>
      </c>
      <c r="C494" s="69">
        <v>32217</v>
      </c>
      <c r="D494" s="68" t="s">
        <v>40</v>
      </c>
      <c r="E494" s="71">
        <v>1012022571</v>
      </c>
      <c r="F494" s="68">
        <v>552217</v>
      </c>
      <c r="G494" s="68" t="s">
        <v>42</v>
      </c>
      <c r="H494" s="68"/>
      <c r="I494" s="68" t="s">
        <v>42</v>
      </c>
      <c r="J494" s="68" t="s">
        <v>865</v>
      </c>
      <c r="K494" s="70" t="s">
        <v>866</v>
      </c>
      <c r="L494" s="68" t="s">
        <v>4156</v>
      </c>
      <c r="M494" s="68" t="s">
        <v>863</v>
      </c>
      <c r="N494" s="71">
        <v>5583999418717</v>
      </c>
      <c r="O494" s="71" t="s">
        <v>65</v>
      </c>
      <c r="P494" s="71" t="s">
        <v>42</v>
      </c>
      <c r="Q494" s="68" t="s">
        <v>66</v>
      </c>
      <c r="R494" s="68" t="str" cm="1">
        <f t="array" ref="R494">_xlfn.IFS(BaseClientes[[#This Row],[tipoDeCliente]]="ADVISOR","ADVISOR",BaseClientes[[#This Row],[tipoDeCliente]]="FAMILIA","RETENCAO",BaseClientes[[#This Row],[tipoDeCliente]]="RETENCAO","RETENCAO",BaseClientes[[#This Row],[tipoDeCliente]]="NORMAL","CONSULTORIA",BaseClientes[[#This Row],[tipoDeCliente]]="HIBRIDO","CONSULTORIA")</f>
        <v>RETENCAO</v>
      </c>
      <c r="S494" s="68" t="s">
        <v>49</v>
      </c>
      <c r="T494" s="68" t="s">
        <v>50</v>
      </c>
      <c r="U494" s="68" t="s">
        <v>868</v>
      </c>
      <c r="V494" s="71">
        <v>5583999418717</v>
      </c>
      <c r="W494" s="69">
        <v>44562</v>
      </c>
      <c r="X494" s="69">
        <v>44242</v>
      </c>
      <c r="Y494" s="68" t="s">
        <v>867</v>
      </c>
      <c r="Z494" s="68" t="s">
        <v>4156</v>
      </c>
      <c r="AA494" s="68" t="s">
        <v>863</v>
      </c>
      <c r="AB494" s="68" t="s">
        <v>3893</v>
      </c>
      <c r="AC494" s="68" t="s">
        <v>53</v>
      </c>
      <c r="AD494" s="68" t="s">
        <v>54</v>
      </c>
      <c r="AE494" s="68" t="s">
        <v>68</v>
      </c>
      <c r="AF494" s="72">
        <v>0</v>
      </c>
      <c r="AG494" s="68"/>
      <c r="AH494" s="68" t="s">
        <v>56</v>
      </c>
      <c r="AI494" s="68" t="s">
        <v>56</v>
      </c>
      <c r="AJ494" s="68" t="s">
        <v>56</v>
      </c>
      <c r="AK494" s="68" t="str" cm="1">
        <f t="array" ref="AK4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4" s="69" t="s">
        <v>69</v>
      </c>
      <c r="AM494" s="69">
        <v>45800</v>
      </c>
    </row>
    <row r="495" spans="1:39" ht="15" customHeight="1" x14ac:dyDescent="0.3">
      <c r="A495" s="68">
        <v>572</v>
      </c>
      <c r="B495" s="68" t="s">
        <v>274</v>
      </c>
      <c r="C495" s="69">
        <v>24972</v>
      </c>
      <c r="D495" s="68" t="s">
        <v>40</v>
      </c>
      <c r="E495" s="71">
        <v>1012023572</v>
      </c>
      <c r="F495" s="68">
        <v>4697901</v>
      </c>
      <c r="G495" s="68" t="s">
        <v>42</v>
      </c>
      <c r="H495" s="68"/>
      <c r="I495" s="68" t="s">
        <v>42</v>
      </c>
      <c r="J495" s="68" t="s">
        <v>277</v>
      </c>
      <c r="K495" s="70" t="s">
        <v>278</v>
      </c>
      <c r="L495" s="68" t="s">
        <v>279</v>
      </c>
      <c r="M495" s="68" t="s">
        <v>274</v>
      </c>
      <c r="N495" s="71">
        <v>5581996760174</v>
      </c>
      <c r="O495" s="71" t="s">
        <v>65</v>
      </c>
      <c r="P495" s="71" t="s">
        <v>42</v>
      </c>
      <c r="Q495" s="68" t="s">
        <v>66</v>
      </c>
      <c r="R495" s="68" t="str" cm="1">
        <f t="array" ref="R495">_xlfn.IFS(BaseClientes[[#This Row],[tipoDeCliente]]="ADVISOR","ADVISOR",BaseClientes[[#This Row],[tipoDeCliente]]="FAMILIA","RETENCAO",BaseClientes[[#This Row],[tipoDeCliente]]="RETENCAO","RETENCAO",BaseClientes[[#This Row],[tipoDeCliente]]="NORMAL","CONSULTORIA",BaseClientes[[#This Row],[tipoDeCliente]]="HIBRIDO","CONSULTORIA")</f>
        <v>RETENCAO</v>
      </c>
      <c r="S495" s="68" t="s">
        <v>49</v>
      </c>
      <c r="T495" s="68" t="s">
        <v>50</v>
      </c>
      <c r="U495" s="68" t="s">
        <v>280</v>
      </c>
      <c r="V495" s="71">
        <v>5581996760174</v>
      </c>
      <c r="W495" s="69">
        <v>44927</v>
      </c>
      <c r="X495" s="69">
        <v>44927</v>
      </c>
      <c r="Y495" s="68" t="s">
        <v>272</v>
      </c>
      <c r="Z495" s="68" t="s">
        <v>279</v>
      </c>
      <c r="AA495" s="68" t="s">
        <v>274</v>
      </c>
      <c r="AB495" s="68" t="s">
        <v>3893</v>
      </c>
      <c r="AC495" s="68" t="s">
        <v>140</v>
      </c>
      <c r="AD495" s="68" t="s">
        <v>56</v>
      </c>
      <c r="AE495" s="68" t="s">
        <v>68</v>
      </c>
      <c r="AF495" s="72">
        <v>0</v>
      </c>
      <c r="AG495" s="68"/>
      <c r="AH495" s="68" t="s">
        <v>56</v>
      </c>
      <c r="AI495" s="68" t="s">
        <v>56</v>
      </c>
      <c r="AJ495" s="68" t="s">
        <v>56</v>
      </c>
      <c r="AK495" s="68" t="str" cm="1">
        <f t="array" ref="AK4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5" s="69" t="s">
        <v>69</v>
      </c>
      <c r="AM495" s="69">
        <v>45770</v>
      </c>
    </row>
    <row r="496" spans="1:39" ht="15" customHeight="1" x14ac:dyDescent="0.3">
      <c r="A496" s="68">
        <v>573</v>
      </c>
      <c r="B496" s="68" t="s">
        <v>363</v>
      </c>
      <c r="C496" s="69">
        <v>32906</v>
      </c>
      <c r="D496" s="68" t="s">
        <v>40</v>
      </c>
      <c r="E496" s="71">
        <v>23032023573</v>
      </c>
      <c r="F496" s="68">
        <v>556194</v>
      </c>
      <c r="G496" s="68">
        <v>5019880</v>
      </c>
      <c r="H496" s="68"/>
      <c r="I496" s="68" t="s">
        <v>4476</v>
      </c>
      <c r="J496" s="68" t="s">
        <v>367</v>
      </c>
      <c r="K496" s="70" t="s">
        <v>368</v>
      </c>
      <c r="L496" s="68" t="s">
        <v>366</v>
      </c>
      <c r="M496" s="68" t="s">
        <v>363</v>
      </c>
      <c r="N496" s="71">
        <v>5581988328212</v>
      </c>
      <c r="O496" s="71" t="s">
        <v>106</v>
      </c>
      <c r="P496" s="71" t="s">
        <v>106</v>
      </c>
      <c r="Q496" s="68" t="s">
        <v>66</v>
      </c>
      <c r="R496" s="68" t="str" cm="1">
        <f t="array" ref="R496">_xlfn.IFS(BaseClientes[[#This Row],[tipoDeCliente]]="ADVISOR","ADVISOR",BaseClientes[[#This Row],[tipoDeCliente]]="FAMILIA","RETENCAO",BaseClientes[[#This Row],[tipoDeCliente]]="RETENCAO","RETENCAO",BaseClientes[[#This Row],[tipoDeCliente]]="NORMAL","CONSULTORIA",BaseClientes[[#This Row],[tipoDeCliente]]="HIBRIDO","CONSULTORIA")</f>
        <v>CONSULTORIA</v>
      </c>
      <c r="S496" s="68" t="s">
        <v>2799</v>
      </c>
      <c r="T496" s="68" t="s">
        <v>185</v>
      </c>
      <c r="U496" s="68" t="s">
        <v>370</v>
      </c>
      <c r="V496" s="71">
        <v>5581988328212</v>
      </c>
      <c r="W496" s="69">
        <v>45008</v>
      </c>
      <c r="X496" s="69">
        <v>45008</v>
      </c>
      <c r="Y496" s="68" t="s">
        <v>369</v>
      </c>
      <c r="Z496" s="68" t="s">
        <v>366</v>
      </c>
      <c r="AA496" s="68" t="s">
        <v>363</v>
      </c>
      <c r="AB496" s="68" t="s">
        <v>3902</v>
      </c>
      <c r="AC496" s="68" t="s">
        <v>53</v>
      </c>
      <c r="AD496" s="68" t="s">
        <v>56</v>
      </c>
      <c r="AE496" s="68" t="s">
        <v>176</v>
      </c>
      <c r="AF496" s="72">
        <v>0</v>
      </c>
      <c r="AG496" s="68" t="s">
        <v>7859</v>
      </c>
      <c r="AH496" s="68" t="s">
        <v>54</v>
      </c>
      <c r="AI496" s="68" t="s">
        <v>56</v>
      </c>
      <c r="AJ496" s="68" t="s">
        <v>54</v>
      </c>
      <c r="AK496" s="68" t="str" cm="1">
        <f t="array" ref="AK4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6" s="69" t="s">
        <v>58</v>
      </c>
      <c r="AM496" s="69"/>
    </row>
    <row r="497" spans="1:39" ht="15" customHeight="1" x14ac:dyDescent="0.3">
      <c r="A497" s="68">
        <v>574</v>
      </c>
      <c r="B497" s="68" t="s">
        <v>59</v>
      </c>
      <c r="C497" s="69">
        <v>31513</v>
      </c>
      <c r="D497" s="68" t="s">
        <v>40</v>
      </c>
      <c r="E497" s="71">
        <v>27122021574</v>
      </c>
      <c r="F497" s="68">
        <v>2418214</v>
      </c>
      <c r="G497" s="68">
        <v>3720059</v>
      </c>
      <c r="H497" s="68"/>
      <c r="I497" s="68" t="s">
        <v>42</v>
      </c>
      <c r="J497" s="68" t="s">
        <v>62</v>
      </c>
      <c r="K497" s="70" t="s">
        <v>63</v>
      </c>
      <c r="L497" s="68" t="s">
        <v>64</v>
      </c>
      <c r="M497" s="68" t="s">
        <v>59</v>
      </c>
      <c r="N497" s="71">
        <v>5581999695609</v>
      </c>
      <c r="O497" s="71" t="s">
        <v>42</v>
      </c>
      <c r="P497" s="71" t="s">
        <v>65</v>
      </c>
      <c r="Q497" s="68" t="s">
        <v>66</v>
      </c>
      <c r="R497" s="68" t="str" cm="1">
        <f t="array" ref="R497">_xlfn.IFS(BaseClientes[[#This Row],[tipoDeCliente]]="ADVISOR","ADVISOR",BaseClientes[[#This Row],[tipoDeCliente]]="FAMILIA","RETENCAO",BaseClientes[[#This Row],[tipoDeCliente]]="RETENCAO","RETENCAO",BaseClientes[[#This Row],[tipoDeCliente]]="NORMAL","CONSULTORIA",BaseClientes[[#This Row],[tipoDeCliente]]="HIBRIDO","CONSULTORIA")</f>
        <v>RETENCAO</v>
      </c>
      <c r="S497" s="68" t="s">
        <v>49</v>
      </c>
      <c r="T497" s="68" t="s">
        <v>50</v>
      </c>
      <c r="U497" s="68" t="s">
        <v>67</v>
      </c>
      <c r="V497" s="71">
        <v>5581999695609</v>
      </c>
      <c r="W497" s="69">
        <v>44557</v>
      </c>
      <c r="X497" s="69">
        <v>43703</v>
      </c>
      <c r="Y497" s="68" t="s">
        <v>64</v>
      </c>
      <c r="Z497" s="68" t="s">
        <v>64</v>
      </c>
      <c r="AA497" s="68" t="s">
        <v>59</v>
      </c>
      <c r="AB497" s="68" t="s">
        <v>3893</v>
      </c>
      <c r="AC497" s="68" t="s">
        <v>53</v>
      </c>
      <c r="AD497" s="68" t="s">
        <v>54</v>
      </c>
      <c r="AE497" s="68" t="s">
        <v>68</v>
      </c>
      <c r="AF497" s="72">
        <v>0</v>
      </c>
      <c r="AG497" s="68"/>
      <c r="AH497" s="68" t="s">
        <v>56</v>
      </c>
      <c r="AI497" s="68" t="s">
        <v>56</v>
      </c>
      <c r="AJ497" s="68" t="s">
        <v>56</v>
      </c>
      <c r="AK497" s="68" t="str" cm="1">
        <f t="array" ref="AK4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7" s="69" t="s">
        <v>69</v>
      </c>
      <c r="AM497" s="69">
        <v>44796</v>
      </c>
    </row>
    <row r="498" spans="1:39" ht="15" customHeight="1" x14ac:dyDescent="0.3">
      <c r="A498" s="68">
        <v>575</v>
      </c>
      <c r="B498" s="68" t="s">
        <v>70</v>
      </c>
      <c r="C498" s="69">
        <v>31559</v>
      </c>
      <c r="D498" s="68" t="s">
        <v>72</v>
      </c>
      <c r="E498" s="71">
        <v>27122021575</v>
      </c>
      <c r="F498" s="68">
        <v>3096669</v>
      </c>
      <c r="G498" s="68">
        <v>4162061</v>
      </c>
      <c r="H498" s="68"/>
      <c r="I498" s="68" t="s">
        <v>42</v>
      </c>
      <c r="J498" s="68" t="s">
        <v>74</v>
      </c>
      <c r="K498" s="70" t="s">
        <v>75</v>
      </c>
      <c r="L498" s="68" t="s">
        <v>76</v>
      </c>
      <c r="M498" s="68" t="s">
        <v>59</v>
      </c>
      <c r="N498" s="71">
        <v>5581999695609</v>
      </c>
      <c r="O498" s="71" t="s">
        <v>42</v>
      </c>
      <c r="P498" s="71" t="s">
        <v>65</v>
      </c>
      <c r="Q498" s="68" t="s">
        <v>66</v>
      </c>
      <c r="R498" s="68" t="str" cm="1">
        <f t="array" ref="R498">_xlfn.IFS(BaseClientes[[#This Row],[tipoDeCliente]]="ADVISOR","ADVISOR",BaseClientes[[#This Row],[tipoDeCliente]]="FAMILIA","RETENCAO",BaseClientes[[#This Row],[tipoDeCliente]]="RETENCAO","RETENCAO",BaseClientes[[#This Row],[tipoDeCliente]]="NORMAL","CONSULTORIA",BaseClientes[[#This Row],[tipoDeCliente]]="HIBRIDO","CONSULTORIA")</f>
        <v>RETENCAO</v>
      </c>
      <c r="S498" s="68" t="s">
        <v>49</v>
      </c>
      <c r="T498" s="68" t="s">
        <v>50</v>
      </c>
      <c r="U498" s="68" t="s">
        <v>67</v>
      </c>
      <c r="V498" s="71">
        <v>5581999175142</v>
      </c>
      <c r="W498" s="69">
        <v>44557</v>
      </c>
      <c r="X498" s="69">
        <v>43703</v>
      </c>
      <c r="Y498" s="68" t="s">
        <v>64</v>
      </c>
      <c r="Z498" s="68" t="s">
        <v>76</v>
      </c>
      <c r="AA498" s="68" t="s">
        <v>70</v>
      </c>
      <c r="AB498" s="68" t="s">
        <v>3893</v>
      </c>
      <c r="AC498" s="68" t="s">
        <v>53</v>
      </c>
      <c r="AD498" s="68" t="s">
        <v>54</v>
      </c>
      <c r="AE498" s="68" t="s">
        <v>68</v>
      </c>
      <c r="AF498" s="72">
        <v>0</v>
      </c>
      <c r="AG498" s="68"/>
      <c r="AH498" s="68" t="s">
        <v>56</v>
      </c>
      <c r="AI498" s="68" t="s">
        <v>56</v>
      </c>
      <c r="AJ498" s="68" t="s">
        <v>56</v>
      </c>
      <c r="AK498" s="68" t="str" cm="1">
        <f t="array" ref="AK4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8" s="69" t="s">
        <v>69</v>
      </c>
      <c r="AM498" s="69">
        <v>44796</v>
      </c>
    </row>
    <row r="499" spans="1:39" ht="15" customHeight="1" x14ac:dyDescent="0.3">
      <c r="A499" s="68">
        <v>576</v>
      </c>
      <c r="B499" s="68" t="s">
        <v>1871</v>
      </c>
      <c r="C499" s="69">
        <v>27763</v>
      </c>
      <c r="D499" s="68" t="s">
        <v>40</v>
      </c>
      <c r="E499" s="71">
        <v>16052022576</v>
      </c>
      <c r="F499" s="68">
        <v>11403028</v>
      </c>
      <c r="G499" s="68"/>
      <c r="H499" s="68"/>
      <c r="I499" s="68" t="s">
        <v>4251</v>
      </c>
      <c r="J499" s="68" t="s">
        <v>1874</v>
      </c>
      <c r="K499" s="70" t="s">
        <v>1875</v>
      </c>
      <c r="L499" s="68" t="s">
        <v>1873</v>
      </c>
      <c r="M499" s="68" t="s">
        <v>1871</v>
      </c>
      <c r="N499" s="71">
        <v>5581996490033</v>
      </c>
      <c r="O499" s="71" t="s">
        <v>106</v>
      </c>
      <c r="P499" s="71" t="s">
        <v>42</v>
      </c>
      <c r="Q499" s="68" t="s">
        <v>1877</v>
      </c>
      <c r="R499" s="68" t="str" cm="1">
        <f t="array" ref="R499">_xlfn.IFS(BaseClientes[[#This Row],[tipoDeCliente]]="ADVISOR","ADVISOR",BaseClientes[[#This Row],[tipoDeCliente]]="FAMILIA","RETENCAO",BaseClientes[[#This Row],[tipoDeCliente]]="RETENCAO","RETENCAO",BaseClientes[[#This Row],[tipoDeCliente]]="NORMAL","CONSULTORIA",BaseClientes[[#This Row],[tipoDeCliente]]="HIBRIDO","CONSULTORIA")</f>
        <v>CONSULTORIA</v>
      </c>
      <c r="S499" s="68" t="s">
        <v>49</v>
      </c>
      <c r="T499" s="68" t="s">
        <v>50</v>
      </c>
      <c r="U499" s="68" t="s">
        <v>138</v>
      </c>
      <c r="V499" s="71">
        <v>5581996490033</v>
      </c>
      <c r="W499" s="69">
        <v>44697</v>
      </c>
      <c r="X499" s="69">
        <v>44697</v>
      </c>
      <c r="Y499" s="68" t="s">
        <v>1876</v>
      </c>
      <c r="Z499" s="68" t="s">
        <v>1873</v>
      </c>
      <c r="AA499" s="68" t="s">
        <v>1871</v>
      </c>
      <c r="AB499" s="68" t="s">
        <v>3902</v>
      </c>
      <c r="AC499" s="68" t="s">
        <v>53</v>
      </c>
      <c r="AD499" s="68" t="s">
        <v>54</v>
      </c>
      <c r="AE499" s="68" t="s">
        <v>176</v>
      </c>
      <c r="AF499" s="72">
        <v>1</v>
      </c>
      <c r="AG499" s="68">
        <v>3</v>
      </c>
      <c r="AH499" s="68" t="s">
        <v>54</v>
      </c>
      <c r="AI499" s="68" t="s">
        <v>54</v>
      </c>
      <c r="AJ499" s="68" t="s">
        <v>54</v>
      </c>
      <c r="AK499" s="68" t="str" cm="1">
        <f t="array" ref="AK4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9" s="69" t="s">
        <v>58</v>
      </c>
      <c r="AM499" s="69"/>
    </row>
    <row r="500" spans="1:39" ht="15" customHeight="1" x14ac:dyDescent="0.3">
      <c r="A500" s="68">
        <v>577</v>
      </c>
      <c r="B500" s="68" t="s">
        <v>1878</v>
      </c>
      <c r="C500" s="69">
        <v>27956</v>
      </c>
      <c r="D500" s="68" t="s">
        <v>72</v>
      </c>
      <c r="E500" s="71">
        <v>16052022577</v>
      </c>
      <c r="F500" s="68">
        <v>11390543</v>
      </c>
      <c r="G500" s="68"/>
      <c r="H500" s="68"/>
      <c r="I500" s="68" t="s">
        <v>4252</v>
      </c>
      <c r="J500" s="68" t="s">
        <v>1881</v>
      </c>
      <c r="K500" s="70" t="s">
        <v>1875</v>
      </c>
      <c r="L500" s="68" t="s">
        <v>1880</v>
      </c>
      <c r="M500" s="68" t="s">
        <v>1871</v>
      </c>
      <c r="N500" s="71">
        <v>5581996490033</v>
      </c>
      <c r="O500" s="71" t="s">
        <v>65</v>
      </c>
      <c r="P500" s="71" t="s">
        <v>42</v>
      </c>
      <c r="Q500" s="68" t="s">
        <v>1877</v>
      </c>
      <c r="R500" s="68" t="str" cm="1">
        <f t="array" ref="R500">_xlfn.IFS(BaseClientes[[#This Row],[tipoDeCliente]]="ADVISOR","ADVISOR",BaseClientes[[#This Row],[tipoDeCliente]]="FAMILIA","RETENCAO",BaseClientes[[#This Row],[tipoDeCliente]]="RETENCAO","RETENCAO",BaseClientes[[#This Row],[tipoDeCliente]]="NORMAL","CONSULTORIA",BaseClientes[[#This Row],[tipoDeCliente]]="HIBRIDO","CONSULTORIA")</f>
        <v>CONSULTORIA</v>
      </c>
      <c r="S500" s="68" t="s">
        <v>49</v>
      </c>
      <c r="T500" s="68" t="s">
        <v>50</v>
      </c>
      <c r="U500" s="68" t="s">
        <v>138</v>
      </c>
      <c r="V500" s="71">
        <v>5581996490033</v>
      </c>
      <c r="W500" s="69">
        <v>44697</v>
      </c>
      <c r="X500" s="69">
        <v>44697</v>
      </c>
      <c r="Y500" s="68" t="s">
        <v>1876</v>
      </c>
      <c r="Z500" s="68" t="s">
        <v>1873</v>
      </c>
      <c r="AA500" s="68" t="s">
        <v>1871</v>
      </c>
      <c r="AB500" s="68" t="s">
        <v>164</v>
      </c>
      <c r="AC500" s="68" t="s">
        <v>140</v>
      </c>
      <c r="AD500" s="68" t="s">
        <v>54</v>
      </c>
      <c r="AE500" s="68" t="s">
        <v>176</v>
      </c>
      <c r="AF500" s="72">
        <v>1</v>
      </c>
      <c r="AG500" s="68">
        <v>3</v>
      </c>
      <c r="AH500" s="68" t="s">
        <v>54</v>
      </c>
      <c r="AI500" s="68" t="s">
        <v>54</v>
      </c>
      <c r="AJ500" s="68" t="s">
        <v>54</v>
      </c>
      <c r="AK500" s="68" t="str" cm="1">
        <f t="array" ref="AK5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0" s="69" t="s">
        <v>58</v>
      </c>
      <c r="AM500" s="69"/>
    </row>
    <row r="501" spans="1:39" ht="15" customHeight="1" x14ac:dyDescent="0.3">
      <c r="A501" s="68">
        <v>578</v>
      </c>
      <c r="B501" s="68" t="s">
        <v>1358</v>
      </c>
      <c r="C501" s="69">
        <v>33900</v>
      </c>
      <c r="D501" s="68" t="s">
        <v>40</v>
      </c>
      <c r="E501" s="71">
        <v>23032023578</v>
      </c>
      <c r="F501" s="68">
        <v>11245235</v>
      </c>
      <c r="G501" s="68" t="s">
        <v>42</v>
      </c>
      <c r="H501" s="68"/>
      <c r="I501" s="68" t="s">
        <v>4479</v>
      </c>
      <c r="J501" s="68" t="s">
        <v>1361</v>
      </c>
      <c r="K501" s="70" t="s">
        <v>4128</v>
      </c>
      <c r="L501" s="68" t="s">
        <v>4480</v>
      </c>
      <c r="M501" s="68" t="s">
        <v>1358</v>
      </c>
      <c r="N501" s="71">
        <v>5581996751949</v>
      </c>
      <c r="O501" s="71" t="s">
        <v>106</v>
      </c>
      <c r="P501" s="71" t="s">
        <v>42</v>
      </c>
      <c r="Q501" s="68" t="s">
        <v>66</v>
      </c>
      <c r="R501" s="68" t="str" cm="1">
        <f t="array" ref="R501">_xlfn.IFS(BaseClientes[[#This Row],[tipoDeCliente]]="ADVISOR","ADVISOR",BaseClientes[[#This Row],[tipoDeCliente]]="FAMILIA","RETENCAO",BaseClientes[[#This Row],[tipoDeCliente]]="RETENCAO","RETENCAO",BaseClientes[[#This Row],[tipoDeCliente]]="NORMAL","CONSULTORIA",BaseClientes[[#This Row],[tipoDeCliente]]="HIBRIDO","CONSULTORIA")</f>
        <v>RETENCAO</v>
      </c>
      <c r="S501" s="68" t="s">
        <v>49</v>
      </c>
      <c r="T501" s="68" t="s">
        <v>50</v>
      </c>
      <c r="U501" s="68" t="s">
        <v>1364</v>
      </c>
      <c r="V501" s="71">
        <v>5581996751949</v>
      </c>
      <c r="W501" s="69">
        <v>45008</v>
      </c>
      <c r="X501" s="69">
        <v>45008</v>
      </c>
      <c r="Y501" s="68" t="s">
        <v>1363</v>
      </c>
      <c r="Z501" s="68" t="s">
        <v>1360</v>
      </c>
      <c r="AA501" s="68" t="s">
        <v>1358</v>
      </c>
      <c r="AB501" s="68" t="s">
        <v>3893</v>
      </c>
      <c r="AC501" s="68" t="s">
        <v>53</v>
      </c>
      <c r="AD501" s="68" t="s">
        <v>56</v>
      </c>
      <c r="AE501" s="68" t="s">
        <v>68</v>
      </c>
      <c r="AF501" s="72">
        <v>0</v>
      </c>
      <c r="AG501" s="68"/>
      <c r="AH501" s="68" t="s">
        <v>54</v>
      </c>
      <c r="AI501" s="68" t="s">
        <v>56</v>
      </c>
      <c r="AJ501" s="68" t="s">
        <v>54</v>
      </c>
      <c r="AK501" s="68" t="str" cm="1">
        <f t="array" ref="AK5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1" s="69" t="s">
        <v>58</v>
      </c>
      <c r="AM501" s="69"/>
    </row>
    <row r="502" spans="1:39" ht="15" customHeight="1" x14ac:dyDescent="0.3">
      <c r="A502" s="68">
        <v>579</v>
      </c>
      <c r="B502" s="68" t="s">
        <v>3091</v>
      </c>
      <c r="C502" s="69">
        <v>30910</v>
      </c>
      <c r="D502" s="68" t="s">
        <v>40</v>
      </c>
      <c r="E502" s="71">
        <v>18042023579</v>
      </c>
      <c r="F502" s="68">
        <v>2366836</v>
      </c>
      <c r="G502" s="68"/>
      <c r="H502" s="68"/>
      <c r="I502" s="68" t="s">
        <v>4570</v>
      </c>
      <c r="J502" s="68" t="s">
        <v>4571</v>
      </c>
      <c r="K502" s="105" t="s">
        <v>4572</v>
      </c>
      <c r="L502" s="68" t="s">
        <v>4573</v>
      </c>
      <c r="M502" s="68" t="s">
        <v>3091</v>
      </c>
      <c r="N502" s="71">
        <v>5581991590074</v>
      </c>
      <c r="O502" s="71" t="s">
        <v>65</v>
      </c>
      <c r="P502" s="71"/>
      <c r="Q502" s="68" t="s">
        <v>66</v>
      </c>
      <c r="R502" s="68" t="str" cm="1">
        <f t="array" ref="R502">_xlfn.IFS(BaseClientes[[#This Row],[tipoDeCliente]]="ADVISOR","ADVISOR",BaseClientes[[#This Row],[tipoDeCliente]]="FAMILIA","RETENCAO",BaseClientes[[#This Row],[tipoDeCliente]]="RETENCAO","RETENCAO",BaseClientes[[#This Row],[tipoDeCliente]]="NORMAL","CONSULTORIA",BaseClientes[[#This Row],[tipoDeCliente]]="HIBRIDO","CONSULTORIA")</f>
        <v>CONSULTORIA</v>
      </c>
      <c r="S502" s="68" t="s">
        <v>49</v>
      </c>
      <c r="T502" s="68" t="s">
        <v>50</v>
      </c>
      <c r="U502" s="68" t="s">
        <v>4574</v>
      </c>
      <c r="V502" s="71">
        <v>5581991590074</v>
      </c>
      <c r="W502" s="69">
        <v>45034</v>
      </c>
      <c r="X502" s="69">
        <v>45034</v>
      </c>
      <c r="Y502" s="68" t="s">
        <v>3613</v>
      </c>
      <c r="Z502" s="68" t="s">
        <v>4573</v>
      </c>
      <c r="AA502" s="68" t="s">
        <v>3091</v>
      </c>
      <c r="AB502" s="68" t="s">
        <v>678</v>
      </c>
      <c r="AC502" s="68" t="s">
        <v>53</v>
      </c>
      <c r="AD502" s="68" t="s">
        <v>54</v>
      </c>
      <c r="AE502" s="68" t="s">
        <v>176</v>
      </c>
      <c r="AF502" s="72">
        <v>1</v>
      </c>
      <c r="AG502" s="68" t="s">
        <v>187</v>
      </c>
      <c r="AH502" s="68" t="s">
        <v>54</v>
      </c>
      <c r="AI502" s="68" t="s">
        <v>56</v>
      </c>
      <c r="AJ502" s="68" t="s">
        <v>54</v>
      </c>
      <c r="AK502" s="68" t="str" cm="1">
        <f t="array" ref="AK5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2" s="69" t="s">
        <v>58</v>
      </c>
      <c r="AM502" s="69"/>
    </row>
    <row r="503" spans="1:39" ht="15" customHeight="1" x14ac:dyDescent="0.3">
      <c r="A503" s="68">
        <v>580</v>
      </c>
      <c r="B503" s="68" t="s">
        <v>3093</v>
      </c>
      <c r="C503" s="69">
        <v>32314</v>
      </c>
      <c r="D503" s="68" t="s">
        <v>40</v>
      </c>
      <c r="E503" s="71">
        <v>27042023580</v>
      </c>
      <c r="F503" s="68">
        <v>2922529</v>
      </c>
      <c r="G503" s="68"/>
      <c r="H503" s="68"/>
      <c r="I503" s="68" t="s">
        <v>4589</v>
      </c>
      <c r="J503" s="68" t="s">
        <v>4590</v>
      </c>
      <c r="K503" s="70" t="s">
        <v>4591</v>
      </c>
      <c r="L503" s="68" t="s">
        <v>4592</v>
      </c>
      <c r="M503" s="68" t="s">
        <v>3093</v>
      </c>
      <c r="N503" s="71">
        <v>5581998768467</v>
      </c>
      <c r="O503" s="71" t="s">
        <v>106</v>
      </c>
      <c r="P503" s="71"/>
      <c r="Q503" s="68" t="s">
        <v>1749</v>
      </c>
      <c r="R503" s="68" t="str" cm="1">
        <f t="array" ref="R503">_xlfn.IFS(BaseClientes[[#This Row],[tipoDeCliente]]="ADVISOR","ADVISOR",BaseClientes[[#This Row],[tipoDeCliente]]="FAMILIA","RETENCAO",BaseClientes[[#This Row],[tipoDeCliente]]="RETENCAO","RETENCAO",BaseClientes[[#This Row],[tipoDeCliente]]="NORMAL","CONSULTORIA",BaseClientes[[#This Row],[tipoDeCliente]]="HIBRIDO","CONSULTORIA")</f>
        <v>CONSULTORIA</v>
      </c>
      <c r="S503" s="68" t="s">
        <v>49</v>
      </c>
      <c r="T503" s="68" t="s">
        <v>50</v>
      </c>
      <c r="U503" s="68">
        <v>50610160</v>
      </c>
      <c r="V503" s="71">
        <v>5581998768467</v>
      </c>
      <c r="W503" s="69">
        <v>45043</v>
      </c>
      <c r="X503" s="69">
        <v>45043</v>
      </c>
      <c r="Y503" s="68" t="s">
        <v>4593</v>
      </c>
      <c r="Z503" s="68" t="s">
        <v>4592</v>
      </c>
      <c r="AA503" s="68" t="s">
        <v>3093</v>
      </c>
      <c r="AB503" s="68" t="s">
        <v>3912</v>
      </c>
      <c r="AC503" s="68" t="s">
        <v>140</v>
      </c>
      <c r="AD503" s="68" t="s">
        <v>54</v>
      </c>
      <c r="AE503" s="68" t="s">
        <v>176</v>
      </c>
      <c r="AF503" s="72">
        <v>1</v>
      </c>
      <c r="AG503" s="68">
        <v>8</v>
      </c>
      <c r="AH503" s="68" t="s">
        <v>54</v>
      </c>
      <c r="AI503" s="68" t="s">
        <v>56</v>
      </c>
      <c r="AJ503" s="68" t="s">
        <v>54</v>
      </c>
      <c r="AK503" s="68" t="str" cm="1">
        <f t="array" ref="AK5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3" s="69" t="s">
        <v>58</v>
      </c>
      <c r="AM503" s="69"/>
    </row>
    <row r="504" spans="1:39" ht="15" customHeight="1" x14ac:dyDescent="0.3">
      <c r="A504" s="68">
        <v>581</v>
      </c>
      <c r="B504" s="68" t="s">
        <v>3095</v>
      </c>
      <c r="C504" s="69">
        <v>29654</v>
      </c>
      <c r="D504" s="68" t="s">
        <v>72</v>
      </c>
      <c r="E504" s="71">
        <v>28042023581</v>
      </c>
      <c r="F504" s="68">
        <v>2065066</v>
      </c>
      <c r="G504" s="68"/>
      <c r="H504" s="68"/>
      <c r="I504" s="68" t="s">
        <v>4604</v>
      </c>
      <c r="J504" s="68" t="s">
        <v>4605</v>
      </c>
      <c r="K504" s="105" t="s">
        <v>4606</v>
      </c>
      <c r="L504" s="68" t="s">
        <v>4607</v>
      </c>
      <c r="M504" s="68" t="s">
        <v>3095</v>
      </c>
      <c r="N504" s="71">
        <v>5511986026071</v>
      </c>
      <c r="O504" s="71" t="s">
        <v>106</v>
      </c>
      <c r="P504" s="71"/>
      <c r="Q504" s="68" t="s">
        <v>1749</v>
      </c>
      <c r="R504" s="68" t="str" cm="1">
        <f t="array" ref="R504">_xlfn.IFS(BaseClientes[[#This Row],[tipoDeCliente]]="ADVISOR","ADVISOR",BaseClientes[[#This Row],[tipoDeCliente]]="FAMILIA","RETENCAO",BaseClientes[[#This Row],[tipoDeCliente]]="RETENCAO","RETENCAO",BaseClientes[[#This Row],[tipoDeCliente]]="NORMAL","CONSULTORIA",BaseClientes[[#This Row],[tipoDeCliente]]="HIBRIDO","CONSULTORIA")</f>
        <v>CONSULTORIA</v>
      </c>
      <c r="S504" s="68" t="s">
        <v>2799</v>
      </c>
      <c r="T504" s="68" t="s">
        <v>185</v>
      </c>
      <c r="U504" s="68" t="s">
        <v>4608</v>
      </c>
      <c r="V504" s="71">
        <v>5511986026071</v>
      </c>
      <c r="W504" s="69">
        <v>45044</v>
      </c>
      <c r="X504" s="69">
        <v>45044</v>
      </c>
      <c r="Y504" s="68" t="s">
        <v>4609</v>
      </c>
      <c r="Z504" s="68" t="s">
        <v>4607</v>
      </c>
      <c r="AA504" s="68" t="s">
        <v>3095</v>
      </c>
      <c r="AB504" s="68" t="s">
        <v>4060</v>
      </c>
      <c r="AC504" s="68" t="s">
        <v>2015</v>
      </c>
      <c r="AD504" s="68" t="s">
        <v>4533</v>
      </c>
      <c r="AE504" s="68" t="s">
        <v>176</v>
      </c>
      <c r="AF504" s="72">
        <v>1</v>
      </c>
      <c r="AG504" s="68">
        <v>4</v>
      </c>
      <c r="AH504" s="68" t="s">
        <v>54</v>
      </c>
      <c r="AI504" s="68" t="s">
        <v>56</v>
      </c>
      <c r="AJ504" s="68" t="s">
        <v>54</v>
      </c>
      <c r="AK504" s="68" t="str" cm="1">
        <f t="array" ref="AK5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4" s="69" t="s">
        <v>58</v>
      </c>
      <c r="AM504" s="69"/>
    </row>
    <row r="505" spans="1:39" ht="15" customHeight="1" x14ac:dyDescent="0.3">
      <c r="A505" s="68">
        <v>582</v>
      </c>
      <c r="B505" s="68" t="s">
        <v>3136</v>
      </c>
      <c r="C505" s="69">
        <v>35002</v>
      </c>
      <c r="D505" s="68" t="s">
        <v>40</v>
      </c>
      <c r="E505" s="71">
        <v>5052023582</v>
      </c>
      <c r="F505" s="68">
        <v>2247538</v>
      </c>
      <c r="G505" s="68"/>
      <c r="H505" s="68"/>
      <c r="I505" s="68" t="s">
        <v>42</v>
      </c>
      <c r="J505" s="68" t="s">
        <v>4634</v>
      </c>
      <c r="K505" s="70" t="s">
        <v>4635</v>
      </c>
      <c r="L505" s="68" t="s">
        <v>3662</v>
      </c>
      <c r="M505" s="68" t="s">
        <v>3136</v>
      </c>
      <c r="N505" s="71">
        <v>5543991094016</v>
      </c>
      <c r="O505" s="71"/>
      <c r="P505" s="71"/>
      <c r="Q505" s="68" t="s">
        <v>2104</v>
      </c>
      <c r="R505" s="68" t="str" cm="1">
        <f t="array" ref="R505">_xlfn.IFS(BaseClientes[[#This Row],[tipoDeCliente]]="ADVISOR","ADVISOR",BaseClientes[[#This Row],[tipoDeCliente]]="FAMILIA","RETENCAO",BaseClientes[[#This Row],[tipoDeCliente]]="RETENCAO","RETENCAO",BaseClientes[[#This Row],[tipoDeCliente]]="NORMAL","CONSULTORIA",BaseClientes[[#This Row],[tipoDeCliente]]="HIBRIDO","CONSULTORIA")</f>
        <v>ADVISOR</v>
      </c>
      <c r="S505" s="68" t="s">
        <v>2799</v>
      </c>
      <c r="T505" s="68" t="s">
        <v>185</v>
      </c>
      <c r="U505" s="68" t="s">
        <v>4636</v>
      </c>
      <c r="V505" s="71">
        <v>5543991094016</v>
      </c>
      <c r="W505" s="69">
        <v>45051</v>
      </c>
      <c r="X505" s="69">
        <v>45051</v>
      </c>
      <c r="Y505" s="68" t="s">
        <v>3662</v>
      </c>
      <c r="Z505" s="68" t="s">
        <v>3662</v>
      </c>
      <c r="AA505" s="68" t="s">
        <v>3136</v>
      </c>
      <c r="AB505" s="68" t="s">
        <v>3995</v>
      </c>
      <c r="AC505" s="68" t="s">
        <v>140</v>
      </c>
      <c r="AD505" s="68" t="s">
        <v>54</v>
      </c>
      <c r="AE505" s="68" t="s">
        <v>2104</v>
      </c>
      <c r="AF505" s="72">
        <v>1</v>
      </c>
      <c r="AG505" s="68"/>
      <c r="AH505" s="68" t="s">
        <v>56</v>
      </c>
      <c r="AI505" s="68" t="s">
        <v>56</v>
      </c>
      <c r="AJ505" s="68" t="s">
        <v>56</v>
      </c>
      <c r="AK505" s="68" t="str" cm="1">
        <f t="array" ref="AK5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5" s="69" t="s">
        <v>69</v>
      </c>
      <c r="AM505" s="69">
        <v>45189</v>
      </c>
    </row>
    <row r="506" spans="1:39" ht="15" customHeight="1" x14ac:dyDescent="0.3">
      <c r="A506" s="68">
        <v>583</v>
      </c>
      <c r="B506" s="68" t="s">
        <v>3406</v>
      </c>
      <c r="C506" s="69">
        <v>31400</v>
      </c>
      <c r="D506" s="68" t="s">
        <v>40</v>
      </c>
      <c r="E506" s="71">
        <v>9052023583</v>
      </c>
      <c r="F506" s="68">
        <v>189530</v>
      </c>
      <c r="G506" s="68">
        <v>5106567</v>
      </c>
      <c r="H506" s="68"/>
      <c r="I506" s="68" t="s">
        <v>4649</v>
      </c>
      <c r="J506" s="68" t="s">
        <v>4650</v>
      </c>
      <c r="K506" s="70" t="s">
        <v>4651</v>
      </c>
      <c r="L506" s="68" t="s">
        <v>4652</v>
      </c>
      <c r="M506" s="68" t="s">
        <v>3406</v>
      </c>
      <c r="N506" s="71">
        <v>5511992383364</v>
      </c>
      <c r="O506" s="71" t="s">
        <v>106</v>
      </c>
      <c r="P506" s="71"/>
      <c r="Q506" s="68" t="s">
        <v>1749</v>
      </c>
      <c r="R506" s="68" t="str" cm="1">
        <f t="array" ref="R506">_xlfn.IFS(BaseClientes[[#This Row],[tipoDeCliente]]="ADVISOR","ADVISOR",BaseClientes[[#This Row],[tipoDeCliente]]="FAMILIA","RETENCAO",BaseClientes[[#This Row],[tipoDeCliente]]="RETENCAO","RETENCAO",BaseClientes[[#This Row],[tipoDeCliente]]="NORMAL","CONSULTORIA",BaseClientes[[#This Row],[tipoDeCliente]]="HIBRIDO","CONSULTORIA")</f>
        <v>RETENCAO</v>
      </c>
      <c r="S506" s="68" t="s">
        <v>49</v>
      </c>
      <c r="T506" s="68" t="s">
        <v>50</v>
      </c>
      <c r="U506" s="68" t="s">
        <v>4653</v>
      </c>
      <c r="V506" s="71">
        <v>5511992383364</v>
      </c>
      <c r="W506" s="69">
        <v>45055</v>
      </c>
      <c r="X506" s="69">
        <v>45055</v>
      </c>
      <c r="Y506" s="68" t="s">
        <v>3649</v>
      </c>
      <c r="Z506" s="68" t="s">
        <v>4652</v>
      </c>
      <c r="AA506" s="68" t="s">
        <v>3406</v>
      </c>
      <c r="AB506" s="68" t="s">
        <v>4064</v>
      </c>
      <c r="AC506" s="68" t="s">
        <v>53</v>
      </c>
      <c r="AD506" s="68" t="s">
        <v>54</v>
      </c>
      <c r="AE506" s="68" t="s">
        <v>68</v>
      </c>
      <c r="AF506" s="72">
        <v>0</v>
      </c>
      <c r="AG506" s="68"/>
      <c r="AH506" s="68" t="s">
        <v>54</v>
      </c>
      <c r="AI506" s="68" t="s">
        <v>56</v>
      </c>
      <c r="AJ506" s="68" t="s">
        <v>54</v>
      </c>
      <c r="AK506" s="68" t="str" cm="1">
        <f t="array" ref="AK5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6" s="69" t="s">
        <v>58</v>
      </c>
      <c r="AM506" s="69"/>
    </row>
    <row r="507" spans="1:39" ht="15" customHeight="1" x14ac:dyDescent="0.3">
      <c r="A507" s="68">
        <v>584</v>
      </c>
      <c r="B507" s="68" t="s">
        <v>3488</v>
      </c>
      <c r="C507" s="69">
        <v>31769</v>
      </c>
      <c r="D507" s="68" t="s">
        <v>72</v>
      </c>
      <c r="E507" s="71">
        <v>17022023584</v>
      </c>
      <c r="F507" s="68">
        <v>11128846</v>
      </c>
      <c r="G507" s="68"/>
      <c r="H507" s="68"/>
      <c r="I507" s="68" t="s">
        <v>4443</v>
      </c>
      <c r="J507" s="68" t="s">
        <v>4444</v>
      </c>
      <c r="K507" s="70" t="s">
        <v>4439</v>
      </c>
      <c r="L507" s="68" t="s">
        <v>4445</v>
      </c>
      <c r="M507" s="68" t="s">
        <v>3081</v>
      </c>
      <c r="N507" s="71">
        <v>5573991945331</v>
      </c>
      <c r="O507" s="71" t="s">
        <v>65</v>
      </c>
      <c r="P507" s="71"/>
      <c r="Q507" s="68" t="s">
        <v>1749</v>
      </c>
      <c r="R507" s="68" t="str" cm="1">
        <f t="array" ref="R507">_xlfn.IFS(BaseClientes[[#This Row],[tipoDeCliente]]="ADVISOR","ADVISOR",BaseClientes[[#This Row],[tipoDeCliente]]="FAMILIA","RETENCAO",BaseClientes[[#This Row],[tipoDeCliente]]="RETENCAO","RETENCAO",BaseClientes[[#This Row],[tipoDeCliente]]="NORMAL","CONSULTORIA",BaseClientes[[#This Row],[tipoDeCliente]]="HIBRIDO","CONSULTORIA")</f>
        <v>CONSULTORIA</v>
      </c>
      <c r="S507" s="68" t="s">
        <v>4441</v>
      </c>
      <c r="T507" s="68" t="s">
        <v>296</v>
      </c>
      <c r="U507" s="68" t="s">
        <v>4442</v>
      </c>
      <c r="V507" s="71">
        <v>5573991945331</v>
      </c>
      <c r="W507" s="69">
        <v>44974</v>
      </c>
      <c r="X507" s="69">
        <v>44974</v>
      </c>
      <c r="Y507" s="68" t="s">
        <v>3602</v>
      </c>
      <c r="Z507" s="68" t="s">
        <v>4440</v>
      </c>
      <c r="AA507" s="68" t="s">
        <v>3081</v>
      </c>
      <c r="AB507" s="68" t="s">
        <v>3893</v>
      </c>
      <c r="AC507" s="68" t="s">
        <v>53</v>
      </c>
      <c r="AD507" s="68" t="s">
        <v>56</v>
      </c>
      <c r="AE507" s="68" t="s">
        <v>176</v>
      </c>
      <c r="AF507" s="72">
        <v>1</v>
      </c>
      <c r="AG507" s="68">
        <v>4</v>
      </c>
      <c r="AH507" s="68" t="s">
        <v>54</v>
      </c>
      <c r="AI507" s="68" t="s">
        <v>56</v>
      </c>
      <c r="AJ507" s="68" t="s">
        <v>54</v>
      </c>
      <c r="AK507" s="68" t="str" cm="1">
        <f t="array" ref="AK5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7" s="69" t="s">
        <v>58</v>
      </c>
      <c r="AM507" s="69"/>
    </row>
    <row r="508" spans="1:39" ht="15" customHeight="1" x14ac:dyDescent="0.3">
      <c r="A508" s="68">
        <v>585</v>
      </c>
      <c r="B508" s="68" t="s">
        <v>3405</v>
      </c>
      <c r="C508" s="69">
        <v>33047</v>
      </c>
      <c r="D508" s="68" t="s">
        <v>72</v>
      </c>
      <c r="E508" s="71">
        <v>9052023585</v>
      </c>
      <c r="F508" s="68"/>
      <c r="G508" s="68"/>
      <c r="H508" s="68"/>
      <c r="I508" s="68" t="s">
        <v>42</v>
      </c>
      <c r="J508" s="68" t="s">
        <v>4645</v>
      </c>
      <c r="K508" s="70" t="s">
        <v>4646</v>
      </c>
      <c r="L508" s="68" t="s">
        <v>4647</v>
      </c>
      <c r="M508" s="68" t="s">
        <v>400</v>
      </c>
      <c r="N508" s="71">
        <v>5511999411646</v>
      </c>
      <c r="O508" s="71" t="s">
        <v>65</v>
      </c>
      <c r="P508" s="71"/>
      <c r="Q508" s="68" t="s">
        <v>66</v>
      </c>
      <c r="R508" s="68" t="str" cm="1">
        <f t="array" ref="R508">_xlfn.IFS(BaseClientes[[#This Row],[tipoDeCliente]]="ADVISOR","ADVISOR",BaseClientes[[#This Row],[tipoDeCliente]]="FAMILIA","RETENCAO",BaseClientes[[#This Row],[tipoDeCliente]]="RETENCAO","RETENCAO",BaseClientes[[#This Row],[tipoDeCliente]]="NORMAL","CONSULTORIA",BaseClientes[[#This Row],[tipoDeCliente]]="HIBRIDO","CONSULTORIA")</f>
        <v>RETENCAO</v>
      </c>
      <c r="S508" s="68" t="s">
        <v>49</v>
      </c>
      <c r="T508" s="68" t="s">
        <v>50</v>
      </c>
      <c r="U508" s="68" t="s">
        <v>4648</v>
      </c>
      <c r="V508" s="71">
        <v>5511999411646</v>
      </c>
      <c r="W508" s="69">
        <v>45055</v>
      </c>
      <c r="X508" s="69">
        <v>44106</v>
      </c>
      <c r="Y508" s="68" t="s">
        <v>405</v>
      </c>
      <c r="Z508" s="68" t="s">
        <v>4647</v>
      </c>
      <c r="AA508" s="68" t="s">
        <v>3405</v>
      </c>
      <c r="AB508" s="68" t="s">
        <v>3902</v>
      </c>
      <c r="AC508" s="68" t="s">
        <v>140</v>
      </c>
      <c r="AD508" s="68" t="s">
        <v>54</v>
      </c>
      <c r="AE508" s="68" t="s">
        <v>68</v>
      </c>
      <c r="AF508" s="72">
        <v>0</v>
      </c>
      <c r="AG508" s="68"/>
      <c r="AH508" s="68" t="s">
        <v>54</v>
      </c>
      <c r="AI508" s="68" t="s">
        <v>56</v>
      </c>
      <c r="AJ508" s="68" t="s">
        <v>54</v>
      </c>
      <c r="AK508" s="68" t="str" cm="1">
        <f t="array" ref="AK5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8" s="69" t="s">
        <v>69</v>
      </c>
      <c r="AM508" s="69">
        <v>45593</v>
      </c>
    </row>
    <row r="509" spans="1:39" ht="15" customHeight="1" x14ac:dyDescent="0.3">
      <c r="A509" s="68">
        <v>586</v>
      </c>
      <c r="B509" s="68" t="s">
        <v>3402</v>
      </c>
      <c r="C509" s="69">
        <v>30380</v>
      </c>
      <c r="D509" s="68" t="s">
        <v>72</v>
      </c>
      <c r="E509" s="71">
        <v>12042023586</v>
      </c>
      <c r="F509" s="68">
        <v>11279991</v>
      </c>
      <c r="G509" s="68"/>
      <c r="H509" s="68"/>
      <c r="I509" s="68" t="s">
        <v>42</v>
      </c>
      <c r="J509" s="68" t="s">
        <v>4566</v>
      </c>
      <c r="K509" s="70" t="s">
        <v>4567</v>
      </c>
      <c r="L509" s="68" t="s">
        <v>4568</v>
      </c>
      <c r="M509" s="68" t="s">
        <v>3402</v>
      </c>
      <c r="N509" s="71">
        <v>5521967302010</v>
      </c>
      <c r="O509" s="71" t="s">
        <v>65</v>
      </c>
      <c r="P509" s="71"/>
      <c r="Q509" s="68" t="s">
        <v>1073</v>
      </c>
      <c r="R509" s="68" t="str" cm="1">
        <f t="array" ref="R509">_xlfn.IFS(BaseClientes[[#This Row],[tipoDeCliente]]="ADVISOR","ADVISOR",BaseClientes[[#This Row],[tipoDeCliente]]="FAMILIA","RETENCAO",BaseClientes[[#This Row],[tipoDeCliente]]="RETENCAO","RETENCAO",BaseClientes[[#This Row],[tipoDeCliente]]="NORMAL","CONSULTORIA",BaseClientes[[#This Row],[tipoDeCliente]]="HIBRIDO","CONSULTORIA")</f>
        <v>RETENCAO</v>
      </c>
      <c r="S509" s="68" t="s">
        <v>470</v>
      </c>
      <c r="T509" s="68" t="s">
        <v>434</v>
      </c>
      <c r="U509" s="68" t="s">
        <v>4569</v>
      </c>
      <c r="V509" s="71">
        <v>5521967302010</v>
      </c>
      <c r="W509" s="69">
        <v>45028</v>
      </c>
      <c r="X509" s="69">
        <v>45028</v>
      </c>
      <c r="Y509" s="68" t="s">
        <v>3651</v>
      </c>
      <c r="Z509" s="68" t="s">
        <v>4568</v>
      </c>
      <c r="AA509" s="68" t="s">
        <v>3402</v>
      </c>
      <c r="AB509" s="68" t="s">
        <v>3905</v>
      </c>
      <c r="AC509" s="68" t="s">
        <v>140</v>
      </c>
      <c r="AD509" s="68" t="s">
        <v>54</v>
      </c>
      <c r="AE509" s="68" t="s">
        <v>68</v>
      </c>
      <c r="AF509" s="72">
        <v>0</v>
      </c>
      <c r="AG509" s="68"/>
      <c r="AH509" s="68" t="s">
        <v>56</v>
      </c>
      <c r="AI509" s="68" t="s">
        <v>56</v>
      </c>
      <c r="AJ509" s="68" t="s">
        <v>56</v>
      </c>
      <c r="AK509" s="68" t="str" cm="1">
        <f t="array" ref="AK5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9" s="69" t="s">
        <v>69</v>
      </c>
      <c r="AM509" s="69">
        <v>45860</v>
      </c>
    </row>
    <row r="510" spans="1:39" ht="15" customHeight="1" x14ac:dyDescent="0.3">
      <c r="A510" s="68">
        <v>587</v>
      </c>
      <c r="B510" s="68" t="s">
        <v>3489</v>
      </c>
      <c r="C510" s="69">
        <v>20196</v>
      </c>
      <c r="D510" s="68" t="s">
        <v>72</v>
      </c>
      <c r="E510" s="71">
        <v>15052023587</v>
      </c>
      <c r="F510" s="68">
        <v>3422255</v>
      </c>
      <c r="G510" s="68">
        <v>4562545</v>
      </c>
      <c r="H510" s="68"/>
      <c r="I510" s="68" t="s">
        <v>4654</v>
      </c>
      <c r="J510" s="68" t="s">
        <v>4655</v>
      </c>
      <c r="K510" s="70" t="s">
        <v>1414</v>
      </c>
      <c r="L510" s="68" t="s">
        <v>3616</v>
      </c>
      <c r="M510" s="68" t="s">
        <v>1409</v>
      </c>
      <c r="N510" s="71">
        <v>5581995125100</v>
      </c>
      <c r="O510" s="71" t="s">
        <v>65</v>
      </c>
      <c r="P510" s="71" t="s">
        <v>65</v>
      </c>
      <c r="Q510" s="68" t="s">
        <v>66</v>
      </c>
      <c r="R510" s="68" t="str" cm="1">
        <f t="array" ref="R510">_xlfn.IFS(BaseClientes[[#This Row],[tipoDeCliente]]="ADVISOR","ADVISOR",BaseClientes[[#This Row],[tipoDeCliente]]="FAMILIA","RETENCAO",BaseClientes[[#This Row],[tipoDeCliente]]="RETENCAO","RETENCAO",BaseClientes[[#This Row],[tipoDeCliente]]="NORMAL","CONSULTORIA",BaseClientes[[#This Row],[tipoDeCliente]]="HIBRIDO","CONSULTORIA")</f>
        <v>CONSULTORIA</v>
      </c>
      <c r="S510" s="68" t="s">
        <v>49</v>
      </c>
      <c r="T510" s="68" t="s">
        <v>50</v>
      </c>
      <c r="U510" s="68" t="s">
        <v>259</v>
      </c>
      <c r="V510" s="71">
        <v>5581995125100</v>
      </c>
      <c r="W510" s="69">
        <v>45061</v>
      </c>
      <c r="X510" s="69">
        <v>45061</v>
      </c>
      <c r="Y510" s="68" t="s">
        <v>1415</v>
      </c>
      <c r="Z510" s="68" t="s">
        <v>1412</v>
      </c>
      <c r="AA510" s="68" t="s">
        <v>3489</v>
      </c>
      <c r="AB510" s="68" t="s">
        <v>3899</v>
      </c>
      <c r="AC510" s="68" t="s">
        <v>53</v>
      </c>
      <c r="AD510" s="68" t="s">
        <v>56</v>
      </c>
      <c r="AE510" s="68" t="s">
        <v>176</v>
      </c>
      <c r="AF510" s="72">
        <v>1</v>
      </c>
      <c r="AG510" s="68"/>
      <c r="AH510" s="68" t="s">
        <v>54</v>
      </c>
      <c r="AI510" s="68" t="s">
        <v>54</v>
      </c>
      <c r="AJ510" s="68" t="s">
        <v>54</v>
      </c>
      <c r="AK510" s="68" t="str" cm="1">
        <f t="array" ref="AK5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0" s="69" t="s">
        <v>58</v>
      </c>
      <c r="AM510" s="69"/>
    </row>
    <row r="511" spans="1:39" ht="15" customHeight="1" x14ac:dyDescent="0.3">
      <c r="A511" s="68">
        <v>588</v>
      </c>
      <c r="B511" s="68" t="s">
        <v>3094</v>
      </c>
      <c r="C511" s="69">
        <v>22692</v>
      </c>
      <c r="D511" s="68" t="s">
        <v>40</v>
      </c>
      <c r="E511" s="71">
        <v>27042023588</v>
      </c>
      <c r="F511" s="68">
        <v>11465487</v>
      </c>
      <c r="G511" s="68"/>
      <c r="H511" s="68"/>
      <c r="I511" s="68" t="s">
        <v>42</v>
      </c>
      <c r="J511" s="68" t="s">
        <v>4585</v>
      </c>
      <c r="K511" s="70" t="s">
        <v>4586</v>
      </c>
      <c r="L511" s="68" t="s">
        <v>4587</v>
      </c>
      <c r="M511" s="68" t="s">
        <v>3094</v>
      </c>
      <c r="N511" s="71">
        <v>5581991723616</v>
      </c>
      <c r="O511" s="71" t="s">
        <v>65</v>
      </c>
      <c r="P511" s="71"/>
      <c r="Q511" s="68" t="s">
        <v>66</v>
      </c>
      <c r="R511" s="68" t="str" cm="1">
        <f t="array" ref="R511">_xlfn.IFS(BaseClientes[[#This Row],[tipoDeCliente]]="ADVISOR","ADVISOR",BaseClientes[[#This Row],[tipoDeCliente]]="FAMILIA","RETENCAO",BaseClientes[[#This Row],[tipoDeCliente]]="RETENCAO","RETENCAO",BaseClientes[[#This Row],[tipoDeCliente]]="NORMAL","CONSULTORIA",BaseClientes[[#This Row],[tipoDeCliente]]="HIBRIDO","CONSULTORIA")</f>
        <v>CONSULTORIA</v>
      </c>
      <c r="S511" s="68" t="s">
        <v>2407</v>
      </c>
      <c r="T511" s="68" t="s">
        <v>50</v>
      </c>
      <c r="U511" s="68" t="s">
        <v>4588</v>
      </c>
      <c r="V511" s="71">
        <v>5581991723616</v>
      </c>
      <c r="W511" s="69">
        <v>45043</v>
      </c>
      <c r="X511" s="69">
        <v>45043</v>
      </c>
      <c r="Y511" s="68" t="s">
        <v>4587</v>
      </c>
      <c r="Z511" s="68" t="s">
        <v>4587</v>
      </c>
      <c r="AA511" s="68" t="s">
        <v>3094</v>
      </c>
      <c r="AB511" s="68" t="s">
        <v>3899</v>
      </c>
      <c r="AC511" s="68" t="s">
        <v>53</v>
      </c>
      <c r="AD511" s="68" t="s">
        <v>54</v>
      </c>
      <c r="AE511" s="68" t="s">
        <v>176</v>
      </c>
      <c r="AF511" s="72">
        <v>1</v>
      </c>
      <c r="AG511" s="68">
        <v>1</v>
      </c>
      <c r="AH511" s="68" t="s">
        <v>54</v>
      </c>
      <c r="AI511" s="68" t="s">
        <v>56</v>
      </c>
      <c r="AJ511" s="68" t="s">
        <v>54</v>
      </c>
      <c r="AK511" s="68" t="str" cm="1">
        <f t="array" ref="AK5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1" s="69" t="s">
        <v>69</v>
      </c>
      <c r="AM511" s="69">
        <v>45593</v>
      </c>
    </row>
    <row r="512" spans="1:39" ht="15" customHeight="1" x14ac:dyDescent="0.3">
      <c r="A512" s="68">
        <v>589</v>
      </c>
      <c r="B512" s="68" t="s">
        <v>3461</v>
      </c>
      <c r="C512" s="69">
        <v>24832</v>
      </c>
      <c r="D512" s="68" t="s">
        <v>72</v>
      </c>
      <c r="E512" s="71">
        <v>24052023589</v>
      </c>
      <c r="F512" s="68">
        <v>2301033</v>
      </c>
      <c r="G512" s="68"/>
      <c r="H512" s="68"/>
      <c r="I512" s="68" t="s">
        <v>42</v>
      </c>
      <c r="J512" s="68" t="s">
        <v>4674</v>
      </c>
      <c r="K512" s="70" t="s">
        <v>4675</v>
      </c>
      <c r="L512" s="68" t="s">
        <v>4676</v>
      </c>
      <c r="M512" s="68" t="s">
        <v>3461</v>
      </c>
      <c r="N512" s="71">
        <v>5581988311553</v>
      </c>
      <c r="O512" s="71" t="s">
        <v>65</v>
      </c>
      <c r="P512" s="71"/>
      <c r="Q512" s="68" t="s">
        <v>304</v>
      </c>
      <c r="R512" s="68" t="str" cm="1">
        <f t="array" ref="R512">_xlfn.IFS(BaseClientes[[#This Row],[tipoDeCliente]]="ADVISOR","ADVISOR",BaseClientes[[#This Row],[tipoDeCliente]]="FAMILIA","RETENCAO",BaseClientes[[#This Row],[tipoDeCliente]]="RETENCAO","RETENCAO",BaseClientes[[#This Row],[tipoDeCliente]]="NORMAL","CONSULTORIA",BaseClientes[[#This Row],[tipoDeCliente]]="HIBRIDO","CONSULTORIA")</f>
        <v>CONSULTORIA</v>
      </c>
      <c r="S512" s="68" t="s">
        <v>2407</v>
      </c>
      <c r="T512" s="68" t="s">
        <v>50</v>
      </c>
      <c r="U512" s="68" t="s">
        <v>4677</v>
      </c>
      <c r="V512" s="71">
        <v>5581988311553</v>
      </c>
      <c r="W512" s="69">
        <v>45070</v>
      </c>
      <c r="X512" s="69">
        <v>45070</v>
      </c>
      <c r="Y512" s="68" t="s">
        <v>4676</v>
      </c>
      <c r="Z512" s="68" t="s">
        <v>4676</v>
      </c>
      <c r="AA512" s="68" t="s">
        <v>3461</v>
      </c>
      <c r="AB512" s="68" t="s">
        <v>3893</v>
      </c>
      <c r="AC512" s="68" t="s">
        <v>53</v>
      </c>
      <c r="AD512" s="68" t="s">
        <v>54</v>
      </c>
      <c r="AE512" s="68" t="s">
        <v>176</v>
      </c>
      <c r="AF512" s="72">
        <v>1</v>
      </c>
      <c r="AG512" s="68">
        <v>5</v>
      </c>
      <c r="AH512" s="68" t="s">
        <v>54</v>
      </c>
      <c r="AI512" s="68" t="s">
        <v>56</v>
      </c>
      <c r="AJ512" s="68" t="s">
        <v>54</v>
      </c>
      <c r="AK512" s="68" t="str" cm="1">
        <f t="array" ref="AK5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2" s="69" t="s">
        <v>69</v>
      </c>
      <c r="AM512" s="69">
        <v>45191</v>
      </c>
    </row>
    <row r="513" spans="1:39" ht="15" customHeight="1" x14ac:dyDescent="0.3">
      <c r="A513" s="68">
        <v>591</v>
      </c>
      <c r="B513" s="68" t="s">
        <v>3056</v>
      </c>
      <c r="C513" s="69">
        <v>24704</v>
      </c>
      <c r="D513" s="68" t="s">
        <v>72</v>
      </c>
      <c r="E513" s="71">
        <v>4052023591</v>
      </c>
      <c r="F513" s="68">
        <v>11515147</v>
      </c>
      <c r="G513" s="68"/>
      <c r="H513" s="68"/>
      <c r="I513" s="68" t="s">
        <v>42</v>
      </c>
      <c r="J513" s="68" t="s">
        <v>4626</v>
      </c>
      <c r="K513" s="70" t="s">
        <v>4627</v>
      </c>
      <c r="L513" s="68" t="s">
        <v>4628</v>
      </c>
      <c r="M513" s="68" t="s">
        <v>3056</v>
      </c>
      <c r="N513" s="71">
        <v>5581997057736</v>
      </c>
      <c r="O513" s="71" t="s">
        <v>65</v>
      </c>
      <c r="P513" s="71"/>
      <c r="Q513" s="68" t="s">
        <v>1749</v>
      </c>
      <c r="R513" s="68" t="str" cm="1">
        <f t="array" ref="R513">_xlfn.IFS(BaseClientes[[#This Row],[tipoDeCliente]]="ADVISOR","ADVISOR",BaseClientes[[#This Row],[tipoDeCliente]]="FAMILIA","RETENCAO",BaseClientes[[#This Row],[tipoDeCliente]]="RETENCAO","RETENCAO",BaseClientes[[#This Row],[tipoDeCliente]]="NORMAL","CONSULTORIA",BaseClientes[[#This Row],[tipoDeCliente]]="HIBRIDO","CONSULTORIA")</f>
        <v>CONSULTORIA</v>
      </c>
      <c r="S513" s="68" t="s">
        <v>49</v>
      </c>
      <c r="T513" s="68" t="s">
        <v>50</v>
      </c>
      <c r="U513" s="68" t="s">
        <v>4629</v>
      </c>
      <c r="V513" s="71">
        <v>5581997057736</v>
      </c>
      <c r="W513" s="69">
        <v>45050</v>
      </c>
      <c r="X513" s="69">
        <v>45050</v>
      </c>
      <c r="Y513" s="68" t="s">
        <v>4628</v>
      </c>
      <c r="Z513" s="68" t="s">
        <v>4628</v>
      </c>
      <c r="AA513" s="68" t="s">
        <v>3056</v>
      </c>
      <c r="AB513" s="68" t="s">
        <v>3893</v>
      </c>
      <c r="AC513" s="68" t="s">
        <v>53</v>
      </c>
      <c r="AD513" s="68" t="s">
        <v>54</v>
      </c>
      <c r="AE513" s="68" t="s">
        <v>176</v>
      </c>
      <c r="AF513" s="72">
        <v>1</v>
      </c>
      <c r="AG513" s="68">
        <v>4</v>
      </c>
      <c r="AH513" s="68" t="s">
        <v>54</v>
      </c>
      <c r="AI513" s="68" t="s">
        <v>56</v>
      </c>
      <c r="AJ513" s="68" t="s">
        <v>54</v>
      </c>
      <c r="AK513" s="68" t="str" cm="1">
        <f t="array" ref="AK5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3" s="69" t="s">
        <v>69</v>
      </c>
      <c r="AM513" s="69">
        <v>45414</v>
      </c>
    </row>
    <row r="514" spans="1:39" ht="15" customHeight="1" x14ac:dyDescent="0.3">
      <c r="A514" s="68">
        <v>592</v>
      </c>
      <c r="B514" s="68" t="s">
        <v>3099</v>
      </c>
      <c r="C514" s="69">
        <v>31106</v>
      </c>
      <c r="D514" s="68" t="s">
        <v>40</v>
      </c>
      <c r="E514" s="71">
        <v>5052023592</v>
      </c>
      <c r="F514" s="68">
        <v>2116679</v>
      </c>
      <c r="G514" s="68"/>
      <c r="H514" s="68"/>
      <c r="I514" s="68" t="s">
        <v>4637</v>
      </c>
      <c r="J514" s="68" t="s">
        <v>4638</v>
      </c>
      <c r="K514" s="105" t="s">
        <v>4639</v>
      </c>
      <c r="L514" s="68" t="s">
        <v>4640</v>
      </c>
      <c r="M514" s="68" t="s">
        <v>3095</v>
      </c>
      <c r="N514" s="71">
        <v>5511992303887</v>
      </c>
      <c r="O514" s="71" t="s">
        <v>106</v>
      </c>
      <c r="P514" s="71"/>
      <c r="Q514" s="68" t="s">
        <v>1749</v>
      </c>
      <c r="R514" s="68" t="str" cm="1">
        <f t="array" ref="R514">_xlfn.IFS(BaseClientes[[#This Row],[tipoDeCliente]]="ADVISOR","ADVISOR",BaseClientes[[#This Row],[tipoDeCliente]]="FAMILIA","RETENCAO",BaseClientes[[#This Row],[tipoDeCliente]]="RETENCAO","RETENCAO",BaseClientes[[#This Row],[tipoDeCliente]]="NORMAL","CONSULTORIA",BaseClientes[[#This Row],[tipoDeCliente]]="HIBRIDO","CONSULTORIA")</f>
        <v>CONSULTORIA</v>
      </c>
      <c r="S514" s="68" t="s">
        <v>2799</v>
      </c>
      <c r="T514" s="68" t="s">
        <v>185</v>
      </c>
      <c r="U514" s="68" t="s">
        <v>4608</v>
      </c>
      <c r="V514" s="71">
        <v>5511992303887</v>
      </c>
      <c r="W514" s="69">
        <v>45051</v>
      </c>
      <c r="X514" s="69">
        <v>45051</v>
      </c>
      <c r="Y514" s="68" t="s">
        <v>4609</v>
      </c>
      <c r="Z514" s="68" t="s">
        <v>4640</v>
      </c>
      <c r="AA514" s="68" t="s">
        <v>3099</v>
      </c>
      <c r="AB514" s="68" t="s">
        <v>4407</v>
      </c>
      <c r="AC514" s="68" t="s">
        <v>53</v>
      </c>
      <c r="AD514" s="68" t="s">
        <v>54</v>
      </c>
      <c r="AE514" s="68" t="s">
        <v>176</v>
      </c>
      <c r="AF514" s="72">
        <v>1</v>
      </c>
      <c r="AG514" s="68">
        <v>4</v>
      </c>
      <c r="AH514" s="68" t="s">
        <v>54</v>
      </c>
      <c r="AI514" s="68" t="s">
        <v>56</v>
      </c>
      <c r="AJ514" s="68" t="s">
        <v>54</v>
      </c>
      <c r="AK514" s="68" t="str" cm="1">
        <f t="array" ref="AK5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4" s="69" t="s">
        <v>58</v>
      </c>
      <c r="AM514" s="69"/>
    </row>
    <row r="515" spans="1:39" ht="15" customHeight="1" x14ac:dyDescent="0.3">
      <c r="A515" s="68">
        <v>593</v>
      </c>
      <c r="B515" s="68" t="s">
        <v>3096</v>
      </c>
      <c r="C515" s="69">
        <v>31021</v>
      </c>
      <c r="D515" s="68" t="s">
        <v>40</v>
      </c>
      <c r="E515" s="71">
        <v>2052023593</v>
      </c>
      <c r="F515" s="68">
        <v>4163986</v>
      </c>
      <c r="G515" s="68"/>
      <c r="H515" s="68"/>
      <c r="I515" s="68" t="s">
        <v>4610</v>
      </c>
      <c r="J515" s="68" t="s">
        <v>4611</v>
      </c>
      <c r="K515" s="70" t="s">
        <v>4612</v>
      </c>
      <c r="L515" s="68" t="s">
        <v>4613</v>
      </c>
      <c r="M515" s="68" t="s">
        <v>3096</v>
      </c>
      <c r="N515" s="71">
        <v>5581996188306</v>
      </c>
      <c r="O515" s="71" t="s">
        <v>106</v>
      </c>
      <c r="P515" s="71"/>
      <c r="Q515" s="68" t="s">
        <v>66</v>
      </c>
      <c r="R515" s="68" t="str" cm="1">
        <f t="array" ref="R515">_xlfn.IFS(BaseClientes[[#This Row],[tipoDeCliente]]="ADVISOR","ADVISOR",BaseClientes[[#This Row],[tipoDeCliente]]="FAMILIA","RETENCAO",BaseClientes[[#This Row],[tipoDeCliente]]="RETENCAO","RETENCAO",BaseClientes[[#This Row],[tipoDeCliente]]="NORMAL","CONSULTORIA",BaseClientes[[#This Row],[tipoDeCliente]]="HIBRIDO","CONSULTORIA")</f>
        <v>CONSULTORIA</v>
      </c>
      <c r="S515" s="68" t="s">
        <v>4614</v>
      </c>
      <c r="T515" s="68" t="s">
        <v>50</v>
      </c>
      <c r="U515" s="68" t="s">
        <v>4615</v>
      </c>
      <c r="V515" s="71">
        <v>5581996188306</v>
      </c>
      <c r="W515" s="69">
        <v>45048</v>
      </c>
      <c r="X515" s="69">
        <v>45057</v>
      </c>
      <c r="Y515" s="68" t="s">
        <v>3617</v>
      </c>
      <c r="Z515" s="68" t="s">
        <v>4613</v>
      </c>
      <c r="AA515" s="68" t="s">
        <v>3096</v>
      </c>
      <c r="AB515" s="68" t="s">
        <v>3902</v>
      </c>
      <c r="AC515" s="68" t="s">
        <v>140</v>
      </c>
      <c r="AD515" s="68" t="s">
        <v>54</v>
      </c>
      <c r="AE515" s="68" t="s">
        <v>176</v>
      </c>
      <c r="AF515" s="72">
        <v>1</v>
      </c>
      <c r="AG515" s="68">
        <v>4</v>
      </c>
      <c r="AH515" s="68" t="s">
        <v>54</v>
      </c>
      <c r="AI515" s="68" t="s">
        <v>56</v>
      </c>
      <c r="AJ515" s="68" t="s">
        <v>54</v>
      </c>
      <c r="AK515" s="68" t="str" cm="1">
        <f t="array" ref="AK5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5" s="69" t="s">
        <v>58</v>
      </c>
      <c r="AM515" s="69"/>
    </row>
    <row r="516" spans="1:39" ht="15" customHeight="1" x14ac:dyDescent="0.3">
      <c r="A516" s="68">
        <v>594</v>
      </c>
      <c r="B516" s="68" t="s">
        <v>3097</v>
      </c>
      <c r="C516" s="69">
        <v>24249</v>
      </c>
      <c r="D516" s="68" t="s">
        <v>40</v>
      </c>
      <c r="E516" s="71">
        <v>3052023594</v>
      </c>
      <c r="F516" s="68">
        <v>11528033</v>
      </c>
      <c r="G516" s="68"/>
      <c r="H516" s="68"/>
      <c r="I516" s="68" t="s">
        <v>4616</v>
      </c>
      <c r="J516" s="68" t="s">
        <v>4617</v>
      </c>
      <c r="K516" s="70" t="s">
        <v>4618</v>
      </c>
      <c r="L516" s="68" t="s">
        <v>4619</v>
      </c>
      <c r="M516" s="68" t="s">
        <v>3097</v>
      </c>
      <c r="N516" s="71">
        <v>5581987199306</v>
      </c>
      <c r="O516" s="71" t="s">
        <v>65</v>
      </c>
      <c r="P516" s="71"/>
      <c r="Q516" s="68" t="s">
        <v>1513</v>
      </c>
      <c r="R516" s="68" t="str" cm="1">
        <f t="array" ref="R516">_xlfn.IFS(BaseClientes[[#This Row],[tipoDeCliente]]="ADVISOR","ADVISOR",BaseClientes[[#This Row],[tipoDeCliente]]="FAMILIA","RETENCAO",BaseClientes[[#This Row],[tipoDeCliente]]="RETENCAO","RETENCAO",BaseClientes[[#This Row],[tipoDeCliente]]="NORMAL","CONSULTORIA",BaseClientes[[#This Row],[tipoDeCliente]]="HIBRIDO","CONSULTORIA")</f>
        <v>CONSULTORIA</v>
      </c>
      <c r="S516" s="68" t="s">
        <v>49</v>
      </c>
      <c r="T516" s="68" t="s">
        <v>50</v>
      </c>
      <c r="U516" s="68" t="s">
        <v>4620</v>
      </c>
      <c r="V516" s="71">
        <v>5581987199306</v>
      </c>
      <c r="W516" s="69">
        <v>45049</v>
      </c>
      <c r="X516" s="69">
        <v>45049</v>
      </c>
      <c r="Y516" s="68" t="s">
        <v>3618</v>
      </c>
      <c r="Z516" s="68" t="s">
        <v>4619</v>
      </c>
      <c r="AA516" s="68" t="s">
        <v>3097</v>
      </c>
      <c r="AB516" s="68" t="s">
        <v>3894</v>
      </c>
      <c r="AC516" s="68" t="s">
        <v>53</v>
      </c>
      <c r="AD516" s="68" t="s">
        <v>54</v>
      </c>
      <c r="AE516" s="68" t="s">
        <v>176</v>
      </c>
      <c r="AF516" s="72">
        <v>1</v>
      </c>
      <c r="AG516" s="68">
        <v>4</v>
      </c>
      <c r="AH516" s="68" t="s">
        <v>54</v>
      </c>
      <c r="AI516" s="68" t="s">
        <v>56</v>
      </c>
      <c r="AJ516" s="68" t="s">
        <v>54</v>
      </c>
      <c r="AK516" s="68" t="str" cm="1">
        <f t="array" ref="AK5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6" s="69" t="s">
        <v>58</v>
      </c>
      <c r="AM516" s="69"/>
    </row>
    <row r="517" spans="1:39" ht="15" customHeight="1" x14ac:dyDescent="0.3">
      <c r="A517" s="68">
        <v>595</v>
      </c>
      <c r="B517" s="68" t="s">
        <v>1229</v>
      </c>
      <c r="C517" s="69">
        <v>43950</v>
      </c>
      <c r="D517" s="68" t="s">
        <v>84</v>
      </c>
      <c r="E517" s="71">
        <v>15032022595</v>
      </c>
      <c r="F517" s="68"/>
      <c r="G517" s="68">
        <v>4518974</v>
      </c>
      <c r="H517" s="68"/>
      <c r="I517" s="68" t="s">
        <v>4210</v>
      </c>
      <c r="J517" s="68" t="s">
        <v>1232</v>
      </c>
      <c r="K517" s="70" t="s">
        <v>1233</v>
      </c>
      <c r="L517" s="68" t="s">
        <v>4208</v>
      </c>
      <c r="M517" s="68" t="s">
        <v>1172</v>
      </c>
      <c r="N517" s="71">
        <v>5511997908737</v>
      </c>
      <c r="O517" s="71" t="s">
        <v>65</v>
      </c>
      <c r="P517" s="71"/>
      <c r="Q517" s="68" t="s">
        <v>66</v>
      </c>
      <c r="R517" s="68" t="str" cm="1">
        <f t="array" ref="R517">_xlfn.IFS(BaseClientes[[#This Row],[tipoDeCliente]]="ADVISOR","ADVISOR",BaseClientes[[#This Row],[tipoDeCliente]]="FAMILIA","RETENCAO",BaseClientes[[#This Row],[tipoDeCliente]]="RETENCAO","RETENCAO",BaseClientes[[#This Row],[tipoDeCliente]]="NORMAL","CONSULTORIA",BaseClientes[[#This Row],[tipoDeCliente]]="HIBRIDO","CONSULTORIA")</f>
        <v>CONSULTORIA</v>
      </c>
      <c r="S517" s="68" t="s">
        <v>1235</v>
      </c>
      <c r="T517" s="68" t="s">
        <v>185</v>
      </c>
      <c r="U517" s="68" t="s">
        <v>1236</v>
      </c>
      <c r="V517" s="71">
        <v>5511997908737</v>
      </c>
      <c r="W517" s="69">
        <v>44635</v>
      </c>
      <c r="X517" s="69">
        <v>45077</v>
      </c>
      <c r="Y517" s="68" t="s">
        <v>1177</v>
      </c>
      <c r="Z517" s="68" t="s">
        <v>4209</v>
      </c>
      <c r="AA517" s="68" t="s">
        <v>1172</v>
      </c>
      <c r="AB517" s="68" t="s">
        <v>89</v>
      </c>
      <c r="AC517" s="68" t="s">
        <v>53</v>
      </c>
      <c r="AD517" s="68" t="s">
        <v>56</v>
      </c>
      <c r="AE517" s="68" t="s">
        <v>176</v>
      </c>
      <c r="AF517" s="72">
        <v>1</v>
      </c>
      <c r="AG517" s="68">
        <v>1</v>
      </c>
      <c r="AH517" s="68" t="s">
        <v>54</v>
      </c>
      <c r="AI517" s="68" t="s">
        <v>54</v>
      </c>
      <c r="AJ517" s="68" t="s">
        <v>54</v>
      </c>
      <c r="AK517" s="68" t="str" cm="1">
        <f t="array" ref="AK5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7" s="69" t="s">
        <v>58</v>
      </c>
      <c r="AM517" s="69"/>
    </row>
    <row r="518" spans="1:39" ht="15" customHeight="1" x14ac:dyDescent="0.3">
      <c r="A518" s="68">
        <v>596</v>
      </c>
      <c r="B518" s="68" t="s">
        <v>1237</v>
      </c>
      <c r="C518" s="69">
        <v>35689</v>
      </c>
      <c r="D518" s="68" t="s">
        <v>84</v>
      </c>
      <c r="E518" s="71">
        <v>15032022596</v>
      </c>
      <c r="F518" s="68"/>
      <c r="G518" s="68">
        <v>4696413</v>
      </c>
      <c r="H518" s="68"/>
      <c r="I518" s="68" t="s">
        <v>4213</v>
      </c>
      <c r="J518" s="68" t="s">
        <v>1240</v>
      </c>
      <c r="K518" s="70" t="s">
        <v>1233</v>
      </c>
      <c r="L518" s="68" t="s">
        <v>4209</v>
      </c>
      <c r="M518" s="68" t="s">
        <v>1172</v>
      </c>
      <c r="N518" s="71">
        <v>5511997908737</v>
      </c>
      <c r="O518" s="71" t="s">
        <v>65</v>
      </c>
      <c r="P518" s="71"/>
      <c r="Q518" s="68" t="s">
        <v>66</v>
      </c>
      <c r="R518" s="68" t="str" cm="1">
        <f t="array" ref="R518">_xlfn.IFS(BaseClientes[[#This Row],[tipoDeCliente]]="ADVISOR","ADVISOR",BaseClientes[[#This Row],[tipoDeCliente]]="FAMILIA","RETENCAO",BaseClientes[[#This Row],[tipoDeCliente]]="RETENCAO","RETENCAO",BaseClientes[[#This Row],[tipoDeCliente]]="NORMAL","CONSULTORIA",BaseClientes[[#This Row],[tipoDeCliente]]="HIBRIDO","CONSULTORIA")</f>
        <v>CONSULTORIA</v>
      </c>
      <c r="S518" s="68" t="s">
        <v>1235</v>
      </c>
      <c r="T518" s="68" t="s">
        <v>185</v>
      </c>
      <c r="U518" s="68" t="s">
        <v>1236</v>
      </c>
      <c r="V518" s="71">
        <v>5511997908737</v>
      </c>
      <c r="W518" s="69">
        <v>44635</v>
      </c>
      <c r="X518" s="69">
        <v>45077</v>
      </c>
      <c r="Y518" s="68" t="s">
        <v>1177</v>
      </c>
      <c r="Z518" s="68" t="s">
        <v>4209</v>
      </c>
      <c r="AA518" s="68" t="s">
        <v>1172</v>
      </c>
      <c r="AB518" s="68" t="s">
        <v>89</v>
      </c>
      <c r="AC518" s="68" t="s">
        <v>53</v>
      </c>
      <c r="AD518" s="68" t="s">
        <v>56</v>
      </c>
      <c r="AE518" s="68" t="s">
        <v>176</v>
      </c>
      <c r="AF518" s="72">
        <v>1</v>
      </c>
      <c r="AG518" s="68">
        <v>1</v>
      </c>
      <c r="AH518" s="68" t="s">
        <v>54</v>
      </c>
      <c r="AI518" s="68" t="s">
        <v>54</v>
      </c>
      <c r="AJ518" s="68" t="s">
        <v>54</v>
      </c>
      <c r="AK518" s="68" t="str" cm="1">
        <f t="array" ref="AK5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8" s="69" t="s">
        <v>58</v>
      </c>
      <c r="AM518" s="69"/>
    </row>
    <row r="519" spans="1:39" ht="15" customHeight="1" x14ac:dyDescent="0.3">
      <c r="A519" s="68">
        <v>597</v>
      </c>
      <c r="B519" s="68" t="s">
        <v>3100</v>
      </c>
      <c r="C519" s="69">
        <v>25642</v>
      </c>
      <c r="D519" s="68" t="s">
        <v>72</v>
      </c>
      <c r="E519" s="71">
        <v>16052023597</v>
      </c>
      <c r="F519" s="68"/>
      <c r="G519" s="68">
        <v>4566777</v>
      </c>
      <c r="H519" s="68"/>
      <c r="I519" s="68" t="s">
        <v>4656</v>
      </c>
      <c r="J519" s="68" t="s">
        <v>4657</v>
      </c>
      <c r="K519" s="70" t="s">
        <v>4658</v>
      </c>
      <c r="L519" s="68" t="s">
        <v>4659</v>
      </c>
      <c r="M519" s="68" t="s">
        <v>3100</v>
      </c>
      <c r="N519" s="71">
        <v>5581999080421</v>
      </c>
      <c r="O519" s="71"/>
      <c r="P519" s="71" t="s">
        <v>65</v>
      </c>
      <c r="Q519" s="68" t="s">
        <v>66</v>
      </c>
      <c r="R519" s="68" t="str" cm="1">
        <f t="array" ref="R519">_xlfn.IFS(BaseClientes[[#This Row],[tipoDeCliente]]="ADVISOR","ADVISOR",BaseClientes[[#This Row],[tipoDeCliente]]="FAMILIA","RETENCAO",BaseClientes[[#This Row],[tipoDeCliente]]="RETENCAO","RETENCAO",BaseClientes[[#This Row],[tipoDeCliente]]="NORMAL","CONSULTORIA",BaseClientes[[#This Row],[tipoDeCliente]]="HIBRIDO","CONSULTORIA")</f>
        <v>CONSULTORIA</v>
      </c>
      <c r="S519" s="68" t="s">
        <v>49</v>
      </c>
      <c r="T519" s="68" t="s">
        <v>50</v>
      </c>
      <c r="U519" s="68" t="s">
        <v>4660</v>
      </c>
      <c r="V519" s="71">
        <v>5581999080421</v>
      </c>
      <c r="W519" s="69">
        <v>45062</v>
      </c>
      <c r="X519" s="69">
        <v>45062</v>
      </c>
      <c r="Y519" s="68" t="s">
        <v>3619</v>
      </c>
      <c r="Z519" s="68" t="s">
        <v>4659</v>
      </c>
      <c r="AA519" s="68" t="s">
        <v>3100</v>
      </c>
      <c r="AB519" s="68" t="s">
        <v>3902</v>
      </c>
      <c r="AC519" s="68" t="s">
        <v>53</v>
      </c>
      <c r="AD519" s="68" t="s">
        <v>54</v>
      </c>
      <c r="AE519" s="68" t="s">
        <v>176</v>
      </c>
      <c r="AF519" s="72">
        <v>1</v>
      </c>
      <c r="AG519" s="68">
        <v>4</v>
      </c>
      <c r="AH519" s="68" t="s">
        <v>54</v>
      </c>
      <c r="AI519" s="68" t="s">
        <v>56</v>
      </c>
      <c r="AJ519" s="68" t="s">
        <v>54</v>
      </c>
      <c r="AK519" s="68" t="str" cm="1">
        <f t="array" ref="AK5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9" s="69" t="s">
        <v>58</v>
      </c>
      <c r="AM519" s="69"/>
    </row>
    <row r="520" spans="1:39" ht="15" customHeight="1" x14ac:dyDescent="0.3">
      <c r="A520" s="68">
        <v>598</v>
      </c>
      <c r="B520" s="68" t="s">
        <v>3460</v>
      </c>
      <c r="C520" s="69">
        <v>34919</v>
      </c>
      <c r="D520" s="68" t="s">
        <v>40</v>
      </c>
      <c r="E520" s="71">
        <v>6052023598</v>
      </c>
      <c r="F520" s="68"/>
      <c r="G520" s="68">
        <v>4569530</v>
      </c>
      <c r="H520" s="68"/>
      <c r="I520" s="68" t="s">
        <v>42</v>
      </c>
      <c r="J520" s="68" t="s">
        <v>4641</v>
      </c>
      <c r="K520" s="70" t="s">
        <v>4642</v>
      </c>
      <c r="L520" s="68" t="s">
        <v>4643</v>
      </c>
      <c r="M520" s="68" t="s">
        <v>3460</v>
      </c>
      <c r="N520" s="71">
        <v>5589199798969</v>
      </c>
      <c r="O520" s="71"/>
      <c r="P520" s="71" t="s">
        <v>65</v>
      </c>
      <c r="Q520" s="68" t="s">
        <v>304</v>
      </c>
      <c r="R520" s="68" t="str" cm="1">
        <f t="array" ref="R520">_xlfn.IFS(BaseClientes[[#This Row],[tipoDeCliente]]="ADVISOR","ADVISOR",BaseClientes[[#This Row],[tipoDeCliente]]="FAMILIA","RETENCAO",BaseClientes[[#This Row],[tipoDeCliente]]="RETENCAO","RETENCAO",BaseClientes[[#This Row],[tipoDeCliente]]="NORMAL","CONSULTORIA",BaseClientes[[#This Row],[tipoDeCliente]]="HIBRIDO","CONSULTORIA")</f>
        <v>CONSULTORIA</v>
      </c>
      <c r="S520" s="68" t="s">
        <v>49</v>
      </c>
      <c r="T520" s="68" t="s">
        <v>50</v>
      </c>
      <c r="U520" s="68" t="s">
        <v>4644</v>
      </c>
      <c r="V520" s="71">
        <v>5589199798969</v>
      </c>
      <c r="W520" s="69">
        <v>45052</v>
      </c>
      <c r="X520" s="69">
        <v>45052</v>
      </c>
      <c r="Y520" s="68" t="s">
        <v>4643</v>
      </c>
      <c r="Z520" s="68" t="s">
        <v>4643</v>
      </c>
      <c r="AA520" s="68" t="s">
        <v>3460</v>
      </c>
      <c r="AB520" s="68" t="s">
        <v>3893</v>
      </c>
      <c r="AC520" s="68" t="s">
        <v>53</v>
      </c>
      <c r="AD520" s="68" t="s">
        <v>54</v>
      </c>
      <c r="AE520" s="68" t="s">
        <v>176</v>
      </c>
      <c r="AF520" s="72">
        <v>1</v>
      </c>
      <c r="AG520" s="68">
        <v>5</v>
      </c>
      <c r="AH520" s="68" t="s">
        <v>54</v>
      </c>
      <c r="AI520" s="68" t="s">
        <v>56</v>
      </c>
      <c r="AJ520" s="68" t="s">
        <v>54</v>
      </c>
      <c r="AK520" s="68" t="str" cm="1">
        <f t="array" ref="AK5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0" s="69" t="s">
        <v>69</v>
      </c>
      <c r="AM520" s="69">
        <v>45191</v>
      </c>
    </row>
    <row r="521" spans="1:39" ht="15" customHeight="1" x14ac:dyDescent="0.3">
      <c r="A521" s="68">
        <v>599</v>
      </c>
      <c r="B521" s="68" t="s">
        <v>2153</v>
      </c>
      <c r="C521" s="69">
        <v>18941</v>
      </c>
      <c r="D521" s="68" t="s">
        <v>72</v>
      </c>
      <c r="E521" s="71">
        <v>24052023599</v>
      </c>
      <c r="F521" s="68">
        <v>4841771</v>
      </c>
      <c r="G521" s="68"/>
      <c r="H521" s="68"/>
      <c r="I521" s="68" t="s">
        <v>4681</v>
      </c>
      <c r="J521" s="68" t="s">
        <v>4682</v>
      </c>
      <c r="K521" s="105" t="s">
        <v>2155</v>
      </c>
      <c r="L521" s="68" t="s">
        <v>4683</v>
      </c>
      <c r="M521" s="68" t="s">
        <v>2153</v>
      </c>
      <c r="N521" s="71">
        <v>5581982201983</v>
      </c>
      <c r="O521" s="71" t="s">
        <v>106</v>
      </c>
      <c r="P521" s="71"/>
      <c r="Q521" s="68" t="s">
        <v>66</v>
      </c>
      <c r="R521" s="68" t="str" cm="1">
        <f t="array" ref="R521">_xlfn.IFS(BaseClientes[[#This Row],[tipoDeCliente]]="ADVISOR","ADVISOR",BaseClientes[[#This Row],[tipoDeCliente]]="FAMILIA","RETENCAO",BaseClientes[[#This Row],[tipoDeCliente]]="RETENCAO","RETENCAO",BaseClientes[[#This Row],[tipoDeCliente]]="NORMAL","CONSULTORIA",BaseClientes[[#This Row],[tipoDeCliente]]="HIBRIDO","CONSULTORIA")</f>
        <v>CONSULTORIA</v>
      </c>
      <c r="S521" s="68" t="s">
        <v>49</v>
      </c>
      <c r="T521" s="68" t="s">
        <v>50</v>
      </c>
      <c r="U521" s="68" t="s">
        <v>2157</v>
      </c>
      <c r="V521" s="71">
        <v>5581982201983</v>
      </c>
      <c r="W521" s="69">
        <v>45070</v>
      </c>
      <c r="X521" s="69">
        <v>45072</v>
      </c>
      <c r="Y521" s="68" t="s">
        <v>4013</v>
      </c>
      <c r="Z521" s="68" t="s">
        <v>4683</v>
      </c>
      <c r="AA521" s="68" t="s">
        <v>2153</v>
      </c>
      <c r="AB521" s="68" t="s">
        <v>3899</v>
      </c>
      <c r="AC521" s="68" t="s">
        <v>53</v>
      </c>
      <c r="AD521" s="68" t="s">
        <v>56</v>
      </c>
      <c r="AE521" s="68" t="s">
        <v>176</v>
      </c>
      <c r="AF521" s="72">
        <v>1</v>
      </c>
      <c r="AG521" s="68">
        <v>1</v>
      </c>
      <c r="AH521" s="68" t="s">
        <v>54</v>
      </c>
      <c r="AI521" s="68" t="s">
        <v>56</v>
      </c>
      <c r="AJ521" s="68" t="s">
        <v>54</v>
      </c>
      <c r="AK521" s="68" t="str" cm="1">
        <f t="array" ref="AK5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1" s="69" t="s">
        <v>58</v>
      </c>
      <c r="AM521" s="69"/>
    </row>
    <row r="522" spans="1:39" ht="15" customHeight="1" x14ac:dyDescent="0.3">
      <c r="A522" s="68">
        <v>600</v>
      </c>
      <c r="B522" s="68" t="s">
        <v>3490</v>
      </c>
      <c r="C522" s="69">
        <v>36483</v>
      </c>
      <c r="D522" s="68" t="s">
        <v>72</v>
      </c>
      <c r="E522" s="71">
        <v>7062023600</v>
      </c>
      <c r="F522" s="68">
        <v>9172560</v>
      </c>
      <c r="G522" s="68"/>
      <c r="H522" s="68"/>
      <c r="I522" s="68" t="s">
        <v>42</v>
      </c>
      <c r="J522" s="68" t="s">
        <v>4701</v>
      </c>
      <c r="K522" s="70" t="s">
        <v>4702</v>
      </c>
      <c r="L522" s="68" t="s">
        <v>4703</v>
      </c>
      <c r="M522" s="68" t="s">
        <v>3490</v>
      </c>
      <c r="N522" s="71">
        <v>5581981116606</v>
      </c>
      <c r="O522" s="71" t="s">
        <v>65</v>
      </c>
      <c r="P522" s="71"/>
      <c r="Q522" s="68" t="s">
        <v>4704</v>
      </c>
      <c r="R522" s="68" t="str" cm="1">
        <f t="array" ref="R522">_xlfn.IFS(BaseClientes[[#This Row],[tipoDeCliente]]="ADVISOR","ADVISOR",BaseClientes[[#This Row],[tipoDeCliente]]="FAMILIA","RETENCAO",BaseClientes[[#This Row],[tipoDeCliente]]="RETENCAO","RETENCAO",BaseClientes[[#This Row],[tipoDeCliente]]="NORMAL","CONSULTORIA",BaseClientes[[#This Row],[tipoDeCliente]]="HIBRIDO","CONSULTORIA")</f>
        <v>RETENCAO</v>
      </c>
      <c r="S522" s="68" t="s">
        <v>317</v>
      </c>
      <c r="T522" s="68" t="s">
        <v>50</v>
      </c>
      <c r="U522" s="68" t="s">
        <v>4705</v>
      </c>
      <c r="V522" s="71">
        <v>5581981116606</v>
      </c>
      <c r="W522" s="69">
        <v>45084</v>
      </c>
      <c r="X522" s="69">
        <v>45084</v>
      </c>
      <c r="Y522" s="68" t="s">
        <v>4704</v>
      </c>
      <c r="Z522" s="68" t="s">
        <v>4703</v>
      </c>
      <c r="AA522" s="68" t="s">
        <v>3490</v>
      </c>
      <c r="AB522" s="68" t="s">
        <v>151</v>
      </c>
      <c r="AC522" s="68" t="s">
        <v>140</v>
      </c>
      <c r="AD522" s="68" t="s">
        <v>56</v>
      </c>
      <c r="AE522" s="68" t="s">
        <v>55</v>
      </c>
      <c r="AF522" s="72">
        <v>1</v>
      </c>
      <c r="AG522" s="68"/>
      <c r="AH522" s="68" t="s">
        <v>56</v>
      </c>
      <c r="AI522" s="68" t="s">
        <v>56</v>
      </c>
      <c r="AJ522" s="68" t="s">
        <v>56</v>
      </c>
      <c r="AK522" s="68" t="str" cm="1">
        <f t="array" ref="AK5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2" s="69" t="s">
        <v>58</v>
      </c>
      <c r="AM522" s="69"/>
    </row>
    <row r="523" spans="1:39" ht="15" customHeight="1" x14ac:dyDescent="0.3">
      <c r="A523" s="68">
        <v>601</v>
      </c>
      <c r="B523" s="68" t="s">
        <v>3403</v>
      </c>
      <c r="C523" s="69">
        <v>45035</v>
      </c>
      <c r="D523" s="68" t="s">
        <v>72</v>
      </c>
      <c r="E523" s="71">
        <v>19042023601</v>
      </c>
      <c r="F523" s="68">
        <v>11324909</v>
      </c>
      <c r="G523" s="68"/>
      <c r="H523" s="68"/>
      <c r="I523" s="187" t="s">
        <v>4580</v>
      </c>
      <c r="J523" s="68" t="s">
        <v>4581</v>
      </c>
      <c r="K523" s="70" t="s">
        <v>4582</v>
      </c>
      <c r="L523" s="68" t="s">
        <v>4583</v>
      </c>
      <c r="M523" s="68" t="s">
        <v>3403</v>
      </c>
      <c r="N523" s="71">
        <v>5581988633687</v>
      </c>
      <c r="O523" s="71" t="s">
        <v>65</v>
      </c>
      <c r="P523" s="71"/>
      <c r="Q523" s="68" t="s">
        <v>1513</v>
      </c>
      <c r="R523" s="68" t="str" cm="1">
        <f t="array" ref="R523">_xlfn.IFS(BaseClientes[[#This Row],[tipoDeCliente]]="ADVISOR","ADVISOR",BaseClientes[[#This Row],[tipoDeCliente]]="FAMILIA","RETENCAO",BaseClientes[[#This Row],[tipoDeCliente]]="RETENCAO","RETENCAO",BaseClientes[[#This Row],[tipoDeCliente]]="NORMAL","CONSULTORIA",BaseClientes[[#This Row],[tipoDeCliente]]="HIBRIDO","CONSULTORIA")</f>
        <v>RETENCAO</v>
      </c>
      <c r="S523" s="68" t="s">
        <v>49</v>
      </c>
      <c r="T523" s="68" t="s">
        <v>50</v>
      </c>
      <c r="U523" s="68" t="s">
        <v>4584</v>
      </c>
      <c r="V523" s="71">
        <v>5581988633687</v>
      </c>
      <c r="W523" s="69">
        <v>45035</v>
      </c>
      <c r="X523" s="69">
        <v>45035</v>
      </c>
      <c r="Y523" s="68" t="s">
        <v>3657</v>
      </c>
      <c r="Z523" s="68" t="s">
        <v>4583</v>
      </c>
      <c r="AA523" s="68" t="s">
        <v>3403</v>
      </c>
      <c r="AB523" s="68" t="s">
        <v>3912</v>
      </c>
      <c r="AC523" s="68" t="s">
        <v>140</v>
      </c>
      <c r="AD523" s="68" t="s">
        <v>54</v>
      </c>
      <c r="AE523" s="68" t="s">
        <v>68</v>
      </c>
      <c r="AF523" s="72">
        <v>0</v>
      </c>
      <c r="AG523" s="68"/>
      <c r="AH523" s="68" t="s">
        <v>56</v>
      </c>
      <c r="AI523" s="68" t="s">
        <v>56</v>
      </c>
      <c r="AJ523" s="68" t="s">
        <v>56</v>
      </c>
      <c r="AK523" s="68" t="str" cm="1">
        <f t="array" ref="AK5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3" s="69" t="s">
        <v>58</v>
      </c>
      <c r="AM523" s="69"/>
    </row>
    <row r="524" spans="1:39" ht="15" customHeight="1" x14ac:dyDescent="0.3">
      <c r="A524" s="68">
        <v>602</v>
      </c>
      <c r="B524" s="68" t="s">
        <v>3491</v>
      </c>
      <c r="C524" s="69">
        <v>43375</v>
      </c>
      <c r="D524" s="68" t="s">
        <v>72</v>
      </c>
      <c r="E524" s="71">
        <v>24052023602</v>
      </c>
      <c r="F524" s="68"/>
      <c r="G524" s="68">
        <v>4571736</v>
      </c>
      <c r="H524" s="68"/>
      <c r="I524" s="68" t="s">
        <v>4678</v>
      </c>
      <c r="J524" s="68" t="s">
        <v>4679</v>
      </c>
      <c r="K524" s="70" t="s">
        <v>551</v>
      </c>
      <c r="L524" s="68" t="s">
        <v>4680</v>
      </c>
      <c r="M524" s="68" t="s">
        <v>546</v>
      </c>
      <c r="N524" s="71">
        <v>5581999157388</v>
      </c>
      <c r="O524" s="71"/>
      <c r="P524" s="71" t="s">
        <v>65</v>
      </c>
      <c r="Q524" s="68" t="s">
        <v>66</v>
      </c>
      <c r="R524" s="68" t="str" cm="1">
        <f t="array" ref="R524">_xlfn.IFS(BaseClientes[[#This Row],[tipoDeCliente]]="ADVISOR","ADVISOR",BaseClientes[[#This Row],[tipoDeCliente]]="FAMILIA","RETENCAO",BaseClientes[[#This Row],[tipoDeCliente]]="RETENCAO","RETENCAO",BaseClientes[[#This Row],[tipoDeCliente]]="NORMAL","CONSULTORIA",BaseClientes[[#This Row],[tipoDeCliente]]="HIBRIDO","CONSULTORIA")</f>
        <v>CONSULTORIA</v>
      </c>
      <c r="S524" s="68" t="s">
        <v>49</v>
      </c>
      <c r="T524" s="68" t="s">
        <v>50</v>
      </c>
      <c r="U524" s="68" t="s">
        <v>553</v>
      </c>
      <c r="V524" s="71">
        <v>5581999157388</v>
      </c>
      <c r="W524" s="69">
        <v>45070</v>
      </c>
      <c r="X524" s="69">
        <v>45070</v>
      </c>
      <c r="Y524" s="68" t="s">
        <v>4013</v>
      </c>
      <c r="Z524" s="68" t="s">
        <v>4012</v>
      </c>
      <c r="AA524" s="68" t="s">
        <v>546</v>
      </c>
      <c r="AB524" s="68" t="s">
        <v>151</v>
      </c>
      <c r="AC524" s="68" t="s">
        <v>140</v>
      </c>
      <c r="AD524" s="68" t="s">
        <v>56</v>
      </c>
      <c r="AE524" s="68" t="s">
        <v>176</v>
      </c>
      <c r="AF524" s="72">
        <v>1</v>
      </c>
      <c r="AG524" s="68">
        <v>1</v>
      </c>
      <c r="AH524" s="68" t="s">
        <v>54</v>
      </c>
      <c r="AI524" s="68" t="s">
        <v>56</v>
      </c>
      <c r="AJ524" s="68" t="s">
        <v>54</v>
      </c>
      <c r="AK524" s="68" t="str" cm="1">
        <f t="array" ref="AK5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4" s="69" t="s">
        <v>58</v>
      </c>
      <c r="AM524" s="69"/>
    </row>
    <row r="525" spans="1:39" ht="15" customHeight="1" x14ac:dyDescent="0.3">
      <c r="A525" s="68">
        <v>603</v>
      </c>
      <c r="B525" s="68" t="s">
        <v>3492</v>
      </c>
      <c r="C525" s="69">
        <v>35675</v>
      </c>
      <c r="D525" s="68" t="s">
        <v>72</v>
      </c>
      <c r="E525" s="71">
        <v>28042023603</v>
      </c>
      <c r="F525" s="68"/>
      <c r="G525" s="68">
        <v>4541822</v>
      </c>
      <c r="H525" s="68"/>
      <c r="I525" s="68" t="s">
        <v>42</v>
      </c>
      <c r="J525" s="68" t="s">
        <v>4600</v>
      </c>
      <c r="K525" s="70" t="s">
        <v>4601</v>
      </c>
      <c r="L525" s="68" t="s">
        <v>1282</v>
      </c>
      <c r="M525" s="68" t="s">
        <v>1276</v>
      </c>
      <c r="N525" s="71">
        <v>5581991713616</v>
      </c>
      <c r="O525" s="71"/>
      <c r="P525" s="71" t="s">
        <v>65</v>
      </c>
      <c r="Q525" s="68" t="s">
        <v>304</v>
      </c>
      <c r="R525" s="68" t="str" cm="1">
        <f t="array" ref="R525">_xlfn.IFS(BaseClientes[[#This Row],[tipoDeCliente]]="ADVISOR","ADVISOR",BaseClientes[[#This Row],[tipoDeCliente]]="FAMILIA","RETENCAO",BaseClientes[[#This Row],[tipoDeCliente]]="RETENCAO","RETENCAO",BaseClientes[[#This Row],[tipoDeCliente]]="NORMAL","CONSULTORIA",BaseClientes[[#This Row],[tipoDeCliente]]="HIBRIDO","CONSULTORIA")</f>
        <v>CONSULTORIA</v>
      </c>
      <c r="S525" s="68" t="s">
        <v>49</v>
      </c>
      <c r="T525" s="68" t="s">
        <v>50</v>
      </c>
      <c r="U525" s="68" t="s">
        <v>523</v>
      </c>
      <c r="V525" s="71">
        <v>5581991713616</v>
      </c>
      <c r="W525" s="69">
        <v>45044</v>
      </c>
      <c r="X525" s="69">
        <v>45044</v>
      </c>
      <c r="Y525" s="68" t="s">
        <v>1282</v>
      </c>
      <c r="Z525" s="68" t="s">
        <v>1282</v>
      </c>
      <c r="AA525" s="68" t="s">
        <v>1276</v>
      </c>
      <c r="AB525" s="68" t="s">
        <v>3893</v>
      </c>
      <c r="AC525" s="68" t="s">
        <v>53</v>
      </c>
      <c r="AD525" s="68" t="s">
        <v>54</v>
      </c>
      <c r="AE525" s="68" t="s">
        <v>176</v>
      </c>
      <c r="AF525" s="72">
        <v>1</v>
      </c>
      <c r="AG525" s="68">
        <v>1</v>
      </c>
      <c r="AH525" s="68" t="s">
        <v>56</v>
      </c>
      <c r="AI525" s="68" t="s">
        <v>56</v>
      </c>
      <c r="AJ525" s="68" t="s">
        <v>56</v>
      </c>
      <c r="AK525" s="68" t="str" cm="1">
        <f t="array" ref="AK5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5" s="69" t="s">
        <v>69</v>
      </c>
      <c r="AM525" s="69">
        <v>45191</v>
      </c>
    </row>
    <row r="526" spans="1:39" ht="15" customHeight="1" x14ac:dyDescent="0.3">
      <c r="A526" s="68">
        <v>604</v>
      </c>
      <c r="B526" s="68" t="s">
        <v>3493</v>
      </c>
      <c r="C526" s="69">
        <v>36271</v>
      </c>
      <c r="D526" s="68" t="s">
        <v>72</v>
      </c>
      <c r="E526" s="71">
        <v>28042023604</v>
      </c>
      <c r="F526" s="68"/>
      <c r="G526" s="68">
        <v>4534613</v>
      </c>
      <c r="H526" s="68"/>
      <c r="I526" s="68" t="s">
        <v>42</v>
      </c>
      <c r="J526" s="68" t="s">
        <v>4602</v>
      </c>
      <c r="K526" s="70" t="s">
        <v>4603</v>
      </c>
      <c r="L526" s="68" t="s">
        <v>1282</v>
      </c>
      <c r="M526" s="68" t="s">
        <v>1276</v>
      </c>
      <c r="N526" s="71">
        <v>5581992997835</v>
      </c>
      <c r="O526" s="71"/>
      <c r="P526" s="71" t="s">
        <v>65</v>
      </c>
      <c r="Q526" s="68" t="s">
        <v>304</v>
      </c>
      <c r="R526" s="68" t="str" cm="1">
        <f t="array" ref="R526">_xlfn.IFS(BaseClientes[[#This Row],[tipoDeCliente]]="ADVISOR","ADVISOR",BaseClientes[[#This Row],[tipoDeCliente]]="FAMILIA","RETENCAO",BaseClientes[[#This Row],[tipoDeCliente]]="RETENCAO","RETENCAO",BaseClientes[[#This Row],[tipoDeCliente]]="NORMAL","CONSULTORIA",BaseClientes[[#This Row],[tipoDeCliente]]="HIBRIDO","CONSULTORIA")</f>
        <v>CONSULTORIA</v>
      </c>
      <c r="S526" s="68" t="s">
        <v>49</v>
      </c>
      <c r="T526" s="68" t="s">
        <v>50</v>
      </c>
      <c r="U526" s="68" t="s">
        <v>523</v>
      </c>
      <c r="V526" s="71">
        <v>5581992997835</v>
      </c>
      <c r="W526" s="69">
        <v>45044</v>
      </c>
      <c r="X526" s="69">
        <v>45044</v>
      </c>
      <c r="Y526" s="68" t="s">
        <v>1282</v>
      </c>
      <c r="Z526" s="68" t="s">
        <v>1282</v>
      </c>
      <c r="AA526" s="68" t="s">
        <v>1276</v>
      </c>
      <c r="AB526" s="68" t="s">
        <v>3893</v>
      </c>
      <c r="AC526" s="68" t="s">
        <v>53</v>
      </c>
      <c r="AD526" s="68" t="s">
        <v>54</v>
      </c>
      <c r="AE526" s="68" t="s">
        <v>176</v>
      </c>
      <c r="AF526" s="72">
        <v>1</v>
      </c>
      <c r="AG526" s="68">
        <v>1</v>
      </c>
      <c r="AH526" s="68" t="s">
        <v>56</v>
      </c>
      <c r="AI526" s="68" t="s">
        <v>56</v>
      </c>
      <c r="AJ526" s="68" t="s">
        <v>56</v>
      </c>
      <c r="AK526" s="68" t="str" cm="1">
        <f t="array" ref="AK5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6" s="69" t="s">
        <v>69</v>
      </c>
      <c r="AM526" s="69">
        <v>45191</v>
      </c>
    </row>
    <row r="527" spans="1:39" ht="15" customHeight="1" x14ac:dyDescent="0.3">
      <c r="A527" s="68">
        <v>605</v>
      </c>
      <c r="B527" s="68" t="s">
        <v>2204</v>
      </c>
      <c r="C527" s="69">
        <v>30743</v>
      </c>
      <c r="D527" s="68" t="s">
        <v>40</v>
      </c>
      <c r="E527" s="71">
        <v>14062023605</v>
      </c>
      <c r="F527" s="68">
        <v>2059776</v>
      </c>
      <c r="G527" s="68"/>
      <c r="H527" s="68"/>
      <c r="I527" s="68" t="s">
        <v>4729</v>
      </c>
      <c r="J527" s="68" t="s">
        <v>2206</v>
      </c>
      <c r="K527" s="70" t="s">
        <v>2207</v>
      </c>
      <c r="L527" s="68" t="s">
        <v>4730</v>
      </c>
      <c r="M527" s="68" t="s">
        <v>2204</v>
      </c>
      <c r="N527" s="71">
        <v>5511988027585</v>
      </c>
      <c r="O527" s="71" t="s">
        <v>106</v>
      </c>
      <c r="P527" s="71" t="s">
        <v>42</v>
      </c>
      <c r="Q527" s="68" t="s">
        <v>66</v>
      </c>
      <c r="R527" s="68" t="str" cm="1">
        <f t="array" ref="R527">_xlfn.IFS(BaseClientes[[#This Row],[tipoDeCliente]]="ADVISOR","ADVISOR",BaseClientes[[#This Row],[tipoDeCliente]]="FAMILIA","RETENCAO",BaseClientes[[#This Row],[tipoDeCliente]]="RETENCAO","RETENCAO",BaseClientes[[#This Row],[tipoDeCliente]]="NORMAL","CONSULTORIA",BaseClientes[[#This Row],[tipoDeCliente]]="HIBRIDO","CONSULTORIA")</f>
        <v>CONSULTORIA</v>
      </c>
      <c r="S527" s="68" t="s">
        <v>2799</v>
      </c>
      <c r="T527" s="68" t="s">
        <v>185</v>
      </c>
      <c r="U527" s="68" t="s">
        <v>2209</v>
      </c>
      <c r="V527" s="71">
        <v>5511988027585</v>
      </c>
      <c r="W527" s="69">
        <v>45091</v>
      </c>
      <c r="X527" s="69">
        <v>45091</v>
      </c>
      <c r="Y527" s="68" t="s">
        <v>3622</v>
      </c>
      <c r="Z527" s="68" t="s">
        <v>4730</v>
      </c>
      <c r="AA527" s="68" t="s">
        <v>2204</v>
      </c>
      <c r="AB527" s="68" t="s">
        <v>2210</v>
      </c>
      <c r="AC527" s="68" t="s">
        <v>53</v>
      </c>
      <c r="AD527" s="68" t="s">
        <v>54</v>
      </c>
      <c r="AE527" s="68" t="s">
        <v>176</v>
      </c>
      <c r="AF527" s="72">
        <v>1</v>
      </c>
      <c r="AG527" s="68">
        <v>4</v>
      </c>
      <c r="AH527" s="68" t="s">
        <v>54</v>
      </c>
      <c r="AI527" s="68" t="s">
        <v>56</v>
      </c>
      <c r="AJ527" s="68" t="s">
        <v>54</v>
      </c>
      <c r="AK527" s="68" t="str" cm="1">
        <f t="array" ref="AK5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7" s="69" t="s">
        <v>58</v>
      </c>
      <c r="AM527" s="69"/>
    </row>
    <row r="528" spans="1:39" ht="15" customHeight="1" x14ac:dyDescent="0.3">
      <c r="A528" s="68">
        <v>606</v>
      </c>
      <c r="B528" s="68" t="s">
        <v>3104</v>
      </c>
      <c r="C528" s="69">
        <v>32233</v>
      </c>
      <c r="D528" s="68" t="s">
        <v>72</v>
      </c>
      <c r="E528" s="71">
        <v>14062023606</v>
      </c>
      <c r="F528" s="68">
        <v>2478778</v>
      </c>
      <c r="G528" s="68"/>
      <c r="H528" s="68"/>
      <c r="I528" s="68" t="s">
        <v>4725</v>
      </c>
      <c r="J528" s="68" t="s">
        <v>4726</v>
      </c>
      <c r="K528" s="70" t="s">
        <v>4727</v>
      </c>
      <c r="L528" s="68" t="s">
        <v>4728</v>
      </c>
      <c r="M528" s="68" t="s">
        <v>2204</v>
      </c>
      <c r="N528" s="71">
        <v>5511988027585</v>
      </c>
      <c r="O528" s="71" t="s">
        <v>106</v>
      </c>
      <c r="P528" s="71"/>
      <c r="Q528" s="68" t="s">
        <v>66</v>
      </c>
      <c r="R528" s="68" t="str" cm="1">
        <f t="array" ref="R528">_xlfn.IFS(BaseClientes[[#This Row],[tipoDeCliente]]="ADVISOR","ADVISOR",BaseClientes[[#This Row],[tipoDeCliente]]="FAMILIA","RETENCAO",BaseClientes[[#This Row],[tipoDeCliente]]="RETENCAO","RETENCAO",BaseClientes[[#This Row],[tipoDeCliente]]="NORMAL","CONSULTORIA",BaseClientes[[#This Row],[tipoDeCliente]]="HIBRIDO","CONSULTORIA")</f>
        <v>CONSULTORIA</v>
      </c>
      <c r="S528" s="68" t="s">
        <v>2799</v>
      </c>
      <c r="T528" s="68" t="s">
        <v>185</v>
      </c>
      <c r="U528" s="68" t="s">
        <v>2209</v>
      </c>
      <c r="V528" s="71">
        <v>5511963090529</v>
      </c>
      <c r="W528" s="69">
        <v>45091</v>
      </c>
      <c r="X528" s="69">
        <v>45091</v>
      </c>
      <c r="Y528" s="68" t="s">
        <v>3622</v>
      </c>
      <c r="Z528" s="68" t="s">
        <v>4728</v>
      </c>
      <c r="AA528" s="68" t="s">
        <v>3104</v>
      </c>
      <c r="AB528" s="68" t="s">
        <v>584</v>
      </c>
      <c r="AC528" s="68" t="s">
        <v>53</v>
      </c>
      <c r="AD528" s="68" t="s">
        <v>54</v>
      </c>
      <c r="AE528" s="68" t="s">
        <v>176</v>
      </c>
      <c r="AF528" s="72">
        <v>1</v>
      </c>
      <c r="AG528" s="68">
        <v>4</v>
      </c>
      <c r="AH528" s="68" t="s">
        <v>54</v>
      </c>
      <c r="AI528" s="68" t="s">
        <v>56</v>
      </c>
      <c r="AJ528" s="68" t="s">
        <v>54</v>
      </c>
      <c r="AK528" s="68" t="str" cm="1">
        <f t="array" ref="AK5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8" s="69" t="s">
        <v>58</v>
      </c>
      <c r="AM528" s="69"/>
    </row>
    <row r="529" spans="1:39" ht="15" customHeight="1" x14ac:dyDescent="0.3">
      <c r="A529" s="68">
        <v>607</v>
      </c>
      <c r="B529" s="68" t="s">
        <v>3101</v>
      </c>
      <c r="C529" s="69">
        <v>29790</v>
      </c>
      <c r="D529" s="68" t="s">
        <v>40</v>
      </c>
      <c r="E529" s="71">
        <v>23052023607</v>
      </c>
      <c r="F529" s="68">
        <v>2289833</v>
      </c>
      <c r="G529" s="68">
        <v>546422</v>
      </c>
      <c r="H529" s="68"/>
      <c r="I529" s="68" t="s">
        <v>42</v>
      </c>
      <c r="J529" s="68" t="s">
        <v>4661</v>
      </c>
      <c r="K529" s="70" t="s">
        <v>4662</v>
      </c>
      <c r="L529" s="68" t="s">
        <v>3623</v>
      </c>
      <c r="M529" s="68" t="s">
        <v>3101</v>
      </c>
      <c r="N529" s="71">
        <v>5581991142084</v>
      </c>
      <c r="O529" s="71" t="s">
        <v>65</v>
      </c>
      <c r="P529" s="71" t="s">
        <v>65</v>
      </c>
      <c r="Q529" s="68" t="s">
        <v>66</v>
      </c>
      <c r="R529" s="68" t="str" cm="1">
        <f t="array" ref="R529">_xlfn.IFS(BaseClientes[[#This Row],[tipoDeCliente]]="ADVISOR","ADVISOR",BaseClientes[[#This Row],[tipoDeCliente]]="FAMILIA","RETENCAO",BaseClientes[[#This Row],[tipoDeCliente]]="RETENCAO","RETENCAO",BaseClientes[[#This Row],[tipoDeCliente]]="NORMAL","CONSULTORIA",BaseClientes[[#This Row],[tipoDeCliente]]="HIBRIDO","CONSULTORIA")</f>
        <v>CONSULTORIA</v>
      </c>
      <c r="S529" s="68" t="s">
        <v>49</v>
      </c>
      <c r="T529" s="68" t="s">
        <v>50</v>
      </c>
      <c r="U529" s="68" t="s">
        <v>670</v>
      </c>
      <c r="V529" s="71">
        <v>5581991142084</v>
      </c>
      <c r="W529" s="69">
        <v>45069</v>
      </c>
      <c r="X529" s="69">
        <v>45069</v>
      </c>
      <c r="Y529" s="68" t="s">
        <v>3623</v>
      </c>
      <c r="Z529" s="68" t="s">
        <v>3623</v>
      </c>
      <c r="AA529" s="68" t="s">
        <v>3101</v>
      </c>
      <c r="AB529" s="68" t="s">
        <v>3893</v>
      </c>
      <c r="AC529" s="68" t="s">
        <v>53</v>
      </c>
      <c r="AD529" s="68" t="s">
        <v>54</v>
      </c>
      <c r="AE529" s="68" t="s">
        <v>176</v>
      </c>
      <c r="AF529" s="72">
        <v>1</v>
      </c>
      <c r="AG529" s="68">
        <v>4</v>
      </c>
      <c r="AH529" s="68" t="s">
        <v>54</v>
      </c>
      <c r="AI529" s="68" t="s">
        <v>54</v>
      </c>
      <c r="AJ529" s="68" t="s">
        <v>54</v>
      </c>
      <c r="AK529" s="68" t="str" cm="1">
        <f t="array" ref="AK5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9" s="69" t="s">
        <v>69</v>
      </c>
      <c r="AM529" s="69">
        <v>45783</v>
      </c>
    </row>
    <row r="530" spans="1:39" ht="15" customHeight="1" x14ac:dyDescent="0.3">
      <c r="A530" s="68">
        <v>608</v>
      </c>
      <c r="B530" s="68" t="s">
        <v>3494</v>
      </c>
      <c r="C530" s="69">
        <v>41397</v>
      </c>
      <c r="D530" s="68" t="s">
        <v>40</v>
      </c>
      <c r="E530" s="71">
        <v>23052023608</v>
      </c>
      <c r="F530" s="68">
        <v>9040936</v>
      </c>
      <c r="G530" s="68"/>
      <c r="H530" s="68"/>
      <c r="I530" s="68" t="s">
        <v>42</v>
      </c>
      <c r="J530" s="68" t="s">
        <v>4663</v>
      </c>
      <c r="K530" s="70" t="s">
        <v>4662</v>
      </c>
      <c r="L530" s="68" t="s">
        <v>4664</v>
      </c>
      <c r="M530" s="68" t="s">
        <v>3101</v>
      </c>
      <c r="N530" s="71">
        <v>5581991142084</v>
      </c>
      <c r="O530" s="71" t="s">
        <v>65</v>
      </c>
      <c r="P530" s="71" t="s">
        <v>65</v>
      </c>
      <c r="Q530" s="68" t="s">
        <v>66</v>
      </c>
      <c r="R530" s="68" t="str" cm="1">
        <f t="array" ref="R530">_xlfn.IFS(BaseClientes[[#This Row],[tipoDeCliente]]="ADVISOR","ADVISOR",BaseClientes[[#This Row],[tipoDeCliente]]="FAMILIA","RETENCAO",BaseClientes[[#This Row],[tipoDeCliente]]="RETENCAO","RETENCAO",BaseClientes[[#This Row],[tipoDeCliente]]="NORMAL","CONSULTORIA",BaseClientes[[#This Row],[tipoDeCliente]]="HIBRIDO","CONSULTORIA")</f>
        <v>CONSULTORIA</v>
      </c>
      <c r="S530" s="68" t="s">
        <v>49</v>
      </c>
      <c r="T530" s="68" t="s">
        <v>50</v>
      </c>
      <c r="U530" s="68" t="s">
        <v>670</v>
      </c>
      <c r="V530" s="71">
        <v>5581991142084</v>
      </c>
      <c r="W530" s="69">
        <v>45069</v>
      </c>
      <c r="X530" s="69">
        <v>45069</v>
      </c>
      <c r="Y530" s="68" t="s">
        <v>3623</v>
      </c>
      <c r="Z530" s="68" t="s">
        <v>3623</v>
      </c>
      <c r="AA530" s="68" t="s">
        <v>3101</v>
      </c>
      <c r="AB530" s="68" t="s">
        <v>151</v>
      </c>
      <c r="AC530" s="68" t="s">
        <v>53</v>
      </c>
      <c r="AD530" s="68" t="s">
        <v>54</v>
      </c>
      <c r="AE530" s="68" t="s">
        <v>176</v>
      </c>
      <c r="AF530" s="72">
        <v>1</v>
      </c>
      <c r="AG530" s="68">
        <v>4</v>
      </c>
      <c r="AH530" s="68" t="s">
        <v>54</v>
      </c>
      <c r="AI530" s="68" t="s">
        <v>54</v>
      </c>
      <c r="AJ530" s="68" t="s">
        <v>54</v>
      </c>
      <c r="AK530" s="68" t="str" cm="1">
        <f t="array" ref="AK5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0" s="69" t="s">
        <v>69</v>
      </c>
      <c r="AM530" s="69">
        <v>45783</v>
      </c>
    </row>
    <row r="531" spans="1:39" ht="15" customHeight="1" x14ac:dyDescent="0.3">
      <c r="A531" s="68">
        <v>609</v>
      </c>
      <c r="B531" s="68" t="s">
        <v>3102</v>
      </c>
      <c r="C531" s="69">
        <v>31604</v>
      </c>
      <c r="D531" s="68" t="s">
        <v>40</v>
      </c>
      <c r="E531" s="71">
        <v>24052023609</v>
      </c>
      <c r="F531" s="68">
        <v>2725569</v>
      </c>
      <c r="G531" s="68">
        <v>8729384</v>
      </c>
      <c r="H531" s="68"/>
      <c r="I531" s="68" t="s">
        <v>4665</v>
      </c>
      <c r="J531" s="68" t="s">
        <v>4666</v>
      </c>
      <c r="K531" s="70" t="s">
        <v>4667</v>
      </c>
      <c r="L531" s="68" t="s">
        <v>4668</v>
      </c>
      <c r="M531" s="68" t="s">
        <v>3102</v>
      </c>
      <c r="N531" s="71">
        <v>5511999670942</v>
      </c>
      <c r="O531" s="71" t="s">
        <v>106</v>
      </c>
      <c r="P531" s="71"/>
      <c r="Q531" s="68" t="s">
        <v>66</v>
      </c>
      <c r="R531" s="68" t="str" cm="1">
        <f t="array" ref="R531">_xlfn.IFS(BaseClientes[[#This Row],[tipoDeCliente]]="ADVISOR","ADVISOR",BaseClientes[[#This Row],[tipoDeCliente]]="FAMILIA","RETENCAO",BaseClientes[[#This Row],[tipoDeCliente]]="RETENCAO","RETENCAO",BaseClientes[[#This Row],[tipoDeCliente]]="NORMAL","CONSULTORIA",BaseClientes[[#This Row],[tipoDeCliente]]="HIBRIDO","CONSULTORIA")</f>
        <v>CONSULTORIA</v>
      </c>
      <c r="S531" s="68" t="s">
        <v>906</v>
      </c>
      <c r="T531" s="68" t="s">
        <v>185</v>
      </c>
      <c r="U531" s="68" t="s">
        <v>1487</v>
      </c>
      <c r="V531" s="71">
        <v>5511999670942</v>
      </c>
      <c r="W531" s="69">
        <v>45070</v>
      </c>
      <c r="X531" s="69">
        <v>45089</v>
      </c>
      <c r="Y531" s="68" t="s">
        <v>3610</v>
      </c>
      <c r="Z531" s="68" t="s">
        <v>4668</v>
      </c>
      <c r="AA531" s="68" t="s">
        <v>3102</v>
      </c>
      <c r="AB531" s="68" t="s">
        <v>4669</v>
      </c>
      <c r="AC531" s="68" t="s">
        <v>53</v>
      </c>
      <c r="AD531" s="68" t="s">
        <v>54</v>
      </c>
      <c r="AE531" s="68" t="s">
        <v>176</v>
      </c>
      <c r="AF531" s="72">
        <v>1</v>
      </c>
      <c r="AG531" s="68">
        <v>4</v>
      </c>
      <c r="AH531" s="68" t="s">
        <v>54</v>
      </c>
      <c r="AI531" s="68" t="s">
        <v>56</v>
      </c>
      <c r="AJ531" s="68" t="s">
        <v>54</v>
      </c>
      <c r="AK531" s="68" t="str" cm="1">
        <f t="array" ref="AK5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1" s="69" t="s">
        <v>58</v>
      </c>
      <c r="AM531" s="69"/>
    </row>
    <row r="532" spans="1:39" ht="15" customHeight="1" x14ac:dyDescent="0.3">
      <c r="A532" s="68">
        <v>610</v>
      </c>
      <c r="B532" s="68" t="s">
        <v>3495</v>
      </c>
      <c r="C532" s="69">
        <v>32333</v>
      </c>
      <c r="D532" s="68" t="s">
        <v>72</v>
      </c>
      <c r="E532" s="71">
        <v>24052023610</v>
      </c>
      <c r="F532" s="68">
        <v>2084616</v>
      </c>
      <c r="G532" s="68"/>
      <c r="H532" s="68"/>
      <c r="I532" s="68" t="s">
        <v>4670</v>
      </c>
      <c r="J532" s="68" t="s">
        <v>4671</v>
      </c>
      <c r="K532" s="70" t="s">
        <v>4672</v>
      </c>
      <c r="L532" s="68" t="s">
        <v>4673</v>
      </c>
      <c r="M532" s="68" t="s">
        <v>3102</v>
      </c>
      <c r="N532" s="71">
        <v>5511999670942</v>
      </c>
      <c r="O532" s="71" t="s">
        <v>106</v>
      </c>
      <c r="P532" s="71"/>
      <c r="Q532" s="68" t="s">
        <v>66</v>
      </c>
      <c r="R532" s="68" t="str" cm="1">
        <f t="array" ref="R532">_xlfn.IFS(BaseClientes[[#This Row],[tipoDeCliente]]="ADVISOR","ADVISOR",BaseClientes[[#This Row],[tipoDeCliente]]="FAMILIA","RETENCAO",BaseClientes[[#This Row],[tipoDeCliente]]="RETENCAO","RETENCAO",BaseClientes[[#This Row],[tipoDeCliente]]="NORMAL","CONSULTORIA",BaseClientes[[#This Row],[tipoDeCliente]]="HIBRIDO","CONSULTORIA")</f>
        <v>CONSULTORIA</v>
      </c>
      <c r="S532" s="68" t="s">
        <v>906</v>
      </c>
      <c r="T532" s="68" t="s">
        <v>185</v>
      </c>
      <c r="U532" s="68" t="s">
        <v>1487</v>
      </c>
      <c r="V532" s="71">
        <v>5511974746061</v>
      </c>
      <c r="W532" s="69">
        <v>45070</v>
      </c>
      <c r="X532" s="69">
        <v>45091</v>
      </c>
      <c r="Y532" s="68" t="s">
        <v>3610</v>
      </c>
      <c r="Z532" s="68" t="s">
        <v>4668</v>
      </c>
      <c r="AA532" s="68" t="s">
        <v>3102</v>
      </c>
      <c r="AB532" s="68" t="s">
        <v>4669</v>
      </c>
      <c r="AC532" s="68" t="s">
        <v>53</v>
      </c>
      <c r="AD532" s="68" t="s">
        <v>54</v>
      </c>
      <c r="AE532" s="68" t="s">
        <v>176</v>
      </c>
      <c r="AF532" s="72">
        <v>1</v>
      </c>
      <c r="AG532" s="68">
        <v>4</v>
      </c>
      <c r="AH532" s="68" t="s">
        <v>54</v>
      </c>
      <c r="AI532" s="68" t="s">
        <v>56</v>
      </c>
      <c r="AJ532" s="68" t="s">
        <v>54</v>
      </c>
      <c r="AK532" s="68" t="str" cm="1">
        <f t="array" ref="AK5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2" s="69" t="s">
        <v>58</v>
      </c>
      <c r="AM532" s="69"/>
    </row>
    <row r="533" spans="1:39" ht="15" customHeight="1" x14ac:dyDescent="0.3">
      <c r="A533" s="68">
        <v>611</v>
      </c>
      <c r="B533" s="68" t="s">
        <v>3103</v>
      </c>
      <c r="C533" s="69">
        <v>20865</v>
      </c>
      <c r="D533" s="68" t="s">
        <v>72</v>
      </c>
      <c r="E533" s="71">
        <v>6062023611</v>
      </c>
      <c r="F533" s="68">
        <v>3889519</v>
      </c>
      <c r="G533" s="68"/>
      <c r="H533" s="68"/>
      <c r="I533" s="68" t="s">
        <v>4699</v>
      </c>
      <c r="J533" s="68" t="s">
        <v>4697</v>
      </c>
      <c r="K533" s="105" t="s">
        <v>4698</v>
      </c>
      <c r="L533" s="68" t="s">
        <v>4700</v>
      </c>
      <c r="M533" s="68" t="s">
        <v>3103</v>
      </c>
      <c r="N533" s="71">
        <v>5581981272828</v>
      </c>
      <c r="O533" s="71" t="s">
        <v>106</v>
      </c>
      <c r="P533" s="71"/>
      <c r="Q533" s="68" t="s">
        <v>66</v>
      </c>
      <c r="R533" s="68" t="str" cm="1">
        <f t="array" ref="R533">_xlfn.IFS(BaseClientes[[#This Row],[tipoDeCliente]]="ADVISOR","ADVISOR",BaseClientes[[#This Row],[tipoDeCliente]]="FAMILIA","RETENCAO",BaseClientes[[#This Row],[tipoDeCliente]]="RETENCAO","RETENCAO",BaseClientes[[#This Row],[tipoDeCliente]]="NORMAL","CONSULTORIA",BaseClientes[[#This Row],[tipoDeCliente]]="HIBRIDO","CONSULTORIA")</f>
        <v>CONSULTORIA</v>
      </c>
      <c r="S533" s="68" t="s">
        <v>49</v>
      </c>
      <c r="T533" s="68" t="s">
        <v>50</v>
      </c>
      <c r="U533" s="68" t="s">
        <v>1171</v>
      </c>
      <c r="V533" s="71">
        <v>5581981272828</v>
      </c>
      <c r="W533" s="69">
        <v>45083</v>
      </c>
      <c r="X533" s="69">
        <v>45089</v>
      </c>
      <c r="Y533" s="68" t="s">
        <v>3625</v>
      </c>
      <c r="Z533" s="68" t="s">
        <v>4700</v>
      </c>
      <c r="AA533" s="68" t="s">
        <v>3103</v>
      </c>
      <c r="AB533" s="68" t="s">
        <v>3899</v>
      </c>
      <c r="AC533" s="68" t="s">
        <v>53</v>
      </c>
      <c r="AD533" s="68" t="s">
        <v>54</v>
      </c>
      <c r="AE533" s="68" t="s">
        <v>176</v>
      </c>
      <c r="AF533" s="72">
        <v>1</v>
      </c>
      <c r="AG533" s="68">
        <v>4</v>
      </c>
      <c r="AH533" s="68" t="s">
        <v>54</v>
      </c>
      <c r="AI533" s="68" t="s">
        <v>54</v>
      </c>
      <c r="AJ533" s="68" t="s">
        <v>54</v>
      </c>
      <c r="AK533" s="68" t="str" cm="1">
        <f t="array" ref="AK5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3" s="69" t="s">
        <v>58</v>
      </c>
      <c r="AM533" s="69"/>
    </row>
    <row r="534" spans="1:39" ht="15" customHeight="1" x14ac:dyDescent="0.3">
      <c r="A534" s="68">
        <v>612</v>
      </c>
      <c r="B534" s="68" t="s">
        <v>3103</v>
      </c>
      <c r="C534" s="69">
        <v>20865</v>
      </c>
      <c r="D534" s="68" t="s">
        <v>72</v>
      </c>
      <c r="E534" s="71">
        <v>6062023612</v>
      </c>
      <c r="F534" s="68">
        <v>5720321</v>
      </c>
      <c r="G534" s="68"/>
      <c r="H534" s="68"/>
      <c r="I534" s="68" t="s">
        <v>42</v>
      </c>
      <c r="J534" s="68" t="s">
        <v>4697</v>
      </c>
      <c r="K534" s="70" t="s">
        <v>4698</v>
      </c>
      <c r="L534" s="68" t="s">
        <v>3625</v>
      </c>
      <c r="M534" s="68" t="s">
        <v>3103</v>
      </c>
      <c r="N534" s="71">
        <v>5581981272828</v>
      </c>
      <c r="O534" s="71" t="s">
        <v>106</v>
      </c>
      <c r="P534" s="71"/>
      <c r="Q534" s="68" t="s">
        <v>66</v>
      </c>
      <c r="R534" s="68" t="str" cm="1">
        <f t="array" ref="R534">_xlfn.IFS(BaseClientes[[#This Row],[tipoDeCliente]]="ADVISOR","ADVISOR",BaseClientes[[#This Row],[tipoDeCliente]]="FAMILIA","RETENCAO",BaseClientes[[#This Row],[tipoDeCliente]]="RETENCAO","RETENCAO",BaseClientes[[#This Row],[tipoDeCliente]]="NORMAL","CONSULTORIA",BaseClientes[[#This Row],[tipoDeCliente]]="HIBRIDO","CONSULTORIA")</f>
        <v>CONSULTORIA</v>
      </c>
      <c r="S534" s="68" t="s">
        <v>49</v>
      </c>
      <c r="T534" s="68" t="s">
        <v>50</v>
      </c>
      <c r="U534" s="68" t="s">
        <v>1171</v>
      </c>
      <c r="V534" s="71">
        <v>5581981272828</v>
      </c>
      <c r="W534" s="69">
        <v>45083</v>
      </c>
      <c r="X534" s="69">
        <v>45089</v>
      </c>
      <c r="Y534" s="68" t="s">
        <v>3625</v>
      </c>
      <c r="Z534" s="68" t="s">
        <v>4700</v>
      </c>
      <c r="AA534" s="68" t="s">
        <v>3103</v>
      </c>
      <c r="AB534" s="68" t="s">
        <v>3899</v>
      </c>
      <c r="AC534" s="68" t="s">
        <v>53</v>
      </c>
      <c r="AD534" s="68" t="s">
        <v>54</v>
      </c>
      <c r="AE534" s="68" t="s">
        <v>176</v>
      </c>
      <c r="AF534" s="72">
        <v>1</v>
      </c>
      <c r="AG534" s="68">
        <v>4</v>
      </c>
      <c r="AH534" s="68" t="s">
        <v>54</v>
      </c>
      <c r="AI534" s="68" t="s">
        <v>54</v>
      </c>
      <c r="AJ534" s="68" t="s">
        <v>54</v>
      </c>
      <c r="AK534" s="68" t="str" cm="1">
        <f t="array" ref="AK5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4" s="69" t="s">
        <v>58</v>
      </c>
      <c r="AM534" s="69"/>
    </row>
    <row r="535" spans="1:39" ht="15" customHeight="1" x14ac:dyDescent="0.3">
      <c r="A535" s="68">
        <v>613</v>
      </c>
      <c r="B535" s="68" t="s">
        <v>3496</v>
      </c>
      <c r="C535" s="69">
        <v>21318</v>
      </c>
      <c r="D535" s="68" t="s">
        <v>72</v>
      </c>
      <c r="E535" s="71">
        <v>30052023613</v>
      </c>
      <c r="F535" s="68">
        <v>2699981</v>
      </c>
      <c r="G535" s="68"/>
      <c r="H535" s="68"/>
      <c r="I535" s="68" t="s">
        <v>4693</v>
      </c>
      <c r="J535" s="68" t="s">
        <v>4694</v>
      </c>
      <c r="K535" s="105" t="s">
        <v>4695</v>
      </c>
      <c r="L535" s="68" t="s">
        <v>4696</v>
      </c>
      <c r="M535" s="68" t="s">
        <v>760</v>
      </c>
      <c r="N535" s="71">
        <v>5513996100560</v>
      </c>
      <c r="O535" s="71" t="s">
        <v>65</v>
      </c>
      <c r="P535" s="71"/>
      <c r="Q535" s="68" t="s">
        <v>66</v>
      </c>
      <c r="R535" s="68" t="str" cm="1">
        <f t="array" ref="R535">_xlfn.IFS(BaseClientes[[#This Row],[tipoDeCliente]]="ADVISOR","ADVISOR",BaseClientes[[#This Row],[tipoDeCliente]]="FAMILIA","RETENCAO",BaseClientes[[#This Row],[tipoDeCliente]]="RETENCAO","RETENCAO",BaseClientes[[#This Row],[tipoDeCliente]]="NORMAL","CONSULTORIA",BaseClientes[[#This Row],[tipoDeCliente]]="HIBRIDO","CONSULTORIA")</f>
        <v>CONSULTORIA</v>
      </c>
      <c r="S535" s="68" t="s">
        <v>767</v>
      </c>
      <c r="T535" s="68" t="s">
        <v>185</v>
      </c>
      <c r="U535" s="68" t="s">
        <v>2753</v>
      </c>
      <c r="V535" s="71">
        <v>5513996100560</v>
      </c>
      <c r="W535" s="69">
        <v>45076</v>
      </c>
      <c r="X535" s="69">
        <v>45092</v>
      </c>
      <c r="Y535" s="68" t="s">
        <v>4010</v>
      </c>
      <c r="Z535" s="68" t="s">
        <v>4358</v>
      </c>
      <c r="AA535" s="68" t="s">
        <v>2748</v>
      </c>
      <c r="AB535" s="68" t="s">
        <v>3899</v>
      </c>
      <c r="AC535" s="68" t="s">
        <v>140</v>
      </c>
      <c r="AD535" s="68" t="s">
        <v>56</v>
      </c>
      <c r="AE535" s="68" t="s">
        <v>176</v>
      </c>
      <c r="AF535" s="72">
        <v>1</v>
      </c>
      <c r="AG535" s="68">
        <v>1</v>
      </c>
      <c r="AH535" s="68" t="s">
        <v>54</v>
      </c>
      <c r="AI535" s="68" t="s">
        <v>56</v>
      </c>
      <c r="AJ535" s="68" t="s">
        <v>54</v>
      </c>
      <c r="AK535" s="68" t="str" cm="1">
        <f t="array" ref="AK5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5" s="69" t="s">
        <v>58</v>
      </c>
      <c r="AM535" s="69"/>
    </row>
    <row r="536" spans="1:39" ht="15" customHeight="1" x14ac:dyDescent="0.3">
      <c r="A536" s="68">
        <v>614</v>
      </c>
      <c r="B536" s="68" t="s">
        <v>363</v>
      </c>
      <c r="C536" s="69">
        <v>32906</v>
      </c>
      <c r="D536" s="68" t="s">
        <v>40</v>
      </c>
      <c r="E536" s="71">
        <v>23032023614</v>
      </c>
      <c r="F536" s="68"/>
      <c r="G536" s="68"/>
      <c r="H536" s="68"/>
      <c r="I536" s="68" t="s">
        <v>4477</v>
      </c>
      <c r="J536" s="68" t="s">
        <v>367</v>
      </c>
      <c r="K536" s="70" t="s">
        <v>368</v>
      </c>
      <c r="L536" s="68" t="s">
        <v>4478</v>
      </c>
      <c r="M536" s="68" t="s">
        <v>363</v>
      </c>
      <c r="N536" s="71">
        <v>5581988328212</v>
      </c>
      <c r="O536" s="71" t="s">
        <v>106</v>
      </c>
      <c r="P536" s="71" t="s">
        <v>106</v>
      </c>
      <c r="Q536" s="68" t="s">
        <v>66</v>
      </c>
      <c r="R536" s="68" t="str" cm="1">
        <f t="array" ref="R536">_xlfn.IFS(BaseClientes[[#This Row],[tipoDeCliente]]="ADVISOR","ADVISOR",BaseClientes[[#This Row],[tipoDeCliente]]="FAMILIA","RETENCAO",BaseClientes[[#This Row],[tipoDeCliente]]="RETENCAO","RETENCAO",BaseClientes[[#This Row],[tipoDeCliente]]="NORMAL","CONSULTORIA",BaseClientes[[#This Row],[tipoDeCliente]]="HIBRIDO","CONSULTORIA")</f>
        <v>CONSULTORIA</v>
      </c>
      <c r="S536" s="68" t="s">
        <v>2799</v>
      </c>
      <c r="T536" s="68" t="s">
        <v>185</v>
      </c>
      <c r="U536" s="68" t="s">
        <v>370</v>
      </c>
      <c r="V536" s="71">
        <v>5581988328212</v>
      </c>
      <c r="W536" s="69">
        <v>45008</v>
      </c>
      <c r="X536" s="69">
        <v>45076</v>
      </c>
      <c r="Y536" s="68" t="s">
        <v>369</v>
      </c>
      <c r="Z536" s="68" t="s">
        <v>366</v>
      </c>
      <c r="AA536" s="68" t="s">
        <v>363</v>
      </c>
      <c r="AB536" s="68" t="s">
        <v>3902</v>
      </c>
      <c r="AC536" s="68" t="s">
        <v>53</v>
      </c>
      <c r="AD536" s="68" t="s">
        <v>56</v>
      </c>
      <c r="AE536" s="68" t="s">
        <v>176</v>
      </c>
      <c r="AF536" s="72">
        <v>0</v>
      </c>
      <c r="AG536" s="68" t="s">
        <v>7859</v>
      </c>
      <c r="AH536" s="68" t="s">
        <v>54</v>
      </c>
      <c r="AI536" s="68" t="s">
        <v>56</v>
      </c>
      <c r="AJ536" s="68" t="s">
        <v>54</v>
      </c>
      <c r="AK536" s="68" t="str" cm="1">
        <f t="array" ref="AK5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6" s="69" t="s">
        <v>58</v>
      </c>
      <c r="AM536" s="69"/>
    </row>
    <row r="537" spans="1:39" ht="15" customHeight="1" x14ac:dyDescent="0.3">
      <c r="A537" s="68">
        <v>615</v>
      </c>
      <c r="B537" s="68" t="s">
        <v>3106</v>
      </c>
      <c r="C537" s="69">
        <v>16571</v>
      </c>
      <c r="D537" s="68" t="s">
        <v>40</v>
      </c>
      <c r="E537" s="71">
        <v>15062023615</v>
      </c>
      <c r="F537" s="68">
        <v>11711159</v>
      </c>
      <c r="G537" s="68"/>
      <c r="H537" s="68"/>
      <c r="I537" s="68" t="s">
        <v>4736</v>
      </c>
      <c r="J537" s="68" t="s">
        <v>4737</v>
      </c>
      <c r="K537" s="70" t="s">
        <v>4738</v>
      </c>
      <c r="L537" s="68" t="s">
        <v>4739</v>
      </c>
      <c r="M537" s="68" t="s">
        <v>3106</v>
      </c>
      <c r="N537" s="71">
        <v>5581991399712</v>
      </c>
      <c r="O537" s="71" t="s">
        <v>106</v>
      </c>
      <c r="P537" s="71"/>
      <c r="Q537" s="68" t="s">
        <v>66</v>
      </c>
      <c r="R537" s="68" t="str" cm="1">
        <f t="array" ref="R537">_xlfn.IFS(BaseClientes[[#This Row],[tipoDeCliente]]="ADVISOR","ADVISOR",BaseClientes[[#This Row],[tipoDeCliente]]="FAMILIA","RETENCAO",BaseClientes[[#This Row],[tipoDeCliente]]="RETENCAO","RETENCAO",BaseClientes[[#This Row],[tipoDeCliente]]="NORMAL","CONSULTORIA",BaseClientes[[#This Row],[tipoDeCliente]]="HIBRIDO","CONSULTORIA")</f>
        <v>CONSULTORIA</v>
      </c>
      <c r="S537" s="68" t="s">
        <v>49</v>
      </c>
      <c r="T537" s="68" t="s">
        <v>50</v>
      </c>
      <c r="U537" s="68" t="s">
        <v>4740</v>
      </c>
      <c r="V537" s="71">
        <v>5581991399712</v>
      </c>
      <c r="W537" s="69">
        <v>45092</v>
      </c>
      <c r="X537" s="69">
        <v>45097</v>
      </c>
      <c r="Y537" s="68" t="s">
        <v>3626</v>
      </c>
      <c r="Z537" s="68" t="s">
        <v>4739</v>
      </c>
      <c r="AA537" s="68" t="s">
        <v>3106</v>
      </c>
      <c r="AB537" s="68" t="s">
        <v>3899</v>
      </c>
      <c r="AC537" s="68" t="s">
        <v>140</v>
      </c>
      <c r="AD537" s="68" t="s">
        <v>56</v>
      </c>
      <c r="AE537" s="68" t="s">
        <v>176</v>
      </c>
      <c r="AF537" s="72">
        <v>1</v>
      </c>
      <c r="AG537" s="68">
        <v>1</v>
      </c>
      <c r="AH537" s="68" t="s">
        <v>54</v>
      </c>
      <c r="AI537" s="68" t="s">
        <v>56</v>
      </c>
      <c r="AJ537" s="68" t="s">
        <v>54</v>
      </c>
      <c r="AK537" s="68" t="str" cm="1">
        <f t="array" ref="AK5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7" s="69" t="s">
        <v>58</v>
      </c>
      <c r="AM537" s="69"/>
    </row>
    <row r="538" spans="1:39" ht="15" customHeight="1" x14ac:dyDescent="0.3">
      <c r="A538" s="68">
        <v>617</v>
      </c>
      <c r="B538" s="68" t="s">
        <v>4719</v>
      </c>
      <c r="C538" s="69">
        <v>30666</v>
      </c>
      <c r="D538" s="68" t="s">
        <v>40</v>
      </c>
      <c r="E538" s="71">
        <v>14062023617</v>
      </c>
      <c r="F538" s="68">
        <v>2187338</v>
      </c>
      <c r="G538" s="68">
        <v>8829637</v>
      </c>
      <c r="H538" s="68" t="s">
        <v>4720</v>
      </c>
      <c r="I538" s="68" t="s">
        <v>4721</v>
      </c>
      <c r="J538" s="68" t="s">
        <v>4722</v>
      </c>
      <c r="K538" s="70" t="s">
        <v>4723</v>
      </c>
      <c r="L538" s="68" t="s">
        <v>4718</v>
      </c>
      <c r="M538" s="68" t="s">
        <v>3105</v>
      </c>
      <c r="N538" s="71">
        <v>5581999279719</v>
      </c>
      <c r="O538" s="71" t="s">
        <v>65</v>
      </c>
      <c r="P538" s="71"/>
      <c r="Q538" s="68" t="s">
        <v>66</v>
      </c>
      <c r="R538" s="68" t="str" cm="1">
        <f t="array" ref="R538">_xlfn.IFS(BaseClientes[[#This Row],[tipoDeCliente]]="ADVISOR","ADVISOR",BaseClientes[[#This Row],[tipoDeCliente]]="FAMILIA","RETENCAO",BaseClientes[[#This Row],[tipoDeCliente]]="RETENCAO","RETENCAO",BaseClientes[[#This Row],[tipoDeCliente]]="NORMAL","CONSULTORIA",BaseClientes[[#This Row],[tipoDeCliente]]="HIBRIDO","CONSULTORIA")</f>
        <v>CONSULTORIA</v>
      </c>
      <c r="S538" s="68" t="s">
        <v>49</v>
      </c>
      <c r="T538" s="68" t="s">
        <v>50</v>
      </c>
      <c r="U538" s="68" t="s">
        <v>4724</v>
      </c>
      <c r="V538" s="71">
        <v>5581999279719</v>
      </c>
      <c r="W538" s="69">
        <v>45091</v>
      </c>
      <c r="X538" s="69">
        <v>45104</v>
      </c>
      <c r="Y538" s="68" t="s">
        <v>1029</v>
      </c>
      <c r="Z538" s="68" t="s">
        <v>4718</v>
      </c>
      <c r="AA538" s="68" t="s">
        <v>3105</v>
      </c>
      <c r="AB538" s="68" t="s">
        <v>3912</v>
      </c>
      <c r="AC538" s="68" t="s">
        <v>140</v>
      </c>
      <c r="AD538" s="68" t="s">
        <v>56</v>
      </c>
      <c r="AE538" s="68" t="s">
        <v>176</v>
      </c>
      <c r="AF538" s="72">
        <v>1</v>
      </c>
      <c r="AG538" s="68">
        <v>1</v>
      </c>
      <c r="AH538" s="68" t="s">
        <v>54</v>
      </c>
      <c r="AI538" s="68" t="s">
        <v>54</v>
      </c>
      <c r="AJ538" s="68" t="s">
        <v>54</v>
      </c>
      <c r="AK538" s="68" t="str" cm="1">
        <f t="array" ref="AK5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8" s="69" t="s">
        <v>58</v>
      </c>
      <c r="AM538" s="69"/>
    </row>
    <row r="539" spans="1:39" ht="15" customHeight="1" x14ac:dyDescent="0.3">
      <c r="A539" s="68">
        <v>618</v>
      </c>
      <c r="B539" s="68" t="s">
        <v>3150</v>
      </c>
      <c r="C539" s="69">
        <v>24079</v>
      </c>
      <c r="D539" s="68" t="s">
        <v>72</v>
      </c>
      <c r="E539" s="71">
        <v>14062023618</v>
      </c>
      <c r="F539" s="68"/>
      <c r="G539" s="68">
        <v>2357024</v>
      </c>
      <c r="H539" s="68"/>
      <c r="I539" s="68" t="s">
        <v>4714</v>
      </c>
      <c r="J539" s="68" t="s">
        <v>4715</v>
      </c>
      <c r="K539" s="70" t="s">
        <v>4716</v>
      </c>
      <c r="L539" s="68" t="s">
        <v>8450</v>
      </c>
      <c r="M539" s="68" t="s">
        <v>3105</v>
      </c>
      <c r="N539" s="71">
        <v>5581999279719</v>
      </c>
      <c r="O539" s="71" t="s">
        <v>106</v>
      </c>
      <c r="P539" s="71"/>
      <c r="Q539" s="68" t="s">
        <v>66</v>
      </c>
      <c r="R539" s="68" t="str" cm="1">
        <f t="array" ref="R539">_xlfn.IFS(BaseClientes[[#This Row],[tipoDeCliente]]="ADVISOR","ADVISOR",BaseClientes[[#This Row],[tipoDeCliente]]="FAMILIA","RETENCAO",BaseClientes[[#This Row],[tipoDeCliente]]="RETENCAO","RETENCAO",BaseClientes[[#This Row],[tipoDeCliente]]="NORMAL","CONSULTORIA",BaseClientes[[#This Row],[tipoDeCliente]]="HIBRIDO","CONSULTORIA")</f>
        <v>CONSULTORIA</v>
      </c>
      <c r="S539" s="68" t="s">
        <v>49</v>
      </c>
      <c r="T539" s="68" t="s">
        <v>50</v>
      </c>
      <c r="U539" s="68" t="s">
        <v>138</v>
      </c>
      <c r="V539" s="71">
        <v>5581999279719</v>
      </c>
      <c r="W539" s="69">
        <v>45091</v>
      </c>
      <c r="X539" s="69">
        <v>45104</v>
      </c>
      <c r="Y539" s="68" t="s">
        <v>1029</v>
      </c>
      <c r="Z539" s="68" t="s">
        <v>4718</v>
      </c>
      <c r="AA539" s="68" t="s">
        <v>3105</v>
      </c>
      <c r="AB539" s="68" t="s">
        <v>3912</v>
      </c>
      <c r="AC539" s="68" t="s">
        <v>140</v>
      </c>
      <c r="AD539" s="68" t="s">
        <v>56</v>
      </c>
      <c r="AE539" s="68" t="s">
        <v>176</v>
      </c>
      <c r="AF539" s="72">
        <v>1</v>
      </c>
      <c r="AG539" s="68">
        <v>1</v>
      </c>
      <c r="AH539" s="68" t="s">
        <v>54</v>
      </c>
      <c r="AI539" s="68" t="s">
        <v>54</v>
      </c>
      <c r="AJ539" s="68" t="s">
        <v>54</v>
      </c>
      <c r="AK539" s="68" t="str" cm="1">
        <f t="array" ref="AK5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9" s="69" t="s">
        <v>58</v>
      </c>
      <c r="AM539" s="69"/>
    </row>
    <row r="540" spans="1:39" ht="15" customHeight="1" x14ac:dyDescent="0.3">
      <c r="A540" s="68">
        <v>619</v>
      </c>
      <c r="B540" s="68" t="s">
        <v>249</v>
      </c>
      <c r="C540" s="69">
        <v>31707</v>
      </c>
      <c r="D540" s="68" t="s">
        <v>72</v>
      </c>
      <c r="E540" s="71">
        <v>1012022619</v>
      </c>
      <c r="F540" s="68">
        <v>2562032</v>
      </c>
      <c r="G540" s="68" t="s">
        <v>42</v>
      </c>
      <c r="H540" s="68"/>
      <c r="I540" s="68" t="s">
        <v>4157</v>
      </c>
      <c r="J540" s="68" t="s">
        <v>251</v>
      </c>
      <c r="K540" s="70" t="s">
        <v>252</v>
      </c>
      <c r="L540" s="68" t="s">
        <v>4158</v>
      </c>
      <c r="M540" s="68" t="s">
        <v>254</v>
      </c>
      <c r="N540" s="71">
        <v>5581999467210</v>
      </c>
      <c r="O540" s="71" t="s">
        <v>65</v>
      </c>
      <c r="P540" s="71" t="s">
        <v>42</v>
      </c>
      <c r="Q540" s="68" t="s">
        <v>66</v>
      </c>
      <c r="R540" s="68" t="str" cm="1">
        <f t="array" ref="R540">_xlfn.IFS(BaseClientes[[#This Row],[tipoDeCliente]]="ADVISOR","ADVISOR",BaseClientes[[#This Row],[tipoDeCliente]]="FAMILIA","RETENCAO",BaseClientes[[#This Row],[tipoDeCliente]]="RETENCAO","RETENCAO",BaseClientes[[#This Row],[tipoDeCliente]]="NORMAL","CONSULTORIA",BaseClientes[[#This Row],[tipoDeCliente]]="HIBRIDO","CONSULTORIA")</f>
        <v>RETENCAO</v>
      </c>
      <c r="S540" s="68" t="s">
        <v>49</v>
      </c>
      <c r="T540" s="68" t="s">
        <v>50</v>
      </c>
      <c r="U540" s="68" t="s">
        <v>255</v>
      </c>
      <c r="V540" s="71">
        <v>5581999465012</v>
      </c>
      <c r="W540" s="69">
        <v>44562</v>
      </c>
      <c r="X540" s="69">
        <v>44562</v>
      </c>
      <c r="Y540" s="68" t="s">
        <v>253</v>
      </c>
      <c r="Z540" s="68" t="s">
        <v>4159</v>
      </c>
      <c r="AA540" s="68" t="s">
        <v>249</v>
      </c>
      <c r="AB540" s="68" t="s">
        <v>3905</v>
      </c>
      <c r="AC540" s="68" t="s">
        <v>140</v>
      </c>
      <c r="AD540" s="68" t="s">
        <v>56</v>
      </c>
      <c r="AE540" s="68" t="s">
        <v>68</v>
      </c>
      <c r="AF540" s="72">
        <v>0</v>
      </c>
      <c r="AG540" s="68"/>
      <c r="AH540" s="68" t="s">
        <v>56</v>
      </c>
      <c r="AI540" s="68" t="s">
        <v>56</v>
      </c>
      <c r="AJ540" s="68" t="s">
        <v>56</v>
      </c>
      <c r="AK540" s="68" t="str" cm="1">
        <f t="array" ref="AK5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0" s="69" t="s">
        <v>58</v>
      </c>
      <c r="AM540" s="69"/>
    </row>
    <row r="541" spans="1:39" ht="15" customHeight="1" x14ac:dyDescent="0.3">
      <c r="A541" s="68">
        <v>620</v>
      </c>
      <c r="B541" s="68" t="s">
        <v>254</v>
      </c>
      <c r="C541" s="69">
        <v>30680</v>
      </c>
      <c r="D541" s="68" t="s">
        <v>40</v>
      </c>
      <c r="E541" s="71">
        <v>1012022620</v>
      </c>
      <c r="F541" s="68">
        <v>2026684</v>
      </c>
      <c r="G541" s="68" t="s">
        <v>42</v>
      </c>
      <c r="H541" s="68"/>
      <c r="I541" s="68" t="s">
        <v>42</v>
      </c>
      <c r="J541" s="68" t="s">
        <v>257</v>
      </c>
      <c r="K541" s="70" t="s">
        <v>258</v>
      </c>
      <c r="L541" s="68" t="s">
        <v>4159</v>
      </c>
      <c r="M541" s="68" t="s">
        <v>254</v>
      </c>
      <c r="N541" s="71">
        <v>5581999467210</v>
      </c>
      <c r="O541" s="71" t="s">
        <v>65</v>
      </c>
      <c r="P541" s="71" t="s">
        <v>42</v>
      </c>
      <c r="Q541" s="68" t="s">
        <v>66</v>
      </c>
      <c r="R541" s="68" t="str" cm="1">
        <f t="array" ref="R541">_xlfn.IFS(BaseClientes[[#This Row],[tipoDeCliente]]="ADVISOR","ADVISOR",BaseClientes[[#This Row],[tipoDeCliente]]="FAMILIA","RETENCAO",BaseClientes[[#This Row],[tipoDeCliente]]="RETENCAO","RETENCAO",BaseClientes[[#This Row],[tipoDeCliente]]="NORMAL","CONSULTORIA",BaseClientes[[#This Row],[tipoDeCliente]]="HIBRIDO","CONSULTORIA")</f>
        <v>RETENCAO</v>
      </c>
      <c r="S541" s="68" t="s">
        <v>49</v>
      </c>
      <c r="T541" s="68" t="s">
        <v>50</v>
      </c>
      <c r="U541" s="68" t="s">
        <v>259</v>
      </c>
      <c r="V541" s="71">
        <v>5581999467210</v>
      </c>
      <c r="W541" s="69">
        <v>44562</v>
      </c>
      <c r="X541" s="69">
        <v>44562</v>
      </c>
      <c r="Y541" s="68" t="s">
        <v>253</v>
      </c>
      <c r="Z541" s="68" t="s">
        <v>4159</v>
      </c>
      <c r="AA541" s="68" t="s">
        <v>254</v>
      </c>
      <c r="AB541" s="68" t="s">
        <v>3905</v>
      </c>
      <c r="AC541" s="68" t="s">
        <v>53</v>
      </c>
      <c r="AD541" s="68" t="s">
        <v>56</v>
      </c>
      <c r="AE541" s="68" t="s">
        <v>68</v>
      </c>
      <c r="AF541" s="72">
        <v>0</v>
      </c>
      <c r="AG541" s="68"/>
      <c r="AH541" s="68" t="s">
        <v>56</v>
      </c>
      <c r="AI541" s="68" t="s">
        <v>56</v>
      </c>
      <c r="AJ541" s="68" t="s">
        <v>56</v>
      </c>
      <c r="AK541" s="68" t="str" cm="1">
        <f t="array" ref="AK5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1" s="69" t="s">
        <v>58</v>
      </c>
      <c r="AM541" s="69"/>
    </row>
    <row r="542" spans="1:39" ht="15" customHeight="1" x14ac:dyDescent="0.3">
      <c r="A542" s="68">
        <v>621</v>
      </c>
      <c r="B542" s="68" t="s">
        <v>923</v>
      </c>
      <c r="C542" s="69">
        <v>30096</v>
      </c>
      <c r="D542" s="68" t="s">
        <v>72</v>
      </c>
      <c r="E542" s="71">
        <v>16032023621</v>
      </c>
      <c r="F542" s="68">
        <v>4355162</v>
      </c>
      <c r="G542" s="68">
        <v>3207297</v>
      </c>
      <c r="H542" s="68"/>
      <c r="I542" s="68" t="s">
        <v>42</v>
      </c>
      <c r="J542" s="68" t="s">
        <v>927</v>
      </c>
      <c r="K542" s="70" t="s">
        <v>928</v>
      </c>
      <c r="L542" s="68" t="s">
        <v>929</v>
      </c>
      <c r="M542" s="68" t="s">
        <v>923</v>
      </c>
      <c r="N542" s="71">
        <v>5581992598451</v>
      </c>
      <c r="O542" s="71" t="s">
        <v>106</v>
      </c>
      <c r="P542" s="71" t="s">
        <v>106</v>
      </c>
      <c r="Q542" s="68" t="s">
        <v>66</v>
      </c>
      <c r="R542" s="68" t="str" cm="1">
        <f t="array" ref="R542">_xlfn.IFS(BaseClientes[[#This Row],[tipoDeCliente]]="ADVISOR","ADVISOR",BaseClientes[[#This Row],[tipoDeCliente]]="FAMILIA","RETENCAO",BaseClientes[[#This Row],[tipoDeCliente]]="RETENCAO","RETENCAO",BaseClientes[[#This Row],[tipoDeCliente]]="NORMAL","CONSULTORIA",BaseClientes[[#This Row],[tipoDeCliente]]="HIBRIDO","CONSULTORIA")</f>
        <v>RETENCAO</v>
      </c>
      <c r="S542" s="68" t="s">
        <v>49</v>
      </c>
      <c r="T542" s="68" t="s">
        <v>50</v>
      </c>
      <c r="U542" s="68" t="s">
        <v>523</v>
      </c>
      <c r="V542" s="71">
        <v>5581992598451</v>
      </c>
      <c r="W542" s="69">
        <v>45001</v>
      </c>
      <c r="X542" s="69">
        <v>45001</v>
      </c>
      <c r="Y542" s="68" t="s">
        <v>929</v>
      </c>
      <c r="Z542" s="68" t="s">
        <v>929</v>
      </c>
      <c r="AA542" s="68" t="s">
        <v>923</v>
      </c>
      <c r="AB542" s="68" t="s">
        <v>3995</v>
      </c>
      <c r="AC542" s="68" t="s">
        <v>53</v>
      </c>
      <c r="AD542" s="68" t="s">
        <v>54</v>
      </c>
      <c r="AE542" s="68" t="s">
        <v>68</v>
      </c>
      <c r="AF542" s="72">
        <v>0</v>
      </c>
      <c r="AG542" s="68"/>
      <c r="AH542" s="68" t="s">
        <v>56</v>
      </c>
      <c r="AI542" s="68" t="s">
        <v>56</v>
      </c>
      <c r="AJ542" s="68" t="s">
        <v>56</v>
      </c>
      <c r="AK542" s="68" t="str" cm="1">
        <f t="array" ref="AK5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2" s="69" t="s">
        <v>69</v>
      </c>
      <c r="AM542" s="69">
        <v>45803</v>
      </c>
    </row>
    <row r="543" spans="1:39" ht="15" customHeight="1" x14ac:dyDescent="0.3">
      <c r="A543" s="68">
        <v>622</v>
      </c>
      <c r="B543" s="68" t="s">
        <v>2917</v>
      </c>
      <c r="C543" s="69">
        <v>34000</v>
      </c>
      <c r="D543" s="68" t="s">
        <v>40</v>
      </c>
      <c r="E543" s="71">
        <v>5062023622</v>
      </c>
      <c r="F543" s="68">
        <v>588763</v>
      </c>
      <c r="G543" s="68">
        <v>4344949</v>
      </c>
      <c r="H543" s="68"/>
      <c r="I543" s="68" t="s">
        <v>42</v>
      </c>
      <c r="J543" s="68" t="s">
        <v>2919</v>
      </c>
      <c r="K543" s="70" t="s">
        <v>2920</v>
      </c>
      <c r="L543" s="68" t="s">
        <v>2921</v>
      </c>
      <c r="M543" s="68" t="s">
        <v>2917</v>
      </c>
      <c r="N543" s="71">
        <v>5581999134308</v>
      </c>
      <c r="O543" s="71" t="s">
        <v>65</v>
      </c>
      <c r="P543" s="71"/>
      <c r="Q543" s="68" t="s">
        <v>304</v>
      </c>
      <c r="R543" s="68" t="str" cm="1">
        <f t="array" ref="R543">_xlfn.IFS(BaseClientes[[#This Row],[tipoDeCliente]]="ADVISOR","ADVISOR",BaseClientes[[#This Row],[tipoDeCliente]]="FAMILIA","RETENCAO",BaseClientes[[#This Row],[tipoDeCliente]]="RETENCAO","RETENCAO",BaseClientes[[#This Row],[tipoDeCliente]]="NORMAL","CONSULTORIA",BaseClientes[[#This Row],[tipoDeCliente]]="HIBRIDO","CONSULTORIA")</f>
        <v>RETENCAO</v>
      </c>
      <c r="S543" s="68" t="s">
        <v>2407</v>
      </c>
      <c r="T543" s="68" t="s">
        <v>50</v>
      </c>
      <c r="U543" s="68" t="s">
        <v>1023</v>
      </c>
      <c r="V543" s="71">
        <v>5581999134308</v>
      </c>
      <c r="W543" s="69">
        <v>45082</v>
      </c>
      <c r="X543" s="69">
        <v>45082</v>
      </c>
      <c r="Y543" s="68" t="s">
        <v>2921</v>
      </c>
      <c r="Z543" s="68" t="s">
        <v>2921</v>
      </c>
      <c r="AA543" s="68" t="s">
        <v>2917</v>
      </c>
      <c r="AB543" s="68" t="s">
        <v>3912</v>
      </c>
      <c r="AC543" s="68" t="s">
        <v>2015</v>
      </c>
      <c r="AD543" s="68" t="s">
        <v>54</v>
      </c>
      <c r="AE543" s="68" t="s">
        <v>68</v>
      </c>
      <c r="AF543" s="72">
        <v>0</v>
      </c>
      <c r="AG543" s="68"/>
      <c r="AH543" s="68" t="s">
        <v>54</v>
      </c>
      <c r="AI543" s="68" t="s">
        <v>56</v>
      </c>
      <c r="AJ543" s="68" t="s">
        <v>54</v>
      </c>
      <c r="AK543" s="68" t="str" cm="1">
        <f t="array" ref="AK5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3" s="69" t="s">
        <v>69</v>
      </c>
      <c r="AM543" s="69">
        <v>45191</v>
      </c>
    </row>
    <row r="544" spans="1:39" ht="15" customHeight="1" x14ac:dyDescent="0.3">
      <c r="A544" s="68">
        <v>623</v>
      </c>
      <c r="B544" s="68" t="s">
        <v>3497</v>
      </c>
      <c r="C544" s="69">
        <v>31498</v>
      </c>
      <c r="D544" s="68" t="s">
        <v>40</v>
      </c>
      <c r="E544" s="71">
        <v>22062023623</v>
      </c>
      <c r="F544" s="68">
        <v>2883915</v>
      </c>
      <c r="G544" s="68"/>
      <c r="H544" s="68"/>
      <c r="I544" s="68" t="s">
        <v>4746</v>
      </c>
      <c r="J544" s="68" t="s">
        <v>4747</v>
      </c>
      <c r="K544" s="70" t="s">
        <v>4748</v>
      </c>
      <c r="L544" s="68" t="s">
        <v>4749</v>
      </c>
      <c r="M544" s="68" t="s">
        <v>3108</v>
      </c>
      <c r="N544" s="71">
        <v>5581998351637</v>
      </c>
      <c r="O544" s="71" t="s">
        <v>65</v>
      </c>
      <c r="P544" s="71"/>
      <c r="Q544" s="68" t="s">
        <v>1749</v>
      </c>
      <c r="R544" s="68" t="str" cm="1">
        <f t="array" ref="R544">_xlfn.IFS(BaseClientes[[#This Row],[tipoDeCliente]]="ADVISOR","ADVISOR",BaseClientes[[#This Row],[tipoDeCliente]]="FAMILIA","RETENCAO",BaseClientes[[#This Row],[tipoDeCliente]]="RETENCAO","RETENCAO",BaseClientes[[#This Row],[tipoDeCliente]]="NORMAL","CONSULTORIA",BaseClientes[[#This Row],[tipoDeCliente]]="HIBRIDO","CONSULTORIA")</f>
        <v>CONSULTORIA</v>
      </c>
      <c r="S544" s="68" t="s">
        <v>2407</v>
      </c>
      <c r="T544" s="68" t="s">
        <v>50</v>
      </c>
      <c r="U544" s="68" t="s">
        <v>4750</v>
      </c>
      <c r="V544" s="71">
        <v>5581997442829</v>
      </c>
      <c r="W544" s="69">
        <v>45099</v>
      </c>
      <c r="X544" s="69">
        <v>45099</v>
      </c>
      <c r="Y544" s="68" t="s">
        <v>4751</v>
      </c>
      <c r="Z544" s="68" t="s">
        <v>4749</v>
      </c>
      <c r="AA544" s="68" t="s">
        <v>3497</v>
      </c>
      <c r="AB544" s="68" t="s">
        <v>3894</v>
      </c>
      <c r="AC544" s="68" t="s">
        <v>2015</v>
      </c>
      <c r="AD544" s="68" t="s">
        <v>54</v>
      </c>
      <c r="AE544" s="68" t="s">
        <v>176</v>
      </c>
      <c r="AF544" s="72">
        <v>1</v>
      </c>
      <c r="AG544" s="68">
        <v>8</v>
      </c>
      <c r="AH544" s="68" t="s">
        <v>54</v>
      </c>
      <c r="AI544" s="68" t="s">
        <v>56</v>
      </c>
      <c r="AJ544" s="68" t="s">
        <v>54</v>
      </c>
      <c r="AK544" s="68" t="str" cm="1">
        <f t="array" ref="AK5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4" s="69" t="s">
        <v>58</v>
      </c>
      <c r="AM544" s="69"/>
    </row>
    <row r="545" spans="1:39" ht="15" customHeight="1" x14ac:dyDescent="0.3">
      <c r="A545" s="68">
        <v>624</v>
      </c>
      <c r="B545" s="68" t="s">
        <v>3108</v>
      </c>
      <c r="C545" s="69">
        <v>31408</v>
      </c>
      <c r="D545" s="68" t="s">
        <v>72</v>
      </c>
      <c r="E545" s="71">
        <v>22062023624</v>
      </c>
      <c r="F545" s="68">
        <v>4127456</v>
      </c>
      <c r="G545" s="68"/>
      <c r="H545" s="68"/>
      <c r="I545" s="68" t="s">
        <v>4752</v>
      </c>
      <c r="J545" s="68" t="s">
        <v>4753</v>
      </c>
      <c r="K545" s="70" t="s">
        <v>4754</v>
      </c>
      <c r="L545" s="68" t="s">
        <v>3629</v>
      </c>
      <c r="M545" s="68" t="s">
        <v>3108</v>
      </c>
      <c r="N545" s="71">
        <v>5581998351637</v>
      </c>
      <c r="O545" s="71" t="s">
        <v>65</v>
      </c>
      <c r="P545" s="71"/>
      <c r="Q545" s="68" t="s">
        <v>1749</v>
      </c>
      <c r="R545" s="68" t="str" cm="1">
        <f t="array" ref="R545">_xlfn.IFS(BaseClientes[[#This Row],[tipoDeCliente]]="ADVISOR","ADVISOR",BaseClientes[[#This Row],[tipoDeCliente]]="FAMILIA","RETENCAO",BaseClientes[[#This Row],[tipoDeCliente]]="RETENCAO","RETENCAO",BaseClientes[[#This Row],[tipoDeCliente]]="NORMAL","CONSULTORIA",BaseClientes[[#This Row],[tipoDeCliente]]="HIBRIDO","CONSULTORIA")</f>
        <v>CONSULTORIA</v>
      </c>
      <c r="S545" s="68" t="s">
        <v>2407</v>
      </c>
      <c r="T545" s="68" t="s">
        <v>50</v>
      </c>
      <c r="U545" s="68" t="s">
        <v>4750</v>
      </c>
      <c r="V545" s="71">
        <v>5581998351637</v>
      </c>
      <c r="W545" s="69">
        <v>45099</v>
      </c>
      <c r="X545" s="69">
        <v>45099</v>
      </c>
      <c r="Y545" s="68" t="s">
        <v>4751</v>
      </c>
      <c r="Z545" s="68" t="s">
        <v>3629</v>
      </c>
      <c r="AA545" s="68" t="s">
        <v>3108</v>
      </c>
      <c r="AB545" s="68" t="s">
        <v>3893</v>
      </c>
      <c r="AC545" s="68" t="s">
        <v>2015</v>
      </c>
      <c r="AD545" s="68" t="s">
        <v>54</v>
      </c>
      <c r="AE545" s="68" t="s">
        <v>176</v>
      </c>
      <c r="AF545" s="72">
        <v>1</v>
      </c>
      <c r="AG545" s="68">
        <v>8</v>
      </c>
      <c r="AH545" s="68" t="s">
        <v>54</v>
      </c>
      <c r="AI545" s="68" t="s">
        <v>56</v>
      </c>
      <c r="AJ545" s="68" t="s">
        <v>54</v>
      </c>
      <c r="AK545" s="68" t="str" cm="1">
        <f t="array" ref="AK5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5" s="69" t="s">
        <v>58</v>
      </c>
      <c r="AM545" s="69"/>
    </row>
    <row r="546" spans="1:39" ht="15" customHeight="1" x14ac:dyDescent="0.3">
      <c r="A546" s="68">
        <v>625</v>
      </c>
      <c r="B546" s="68" t="s">
        <v>3122</v>
      </c>
      <c r="C546" s="69">
        <v>32395</v>
      </c>
      <c r="D546" s="68" t="s">
        <v>40</v>
      </c>
      <c r="E546" s="71">
        <v>5072023625</v>
      </c>
      <c r="F546" s="68">
        <v>594722</v>
      </c>
      <c r="G546" s="68">
        <v>2367662</v>
      </c>
      <c r="H546" s="68"/>
      <c r="I546" s="68" t="s">
        <v>42</v>
      </c>
      <c r="J546" s="68" t="s">
        <v>4773</v>
      </c>
      <c r="K546" s="70" t="s">
        <v>4774</v>
      </c>
      <c r="L546" s="68" t="s">
        <v>3642</v>
      </c>
      <c r="M546" s="68" t="s">
        <v>3122</v>
      </c>
      <c r="N546" s="71">
        <v>5586999837867</v>
      </c>
      <c r="O546" s="71" t="s">
        <v>65</v>
      </c>
      <c r="P546" s="71" t="s">
        <v>65</v>
      </c>
      <c r="Q546" s="68" t="s">
        <v>66</v>
      </c>
      <c r="R546" s="68" t="str" cm="1">
        <f t="array" ref="R546">_xlfn.IFS(BaseClientes[[#This Row],[tipoDeCliente]]="ADVISOR","ADVISOR",BaseClientes[[#This Row],[tipoDeCliente]]="FAMILIA","RETENCAO",BaseClientes[[#This Row],[tipoDeCliente]]="RETENCAO","RETENCAO",BaseClientes[[#This Row],[tipoDeCliente]]="NORMAL","CONSULTORIA",BaseClientes[[#This Row],[tipoDeCliente]]="HIBRIDO","CONSULTORIA")</f>
        <v>ADVISOR</v>
      </c>
      <c r="S546" s="68" t="s">
        <v>49</v>
      </c>
      <c r="T546" s="68" t="s">
        <v>50</v>
      </c>
      <c r="U546" s="68" t="s">
        <v>4775</v>
      </c>
      <c r="V546" s="71">
        <v>5586999837867</v>
      </c>
      <c r="W546" s="69">
        <v>45112</v>
      </c>
      <c r="X546" s="69">
        <v>45112</v>
      </c>
      <c r="Y546" s="68" t="s">
        <v>3642</v>
      </c>
      <c r="Z546" s="68" t="s">
        <v>3642</v>
      </c>
      <c r="AA546" s="68" t="s">
        <v>3122</v>
      </c>
      <c r="AB546" s="68" t="s">
        <v>3893</v>
      </c>
      <c r="AC546" s="68" t="s">
        <v>140</v>
      </c>
      <c r="AD546" s="68" t="s">
        <v>54</v>
      </c>
      <c r="AE546" s="68" t="s">
        <v>2104</v>
      </c>
      <c r="AF546" s="72">
        <v>1</v>
      </c>
      <c r="AG546" s="68"/>
      <c r="AH546" s="68" t="s">
        <v>56</v>
      </c>
      <c r="AI546" s="68" t="s">
        <v>56</v>
      </c>
      <c r="AJ546" s="68" t="s">
        <v>56</v>
      </c>
      <c r="AK546" s="68" t="str" cm="1">
        <f t="array" ref="AK5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6" s="69" t="s">
        <v>69</v>
      </c>
      <c r="AM546" s="69">
        <v>45153</v>
      </c>
    </row>
    <row r="547" spans="1:39" ht="15" customHeight="1" x14ac:dyDescent="0.3">
      <c r="A547" s="68">
        <v>626</v>
      </c>
      <c r="B547" s="68" t="s">
        <v>267</v>
      </c>
      <c r="C547" s="69">
        <v>14479</v>
      </c>
      <c r="D547" s="68" t="s">
        <v>40</v>
      </c>
      <c r="E547" s="71">
        <v>23052023626</v>
      </c>
      <c r="F547" s="68">
        <v>4294361</v>
      </c>
      <c r="G547" s="68" t="s">
        <v>42</v>
      </c>
      <c r="H547" s="68"/>
      <c r="I547" s="68" t="s">
        <v>42</v>
      </c>
      <c r="J547" s="68" t="s">
        <v>270</v>
      </c>
      <c r="K547" s="70" t="s">
        <v>271</v>
      </c>
      <c r="L547" s="68" t="s">
        <v>272</v>
      </c>
      <c r="M547" s="68" t="s">
        <v>267</v>
      </c>
      <c r="N547" s="71">
        <v>5581996017008</v>
      </c>
      <c r="O547" s="71" t="s">
        <v>65</v>
      </c>
      <c r="P547" s="71" t="s">
        <v>42</v>
      </c>
      <c r="Q547" s="68" t="s">
        <v>264</v>
      </c>
      <c r="R547" s="68" t="str" cm="1">
        <f t="array" ref="R547">_xlfn.IFS(BaseClientes[[#This Row],[tipoDeCliente]]="ADVISOR","ADVISOR",BaseClientes[[#This Row],[tipoDeCliente]]="FAMILIA","RETENCAO",BaseClientes[[#This Row],[tipoDeCliente]]="RETENCAO","RETENCAO",BaseClientes[[#This Row],[tipoDeCliente]]="NORMAL","CONSULTORIA",BaseClientes[[#This Row],[tipoDeCliente]]="HIBRIDO","CONSULTORIA")</f>
        <v>RETENCAO</v>
      </c>
      <c r="S547" s="68" t="s">
        <v>49</v>
      </c>
      <c r="T547" s="68" t="s">
        <v>50</v>
      </c>
      <c r="U547" s="68" t="s">
        <v>273</v>
      </c>
      <c r="V547" s="71">
        <v>5581996017080</v>
      </c>
      <c r="W547" s="69">
        <v>45069</v>
      </c>
      <c r="X547" s="69">
        <v>44039</v>
      </c>
      <c r="Y547" s="68" t="s">
        <v>272</v>
      </c>
      <c r="Z547" s="68" t="s">
        <v>272</v>
      </c>
      <c r="AA547" s="68" t="s">
        <v>267</v>
      </c>
      <c r="AB547" s="68" t="s">
        <v>3893</v>
      </c>
      <c r="AC547" s="68" t="s">
        <v>53</v>
      </c>
      <c r="AD547" s="68" t="s">
        <v>56</v>
      </c>
      <c r="AE547" s="68" t="s">
        <v>68</v>
      </c>
      <c r="AF547" s="72">
        <v>0</v>
      </c>
      <c r="AG547" s="68"/>
      <c r="AH547" s="68" t="s">
        <v>56</v>
      </c>
      <c r="AI547" s="68" t="s">
        <v>56</v>
      </c>
      <c r="AJ547" s="68" t="s">
        <v>56</v>
      </c>
      <c r="AK547" s="68" t="str" cm="1">
        <f t="array" ref="AK5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7" s="69" t="s">
        <v>69</v>
      </c>
      <c r="AM547" s="69">
        <v>45127</v>
      </c>
    </row>
    <row r="548" spans="1:39" ht="15" customHeight="1" x14ac:dyDescent="0.3">
      <c r="A548" s="68">
        <v>627</v>
      </c>
      <c r="B548" s="68" t="s">
        <v>1340</v>
      </c>
      <c r="C548" s="69">
        <v>35721</v>
      </c>
      <c r="D548" s="68" t="s">
        <v>40</v>
      </c>
      <c r="E548" s="71">
        <v>23052023627</v>
      </c>
      <c r="F548" s="68">
        <v>6956593</v>
      </c>
      <c r="G548" s="68"/>
      <c r="H548" s="68"/>
      <c r="I548" s="68" t="s">
        <v>42</v>
      </c>
      <c r="J548" s="68" t="s">
        <v>1343</v>
      </c>
      <c r="K548" s="70" t="s">
        <v>1344</v>
      </c>
      <c r="L548" s="68" t="s">
        <v>1345</v>
      </c>
      <c r="M548" s="68" t="s">
        <v>1340</v>
      </c>
      <c r="N548" s="71">
        <v>5581996760174</v>
      </c>
      <c r="O548" s="71" t="s">
        <v>65</v>
      </c>
      <c r="P548" s="71" t="s">
        <v>42</v>
      </c>
      <c r="Q548" s="68" t="s">
        <v>66</v>
      </c>
      <c r="R548" s="68" t="str" cm="1">
        <f t="array" ref="R548">_xlfn.IFS(BaseClientes[[#This Row],[tipoDeCliente]]="ADVISOR","ADVISOR",BaseClientes[[#This Row],[tipoDeCliente]]="FAMILIA","RETENCAO",BaseClientes[[#This Row],[tipoDeCliente]]="RETENCAO","RETENCAO",BaseClientes[[#This Row],[tipoDeCliente]]="NORMAL","CONSULTORIA",BaseClientes[[#This Row],[tipoDeCliente]]="HIBRIDO","CONSULTORIA")</f>
        <v>RETENCAO</v>
      </c>
      <c r="S548" s="68" t="s">
        <v>49</v>
      </c>
      <c r="T548" s="68" t="s">
        <v>50</v>
      </c>
      <c r="U548" s="68" t="s">
        <v>280</v>
      </c>
      <c r="V548" s="71">
        <v>5581996760178</v>
      </c>
      <c r="W548" s="69">
        <v>45069</v>
      </c>
      <c r="X548" s="69">
        <v>45069</v>
      </c>
      <c r="Y548" s="68" t="s">
        <v>272</v>
      </c>
      <c r="Z548" s="68" t="s">
        <v>1345</v>
      </c>
      <c r="AA548" s="68" t="s">
        <v>1340</v>
      </c>
      <c r="AB548" s="68" t="s">
        <v>3893</v>
      </c>
      <c r="AC548" s="68" t="s">
        <v>140</v>
      </c>
      <c r="AD548" s="68" t="s">
        <v>56</v>
      </c>
      <c r="AE548" s="68" t="s">
        <v>68</v>
      </c>
      <c r="AF548" s="72">
        <v>0</v>
      </c>
      <c r="AG548" s="68"/>
      <c r="AH548" s="68" t="s">
        <v>56</v>
      </c>
      <c r="AI548" s="68" t="s">
        <v>56</v>
      </c>
      <c r="AJ548" s="68" t="s">
        <v>56</v>
      </c>
      <c r="AK548" s="68" t="str" cm="1">
        <f t="array" ref="AK5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8" s="69" t="s">
        <v>69</v>
      </c>
      <c r="AM548" s="69">
        <v>45770</v>
      </c>
    </row>
    <row r="549" spans="1:39" ht="15" customHeight="1" x14ac:dyDescent="0.3">
      <c r="A549" s="68">
        <v>628</v>
      </c>
      <c r="B549" s="68" t="s">
        <v>3113</v>
      </c>
      <c r="C549" s="69">
        <v>30427</v>
      </c>
      <c r="D549" s="68" t="s">
        <v>40</v>
      </c>
      <c r="E549" s="71">
        <v>5072023628</v>
      </c>
      <c r="F549" s="68"/>
      <c r="G549" s="68"/>
      <c r="H549" s="68"/>
      <c r="I549" s="68" t="s">
        <v>42</v>
      </c>
      <c r="J549" s="68" t="s">
        <v>4776</v>
      </c>
      <c r="K549" s="70" t="s">
        <v>4777</v>
      </c>
      <c r="L549" s="68" t="s">
        <v>3807</v>
      </c>
      <c r="M549" s="68" t="s">
        <v>3113</v>
      </c>
      <c r="N549" s="71">
        <v>5577981012722</v>
      </c>
      <c r="O549" s="71" t="s">
        <v>106</v>
      </c>
      <c r="P549" s="71"/>
      <c r="Q549" s="68" t="s">
        <v>66</v>
      </c>
      <c r="R549" s="68" t="str" cm="1">
        <f t="array" ref="R549">_xlfn.IFS(BaseClientes[[#This Row],[tipoDeCliente]]="ADVISOR","ADVISOR",BaseClientes[[#This Row],[tipoDeCliente]]="FAMILIA","RETENCAO",BaseClientes[[#This Row],[tipoDeCliente]]="RETENCAO","RETENCAO",BaseClientes[[#This Row],[tipoDeCliente]]="NORMAL","CONSULTORIA",BaseClientes[[#This Row],[tipoDeCliente]]="HIBRIDO","CONSULTORIA")</f>
        <v>CONSULTORIA</v>
      </c>
      <c r="S549" s="68" t="s">
        <v>4778</v>
      </c>
      <c r="T549" s="68" t="s">
        <v>296</v>
      </c>
      <c r="U549" s="68" t="s">
        <v>4779</v>
      </c>
      <c r="V549" s="71">
        <v>5577981012722</v>
      </c>
      <c r="W549" s="69">
        <v>45112</v>
      </c>
      <c r="X549" s="69">
        <v>45117</v>
      </c>
      <c r="Y549" s="68" t="s">
        <v>3807</v>
      </c>
      <c r="Z549" s="68" t="s">
        <v>3807</v>
      </c>
      <c r="AA549" s="68" t="s">
        <v>3113</v>
      </c>
      <c r="AB549" s="68" t="s">
        <v>4780</v>
      </c>
      <c r="AC549" s="68" t="s">
        <v>53</v>
      </c>
      <c r="AD549" s="68" t="s">
        <v>54</v>
      </c>
      <c r="AE549" s="68" t="s">
        <v>176</v>
      </c>
      <c r="AF549" s="72">
        <v>1</v>
      </c>
      <c r="AG549" s="68">
        <v>1</v>
      </c>
      <c r="AH549" s="68" t="s">
        <v>54</v>
      </c>
      <c r="AI549" s="68" t="s">
        <v>54</v>
      </c>
      <c r="AJ549" s="68" t="s">
        <v>54</v>
      </c>
      <c r="AK549" s="68" t="str" cm="1">
        <f t="array" ref="AK5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9" s="69" t="s">
        <v>69</v>
      </c>
      <c r="AM549" s="69"/>
    </row>
    <row r="550" spans="1:39" ht="15" customHeight="1" x14ac:dyDescent="0.3">
      <c r="A550" s="68">
        <v>629</v>
      </c>
      <c r="B550" s="68" t="s">
        <v>3498</v>
      </c>
      <c r="C550" s="69">
        <v>31072</v>
      </c>
      <c r="D550" s="68" t="s">
        <v>72</v>
      </c>
      <c r="E550" s="71">
        <v>5072023629</v>
      </c>
      <c r="F550" s="68"/>
      <c r="G550" s="68"/>
      <c r="H550" s="68"/>
      <c r="I550" s="68" t="s">
        <v>42</v>
      </c>
      <c r="J550" s="68" t="s">
        <v>4781</v>
      </c>
      <c r="K550" s="70" t="s">
        <v>4782</v>
      </c>
      <c r="L550" s="68" t="s">
        <v>3807</v>
      </c>
      <c r="M550" s="68" t="s">
        <v>3113</v>
      </c>
      <c r="N550" s="71">
        <v>5577981012722</v>
      </c>
      <c r="O550" s="71" t="s">
        <v>65</v>
      </c>
      <c r="P550" s="71"/>
      <c r="Q550" s="68" t="s">
        <v>66</v>
      </c>
      <c r="R550" s="68" t="str" cm="1">
        <f t="array" ref="R550">_xlfn.IFS(BaseClientes[[#This Row],[tipoDeCliente]]="ADVISOR","ADVISOR",BaseClientes[[#This Row],[tipoDeCliente]]="FAMILIA","RETENCAO",BaseClientes[[#This Row],[tipoDeCliente]]="RETENCAO","RETENCAO",BaseClientes[[#This Row],[tipoDeCliente]]="NORMAL","CONSULTORIA",BaseClientes[[#This Row],[tipoDeCliente]]="HIBRIDO","CONSULTORIA")</f>
        <v>CONSULTORIA</v>
      </c>
      <c r="S550" s="68" t="s">
        <v>4778</v>
      </c>
      <c r="T550" s="68" t="s">
        <v>296</v>
      </c>
      <c r="U550" s="68" t="s">
        <v>4779</v>
      </c>
      <c r="V550" s="71">
        <v>5577981012722</v>
      </c>
      <c r="W550" s="69">
        <v>45112</v>
      </c>
      <c r="X550" s="69">
        <v>45117</v>
      </c>
      <c r="Y550" s="68" t="s">
        <v>3807</v>
      </c>
      <c r="Z550" s="68" t="s">
        <v>3807</v>
      </c>
      <c r="AA550" s="68" t="s">
        <v>3113</v>
      </c>
      <c r="AB550" s="68" t="s">
        <v>3893</v>
      </c>
      <c r="AC550" s="68" t="s">
        <v>53</v>
      </c>
      <c r="AD550" s="68" t="s">
        <v>54</v>
      </c>
      <c r="AE550" s="68" t="s">
        <v>176</v>
      </c>
      <c r="AF550" s="72">
        <v>1</v>
      </c>
      <c r="AG550" s="68">
        <v>1</v>
      </c>
      <c r="AH550" s="68" t="s">
        <v>54</v>
      </c>
      <c r="AI550" s="68" t="s">
        <v>54</v>
      </c>
      <c r="AJ550" s="68" t="s">
        <v>54</v>
      </c>
      <c r="AK550" s="68" t="str" cm="1">
        <f t="array" ref="AK5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0" s="69" t="s">
        <v>69</v>
      </c>
      <c r="AM550" s="69"/>
    </row>
    <row r="551" spans="1:39" ht="15" customHeight="1" x14ac:dyDescent="0.3">
      <c r="A551" s="68">
        <v>630</v>
      </c>
      <c r="B551" s="68" t="s">
        <v>3499</v>
      </c>
      <c r="C551" s="69">
        <v>20786</v>
      </c>
      <c r="D551" s="68" t="s">
        <v>40</v>
      </c>
      <c r="E551" s="71">
        <v>4072023630</v>
      </c>
      <c r="F551" s="68"/>
      <c r="G551" s="68">
        <v>853345</v>
      </c>
      <c r="H551" s="68"/>
      <c r="I551" s="68" t="s">
        <v>4769</v>
      </c>
      <c r="J551" s="68" t="s">
        <v>4770</v>
      </c>
      <c r="K551" s="105" t="s">
        <v>4771</v>
      </c>
      <c r="L551" s="68" t="s">
        <v>4772</v>
      </c>
      <c r="M551" s="68" t="s">
        <v>3499</v>
      </c>
      <c r="N551" s="71">
        <v>5581999735777</v>
      </c>
      <c r="O551" s="71"/>
      <c r="P551" s="71" t="s">
        <v>65</v>
      </c>
      <c r="Q551" s="68" t="s">
        <v>66</v>
      </c>
      <c r="R551" s="68" t="str" cm="1">
        <f t="array" ref="R551">_xlfn.IFS(BaseClientes[[#This Row],[tipoDeCliente]]="ADVISOR","ADVISOR",BaseClientes[[#This Row],[tipoDeCliente]]="FAMILIA","RETENCAO",BaseClientes[[#This Row],[tipoDeCliente]]="RETENCAO","RETENCAO",BaseClientes[[#This Row],[tipoDeCliente]]="NORMAL","CONSULTORIA",BaseClientes[[#This Row],[tipoDeCliente]]="HIBRIDO","CONSULTORIA")</f>
        <v>CONSULTORIA</v>
      </c>
      <c r="S551" s="68" t="s">
        <v>49</v>
      </c>
      <c r="T551" s="68" t="s">
        <v>50</v>
      </c>
      <c r="U551" s="68" t="s">
        <v>2689</v>
      </c>
      <c r="V551" s="71">
        <v>5581999735777</v>
      </c>
      <c r="W551" s="69">
        <v>45111</v>
      </c>
      <c r="X551" s="69">
        <v>45111</v>
      </c>
      <c r="Y551" s="68" t="s">
        <v>3631</v>
      </c>
      <c r="Z551" s="68" t="s">
        <v>4772</v>
      </c>
      <c r="AA551" s="68" t="s">
        <v>3499</v>
      </c>
      <c r="AB551" s="68" t="s">
        <v>3894</v>
      </c>
      <c r="AC551" s="68" t="s">
        <v>53</v>
      </c>
      <c r="AD551" s="68" t="s">
        <v>54</v>
      </c>
      <c r="AE551" s="68" t="s">
        <v>176</v>
      </c>
      <c r="AF551" s="72">
        <v>1</v>
      </c>
      <c r="AG551" s="68">
        <v>4</v>
      </c>
      <c r="AH551" s="68" t="s">
        <v>54</v>
      </c>
      <c r="AI551" s="68" t="s">
        <v>56</v>
      </c>
      <c r="AJ551" s="68" t="s">
        <v>54</v>
      </c>
      <c r="AK551" s="68" t="str" cm="1">
        <f t="array" ref="AK5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1" s="69" t="s">
        <v>58</v>
      </c>
      <c r="AM551" s="69"/>
    </row>
    <row r="552" spans="1:39" ht="15" customHeight="1" x14ac:dyDescent="0.3">
      <c r="A552" s="68">
        <v>631</v>
      </c>
      <c r="B552" s="68" t="s">
        <v>3500</v>
      </c>
      <c r="C552" s="69">
        <v>25350</v>
      </c>
      <c r="D552" s="68" t="s">
        <v>72</v>
      </c>
      <c r="E552" s="71">
        <v>29062023631</v>
      </c>
      <c r="F552" s="68">
        <v>2635741</v>
      </c>
      <c r="G552" s="68"/>
      <c r="H552" s="68"/>
      <c r="I552" s="68" t="s">
        <v>42</v>
      </c>
      <c r="J552" s="68" t="s">
        <v>4755</v>
      </c>
      <c r="K552" s="70" t="s">
        <v>4756</v>
      </c>
      <c r="L552" s="68" t="s">
        <v>4757</v>
      </c>
      <c r="M552" s="68" t="s">
        <v>2541</v>
      </c>
      <c r="N552" s="71">
        <v>5581998787788</v>
      </c>
      <c r="O552" s="71" t="s">
        <v>65</v>
      </c>
      <c r="P552" s="71"/>
      <c r="Q552" s="68" t="s">
        <v>66</v>
      </c>
      <c r="R552" s="68" t="str" cm="1">
        <f t="array" ref="R552">_xlfn.IFS(BaseClientes[[#This Row],[tipoDeCliente]]="ADVISOR","ADVISOR",BaseClientes[[#This Row],[tipoDeCliente]]="FAMILIA","RETENCAO",BaseClientes[[#This Row],[tipoDeCliente]]="RETENCAO","RETENCAO",BaseClientes[[#This Row],[tipoDeCliente]]="NORMAL","CONSULTORIA",BaseClientes[[#This Row],[tipoDeCliente]]="HIBRIDO","CONSULTORIA")</f>
        <v>CONSULTORIA</v>
      </c>
      <c r="S552" s="68" t="s">
        <v>2407</v>
      </c>
      <c r="T552" s="68" t="s">
        <v>50</v>
      </c>
      <c r="U552" s="68" t="s">
        <v>2547</v>
      </c>
      <c r="V552" s="71">
        <v>5581998787788</v>
      </c>
      <c r="W552" s="69">
        <v>45106</v>
      </c>
      <c r="X552" s="69">
        <v>45106</v>
      </c>
      <c r="Y552" s="68" t="s">
        <v>2546</v>
      </c>
      <c r="Z552" s="68" t="s">
        <v>2546</v>
      </c>
      <c r="AA552" s="68" t="s">
        <v>2541</v>
      </c>
      <c r="AB552" s="68" t="s">
        <v>3894</v>
      </c>
      <c r="AC552" s="68" t="s">
        <v>2015</v>
      </c>
      <c r="AD552" s="68" t="s">
        <v>54</v>
      </c>
      <c r="AE552" s="68" t="s">
        <v>176</v>
      </c>
      <c r="AF552" s="72">
        <v>1</v>
      </c>
      <c r="AG552" s="68">
        <v>2</v>
      </c>
      <c r="AH552" s="68" t="s">
        <v>54</v>
      </c>
      <c r="AI552" s="68" t="s">
        <v>56</v>
      </c>
      <c r="AJ552" s="68" t="s">
        <v>54</v>
      </c>
      <c r="AK552" s="68" t="str" cm="1">
        <f t="array" ref="AK5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2" s="69" t="s">
        <v>69</v>
      </c>
      <c r="AM552" s="69">
        <v>45782</v>
      </c>
    </row>
    <row r="553" spans="1:39" ht="15" customHeight="1" x14ac:dyDescent="0.3">
      <c r="A553" s="68">
        <v>632</v>
      </c>
      <c r="B553" s="68" t="s">
        <v>3409</v>
      </c>
      <c r="C553" s="69">
        <v>31139</v>
      </c>
      <c r="D553" s="68" t="s">
        <v>72</v>
      </c>
      <c r="E553" s="71">
        <v>7062023632</v>
      </c>
      <c r="F553" s="68">
        <v>11532954</v>
      </c>
      <c r="G553" s="68"/>
      <c r="H553" s="68"/>
      <c r="I553" s="68" t="s">
        <v>42</v>
      </c>
      <c r="J553" s="68" t="s">
        <v>4706</v>
      </c>
      <c r="K553" s="70" t="s">
        <v>4707</v>
      </c>
      <c r="L553" s="68" t="s">
        <v>4708</v>
      </c>
      <c r="M553" s="68" t="s">
        <v>3409</v>
      </c>
      <c r="N553" s="71"/>
      <c r="O553" s="71" t="s">
        <v>65</v>
      </c>
      <c r="P553" s="71"/>
      <c r="Q553" s="68" t="s">
        <v>1073</v>
      </c>
      <c r="R553" s="68" t="str" cm="1">
        <f t="array" ref="R553">_xlfn.IFS(BaseClientes[[#This Row],[tipoDeCliente]]="ADVISOR","ADVISOR",BaseClientes[[#This Row],[tipoDeCliente]]="FAMILIA","RETENCAO",BaseClientes[[#This Row],[tipoDeCliente]]="RETENCAO","RETENCAO",BaseClientes[[#This Row],[tipoDeCliente]]="NORMAL","CONSULTORIA",BaseClientes[[#This Row],[tipoDeCliente]]="HIBRIDO","CONSULTORIA")</f>
        <v>RETENCAO</v>
      </c>
      <c r="S553" s="68" t="s">
        <v>49</v>
      </c>
      <c r="T553" s="68" t="s">
        <v>50</v>
      </c>
      <c r="U553" s="68" t="s">
        <v>824</v>
      </c>
      <c r="V553" s="71">
        <v>5581996572424</v>
      </c>
      <c r="W553" s="69">
        <v>45084</v>
      </c>
      <c r="X553" s="69">
        <v>45084</v>
      </c>
      <c r="Y553" s="68" t="s">
        <v>1073</v>
      </c>
      <c r="Z553" s="68" t="s">
        <v>4708</v>
      </c>
      <c r="AA553" s="68" t="s">
        <v>3409</v>
      </c>
      <c r="AB553" s="68" t="s">
        <v>3905</v>
      </c>
      <c r="AC553" s="68" t="s">
        <v>140</v>
      </c>
      <c r="AD553" s="68" t="s">
        <v>54</v>
      </c>
      <c r="AE553" s="68" t="s">
        <v>68</v>
      </c>
      <c r="AF553" s="72">
        <v>0</v>
      </c>
      <c r="AG553" s="68"/>
      <c r="AH553" s="68" t="s">
        <v>56</v>
      </c>
      <c r="AI553" s="68" t="s">
        <v>56</v>
      </c>
      <c r="AJ553" s="68" t="s">
        <v>56</v>
      </c>
      <c r="AK553" s="68" t="str" cm="1">
        <f t="array" ref="AK5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3" s="69" t="s">
        <v>58</v>
      </c>
      <c r="AM553" s="69"/>
    </row>
    <row r="554" spans="1:39" ht="15" customHeight="1" x14ac:dyDescent="0.3">
      <c r="A554" s="68">
        <v>633</v>
      </c>
      <c r="B554" s="68" t="s">
        <v>3501</v>
      </c>
      <c r="C554" s="69">
        <v>17947</v>
      </c>
      <c r="D554" s="68" t="s">
        <v>40</v>
      </c>
      <c r="E554" s="71">
        <v>14062023633</v>
      </c>
      <c r="F554" s="68">
        <v>2372513</v>
      </c>
      <c r="G554" s="68"/>
      <c r="H554" s="68"/>
      <c r="I554" s="68" t="s">
        <v>42</v>
      </c>
      <c r="J554" s="68" t="s">
        <v>4711</v>
      </c>
      <c r="K554" s="70" t="s">
        <v>4712</v>
      </c>
      <c r="L554" s="68"/>
      <c r="M554" s="68" t="s">
        <v>2204</v>
      </c>
      <c r="N554" s="71">
        <v>5511988027585</v>
      </c>
      <c r="O554" s="71" t="s">
        <v>65</v>
      </c>
      <c r="P554" s="71"/>
      <c r="Q554" s="68" t="s">
        <v>66</v>
      </c>
      <c r="R554" s="68" t="str" cm="1">
        <f t="array" ref="R554">_xlfn.IFS(BaseClientes[[#This Row],[tipoDeCliente]]="ADVISOR","ADVISOR",BaseClientes[[#This Row],[tipoDeCliente]]="FAMILIA","RETENCAO",BaseClientes[[#This Row],[tipoDeCliente]]="RETENCAO","RETENCAO",BaseClientes[[#This Row],[tipoDeCliente]]="NORMAL","CONSULTORIA",BaseClientes[[#This Row],[tipoDeCliente]]="HIBRIDO","CONSULTORIA")</f>
        <v>CONSULTORIA</v>
      </c>
      <c r="S554" s="68" t="s">
        <v>2799</v>
      </c>
      <c r="T554" s="68" t="s">
        <v>185</v>
      </c>
      <c r="U554" s="68" t="s">
        <v>4713</v>
      </c>
      <c r="V554" s="71">
        <v>5511991775238</v>
      </c>
      <c r="W554" s="69">
        <v>45091</v>
      </c>
      <c r="X554" s="69">
        <v>45091</v>
      </c>
      <c r="Y554" s="68" t="s">
        <v>3622</v>
      </c>
      <c r="Z554" s="68" t="s">
        <v>3622</v>
      </c>
      <c r="AA554" s="68" t="s">
        <v>2204</v>
      </c>
      <c r="AB554" s="68" t="s">
        <v>3899</v>
      </c>
      <c r="AC554" s="68" t="s">
        <v>53</v>
      </c>
      <c r="AD554" s="68" t="s">
        <v>54</v>
      </c>
      <c r="AE554" s="68" t="s">
        <v>176</v>
      </c>
      <c r="AF554" s="72">
        <v>1</v>
      </c>
      <c r="AG554" s="68">
        <v>4</v>
      </c>
      <c r="AH554" s="68" t="s">
        <v>54</v>
      </c>
      <c r="AI554" s="68" t="s">
        <v>56</v>
      </c>
      <c r="AJ554" s="68" t="s">
        <v>56</v>
      </c>
      <c r="AK554" s="68" t="str" cm="1">
        <f t="array" ref="AK5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4" s="69" t="s">
        <v>69</v>
      </c>
      <c r="AM554" s="69"/>
    </row>
    <row r="555" spans="1:39" ht="15" customHeight="1" x14ac:dyDescent="0.3">
      <c r="A555" s="68">
        <v>634</v>
      </c>
      <c r="B555" s="68" t="s">
        <v>3502</v>
      </c>
      <c r="C555" s="69">
        <v>18762</v>
      </c>
      <c r="D555" s="68" t="s">
        <v>72</v>
      </c>
      <c r="E555" s="71">
        <v>14062023634</v>
      </c>
      <c r="F555" s="68">
        <v>2816640</v>
      </c>
      <c r="G555" s="68"/>
      <c r="H555" s="68"/>
      <c r="I555" s="68" t="s">
        <v>4733</v>
      </c>
      <c r="J555" s="68" t="s">
        <v>4734</v>
      </c>
      <c r="K555" s="70" t="s">
        <v>4712</v>
      </c>
      <c r="L555" s="68" t="s">
        <v>4735</v>
      </c>
      <c r="M555" s="68" t="s">
        <v>2204</v>
      </c>
      <c r="N555" s="71">
        <v>5511988027585</v>
      </c>
      <c r="O555" s="71" t="s">
        <v>65</v>
      </c>
      <c r="P555" s="71"/>
      <c r="Q555" s="68" t="s">
        <v>66</v>
      </c>
      <c r="R555" s="68" t="str" cm="1">
        <f t="array" ref="R555">_xlfn.IFS(BaseClientes[[#This Row],[tipoDeCliente]]="ADVISOR","ADVISOR",BaseClientes[[#This Row],[tipoDeCliente]]="FAMILIA","RETENCAO",BaseClientes[[#This Row],[tipoDeCliente]]="RETENCAO","RETENCAO",BaseClientes[[#This Row],[tipoDeCliente]]="NORMAL","CONSULTORIA",BaseClientes[[#This Row],[tipoDeCliente]]="HIBRIDO","CONSULTORIA")</f>
        <v>CONSULTORIA</v>
      </c>
      <c r="S555" s="68" t="s">
        <v>2799</v>
      </c>
      <c r="T555" s="68" t="s">
        <v>185</v>
      </c>
      <c r="U555" s="68" t="s">
        <v>4713</v>
      </c>
      <c r="V555" s="71">
        <v>5511991775238</v>
      </c>
      <c r="W555" s="69">
        <v>45091</v>
      </c>
      <c r="X555" s="69">
        <v>45091</v>
      </c>
      <c r="Y555" s="68" t="s">
        <v>3622</v>
      </c>
      <c r="Z555" s="68" t="s">
        <v>4735</v>
      </c>
      <c r="AA555" s="68" t="s">
        <v>3502</v>
      </c>
      <c r="AB555" s="68" t="s">
        <v>3899</v>
      </c>
      <c r="AC555" s="68" t="s">
        <v>53</v>
      </c>
      <c r="AD555" s="68" t="s">
        <v>54</v>
      </c>
      <c r="AE555" s="68" t="s">
        <v>176</v>
      </c>
      <c r="AF555" s="72">
        <v>1</v>
      </c>
      <c r="AG555" s="68">
        <v>4</v>
      </c>
      <c r="AH555" s="68" t="s">
        <v>54</v>
      </c>
      <c r="AI555" s="68" t="s">
        <v>56</v>
      </c>
      <c r="AJ555" s="68" t="s">
        <v>56</v>
      </c>
      <c r="AK555" s="68" t="str" cm="1">
        <f t="array" ref="AK5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5" s="69" t="s">
        <v>58</v>
      </c>
      <c r="AM555" s="69"/>
    </row>
    <row r="556" spans="1:39" ht="15" customHeight="1" x14ac:dyDescent="0.3">
      <c r="A556" s="68">
        <v>635</v>
      </c>
      <c r="B556" s="68" t="s">
        <v>3107</v>
      </c>
      <c r="C556" s="69">
        <v>24894</v>
      </c>
      <c r="D556" s="68" t="s">
        <v>40</v>
      </c>
      <c r="E556" s="71">
        <v>16062023635</v>
      </c>
      <c r="F556" s="68">
        <v>3152942</v>
      </c>
      <c r="G556" s="68"/>
      <c r="H556" s="68"/>
      <c r="I556" s="68" t="s">
        <v>4741</v>
      </c>
      <c r="J556" s="68" t="s">
        <v>4742</v>
      </c>
      <c r="K556" s="70" t="s">
        <v>4743</v>
      </c>
      <c r="L556" s="68" t="s">
        <v>4744</v>
      </c>
      <c r="M556" s="68" t="s">
        <v>3107</v>
      </c>
      <c r="N556" s="71">
        <v>5511989313020</v>
      </c>
      <c r="O556" s="71" t="s">
        <v>65</v>
      </c>
      <c r="P556" s="71"/>
      <c r="Q556" s="68" t="s">
        <v>66</v>
      </c>
      <c r="R556" s="68" t="str" cm="1">
        <f t="array" ref="R556">_xlfn.IFS(BaseClientes[[#This Row],[tipoDeCliente]]="ADVISOR","ADVISOR",BaseClientes[[#This Row],[tipoDeCliente]]="FAMILIA","RETENCAO",BaseClientes[[#This Row],[tipoDeCliente]]="RETENCAO","RETENCAO",BaseClientes[[#This Row],[tipoDeCliente]]="NORMAL","CONSULTORIA",BaseClientes[[#This Row],[tipoDeCliente]]="HIBRIDO","CONSULTORIA")</f>
        <v>CONSULTORIA</v>
      </c>
      <c r="S556" s="68" t="s">
        <v>2799</v>
      </c>
      <c r="T556" s="68" t="s">
        <v>185</v>
      </c>
      <c r="U556" s="68" t="s">
        <v>4745</v>
      </c>
      <c r="V556" s="71">
        <v>5511989313020</v>
      </c>
      <c r="W556" s="69">
        <v>45093</v>
      </c>
      <c r="X556" s="69">
        <v>45119</v>
      </c>
      <c r="Y556" s="68" t="s">
        <v>3632</v>
      </c>
      <c r="Z556" s="68" t="s">
        <v>4744</v>
      </c>
      <c r="AA556" s="68" t="s">
        <v>3107</v>
      </c>
      <c r="AB556" s="68" t="s">
        <v>705</v>
      </c>
      <c r="AC556" s="68" t="s">
        <v>53</v>
      </c>
      <c r="AD556" s="68" t="s">
        <v>54</v>
      </c>
      <c r="AE556" s="68" t="s">
        <v>176</v>
      </c>
      <c r="AF556" s="72">
        <v>1</v>
      </c>
      <c r="AG556" s="68">
        <v>4</v>
      </c>
      <c r="AH556" s="68" t="s">
        <v>54</v>
      </c>
      <c r="AI556" s="68" t="s">
        <v>56</v>
      </c>
      <c r="AJ556" s="68" t="s">
        <v>54</v>
      </c>
      <c r="AK556" s="68" t="str" cm="1">
        <f t="array" ref="AK5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6" s="69" t="s">
        <v>58</v>
      </c>
      <c r="AM556" s="69"/>
    </row>
    <row r="557" spans="1:39" ht="15" customHeight="1" x14ac:dyDescent="0.3">
      <c r="A557" s="68">
        <v>636</v>
      </c>
      <c r="B557" s="68" t="s">
        <v>3109</v>
      </c>
      <c r="C557" s="69">
        <v>33598</v>
      </c>
      <c r="D557" s="68" t="s">
        <v>40</v>
      </c>
      <c r="E557" s="71">
        <v>29062023636</v>
      </c>
      <c r="F557" s="68">
        <v>11795173</v>
      </c>
      <c r="G557" s="68"/>
      <c r="H557" s="68"/>
      <c r="I557" s="68" t="s">
        <v>42</v>
      </c>
      <c r="J557" s="68" t="s">
        <v>4758</v>
      </c>
      <c r="K557" s="70" t="s">
        <v>4759</v>
      </c>
      <c r="L557" s="68" t="s">
        <v>4760</v>
      </c>
      <c r="M557" s="68" t="s">
        <v>3109</v>
      </c>
      <c r="N557" s="71">
        <v>559184010122</v>
      </c>
      <c r="O557" s="71" t="s">
        <v>65</v>
      </c>
      <c r="P557" s="71"/>
      <c r="Q557" s="68" t="s">
        <v>1749</v>
      </c>
      <c r="R557" s="68" t="str" cm="1">
        <f t="array" ref="R557">_xlfn.IFS(BaseClientes[[#This Row],[tipoDeCliente]]="ADVISOR","ADVISOR",BaseClientes[[#This Row],[tipoDeCliente]]="FAMILIA","RETENCAO",BaseClientes[[#This Row],[tipoDeCliente]]="RETENCAO","RETENCAO",BaseClientes[[#This Row],[tipoDeCliente]]="NORMAL","CONSULTORIA",BaseClientes[[#This Row],[tipoDeCliente]]="HIBRIDO","CONSULTORIA")</f>
        <v>CONSULTORIA</v>
      </c>
      <c r="S557" s="68" t="s">
        <v>4761</v>
      </c>
      <c r="T557" s="68" t="s">
        <v>296</v>
      </c>
      <c r="U557" s="68" t="s">
        <v>4762</v>
      </c>
      <c r="V557" s="71">
        <v>559184010122</v>
      </c>
      <c r="W557" s="69">
        <v>45106</v>
      </c>
      <c r="X557" s="69">
        <v>45106</v>
      </c>
      <c r="Y557" s="68" t="s">
        <v>4760</v>
      </c>
      <c r="Z557" s="68" t="s">
        <v>4760</v>
      </c>
      <c r="AA557" s="68" t="s">
        <v>3109</v>
      </c>
      <c r="AB557" s="68" t="s">
        <v>4763</v>
      </c>
      <c r="AC557" s="68" t="s">
        <v>53</v>
      </c>
      <c r="AD557" s="68" t="s">
        <v>54</v>
      </c>
      <c r="AE557" s="68" t="s">
        <v>176</v>
      </c>
      <c r="AF557" s="72">
        <v>1</v>
      </c>
      <c r="AG557" s="68">
        <v>7</v>
      </c>
      <c r="AH557" s="68" t="s">
        <v>54</v>
      </c>
      <c r="AI557" s="68" t="s">
        <v>56</v>
      </c>
      <c r="AJ557" s="68" t="s">
        <v>54</v>
      </c>
      <c r="AK557" s="68" t="str" cm="1">
        <f t="array" ref="AK5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7" s="69" t="s">
        <v>69</v>
      </c>
      <c r="AM557" s="69">
        <v>45278</v>
      </c>
    </row>
    <row r="558" spans="1:39" ht="15" customHeight="1" x14ac:dyDescent="0.3">
      <c r="A558" s="68">
        <v>637</v>
      </c>
      <c r="B558" s="68" t="s">
        <v>3503</v>
      </c>
      <c r="C558" s="69"/>
      <c r="D558" s="68" t="s">
        <v>84</v>
      </c>
      <c r="E558" s="71">
        <v>27042023637</v>
      </c>
      <c r="F558" s="68">
        <v>3399774</v>
      </c>
      <c r="G558" s="68"/>
      <c r="H558" s="68"/>
      <c r="I558" s="68" t="s">
        <v>4596</v>
      </c>
      <c r="J558" s="68" t="s">
        <v>4597</v>
      </c>
      <c r="K558" s="70" t="s">
        <v>4591</v>
      </c>
      <c r="L558" s="68" t="s">
        <v>4598</v>
      </c>
      <c r="M558" s="68" t="s">
        <v>3093</v>
      </c>
      <c r="N558" s="71">
        <v>5581998768467</v>
      </c>
      <c r="O558" s="71" t="s">
        <v>65</v>
      </c>
      <c r="P558" s="71"/>
      <c r="Q558" s="68" t="s">
        <v>1749</v>
      </c>
      <c r="R558" s="68" t="str" cm="1">
        <f t="array" ref="R558">_xlfn.IFS(BaseClientes[[#This Row],[tipoDeCliente]]="ADVISOR","ADVISOR",BaseClientes[[#This Row],[tipoDeCliente]]="FAMILIA","RETENCAO",BaseClientes[[#This Row],[tipoDeCliente]]="RETENCAO","RETENCAO",BaseClientes[[#This Row],[tipoDeCliente]]="NORMAL","CONSULTORIA",BaseClientes[[#This Row],[tipoDeCliente]]="HIBRIDO","CONSULTORIA")</f>
        <v>CONSULTORIA</v>
      </c>
      <c r="S558" s="68" t="s">
        <v>49</v>
      </c>
      <c r="T558" s="68" t="s">
        <v>50</v>
      </c>
      <c r="U558" s="68" t="s">
        <v>4599</v>
      </c>
      <c r="V558" s="71">
        <v>5581998768467</v>
      </c>
      <c r="W558" s="69">
        <v>45043</v>
      </c>
      <c r="X558" s="69">
        <v>45043</v>
      </c>
      <c r="Y558" s="68" t="s">
        <v>4593</v>
      </c>
      <c r="Z558" s="68" t="s">
        <v>4592</v>
      </c>
      <c r="AA558" s="68" t="s">
        <v>3093</v>
      </c>
      <c r="AB558" s="68"/>
      <c r="AC558" s="68"/>
      <c r="AD558" s="68"/>
      <c r="AE558" s="68" t="s">
        <v>176</v>
      </c>
      <c r="AF558" s="72">
        <v>1</v>
      </c>
      <c r="AG558" s="68">
        <v>8</v>
      </c>
      <c r="AH558" s="68" t="s">
        <v>54</v>
      </c>
      <c r="AI558" s="68" t="s">
        <v>56</v>
      </c>
      <c r="AJ558" s="68" t="s">
        <v>54</v>
      </c>
      <c r="AK558" s="68" t="str" cm="1">
        <f t="array" ref="AK5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8" s="69" t="s">
        <v>58</v>
      </c>
      <c r="AM558" s="69"/>
    </row>
    <row r="559" spans="1:39" ht="15" customHeight="1" x14ac:dyDescent="0.3">
      <c r="A559" s="68">
        <v>638</v>
      </c>
      <c r="B559" s="68" t="s">
        <v>267</v>
      </c>
      <c r="C559" s="69">
        <v>14479</v>
      </c>
      <c r="D559" s="68" t="s">
        <v>40</v>
      </c>
      <c r="E559" s="71">
        <v>20072023638</v>
      </c>
      <c r="F559" s="68">
        <v>4294361</v>
      </c>
      <c r="G559" s="68" t="s">
        <v>42</v>
      </c>
      <c r="H559" s="68"/>
      <c r="I559" s="68" t="s">
        <v>42</v>
      </c>
      <c r="J559" s="68" t="s">
        <v>270</v>
      </c>
      <c r="K559" s="70" t="s">
        <v>271</v>
      </c>
      <c r="L559" s="68" t="s">
        <v>272</v>
      </c>
      <c r="M559" s="68" t="s">
        <v>267</v>
      </c>
      <c r="N559" s="71">
        <v>5581996017008</v>
      </c>
      <c r="O559" s="71" t="s">
        <v>65</v>
      </c>
      <c r="P559" s="71" t="s">
        <v>42</v>
      </c>
      <c r="Q559" s="68" t="s">
        <v>66</v>
      </c>
      <c r="R559" s="68" t="str" cm="1">
        <f t="array" ref="R559">_xlfn.IFS(BaseClientes[[#This Row],[tipoDeCliente]]="ADVISOR","ADVISOR",BaseClientes[[#This Row],[tipoDeCliente]]="FAMILIA","RETENCAO",BaseClientes[[#This Row],[tipoDeCliente]]="RETENCAO","RETENCAO",BaseClientes[[#This Row],[tipoDeCliente]]="NORMAL","CONSULTORIA",BaseClientes[[#This Row],[tipoDeCliente]]="HIBRIDO","CONSULTORIA")</f>
        <v>CONSULTORIA</v>
      </c>
      <c r="S559" s="68" t="s">
        <v>49</v>
      </c>
      <c r="T559" s="68" t="s">
        <v>50</v>
      </c>
      <c r="U559" s="68" t="s">
        <v>273</v>
      </c>
      <c r="V559" s="71">
        <v>5581996017080</v>
      </c>
      <c r="W559" s="69">
        <v>45127</v>
      </c>
      <c r="X559" s="69">
        <v>44039</v>
      </c>
      <c r="Y559" s="68" t="s">
        <v>272</v>
      </c>
      <c r="Z559" s="68" t="s">
        <v>272</v>
      </c>
      <c r="AA559" s="68" t="s">
        <v>267</v>
      </c>
      <c r="AB559" s="68" t="s">
        <v>3893</v>
      </c>
      <c r="AC559" s="68" t="s">
        <v>53</v>
      </c>
      <c r="AD559" s="68" t="s">
        <v>56</v>
      </c>
      <c r="AE559" s="68" t="s">
        <v>176</v>
      </c>
      <c r="AF559" s="72">
        <v>1</v>
      </c>
      <c r="AG559" s="68" t="s">
        <v>187</v>
      </c>
      <c r="AH559" s="68" t="s">
        <v>54</v>
      </c>
      <c r="AI559" s="68" t="s">
        <v>56</v>
      </c>
      <c r="AJ559" s="68" t="s">
        <v>54</v>
      </c>
      <c r="AK559" s="68" t="str" cm="1">
        <f t="array" ref="AK5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9" s="69" t="s">
        <v>69</v>
      </c>
      <c r="AM559" s="69">
        <v>45770</v>
      </c>
    </row>
    <row r="560" spans="1:39" ht="15" customHeight="1" x14ac:dyDescent="0.3">
      <c r="A560" s="68">
        <v>639</v>
      </c>
      <c r="B560" s="68" t="s">
        <v>3504</v>
      </c>
      <c r="C560" s="69">
        <v>22475</v>
      </c>
      <c r="D560" s="68" t="s">
        <v>72</v>
      </c>
      <c r="E560" s="71">
        <v>20072023639</v>
      </c>
      <c r="F560" s="68">
        <v>4336297</v>
      </c>
      <c r="G560" s="68"/>
      <c r="H560" s="68"/>
      <c r="I560" s="68" t="s">
        <v>4801</v>
      </c>
      <c r="J560" s="68" t="s">
        <v>4802</v>
      </c>
      <c r="K560" s="70" t="s">
        <v>2601</v>
      </c>
      <c r="L560" s="68" t="s">
        <v>4803</v>
      </c>
      <c r="M560" s="68" t="s">
        <v>2597</v>
      </c>
      <c r="N560" s="71">
        <v>5581999268330</v>
      </c>
      <c r="O560" s="71" t="s">
        <v>65</v>
      </c>
      <c r="P560" s="71"/>
      <c r="Q560" s="68" t="s">
        <v>1749</v>
      </c>
      <c r="R560" s="68" t="str" cm="1">
        <f t="array" ref="R560">_xlfn.IFS(BaseClientes[[#This Row],[tipoDeCliente]]="ADVISOR","ADVISOR",BaseClientes[[#This Row],[tipoDeCliente]]="FAMILIA","RETENCAO",BaseClientes[[#This Row],[tipoDeCliente]]="RETENCAO","RETENCAO",BaseClientes[[#This Row],[tipoDeCliente]]="NORMAL","CONSULTORIA",BaseClientes[[#This Row],[tipoDeCliente]]="HIBRIDO","CONSULTORIA")</f>
        <v>CONSULTORIA</v>
      </c>
      <c r="S560" s="68" t="s">
        <v>49</v>
      </c>
      <c r="T560" s="68" t="s">
        <v>50</v>
      </c>
      <c r="U560" s="68" t="s">
        <v>265</v>
      </c>
      <c r="V560" s="71">
        <v>5581999268330</v>
      </c>
      <c r="W560" s="69">
        <v>45127</v>
      </c>
      <c r="X560" s="69">
        <v>45127</v>
      </c>
      <c r="Y560" s="68" t="s">
        <v>2602</v>
      </c>
      <c r="Z560" s="68" t="s">
        <v>2599</v>
      </c>
      <c r="AA560" s="68" t="s">
        <v>2597</v>
      </c>
      <c r="AB560" s="68" t="s">
        <v>3899</v>
      </c>
      <c r="AC560" s="68"/>
      <c r="AD560" s="68"/>
      <c r="AE560" s="68" t="s">
        <v>176</v>
      </c>
      <c r="AF560" s="72">
        <v>1</v>
      </c>
      <c r="AG560" s="68">
        <v>2</v>
      </c>
      <c r="AH560" s="68" t="s">
        <v>54</v>
      </c>
      <c r="AI560" s="68" t="s">
        <v>54</v>
      </c>
      <c r="AJ560" s="68" t="s">
        <v>54</v>
      </c>
      <c r="AK560" s="68" t="str" cm="1">
        <f t="array" ref="AK5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0" s="69" t="s">
        <v>58</v>
      </c>
      <c r="AM560" s="69"/>
    </row>
    <row r="561" spans="1:39" ht="15" customHeight="1" x14ac:dyDescent="0.3">
      <c r="A561" s="68">
        <v>640</v>
      </c>
      <c r="B561" s="68" t="s">
        <v>3115</v>
      </c>
      <c r="C561" s="69">
        <v>33784</v>
      </c>
      <c r="D561" s="68" t="s">
        <v>40</v>
      </c>
      <c r="E561" s="71">
        <v>21072023640</v>
      </c>
      <c r="F561" s="68">
        <v>2958262</v>
      </c>
      <c r="G561" s="68"/>
      <c r="H561" s="68" t="s">
        <v>4804</v>
      </c>
      <c r="I561" s="68" t="s">
        <v>4805</v>
      </c>
      <c r="J561" s="68" t="s">
        <v>4806</v>
      </c>
      <c r="K561" s="70" t="s">
        <v>4807</v>
      </c>
      <c r="L561" s="68" t="s">
        <v>4808</v>
      </c>
      <c r="M561" s="68" t="s">
        <v>3115</v>
      </c>
      <c r="N561" s="71">
        <v>5585987681851</v>
      </c>
      <c r="O561" s="71" t="s">
        <v>65</v>
      </c>
      <c r="P561" s="71"/>
      <c r="Q561" s="68" t="s">
        <v>66</v>
      </c>
      <c r="R561" s="68" t="str" cm="1">
        <f t="array" ref="R561">_xlfn.IFS(BaseClientes[[#This Row],[tipoDeCliente]]="ADVISOR","ADVISOR",BaseClientes[[#This Row],[tipoDeCliente]]="FAMILIA","RETENCAO",BaseClientes[[#This Row],[tipoDeCliente]]="RETENCAO","RETENCAO",BaseClientes[[#This Row],[tipoDeCliente]]="NORMAL","CONSULTORIA",BaseClientes[[#This Row],[tipoDeCliente]]="HIBRIDO","CONSULTORIA")</f>
        <v>CONSULTORIA</v>
      </c>
      <c r="S561" s="68" t="s">
        <v>4809</v>
      </c>
      <c r="T561" s="68" t="s">
        <v>407</v>
      </c>
      <c r="U561" s="68" t="s">
        <v>4810</v>
      </c>
      <c r="V561" s="71">
        <v>5585987681851</v>
      </c>
      <c r="W561" s="69">
        <v>45128</v>
      </c>
      <c r="X561" s="69">
        <v>45128</v>
      </c>
      <c r="Y561" s="68" t="s">
        <v>3634</v>
      </c>
      <c r="Z561" s="68" t="s">
        <v>4808</v>
      </c>
      <c r="AA561" s="68" t="s">
        <v>3115</v>
      </c>
      <c r="AB561" s="68" t="s">
        <v>3905</v>
      </c>
      <c r="AC561" s="68" t="s">
        <v>53</v>
      </c>
      <c r="AD561" s="68" t="s">
        <v>54</v>
      </c>
      <c r="AE561" s="68" t="s">
        <v>176</v>
      </c>
      <c r="AF561" s="72">
        <v>1</v>
      </c>
      <c r="AG561" s="68">
        <v>9</v>
      </c>
      <c r="AH561" s="68" t="s">
        <v>54</v>
      </c>
      <c r="AI561" s="68" t="s">
        <v>56</v>
      </c>
      <c r="AJ561" s="68" t="s">
        <v>54</v>
      </c>
      <c r="AK561" s="68" t="str" cm="1">
        <f t="array" ref="AK5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1" s="69" t="s">
        <v>58</v>
      </c>
      <c r="AM561" s="69"/>
    </row>
    <row r="562" spans="1:39" ht="15" customHeight="1" x14ac:dyDescent="0.3">
      <c r="A562" s="68">
        <v>641</v>
      </c>
      <c r="B562" s="68" t="s">
        <v>3505</v>
      </c>
      <c r="C562" s="69">
        <v>32696</v>
      </c>
      <c r="D562" s="68" t="s">
        <v>40</v>
      </c>
      <c r="E562" s="71">
        <v>17072023641</v>
      </c>
      <c r="F562" s="68"/>
      <c r="G562" s="68">
        <v>5447928</v>
      </c>
      <c r="H562" s="68" t="s">
        <v>4788</v>
      </c>
      <c r="I562" s="68" t="s">
        <v>42</v>
      </c>
      <c r="J562" s="68" t="s">
        <v>4789</v>
      </c>
      <c r="K562" s="70" t="s">
        <v>4790</v>
      </c>
      <c r="L562" s="68" t="s">
        <v>4791</v>
      </c>
      <c r="M562" s="68" t="s">
        <v>3506</v>
      </c>
      <c r="N562" s="71">
        <v>5583988777700</v>
      </c>
      <c r="O562" s="71"/>
      <c r="P562" s="71"/>
      <c r="Q562" s="68" t="s">
        <v>66</v>
      </c>
      <c r="R562" s="68" t="str" cm="1">
        <f t="array" ref="R562">_xlfn.IFS(BaseClientes[[#This Row],[tipoDeCliente]]="ADVISOR","ADVISOR",BaseClientes[[#This Row],[tipoDeCliente]]="FAMILIA","RETENCAO",BaseClientes[[#This Row],[tipoDeCliente]]="RETENCAO","RETENCAO",BaseClientes[[#This Row],[tipoDeCliente]]="NORMAL","CONSULTORIA",BaseClientes[[#This Row],[tipoDeCliente]]="HIBRIDO","CONSULTORIA")</f>
        <v>CONSULTORIA</v>
      </c>
      <c r="S562" s="68" t="s">
        <v>49</v>
      </c>
      <c r="T562" s="68" t="s">
        <v>50</v>
      </c>
      <c r="U562" s="68" t="s">
        <v>4792</v>
      </c>
      <c r="V562" s="71">
        <v>5581988722902</v>
      </c>
      <c r="W562" s="69">
        <v>45124</v>
      </c>
      <c r="X562" s="69">
        <v>45124</v>
      </c>
      <c r="Y562" s="68" t="s">
        <v>3619</v>
      </c>
      <c r="Z562" s="68" t="s">
        <v>4659</v>
      </c>
      <c r="AA562" s="68" t="s">
        <v>3100</v>
      </c>
      <c r="AB562" s="68" t="s">
        <v>3894</v>
      </c>
      <c r="AC562" s="68" t="s">
        <v>53</v>
      </c>
      <c r="AD562" s="68" t="s">
        <v>54</v>
      </c>
      <c r="AE562" s="68" t="s">
        <v>176</v>
      </c>
      <c r="AF562" s="72">
        <v>1</v>
      </c>
      <c r="AG562" s="68">
        <v>4</v>
      </c>
      <c r="AH562" s="68" t="s">
        <v>54</v>
      </c>
      <c r="AI562" s="68" t="s">
        <v>56</v>
      </c>
      <c r="AJ562" s="68" t="s">
        <v>54</v>
      </c>
      <c r="AK562" s="68" t="str" cm="1">
        <f t="array" ref="AK5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2" s="69" t="s">
        <v>58</v>
      </c>
      <c r="AM562" s="69"/>
    </row>
    <row r="563" spans="1:39" ht="15" customHeight="1" x14ac:dyDescent="0.3">
      <c r="A563" s="68">
        <v>642</v>
      </c>
      <c r="B563" s="68" t="s">
        <v>3506</v>
      </c>
      <c r="C563" s="69">
        <v>31194</v>
      </c>
      <c r="D563" s="68" t="s">
        <v>72</v>
      </c>
      <c r="E563" s="71">
        <v>17072023642</v>
      </c>
      <c r="F563" s="68"/>
      <c r="G563" s="68">
        <v>4892123</v>
      </c>
      <c r="H563" s="68"/>
      <c r="I563" s="68" t="s">
        <v>4793</v>
      </c>
      <c r="J563" s="68" t="s">
        <v>4794</v>
      </c>
      <c r="K563" s="70" t="s">
        <v>4795</v>
      </c>
      <c r="L563" s="68" t="s">
        <v>4796</v>
      </c>
      <c r="M563" s="68" t="s">
        <v>3100</v>
      </c>
      <c r="N563" s="71">
        <v>5581999080421</v>
      </c>
      <c r="O563" s="71"/>
      <c r="P563" s="71" t="s">
        <v>65</v>
      </c>
      <c r="Q563" s="68" t="s">
        <v>66</v>
      </c>
      <c r="R563" s="68" t="str" cm="1">
        <f t="array" ref="R563">_xlfn.IFS(BaseClientes[[#This Row],[tipoDeCliente]]="ADVISOR","ADVISOR",BaseClientes[[#This Row],[tipoDeCliente]]="FAMILIA","RETENCAO",BaseClientes[[#This Row],[tipoDeCliente]]="RETENCAO","RETENCAO",BaseClientes[[#This Row],[tipoDeCliente]]="NORMAL","CONSULTORIA",BaseClientes[[#This Row],[tipoDeCliente]]="HIBRIDO","CONSULTORIA")</f>
        <v>CONSULTORIA</v>
      </c>
      <c r="S563" s="68" t="s">
        <v>49</v>
      </c>
      <c r="T563" s="68" t="s">
        <v>50</v>
      </c>
      <c r="U563" s="68" t="s">
        <v>4792</v>
      </c>
      <c r="V563" s="71">
        <v>5583988777700</v>
      </c>
      <c r="W563" s="69">
        <v>45124</v>
      </c>
      <c r="X563" s="69">
        <v>45124</v>
      </c>
      <c r="Y563" s="68" t="s">
        <v>3619</v>
      </c>
      <c r="Z563" s="68" t="s">
        <v>4659</v>
      </c>
      <c r="AA563" s="68" t="s">
        <v>3100</v>
      </c>
      <c r="AB563" s="68" t="s">
        <v>3905</v>
      </c>
      <c r="AC563" s="68" t="s">
        <v>53</v>
      </c>
      <c r="AD563" s="68" t="s">
        <v>54</v>
      </c>
      <c r="AE563" s="68" t="s">
        <v>176</v>
      </c>
      <c r="AF563" s="72">
        <v>1</v>
      </c>
      <c r="AG563" s="68">
        <v>4</v>
      </c>
      <c r="AH563" s="68" t="s">
        <v>54</v>
      </c>
      <c r="AI563" s="68" t="s">
        <v>56</v>
      </c>
      <c r="AJ563" s="68" t="s">
        <v>54</v>
      </c>
      <c r="AK563" s="68" t="str" cm="1">
        <f t="array" ref="AK5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3" s="69" t="s">
        <v>58</v>
      </c>
      <c r="AM563" s="69"/>
    </row>
    <row r="564" spans="1:39" ht="15" customHeight="1" x14ac:dyDescent="0.3">
      <c r="A564" s="68">
        <v>643</v>
      </c>
      <c r="B564" s="68" t="s">
        <v>3083</v>
      </c>
      <c r="C564" s="69">
        <v>29617</v>
      </c>
      <c r="D564" s="68" t="s">
        <v>72</v>
      </c>
      <c r="E564" s="71">
        <v>9062023643</v>
      </c>
      <c r="F564" s="68">
        <v>11605285</v>
      </c>
      <c r="G564" s="68"/>
      <c r="H564" s="68"/>
      <c r="I564" s="68" t="s">
        <v>4709</v>
      </c>
      <c r="J564" s="68" t="s">
        <v>4456</v>
      </c>
      <c r="K564" s="70" t="s">
        <v>4457</v>
      </c>
      <c r="L564" s="68" t="s">
        <v>4710</v>
      </c>
      <c r="M564" s="68" t="s">
        <v>3083</v>
      </c>
      <c r="N564" s="71">
        <v>5511996111019</v>
      </c>
      <c r="O564" s="71" t="s">
        <v>65</v>
      </c>
      <c r="P564" s="71"/>
      <c r="Q564" s="68" t="s">
        <v>66</v>
      </c>
      <c r="R564" s="68" t="str" cm="1">
        <f t="array" ref="R564">_xlfn.IFS(BaseClientes[[#This Row],[tipoDeCliente]]="ADVISOR","ADVISOR",BaseClientes[[#This Row],[tipoDeCliente]]="FAMILIA","RETENCAO",BaseClientes[[#This Row],[tipoDeCliente]]="RETENCAO","RETENCAO",BaseClientes[[#This Row],[tipoDeCliente]]="NORMAL","CONSULTORIA",BaseClientes[[#This Row],[tipoDeCliente]]="HIBRIDO","CONSULTORIA")</f>
        <v>CONSULTORIA</v>
      </c>
      <c r="S564" s="68" t="s">
        <v>2799</v>
      </c>
      <c r="T564" s="68" t="s">
        <v>185</v>
      </c>
      <c r="U564" s="68" t="s">
        <v>4459</v>
      </c>
      <c r="V564" s="71">
        <v>5511996111019</v>
      </c>
      <c r="W564" s="69">
        <v>45086</v>
      </c>
      <c r="X564" s="69">
        <v>45086</v>
      </c>
      <c r="Y564" s="68" t="s">
        <v>3603</v>
      </c>
      <c r="Z564" s="68" t="s">
        <v>4458</v>
      </c>
      <c r="AA564" s="68" t="s">
        <v>3083</v>
      </c>
      <c r="AB564" s="68" t="s">
        <v>3893</v>
      </c>
      <c r="AC564" s="68" t="s">
        <v>140</v>
      </c>
      <c r="AD564" s="68" t="s">
        <v>54</v>
      </c>
      <c r="AE564" s="68" t="s">
        <v>176</v>
      </c>
      <c r="AF564" s="72">
        <v>1</v>
      </c>
      <c r="AG564" s="68">
        <v>4</v>
      </c>
      <c r="AH564" s="68" t="s">
        <v>54</v>
      </c>
      <c r="AI564" s="68" t="s">
        <v>56</v>
      </c>
      <c r="AJ564" s="68" t="s">
        <v>54</v>
      </c>
      <c r="AK564" s="68" t="str" cm="1">
        <f t="array" ref="AK5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4" s="69" t="s">
        <v>58</v>
      </c>
      <c r="AM564" s="69"/>
    </row>
    <row r="565" spans="1:39" ht="15" customHeight="1" x14ac:dyDescent="0.3">
      <c r="A565" s="68">
        <v>644</v>
      </c>
      <c r="B565" s="68" t="s">
        <v>2229</v>
      </c>
      <c r="C565" s="69">
        <v>32286</v>
      </c>
      <c r="D565" s="68" t="s">
        <v>40</v>
      </c>
      <c r="E565" s="71">
        <v>1082023644</v>
      </c>
      <c r="F565" s="68"/>
      <c r="G565" s="68"/>
      <c r="H565" s="68"/>
      <c r="I565" s="68" t="s">
        <v>42</v>
      </c>
      <c r="J565" s="68"/>
      <c r="K565" s="70" t="s">
        <v>2232</v>
      </c>
      <c r="L565" s="68" t="s">
        <v>3635</v>
      </c>
      <c r="M565" s="68" t="s">
        <v>2229</v>
      </c>
      <c r="N565" s="71">
        <v>5527999690841</v>
      </c>
      <c r="O565" s="71"/>
      <c r="P565" s="71"/>
      <c r="Q565" s="68" t="s">
        <v>66</v>
      </c>
      <c r="R565" s="68" t="str" cm="1">
        <f t="array" ref="R565">_xlfn.IFS(BaseClientes[[#This Row],[tipoDeCliente]]="ADVISOR","ADVISOR",BaseClientes[[#This Row],[tipoDeCliente]]="FAMILIA","RETENCAO",BaseClientes[[#This Row],[tipoDeCliente]]="RETENCAO","RETENCAO",BaseClientes[[#This Row],[tipoDeCliente]]="NORMAL","CONSULTORIA",BaseClientes[[#This Row],[tipoDeCliente]]="HIBRIDO","CONSULTORIA")</f>
        <v>CONSULTORIA</v>
      </c>
      <c r="S565" s="68" t="s">
        <v>2234</v>
      </c>
      <c r="T565" s="68" t="s">
        <v>2235</v>
      </c>
      <c r="U565" s="68" t="s">
        <v>2236</v>
      </c>
      <c r="V565" s="71">
        <v>5527999690841</v>
      </c>
      <c r="W565" s="69">
        <v>45139</v>
      </c>
      <c r="X565" s="69">
        <v>45139</v>
      </c>
      <c r="Y565" s="68" t="s">
        <v>3635</v>
      </c>
      <c r="Z565" s="68" t="s">
        <v>3635</v>
      </c>
      <c r="AA565" s="68" t="s">
        <v>2229</v>
      </c>
      <c r="AB565" s="68" t="s">
        <v>3894</v>
      </c>
      <c r="AC565" s="68"/>
      <c r="AD565" s="68"/>
      <c r="AE565" s="68" t="s">
        <v>176</v>
      </c>
      <c r="AF565" s="72">
        <v>0</v>
      </c>
      <c r="AG565" s="68"/>
      <c r="AH565" s="68" t="s">
        <v>54</v>
      </c>
      <c r="AI565" s="68" t="s">
        <v>56</v>
      </c>
      <c r="AJ565" s="68" t="s">
        <v>56</v>
      </c>
      <c r="AK565" s="68" t="str" cm="1">
        <f t="array" ref="AK5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5" s="69" t="s">
        <v>69</v>
      </c>
      <c r="AM565" s="69">
        <v>45763</v>
      </c>
    </row>
    <row r="566" spans="1:39" ht="15" customHeight="1" x14ac:dyDescent="0.3">
      <c r="A566" s="68">
        <v>645</v>
      </c>
      <c r="B566" s="68" t="s">
        <v>2217</v>
      </c>
      <c r="C566" s="69">
        <v>30523</v>
      </c>
      <c r="D566" s="68" t="s">
        <v>40</v>
      </c>
      <c r="E566" s="71">
        <v>1082023645</v>
      </c>
      <c r="F566" s="68">
        <v>382625</v>
      </c>
      <c r="G566" s="68"/>
      <c r="H566" s="68"/>
      <c r="I566" s="68" t="s">
        <v>4826</v>
      </c>
      <c r="J566" s="68" t="s">
        <v>4827</v>
      </c>
      <c r="K566" s="70" t="s">
        <v>2214</v>
      </c>
      <c r="L566" s="68" t="s">
        <v>4828</v>
      </c>
      <c r="M566" s="68" t="s">
        <v>2211</v>
      </c>
      <c r="N566" s="71">
        <v>5511941282844</v>
      </c>
      <c r="O566" s="71" t="s">
        <v>65</v>
      </c>
      <c r="P566" s="71"/>
      <c r="Q566" s="68" t="s">
        <v>1749</v>
      </c>
      <c r="R566" s="68" t="str" cm="1">
        <f t="array" ref="R566">_xlfn.IFS(BaseClientes[[#This Row],[tipoDeCliente]]="ADVISOR","ADVISOR",BaseClientes[[#This Row],[tipoDeCliente]]="FAMILIA","RETENCAO",BaseClientes[[#This Row],[tipoDeCliente]]="RETENCAO","RETENCAO",BaseClientes[[#This Row],[tipoDeCliente]]="NORMAL","CONSULTORIA",BaseClientes[[#This Row],[tipoDeCliente]]="HIBRIDO","CONSULTORIA")</f>
        <v>CONSULTORIA</v>
      </c>
      <c r="S566" s="68" t="s">
        <v>2799</v>
      </c>
      <c r="T566" s="68" t="s">
        <v>185</v>
      </c>
      <c r="U566" s="68" t="s">
        <v>2216</v>
      </c>
      <c r="V566" s="71">
        <v>5511941282844</v>
      </c>
      <c r="W566" s="69">
        <v>45139</v>
      </c>
      <c r="X566" s="69">
        <v>45139</v>
      </c>
      <c r="Y566" s="68" t="s">
        <v>4609</v>
      </c>
      <c r="Z566" s="68" t="s">
        <v>4828</v>
      </c>
      <c r="AA566" s="68" t="s">
        <v>2217</v>
      </c>
      <c r="AB566" s="68" t="s">
        <v>3905</v>
      </c>
      <c r="AC566" s="68" t="s">
        <v>53</v>
      </c>
      <c r="AD566" s="68" t="s">
        <v>54</v>
      </c>
      <c r="AE566" s="68" t="s">
        <v>176</v>
      </c>
      <c r="AF566" s="72">
        <v>1</v>
      </c>
      <c r="AG566" s="68" t="s">
        <v>3061</v>
      </c>
      <c r="AH566" s="68" t="s">
        <v>54</v>
      </c>
      <c r="AI566" s="68" t="s">
        <v>56</v>
      </c>
      <c r="AJ566" s="68" t="s">
        <v>54</v>
      </c>
      <c r="AK566" s="68" t="str" cm="1">
        <f t="array" ref="AK5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6" s="69" t="s">
        <v>58</v>
      </c>
      <c r="AM566" s="69"/>
    </row>
    <row r="567" spans="1:39" ht="15" customHeight="1" x14ac:dyDescent="0.3">
      <c r="A567" s="68">
        <v>646</v>
      </c>
      <c r="B567" s="68" t="s">
        <v>3507</v>
      </c>
      <c r="C567" s="69">
        <v>39068</v>
      </c>
      <c r="D567" s="68" t="s">
        <v>40</v>
      </c>
      <c r="E567" s="71">
        <v>18072023646</v>
      </c>
      <c r="F567" s="68"/>
      <c r="G567" s="68">
        <v>4876923</v>
      </c>
      <c r="H567" s="68"/>
      <c r="I567" s="68" t="s">
        <v>4797</v>
      </c>
      <c r="J567" s="68" t="s">
        <v>4798</v>
      </c>
      <c r="K567" s="105" t="s">
        <v>4799</v>
      </c>
      <c r="L567" s="68" t="s">
        <v>4800</v>
      </c>
      <c r="M567" s="68" t="s">
        <v>1003</v>
      </c>
      <c r="N567" s="71">
        <v>5581992548012</v>
      </c>
      <c r="O567" s="71"/>
      <c r="P567" s="71" t="s">
        <v>65</v>
      </c>
      <c r="Q567" s="68" t="s">
        <v>66</v>
      </c>
      <c r="R567" s="68" t="str" cm="1">
        <f t="array" ref="R567">_xlfn.IFS(BaseClientes[[#This Row],[tipoDeCliente]]="ADVISOR","ADVISOR",BaseClientes[[#This Row],[tipoDeCliente]]="FAMILIA","RETENCAO",BaseClientes[[#This Row],[tipoDeCliente]]="RETENCAO","RETENCAO",BaseClientes[[#This Row],[tipoDeCliente]]="NORMAL","CONSULTORIA",BaseClientes[[#This Row],[tipoDeCliente]]="HIBRIDO","CONSULTORIA")</f>
        <v>CONSULTORIA</v>
      </c>
      <c r="S567" s="68" t="s">
        <v>1009</v>
      </c>
      <c r="T567" s="68" t="s">
        <v>50</v>
      </c>
      <c r="U567" s="68" t="s">
        <v>1010</v>
      </c>
      <c r="V567" s="71">
        <v>558182566060</v>
      </c>
      <c r="W567" s="69">
        <v>45125</v>
      </c>
      <c r="X567" s="69">
        <v>45125</v>
      </c>
      <c r="Y567" s="68" t="s">
        <v>1008</v>
      </c>
      <c r="Z567" s="68" t="s">
        <v>4800</v>
      </c>
      <c r="AA567" s="68" t="s">
        <v>1003</v>
      </c>
      <c r="AB567" s="68" t="s">
        <v>151</v>
      </c>
      <c r="AC567" s="68" t="s">
        <v>140</v>
      </c>
      <c r="AD567" s="68" t="s">
        <v>54</v>
      </c>
      <c r="AE567" s="68" t="s">
        <v>176</v>
      </c>
      <c r="AF567" s="72">
        <v>1</v>
      </c>
      <c r="AG567" s="68">
        <v>1</v>
      </c>
      <c r="AH567" s="68" t="s">
        <v>54</v>
      </c>
      <c r="AI567" s="68" t="s">
        <v>56</v>
      </c>
      <c r="AJ567" s="68" t="s">
        <v>54</v>
      </c>
      <c r="AK567" s="68" t="str" cm="1">
        <f t="array" ref="AK5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7" s="69" t="s">
        <v>58</v>
      </c>
      <c r="AM567" s="69"/>
    </row>
    <row r="568" spans="1:39" ht="15" customHeight="1" x14ac:dyDescent="0.3">
      <c r="A568" s="68">
        <v>647</v>
      </c>
      <c r="B568" s="68" t="s">
        <v>3114</v>
      </c>
      <c r="C568" s="69">
        <v>32461</v>
      </c>
      <c r="D568" s="68" t="s">
        <v>40</v>
      </c>
      <c r="E568" s="71">
        <v>10072023647</v>
      </c>
      <c r="F568" s="68">
        <v>4013741</v>
      </c>
      <c r="G568" s="68"/>
      <c r="H568" s="68"/>
      <c r="I568" s="68" t="s">
        <v>4783</v>
      </c>
      <c r="J568" s="68" t="s">
        <v>4784</v>
      </c>
      <c r="K568" s="70" t="s">
        <v>4785</v>
      </c>
      <c r="L568" s="68" t="s">
        <v>4786</v>
      </c>
      <c r="M568" s="68" t="s">
        <v>3114</v>
      </c>
      <c r="N568" s="71">
        <v>5581992037427</v>
      </c>
      <c r="O568" s="71" t="s">
        <v>106</v>
      </c>
      <c r="P568" s="71"/>
      <c r="Q568" s="68" t="s">
        <v>66</v>
      </c>
      <c r="R568" s="68" t="str" cm="1">
        <f t="array" ref="R568">_xlfn.IFS(BaseClientes[[#This Row],[tipoDeCliente]]="ADVISOR","ADVISOR",BaseClientes[[#This Row],[tipoDeCliente]]="FAMILIA","RETENCAO",BaseClientes[[#This Row],[tipoDeCliente]]="RETENCAO","RETENCAO",BaseClientes[[#This Row],[tipoDeCliente]]="NORMAL","CONSULTORIA",BaseClientes[[#This Row],[tipoDeCliente]]="HIBRIDO","CONSULTORIA")</f>
        <v>CONSULTORIA</v>
      </c>
      <c r="S568" s="68" t="s">
        <v>49</v>
      </c>
      <c r="T568" s="68" t="s">
        <v>50</v>
      </c>
      <c r="U568" s="68" t="s">
        <v>4787</v>
      </c>
      <c r="V568" s="71">
        <v>5581992037427</v>
      </c>
      <c r="W568" s="69">
        <v>45117</v>
      </c>
      <c r="X568" s="69">
        <v>45140</v>
      </c>
      <c r="Y568" s="68" t="s">
        <v>3637</v>
      </c>
      <c r="Z568" s="68" t="s">
        <v>4786</v>
      </c>
      <c r="AA568" s="68" t="s">
        <v>3114</v>
      </c>
      <c r="AB568" s="68" t="s">
        <v>3894</v>
      </c>
      <c r="AC568" s="68" t="s">
        <v>140</v>
      </c>
      <c r="AD568" s="68" t="s">
        <v>54</v>
      </c>
      <c r="AE568" s="68" t="s">
        <v>176</v>
      </c>
      <c r="AF568" s="72">
        <v>1</v>
      </c>
      <c r="AG568" s="68">
        <v>4</v>
      </c>
      <c r="AH568" s="68" t="s">
        <v>54</v>
      </c>
      <c r="AI568" s="68" t="s">
        <v>56</v>
      </c>
      <c r="AJ568" s="68" t="s">
        <v>54</v>
      </c>
      <c r="AK568" s="68" t="str" cm="1">
        <f t="array" ref="AK5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8" s="69" t="s">
        <v>58</v>
      </c>
      <c r="AM568" s="69"/>
    </row>
    <row r="569" spans="1:39" ht="15" customHeight="1" x14ac:dyDescent="0.3">
      <c r="A569" s="68">
        <v>648</v>
      </c>
      <c r="B569" s="68" t="s">
        <v>3116</v>
      </c>
      <c r="C569" s="69">
        <v>30440</v>
      </c>
      <c r="D569" s="68" t="s">
        <v>40</v>
      </c>
      <c r="E569" s="71">
        <v>25072023648</v>
      </c>
      <c r="F569" s="68"/>
      <c r="G569" s="68"/>
      <c r="H569" s="68"/>
      <c r="I569" s="68" t="s">
        <v>42</v>
      </c>
      <c r="J569" s="68" t="s">
        <v>4813</v>
      </c>
      <c r="K569" s="70" t="s">
        <v>4814</v>
      </c>
      <c r="L569" s="68" t="s">
        <v>3680</v>
      </c>
      <c r="M569" s="68" t="s">
        <v>3116</v>
      </c>
      <c r="N569" s="71">
        <v>5581981878881</v>
      </c>
      <c r="O569" s="71" t="s">
        <v>65</v>
      </c>
      <c r="P569" s="71"/>
      <c r="Q569" s="68" t="s">
        <v>66</v>
      </c>
      <c r="R569" s="68" t="str" cm="1">
        <f t="array" ref="R569">_xlfn.IFS(BaseClientes[[#This Row],[tipoDeCliente]]="ADVISOR","ADVISOR",BaseClientes[[#This Row],[tipoDeCliente]]="FAMILIA","RETENCAO",BaseClientes[[#This Row],[tipoDeCliente]]="RETENCAO","RETENCAO",BaseClientes[[#This Row],[tipoDeCliente]]="NORMAL","CONSULTORIA",BaseClientes[[#This Row],[tipoDeCliente]]="HIBRIDO","CONSULTORIA")</f>
        <v>CONSULTORIA</v>
      </c>
      <c r="S569" s="68" t="s">
        <v>1009</v>
      </c>
      <c r="T569" s="68" t="s">
        <v>50</v>
      </c>
      <c r="U569" s="68" t="s">
        <v>4815</v>
      </c>
      <c r="V569" s="71">
        <v>5581981764504</v>
      </c>
      <c r="W569" s="69">
        <v>45132</v>
      </c>
      <c r="X569" s="69">
        <v>45125</v>
      </c>
      <c r="Y569" s="68" t="s">
        <v>3680</v>
      </c>
      <c r="Z569" s="68" t="s">
        <v>3680</v>
      </c>
      <c r="AA569" s="68" t="s">
        <v>3116</v>
      </c>
      <c r="AB569" s="68" t="s">
        <v>3893</v>
      </c>
      <c r="AC569" s="68" t="s">
        <v>53</v>
      </c>
      <c r="AD569" s="68" t="s">
        <v>54</v>
      </c>
      <c r="AE569" s="68" t="s">
        <v>176</v>
      </c>
      <c r="AF569" s="72">
        <v>1</v>
      </c>
      <c r="AG569" s="68">
        <v>3</v>
      </c>
      <c r="AH569" s="68" t="s">
        <v>54</v>
      </c>
      <c r="AI569" s="68" t="s">
        <v>54</v>
      </c>
      <c r="AJ569" s="68" t="s">
        <v>54</v>
      </c>
      <c r="AK569" s="68" t="str" cm="1">
        <f t="array" ref="AK5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9" s="69" t="s">
        <v>69</v>
      </c>
      <c r="AM569" s="69">
        <v>45190</v>
      </c>
    </row>
    <row r="570" spans="1:39" ht="15" customHeight="1" x14ac:dyDescent="0.3">
      <c r="A570" s="68">
        <v>649</v>
      </c>
      <c r="B570" s="68" t="s">
        <v>3508</v>
      </c>
      <c r="C570" s="69">
        <v>30467</v>
      </c>
      <c r="D570" s="68" t="s">
        <v>72</v>
      </c>
      <c r="E570" s="71">
        <v>25072023649</v>
      </c>
      <c r="F570" s="68"/>
      <c r="G570" s="68"/>
      <c r="H570" s="68"/>
      <c r="I570" s="68" t="s">
        <v>42</v>
      </c>
      <c r="J570" s="68" t="s">
        <v>4816</v>
      </c>
      <c r="K570" s="70" t="s">
        <v>4817</v>
      </c>
      <c r="L570" s="68" t="s">
        <v>4818</v>
      </c>
      <c r="M570" s="68" t="s">
        <v>3116</v>
      </c>
      <c r="N570" s="71">
        <v>5581981878881</v>
      </c>
      <c r="O570" s="71" t="s">
        <v>65</v>
      </c>
      <c r="P570" s="71"/>
      <c r="Q570" s="68" t="s">
        <v>66</v>
      </c>
      <c r="R570" s="68" t="str" cm="1">
        <f t="array" ref="R570">_xlfn.IFS(BaseClientes[[#This Row],[tipoDeCliente]]="ADVISOR","ADVISOR",BaseClientes[[#This Row],[tipoDeCliente]]="FAMILIA","RETENCAO",BaseClientes[[#This Row],[tipoDeCliente]]="RETENCAO","RETENCAO",BaseClientes[[#This Row],[tipoDeCliente]]="NORMAL","CONSULTORIA",BaseClientes[[#This Row],[tipoDeCliente]]="HIBRIDO","CONSULTORIA")</f>
        <v>CONSULTORIA</v>
      </c>
      <c r="S570" s="68" t="s">
        <v>1009</v>
      </c>
      <c r="T570" s="68" t="s">
        <v>50</v>
      </c>
      <c r="U570" s="68" t="s">
        <v>4815</v>
      </c>
      <c r="V570" s="71">
        <v>5581981764504</v>
      </c>
      <c r="W570" s="69">
        <v>45132</v>
      </c>
      <c r="X570" s="69">
        <v>45125</v>
      </c>
      <c r="Y570" s="68" t="s">
        <v>3680</v>
      </c>
      <c r="Z570" s="68" t="s">
        <v>3680</v>
      </c>
      <c r="AA570" s="68" t="s">
        <v>3116</v>
      </c>
      <c r="AB570" s="68" t="s">
        <v>3893</v>
      </c>
      <c r="AC570" s="68" t="s">
        <v>53</v>
      </c>
      <c r="AD570" s="68" t="s">
        <v>54</v>
      </c>
      <c r="AE570" s="68" t="s">
        <v>176</v>
      </c>
      <c r="AF570" s="72">
        <v>1</v>
      </c>
      <c r="AG570" s="68">
        <v>3</v>
      </c>
      <c r="AH570" s="68" t="s">
        <v>54</v>
      </c>
      <c r="AI570" s="68" t="s">
        <v>54</v>
      </c>
      <c r="AJ570" s="68" t="s">
        <v>54</v>
      </c>
      <c r="AK570" s="68" t="str" cm="1">
        <f t="array" ref="AK5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0" s="69" t="s">
        <v>69</v>
      </c>
      <c r="AM570" s="69">
        <v>45190</v>
      </c>
    </row>
    <row r="571" spans="1:39" ht="15" customHeight="1" x14ac:dyDescent="0.3">
      <c r="A571" s="68">
        <v>650</v>
      </c>
      <c r="B571" s="68" t="s">
        <v>3509</v>
      </c>
      <c r="C571" s="69">
        <v>29898</v>
      </c>
      <c r="D571" s="68" t="s">
        <v>40</v>
      </c>
      <c r="E571" s="71">
        <v>31072023650</v>
      </c>
      <c r="F571" s="68">
        <v>8737594</v>
      </c>
      <c r="G571" s="68"/>
      <c r="H571" s="68"/>
      <c r="I571" s="68" t="s">
        <v>4819</v>
      </c>
      <c r="J571" s="68" t="s">
        <v>4820</v>
      </c>
      <c r="K571" s="105" t="s">
        <v>4821</v>
      </c>
      <c r="L571" s="68" t="s">
        <v>4822</v>
      </c>
      <c r="M571" s="68" t="s">
        <v>3509</v>
      </c>
      <c r="N571" s="71">
        <v>5581999569954</v>
      </c>
      <c r="O571" s="71" t="s">
        <v>65</v>
      </c>
      <c r="P571" s="71"/>
      <c r="Q571" s="68" t="s">
        <v>66</v>
      </c>
      <c r="R571" s="68" t="str" cm="1">
        <f t="array" ref="R571">_xlfn.IFS(BaseClientes[[#This Row],[tipoDeCliente]]="ADVISOR","ADVISOR",BaseClientes[[#This Row],[tipoDeCliente]]="FAMILIA","RETENCAO",BaseClientes[[#This Row],[tipoDeCliente]]="RETENCAO","RETENCAO",BaseClientes[[#This Row],[tipoDeCliente]]="NORMAL","CONSULTORIA",BaseClientes[[#This Row],[tipoDeCliente]]="HIBRIDO","CONSULTORIA")</f>
        <v>CONSULTORIA</v>
      </c>
      <c r="S571" s="68" t="s">
        <v>4067</v>
      </c>
      <c r="T571" s="68" t="s">
        <v>50</v>
      </c>
      <c r="U571" s="68" t="s">
        <v>4823</v>
      </c>
      <c r="V571" s="71">
        <v>5581999569954</v>
      </c>
      <c r="W571" s="69">
        <v>45138</v>
      </c>
      <c r="X571" s="69">
        <v>45138</v>
      </c>
      <c r="Y571" s="68" t="s">
        <v>3638</v>
      </c>
      <c r="Z571" s="68" t="s">
        <v>4822</v>
      </c>
      <c r="AA571" s="68" t="s">
        <v>3509</v>
      </c>
      <c r="AB571" s="68" t="s">
        <v>584</v>
      </c>
      <c r="AC571" s="68" t="s">
        <v>53</v>
      </c>
      <c r="AD571" s="68" t="s">
        <v>54</v>
      </c>
      <c r="AE571" s="68" t="s">
        <v>176</v>
      </c>
      <c r="AF571" s="72">
        <v>1</v>
      </c>
      <c r="AG571" s="68">
        <v>7</v>
      </c>
      <c r="AH571" s="68" t="s">
        <v>54</v>
      </c>
      <c r="AI571" s="68" t="s">
        <v>56</v>
      </c>
      <c r="AJ571" s="68" t="s">
        <v>54</v>
      </c>
      <c r="AK571" s="68" t="str" cm="1">
        <f t="array" ref="AK5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1" s="69" t="s">
        <v>58</v>
      </c>
      <c r="AM571" s="69"/>
    </row>
    <row r="572" spans="1:39" ht="15" customHeight="1" x14ac:dyDescent="0.3">
      <c r="A572" s="68">
        <v>651</v>
      </c>
      <c r="B572" s="68" t="s">
        <v>2099</v>
      </c>
      <c r="C572" s="69">
        <v>32623</v>
      </c>
      <c r="D572" s="68" t="s">
        <v>40</v>
      </c>
      <c r="E572" s="71">
        <v>10082023651</v>
      </c>
      <c r="F572" s="68">
        <v>2601198</v>
      </c>
      <c r="G572" s="68">
        <v>273552</v>
      </c>
      <c r="H572" s="68"/>
      <c r="I572" s="68" t="s">
        <v>4848</v>
      </c>
      <c r="J572" s="68" t="s">
        <v>4214</v>
      </c>
      <c r="K572" s="105" t="s">
        <v>2102</v>
      </c>
      <c r="L572" s="68" t="s">
        <v>4849</v>
      </c>
      <c r="M572" s="68" t="s">
        <v>2099</v>
      </c>
      <c r="N572" s="71">
        <v>5581996651198</v>
      </c>
      <c r="O572" s="71" t="s">
        <v>106</v>
      </c>
      <c r="P572" s="71" t="s">
        <v>42</v>
      </c>
      <c r="Q572" s="68" t="s">
        <v>66</v>
      </c>
      <c r="R572" s="68" t="str" cm="1">
        <f t="array" ref="R572">_xlfn.IFS(BaseClientes[[#This Row],[tipoDeCliente]]="ADVISOR","ADVISOR",BaseClientes[[#This Row],[tipoDeCliente]]="FAMILIA","RETENCAO",BaseClientes[[#This Row],[tipoDeCliente]]="RETENCAO","RETENCAO",BaseClientes[[#This Row],[tipoDeCliente]]="NORMAL","CONSULTORIA",BaseClientes[[#This Row],[tipoDeCliente]]="HIBRIDO","CONSULTORIA")</f>
        <v>CONSULTORIA</v>
      </c>
      <c r="S572" s="68" t="s">
        <v>49</v>
      </c>
      <c r="T572" s="68" t="s">
        <v>50</v>
      </c>
      <c r="U572" s="68" t="s">
        <v>95</v>
      </c>
      <c r="V572" s="71">
        <v>5581996651198</v>
      </c>
      <c r="W572" s="69">
        <v>45148</v>
      </c>
      <c r="X572" s="69">
        <v>45148</v>
      </c>
      <c r="Y572" s="68" t="s">
        <v>2103</v>
      </c>
      <c r="Z572" s="68" t="s">
        <v>4849</v>
      </c>
      <c r="AA572" s="68" t="s">
        <v>2099</v>
      </c>
      <c r="AB572" s="68" t="s">
        <v>3902</v>
      </c>
      <c r="AC572" s="68" t="s">
        <v>53</v>
      </c>
      <c r="AD572" s="68" t="s">
        <v>54</v>
      </c>
      <c r="AE572" s="68" t="s">
        <v>176</v>
      </c>
      <c r="AF572" s="72">
        <v>1</v>
      </c>
      <c r="AG572" s="68" t="s">
        <v>3061</v>
      </c>
      <c r="AH572" s="68" t="s">
        <v>54</v>
      </c>
      <c r="AI572" s="68" t="s">
        <v>56</v>
      </c>
      <c r="AJ572" s="68" t="s">
        <v>54</v>
      </c>
      <c r="AK572" s="68" t="str" cm="1">
        <f t="array" ref="AK5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2" s="69" t="s">
        <v>58</v>
      </c>
      <c r="AM572" s="69"/>
    </row>
    <row r="573" spans="1:39" ht="15" customHeight="1" x14ac:dyDescent="0.3">
      <c r="A573" s="68">
        <v>652</v>
      </c>
      <c r="B573" s="68" t="s">
        <v>2125</v>
      </c>
      <c r="C573" s="69">
        <v>29912</v>
      </c>
      <c r="D573" s="68" t="s">
        <v>40</v>
      </c>
      <c r="E573" s="71">
        <v>4082023652</v>
      </c>
      <c r="F573" s="68">
        <v>362681</v>
      </c>
      <c r="G573" s="68">
        <v>1791975</v>
      </c>
      <c r="H573" s="111" t="s">
        <v>4835</v>
      </c>
      <c r="I573" s="68" t="s">
        <v>4836</v>
      </c>
      <c r="J573" s="68" t="s">
        <v>4837</v>
      </c>
      <c r="K573" s="70" t="s">
        <v>2128</v>
      </c>
      <c r="L573" s="68" t="s">
        <v>4838</v>
      </c>
      <c r="M573" s="68" t="s">
        <v>2125</v>
      </c>
      <c r="N573" s="71">
        <v>5541995365995</v>
      </c>
      <c r="O573" s="71" t="s">
        <v>106</v>
      </c>
      <c r="P573" s="71" t="s">
        <v>106</v>
      </c>
      <c r="Q573" s="68" t="s">
        <v>1749</v>
      </c>
      <c r="R573" s="68" t="str" cm="1">
        <f t="array" ref="R573">_xlfn.IFS(BaseClientes[[#This Row],[tipoDeCliente]]="ADVISOR","ADVISOR",BaseClientes[[#This Row],[tipoDeCliente]]="FAMILIA","RETENCAO",BaseClientes[[#This Row],[tipoDeCliente]]="RETENCAO","RETENCAO",BaseClientes[[#This Row],[tipoDeCliente]]="NORMAL","CONSULTORIA",BaseClientes[[#This Row],[tipoDeCliente]]="HIBRIDO","CONSULTORIA")</f>
        <v>CONSULTORIA</v>
      </c>
      <c r="S573" s="68" t="s">
        <v>2064</v>
      </c>
      <c r="T573" s="68" t="s">
        <v>2065</v>
      </c>
      <c r="U573" s="68" t="s">
        <v>2130</v>
      </c>
      <c r="V573" s="71">
        <v>5541995365995</v>
      </c>
      <c r="W573" s="69">
        <v>45142</v>
      </c>
      <c r="X573" s="69">
        <v>45142</v>
      </c>
      <c r="Y573" s="68" t="s">
        <v>3639</v>
      </c>
      <c r="Z573" s="68" t="s">
        <v>4838</v>
      </c>
      <c r="AA573" s="68" t="s">
        <v>2125</v>
      </c>
      <c r="AB573" s="68" t="s">
        <v>3950</v>
      </c>
      <c r="AC573" s="68" t="s">
        <v>53</v>
      </c>
      <c r="AD573" s="68" t="s">
        <v>54</v>
      </c>
      <c r="AE573" s="68" t="s">
        <v>176</v>
      </c>
      <c r="AF573" s="72">
        <v>1</v>
      </c>
      <c r="AG573" s="68" t="s">
        <v>3061</v>
      </c>
      <c r="AH573" s="68" t="s">
        <v>54</v>
      </c>
      <c r="AI573" s="68" t="s">
        <v>56</v>
      </c>
      <c r="AJ573" s="68" t="s">
        <v>54</v>
      </c>
      <c r="AK573" s="68" t="str" cm="1">
        <f t="array" ref="AK5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3" s="69" t="s">
        <v>58</v>
      </c>
      <c r="AM573" s="69"/>
    </row>
    <row r="574" spans="1:39" ht="15" customHeight="1" x14ac:dyDescent="0.3">
      <c r="A574" s="68">
        <v>653</v>
      </c>
      <c r="B574" s="68" t="s">
        <v>3008</v>
      </c>
      <c r="C574" s="69">
        <v>31077</v>
      </c>
      <c r="D574" s="68" t="s">
        <v>40</v>
      </c>
      <c r="E574" s="71">
        <v>17082023653</v>
      </c>
      <c r="F574" s="68"/>
      <c r="G574" s="68">
        <v>4938253</v>
      </c>
      <c r="H574" s="68"/>
      <c r="I574" s="68" t="s">
        <v>42</v>
      </c>
      <c r="J574" s="68" t="s">
        <v>3009</v>
      </c>
      <c r="K574" s="70" t="s">
        <v>3010</v>
      </c>
      <c r="L574" s="68" t="s">
        <v>3011</v>
      </c>
      <c r="M574" s="68" t="s">
        <v>4411</v>
      </c>
      <c r="N574" s="71">
        <v>5511970340196</v>
      </c>
      <c r="O574" s="71"/>
      <c r="P574" s="71" t="s">
        <v>65</v>
      </c>
      <c r="Q574" s="68" t="s">
        <v>7234</v>
      </c>
      <c r="R574" s="68" t="str" cm="1">
        <f t="array" ref="R574">_xlfn.IFS(BaseClientes[[#This Row],[tipoDeCliente]]="ADVISOR","ADVISOR",BaseClientes[[#This Row],[tipoDeCliente]]="FAMILIA","RETENCAO",BaseClientes[[#This Row],[tipoDeCliente]]="RETENCAO","RETENCAO",BaseClientes[[#This Row],[tipoDeCliente]]="NORMAL","CONSULTORIA",BaseClientes[[#This Row],[tipoDeCliente]]="HIBRIDO","CONSULTORIA")</f>
        <v>CONSULTORIA</v>
      </c>
      <c r="S574" s="68" t="s">
        <v>2799</v>
      </c>
      <c r="T574" s="68" t="s">
        <v>185</v>
      </c>
      <c r="U574" s="68" t="s">
        <v>3012</v>
      </c>
      <c r="V574" s="71">
        <v>5511970340196</v>
      </c>
      <c r="W574" s="69">
        <v>45155</v>
      </c>
      <c r="X574" s="69">
        <v>45155</v>
      </c>
      <c r="Y574" s="68" t="s">
        <v>2081</v>
      </c>
      <c r="Z574" s="68" t="s">
        <v>3011</v>
      </c>
      <c r="AA574" s="68" t="s">
        <v>3008</v>
      </c>
      <c r="AB574" s="68" t="s">
        <v>3905</v>
      </c>
      <c r="AC574" s="68" t="s">
        <v>53</v>
      </c>
      <c r="AD574" s="68" t="s">
        <v>54</v>
      </c>
      <c r="AE574" s="68" t="s">
        <v>176</v>
      </c>
      <c r="AF574" s="72">
        <v>1</v>
      </c>
      <c r="AG574" s="68">
        <v>2</v>
      </c>
      <c r="AH574" s="68" t="s">
        <v>54</v>
      </c>
      <c r="AI574" s="68" t="s">
        <v>56</v>
      </c>
      <c r="AJ574" s="68" t="s">
        <v>54</v>
      </c>
      <c r="AK574" s="68" t="str" cm="1">
        <f t="array" ref="AK5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4" s="69" t="s">
        <v>69</v>
      </c>
      <c r="AM574" s="69">
        <v>45565</v>
      </c>
    </row>
    <row r="575" spans="1:39" ht="15" customHeight="1" x14ac:dyDescent="0.3">
      <c r="A575" s="68">
        <v>654</v>
      </c>
      <c r="B575" s="68" t="s">
        <v>3481</v>
      </c>
      <c r="C575" s="69">
        <v>33616</v>
      </c>
      <c r="D575" s="68" t="s">
        <v>72</v>
      </c>
      <c r="E575" s="71">
        <v>9082023654</v>
      </c>
      <c r="F575" s="68">
        <v>8422156</v>
      </c>
      <c r="G575" s="68"/>
      <c r="H575" s="68"/>
      <c r="I575" s="68" t="s">
        <v>4839</v>
      </c>
      <c r="J575" s="68" t="s">
        <v>4536</v>
      </c>
      <c r="K575" s="70" t="s">
        <v>4537</v>
      </c>
      <c r="L575" s="68" t="s">
        <v>4840</v>
      </c>
      <c r="M575" s="68" t="s">
        <v>3481</v>
      </c>
      <c r="N575" s="71">
        <v>5581996700134</v>
      </c>
      <c r="O575" s="71" t="s">
        <v>65</v>
      </c>
      <c r="P575" s="71"/>
      <c r="Q575" s="68" t="s">
        <v>1749</v>
      </c>
      <c r="R575" s="68" t="str" cm="1">
        <f t="array" ref="R575">_xlfn.IFS(BaseClientes[[#This Row],[tipoDeCliente]]="ADVISOR","ADVISOR",BaseClientes[[#This Row],[tipoDeCliente]]="FAMILIA","RETENCAO",BaseClientes[[#This Row],[tipoDeCliente]]="RETENCAO","RETENCAO",BaseClientes[[#This Row],[tipoDeCliente]]="NORMAL","CONSULTORIA",BaseClientes[[#This Row],[tipoDeCliente]]="HIBRIDO","CONSULTORIA")</f>
        <v>CONSULTORIA</v>
      </c>
      <c r="S575" s="68" t="s">
        <v>2407</v>
      </c>
      <c r="T575" s="68" t="s">
        <v>50</v>
      </c>
      <c r="U575" s="68" t="s">
        <v>1214</v>
      </c>
      <c r="V575" s="71">
        <v>5581996700134</v>
      </c>
      <c r="W575" s="69">
        <v>45147</v>
      </c>
      <c r="X575" s="69">
        <v>45147</v>
      </c>
      <c r="Y575" s="68" t="s">
        <v>3640</v>
      </c>
      <c r="Z575" s="68" t="s">
        <v>4840</v>
      </c>
      <c r="AA575" s="68" t="s">
        <v>3481</v>
      </c>
      <c r="AB575" s="68" t="s">
        <v>3902</v>
      </c>
      <c r="AC575" s="68" t="s">
        <v>2015</v>
      </c>
      <c r="AD575" s="68" t="s">
        <v>54</v>
      </c>
      <c r="AE575" s="68" t="s">
        <v>176</v>
      </c>
      <c r="AF575" s="72">
        <v>1</v>
      </c>
      <c r="AG575" s="68" t="s">
        <v>3059</v>
      </c>
      <c r="AH575" s="68" t="s">
        <v>54</v>
      </c>
      <c r="AI575" s="68" t="s">
        <v>56</v>
      </c>
      <c r="AJ575" s="68" t="s">
        <v>54</v>
      </c>
      <c r="AK575" s="68" t="str" cm="1">
        <f t="array" ref="AK5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5" s="69" t="s">
        <v>58</v>
      </c>
      <c r="AM575" s="69"/>
    </row>
    <row r="576" spans="1:39" ht="15" customHeight="1" x14ac:dyDescent="0.3">
      <c r="A576" s="68">
        <v>655</v>
      </c>
      <c r="B576" s="68" t="s">
        <v>2805</v>
      </c>
      <c r="C576" s="69">
        <v>31070</v>
      </c>
      <c r="D576" s="68" t="s">
        <v>40</v>
      </c>
      <c r="E576" s="71">
        <v>14082023655</v>
      </c>
      <c r="F576" s="68">
        <v>214558</v>
      </c>
      <c r="G576" s="68"/>
      <c r="H576" s="68"/>
      <c r="I576" s="68" t="s">
        <v>4852</v>
      </c>
      <c r="J576" s="68" t="s">
        <v>2806</v>
      </c>
      <c r="K576" s="70" t="s">
        <v>2807</v>
      </c>
      <c r="L576" s="68" t="s">
        <v>4853</v>
      </c>
      <c r="M576" s="68" t="s">
        <v>2805</v>
      </c>
      <c r="N576" s="71">
        <v>5531991317886</v>
      </c>
      <c r="O576" s="71" t="s">
        <v>65</v>
      </c>
      <c r="P576" s="71"/>
      <c r="Q576" s="68" t="s">
        <v>66</v>
      </c>
      <c r="R576" s="68" t="str" cm="1">
        <f t="array" ref="R576">_xlfn.IFS(BaseClientes[[#This Row],[tipoDeCliente]]="ADVISOR","ADVISOR",BaseClientes[[#This Row],[tipoDeCliente]]="FAMILIA","RETENCAO",BaseClientes[[#This Row],[tipoDeCliente]]="RETENCAO","RETENCAO",BaseClientes[[#This Row],[tipoDeCliente]]="NORMAL","CONSULTORIA",BaseClientes[[#This Row],[tipoDeCliente]]="HIBRIDO","CONSULTORIA")</f>
        <v>CONSULTORIA</v>
      </c>
      <c r="S576" s="68" t="s">
        <v>895</v>
      </c>
      <c r="T576" s="68" t="s">
        <v>896</v>
      </c>
      <c r="U576" s="68" t="s">
        <v>2809</v>
      </c>
      <c r="V576" s="71">
        <v>5531991317886</v>
      </c>
      <c r="W576" s="69">
        <v>45152</v>
      </c>
      <c r="X576" s="69">
        <v>45152</v>
      </c>
      <c r="Y576" s="68" t="s">
        <v>2808</v>
      </c>
      <c r="Z576" s="68" t="s">
        <v>4853</v>
      </c>
      <c r="AA576" s="68" t="s">
        <v>2805</v>
      </c>
      <c r="AB576" s="68" t="s">
        <v>3902</v>
      </c>
      <c r="AC576" s="68" t="s">
        <v>2015</v>
      </c>
      <c r="AD576" s="68" t="s">
        <v>54</v>
      </c>
      <c r="AE576" s="68" t="s">
        <v>176</v>
      </c>
      <c r="AF576" s="72">
        <v>1</v>
      </c>
      <c r="AG576" s="68" t="s">
        <v>3061</v>
      </c>
      <c r="AH576" s="68" t="s">
        <v>54</v>
      </c>
      <c r="AI576" s="68" t="s">
        <v>56</v>
      </c>
      <c r="AJ576" s="68" t="s">
        <v>54</v>
      </c>
      <c r="AK576" s="68" t="str" cm="1">
        <f t="array" ref="AK5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6" s="69" t="s">
        <v>58</v>
      </c>
      <c r="AM576" s="69"/>
    </row>
    <row r="577" spans="1:39" ht="15" customHeight="1" x14ac:dyDescent="0.3">
      <c r="A577" s="68">
        <v>656</v>
      </c>
      <c r="B577" s="68" t="s">
        <v>3510</v>
      </c>
      <c r="C577" s="69">
        <v>31631</v>
      </c>
      <c r="D577" s="68" t="s">
        <v>40</v>
      </c>
      <c r="E577" s="71">
        <v>15082023656</v>
      </c>
      <c r="F577" s="68">
        <v>437756</v>
      </c>
      <c r="G577" s="68"/>
      <c r="H577" s="68"/>
      <c r="I577" s="68" t="s">
        <v>4867</v>
      </c>
      <c r="J577" s="68" t="s">
        <v>4868</v>
      </c>
      <c r="K577" s="70" t="s">
        <v>4869</v>
      </c>
      <c r="L577" s="68" t="s">
        <v>4870</v>
      </c>
      <c r="M577" s="68" t="s">
        <v>2878</v>
      </c>
      <c r="N577" s="71">
        <v>5511963665818</v>
      </c>
      <c r="O577" s="71" t="s">
        <v>65</v>
      </c>
      <c r="P577" s="71"/>
      <c r="Q577" s="68" t="s">
        <v>66</v>
      </c>
      <c r="R577" s="68" t="str" cm="1">
        <f t="array" ref="R577">_xlfn.IFS(BaseClientes[[#This Row],[tipoDeCliente]]="ADVISOR","ADVISOR",BaseClientes[[#This Row],[tipoDeCliente]]="FAMILIA","RETENCAO",BaseClientes[[#This Row],[tipoDeCliente]]="RETENCAO","RETENCAO",BaseClientes[[#This Row],[tipoDeCliente]]="NORMAL","CONSULTORIA",BaseClientes[[#This Row],[tipoDeCliente]]="HIBRIDO","CONSULTORIA")</f>
        <v>CONSULTORIA</v>
      </c>
      <c r="S577" s="68" t="s">
        <v>2799</v>
      </c>
      <c r="T577" s="68" t="s">
        <v>185</v>
      </c>
      <c r="U577" s="68" t="s">
        <v>2877</v>
      </c>
      <c r="V577" s="71">
        <v>5511987277242</v>
      </c>
      <c r="W577" s="69">
        <v>45153</v>
      </c>
      <c r="X577" s="69">
        <v>45153</v>
      </c>
      <c r="Y577" s="68" t="s">
        <v>3641</v>
      </c>
      <c r="Z577" s="68" t="s">
        <v>4871</v>
      </c>
      <c r="AA577" s="68" t="s">
        <v>2878</v>
      </c>
      <c r="AB577" s="68" t="s">
        <v>3893</v>
      </c>
      <c r="AC577" s="68" t="s">
        <v>140</v>
      </c>
      <c r="AD577" s="68" t="s">
        <v>54</v>
      </c>
      <c r="AE577" s="68" t="s">
        <v>176</v>
      </c>
      <c r="AF577" s="72">
        <v>1</v>
      </c>
      <c r="AG577" s="68" t="s">
        <v>3059</v>
      </c>
      <c r="AH577" s="68" t="s">
        <v>54</v>
      </c>
      <c r="AI577" s="68" t="s">
        <v>56</v>
      </c>
      <c r="AJ577" s="68" t="s">
        <v>54</v>
      </c>
      <c r="AK577" s="68" t="str" cm="1">
        <f t="array" ref="AK5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7" s="69" t="s">
        <v>58</v>
      </c>
      <c r="AM577" s="69"/>
    </row>
    <row r="578" spans="1:39" ht="15" customHeight="1" x14ac:dyDescent="0.3">
      <c r="A578" s="68">
        <v>657</v>
      </c>
      <c r="B578" s="68" t="s">
        <v>2878</v>
      </c>
      <c r="C578" s="69">
        <v>31537</v>
      </c>
      <c r="D578" s="68" t="s">
        <v>72</v>
      </c>
      <c r="E578" s="71">
        <v>15082023657</v>
      </c>
      <c r="F578" s="68">
        <v>489359</v>
      </c>
      <c r="G578" s="68"/>
      <c r="H578" s="68"/>
      <c r="I578" s="68" t="s">
        <v>4872</v>
      </c>
      <c r="J578" s="68" t="s">
        <v>2874</v>
      </c>
      <c r="K578" s="70" t="s">
        <v>4873</v>
      </c>
      <c r="L578" s="68" t="s">
        <v>4871</v>
      </c>
      <c r="M578" s="68" t="s">
        <v>2878</v>
      </c>
      <c r="N578" s="71">
        <v>5511963665818</v>
      </c>
      <c r="O578" s="71" t="s">
        <v>65</v>
      </c>
      <c r="P578" s="71"/>
      <c r="Q578" s="68" t="s">
        <v>66</v>
      </c>
      <c r="R578" s="68" t="str" cm="1">
        <f t="array" ref="R578">_xlfn.IFS(BaseClientes[[#This Row],[tipoDeCliente]]="ADVISOR","ADVISOR",BaseClientes[[#This Row],[tipoDeCliente]]="FAMILIA","RETENCAO",BaseClientes[[#This Row],[tipoDeCliente]]="RETENCAO","RETENCAO",BaseClientes[[#This Row],[tipoDeCliente]]="NORMAL","CONSULTORIA",BaseClientes[[#This Row],[tipoDeCliente]]="HIBRIDO","CONSULTORIA")</f>
        <v>CONSULTORIA</v>
      </c>
      <c r="S578" s="68" t="s">
        <v>2799</v>
      </c>
      <c r="T578" s="68" t="s">
        <v>185</v>
      </c>
      <c r="U578" s="68" t="s">
        <v>2877</v>
      </c>
      <c r="V578" s="71">
        <v>5511963665818</v>
      </c>
      <c r="W578" s="69">
        <v>45153</v>
      </c>
      <c r="X578" s="69">
        <v>45153</v>
      </c>
      <c r="Y578" s="68" t="s">
        <v>3641</v>
      </c>
      <c r="Z578" s="68" t="s">
        <v>4871</v>
      </c>
      <c r="AA578" s="68" t="s">
        <v>2878</v>
      </c>
      <c r="AB578" s="68" t="s">
        <v>3893</v>
      </c>
      <c r="AC578" s="68" t="s">
        <v>140</v>
      </c>
      <c r="AD578" s="68" t="s">
        <v>54</v>
      </c>
      <c r="AE578" s="68" t="s">
        <v>176</v>
      </c>
      <c r="AF578" s="72">
        <v>1</v>
      </c>
      <c r="AG578" s="68" t="s">
        <v>3059</v>
      </c>
      <c r="AH578" s="68" t="s">
        <v>54</v>
      </c>
      <c r="AI578" s="68" t="s">
        <v>56</v>
      </c>
      <c r="AJ578" s="68" t="s">
        <v>54</v>
      </c>
      <c r="AK578" s="68" t="str" cm="1">
        <f t="array" ref="AK5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8" s="69" t="s">
        <v>58</v>
      </c>
      <c r="AM578" s="69"/>
    </row>
    <row r="579" spans="1:39" ht="15" customHeight="1" x14ac:dyDescent="0.3">
      <c r="A579" s="68">
        <v>658</v>
      </c>
      <c r="B579" s="68" t="s">
        <v>3122</v>
      </c>
      <c r="C579" s="69">
        <v>32395</v>
      </c>
      <c r="D579" s="68" t="s">
        <v>40</v>
      </c>
      <c r="E579" s="71">
        <v>15082023658</v>
      </c>
      <c r="F579" s="68">
        <v>594722</v>
      </c>
      <c r="G579" s="68">
        <v>5017712</v>
      </c>
      <c r="H579" s="68" t="s">
        <v>4874</v>
      </c>
      <c r="I579" s="68" t="s">
        <v>4875</v>
      </c>
      <c r="J579" s="68" t="s">
        <v>4773</v>
      </c>
      <c r="K579" s="105" t="s">
        <v>4774</v>
      </c>
      <c r="L579" s="68" t="s">
        <v>4876</v>
      </c>
      <c r="M579" s="68" t="s">
        <v>3122</v>
      </c>
      <c r="N579" s="71">
        <v>5586999837867</v>
      </c>
      <c r="O579" s="71" t="s">
        <v>65</v>
      </c>
      <c r="P579" s="71" t="s">
        <v>65</v>
      </c>
      <c r="Q579" s="68" t="s">
        <v>66</v>
      </c>
      <c r="R579" s="68" t="str" cm="1">
        <f t="array" ref="R579">_xlfn.IFS(BaseClientes[[#This Row],[tipoDeCliente]]="ADVISOR","ADVISOR",BaseClientes[[#This Row],[tipoDeCliente]]="FAMILIA","RETENCAO",BaseClientes[[#This Row],[tipoDeCliente]]="RETENCAO","RETENCAO",BaseClientes[[#This Row],[tipoDeCliente]]="NORMAL","CONSULTORIA",BaseClientes[[#This Row],[tipoDeCliente]]="HIBRIDO","CONSULTORIA")</f>
        <v>CONSULTORIA</v>
      </c>
      <c r="S579" s="68" t="s">
        <v>49</v>
      </c>
      <c r="T579" s="68" t="s">
        <v>50</v>
      </c>
      <c r="U579" s="68" t="s">
        <v>4775</v>
      </c>
      <c r="V579" s="71">
        <v>5586999837867</v>
      </c>
      <c r="W579" s="69">
        <v>45153</v>
      </c>
      <c r="X579" s="69">
        <v>45153</v>
      </c>
      <c r="Y579" s="68" t="s">
        <v>3642</v>
      </c>
      <c r="Z579" s="68" t="s">
        <v>4876</v>
      </c>
      <c r="AA579" s="68" t="s">
        <v>3122</v>
      </c>
      <c r="AB579" s="68" t="s">
        <v>3893</v>
      </c>
      <c r="AC579" s="68" t="s">
        <v>140</v>
      </c>
      <c r="AD579" s="68" t="s">
        <v>54</v>
      </c>
      <c r="AE579" s="68" t="s">
        <v>176</v>
      </c>
      <c r="AF579" s="72">
        <v>1</v>
      </c>
      <c r="AG579" s="68" t="s">
        <v>3059</v>
      </c>
      <c r="AH579" s="68" t="s">
        <v>54</v>
      </c>
      <c r="AI579" s="68" t="s">
        <v>56</v>
      </c>
      <c r="AJ579" s="68" t="s">
        <v>54</v>
      </c>
      <c r="AK579" s="68" t="str" cm="1">
        <f t="array" ref="AK5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9" s="69" t="s">
        <v>58</v>
      </c>
      <c r="AM579" s="69"/>
    </row>
    <row r="580" spans="1:39" ht="15" customHeight="1" x14ac:dyDescent="0.3">
      <c r="A580" s="68">
        <v>659</v>
      </c>
      <c r="B580" s="68" t="s">
        <v>3511</v>
      </c>
      <c r="C580" s="69">
        <v>16660</v>
      </c>
      <c r="D580" s="68" t="s">
        <v>40</v>
      </c>
      <c r="E580" s="71">
        <v>1082023659</v>
      </c>
      <c r="F580" s="68"/>
      <c r="G580" s="68">
        <v>4891620</v>
      </c>
      <c r="H580" s="68"/>
      <c r="I580" s="68" t="s">
        <v>4832</v>
      </c>
      <c r="J580" s="68" t="s">
        <v>4833</v>
      </c>
      <c r="K580" s="105" t="s">
        <v>1428</v>
      </c>
      <c r="L580" s="68" t="s">
        <v>4834</v>
      </c>
      <c r="M580" s="68" t="s">
        <v>3119</v>
      </c>
      <c r="N580" s="71">
        <v>5573991943246</v>
      </c>
      <c r="O580" s="71"/>
      <c r="P580" s="71" t="s">
        <v>65</v>
      </c>
      <c r="Q580" s="68" t="s">
        <v>66</v>
      </c>
      <c r="R580" s="68" t="str" cm="1">
        <f t="array" ref="R580">_xlfn.IFS(BaseClientes[[#This Row],[tipoDeCliente]]="ADVISOR","ADVISOR",BaseClientes[[#This Row],[tipoDeCliente]]="FAMILIA","RETENCAO",BaseClientes[[#This Row],[tipoDeCliente]]="RETENCAO","RETENCAO",BaseClientes[[#This Row],[tipoDeCliente]]="NORMAL","CONSULTORIA",BaseClientes[[#This Row],[tipoDeCliente]]="HIBRIDO","CONSULTORIA")</f>
        <v>CONSULTORIA</v>
      </c>
      <c r="S580" s="68" t="s">
        <v>1430</v>
      </c>
      <c r="T580" s="68" t="s">
        <v>296</v>
      </c>
      <c r="U580" s="68" t="s">
        <v>1431</v>
      </c>
      <c r="V580" s="71">
        <v>5573991943246</v>
      </c>
      <c r="W580" s="69">
        <v>45139</v>
      </c>
      <c r="X580" s="69">
        <v>45139</v>
      </c>
      <c r="Y580" s="68" t="s">
        <v>4147</v>
      </c>
      <c r="Z580" s="68" t="s">
        <v>4831</v>
      </c>
      <c r="AA580" s="68" t="s">
        <v>3119</v>
      </c>
      <c r="AB580" s="68" t="s">
        <v>3893</v>
      </c>
      <c r="AC580" s="68" t="s">
        <v>53</v>
      </c>
      <c r="AD580" s="68" t="s">
        <v>54</v>
      </c>
      <c r="AE580" s="68" t="s">
        <v>176</v>
      </c>
      <c r="AF580" s="72">
        <v>1</v>
      </c>
      <c r="AG580" s="68">
        <v>1</v>
      </c>
      <c r="AH580" s="68" t="s">
        <v>54</v>
      </c>
      <c r="AI580" s="68" t="s">
        <v>54</v>
      </c>
      <c r="AJ580" s="68" t="s">
        <v>54</v>
      </c>
      <c r="AK580" s="68" t="str" cm="1">
        <f t="array" ref="AK5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0" s="69" t="s">
        <v>58</v>
      </c>
      <c r="AM580" s="69"/>
    </row>
    <row r="581" spans="1:39" ht="15" customHeight="1" x14ac:dyDescent="0.3">
      <c r="A581" s="68">
        <v>660</v>
      </c>
      <c r="B581" s="68" t="s">
        <v>3119</v>
      </c>
      <c r="C581" s="69">
        <v>29663</v>
      </c>
      <c r="D581" s="68" t="s">
        <v>84</v>
      </c>
      <c r="E581" s="71">
        <v>1082023660</v>
      </c>
      <c r="F581" s="68"/>
      <c r="G581" s="68">
        <v>4914393</v>
      </c>
      <c r="H581" s="68"/>
      <c r="I581" s="68" t="s">
        <v>4829</v>
      </c>
      <c r="J581" s="68" t="s">
        <v>4830</v>
      </c>
      <c r="K581" s="70" t="s">
        <v>1428</v>
      </c>
      <c r="L581" s="68" t="s">
        <v>4831</v>
      </c>
      <c r="M581" s="68" t="s">
        <v>3119</v>
      </c>
      <c r="N581" s="71">
        <v>5573991943246</v>
      </c>
      <c r="O581" s="71"/>
      <c r="P581" s="71" t="s">
        <v>65</v>
      </c>
      <c r="Q581" s="68" t="s">
        <v>66</v>
      </c>
      <c r="R581" s="68" t="str" cm="1">
        <f t="array" ref="R581">_xlfn.IFS(BaseClientes[[#This Row],[tipoDeCliente]]="ADVISOR","ADVISOR",BaseClientes[[#This Row],[tipoDeCliente]]="FAMILIA","RETENCAO",BaseClientes[[#This Row],[tipoDeCliente]]="RETENCAO","RETENCAO",BaseClientes[[#This Row],[tipoDeCliente]]="NORMAL","CONSULTORIA",BaseClientes[[#This Row],[tipoDeCliente]]="HIBRIDO","CONSULTORIA")</f>
        <v>CONSULTORIA</v>
      </c>
      <c r="S581" s="68" t="s">
        <v>1430</v>
      </c>
      <c r="T581" s="68" t="s">
        <v>296</v>
      </c>
      <c r="U581" s="68" t="s">
        <v>1431</v>
      </c>
      <c r="V581" s="71">
        <v>5573991943246</v>
      </c>
      <c r="W581" s="69">
        <v>45139</v>
      </c>
      <c r="X581" s="69">
        <v>45139</v>
      </c>
      <c r="Y581" s="68" t="s">
        <v>4147</v>
      </c>
      <c r="Z581" s="68" t="s">
        <v>4831</v>
      </c>
      <c r="AA581" s="68" t="s">
        <v>3119</v>
      </c>
      <c r="AB581" s="68" t="s">
        <v>89</v>
      </c>
      <c r="AC581" s="68" t="s">
        <v>140</v>
      </c>
      <c r="AD581" s="68" t="s">
        <v>54</v>
      </c>
      <c r="AE581" s="68" t="s">
        <v>176</v>
      </c>
      <c r="AF581" s="72">
        <v>1</v>
      </c>
      <c r="AG581" s="68">
        <v>1</v>
      </c>
      <c r="AH581" s="68" t="s">
        <v>54</v>
      </c>
      <c r="AI581" s="68" t="s">
        <v>54</v>
      </c>
      <c r="AJ581" s="68" t="s">
        <v>54</v>
      </c>
      <c r="AK581" s="68" t="str" cm="1">
        <f t="array" ref="AK5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1" s="69" t="s">
        <v>58</v>
      </c>
      <c r="AM581" s="69"/>
    </row>
    <row r="582" spans="1:39" ht="15" customHeight="1" x14ac:dyDescent="0.3">
      <c r="A582" s="68">
        <v>661</v>
      </c>
      <c r="B582" s="68" t="s">
        <v>2639</v>
      </c>
      <c r="C582" s="69">
        <v>31254</v>
      </c>
      <c r="D582" s="68" t="s">
        <v>40</v>
      </c>
      <c r="E582" s="71">
        <v>11082023661</v>
      </c>
      <c r="F582" s="68">
        <v>3515208</v>
      </c>
      <c r="G582" s="68">
        <v>1856856</v>
      </c>
      <c r="H582" s="68"/>
      <c r="I582" s="68" t="s">
        <v>4850</v>
      </c>
      <c r="J582" s="68" t="s">
        <v>2641</v>
      </c>
      <c r="K582" s="105" t="s">
        <v>2642</v>
      </c>
      <c r="L582" s="68" t="s">
        <v>4851</v>
      </c>
      <c r="M582" s="68" t="s">
        <v>2639</v>
      </c>
      <c r="N582" s="71">
        <v>5573981079426</v>
      </c>
      <c r="O582" s="71" t="s">
        <v>65</v>
      </c>
      <c r="P582" s="71" t="s">
        <v>65</v>
      </c>
      <c r="Q582" s="68" t="s">
        <v>1749</v>
      </c>
      <c r="R582" s="68" t="str" cm="1">
        <f t="array" ref="R582">_xlfn.IFS(BaseClientes[[#This Row],[tipoDeCliente]]="ADVISOR","ADVISOR",BaseClientes[[#This Row],[tipoDeCliente]]="FAMILIA","RETENCAO",BaseClientes[[#This Row],[tipoDeCliente]]="RETENCAO","RETENCAO",BaseClientes[[#This Row],[tipoDeCliente]]="NORMAL","CONSULTORIA",BaseClientes[[#This Row],[tipoDeCliente]]="HIBRIDO","CONSULTORIA")</f>
        <v>CONSULTORIA</v>
      </c>
      <c r="S582" s="68" t="s">
        <v>326</v>
      </c>
      <c r="T582" s="68" t="s">
        <v>296</v>
      </c>
      <c r="U582" s="68" t="s">
        <v>2644</v>
      </c>
      <c r="V582" s="71">
        <v>5573981079426</v>
      </c>
      <c r="W582" s="69">
        <v>45149</v>
      </c>
      <c r="X582" s="69">
        <v>45149</v>
      </c>
      <c r="Y582" s="68" t="s">
        <v>3644</v>
      </c>
      <c r="Z582" s="68" t="s">
        <v>4851</v>
      </c>
      <c r="AA582" s="68" t="s">
        <v>2639</v>
      </c>
      <c r="AB582" s="68" t="s">
        <v>3893</v>
      </c>
      <c r="AC582" s="68"/>
      <c r="AD582" s="68"/>
      <c r="AE582" s="68" t="s">
        <v>176</v>
      </c>
      <c r="AF582" s="72">
        <v>1</v>
      </c>
      <c r="AG582" s="68" t="s">
        <v>3061</v>
      </c>
      <c r="AH582" s="68" t="s">
        <v>54</v>
      </c>
      <c r="AI582" s="68" t="s">
        <v>56</v>
      </c>
      <c r="AJ582" s="68" t="s">
        <v>54</v>
      </c>
      <c r="AK582" s="68" t="str" cm="1">
        <f t="array" ref="AK5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2" s="69" t="s">
        <v>58</v>
      </c>
      <c r="AM582" s="69"/>
    </row>
    <row r="583" spans="1:39" ht="15" customHeight="1" x14ac:dyDescent="0.3">
      <c r="A583" s="68">
        <v>662</v>
      </c>
      <c r="B583" s="68" t="s">
        <v>3512</v>
      </c>
      <c r="C583" s="69">
        <v>44819</v>
      </c>
      <c r="D583" s="68" t="s">
        <v>72</v>
      </c>
      <c r="E583" s="71">
        <v>28082023662</v>
      </c>
      <c r="F583" s="68"/>
      <c r="G583" s="68">
        <v>4943044</v>
      </c>
      <c r="H583" s="68"/>
      <c r="I583" s="68" t="s">
        <v>4903</v>
      </c>
      <c r="J583" s="68" t="s">
        <v>4904</v>
      </c>
      <c r="K583" s="70" t="s">
        <v>711</v>
      </c>
      <c r="L583" s="68" t="s">
        <v>4905</v>
      </c>
      <c r="M583" s="68" t="s">
        <v>706</v>
      </c>
      <c r="N583" s="71">
        <v>5586981511225</v>
      </c>
      <c r="O583" s="71"/>
      <c r="P583" s="71" t="s">
        <v>65</v>
      </c>
      <c r="Q583" s="68" t="s">
        <v>66</v>
      </c>
      <c r="R583" s="68" t="str" cm="1">
        <f t="array" ref="R583">_xlfn.IFS(BaseClientes[[#This Row],[tipoDeCliente]]="ADVISOR","ADVISOR",BaseClientes[[#This Row],[tipoDeCliente]]="FAMILIA","RETENCAO",BaseClientes[[#This Row],[tipoDeCliente]]="RETENCAO","RETENCAO",BaseClientes[[#This Row],[tipoDeCliente]]="NORMAL","CONSULTORIA",BaseClientes[[#This Row],[tipoDeCliente]]="HIBRIDO","CONSULTORIA")</f>
        <v>CONSULTORIA</v>
      </c>
      <c r="S583" s="68" t="s">
        <v>713</v>
      </c>
      <c r="T583" s="68" t="s">
        <v>714</v>
      </c>
      <c r="U583" s="68" t="s">
        <v>715</v>
      </c>
      <c r="V583" s="71">
        <v>5511944421225</v>
      </c>
      <c r="W583" s="69">
        <v>45166</v>
      </c>
      <c r="X583" s="69">
        <v>45166</v>
      </c>
      <c r="Y583" s="68" t="s">
        <v>712</v>
      </c>
      <c r="Z583" s="68" t="s">
        <v>709</v>
      </c>
      <c r="AA583" s="68" t="s">
        <v>706</v>
      </c>
      <c r="AB583" s="68" t="s">
        <v>151</v>
      </c>
      <c r="AC583" s="68"/>
      <c r="AD583" s="68" t="s">
        <v>56</v>
      </c>
      <c r="AE583" s="68" t="s">
        <v>176</v>
      </c>
      <c r="AF583" s="72">
        <v>1</v>
      </c>
      <c r="AG583" s="68">
        <v>1</v>
      </c>
      <c r="AH583" s="68" t="s">
        <v>54</v>
      </c>
      <c r="AI583" s="68" t="s">
        <v>56</v>
      </c>
      <c r="AJ583" s="68" t="s">
        <v>54</v>
      </c>
      <c r="AK583" s="68" t="str" cm="1">
        <f t="array" ref="AK5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3" s="69" t="s">
        <v>58</v>
      </c>
      <c r="AM583" s="69"/>
    </row>
    <row r="584" spans="1:39" ht="15" customHeight="1" x14ac:dyDescent="0.3">
      <c r="A584" s="68">
        <v>663</v>
      </c>
      <c r="B584" s="68" t="s">
        <v>2669</v>
      </c>
      <c r="C584" s="69">
        <v>28515</v>
      </c>
      <c r="D584" s="68" t="s">
        <v>72</v>
      </c>
      <c r="E584" s="71">
        <v>29082023663</v>
      </c>
      <c r="F584" s="68">
        <v>7919281</v>
      </c>
      <c r="G584" s="68"/>
      <c r="H584" s="68"/>
      <c r="I584" s="68" t="s">
        <v>42</v>
      </c>
      <c r="J584" s="68" t="s">
        <v>2672</v>
      </c>
      <c r="K584" s="70" t="s">
        <v>2673</v>
      </c>
      <c r="L584" s="68" t="s">
        <v>4918</v>
      </c>
      <c r="M584" s="68" t="s">
        <v>2669</v>
      </c>
      <c r="N584" s="71">
        <v>5581997398989</v>
      </c>
      <c r="O584" s="71" t="s">
        <v>106</v>
      </c>
      <c r="P584" s="71"/>
      <c r="Q584" s="68" t="s">
        <v>1073</v>
      </c>
      <c r="R584" s="68" t="str" cm="1">
        <f t="array" ref="R584">_xlfn.IFS(BaseClientes[[#This Row],[tipoDeCliente]]="ADVISOR","ADVISOR",BaseClientes[[#This Row],[tipoDeCliente]]="FAMILIA","RETENCAO",BaseClientes[[#This Row],[tipoDeCliente]]="RETENCAO","RETENCAO",BaseClientes[[#This Row],[tipoDeCliente]]="NORMAL","CONSULTORIA",BaseClientes[[#This Row],[tipoDeCliente]]="HIBRIDO","CONSULTORIA")</f>
        <v>CONSULTORIA</v>
      </c>
      <c r="S584" s="68" t="s">
        <v>2675</v>
      </c>
      <c r="T584" s="68" t="s">
        <v>296</v>
      </c>
      <c r="U584" s="68" t="s">
        <v>2676</v>
      </c>
      <c r="V584" s="71">
        <v>5581997398989</v>
      </c>
      <c r="W584" s="69">
        <v>45167</v>
      </c>
      <c r="X584" s="69">
        <v>45167</v>
      </c>
      <c r="Y584" s="68" t="s">
        <v>2674</v>
      </c>
      <c r="Z584" s="68" t="s">
        <v>2671</v>
      </c>
      <c r="AA584" s="68" t="s">
        <v>2669</v>
      </c>
      <c r="AB584" s="68" t="s">
        <v>3894</v>
      </c>
      <c r="AC584" s="68" t="s">
        <v>2678</v>
      </c>
      <c r="AD584" s="68" t="s">
        <v>56</v>
      </c>
      <c r="AE584" s="68" t="s">
        <v>176</v>
      </c>
      <c r="AF584" s="72">
        <v>1</v>
      </c>
      <c r="AG584" s="68">
        <v>3</v>
      </c>
      <c r="AH584" s="68" t="s">
        <v>54</v>
      </c>
      <c r="AI584" s="68" t="s">
        <v>56</v>
      </c>
      <c r="AJ584" s="68" t="s">
        <v>54</v>
      </c>
      <c r="AK584" s="68" t="str" cm="1">
        <f t="array" ref="AK5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4" s="69" t="s">
        <v>58</v>
      </c>
      <c r="AM584" s="69"/>
    </row>
    <row r="585" spans="1:39" ht="15" customHeight="1" x14ac:dyDescent="0.3">
      <c r="A585" s="68">
        <v>664</v>
      </c>
      <c r="B585" s="68" t="s">
        <v>3123</v>
      </c>
      <c r="C585" s="69">
        <v>33154</v>
      </c>
      <c r="D585" s="68" t="s">
        <v>40</v>
      </c>
      <c r="E585" s="71">
        <v>15082023664</v>
      </c>
      <c r="F585" s="68"/>
      <c r="G585" s="68">
        <v>3547296</v>
      </c>
      <c r="H585" s="68"/>
      <c r="I585" s="68" t="s">
        <v>4863</v>
      </c>
      <c r="J585" s="68" t="s">
        <v>4864</v>
      </c>
      <c r="K585" s="105" t="s">
        <v>4865</v>
      </c>
      <c r="L585" s="68" t="s">
        <v>4866</v>
      </c>
      <c r="M585" s="68" t="s">
        <v>3123</v>
      </c>
      <c r="N585" s="71">
        <v>5581997197324</v>
      </c>
      <c r="O585" s="71"/>
      <c r="P585" s="71" t="s">
        <v>65</v>
      </c>
      <c r="Q585" s="68" t="s">
        <v>66</v>
      </c>
      <c r="R585" s="68" t="str" cm="1">
        <f t="array" ref="R585">_xlfn.IFS(BaseClientes[[#This Row],[tipoDeCliente]]="ADVISOR","ADVISOR",BaseClientes[[#This Row],[tipoDeCliente]]="FAMILIA","RETENCAO",BaseClientes[[#This Row],[tipoDeCliente]]="RETENCAO","RETENCAO",BaseClientes[[#This Row],[tipoDeCliente]]="NORMAL","CONSULTORIA",BaseClientes[[#This Row],[tipoDeCliente]]="HIBRIDO","CONSULTORIA")</f>
        <v>CONSULTORIA</v>
      </c>
      <c r="S585" s="68" t="s">
        <v>49</v>
      </c>
      <c r="T585" s="68" t="s">
        <v>50</v>
      </c>
      <c r="U585" s="68" t="s">
        <v>2408</v>
      </c>
      <c r="V585" s="71">
        <v>5581997197324</v>
      </c>
      <c r="W585" s="69">
        <v>45153</v>
      </c>
      <c r="X585" s="69">
        <v>45166</v>
      </c>
      <c r="Y585" s="68" t="s">
        <v>3645</v>
      </c>
      <c r="Z585" s="68" t="s">
        <v>4862</v>
      </c>
      <c r="AA585" s="68" t="s">
        <v>3123</v>
      </c>
      <c r="AB585" s="68" t="s">
        <v>3893</v>
      </c>
      <c r="AC585" s="68" t="s">
        <v>140</v>
      </c>
      <c r="AD585" s="68" t="s">
        <v>54</v>
      </c>
      <c r="AE585" s="68" t="s">
        <v>176</v>
      </c>
      <c r="AF585" s="72">
        <v>1</v>
      </c>
      <c r="AG585" s="68">
        <v>3</v>
      </c>
      <c r="AH585" s="68" t="s">
        <v>54</v>
      </c>
      <c r="AI585" s="68" t="s">
        <v>54</v>
      </c>
      <c r="AJ585" s="68" t="s">
        <v>54</v>
      </c>
      <c r="AK585" s="68" t="str" cm="1">
        <f t="array" ref="AK5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5" s="69" t="s">
        <v>58</v>
      </c>
      <c r="AM585" s="69"/>
    </row>
    <row r="586" spans="1:39" ht="15" customHeight="1" x14ac:dyDescent="0.3">
      <c r="A586" s="68">
        <v>665</v>
      </c>
      <c r="B586" s="68" t="s">
        <v>3513</v>
      </c>
      <c r="C586" s="69">
        <v>32715</v>
      </c>
      <c r="D586" s="68" t="s">
        <v>72</v>
      </c>
      <c r="E586" s="71">
        <v>15082023665</v>
      </c>
      <c r="F586" s="68">
        <v>2905736</v>
      </c>
      <c r="G586" s="68"/>
      <c r="H586" s="68"/>
      <c r="I586" s="68" t="s">
        <v>4859</v>
      </c>
      <c r="J586" s="68" t="s">
        <v>4860</v>
      </c>
      <c r="K586" s="105" t="s">
        <v>4861</v>
      </c>
      <c r="L586" s="68" t="s">
        <v>4862</v>
      </c>
      <c r="M586" s="68" t="s">
        <v>3123</v>
      </c>
      <c r="N586" s="71">
        <v>5581997197324</v>
      </c>
      <c r="O586" s="71" t="s">
        <v>65</v>
      </c>
      <c r="P586" s="71"/>
      <c r="Q586" s="68" t="s">
        <v>66</v>
      </c>
      <c r="R586" s="68" t="str" cm="1">
        <f t="array" ref="R586">_xlfn.IFS(BaseClientes[[#This Row],[tipoDeCliente]]="ADVISOR","ADVISOR",BaseClientes[[#This Row],[tipoDeCliente]]="FAMILIA","RETENCAO",BaseClientes[[#This Row],[tipoDeCliente]]="RETENCAO","RETENCAO",BaseClientes[[#This Row],[tipoDeCliente]]="NORMAL","CONSULTORIA",BaseClientes[[#This Row],[tipoDeCliente]]="HIBRIDO","CONSULTORIA")</f>
        <v>CONSULTORIA</v>
      </c>
      <c r="S586" s="68" t="s">
        <v>49</v>
      </c>
      <c r="T586" s="68" t="s">
        <v>50</v>
      </c>
      <c r="U586" s="68" t="s">
        <v>2408</v>
      </c>
      <c r="V586" s="71">
        <v>5581988313680</v>
      </c>
      <c r="W586" s="69">
        <v>45153</v>
      </c>
      <c r="X586" s="69">
        <v>45166</v>
      </c>
      <c r="Y586" s="68" t="s">
        <v>3645</v>
      </c>
      <c r="Z586" s="68" t="s">
        <v>4862</v>
      </c>
      <c r="AA586" s="68" t="s">
        <v>3123</v>
      </c>
      <c r="AB586" s="68" t="s">
        <v>3893</v>
      </c>
      <c r="AC586" s="68" t="s">
        <v>140</v>
      </c>
      <c r="AD586" s="68" t="s">
        <v>54</v>
      </c>
      <c r="AE586" s="68" t="s">
        <v>176</v>
      </c>
      <c r="AF586" s="72">
        <v>1</v>
      </c>
      <c r="AG586" s="68">
        <v>3</v>
      </c>
      <c r="AH586" s="68" t="s">
        <v>54</v>
      </c>
      <c r="AI586" s="68" t="s">
        <v>54</v>
      </c>
      <c r="AJ586" s="68" t="s">
        <v>54</v>
      </c>
      <c r="AK586" s="68" t="str" cm="1">
        <f t="array" ref="AK5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6" s="69" t="s">
        <v>58</v>
      </c>
      <c r="AM586" s="69"/>
    </row>
    <row r="587" spans="1:39" ht="15" customHeight="1" x14ac:dyDescent="0.3">
      <c r="A587" s="68">
        <v>666</v>
      </c>
      <c r="B587" s="68" t="s">
        <v>3514</v>
      </c>
      <c r="C587" s="69">
        <v>30238</v>
      </c>
      <c r="D587" s="68" t="s">
        <v>40</v>
      </c>
      <c r="E587" s="71">
        <v>4092023666</v>
      </c>
      <c r="F587" s="68">
        <v>13961564</v>
      </c>
      <c r="G587" s="68">
        <v>4975292</v>
      </c>
      <c r="H587" s="68"/>
      <c r="I587" s="68" t="s">
        <v>4942</v>
      </c>
      <c r="J587" s="68" t="s">
        <v>4943</v>
      </c>
      <c r="K587" s="105" t="s">
        <v>4944</v>
      </c>
      <c r="L587" s="68" t="s">
        <v>4945</v>
      </c>
      <c r="M587" s="68" t="s">
        <v>546</v>
      </c>
      <c r="N587" s="71">
        <v>5581999157388</v>
      </c>
      <c r="O587" s="71"/>
      <c r="P587" s="71" t="s">
        <v>65</v>
      </c>
      <c r="Q587" s="68" t="s">
        <v>66</v>
      </c>
      <c r="R587" s="68" t="str" cm="1">
        <f t="array" ref="R587">_xlfn.IFS(BaseClientes[[#This Row],[tipoDeCliente]]="ADVISOR","ADVISOR",BaseClientes[[#This Row],[tipoDeCliente]]="FAMILIA","RETENCAO",BaseClientes[[#This Row],[tipoDeCliente]]="RETENCAO","RETENCAO",BaseClientes[[#This Row],[tipoDeCliente]]="NORMAL","CONSULTORIA",BaseClientes[[#This Row],[tipoDeCliente]]="HIBRIDO","CONSULTORIA")</f>
        <v>CONSULTORIA</v>
      </c>
      <c r="S587" s="68" t="s">
        <v>49</v>
      </c>
      <c r="T587" s="68" t="s">
        <v>50</v>
      </c>
      <c r="U587" s="68" t="s">
        <v>553</v>
      </c>
      <c r="V587" s="71">
        <v>5581981929950</v>
      </c>
      <c r="W587" s="69">
        <v>45173</v>
      </c>
      <c r="X587" s="69">
        <v>45173</v>
      </c>
      <c r="Y587" s="68" t="s">
        <v>4013</v>
      </c>
      <c r="Z587" s="68" t="s">
        <v>4012</v>
      </c>
      <c r="AA587" s="68" t="s">
        <v>546</v>
      </c>
      <c r="AB587" s="68" t="s">
        <v>3894</v>
      </c>
      <c r="AC587" s="68" t="s">
        <v>140</v>
      </c>
      <c r="AD587" s="68" t="s">
        <v>54</v>
      </c>
      <c r="AE587" s="68" t="s">
        <v>176</v>
      </c>
      <c r="AF587" s="72">
        <v>1</v>
      </c>
      <c r="AG587" s="68">
        <v>1</v>
      </c>
      <c r="AH587" s="68" t="s">
        <v>54</v>
      </c>
      <c r="AI587" s="68" t="s">
        <v>56</v>
      </c>
      <c r="AJ587" s="68" t="s">
        <v>54</v>
      </c>
      <c r="AK587" s="68" t="str" cm="1">
        <f t="array" ref="AK5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7" s="69" t="s">
        <v>58</v>
      </c>
      <c r="AM587" s="69"/>
    </row>
    <row r="588" spans="1:39" ht="15" customHeight="1" x14ac:dyDescent="0.3">
      <c r="A588" s="68">
        <v>667</v>
      </c>
      <c r="B588" s="68" t="s">
        <v>3515</v>
      </c>
      <c r="C588" s="69">
        <v>44083</v>
      </c>
      <c r="D588" s="68" t="s">
        <v>84</v>
      </c>
      <c r="E588" s="71">
        <v>4092023667</v>
      </c>
      <c r="F588" s="68"/>
      <c r="G588" s="68">
        <v>4967678</v>
      </c>
      <c r="H588" s="68"/>
      <c r="I588" s="68" t="s">
        <v>4932</v>
      </c>
      <c r="J588" s="68" t="s">
        <v>4933</v>
      </c>
      <c r="K588" s="70" t="s">
        <v>4934</v>
      </c>
      <c r="L588" s="68" t="s">
        <v>4935</v>
      </c>
      <c r="M588" s="68" t="s">
        <v>1472</v>
      </c>
      <c r="N588" s="71">
        <v>5511999120366</v>
      </c>
      <c r="O588" s="71"/>
      <c r="P588" s="71" t="s">
        <v>65</v>
      </c>
      <c r="Q588" s="68" t="s">
        <v>66</v>
      </c>
      <c r="R588" s="68" t="str" cm="1">
        <f t="array" ref="R588">_xlfn.IFS(BaseClientes[[#This Row],[tipoDeCliente]]="ADVISOR","ADVISOR",BaseClientes[[#This Row],[tipoDeCliente]]="FAMILIA","RETENCAO",BaseClientes[[#This Row],[tipoDeCliente]]="RETENCAO","RETENCAO",BaseClientes[[#This Row],[tipoDeCliente]]="NORMAL","CONSULTORIA",BaseClientes[[#This Row],[tipoDeCliente]]="HIBRIDO","CONSULTORIA")</f>
        <v>CONSULTORIA</v>
      </c>
      <c r="S588" s="68" t="s">
        <v>906</v>
      </c>
      <c r="T588" s="68" t="s">
        <v>185</v>
      </c>
      <c r="U588" s="68" t="s">
        <v>4936</v>
      </c>
      <c r="V588" s="71">
        <v>5511999120366</v>
      </c>
      <c r="W588" s="69">
        <v>45173</v>
      </c>
      <c r="X588" s="69">
        <v>45174</v>
      </c>
      <c r="Y588" s="68" t="s">
        <v>4133</v>
      </c>
      <c r="Z588" s="68" t="s">
        <v>4134</v>
      </c>
      <c r="AA588" s="68" t="s">
        <v>1480</v>
      </c>
      <c r="AB588" s="68" t="s">
        <v>89</v>
      </c>
      <c r="AC588" s="68"/>
      <c r="AD588" s="68" t="s">
        <v>56</v>
      </c>
      <c r="AE588" s="68" t="s">
        <v>176</v>
      </c>
      <c r="AF588" s="72">
        <v>1</v>
      </c>
      <c r="AG588" s="68">
        <v>1</v>
      </c>
      <c r="AH588" s="68" t="s">
        <v>54</v>
      </c>
      <c r="AI588" s="68" t="s">
        <v>56</v>
      </c>
      <c r="AJ588" s="68" t="s">
        <v>54</v>
      </c>
      <c r="AK588" s="68" t="str" cm="1">
        <f t="array" ref="AK5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8" s="69" t="s">
        <v>58</v>
      </c>
      <c r="AM588" s="69"/>
    </row>
    <row r="589" spans="1:39" ht="15" customHeight="1" x14ac:dyDescent="0.3">
      <c r="A589" s="68">
        <v>668</v>
      </c>
      <c r="B589" s="68" t="s">
        <v>3516</v>
      </c>
      <c r="C589" s="69">
        <v>32181</v>
      </c>
      <c r="D589" s="68" t="s">
        <v>40</v>
      </c>
      <c r="E589" s="71">
        <v>3072023668</v>
      </c>
      <c r="F589" s="68">
        <v>9921449</v>
      </c>
      <c r="G589" s="68"/>
      <c r="H589" s="68"/>
      <c r="I589" s="68" t="s">
        <v>4764</v>
      </c>
      <c r="J589" s="68" t="s">
        <v>4765</v>
      </c>
      <c r="K589" s="105" t="s">
        <v>4766</v>
      </c>
      <c r="L589" s="68" t="s">
        <v>4767</v>
      </c>
      <c r="M589" s="68" t="s">
        <v>3516</v>
      </c>
      <c r="N589" s="71">
        <v>5581991032546</v>
      </c>
      <c r="O589" s="71" t="s">
        <v>65</v>
      </c>
      <c r="P589" s="71"/>
      <c r="Q589" s="68" t="s">
        <v>66</v>
      </c>
      <c r="R589" s="68" t="str" cm="1">
        <f t="array" ref="R589">_xlfn.IFS(BaseClientes[[#This Row],[tipoDeCliente]]="ADVISOR","ADVISOR",BaseClientes[[#This Row],[tipoDeCliente]]="FAMILIA","RETENCAO",BaseClientes[[#This Row],[tipoDeCliente]]="RETENCAO","RETENCAO",BaseClientes[[#This Row],[tipoDeCliente]]="NORMAL","CONSULTORIA",BaseClientes[[#This Row],[tipoDeCliente]]="HIBRIDO","CONSULTORIA")</f>
        <v>CONSULTORIA</v>
      </c>
      <c r="S589" s="68" t="s">
        <v>49</v>
      </c>
      <c r="T589" s="68" t="s">
        <v>50</v>
      </c>
      <c r="U589" s="68" t="s">
        <v>4768</v>
      </c>
      <c r="V589" s="71">
        <v>5581991032546</v>
      </c>
      <c r="W589" s="69">
        <v>45110</v>
      </c>
      <c r="X589" s="69">
        <v>45146</v>
      </c>
      <c r="Y589" s="68" t="s">
        <v>3646</v>
      </c>
      <c r="Z589" s="68" t="s">
        <v>4767</v>
      </c>
      <c r="AA589" s="68" t="s">
        <v>3516</v>
      </c>
      <c r="AB589" s="68" t="s">
        <v>3894</v>
      </c>
      <c r="AC589" s="68" t="s">
        <v>140</v>
      </c>
      <c r="AD589" s="68" t="s">
        <v>54</v>
      </c>
      <c r="AE589" s="68" t="s">
        <v>176</v>
      </c>
      <c r="AF589" s="72">
        <v>1</v>
      </c>
      <c r="AG589" s="68">
        <v>9</v>
      </c>
      <c r="AH589" s="68" t="s">
        <v>54</v>
      </c>
      <c r="AI589" s="68" t="s">
        <v>56</v>
      </c>
      <c r="AJ589" s="68" t="s">
        <v>54</v>
      </c>
      <c r="AK589" s="68" t="str" cm="1">
        <f t="array" ref="AK5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9" s="69" t="s">
        <v>58</v>
      </c>
      <c r="AM589" s="69"/>
    </row>
    <row r="590" spans="1:39" ht="15" customHeight="1" x14ac:dyDescent="0.3">
      <c r="A590" s="68">
        <v>669</v>
      </c>
      <c r="B590" s="68" t="s">
        <v>2177</v>
      </c>
      <c r="C590" s="69">
        <v>30337</v>
      </c>
      <c r="D590" s="68" t="s">
        <v>40</v>
      </c>
      <c r="E590" s="71">
        <v>30082023669</v>
      </c>
      <c r="F590" s="68">
        <v>2185338</v>
      </c>
      <c r="G590" s="68">
        <v>4359402</v>
      </c>
      <c r="H590" s="68" t="s">
        <v>4923</v>
      </c>
      <c r="I590" s="68" t="s">
        <v>4924</v>
      </c>
      <c r="J590" s="68" t="s">
        <v>4235</v>
      </c>
      <c r="K590" s="70" t="s">
        <v>2180</v>
      </c>
      <c r="L590" s="68" t="s">
        <v>4925</v>
      </c>
      <c r="M590" s="68" t="s">
        <v>2177</v>
      </c>
      <c r="N590" s="71">
        <v>5511982179063</v>
      </c>
      <c r="O590" s="71" t="s">
        <v>106</v>
      </c>
      <c r="P590" s="71" t="s">
        <v>65</v>
      </c>
      <c r="Q590" s="68" t="s">
        <v>66</v>
      </c>
      <c r="R590" s="68" t="str" cm="1">
        <f t="array" ref="R590">_xlfn.IFS(BaseClientes[[#This Row],[tipoDeCliente]]="ADVISOR","ADVISOR",BaseClientes[[#This Row],[tipoDeCliente]]="FAMILIA","RETENCAO",BaseClientes[[#This Row],[tipoDeCliente]]="RETENCAO","RETENCAO",BaseClientes[[#This Row],[tipoDeCliente]]="NORMAL","CONSULTORIA",BaseClientes[[#This Row],[tipoDeCliente]]="HIBRIDO","CONSULTORIA")</f>
        <v>CONSULTORIA</v>
      </c>
      <c r="S590" s="68" t="s">
        <v>2182</v>
      </c>
      <c r="T590" s="68" t="s">
        <v>896</v>
      </c>
      <c r="U590" s="68" t="s">
        <v>2183</v>
      </c>
      <c r="V590" s="71">
        <v>5511982179063</v>
      </c>
      <c r="W590" s="69">
        <v>45168</v>
      </c>
      <c r="X590" s="69">
        <v>45168</v>
      </c>
      <c r="Y590" s="68" t="s">
        <v>3647</v>
      </c>
      <c r="Z590" s="68" t="s">
        <v>4925</v>
      </c>
      <c r="AA590" s="68" t="s">
        <v>2177</v>
      </c>
      <c r="AB590" s="68" t="s">
        <v>3894</v>
      </c>
      <c r="AC590" s="68"/>
      <c r="AD590" s="68" t="s">
        <v>54</v>
      </c>
      <c r="AE590" s="68" t="s">
        <v>176</v>
      </c>
      <c r="AF590" s="72">
        <v>1</v>
      </c>
      <c r="AG590" s="68" t="s">
        <v>3061</v>
      </c>
      <c r="AH590" s="68" t="s">
        <v>54</v>
      </c>
      <c r="AI590" s="68" t="s">
        <v>56</v>
      </c>
      <c r="AJ590" s="68" t="s">
        <v>54</v>
      </c>
      <c r="AK590" s="68" t="str" cm="1">
        <f t="array" ref="AK5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0" s="69" t="s">
        <v>58</v>
      </c>
      <c r="AM590" s="69"/>
    </row>
    <row r="591" spans="1:39" ht="15" customHeight="1" x14ac:dyDescent="0.3">
      <c r="A591" s="68">
        <v>670</v>
      </c>
      <c r="B591" s="68" t="s">
        <v>2800</v>
      </c>
      <c r="C591" s="69">
        <v>31176</v>
      </c>
      <c r="D591" s="68" t="s">
        <v>40</v>
      </c>
      <c r="E591" s="71">
        <v>17082023670</v>
      </c>
      <c r="F591" s="68">
        <v>6000641</v>
      </c>
      <c r="G591" s="68">
        <v>4566960</v>
      </c>
      <c r="H591" s="68"/>
      <c r="I591" s="68" t="s">
        <v>4883</v>
      </c>
      <c r="J591" s="68" t="s">
        <v>2801</v>
      </c>
      <c r="K591" s="105" t="s">
        <v>2802</v>
      </c>
      <c r="L591" s="68" t="s">
        <v>4882</v>
      </c>
      <c r="M591" s="68" t="s">
        <v>2800</v>
      </c>
      <c r="N591" s="71">
        <v>5583988269812</v>
      </c>
      <c r="O591" s="71" t="s">
        <v>106</v>
      </c>
      <c r="P591" s="71"/>
      <c r="Q591" s="68" t="s">
        <v>66</v>
      </c>
      <c r="R591" s="68" t="str" cm="1">
        <f t="array" ref="R591">_xlfn.IFS(BaseClientes[[#This Row],[tipoDeCliente]]="ADVISOR","ADVISOR",BaseClientes[[#This Row],[tipoDeCliente]]="FAMILIA","RETENCAO",BaseClientes[[#This Row],[tipoDeCliente]]="RETENCAO","RETENCAO",BaseClientes[[#This Row],[tipoDeCliente]]="NORMAL","CONSULTORIA",BaseClientes[[#This Row],[tipoDeCliente]]="HIBRIDO","CONSULTORIA")</f>
        <v>CONSULTORIA</v>
      </c>
      <c r="S591" s="68" t="s">
        <v>2478</v>
      </c>
      <c r="T591" s="68" t="s">
        <v>196</v>
      </c>
      <c r="U591" s="68" t="s">
        <v>2804</v>
      </c>
      <c r="V591" s="71">
        <v>5583988269812</v>
      </c>
      <c r="W591" s="69">
        <v>45155</v>
      </c>
      <c r="X591" s="69">
        <v>45155</v>
      </c>
      <c r="Y591" s="68" t="s">
        <v>3648</v>
      </c>
      <c r="Z591" s="68" t="s">
        <v>4882</v>
      </c>
      <c r="AA591" s="68" t="s">
        <v>2800</v>
      </c>
      <c r="AB591" s="68" t="s">
        <v>3912</v>
      </c>
      <c r="AC591" s="68" t="s">
        <v>2678</v>
      </c>
      <c r="AD591" s="68" t="s">
        <v>56</v>
      </c>
      <c r="AE591" s="68" t="s">
        <v>176</v>
      </c>
      <c r="AF591" s="72">
        <v>1</v>
      </c>
      <c r="AG591" s="68" t="s">
        <v>3061</v>
      </c>
      <c r="AH591" s="68" t="s">
        <v>54</v>
      </c>
      <c r="AI591" s="68" t="s">
        <v>56</v>
      </c>
      <c r="AJ591" s="68" t="s">
        <v>54</v>
      </c>
      <c r="AK591" s="68" t="str" cm="1">
        <f t="array" ref="AK5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1" s="69" t="s">
        <v>58</v>
      </c>
      <c r="AM591" s="69"/>
    </row>
    <row r="592" spans="1:39" ht="15" customHeight="1" x14ac:dyDescent="0.3">
      <c r="A592" s="68">
        <v>671</v>
      </c>
      <c r="B592" s="68" t="s">
        <v>3017</v>
      </c>
      <c r="C592" s="69">
        <v>31482</v>
      </c>
      <c r="D592" s="68" t="s">
        <v>72</v>
      </c>
      <c r="E592" s="71">
        <v>17082023671</v>
      </c>
      <c r="F592" s="68">
        <v>2774198</v>
      </c>
      <c r="G592" s="68"/>
      <c r="H592" s="68"/>
      <c r="I592" s="68" t="s">
        <v>4880</v>
      </c>
      <c r="J592" s="68" t="s">
        <v>3018</v>
      </c>
      <c r="K592" s="70" t="s">
        <v>3019</v>
      </c>
      <c r="L592" s="68" t="s">
        <v>4881</v>
      </c>
      <c r="M592" s="68" t="s">
        <v>2800</v>
      </c>
      <c r="N592" s="71">
        <v>5583988269812</v>
      </c>
      <c r="O592" s="71" t="s">
        <v>106</v>
      </c>
      <c r="P592" s="71"/>
      <c r="Q592" s="68" t="s">
        <v>66</v>
      </c>
      <c r="R592" s="68" t="str" cm="1">
        <f t="array" ref="R592">_xlfn.IFS(BaseClientes[[#This Row],[tipoDeCliente]]="ADVISOR","ADVISOR",BaseClientes[[#This Row],[tipoDeCliente]]="FAMILIA","RETENCAO",BaseClientes[[#This Row],[tipoDeCliente]]="RETENCAO","RETENCAO",BaseClientes[[#This Row],[tipoDeCliente]]="NORMAL","CONSULTORIA",BaseClientes[[#This Row],[tipoDeCliente]]="HIBRIDO","CONSULTORIA")</f>
        <v>CONSULTORIA</v>
      </c>
      <c r="S592" s="68" t="s">
        <v>2478</v>
      </c>
      <c r="T592" s="68" t="s">
        <v>196</v>
      </c>
      <c r="U592" s="68" t="s">
        <v>2804</v>
      </c>
      <c r="V592" s="71">
        <v>5583988269812</v>
      </c>
      <c r="W592" s="69">
        <v>45155</v>
      </c>
      <c r="X592" s="69">
        <v>45155</v>
      </c>
      <c r="Y592" s="68" t="s">
        <v>3648</v>
      </c>
      <c r="Z592" s="68" t="s">
        <v>4882</v>
      </c>
      <c r="AA592" s="68" t="s">
        <v>2800</v>
      </c>
      <c r="AB592" s="68" t="s">
        <v>3893</v>
      </c>
      <c r="AC592" s="68" t="s">
        <v>2678</v>
      </c>
      <c r="AD592" s="68" t="s">
        <v>56</v>
      </c>
      <c r="AE592" s="68" t="s">
        <v>176</v>
      </c>
      <c r="AF592" s="72">
        <v>1</v>
      </c>
      <c r="AG592" s="68" t="s">
        <v>3061</v>
      </c>
      <c r="AH592" s="68" t="s">
        <v>54</v>
      </c>
      <c r="AI592" s="68" t="s">
        <v>56</v>
      </c>
      <c r="AJ592" s="68" t="s">
        <v>54</v>
      </c>
      <c r="AK592" s="68" t="str" cm="1">
        <f t="array" ref="AK5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2" s="69" t="s">
        <v>58</v>
      </c>
      <c r="AM592" s="69"/>
    </row>
    <row r="593" spans="1:39" ht="15" customHeight="1" x14ac:dyDescent="0.3">
      <c r="A593" s="68">
        <v>672</v>
      </c>
      <c r="B593" s="68" t="s">
        <v>2696</v>
      </c>
      <c r="C593" s="69">
        <v>31037</v>
      </c>
      <c r="D593" s="68" t="s">
        <v>40</v>
      </c>
      <c r="E593" s="71">
        <v>16082023672</v>
      </c>
      <c r="F593" s="68">
        <v>4309241</v>
      </c>
      <c r="G593" s="68">
        <v>3450186</v>
      </c>
      <c r="H593" s="68"/>
      <c r="I593" s="68" t="s">
        <v>4878</v>
      </c>
      <c r="J593" s="68" t="s">
        <v>2692</v>
      </c>
      <c r="K593" s="70" t="s">
        <v>2693</v>
      </c>
      <c r="L593" s="68" t="s">
        <v>4879</v>
      </c>
      <c r="M593" s="68" t="s">
        <v>2690</v>
      </c>
      <c r="N593" s="71">
        <v>5581973472727</v>
      </c>
      <c r="O593" s="71" t="s">
        <v>65</v>
      </c>
      <c r="P593" s="71" t="s">
        <v>65</v>
      </c>
      <c r="Q593" s="68" t="s">
        <v>66</v>
      </c>
      <c r="R593" s="68" t="str" cm="1">
        <f t="array" ref="R593">_xlfn.IFS(BaseClientes[[#This Row],[tipoDeCliente]]="ADVISOR","ADVISOR",BaseClientes[[#This Row],[tipoDeCliente]]="FAMILIA","RETENCAO",BaseClientes[[#This Row],[tipoDeCliente]]="RETENCAO","RETENCAO",BaseClientes[[#This Row],[tipoDeCliente]]="NORMAL","CONSULTORIA",BaseClientes[[#This Row],[tipoDeCliente]]="HIBRIDO","CONSULTORIA")</f>
        <v>CONSULTORIA</v>
      </c>
      <c r="S593" s="68" t="s">
        <v>2407</v>
      </c>
      <c r="T593" s="68" t="s">
        <v>50</v>
      </c>
      <c r="U593" s="68" t="s">
        <v>2695</v>
      </c>
      <c r="V593" s="71">
        <v>5581973472727</v>
      </c>
      <c r="W593" s="69">
        <v>45154</v>
      </c>
      <c r="X593" s="69">
        <v>45154</v>
      </c>
      <c r="Y593" s="68" t="s">
        <v>3650</v>
      </c>
      <c r="Z593" s="68" t="s">
        <v>4879</v>
      </c>
      <c r="AA593" s="68" t="s">
        <v>2696</v>
      </c>
      <c r="AB593" s="68" t="s">
        <v>3893</v>
      </c>
      <c r="AC593" s="68" t="s">
        <v>53</v>
      </c>
      <c r="AD593" s="68" t="s">
        <v>54</v>
      </c>
      <c r="AE593" s="68" t="s">
        <v>176</v>
      </c>
      <c r="AF593" s="72">
        <v>1</v>
      </c>
      <c r="AG593" s="68" t="s">
        <v>3061</v>
      </c>
      <c r="AH593" s="68" t="s">
        <v>54</v>
      </c>
      <c r="AI593" s="68" t="s">
        <v>56</v>
      </c>
      <c r="AJ593" s="68" t="s">
        <v>54</v>
      </c>
      <c r="AK593" s="68" t="str" cm="1">
        <f t="array" ref="AK5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3" s="69" t="s">
        <v>58</v>
      </c>
      <c r="AM593" s="69"/>
    </row>
    <row r="594" spans="1:39" ht="15" customHeight="1" x14ac:dyDescent="0.3">
      <c r="A594" s="68">
        <v>673</v>
      </c>
      <c r="B594" s="68" t="s">
        <v>3124</v>
      </c>
      <c r="C594" s="69">
        <v>32667</v>
      </c>
      <c r="D594" s="68" t="s">
        <v>40</v>
      </c>
      <c r="E594" s="71">
        <v>21082023673</v>
      </c>
      <c r="F594" s="68">
        <v>424467</v>
      </c>
      <c r="G594" s="68">
        <v>1280976</v>
      </c>
      <c r="H594" s="68"/>
      <c r="I594" s="68" t="s">
        <v>4885</v>
      </c>
      <c r="J594" s="68" t="s">
        <v>2995</v>
      </c>
      <c r="K594" s="70" t="s">
        <v>2996</v>
      </c>
      <c r="L594" s="68" t="s">
        <v>4886</v>
      </c>
      <c r="M594" s="68" t="s">
        <v>2994</v>
      </c>
      <c r="N594" s="71">
        <v>5581987969186</v>
      </c>
      <c r="O594" s="71" t="s">
        <v>65</v>
      </c>
      <c r="P594" s="71" t="s">
        <v>65</v>
      </c>
      <c r="Q594" s="68" t="s">
        <v>1749</v>
      </c>
      <c r="R594" s="68" t="str" cm="1">
        <f t="array" ref="R594">_xlfn.IFS(BaseClientes[[#This Row],[tipoDeCliente]]="ADVISOR","ADVISOR",BaseClientes[[#This Row],[tipoDeCliente]]="FAMILIA","RETENCAO",BaseClientes[[#This Row],[tipoDeCliente]]="RETENCAO","RETENCAO",BaseClientes[[#This Row],[tipoDeCliente]]="NORMAL","CONSULTORIA",BaseClientes[[#This Row],[tipoDeCliente]]="HIBRIDO","CONSULTORIA")</f>
        <v>CONSULTORIA</v>
      </c>
      <c r="S594" s="68" t="s">
        <v>2799</v>
      </c>
      <c r="T594" s="68" t="s">
        <v>185</v>
      </c>
      <c r="U594" s="68" t="s">
        <v>2998</v>
      </c>
      <c r="V594" s="71">
        <v>5581987969186</v>
      </c>
      <c r="W594" s="69">
        <v>45159</v>
      </c>
      <c r="X594" s="69">
        <v>45159</v>
      </c>
      <c r="Y594" s="68" t="s">
        <v>2997</v>
      </c>
      <c r="Z594" s="68" t="s">
        <v>4886</v>
      </c>
      <c r="AA594" s="68" t="s">
        <v>3124</v>
      </c>
      <c r="AB594" s="68" t="s">
        <v>3950</v>
      </c>
      <c r="AC594" s="68" t="s">
        <v>140</v>
      </c>
      <c r="AD594" s="68" t="s">
        <v>54</v>
      </c>
      <c r="AE594" s="68" t="s">
        <v>176</v>
      </c>
      <c r="AF594" s="72">
        <v>1</v>
      </c>
      <c r="AG594" s="68" t="s">
        <v>3059</v>
      </c>
      <c r="AH594" s="68" t="s">
        <v>54</v>
      </c>
      <c r="AI594" s="68" t="s">
        <v>56</v>
      </c>
      <c r="AJ594" s="68" t="s">
        <v>54</v>
      </c>
      <c r="AK594" s="68" t="str" cm="1">
        <f t="array" ref="AK5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4" s="69" t="s">
        <v>58</v>
      </c>
      <c r="AM594" s="69"/>
    </row>
    <row r="595" spans="1:39" ht="15" customHeight="1" x14ac:dyDescent="0.3">
      <c r="A595" s="68">
        <v>674</v>
      </c>
      <c r="B595" s="68" t="s">
        <v>3125</v>
      </c>
      <c r="C595" s="69">
        <v>30327</v>
      </c>
      <c r="D595" s="68" t="s">
        <v>40</v>
      </c>
      <c r="E595" s="71">
        <v>24082023674</v>
      </c>
      <c r="F595" s="68"/>
      <c r="G595" s="68">
        <v>1340218</v>
      </c>
      <c r="H595" s="68"/>
      <c r="I595" s="68" t="s">
        <v>4902</v>
      </c>
      <c r="J595" s="68" t="s">
        <v>4894</v>
      </c>
      <c r="K595" s="70" t="s">
        <v>4895</v>
      </c>
      <c r="L595" s="68" t="s">
        <v>4898</v>
      </c>
      <c r="M595" s="68" t="s">
        <v>3125</v>
      </c>
      <c r="N595" s="71">
        <v>5573999391220</v>
      </c>
      <c r="O595" s="71"/>
      <c r="P595" s="71" t="s">
        <v>176</v>
      </c>
      <c r="Q595" s="68" t="s">
        <v>1749</v>
      </c>
      <c r="R595" s="68" t="str" cm="1">
        <f t="array" ref="R595">_xlfn.IFS(BaseClientes[[#This Row],[tipoDeCliente]]="ADVISOR","ADVISOR",BaseClientes[[#This Row],[tipoDeCliente]]="FAMILIA","RETENCAO",BaseClientes[[#This Row],[tipoDeCliente]]="RETENCAO","RETENCAO",BaseClientes[[#This Row],[tipoDeCliente]]="NORMAL","CONSULTORIA",BaseClientes[[#This Row],[tipoDeCliente]]="HIBRIDO","CONSULTORIA")</f>
        <v>CONSULTORIA</v>
      </c>
      <c r="S595" s="68" t="s">
        <v>326</v>
      </c>
      <c r="T595" s="68" t="s">
        <v>296</v>
      </c>
      <c r="U595" s="68" t="s">
        <v>4897</v>
      </c>
      <c r="V595" s="71">
        <v>5573999391220</v>
      </c>
      <c r="W595" s="69">
        <v>45162</v>
      </c>
      <c r="X595" s="69">
        <v>45162</v>
      </c>
      <c r="Y595" s="68" t="s">
        <v>3652</v>
      </c>
      <c r="Z595" s="68" t="s">
        <v>4898</v>
      </c>
      <c r="AA595" s="68" t="s">
        <v>3125</v>
      </c>
      <c r="AB595" s="68" t="s">
        <v>3893</v>
      </c>
      <c r="AC595" s="68" t="s">
        <v>140</v>
      </c>
      <c r="AD595" s="68" t="s">
        <v>54</v>
      </c>
      <c r="AE595" s="68" t="s">
        <v>176</v>
      </c>
      <c r="AF595" s="72">
        <v>1</v>
      </c>
      <c r="AG595" s="68">
        <v>7</v>
      </c>
      <c r="AH595" s="68" t="s">
        <v>54</v>
      </c>
      <c r="AI595" s="68" t="s">
        <v>56</v>
      </c>
      <c r="AJ595" s="68" t="s">
        <v>54</v>
      </c>
      <c r="AK595" s="68" t="str" cm="1">
        <f t="array" ref="AK5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5" s="69" t="s">
        <v>58</v>
      </c>
      <c r="AM595" s="69"/>
    </row>
    <row r="596" spans="1:39" ht="15" customHeight="1" x14ac:dyDescent="0.3">
      <c r="A596" s="68">
        <v>675</v>
      </c>
      <c r="B596" s="68" t="s">
        <v>3517</v>
      </c>
      <c r="C596" s="69">
        <v>30327</v>
      </c>
      <c r="D596" s="68" t="s">
        <v>40</v>
      </c>
      <c r="E596" s="71">
        <v>24082023675</v>
      </c>
      <c r="F596" s="68"/>
      <c r="G596" s="68">
        <v>4967047</v>
      </c>
      <c r="H596" s="68"/>
      <c r="I596" s="68" t="s">
        <v>4893</v>
      </c>
      <c r="J596" s="68" t="s">
        <v>4894</v>
      </c>
      <c r="K596" s="70" t="s">
        <v>4895</v>
      </c>
      <c r="L596" s="68" t="s">
        <v>4896</v>
      </c>
      <c r="M596" s="68" t="s">
        <v>3125</v>
      </c>
      <c r="N596" s="71">
        <v>5573999391220</v>
      </c>
      <c r="O596" s="71"/>
      <c r="P596" s="71" t="s">
        <v>176</v>
      </c>
      <c r="Q596" s="68" t="s">
        <v>1749</v>
      </c>
      <c r="R596" s="68" t="str" cm="1">
        <f t="array" ref="R596">_xlfn.IFS(BaseClientes[[#This Row],[tipoDeCliente]]="ADVISOR","ADVISOR",BaseClientes[[#This Row],[tipoDeCliente]]="FAMILIA","RETENCAO",BaseClientes[[#This Row],[tipoDeCliente]]="RETENCAO","RETENCAO",BaseClientes[[#This Row],[tipoDeCliente]]="NORMAL","CONSULTORIA",BaseClientes[[#This Row],[tipoDeCliente]]="HIBRIDO","CONSULTORIA")</f>
        <v>CONSULTORIA</v>
      </c>
      <c r="S596" s="68" t="s">
        <v>326</v>
      </c>
      <c r="T596" s="68" t="s">
        <v>296</v>
      </c>
      <c r="U596" s="68" t="s">
        <v>4897</v>
      </c>
      <c r="V596" s="71">
        <v>5573999391220</v>
      </c>
      <c r="W596" s="69">
        <v>45162</v>
      </c>
      <c r="X596" s="69">
        <v>45162</v>
      </c>
      <c r="Y596" s="68" t="s">
        <v>3652</v>
      </c>
      <c r="Z596" s="68" t="s">
        <v>4898</v>
      </c>
      <c r="AA596" s="68" t="s">
        <v>3125</v>
      </c>
      <c r="AB596" s="68" t="s">
        <v>3893</v>
      </c>
      <c r="AC596" s="68" t="s">
        <v>140</v>
      </c>
      <c r="AD596" s="68" t="s">
        <v>56</v>
      </c>
      <c r="AE596" s="68" t="s">
        <v>176</v>
      </c>
      <c r="AF596" s="72">
        <v>1</v>
      </c>
      <c r="AG596" s="68">
        <v>7</v>
      </c>
      <c r="AH596" s="68" t="s">
        <v>54</v>
      </c>
      <c r="AI596" s="68" t="s">
        <v>56</v>
      </c>
      <c r="AJ596" s="68" t="s">
        <v>54</v>
      </c>
      <c r="AK596" s="68" t="str" cm="1">
        <f t="array" ref="AK5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6" s="69" t="s">
        <v>58</v>
      </c>
      <c r="AM596" s="69"/>
    </row>
    <row r="597" spans="1:39" ht="15" customHeight="1" x14ac:dyDescent="0.3">
      <c r="A597" s="68">
        <v>676</v>
      </c>
      <c r="B597" s="68" t="s">
        <v>3518</v>
      </c>
      <c r="C597" s="69">
        <v>43545</v>
      </c>
      <c r="D597" s="68" t="s">
        <v>72</v>
      </c>
      <c r="E597" s="71">
        <v>24082023676</v>
      </c>
      <c r="F597" s="68"/>
      <c r="G597" s="68">
        <v>4971247</v>
      </c>
      <c r="H597" s="68"/>
      <c r="I597" s="68" t="s">
        <v>4899</v>
      </c>
      <c r="J597" s="68" t="s">
        <v>4900</v>
      </c>
      <c r="K597" s="70" t="s">
        <v>4895</v>
      </c>
      <c r="L597" s="68" t="s">
        <v>4901</v>
      </c>
      <c r="M597" s="68" t="s">
        <v>3125</v>
      </c>
      <c r="N597" s="71">
        <v>5573999391220</v>
      </c>
      <c r="O597" s="71"/>
      <c r="P597" s="71" t="s">
        <v>176</v>
      </c>
      <c r="Q597" s="68" t="s">
        <v>1749</v>
      </c>
      <c r="R597" s="68" t="str" cm="1">
        <f t="array" ref="R597">_xlfn.IFS(BaseClientes[[#This Row],[tipoDeCliente]]="ADVISOR","ADVISOR",BaseClientes[[#This Row],[tipoDeCliente]]="FAMILIA","RETENCAO",BaseClientes[[#This Row],[tipoDeCliente]]="RETENCAO","RETENCAO",BaseClientes[[#This Row],[tipoDeCliente]]="NORMAL","CONSULTORIA",BaseClientes[[#This Row],[tipoDeCliente]]="HIBRIDO","CONSULTORIA")</f>
        <v>CONSULTORIA</v>
      </c>
      <c r="S597" s="68" t="s">
        <v>326</v>
      </c>
      <c r="T597" s="68" t="s">
        <v>296</v>
      </c>
      <c r="U597" s="68" t="s">
        <v>4897</v>
      </c>
      <c r="V597" s="71">
        <v>5573999391220</v>
      </c>
      <c r="W597" s="69">
        <v>45162</v>
      </c>
      <c r="X597" s="69">
        <v>45162</v>
      </c>
      <c r="Y597" s="68" t="s">
        <v>3652</v>
      </c>
      <c r="Z597" s="68" t="s">
        <v>4898</v>
      </c>
      <c r="AA597" s="68" t="s">
        <v>3125</v>
      </c>
      <c r="AB597" s="68" t="s">
        <v>151</v>
      </c>
      <c r="AC597" s="68" t="s">
        <v>140</v>
      </c>
      <c r="AD597" s="68" t="s">
        <v>56</v>
      </c>
      <c r="AE597" s="68" t="s">
        <v>176</v>
      </c>
      <c r="AF597" s="72">
        <v>1</v>
      </c>
      <c r="AG597" s="68">
        <v>7</v>
      </c>
      <c r="AH597" s="68" t="s">
        <v>54</v>
      </c>
      <c r="AI597" s="68" t="s">
        <v>56</v>
      </c>
      <c r="AJ597" s="68" t="s">
        <v>54</v>
      </c>
      <c r="AK597" s="68" t="str" cm="1">
        <f t="array" ref="AK5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7" s="69" t="s">
        <v>58</v>
      </c>
      <c r="AM597" s="69"/>
    </row>
    <row r="598" spans="1:39" ht="15" customHeight="1" x14ac:dyDescent="0.3">
      <c r="A598" s="68">
        <v>677</v>
      </c>
      <c r="B598" s="68" t="s">
        <v>3127</v>
      </c>
      <c r="C598" s="69">
        <v>34185</v>
      </c>
      <c r="D598" s="68" t="s">
        <v>40</v>
      </c>
      <c r="E598" s="71">
        <v>30082023677</v>
      </c>
      <c r="F598" s="68">
        <v>3867723</v>
      </c>
      <c r="G598" s="68"/>
      <c r="H598" s="68"/>
      <c r="I598" s="68" t="s">
        <v>4919</v>
      </c>
      <c r="J598" s="68" t="s">
        <v>4920</v>
      </c>
      <c r="K598" s="105" t="s">
        <v>4921</v>
      </c>
      <c r="L598" s="68" t="s">
        <v>4922</v>
      </c>
      <c r="M598" s="68" t="s">
        <v>3127</v>
      </c>
      <c r="N598" s="71">
        <v>5581991258868</v>
      </c>
      <c r="O598" s="71" t="s">
        <v>65</v>
      </c>
      <c r="P598" s="71"/>
      <c r="Q598" s="68" t="s">
        <v>66</v>
      </c>
      <c r="R598" s="68" t="str" cm="1">
        <f t="array" ref="R598">_xlfn.IFS(BaseClientes[[#This Row],[tipoDeCliente]]="ADVISOR","ADVISOR",BaseClientes[[#This Row],[tipoDeCliente]]="FAMILIA","RETENCAO",BaseClientes[[#This Row],[tipoDeCliente]]="RETENCAO","RETENCAO",BaseClientes[[#This Row],[tipoDeCliente]]="NORMAL","CONSULTORIA",BaseClientes[[#This Row],[tipoDeCliente]]="HIBRIDO","CONSULTORIA")</f>
        <v>CONSULTORIA</v>
      </c>
      <c r="S598" s="68" t="s">
        <v>49</v>
      </c>
      <c r="T598" s="68" t="s">
        <v>50</v>
      </c>
      <c r="U598" s="68" t="s">
        <v>67</v>
      </c>
      <c r="V598" s="71">
        <v>5581991258868</v>
      </c>
      <c r="W598" s="69">
        <v>45168</v>
      </c>
      <c r="X598" s="69">
        <v>45168</v>
      </c>
      <c r="Y598" s="68" t="s">
        <v>3653</v>
      </c>
      <c r="Z598" s="68" t="s">
        <v>4922</v>
      </c>
      <c r="AA598" s="68" t="s">
        <v>3127</v>
      </c>
      <c r="AB598" s="68" t="s">
        <v>3995</v>
      </c>
      <c r="AC598" s="68" t="s">
        <v>140</v>
      </c>
      <c r="AD598" s="68" t="s">
        <v>54</v>
      </c>
      <c r="AE598" s="68" t="s">
        <v>176</v>
      </c>
      <c r="AF598" s="72">
        <v>1</v>
      </c>
      <c r="AG598" s="68">
        <v>7</v>
      </c>
      <c r="AH598" s="68" t="s">
        <v>54</v>
      </c>
      <c r="AI598" s="68" t="s">
        <v>56</v>
      </c>
      <c r="AJ598" s="68" t="s">
        <v>54</v>
      </c>
      <c r="AK598" s="68" t="str" cm="1">
        <f t="array" ref="AK5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8" s="69" t="s">
        <v>58</v>
      </c>
      <c r="AM598" s="69"/>
    </row>
    <row r="599" spans="1:39" ht="15" customHeight="1" x14ac:dyDescent="0.3">
      <c r="A599" s="68">
        <v>678</v>
      </c>
      <c r="B599" s="68" t="s">
        <v>3131</v>
      </c>
      <c r="C599" s="69">
        <v>23596</v>
      </c>
      <c r="D599" s="68" t="s">
        <v>40</v>
      </c>
      <c r="E599" s="71">
        <v>6092023678</v>
      </c>
      <c r="F599" s="68">
        <v>13550048</v>
      </c>
      <c r="G599" s="68"/>
      <c r="H599" s="68"/>
      <c r="I599" s="68" t="s">
        <v>4966</v>
      </c>
      <c r="J599" s="68" t="s">
        <v>4967</v>
      </c>
      <c r="K599" s="105" t="s">
        <v>4968</v>
      </c>
      <c r="L599" s="68" t="s">
        <v>4969</v>
      </c>
      <c r="M599" s="68" t="s">
        <v>3131</v>
      </c>
      <c r="N599" s="71">
        <v>5581996319883</v>
      </c>
      <c r="O599" s="71" t="s">
        <v>65</v>
      </c>
      <c r="P599" s="71"/>
      <c r="Q599" s="68" t="s">
        <v>66</v>
      </c>
      <c r="R599" s="68" t="str" cm="1">
        <f t="array" ref="R599">_xlfn.IFS(BaseClientes[[#This Row],[tipoDeCliente]]="ADVISOR","ADVISOR",BaseClientes[[#This Row],[tipoDeCliente]]="FAMILIA","RETENCAO",BaseClientes[[#This Row],[tipoDeCliente]]="RETENCAO","RETENCAO",BaseClientes[[#This Row],[tipoDeCliente]]="NORMAL","CONSULTORIA",BaseClientes[[#This Row],[tipoDeCliente]]="HIBRIDO","CONSULTORIA")</f>
        <v>CONSULTORIA</v>
      </c>
      <c r="S599" s="68" t="s">
        <v>49</v>
      </c>
      <c r="T599" s="68" t="s">
        <v>50</v>
      </c>
      <c r="U599" s="68" t="s">
        <v>1757</v>
      </c>
      <c r="V599" s="71">
        <v>5581996319883</v>
      </c>
      <c r="W599" s="69">
        <v>45175</v>
      </c>
      <c r="X599" s="69">
        <v>45175</v>
      </c>
      <c r="Y599" s="68" t="s">
        <v>3654</v>
      </c>
      <c r="Z599" s="68" t="s">
        <v>4969</v>
      </c>
      <c r="AA599" s="68" t="s">
        <v>3131</v>
      </c>
      <c r="AB599" s="68" t="s">
        <v>3894</v>
      </c>
      <c r="AC599" s="68" t="s">
        <v>53</v>
      </c>
      <c r="AD599" s="68" t="s">
        <v>54</v>
      </c>
      <c r="AE599" s="68" t="s">
        <v>176</v>
      </c>
      <c r="AF599" s="72">
        <v>1</v>
      </c>
      <c r="AG599" s="68">
        <v>7</v>
      </c>
      <c r="AH599" s="68" t="s">
        <v>54</v>
      </c>
      <c r="AI599" s="68" t="s">
        <v>56</v>
      </c>
      <c r="AJ599" s="68" t="s">
        <v>54</v>
      </c>
      <c r="AK599" s="68" t="str" cm="1">
        <f t="array" ref="AK5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9" s="69" t="s">
        <v>58</v>
      </c>
      <c r="AM599" s="69"/>
    </row>
    <row r="600" spans="1:39" ht="15" customHeight="1" x14ac:dyDescent="0.3">
      <c r="A600" s="68">
        <v>679</v>
      </c>
      <c r="B600" s="68" t="s">
        <v>3422</v>
      </c>
      <c r="C600" s="69">
        <v>35844</v>
      </c>
      <c r="D600" s="68" t="s">
        <v>72</v>
      </c>
      <c r="E600" s="71">
        <v>11092023679</v>
      </c>
      <c r="F600" s="68">
        <v>2607676</v>
      </c>
      <c r="G600" s="68"/>
      <c r="H600" s="68"/>
      <c r="I600" s="68" t="s">
        <v>42</v>
      </c>
      <c r="J600" s="68" t="s">
        <v>4970</v>
      </c>
      <c r="K600" s="70" t="s">
        <v>4971</v>
      </c>
      <c r="L600" s="68" t="s">
        <v>3689</v>
      </c>
      <c r="M600" s="68" t="s">
        <v>3422</v>
      </c>
      <c r="N600" s="71">
        <v>5581996494548</v>
      </c>
      <c r="O600" s="71" t="s">
        <v>65</v>
      </c>
      <c r="P600" s="71"/>
      <c r="Q600" s="68" t="s">
        <v>1513</v>
      </c>
      <c r="R600" s="68" t="str" cm="1">
        <f t="array" ref="R600">_xlfn.IFS(BaseClientes[[#This Row],[tipoDeCliente]]="ADVISOR","ADVISOR",BaseClientes[[#This Row],[tipoDeCliente]]="FAMILIA","RETENCAO",BaseClientes[[#This Row],[tipoDeCliente]]="RETENCAO","RETENCAO",BaseClientes[[#This Row],[tipoDeCliente]]="NORMAL","CONSULTORIA",BaseClientes[[#This Row],[tipoDeCliente]]="HIBRIDO","CONSULTORIA")</f>
        <v>RETENCAO</v>
      </c>
      <c r="S600" s="68" t="s">
        <v>49</v>
      </c>
      <c r="T600" s="68" t="s">
        <v>50</v>
      </c>
      <c r="U600" s="68" t="s">
        <v>4972</v>
      </c>
      <c r="V600" s="71">
        <v>5581996494548</v>
      </c>
      <c r="W600" s="69">
        <v>45180</v>
      </c>
      <c r="X600" s="69">
        <v>45180</v>
      </c>
      <c r="Y600" s="68" t="s">
        <v>3689</v>
      </c>
      <c r="Z600" s="68" t="s">
        <v>3689</v>
      </c>
      <c r="AA600" s="68" t="s">
        <v>3422</v>
      </c>
      <c r="AB600" s="68" t="s">
        <v>151</v>
      </c>
      <c r="AC600" s="68" t="s">
        <v>140</v>
      </c>
      <c r="AD600" s="68" t="s">
        <v>56</v>
      </c>
      <c r="AE600" s="68" t="s">
        <v>68</v>
      </c>
      <c r="AF600" s="72">
        <v>0</v>
      </c>
      <c r="AG600" s="68"/>
      <c r="AH600" s="68" t="s">
        <v>56</v>
      </c>
      <c r="AI600" s="68" t="s">
        <v>56</v>
      </c>
      <c r="AJ600" s="68" t="s">
        <v>56</v>
      </c>
      <c r="AK600" s="68" t="str" cm="1">
        <f t="array" ref="AK6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0" s="69" t="s">
        <v>69</v>
      </c>
      <c r="AM600" s="69">
        <v>45803</v>
      </c>
    </row>
    <row r="601" spans="1:39" ht="15" customHeight="1" x14ac:dyDescent="0.3">
      <c r="A601" s="68">
        <v>680</v>
      </c>
      <c r="B601" s="68" t="s">
        <v>3421</v>
      </c>
      <c r="C601" s="69">
        <v>27717</v>
      </c>
      <c r="D601" s="68" t="s">
        <v>72</v>
      </c>
      <c r="E601" s="71">
        <v>11092023680</v>
      </c>
      <c r="F601" s="68">
        <v>9175371</v>
      </c>
      <c r="G601" s="68"/>
      <c r="H601" s="68"/>
      <c r="I601" s="187" t="s">
        <v>4983</v>
      </c>
      <c r="J601" s="68" t="s">
        <v>4984</v>
      </c>
      <c r="K601" s="70" t="s">
        <v>4985</v>
      </c>
      <c r="L601" s="68" t="s">
        <v>4986</v>
      </c>
      <c r="M601" s="68" t="s">
        <v>3421</v>
      </c>
      <c r="N601" s="71">
        <v>5581992078216</v>
      </c>
      <c r="O601" s="71" t="s">
        <v>65</v>
      </c>
      <c r="P601" s="71"/>
      <c r="Q601" s="68" t="s">
        <v>1513</v>
      </c>
      <c r="R601" s="68" t="str" cm="1">
        <f t="array" ref="R601">_xlfn.IFS(BaseClientes[[#This Row],[tipoDeCliente]]="ADVISOR","ADVISOR",BaseClientes[[#This Row],[tipoDeCliente]]="FAMILIA","RETENCAO",BaseClientes[[#This Row],[tipoDeCliente]]="RETENCAO","RETENCAO",BaseClientes[[#This Row],[tipoDeCliente]]="NORMAL","CONSULTORIA",BaseClientes[[#This Row],[tipoDeCliente]]="HIBRIDO","CONSULTORIA")</f>
        <v>RETENCAO</v>
      </c>
      <c r="S601" s="68" t="s">
        <v>49</v>
      </c>
      <c r="T601" s="68" t="s">
        <v>50</v>
      </c>
      <c r="U601" s="68" t="s">
        <v>1730</v>
      </c>
      <c r="V601" s="71">
        <v>5581992078216</v>
      </c>
      <c r="W601" s="69">
        <v>45180</v>
      </c>
      <c r="X601" s="69">
        <v>45180</v>
      </c>
      <c r="Y601" s="68" t="s">
        <v>3691</v>
      </c>
      <c r="Z601" s="68" t="s">
        <v>4986</v>
      </c>
      <c r="AA601" s="68" t="s">
        <v>3421</v>
      </c>
      <c r="AB601" s="68" t="s">
        <v>3894</v>
      </c>
      <c r="AC601" s="68" t="s">
        <v>53</v>
      </c>
      <c r="AD601" s="68" t="s">
        <v>54</v>
      </c>
      <c r="AE601" s="68" t="s">
        <v>68</v>
      </c>
      <c r="AF601" s="72">
        <v>0</v>
      </c>
      <c r="AG601" s="68"/>
      <c r="AH601" s="68" t="s">
        <v>56</v>
      </c>
      <c r="AI601" s="68" t="s">
        <v>56</v>
      </c>
      <c r="AJ601" s="68" t="s">
        <v>56</v>
      </c>
      <c r="AK601" s="68" t="str" cm="1">
        <f t="array" ref="AK6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1" s="69" t="s">
        <v>58</v>
      </c>
      <c r="AM601" s="69"/>
    </row>
    <row r="602" spans="1:39" ht="15" customHeight="1" x14ac:dyDescent="0.3">
      <c r="A602" s="68">
        <v>681</v>
      </c>
      <c r="B602" s="68" t="s">
        <v>1737</v>
      </c>
      <c r="C602" s="69">
        <v>28195</v>
      </c>
      <c r="D602" s="68" t="s">
        <v>40</v>
      </c>
      <c r="E602" s="71">
        <v>14082023681</v>
      </c>
      <c r="F602" s="68">
        <v>12197647</v>
      </c>
      <c r="G602" s="68">
        <v>4833205</v>
      </c>
      <c r="H602" s="68"/>
      <c r="I602" s="68" t="s">
        <v>4856</v>
      </c>
      <c r="J602" s="68" t="s">
        <v>1741</v>
      </c>
      <c r="K602" s="70" t="s">
        <v>1742</v>
      </c>
      <c r="L602" s="68" t="s">
        <v>4857</v>
      </c>
      <c r="M602" s="68" t="s">
        <v>1737</v>
      </c>
      <c r="N602" s="71">
        <v>5581991157910</v>
      </c>
      <c r="O602" s="71" t="s">
        <v>106</v>
      </c>
      <c r="P602" s="71" t="s">
        <v>106</v>
      </c>
      <c r="Q602" s="68" t="s">
        <v>66</v>
      </c>
      <c r="R602" s="68" t="str" cm="1">
        <f t="array" ref="R602">_xlfn.IFS(BaseClientes[[#This Row],[tipoDeCliente]]="ADVISOR","ADVISOR",BaseClientes[[#This Row],[tipoDeCliente]]="FAMILIA","RETENCAO",BaseClientes[[#This Row],[tipoDeCliente]]="RETENCAO","RETENCAO",BaseClientes[[#This Row],[tipoDeCliente]]="NORMAL","CONSULTORIA",BaseClientes[[#This Row],[tipoDeCliente]]="HIBRIDO","CONSULTORIA")</f>
        <v>CONSULTORIA</v>
      </c>
      <c r="S602" s="68" t="s">
        <v>49</v>
      </c>
      <c r="T602" s="68" t="s">
        <v>50</v>
      </c>
      <c r="U602" s="68" t="s">
        <v>759</v>
      </c>
      <c r="V602" s="71">
        <v>5581991157910</v>
      </c>
      <c r="W602" s="69">
        <v>45152</v>
      </c>
      <c r="X602" s="69">
        <v>45152</v>
      </c>
      <c r="Y602" s="68" t="s">
        <v>1738</v>
      </c>
      <c r="Z602" s="68" t="s">
        <v>1740</v>
      </c>
      <c r="AA602" s="68" t="s">
        <v>1737</v>
      </c>
      <c r="AB602" s="68" t="s">
        <v>3894</v>
      </c>
      <c r="AC602" s="68" t="s">
        <v>53</v>
      </c>
      <c r="AD602" s="68" t="s">
        <v>54</v>
      </c>
      <c r="AE602" s="68" t="s">
        <v>176</v>
      </c>
      <c r="AF602" s="72">
        <v>1</v>
      </c>
      <c r="AG602" s="68">
        <v>2</v>
      </c>
      <c r="AH602" s="68" t="s">
        <v>54</v>
      </c>
      <c r="AI602" s="68" t="s">
        <v>56</v>
      </c>
      <c r="AJ602" s="68" t="s">
        <v>54</v>
      </c>
      <c r="AK602" s="68" t="str" cm="1">
        <f t="array" ref="AK6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2" s="69" t="s">
        <v>58</v>
      </c>
      <c r="AM602" s="69"/>
    </row>
    <row r="603" spans="1:39" ht="15" customHeight="1" x14ac:dyDescent="0.3">
      <c r="A603" s="68">
        <v>682</v>
      </c>
      <c r="B603" s="68" t="s">
        <v>1731</v>
      </c>
      <c r="C603" s="69">
        <v>28195</v>
      </c>
      <c r="D603" s="68" t="s">
        <v>40</v>
      </c>
      <c r="E603" s="71">
        <v>14082023682</v>
      </c>
      <c r="F603" s="68">
        <v>12197572</v>
      </c>
      <c r="G603" s="68">
        <v>4833178</v>
      </c>
      <c r="H603" s="68"/>
      <c r="I603" s="68" t="s">
        <v>4854</v>
      </c>
      <c r="J603" s="68" t="s">
        <v>1734</v>
      </c>
      <c r="K603" s="70" t="s">
        <v>1735</v>
      </c>
      <c r="L603" s="68" t="s">
        <v>4855</v>
      </c>
      <c r="M603" s="68" t="s">
        <v>1737</v>
      </c>
      <c r="N603" s="71">
        <v>5581991157910</v>
      </c>
      <c r="O603" s="71" t="s">
        <v>106</v>
      </c>
      <c r="P603" s="71" t="s">
        <v>106</v>
      </c>
      <c r="Q603" s="68" t="s">
        <v>66</v>
      </c>
      <c r="R603" s="68" t="str" cm="1">
        <f t="array" ref="R603">_xlfn.IFS(BaseClientes[[#This Row],[tipoDeCliente]]="ADVISOR","ADVISOR",BaseClientes[[#This Row],[tipoDeCliente]]="FAMILIA","RETENCAO",BaseClientes[[#This Row],[tipoDeCliente]]="RETENCAO","RETENCAO",BaseClientes[[#This Row],[tipoDeCliente]]="NORMAL","CONSULTORIA",BaseClientes[[#This Row],[tipoDeCliente]]="HIBRIDO","CONSULTORIA")</f>
        <v>CONSULTORIA</v>
      </c>
      <c r="S603" s="68" t="s">
        <v>49</v>
      </c>
      <c r="T603" s="68" t="s">
        <v>50</v>
      </c>
      <c r="U603" s="68" t="s">
        <v>759</v>
      </c>
      <c r="V603" s="71">
        <v>5581991141717</v>
      </c>
      <c r="W603" s="69">
        <v>45152</v>
      </c>
      <c r="X603" s="69">
        <v>45152</v>
      </c>
      <c r="Y603" s="68" t="s">
        <v>1738</v>
      </c>
      <c r="Z603" s="68" t="s">
        <v>1736</v>
      </c>
      <c r="AA603" s="68" t="s">
        <v>1731</v>
      </c>
      <c r="AB603" s="68" t="s">
        <v>3894</v>
      </c>
      <c r="AC603" s="68" t="s">
        <v>53</v>
      </c>
      <c r="AD603" s="68" t="s">
        <v>54</v>
      </c>
      <c r="AE603" s="68" t="s">
        <v>176</v>
      </c>
      <c r="AF603" s="72">
        <v>1</v>
      </c>
      <c r="AG603" s="68">
        <v>2</v>
      </c>
      <c r="AH603" s="68" t="s">
        <v>54</v>
      </c>
      <c r="AI603" s="68" t="s">
        <v>56</v>
      </c>
      <c r="AJ603" s="68" t="s">
        <v>54</v>
      </c>
      <c r="AK603" s="68" t="str" cm="1">
        <f t="array" ref="AK6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3" s="69" t="s">
        <v>58</v>
      </c>
      <c r="AM603" s="69"/>
    </row>
    <row r="604" spans="1:39" ht="15" customHeight="1" x14ac:dyDescent="0.3">
      <c r="A604" s="68">
        <v>683</v>
      </c>
      <c r="B604" s="68" t="s">
        <v>3519</v>
      </c>
      <c r="C604" s="69">
        <v>33907</v>
      </c>
      <c r="D604" s="68" t="s">
        <v>40</v>
      </c>
      <c r="E604" s="71">
        <v>10082023683</v>
      </c>
      <c r="F604" s="68"/>
      <c r="G604" s="68">
        <v>4835020</v>
      </c>
      <c r="H604" s="68"/>
      <c r="I604" s="68" t="s">
        <v>4846</v>
      </c>
      <c r="J604" s="68" t="s">
        <v>1475</v>
      </c>
      <c r="K604" s="70" t="s">
        <v>1476</v>
      </c>
      <c r="L604" s="68" t="s">
        <v>4847</v>
      </c>
      <c r="M604" s="68" t="s">
        <v>1472</v>
      </c>
      <c r="N604" s="71">
        <v>5511998125995</v>
      </c>
      <c r="O604" s="71"/>
      <c r="P604" s="71" t="s">
        <v>65</v>
      </c>
      <c r="Q604" s="68" t="s">
        <v>66</v>
      </c>
      <c r="R604" s="68" t="str" cm="1">
        <f t="array" ref="R604">_xlfn.IFS(BaseClientes[[#This Row],[tipoDeCliente]]="ADVISOR","ADVISOR",BaseClientes[[#This Row],[tipoDeCliente]]="FAMILIA","RETENCAO",BaseClientes[[#This Row],[tipoDeCliente]]="RETENCAO","RETENCAO",BaseClientes[[#This Row],[tipoDeCliente]]="NORMAL","CONSULTORIA",BaseClientes[[#This Row],[tipoDeCliente]]="HIBRIDO","CONSULTORIA")</f>
        <v>CONSULTORIA</v>
      </c>
      <c r="S604" s="68" t="s">
        <v>906</v>
      </c>
      <c r="T604" s="68" t="s">
        <v>185</v>
      </c>
      <c r="U604" s="68" t="s">
        <v>1478</v>
      </c>
      <c r="V604" s="71">
        <v>5511998125995</v>
      </c>
      <c r="W604" s="69">
        <v>45148</v>
      </c>
      <c r="X604" s="69">
        <v>45148</v>
      </c>
      <c r="Y604" s="68" t="s">
        <v>4133</v>
      </c>
      <c r="Z604" s="68" t="s">
        <v>4134</v>
      </c>
      <c r="AA604" s="68" t="s">
        <v>1480</v>
      </c>
      <c r="AB604" s="68" t="s">
        <v>3894</v>
      </c>
      <c r="AC604" s="68" t="s">
        <v>53</v>
      </c>
      <c r="AD604" s="68" t="s">
        <v>56</v>
      </c>
      <c r="AE604" s="68" t="s">
        <v>176</v>
      </c>
      <c r="AF604" s="72">
        <v>1</v>
      </c>
      <c r="AG604" s="68">
        <v>1</v>
      </c>
      <c r="AH604" s="68" t="s">
        <v>54</v>
      </c>
      <c r="AI604" s="68" t="s">
        <v>56</v>
      </c>
      <c r="AJ604" s="68" t="s">
        <v>54</v>
      </c>
      <c r="AK604" s="68" t="str" cm="1">
        <f t="array" ref="AK6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4" s="69" t="s">
        <v>58</v>
      </c>
      <c r="AM604" s="69"/>
    </row>
    <row r="605" spans="1:39" ht="15" customHeight="1" x14ac:dyDescent="0.3">
      <c r="A605" s="68">
        <v>684</v>
      </c>
      <c r="B605" s="68" t="s">
        <v>3052</v>
      </c>
      <c r="C605" s="69">
        <v>20463</v>
      </c>
      <c r="D605" s="68" t="s">
        <v>40</v>
      </c>
      <c r="E605" s="71">
        <v>29082023684</v>
      </c>
      <c r="F605" s="68"/>
      <c r="G605" s="68"/>
      <c r="H605" s="68"/>
      <c r="I605" s="68" t="s">
        <v>42</v>
      </c>
      <c r="J605" s="68" t="s">
        <v>2737</v>
      </c>
      <c r="K605" s="70" t="s">
        <v>4906</v>
      </c>
      <c r="L605" s="68" t="s">
        <v>2739</v>
      </c>
      <c r="M605" s="68" t="s">
        <v>3052</v>
      </c>
      <c r="N605" s="71">
        <v>5547999735540</v>
      </c>
      <c r="O605" s="71"/>
      <c r="P605" s="71"/>
      <c r="Q605" s="68" t="s">
        <v>66</v>
      </c>
      <c r="R605" s="68" t="str" cm="1">
        <f t="array" ref="R605">_xlfn.IFS(BaseClientes[[#This Row],[tipoDeCliente]]="ADVISOR","ADVISOR",BaseClientes[[#This Row],[tipoDeCliente]]="FAMILIA","RETENCAO",BaseClientes[[#This Row],[tipoDeCliente]]="RETENCAO","RETENCAO",BaseClientes[[#This Row],[tipoDeCliente]]="NORMAL","CONSULTORIA",BaseClientes[[#This Row],[tipoDeCliente]]="HIBRIDO","CONSULTORIA")</f>
        <v>CONSULTORIA</v>
      </c>
      <c r="S605" s="68" t="s">
        <v>4907</v>
      </c>
      <c r="T605" s="68" t="s">
        <v>2898</v>
      </c>
      <c r="U605" s="68" t="s">
        <v>4908</v>
      </c>
      <c r="V605" s="71">
        <v>5547999735540</v>
      </c>
      <c r="W605" s="69">
        <v>45167</v>
      </c>
      <c r="X605" s="69">
        <v>45168</v>
      </c>
      <c r="Y605" s="68" t="s">
        <v>2739</v>
      </c>
      <c r="Z605" s="68" t="s">
        <v>2739</v>
      </c>
      <c r="AA605" s="68" t="s">
        <v>3052</v>
      </c>
      <c r="AB605" s="68" t="s">
        <v>3950</v>
      </c>
      <c r="AC605" s="68" t="s">
        <v>53</v>
      </c>
      <c r="AD605" s="68" t="s">
        <v>56</v>
      </c>
      <c r="AE605" s="68" t="s">
        <v>176</v>
      </c>
      <c r="AF605" s="72">
        <v>1</v>
      </c>
      <c r="AG605" s="68" t="s">
        <v>3061</v>
      </c>
      <c r="AH605" s="68" t="s">
        <v>54</v>
      </c>
      <c r="AI605" s="68" t="s">
        <v>56</v>
      </c>
      <c r="AJ605" s="68" t="s">
        <v>54</v>
      </c>
      <c r="AK605" s="68" t="str" cm="1">
        <f t="array" ref="AK6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5" s="69" t="s">
        <v>69</v>
      </c>
      <c r="AM605" s="69">
        <v>45415</v>
      </c>
    </row>
    <row r="606" spans="1:39" ht="15" customHeight="1" x14ac:dyDescent="0.3">
      <c r="A606" s="68">
        <v>685</v>
      </c>
      <c r="B606" s="68" t="s">
        <v>2164</v>
      </c>
      <c r="C606" s="69">
        <v>31149</v>
      </c>
      <c r="D606" s="68" t="s">
        <v>40</v>
      </c>
      <c r="E606" s="71">
        <v>11092023685</v>
      </c>
      <c r="F606" s="68">
        <v>2327204</v>
      </c>
      <c r="G606" s="68"/>
      <c r="H606" s="68"/>
      <c r="I606" s="68" t="s">
        <v>4982</v>
      </c>
      <c r="J606" s="68" t="s">
        <v>4231</v>
      </c>
      <c r="K606" s="27" t="s">
        <v>2166</v>
      </c>
      <c r="L606" s="68" t="s">
        <v>4980</v>
      </c>
      <c r="M606" s="68" t="s">
        <v>2164</v>
      </c>
      <c r="N606" s="71">
        <v>554591511542</v>
      </c>
      <c r="O606" s="71" t="s">
        <v>106</v>
      </c>
      <c r="P606" s="71" t="s">
        <v>42</v>
      </c>
      <c r="Q606" s="68" t="s">
        <v>66</v>
      </c>
      <c r="R606" s="68" t="str" cm="1">
        <f t="array" ref="R606">_xlfn.IFS(BaseClientes[[#This Row],[tipoDeCliente]]="ADVISOR","ADVISOR",BaseClientes[[#This Row],[tipoDeCliente]]="FAMILIA","RETENCAO",BaseClientes[[#This Row],[tipoDeCliente]]="RETENCAO","RETENCAO",BaseClientes[[#This Row],[tipoDeCliente]]="NORMAL","CONSULTORIA",BaseClientes[[#This Row],[tipoDeCliente]]="HIBRIDO","CONSULTORIA")</f>
        <v>CONSULTORIA</v>
      </c>
      <c r="S606" s="68" t="s">
        <v>2168</v>
      </c>
      <c r="T606" s="68" t="s">
        <v>2065</v>
      </c>
      <c r="U606" s="68" t="s">
        <v>2169</v>
      </c>
      <c r="V606" s="71">
        <v>554591511542</v>
      </c>
      <c r="W606" s="69">
        <v>45180</v>
      </c>
      <c r="X606" s="69">
        <v>45180</v>
      </c>
      <c r="Y606" s="68" t="s">
        <v>3655</v>
      </c>
      <c r="Z606" s="68" t="s">
        <v>4980</v>
      </c>
      <c r="AA606" s="68" t="s">
        <v>2164</v>
      </c>
      <c r="AB606" s="68" t="s">
        <v>3950</v>
      </c>
      <c r="AC606" s="68" t="s">
        <v>53</v>
      </c>
      <c r="AD606" s="68" t="s">
        <v>54</v>
      </c>
      <c r="AE606" s="68" t="s">
        <v>176</v>
      </c>
      <c r="AF606" s="72">
        <v>1</v>
      </c>
      <c r="AG606" s="68" t="s">
        <v>3061</v>
      </c>
      <c r="AH606" s="68" t="s">
        <v>54</v>
      </c>
      <c r="AI606" s="68" t="s">
        <v>56</v>
      </c>
      <c r="AJ606" s="68" t="s">
        <v>54</v>
      </c>
      <c r="AK606" s="68" t="str" cm="1">
        <f t="array" ref="AK6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6" s="69" t="s">
        <v>58</v>
      </c>
      <c r="AM606" s="69"/>
    </row>
    <row r="607" spans="1:39" ht="15" customHeight="1" x14ac:dyDescent="0.3">
      <c r="A607" s="68">
        <v>686</v>
      </c>
      <c r="B607" s="68" t="s">
        <v>3520</v>
      </c>
      <c r="C607" s="69">
        <v>31069</v>
      </c>
      <c r="D607" s="68" t="s">
        <v>72</v>
      </c>
      <c r="E607" s="71">
        <v>11092023686</v>
      </c>
      <c r="F607" s="68">
        <v>2391612</v>
      </c>
      <c r="G607" s="68"/>
      <c r="H607" s="68"/>
      <c r="I607" s="68" t="s">
        <v>4976</v>
      </c>
      <c r="J607" s="68" t="s">
        <v>4977</v>
      </c>
      <c r="K607" s="27" t="s">
        <v>4978</v>
      </c>
      <c r="L607" s="68" t="s">
        <v>4979</v>
      </c>
      <c r="M607" s="68" t="s">
        <v>2164</v>
      </c>
      <c r="N607" s="71">
        <v>5545991321594</v>
      </c>
      <c r="O607" s="71" t="s">
        <v>106</v>
      </c>
      <c r="P607" s="71"/>
      <c r="Q607" s="68" t="s">
        <v>66</v>
      </c>
      <c r="R607" s="68" t="str" cm="1">
        <f t="array" ref="R607">_xlfn.IFS(BaseClientes[[#This Row],[tipoDeCliente]]="ADVISOR","ADVISOR",BaseClientes[[#This Row],[tipoDeCliente]]="FAMILIA","RETENCAO",BaseClientes[[#This Row],[tipoDeCliente]]="RETENCAO","RETENCAO",BaseClientes[[#This Row],[tipoDeCliente]]="NORMAL","CONSULTORIA",BaseClientes[[#This Row],[tipoDeCliente]]="HIBRIDO","CONSULTORIA")</f>
        <v>CONSULTORIA</v>
      </c>
      <c r="S607" s="68" t="s">
        <v>2168</v>
      </c>
      <c r="T607" s="68" t="s">
        <v>2065</v>
      </c>
      <c r="U607" s="68" t="s">
        <v>2169</v>
      </c>
      <c r="V607" s="71">
        <v>554591511542</v>
      </c>
      <c r="W607" s="69">
        <v>45180</v>
      </c>
      <c r="X607" s="69">
        <v>45180</v>
      </c>
      <c r="Y607" s="68" t="s">
        <v>3655</v>
      </c>
      <c r="Z607" s="68" t="s">
        <v>4980</v>
      </c>
      <c r="AA607" s="68" t="s">
        <v>2164</v>
      </c>
      <c r="AB607" s="68" t="s">
        <v>4981</v>
      </c>
      <c r="AC607" s="68" t="s">
        <v>53</v>
      </c>
      <c r="AD607" s="68" t="s">
        <v>54</v>
      </c>
      <c r="AE607" s="68" t="s">
        <v>176</v>
      </c>
      <c r="AF607" s="72">
        <v>1</v>
      </c>
      <c r="AG607" s="68" t="s">
        <v>3061</v>
      </c>
      <c r="AH607" s="68" t="s">
        <v>54</v>
      </c>
      <c r="AI607" s="68" t="s">
        <v>56</v>
      </c>
      <c r="AJ607" s="68" t="s">
        <v>54</v>
      </c>
      <c r="AK607" s="68" t="str" cm="1">
        <f t="array" ref="AK6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7" s="69" t="s">
        <v>58</v>
      </c>
      <c r="AM607" s="69"/>
    </row>
    <row r="608" spans="1:39" ht="15" customHeight="1" x14ac:dyDescent="0.3">
      <c r="A608" s="68">
        <v>687</v>
      </c>
      <c r="B608" s="68" t="s">
        <v>3423</v>
      </c>
      <c r="C608" s="69">
        <v>31188</v>
      </c>
      <c r="D608" s="68" t="s">
        <v>72</v>
      </c>
      <c r="E608" s="71">
        <v>12092023687</v>
      </c>
      <c r="F608" s="68">
        <v>323013</v>
      </c>
      <c r="G608" s="68"/>
      <c r="H608" s="68"/>
      <c r="I608" s="68" t="s">
        <v>42</v>
      </c>
      <c r="J608" s="68" t="s">
        <v>4993</v>
      </c>
      <c r="K608" s="70" t="s">
        <v>4994</v>
      </c>
      <c r="L608" s="68" t="s">
        <v>4995</v>
      </c>
      <c r="M608" s="68" t="s">
        <v>3423</v>
      </c>
      <c r="N608" s="71">
        <v>5581986525297</v>
      </c>
      <c r="O608" s="71" t="s">
        <v>65</v>
      </c>
      <c r="P608" s="71"/>
      <c r="Q608" s="68" t="s">
        <v>1073</v>
      </c>
      <c r="R608" s="68" t="str" cm="1">
        <f t="array" ref="R608">_xlfn.IFS(BaseClientes[[#This Row],[tipoDeCliente]]="ADVISOR","ADVISOR",BaseClientes[[#This Row],[tipoDeCliente]]="FAMILIA","RETENCAO",BaseClientes[[#This Row],[tipoDeCliente]]="RETENCAO","RETENCAO",BaseClientes[[#This Row],[tipoDeCliente]]="NORMAL","CONSULTORIA",BaseClientes[[#This Row],[tipoDeCliente]]="HIBRIDO","CONSULTORIA")</f>
        <v>RETENCAO</v>
      </c>
      <c r="S608" s="68" t="s">
        <v>49</v>
      </c>
      <c r="T608" s="68" t="s">
        <v>50</v>
      </c>
      <c r="U608" s="68" t="s">
        <v>4996</v>
      </c>
      <c r="V608" s="71">
        <v>5581986525297</v>
      </c>
      <c r="W608" s="69">
        <v>45181</v>
      </c>
      <c r="X608" s="69">
        <v>45181</v>
      </c>
      <c r="Y608" s="68" t="s">
        <v>3694</v>
      </c>
      <c r="Z608" s="68" t="s">
        <v>4995</v>
      </c>
      <c r="AA608" s="68" t="s">
        <v>3423</v>
      </c>
      <c r="AB608" s="68" t="s">
        <v>3912</v>
      </c>
      <c r="AC608" s="68" t="s">
        <v>53</v>
      </c>
      <c r="AD608" s="68" t="s">
        <v>54</v>
      </c>
      <c r="AE608" s="68" t="s">
        <v>68</v>
      </c>
      <c r="AF608" s="72">
        <v>0</v>
      </c>
      <c r="AG608" s="68"/>
      <c r="AH608" s="68" t="s">
        <v>56</v>
      </c>
      <c r="AI608" s="68" t="s">
        <v>56</v>
      </c>
      <c r="AJ608" s="68" t="s">
        <v>56</v>
      </c>
      <c r="AK608" s="68" t="str" cm="1">
        <f t="array" ref="AK6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8" s="69" t="s">
        <v>58</v>
      </c>
      <c r="AM608" s="69"/>
    </row>
    <row r="609" spans="1:39" ht="15" customHeight="1" x14ac:dyDescent="0.3">
      <c r="A609" s="68">
        <v>688</v>
      </c>
      <c r="B609" s="68" t="s">
        <v>3242</v>
      </c>
      <c r="C609" s="69">
        <v>32727</v>
      </c>
      <c r="D609" s="68" t="s">
        <v>72</v>
      </c>
      <c r="E609" s="71">
        <v>12092023688</v>
      </c>
      <c r="F609" s="68"/>
      <c r="G609" s="68"/>
      <c r="H609" s="68"/>
      <c r="I609" s="68" t="s">
        <v>42</v>
      </c>
      <c r="J609" s="68" t="s">
        <v>4989</v>
      </c>
      <c r="K609" s="70" t="s">
        <v>4990</v>
      </c>
      <c r="L609" s="68" t="s">
        <v>4991</v>
      </c>
      <c r="M609" s="68" t="s">
        <v>3242</v>
      </c>
      <c r="N609" s="71">
        <v>5511950352376</v>
      </c>
      <c r="O609" s="71" t="s">
        <v>65</v>
      </c>
      <c r="P609" s="71"/>
      <c r="Q609" s="68" t="s">
        <v>66</v>
      </c>
      <c r="R609" s="68" t="str" cm="1">
        <f t="array" ref="R609">_xlfn.IFS(BaseClientes[[#This Row],[tipoDeCliente]]="ADVISOR","ADVISOR",BaseClientes[[#This Row],[tipoDeCliente]]="FAMILIA","RETENCAO",BaseClientes[[#This Row],[tipoDeCliente]]="RETENCAO","RETENCAO",BaseClientes[[#This Row],[tipoDeCliente]]="NORMAL","CONSULTORIA",BaseClientes[[#This Row],[tipoDeCliente]]="HIBRIDO","CONSULTORIA")</f>
        <v>RETENCAO</v>
      </c>
      <c r="S609" s="68" t="s">
        <v>2799</v>
      </c>
      <c r="T609" s="68" t="s">
        <v>185</v>
      </c>
      <c r="U609" s="68" t="s">
        <v>4992</v>
      </c>
      <c r="V609" s="71">
        <v>5511950352376</v>
      </c>
      <c r="W609" s="69">
        <v>45181</v>
      </c>
      <c r="X609" s="69">
        <v>45181</v>
      </c>
      <c r="Y609" s="68" t="s">
        <v>4991</v>
      </c>
      <c r="Z609" s="68" t="s">
        <v>4991</v>
      </c>
      <c r="AA609" s="68" t="s">
        <v>3242</v>
      </c>
      <c r="AB609" s="68" t="s">
        <v>3902</v>
      </c>
      <c r="AC609" s="68" t="s">
        <v>53</v>
      </c>
      <c r="AD609" s="68" t="s">
        <v>54</v>
      </c>
      <c r="AE609" s="68" t="s">
        <v>68</v>
      </c>
      <c r="AF609" s="72">
        <v>0</v>
      </c>
      <c r="AG609" s="68"/>
      <c r="AH609" s="68" t="s">
        <v>56</v>
      </c>
      <c r="AI609" s="68" t="s">
        <v>56</v>
      </c>
      <c r="AJ609" s="68" t="s">
        <v>56</v>
      </c>
      <c r="AK609" s="68" t="str" cm="1">
        <f t="array" ref="AK6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9" s="69" t="s">
        <v>69</v>
      </c>
      <c r="AM609" s="69">
        <v>45426</v>
      </c>
    </row>
    <row r="610" spans="1:39" ht="15" customHeight="1" x14ac:dyDescent="0.3">
      <c r="A610" s="68">
        <v>689</v>
      </c>
      <c r="B610" s="68" t="s">
        <v>3126</v>
      </c>
      <c r="C610" s="69">
        <v>27360</v>
      </c>
      <c r="D610" s="68" t="s">
        <v>40</v>
      </c>
      <c r="E610" s="71">
        <v>29082023689</v>
      </c>
      <c r="F610" s="68">
        <v>6678536</v>
      </c>
      <c r="G610" s="68"/>
      <c r="H610" s="68"/>
      <c r="I610" s="68" t="s">
        <v>4909</v>
      </c>
      <c r="J610" s="68" t="s">
        <v>4910</v>
      </c>
      <c r="K610" s="70" t="s">
        <v>4911</v>
      </c>
      <c r="L610" s="68" t="s">
        <v>4912</v>
      </c>
      <c r="M610" s="68" t="s">
        <v>3126</v>
      </c>
      <c r="N610" s="71">
        <v>5581992323534</v>
      </c>
      <c r="O610" s="71" t="s">
        <v>106</v>
      </c>
      <c r="P610" s="71"/>
      <c r="Q610" s="68" t="s">
        <v>66</v>
      </c>
      <c r="R610" s="68" t="str" cm="1">
        <f t="array" ref="R610">_xlfn.IFS(BaseClientes[[#This Row],[tipoDeCliente]]="ADVISOR","ADVISOR",BaseClientes[[#This Row],[tipoDeCliente]]="FAMILIA","RETENCAO",BaseClientes[[#This Row],[tipoDeCliente]]="RETENCAO","RETENCAO",BaseClientes[[#This Row],[tipoDeCliente]]="NORMAL","CONSULTORIA",BaseClientes[[#This Row],[tipoDeCliente]]="HIBRIDO","CONSULTORIA")</f>
        <v>CONSULTORIA</v>
      </c>
      <c r="S610" s="68" t="s">
        <v>49</v>
      </c>
      <c r="T610" s="68" t="s">
        <v>50</v>
      </c>
      <c r="U610" s="68" t="s">
        <v>4913</v>
      </c>
      <c r="V610" s="71">
        <v>5581991734959</v>
      </c>
      <c r="W610" s="69">
        <v>45167</v>
      </c>
      <c r="X610" s="69">
        <v>45168</v>
      </c>
      <c r="Y610" s="68" t="s">
        <v>4914</v>
      </c>
      <c r="Z610" s="68" t="s">
        <v>4912</v>
      </c>
      <c r="AA610" s="68" t="s">
        <v>3126</v>
      </c>
      <c r="AB610" s="68" t="s">
        <v>3912</v>
      </c>
      <c r="AC610" s="68" t="s">
        <v>53</v>
      </c>
      <c r="AD610" s="68" t="s">
        <v>54</v>
      </c>
      <c r="AE610" s="68" t="s">
        <v>176</v>
      </c>
      <c r="AF610" s="72">
        <v>1</v>
      </c>
      <c r="AG610" s="68">
        <v>7</v>
      </c>
      <c r="AH610" s="68" t="s">
        <v>54</v>
      </c>
      <c r="AI610" s="68" t="s">
        <v>56</v>
      </c>
      <c r="AJ610" s="68" t="s">
        <v>54</v>
      </c>
      <c r="AK610" s="68" t="str" cm="1">
        <f t="array" ref="AK6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0" s="69" t="s">
        <v>58</v>
      </c>
      <c r="AM610" s="69"/>
    </row>
    <row r="611" spans="1:39" ht="15" customHeight="1" x14ac:dyDescent="0.3">
      <c r="A611" s="68">
        <v>690</v>
      </c>
      <c r="B611" s="68" t="s">
        <v>3133</v>
      </c>
      <c r="C611" s="69">
        <v>19328</v>
      </c>
      <c r="D611" s="68" t="s">
        <v>40</v>
      </c>
      <c r="E611" s="71">
        <v>11092023690</v>
      </c>
      <c r="F611" s="68">
        <v>12618806</v>
      </c>
      <c r="G611" s="68"/>
      <c r="H611" s="68"/>
      <c r="I611" s="68" t="s">
        <v>42</v>
      </c>
      <c r="J611" s="68" t="s">
        <v>4973</v>
      </c>
      <c r="K611" s="70" t="s">
        <v>4974</v>
      </c>
      <c r="L611" s="68" t="s">
        <v>4975</v>
      </c>
      <c r="M611" s="68" t="s">
        <v>3133</v>
      </c>
      <c r="N611" s="71">
        <v>5581996029409</v>
      </c>
      <c r="O611" s="71" t="s">
        <v>65</v>
      </c>
      <c r="P611" s="71"/>
      <c r="Q611" s="68" t="s">
        <v>66</v>
      </c>
      <c r="R611" s="68" t="str" cm="1">
        <f t="array" ref="R611">_xlfn.IFS(BaseClientes[[#This Row],[tipoDeCliente]]="ADVISOR","ADVISOR",BaseClientes[[#This Row],[tipoDeCliente]]="FAMILIA","RETENCAO",BaseClientes[[#This Row],[tipoDeCliente]]="RETENCAO","RETENCAO",BaseClientes[[#This Row],[tipoDeCliente]]="NORMAL","CONSULTORIA",BaseClientes[[#This Row],[tipoDeCliente]]="HIBRIDO","CONSULTORIA")</f>
        <v>CONSULTORIA</v>
      </c>
      <c r="S611" s="68" t="s">
        <v>1009</v>
      </c>
      <c r="T611" s="68" t="s">
        <v>50</v>
      </c>
      <c r="U611" s="68">
        <v>54783010</v>
      </c>
      <c r="V611" s="71">
        <v>5581996029409</v>
      </c>
      <c r="W611" s="69">
        <v>45180</v>
      </c>
      <c r="X611" s="69">
        <v>45180</v>
      </c>
      <c r="Y611" s="68" t="s">
        <v>3828</v>
      </c>
      <c r="Z611" s="68" t="s">
        <v>3828</v>
      </c>
      <c r="AA611" s="68" t="s">
        <v>3133</v>
      </c>
      <c r="AB611" s="68" t="s">
        <v>3950</v>
      </c>
      <c r="AC611" s="68" t="s">
        <v>53</v>
      </c>
      <c r="AD611" s="68" t="s">
        <v>54</v>
      </c>
      <c r="AE611" s="68" t="s">
        <v>176</v>
      </c>
      <c r="AF611" s="72">
        <v>1</v>
      </c>
      <c r="AG611" s="68">
        <v>7</v>
      </c>
      <c r="AH611" s="68" t="s">
        <v>54</v>
      </c>
      <c r="AI611" s="68" t="s">
        <v>56</v>
      </c>
      <c r="AJ611" s="68" t="s">
        <v>54</v>
      </c>
      <c r="AK611" s="68" t="str" cm="1">
        <f t="array" ref="AK6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1" s="69" t="s">
        <v>69</v>
      </c>
      <c r="AM611" s="69">
        <v>45180</v>
      </c>
    </row>
    <row r="612" spans="1:39" ht="15" customHeight="1" x14ac:dyDescent="0.3">
      <c r="A612" s="68">
        <v>691</v>
      </c>
      <c r="B612" s="68" t="s">
        <v>3120</v>
      </c>
      <c r="C612" s="69">
        <v>20338</v>
      </c>
      <c r="D612" s="68" t="s">
        <v>40</v>
      </c>
      <c r="E612" s="71">
        <v>9082023691</v>
      </c>
      <c r="F612" s="68">
        <v>12882988</v>
      </c>
      <c r="G612" s="68"/>
      <c r="H612" s="68"/>
      <c r="I612" s="68" t="s">
        <v>4841</v>
      </c>
      <c r="J612" s="68" t="s">
        <v>4842</v>
      </c>
      <c r="K612" s="105" t="s">
        <v>4843</v>
      </c>
      <c r="L612" s="68" t="s">
        <v>4844</v>
      </c>
      <c r="M612" s="68" t="s">
        <v>3120</v>
      </c>
      <c r="N612" s="71">
        <v>5581981261505</v>
      </c>
      <c r="O612" s="71" t="s">
        <v>65</v>
      </c>
      <c r="P612" s="71"/>
      <c r="Q612" s="68" t="s">
        <v>66</v>
      </c>
      <c r="R612" s="68" t="str" cm="1">
        <f t="array" ref="R612">_xlfn.IFS(BaseClientes[[#This Row],[tipoDeCliente]]="ADVISOR","ADVISOR",BaseClientes[[#This Row],[tipoDeCliente]]="FAMILIA","RETENCAO",BaseClientes[[#This Row],[tipoDeCliente]]="RETENCAO","RETENCAO",BaseClientes[[#This Row],[tipoDeCliente]]="NORMAL","CONSULTORIA",BaseClientes[[#This Row],[tipoDeCliente]]="HIBRIDO","CONSULTORIA")</f>
        <v>CONSULTORIA</v>
      </c>
      <c r="S612" s="68" t="s">
        <v>4067</v>
      </c>
      <c r="T612" s="68" t="s">
        <v>50</v>
      </c>
      <c r="U612" s="68" t="s">
        <v>4845</v>
      </c>
      <c r="V612" s="71">
        <v>5581981261505</v>
      </c>
      <c r="W612" s="69">
        <v>45147</v>
      </c>
      <c r="X612" s="69">
        <v>45147</v>
      </c>
      <c r="Y612" s="68" t="s">
        <v>3658</v>
      </c>
      <c r="Z612" s="68" t="s">
        <v>4844</v>
      </c>
      <c r="AA612" s="68" t="s">
        <v>3120</v>
      </c>
      <c r="AB612" s="68" t="s">
        <v>3899</v>
      </c>
      <c r="AC612" s="68" t="s">
        <v>53</v>
      </c>
      <c r="AD612" s="68" t="s">
        <v>56</v>
      </c>
      <c r="AE612" s="68" t="s">
        <v>176</v>
      </c>
      <c r="AF612" s="72">
        <v>1</v>
      </c>
      <c r="AG612" s="68">
        <v>5</v>
      </c>
      <c r="AH612" s="68" t="s">
        <v>54</v>
      </c>
      <c r="AI612" s="68" t="s">
        <v>56</v>
      </c>
      <c r="AJ612" s="68" t="s">
        <v>54</v>
      </c>
      <c r="AK612" s="68" t="str" cm="1">
        <f t="array" ref="AK6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2" s="69" t="s">
        <v>58</v>
      </c>
      <c r="AM612" s="69"/>
    </row>
    <row r="613" spans="1:39" ht="15" customHeight="1" x14ac:dyDescent="0.3">
      <c r="A613" s="68">
        <v>692</v>
      </c>
      <c r="B613" s="68" t="s">
        <v>2480</v>
      </c>
      <c r="C613" s="69">
        <v>33148</v>
      </c>
      <c r="D613" s="68" t="s">
        <v>40</v>
      </c>
      <c r="E613" s="71">
        <v>1092023692</v>
      </c>
      <c r="F613" s="68">
        <v>12874691</v>
      </c>
      <c r="G613" s="68"/>
      <c r="H613" s="68" t="s">
        <v>4929</v>
      </c>
      <c r="I613" s="68" t="s">
        <v>4930</v>
      </c>
      <c r="J613" s="68" t="s">
        <v>2482</v>
      </c>
      <c r="K613" s="70" t="s">
        <v>2483</v>
      </c>
      <c r="L613" s="68" t="s">
        <v>4931</v>
      </c>
      <c r="M613" s="68" t="s">
        <v>2485</v>
      </c>
      <c r="N613" s="71" t="s">
        <v>2486</v>
      </c>
      <c r="O613" s="71"/>
      <c r="P613" s="71"/>
      <c r="Q613" s="68" t="s">
        <v>66</v>
      </c>
      <c r="R613" s="68" t="str" cm="1">
        <f t="array" ref="R613">_xlfn.IFS(BaseClientes[[#This Row],[tipoDeCliente]]="ADVISOR","ADVISOR",BaseClientes[[#This Row],[tipoDeCliente]]="FAMILIA","RETENCAO",BaseClientes[[#This Row],[tipoDeCliente]]="RETENCAO","RETENCAO",BaseClientes[[#This Row],[tipoDeCliente]]="NORMAL","CONSULTORIA",BaseClientes[[#This Row],[tipoDeCliente]]="HIBRIDO","CONSULTORIA")</f>
        <v>CONSULTORIA</v>
      </c>
      <c r="S613" s="68" t="s">
        <v>2487</v>
      </c>
      <c r="T613" s="68" t="s">
        <v>896</v>
      </c>
      <c r="U613" s="68" t="s">
        <v>2488</v>
      </c>
      <c r="V613" s="71" t="s">
        <v>2486</v>
      </c>
      <c r="W613" s="69">
        <v>45170</v>
      </c>
      <c r="X613" s="69">
        <v>45231</v>
      </c>
      <c r="Y613" s="68" t="s">
        <v>2484</v>
      </c>
      <c r="Z613" s="68" t="s">
        <v>4931</v>
      </c>
      <c r="AA613" s="68" t="s">
        <v>2480</v>
      </c>
      <c r="AB613" s="68" t="s">
        <v>584</v>
      </c>
      <c r="AC613" s="68" t="s">
        <v>53</v>
      </c>
      <c r="AD613" s="68" t="s">
        <v>56</v>
      </c>
      <c r="AE613" s="68" t="s">
        <v>176</v>
      </c>
      <c r="AF613" s="72">
        <v>1</v>
      </c>
      <c r="AG613" s="68" t="s">
        <v>3061</v>
      </c>
      <c r="AH613" s="68" t="s">
        <v>54</v>
      </c>
      <c r="AI613" s="68" t="s">
        <v>56</v>
      </c>
      <c r="AJ613" s="68" t="s">
        <v>54</v>
      </c>
      <c r="AK613" s="68" t="str" cm="1">
        <f t="array" ref="AK6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3" s="69" t="s">
        <v>58</v>
      </c>
      <c r="AM613" s="69"/>
    </row>
    <row r="614" spans="1:39" ht="15" customHeight="1" x14ac:dyDescent="0.3">
      <c r="A614" s="68">
        <v>693</v>
      </c>
      <c r="B614" s="68" t="s">
        <v>2414</v>
      </c>
      <c r="C614" s="69">
        <v>34542</v>
      </c>
      <c r="D614" s="111" t="s">
        <v>42</v>
      </c>
      <c r="E614" s="71">
        <v>29082023693</v>
      </c>
      <c r="F614" s="68">
        <v>3053721</v>
      </c>
      <c r="G614" s="68">
        <v>5385916</v>
      </c>
      <c r="H614" s="68"/>
      <c r="I614" s="68" t="s">
        <v>4915</v>
      </c>
      <c r="J614" s="68" t="s">
        <v>2411</v>
      </c>
      <c r="K614" s="70" t="s">
        <v>2412</v>
      </c>
      <c r="L614" s="68" t="s">
        <v>4916</v>
      </c>
      <c r="M614" s="68" t="s">
        <v>2414</v>
      </c>
      <c r="N614" s="71" t="s">
        <v>2415</v>
      </c>
      <c r="O614" s="71" t="s">
        <v>65</v>
      </c>
      <c r="P614" s="71" t="s">
        <v>42</v>
      </c>
      <c r="Q614" s="68" t="s">
        <v>66</v>
      </c>
      <c r="R614" s="68" t="str" cm="1">
        <f t="array" ref="R614">_xlfn.IFS(BaseClientes[[#This Row],[tipoDeCliente]]="ADVISOR","ADVISOR",BaseClientes[[#This Row],[tipoDeCliente]]="FAMILIA","RETENCAO",BaseClientes[[#This Row],[tipoDeCliente]]="RETENCAO","RETENCAO",BaseClientes[[#This Row],[tipoDeCliente]]="NORMAL","CONSULTORIA",BaseClientes[[#This Row],[tipoDeCliente]]="HIBRIDO","CONSULTORIA")</f>
        <v>CONSULTORIA</v>
      </c>
      <c r="S614" s="68" t="s">
        <v>2407</v>
      </c>
      <c r="T614" s="68" t="s">
        <v>50</v>
      </c>
      <c r="U614" s="68" t="s">
        <v>4316</v>
      </c>
      <c r="V614" s="71" t="s">
        <v>2415</v>
      </c>
      <c r="W614" s="69">
        <v>45167</v>
      </c>
      <c r="X614" s="69">
        <v>45167</v>
      </c>
      <c r="Y614" s="68" t="s">
        <v>2413</v>
      </c>
      <c r="Z614" s="68" t="s">
        <v>4916</v>
      </c>
      <c r="AA614" s="68" t="s">
        <v>2414</v>
      </c>
      <c r="AB614" s="68" t="s">
        <v>3893</v>
      </c>
      <c r="AC614" s="68" t="s">
        <v>53</v>
      </c>
      <c r="AD614" s="68" t="s">
        <v>4917</v>
      </c>
      <c r="AE614" s="68" t="s">
        <v>176</v>
      </c>
      <c r="AF614" s="72">
        <v>1</v>
      </c>
      <c r="AG614" s="68" t="s">
        <v>3059</v>
      </c>
      <c r="AH614" s="68" t="s">
        <v>54</v>
      </c>
      <c r="AI614" s="68" t="s">
        <v>56</v>
      </c>
      <c r="AJ614" s="68" t="s">
        <v>54</v>
      </c>
      <c r="AK614" s="68" t="str" cm="1">
        <f t="array" ref="AK6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4" s="69" t="s">
        <v>58</v>
      </c>
      <c r="AM614" s="69"/>
    </row>
    <row r="615" spans="1:39" ht="15" customHeight="1" x14ac:dyDescent="0.3">
      <c r="A615" s="68">
        <v>694</v>
      </c>
      <c r="B615" s="68" t="s">
        <v>2496</v>
      </c>
      <c r="C615" s="69">
        <v>34151</v>
      </c>
      <c r="D615" s="68" t="s">
        <v>72</v>
      </c>
      <c r="E615" s="71">
        <v>31072023694</v>
      </c>
      <c r="F615" s="68"/>
      <c r="G615" s="68"/>
      <c r="H615" s="68"/>
      <c r="I615" s="68" t="s">
        <v>42</v>
      </c>
      <c r="J615" s="68" t="s">
        <v>2498</v>
      </c>
      <c r="K615" s="70" t="s">
        <v>2499</v>
      </c>
      <c r="L615" s="68" t="s">
        <v>3820</v>
      </c>
      <c r="M615" s="68" t="s">
        <v>2496</v>
      </c>
      <c r="N615" s="71">
        <v>5581988527059</v>
      </c>
      <c r="O615" s="71" t="s">
        <v>65</v>
      </c>
      <c r="P615" s="71"/>
      <c r="Q615" s="68" t="s">
        <v>1513</v>
      </c>
      <c r="R615" s="68" t="str" cm="1">
        <f t="array" ref="R615">_xlfn.IFS(BaseClientes[[#This Row],[tipoDeCliente]]="ADVISOR","ADVISOR",BaseClientes[[#This Row],[tipoDeCliente]]="FAMILIA","RETENCAO",BaseClientes[[#This Row],[tipoDeCliente]]="RETENCAO","RETENCAO",BaseClientes[[#This Row],[tipoDeCliente]]="NORMAL","CONSULTORIA",BaseClientes[[#This Row],[tipoDeCliente]]="HIBRIDO","CONSULTORIA")</f>
        <v>CONSULTORIA</v>
      </c>
      <c r="S615" s="68" t="s">
        <v>2501</v>
      </c>
      <c r="T615" s="68" t="s">
        <v>50</v>
      </c>
      <c r="U615" s="68" t="s">
        <v>2502</v>
      </c>
      <c r="V615" s="71">
        <v>5581988527059</v>
      </c>
      <c r="W615" s="69">
        <v>45138</v>
      </c>
      <c r="X615" s="69">
        <v>45138</v>
      </c>
      <c r="Y615" s="68" t="s">
        <v>3820</v>
      </c>
      <c r="Z615" s="68" t="s">
        <v>3820</v>
      </c>
      <c r="AA615" s="68" t="s">
        <v>2496</v>
      </c>
      <c r="AB615" s="68" t="s">
        <v>3893</v>
      </c>
      <c r="AC615" s="68"/>
      <c r="AD615" s="68"/>
      <c r="AE615" s="68" t="s">
        <v>176</v>
      </c>
      <c r="AF615" s="72">
        <v>1</v>
      </c>
      <c r="AG615" s="68" t="s">
        <v>3059</v>
      </c>
      <c r="AH615" s="68" t="s">
        <v>54</v>
      </c>
      <c r="AI615" s="68" t="s">
        <v>56</v>
      </c>
      <c r="AJ615" s="68" t="s">
        <v>54</v>
      </c>
      <c r="AK615" s="68" t="str" cm="1">
        <f t="array" ref="AK6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5" s="69" t="s">
        <v>69</v>
      </c>
      <c r="AM615" s="69">
        <v>45443</v>
      </c>
    </row>
    <row r="616" spans="1:39" ht="15" customHeight="1" x14ac:dyDescent="0.3">
      <c r="A616" s="68">
        <v>695</v>
      </c>
      <c r="B616" s="68" t="s">
        <v>2590</v>
      </c>
      <c r="C616" s="69">
        <v>28586</v>
      </c>
      <c r="D616" s="68" t="s">
        <v>40</v>
      </c>
      <c r="E616" s="71">
        <v>23082023695</v>
      </c>
      <c r="F616" s="68">
        <v>4329414</v>
      </c>
      <c r="G616" s="68"/>
      <c r="H616" s="68" t="s">
        <v>4887</v>
      </c>
      <c r="I616" s="68" t="s">
        <v>4888</v>
      </c>
      <c r="J616" s="68" t="s">
        <v>2592</v>
      </c>
      <c r="K616" s="70" t="s">
        <v>2593</v>
      </c>
      <c r="L616" s="68" t="s">
        <v>4889</v>
      </c>
      <c r="M616" s="68" t="s">
        <v>2590</v>
      </c>
      <c r="N616" s="71">
        <v>5521981814663</v>
      </c>
      <c r="O616" s="71" t="s">
        <v>106</v>
      </c>
      <c r="P616" s="71"/>
      <c r="Q616" s="68" t="s">
        <v>66</v>
      </c>
      <c r="R616" s="68" t="str" cm="1">
        <f t="array" ref="R616">_xlfn.IFS(BaseClientes[[#This Row],[tipoDeCliente]]="ADVISOR","ADVISOR",BaseClientes[[#This Row],[tipoDeCliente]]="FAMILIA","RETENCAO",BaseClientes[[#This Row],[tipoDeCliente]]="RETENCAO","RETENCAO",BaseClientes[[#This Row],[tipoDeCliente]]="NORMAL","CONSULTORIA",BaseClientes[[#This Row],[tipoDeCliente]]="HIBRIDO","CONSULTORIA")</f>
        <v>CONSULTORIA</v>
      </c>
      <c r="S616" s="68" t="s">
        <v>470</v>
      </c>
      <c r="T616" s="68" t="s">
        <v>434</v>
      </c>
      <c r="U616" s="68" t="s">
        <v>2596</v>
      </c>
      <c r="V616" s="71" t="s">
        <v>2595</v>
      </c>
      <c r="W616" s="69">
        <v>45161</v>
      </c>
      <c r="X616" s="69">
        <v>45161</v>
      </c>
      <c r="Y616" s="68" t="s">
        <v>2594</v>
      </c>
      <c r="Z616" s="68" t="s">
        <v>4889</v>
      </c>
      <c r="AA616" s="68" t="s">
        <v>2590</v>
      </c>
      <c r="AB616" s="68" t="s">
        <v>705</v>
      </c>
      <c r="AC616" s="68" t="s">
        <v>140</v>
      </c>
      <c r="AD616" s="68" t="s">
        <v>54</v>
      </c>
      <c r="AE616" s="68" t="s">
        <v>176</v>
      </c>
      <c r="AF616" s="72" t="s">
        <v>2567</v>
      </c>
      <c r="AG616" s="68" t="s">
        <v>3061</v>
      </c>
      <c r="AH616" s="68" t="s">
        <v>54</v>
      </c>
      <c r="AI616" s="68" t="s">
        <v>56</v>
      </c>
      <c r="AJ616" s="68" t="s">
        <v>54</v>
      </c>
      <c r="AK616" s="68" t="str" cm="1">
        <f t="array" ref="AK6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6" s="69" t="s">
        <v>58</v>
      </c>
      <c r="AM616" s="69"/>
    </row>
    <row r="617" spans="1:39" ht="15" customHeight="1" x14ac:dyDescent="0.3">
      <c r="A617" s="68">
        <v>696</v>
      </c>
      <c r="B617" s="68" t="s">
        <v>2124</v>
      </c>
      <c r="C617" s="69">
        <v>30847</v>
      </c>
      <c r="D617" s="68" t="s">
        <v>72</v>
      </c>
      <c r="E617" s="71">
        <v>24082023696</v>
      </c>
      <c r="F617" s="68">
        <v>2391152</v>
      </c>
      <c r="G617" s="68">
        <v>3233319</v>
      </c>
      <c r="H617" s="68" t="s">
        <v>4890</v>
      </c>
      <c r="I617" s="68" t="s">
        <v>4891</v>
      </c>
      <c r="J617" s="68" t="s">
        <v>4215</v>
      </c>
      <c r="K617" s="105" t="s">
        <v>2121</v>
      </c>
      <c r="L617" s="68" t="s">
        <v>4892</v>
      </c>
      <c r="M617" s="68" t="s">
        <v>2118</v>
      </c>
      <c r="N617" s="71">
        <v>553191283712</v>
      </c>
      <c r="O617" s="71" t="s">
        <v>65</v>
      </c>
      <c r="P617" s="71" t="s">
        <v>106</v>
      </c>
      <c r="Q617" s="68" t="s">
        <v>66</v>
      </c>
      <c r="R617" s="68" t="str" cm="1">
        <f t="array" ref="R617">_xlfn.IFS(BaseClientes[[#This Row],[tipoDeCliente]]="ADVISOR","ADVISOR",BaseClientes[[#This Row],[tipoDeCliente]]="FAMILIA","RETENCAO",BaseClientes[[#This Row],[tipoDeCliente]]="RETENCAO","RETENCAO",BaseClientes[[#This Row],[tipoDeCliente]]="NORMAL","CONSULTORIA",BaseClientes[[#This Row],[tipoDeCliente]]="HIBRIDO","CONSULTORIA")</f>
        <v>CONSULTORIA</v>
      </c>
      <c r="S617" s="68" t="s">
        <v>895</v>
      </c>
      <c r="T617" s="68" t="s">
        <v>896</v>
      </c>
      <c r="U617" s="68" t="s">
        <v>2123</v>
      </c>
      <c r="V617" s="71">
        <v>553191283712</v>
      </c>
      <c r="W617" s="69">
        <v>45162</v>
      </c>
      <c r="X617" s="69">
        <v>45162</v>
      </c>
      <c r="Y617" s="68" t="s">
        <v>3659</v>
      </c>
      <c r="Z617" s="68" t="s">
        <v>4892</v>
      </c>
      <c r="AA617" s="68" t="s">
        <v>2124</v>
      </c>
      <c r="AB617" s="68" t="s">
        <v>3950</v>
      </c>
      <c r="AC617" s="68" t="s">
        <v>140</v>
      </c>
      <c r="AD617" s="68" t="s">
        <v>54</v>
      </c>
      <c r="AE617" s="68" t="s">
        <v>176</v>
      </c>
      <c r="AF617" s="72">
        <v>1</v>
      </c>
      <c r="AG617" s="68" t="s">
        <v>3059</v>
      </c>
      <c r="AH617" s="68" t="s">
        <v>54</v>
      </c>
      <c r="AI617" s="68" t="s">
        <v>56</v>
      </c>
      <c r="AJ617" s="68" t="s">
        <v>54</v>
      </c>
      <c r="AK617" s="68" t="str" cm="1">
        <f t="array" ref="AK6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7" s="69" t="s">
        <v>58</v>
      </c>
      <c r="AM617" s="69"/>
    </row>
    <row r="618" spans="1:39" ht="15" customHeight="1" x14ac:dyDescent="0.3">
      <c r="A618" s="68">
        <v>697</v>
      </c>
      <c r="B618" s="68" t="s">
        <v>3130</v>
      </c>
      <c r="C618" s="69">
        <v>20178</v>
      </c>
      <c r="D618" s="68" t="s">
        <v>72</v>
      </c>
      <c r="E618" s="71">
        <v>5092023697</v>
      </c>
      <c r="F618" s="68">
        <v>12593359</v>
      </c>
      <c r="G618" s="68"/>
      <c r="H618" s="68"/>
      <c r="I618" s="68" t="s">
        <v>42</v>
      </c>
      <c r="J618" s="68" t="s">
        <v>4953</v>
      </c>
      <c r="K618" s="70" t="s">
        <v>4954</v>
      </c>
      <c r="L618" s="68" t="s">
        <v>4955</v>
      </c>
      <c r="M618" s="68" t="s">
        <v>3130</v>
      </c>
      <c r="N618" s="71">
        <v>5581999725384</v>
      </c>
      <c r="O618" s="71" t="s">
        <v>65</v>
      </c>
      <c r="P618" s="71"/>
      <c r="Q618" s="68" t="s">
        <v>1749</v>
      </c>
      <c r="R618" s="68" t="str" cm="1">
        <f t="array" ref="R618">_xlfn.IFS(BaseClientes[[#This Row],[tipoDeCliente]]="ADVISOR","ADVISOR",BaseClientes[[#This Row],[tipoDeCliente]]="FAMILIA","RETENCAO",BaseClientes[[#This Row],[tipoDeCliente]]="RETENCAO","RETENCAO",BaseClientes[[#This Row],[tipoDeCliente]]="NORMAL","CONSULTORIA",BaseClientes[[#This Row],[tipoDeCliente]]="HIBRIDO","CONSULTORIA")</f>
        <v>CONSULTORIA</v>
      </c>
      <c r="S618" s="68" t="s">
        <v>49</v>
      </c>
      <c r="T618" s="68" t="s">
        <v>50</v>
      </c>
      <c r="U618" s="68" t="s">
        <v>883</v>
      </c>
      <c r="V618" s="71">
        <v>5581999725384</v>
      </c>
      <c r="W618" s="69">
        <v>45174</v>
      </c>
      <c r="X618" s="69">
        <v>45174</v>
      </c>
      <c r="Y618" s="68" t="s">
        <v>4955</v>
      </c>
      <c r="Z618" s="68" t="s">
        <v>4955</v>
      </c>
      <c r="AA618" s="68" t="s">
        <v>3130</v>
      </c>
      <c r="AB618" s="68" t="s">
        <v>3899</v>
      </c>
      <c r="AC618" s="68" t="s">
        <v>140</v>
      </c>
      <c r="AD618" s="68" t="s">
        <v>56</v>
      </c>
      <c r="AE618" s="68" t="s">
        <v>176</v>
      </c>
      <c r="AF618" s="72">
        <v>1</v>
      </c>
      <c r="AG618" s="68">
        <v>7</v>
      </c>
      <c r="AH618" s="68" t="s">
        <v>54</v>
      </c>
      <c r="AI618" s="68" t="s">
        <v>56</v>
      </c>
      <c r="AJ618" s="68" t="s">
        <v>54</v>
      </c>
      <c r="AK618" s="68" t="str" cm="1">
        <f t="array" ref="AK6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8" s="69" t="s">
        <v>69</v>
      </c>
      <c r="AM618" s="69">
        <v>45238</v>
      </c>
    </row>
    <row r="619" spans="1:39" ht="15" customHeight="1" x14ac:dyDescent="0.3">
      <c r="A619" s="68">
        <v>698</v>
      </c>
      <c r="B619" s="68" t="s">
        <v>3420</v>
      </c>
      <c r="C619" s="69">
        <v>30446</v>
      </c>
      <c r="D619" s="68" t="s">
        <v>40</v>
      </c>
      <c r="E619" s="71">
        <v>5092023698</v>
      </c>
      <c r="F619" s="68"/>
      <c r="G619" s="68">
        <v>4915332</v>
      </c>
      <c r="H619" s="68"/>
      <c r="I619" s="68" t="s">
        <v>42</v>
      </c>
      <c r="J619" s="68" t="s">
        <v>4956</v>
      </c>
      <c r="K619" s="70" t="s">
        <v>4957</v>
      </c>
      <c r="L619" s="68" t="s">
        <v>4958</v>
      </c>
      <c r="M619" s="68" t="s">
        <v>3420</v>
      </c>
      <c r="N619" s="71">
        <v>5584988713642</v>
      </c>
      <c r="O619" s="71"/>
      <c r="P619" s="71" t="s">
        <v>65</v>
      </c>
      <c r="Q619" s="68" t="s">
        <v>1749</v>
      </c>
      <c r="R619" s="68" t="str" cm="1">
        <f t="array" ref="R619">_xlfn.IFS(BaseClientes[[#This Row],[tipoDeCliente]]="ADVISOR","ADVISOR",BaseClientes[[#This Row],[tipoDeCliente]]="FAMILIA","RETENCAO",BaseClientes[[#This Row],[tipoDeCliente]]="RETENCAO","RETENCAO",BaseClientes[[#This Row],[tipoDeCliente]]="NORMAL","CONSULTORIA",BaseClientes[[#This Row],[tipoDeCliente]]="HIBRIDO","CONSULTORIA")</f>
        <v>RETENCAO</v>
      </c>
      <c r="S619" s="68" t="s">
        <v>349</v>
      </c>
      <c r="T619" s="68" t="s">
        <v>336</v>
      </c>
      <c r="U619" s="68" t="s">
        <v>4959</v>
      </c>
      <c r="V619" s="71">
        <v>5584988713642</v>
      </c>
      <c r="W619" s="69">
        <v>45174</v>
      </c>
      <c r="X619" s="69">
        <v>45174</v>
      </c>
      <c r="Y619" s="68" t="s">
        <v>3702</v>
      </c>
      <c r="Z619" s="68" t="s">
        <v>4958</v>
      </c>
      <c r="AA619" s="68" t="s">
        <v>3420</v>
      </c>
      <c r="AB619" s="68" t="s">
        <v>3920</v>
      </c>
      <c r="AC619" s="68" t="s">
        <v>53</v>
      </c>
      <c r="AD619" s="68" t="s">
        <v>54</v>
      </c>
      <c r="AE619" s="68" t="s">
        <v>68</v>
      </c>
      <c r="AF619" s="72">
        <v>0</v>
      </c>
      <c r="AG619" s="68"/>
      <c r="AH619" s="68" t="s">
        <v>54</v>
      </c>
      <c r="AI619" s="68" t="s">
        <v>56</v>
      </c>
      <c r="AJ619" s="68" t="s">
        <v>54</v>
      </c>
      <c r="AK619" s="68" t="str" cm="1">
        <f t="array" ref="AK6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9" s="69" t="s">
        <v>58</v>
      </c>
      <c r="AM619" s="69"/>
    </row>
    <row r="620" spans="1:39" ht="15" customHeight="1" x14ac:dyDescent="0.3">
      <c r="A620" s="68">
        <v>699</v>
      </c>
      <c r="B620" s="68" t="s">
        <v>3521</v>
      </c>
      <c r="C620" s="69">
        <v>29079</v>
      </c>
      <c r="D620" s="68" t="s">
        <v>72</v>
      </c>
      <c r="E620" s="71">
        <v>13092023699</v>
      </c>
      <c r="F620" s="68">
        <v>12626810</v>
      </c>
      <c r="G620" s="68"/>
      <c r="H620" s="68"/>
      <c r="I620" s="68" t="s">
        <v>42</v>
      </c>
      <c r="J620" s="68" t="s">
        <v>4997</v>
      </c>
      <c r="K620" s="70" t="s">
        <v>4998</v>
      </c>
      <c r="L620" s="68" t="s">
        <v>4999</v>
      </c>
      <c r="M620" s="68" t="s">
        <v>3521</v>
      </c>
      <c r="N620" s="71">
        <v>5562985708811</v>
      </c>
      <c r="O620" s="71" t="s">
        <v>65</v>
      </c>
      <c r="P620" s="71"/>
      <c r="Q620" s="68" t="s">
        <v>66</v>
      </c>
      <c r="R620" s="68" t="str" cm="1">
        <f t="array" ref="R620">_xlfn.IFS(BaseClientes[[#This Row],[tipoDeCliente]]="ADVISOR","ADVISOR",BaseClientes[[#This Row],[tipoDeCliente]]="FAMILIA","RETENCAO",BaseClientes[[#This Row],[tipoDeCliente]]="RETENCAO","RETENCAO",BaseClientes[[#This Row],[tipoDeCliente]]="NORMAL","CONSULTORIA",BaseClientes[[#This Row],[tipoDeCliente]]="HIBRIDO","CONSULTORIA")</f>
        <v>CONSULTORIA</v>
      </c>
      <c r="S620" s="68" t="s">
        <v>5000</v>
      </c>
      <c r="T620" s="68" t="s">
        <v>605</v>
      </c>
      <c r="U620" s="68" t="s">
        <v>5001</v>
      </c>
      <c r="V620" s="71">
        <v>5562985708811</v>
      </c>
      <c r="W620" s="69">
        <v>45182</v>
      </c>
      <c r="X620" s="69">
        <v>45182</v>
      </c>
      <c r="Y620" s="68" t="s">
        <v>4999</v>
      </c>
      <c r="Z620" s="68" t="s">
        <v>4999</v>
      </c>
      <c r="AA620" s="68" t="s">
        <v>3521</v>
      </c>
      <c r="AB620" s="68" t="s">
        <v>3920</v>
      </c>
      <c r="AC620" s="68" t="s">
        <v>53</v>
      </c>
      <c r="AD620" s="68" t="s">
        <v>54</v>
      </c>
      <c r="AE620" s="68" t="s">
        <v>176</v>
      </c>
      <c r="AF620" s="72">
        <v>1</v>
      </c>
      <c r="AG620" s="68">
        <v>7</v>
      </c>
      <c r="AH620" s="68" t="s">
        <v>54</v>
      </c>
      <c r="AI620" s="68" t="s">
        <v>56</v>
      </c>
      <c r="AJ620" s="68" t="s">
        <v>54</v>
      </c>
      <c r="AK620" s="68" t="str" cm="1">
        <f t="array" ref="AK6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0" s="69" t="s">
        <v>69</v>
      </c>
      <c r="AM620" s="69">
        <v>45233</v>
      </c>
    </row>
    <row r="621" spans="1:39" ht="15" customHeight="1" x14ac:dyDescent="0.3">
      <c r="A621" s="68">
        <v>700</v>
      </c>
      <c r="B621" s="68" t="s">
        <v>3129</v>
      </c>
      <c r="C621" s="69">
        <v>25309</v>
      </c>
      <c r="D621" s="68" t="s">
        <v>40</v>
      </c>
      <c r="E621" s="71">
        <v>5092023700</v>
      </c>
      <c r="F621" s="68">
        <v>87325</v>
      </c>
      <c r="G621" s="68"/>
      <c r="H621" s="68"/>
      <c r="I621" s="68" t="s">
        <v>4949</v>
      </c>
      <c r="J621" s="68" t="s">
        <v>4950</v>
      </c>
      <c r="K621" s="105" t="s">
        <v>4951</v>
      </c>
      <c r="L621" s="68" t="s">
        <v>4952</v>
      </c>
      <c r="M621" s="68" t="s">
        <v>3129</v>
      </c>
      <c r="N621" s="71">
        <v>5581992085707</v>
      </c>
      <c r="O621" s="71" t="s">
        <v>106</v>
      </c>
      <c r="P621" s="71"/>
      <c r="Q621" s="68" t="s">
        <v>66</v>
      </c>
      <c r="R621" s="68" t="str" cm="1">
        <f t="array" ref="R621">_xlfn.IFS(BaseClientes[[#This Row],[tipoDeCliente]]="ADVISOR","ADVISOR",BaseClientes[[#This Row],[tipoDeCliente]]="FAMILIA","RETENCAO",BaseClientes[[#This Row],[tipoDeCliente]]="RETENCAO","RETENCAO",BaseClientes[[#This Row],[tipoDeCliente]]="NORMAL","CONSULTORIA",BaseClientes[[#This Row],[tipoDeCliente]]="HIBRIDO","CONSULTORIA")</f>
        <v>CONSULTORIA</v>
      </c>
      <c r="S621" s="68" t="s">
        <v>317</v>
      </c>
      <c r="T621" s="68" t="s">
        <v>50</v>
      </c>
      <c r="U621" s="68" t="s">
        <v>690</v>
      </c>
      <c r="V621" s="71">
        <v>5581992085707</v>
      </c>
      <c r="W621" s="69">
        <v>45174</v>
      </c>
      <c r="X621" s="69">
        <v>45187</v>
      </c>
      <c r="Y621" s="68" t="s">
        <v>3660</v>
      </c>
      <c r="Z621" s="68" t="s">
        <v>4952</v>
      </c>
      <c r="AA621" s="68" t="s">
        <v>3129</v>
      </c>
      <c r="AB621" s="68" t="s">
        <v>3894</v>
      </c>
      <c r="AC621" s="68" t="s">
        <v>53</v>
      </c>
      <c r="AD621" s="68" t="s">
        <v>54</v>
      </c>
      <c r="AE621" s="68" t="s">
        <v>176</v>
      </c>
      <c r="AF621" s="72">
        <v>1</v>
      </c>
      <c r="AG621" s="68">
        <v>7</v>
      </c>
      <c r="AH621" s="68" t="s">
        <v>54</v>
      </c>
      <c r="AI621" s="68" t="s">
        <v>56</v>
      </c>
      <c r="AJ621" s="68" t="s">
        <v>54</v>
      </c>
      <c r="AK621" s="68" t="str" cm="1">
        <f t="array" ref="AK6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1" s="69" t="s">
        <v>58</v>
      </c>
      <c r="AM621" s="69"/>
    </row>
    <row r="622" spans="1:39" ht="15" customHeight="1" x14ac:dyDescent="0.3">
      <c r="A622" s="68">
        <v>701</v>
      </c>
      <c r="B622" s="68" t="s">
        <v>3134</v>
      </c>
      <c r="C622" s="69">
        <v>34600</v>
      </c>
      <c r="D622" s="68" t="s">
        <v>40</v>
      </c>
      <c r="E622" s="71">
        <v>14092023701</v>
      </c>
      <c r="F622" s="68">
        <v>2688950</v>
      </c>
      <c r="G622" s="68"/>
      <c r="H622" s="68"/>
      <c r="I622" s="68" t="s">
        <v>5002</v>
      </c>
      <c r="J622" s="68" t="s">
        <v>5003</v>
      </c>
      <c r="K622" s="70" t="s">
        <v>5004</v>
      </c>
      <c r="L622" s="68" t="s">
        <v>5005</v>
      </c>
      <c r="M622" s="68" t="s">
        <v>3134</v>
      </c>
      <c r="N622" s="71">
        <v>5581997951918</v>
      </c>
      <c r="O622" s="71" t="s">
        <v>65</v>
      </c>
      <c r="P622" s="71"/>
      <c r="Q622" s="68" t="s">
        <v>66</v>
      </c>
      <c r="R622" s="68" t="str" cm="1">
        <f t="array" ref="R622">_xlfn.IFS(BaseClientes[[#This Row],[tipoDeCliente]]="ADVISOR","ADVISOR",BaseClientes[[#This Row],[tipoDeCliente]]="FAMILIA","RETENCAO",BaseClientes[[#This Row],[tipoDeCliente]]="RETENCAO","RETENCAO",BaseClientes[[#This Row],[tipoDeCliente]]="NORMAL","CONSULTORIA",BaseClientes[[#This Row],[tipoDeCliente]]="HIBRIDO","CONSULTORIA")</f>
        <v>CONSULTORIA</v>
      </c>
      <c r="S622" s="68" t="s">
        <v>49</v>
      </c>
      <c r="T622" s="68" t="s">
        <v>50</v>
      </c>
      <c r="U622" s="68" t="s">
        <v>5006</v>
      </c>
      <c r="V622" s="71">
        <v>5581997951918</v>
      </c>
      <c r="W622" s="69">
        <v>45183</v>
      </c>
      <c r="X622" s="69">
        <v>45198</v>
      </c>
      <c r="Y622" s="68" t="s">
        <v>3661</v>
      </c>
      <c r="Z622" s="68" t="s">
        <v>5005</v>
      </c>
      <c r="AA622" s="68" t="s">
        <v>3134</v>
      </c>
      <c r="AB622" s="68" t="s">
        <v>3893</v>
      </c>
      <c r="AC622" s="68" t="s">
        <v>53</v>
      </c>
      <c r="AD622" s="68" t="s">
        <v>54</v>
      </c>
      <c r="AE622" s="68" t="s">
        <v>176</v>
      </c>
      <c r="AF622" s="72">
        <v>1</v>
      </c>
      <c r="AG622" s="68">
        <v>7</v>
      </c>
      <c r="AH622" s="68" t="s">
        <v>54</v>
      </c>
      <c r="AI622" s="68" t="s">
        <v>56</v>
      </c>
      <c r="AJ622" s="68" t="s">
        <v>54</v>
      </c>
      <c r="AK622" s="68" t="str" cm="1">
        <f t="array" ref="AK6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2" s="69" t="s">
        <v>58</v>
      </c>
      <c r="AM622" s="69"/>
    </row>
    <row r="623" spans="1:39" ht="15" customHeight="1" x14ac:dyDescent="0.3">
      <c r="A623" s="68">
        <v>702</v>
      </c>
      <c r="B623" s="68" t="s">
        <v>3136</v>
      </c>
      <c r="C623" s="69">
        <v>35002</v>
      </c>
      <c r="D623" s="68" t="s">
        <v>40</v>
      </c>
      <c r="E623" s="71">
        <v>20092023702</v>
      </c>
      <c r="F623" s="68">
        <v>2247538</v>
      </c>
      <c r="G623" s="68">
        <v>2837733</v>
      </c>
      <c r="H623" s="68"/>
      <c r="I623" s="68" t="s">
        <v>5012</v>
      </c>
      <c r="J623" s="68" t="s">
        <v>4634</v>
      </c>
      <c r="K623" s="70" t="s">
        <v>4635</v>
      </c>
      <c r="L623" s="68" t="s">
        <v>5013</v>
      </c>
      <c r="M623" s="68" t="s">
        <v>3136</v>
      </c>
      <c r="N623" s="71">
        <v>5543991094016</v>
      </c>
      <c r="O623" s="71"/>
      <c r="P623" s="71"/>
      <c r="Q623" s="68" t="s">
        <v>66</v>
      </c>
      <c r="R623" s="68" t="str" cm="1">
        <f t="array" ref="R623">_xlfn.IFS(BaseClientes[[#This Row],[tipoDeCliente]]="ADVISOR","ADVISOR",BaseClientes[[#This Row],[tipoDeCliente]]="FAMILIA","RETENCAO",BaseClientes[[#This Row],[tipoDeCliente]]="RETENCAO","RETENCAO",BaseClientes[[#This Row],[tipoDeCliente]]="NORMAL","CONSULTORIA",BaseClientes[[#This Row],[tipoDeCliente]]="HIBRIDO","CONSULTORIA")</f>
        <v>CONSULTORIA</v>
      </c>
      <c r="S623" s="68" t="s">
        <v>2799</v>
      </c>
      <c r="T623" s="68" t="s">
        <v>185</v>
      </c>
      <c r="U623" s="68" t="s">
        <v>4636</v>
      </c>
      <c r="V623" s="71">
        <v>5543991094016</v>
      </c>
      <c r="W623" s="69">
        <v>45189</v>
      </c>
      <c r="X623" s="69">
        <v>45189</v>
      </c>
      <c r="Y623" s="68" t="s">
        <v>3662</v>
      </c>
      <c r="Z623" s="68" t="s">
        <v>5013</v>
      </c>
      <c r="AA623" s="68" t="s">
        <v>3136</v>
      </c>
      <c r="AB623" s="68" t="s">
        <v>3995</v>
      </c>
      <c r="AC623" s="68" t="s">
        <v>140</v>
      </c>
      <c r="AD623" s="68" t="s">
        <v>54</v>
      </c>
      <c r="AE623" s="68" t="s">
        <v>176</v>
      </c>
      <c r="AF623" s="72">
        <v>1</v>
      </c>
      <c r="AG623" s="68" t="s">
        <v>187</v>
      </c>
      <c r="AH623" s="68" t="s">
        <v>54</v>
      </c>
      <c r="AI623" s="68" t="s">
        <v>56</v>
      </c>
      <c r="AJ623" s="68" t="s">
        <v>54</v>
      </c>
      <c r="AK623" s="68" t="str" cm="1">
        <f t="array" ref="AK6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3" s="69" t="s">
        <v>58</v>
      </c>
      <c r="AM623" s="69"/>
    </row>
    <row r="624" spans="1:39" ht="15" customHeight="1" x14ac:dyDescent="0.3">
      <c r="A624" s="68">
        <v>703</v>
      </c>
      <c r="B624" s="68" t="s">
        <v>2812</v>
      </c>
      <c r="C624" s="69">
        <v>28918</v>
      </c>
      <c r="D624" s="68" t="s">
        <v>40</v>
      </c>
      <c r="E624" s="71">
        <v>15082023703</v>
      </c>
      <c r="F624" s="68">
        <v>2440964</v>
      </c>
      <c r="G624" s="68"/>
      <c r="H624" s="68"/>
      <c r="I624" s="68" t="s">
        <v>4858</v>
      </c>
      <c r="J624" s="68" t="s">
        <v>2814</v>
      </c>
      <c r="K624" s="70" t="s">
        <v>2815</v>
      </c>
      <c r="L624" s="68" t="s">
        <v>2813</v>
      </c>
      <c r="M624" s="68" t="s">
        <v>2812</v>
      </c>
      <c r="N624" s="71">
        <v>5581998725605</v>
      </c>
      <c r="O624" s="71" t="s">
        <v>65</v>
      </c>
      <c r="P624" s="71"/>
      <c r="Q624" s="68" t="s">
        <v>66</v>
      </c>
      <c r="R624" s="68" t="str" cm="1">
        <f t="array" ref="R624">_xlfn.IFS(BaseClientes[[#This Row],[tipoDeCliente]]="ADVISOR","ADVISOR",BaseClientes[[#This Row],[tipoDeCliente]]="FAMILIA","RETENCAO",BaseClientes[[#This Row],[tipoDeCliente]]="RETENCAO","RETENCAO",BaseClientes[[#This Row],[tipoDeCliente]]="NORMAL","CONSULTORIA",BaseClientes[[#This Row],[tipoDeCliente]]="HIBRIDO","CONSULTORIA")</f>
        <v>RETENCAO</v>
      </c>
      <c r="S624" s="68" t="s">
        <v>49</v>
      </c>
      <c r="T624" s="68" t="s">
        <v>50</v>
      </c>
      <c r="U624" s="68" t="s">
        <v>1602</v>
      </c>
      <c r="V624" s="71">
        <v>5581998725605</v>
      </c>
      <c r="W624" s="69">
        <v>45153</v>
      </c>
      <c r="X624" s="69">
        <v>44918</v>
      </c>
      <c r="Y624" s="68" t="s">
        <v>2816</v>
      </c>
      <c r="Z624" s="68" t="s">
        <v>2813</v>
      </c>
      <c r="AA624" s="68" t="s">
        <v>2812</v>
      </c>
      <c r="AB624" s="68" t="s">
        <v>3894</v>
      </c>
      <c r="AC624" s="68"/>
      <c r="AD624" s="68"/>
      <c r="AE624" s="68" t="s">
        <v>68</v>
      </c>
      <c r="AF624" s="72">
        <v>0</v>
      </c>
      <c r="AG624" s="68"/>
      <c r="AH624" s="68" t="s">
        <v>54</v>
      </c>
      <c r="AI624" s="68" t="s">
        <v>56</v>
      </c>
      <c r="AJ624" s="68" t="s">
        <v>54</v>
      </c>
      <c r="AK624" s="68" t="str" cm="1">
        <f t="array" ref="AK6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4" s="69" t="s">
        <v>58</v>
      </c>
      <c r="AM624" s="69"/>
    </row>
    <row r="625" spans="1:39" ht="15" customHeight="1" x14ac:dyDescent="0.3">
      <c r="A625" s="68">
        <v>704</v>
      </c>
      <c r="B625" s="68" t="s">
        <v>3139</v>
      </c>
      <c r="C625" s="69">
        <v>33120</v>
      </c>
      <c r="D625" s="68" t="s">
        <v>40</v>
      </c>
      <c r="E625" s="71">
        <v>25092023704</v>
      </c>
      <c r="F625" s="68">
        <v>2060850</v>
      </c>
      <c r="G625" s="68"/>
      <c r="H625" s="68"/>
      <c r="I625" s="68" t="s">
        <v>5024</v>
      </c>
      <c r="J625" s="68" t="s">
        <v>5025</v>
      </c>
      <c r="K625" s="105" t="s">
        <v>5026</v>
      </c>
      <c r="L625" s="68" t="s">
        <v>5027</v>
      </c>
      <c r="M625" s="68" t="s">
        <v>3139</v>
      </c>
      <c r="N625" s="71">
        <v>5519992994899</v>
      </c>
      <c r="O625" s="71" t="s">
        <v>65</v>
      </c>
      <c r="P625" s="71"/>
      <c r="Q625" s="68" t="s">
        <v>1749</v>
      </c>
      <c r="R625" s="68" t="str" cm="1">
        <f t="array" ref="R625">_xlfn.IFS(BaseClientes[[#This Row],[tipoDeCliente]]="ADVISOR","ADVISOR",BaseClientes[[#This Row],[tipoDeCliente]]="FAMILIA","RETENCAO",BaseClientes[[#This Row],[tipoDeCliente]]="RETENCAO","RETENCAO",BaseClientes[[#This Row],[tipoDeCliente]]="NORMAL","CONSULTORIA",BaseClientes[[#This Row],[tipoDeCliente]]="HIBRIDO","CONSULTORIA")</f>
        <v>CONSULTORIA</v>
      </c>
      <c r="S625" s="68" t="s">
        <v>2290</v>
      </c>
      <c r="T625" s="68" t="s">
        <v>185</v>
      </c>
      <c r="U625" s="68" t="s">
        <v>5028</v>
      </c>
      <c r="V625" s="71">
        <v>5519992994899</v>
      </c>
      <c r="W625" s="69">
        <v>45194</v>
      </c>
      <c r="X625" s="69">
        <v>45194</v>
      </c>
      <c r="Y625" s="68" t="s">
        <v>3663</v>
      </c>
      <c r="Z625" s="68" t="s">
        <v>5027</v>
      </c>
      <c r="AA625" s="68" t="s">
        <v>3139</v>
      </c>
      <c r="AB625" s="68" t="s">
        <v>5029</v>
      </c>
      <c r="AC625" s="68" t="s">
        <v>53</v>
      </c>
      <c r="AD625" s="68" t="s">
        <v>54</v>
      </c>
      <c r="AE625" s="68" t="s">
        <v>176</v>
      </c>
      <c r="AF625" s="72">
        <v>1</v>
      </c>
      <c r="AG625" s="68">
        <v>7</v>
      </c>
      <c r="AH625" s="68" t="s">
        <v>54</v>
      </c>
      <c r="AI625" s="68" t="s">
        <v>56</v>
      </c>
      <c r="AJ625" s="68" t="s">
        <v>54</v>
      </c>
      <c r="AK625" s="68" t="str" cm="1">
        <f t="array" ref="AK6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5" s="69" t="s">
        <v>58</v>
      </c>
      <c r="AM625" s="69"/>
    </row>
    <row r="626" spans="1:39" ht="15" customHeight="1" x14ac:dyDescent="0.3">
      <c r="A626" s="68">
        <v>705</v>
      </c>
      <c r="B626" s="68" t="s">
        <v>3137</v>
      </c>
      <c r="C626" s="69">
        <v>32670</v>
      </c>
      <c r="D626" s="68" t="s">
        <v>40</v>
      </c>
      <c r="E626" s="71">
        <v>20092023705</v>
      </c>
      <c r="F626" s="68"/>
      <c r="G626" s="68">
        <v>5015729</v>
      </c>
      <c r="H626" s="68"/>
      <c r="I626" s="68" t="s">
        <v>5015</v>
      </c>
      <c r="J626" s="68" t="s">
        <v>5016</v>
      </c>
      <c r="K626" s="70" t="s">
        <v>5017</v>
      </c>
      <c r="L626" s="68" t="s">
        <v>5018</v>
      </c>
      <c r="M626" s="68" t="s">
        <v>3137</v>
      </c>
      <c r="N626" s="71">
        <v>5511985099098</v>
      </c>
      <c r="O626" s="71"/>
      <c r="P626" s="71" t="s">
        <v>65</v>
      </c>
      <c r="Q626" s="68" t="s">
        <v>66</v>
      </c>
      <c r="R626" s="68" t="str" cm="1">
        <f t="array" ref="R626">_xlfn.IFS(BaseClientes[[#This Row],[tipoDeCliente]]="ADVISOR","ADVISOR",BaseClientes[[#This Row],[tipoDeCliente]]="FAMILIA","RETENCAO",BaseClientes[[#This Row],[tipoDeCliente]]="RETENCAO","RETENCAO",BaseClientes[[#This Row],[tipoDeCliente]]="NORMAL","CONSULTORIA",BaseClientes[[#This Row],[tipoDeCliente]]="HIBRIDO","CONSULTORIA")</f>
        <v>CONSULTORIA</v>
      </c>
      <c r="S626" s="68" t="s">
        <v>2799</v>
      </c>
      <c r="T626" s="68" t="s">
        <v>185</v>
      </c>
      <c r="U626" s="68" t="s">
        <v>5019</v>
      </c>
      <c r="V626" s="71">
        <v>5511985099098</v>
      </c>
      <c r="W626" s="69">
        <v>45189</v>
      </c>
      <c r="X626" s="69">
        <v>45189</v>
      </c>
      <c r="Y626" s="68" t="s">
        <v>3664</v>
      </c>
      <c r="Z626" s="68" t="s">
        <v>5018</v>
      </c>
      <c r="AA626" s="68" t="s">
        <v>3137</v>
      </c>
      <c r="AB626" s="68" t="s">
        <v>3893</v>
      </c>
      <c r="AC626" s="68" t="s">
        <v>53</v>
      </c>
      <c r="AD626" s="68" t="s">
        <v>54</v>
      </c>
      <c r="AE626" s="68" t="s">
        <v>176</v>
      </c>
      <c r="AF626" s="72">
        <v>1</v>
      </c>
      <c r="AG626" s="68">
        <v>7</v>
      </c>
      <c r="AH626" s="68" t="s">
        <v>54</v>
      </c>
      <c r="AI626" s="68" t="s">
        <v>56</v>
      </c>
      <c r="AJ626" s="68" t="s">
        <v>54</v>
      </c>
      <c r="AK626" s="68" t="str" cm="1">
        <f t="array" ref="AK6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6" s="69" t="s">
        <v>58</v>
      </c>
      <c r="AM626" s="69"/>
    </row>
    <row r="627" spans="1:39" ht="15" customHeight="1" x14ac:dyDescent="0.3">
      <c r="A627" s="68">
        <v>706</v>
      </c>
      <c r="B627" s="68" t="s">
        <v>3135</v>
      </c>
      <c r="C627" s="69">
        <v>30511</v>
      </c>
      <c r="D627" s="68" t="s">
        <v>40</v>
      </c>
      <c r="E627" s="71">
        <v>19092023706</v>
      </c>
      <c r="F627" s="68"/>
      <c r="G627" s="68">
        <v>350413</v>
      </c>
      <c r="H627" s="68"/>
      <c r="I627" s="68" t="s">
        <v>5007</v>
      </c>
      <c r="J627" s="68" t="s">
        <v>5008</v>
      </c>
      <c r="K627" s="105" t="s">
        <v>5009</v>
      </c>
      <c r="L627" s="68" t="s">
        <v>5010</v>
      </c>
      <c r="M627" s="68" t="s">
        <v>3135</v>
      </c>
      <c r="N627" s="71">
        <v>5586981344642</v>
      </c>
      <c r="O627" s="71"/>
      <c r="P627" s="71" t="s">
        <v>65</v>
      </c>
      <c r="Q627" s="68" t="s">
        <v>1749</v>
      </c>
      <c r="R627" s="68" t="str" cm="1">
        <f t="array" ref="R627">_xlfn.IFS(BaseClientes[[#This Row],[tipoDeCliente]]="ADVISOR","ADVISOR",BaseClientes[[#This Row],[tipoDeCliente]]="FAMILIA","RETENCAO",BaseClientes[[#This Row],[tipoDeCliente]]="RETENCAO","RETENCAO",BaseClientes[[#This Row],[tipoDeCliente]]="NORMAL","CONSULTORIA",BaseClientes[[#This Row],[tipoDeCliente]]="HIBRIDO","CONSULTORIA")</f>
        <v>CONSULTORIA</v>
      </c>
      <c r="S627" s="68" t="s">
        <v>713</v>
      </c>
      <c r="T627" s="68" t="s">
        <v>714</v>
      </c>
      <c r="U627" s="68" t="s">
        <v>5011</v>
      </c>
      <c r="V627" s="71">
        <v>5586981344642</v>
      </c>
      <c r="W627" s="69">
        <v>45188</v>
      </c>
      <c r="X627" s="69">
        <v>45230</v>
      </c>
      <c r="Y627" s="68" t="s">
        <v>3665</v>
      </c>
      <c r="Z627" s="68" t="s">
        <v>5010</v>
      </c>
      <c r="AA627" s="68" t="s">
        <v>3135</v>
      </c>
      <c r="AB627" s="68" t="s">
        <v>3894</v>
      </c>
      <c r="AC627" s="68" t="s">
        <v>53</v>
      </c>
      <c r="AD627" s="68" t="s">
        <v>54</v>
      </c>
      <c r="AE627" s="68" t="s">
        <v>176</v>
      </c>
      <c r="AF627" s="72">
        <v>1</v>
      </c>
      <c r="AG627" s="68">
        <v>7</v>
      </c>
      <c r="AH627" s="68" t="s">
        <v>54</v>
      </c>
      <c r="AI627" s="68" t="s">
        <v>56</v>
      </c>
      <c r="AJ627" s="68" t="s">
        <v>54</v>
      </c>
      <c r="AK627" s="68" t="str" cm="1">
        <f t="array" ref="AK6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7" s="69" t="s">
        <v>58</v>
      </c>
      <c r="AM627" s="69"/>
    </row>
    <row r="628" spans="1:39" ht="15" customHeight="1" x14ac:dyDescent="0.3">
      <c r="A628" s="68">
        <v>707</v>
      </c>
      <c r="B628" s="68" t="s">
        <v>1909</v>
      </c>
      <c r="C628" s="69">
        <v>30460</v>
      </c>
      <c r="D628" s="68" t="s">
        <v>40</v>
      </c>
      <c r="E628" s="71">
        <v>12052022707</v>
      </c>
      <c r="F628" s="68">
        <v>12622984</v>
      </c>
      <c r="G628" s="68"/>
      <c r="H628" s="68"/>
      <c r="I628" s="68"/>
      <c r="J628" s="68" t="s">
        <v>1912</v>
      </c>
      <c r="K628" s="70" t="s">
        <v>1913</v>
      </c>
      <c r="L628" s="68" t="s">
        <v>4247</v>
      </c>
      <c r="M628" s="68" t="s">
        <v>1909</v>
      </c>
      <c r="N628" s="71">
        <v>5511998773185</v>
      </c>
      <c r="O628" s="71" t="s">
        <v>106</v>
      </c>
      <c r="P628" s="71"/>
      <c r="Q628" s="68" t="s">
        <v>66</v>
      </c>
      <c r="R628" s="68" t="str" cm="1">
        <f t="array" ref="R628">_xlfn.IFS(BaseClientes[[#This Row],[tipoDeCliente]]="ADVISOR","ADVISOR",BaseClientes[[#This Row],[tipoDeCliente]]="FAMILIA","RETENCAO",BaseClientes[[#This Row],[tipoDeCliente]]="RETENCAO","RETENCAO",BaseClientes[[#This Row],[tipoDeCliente]]="NORMAL","CONSULTORIA",BaseClientes[[#This Row],[tipoDeCliente]]="HIBRIDO","CONSULTORIA")</f>
        <v>CONSULTORIA</v>
      </c>
      <c r="S628" s="68" t="s">
        <v>2799</v>
      </c>
      <c r="T628" s="68" t="s">
        <v>185</v>
      </c>
      <c r="U628" s="68" t="s">
        <v>1915</v>
      </c>
      <c r="V628" s="71">
        <v>5511998773185</v>
      </c>
      <c r="W628" s="69">
        <v>44693</v>
      </c>
      <c r="X628" s="69">
        <v>44693</v>
      </c>
      <c r="Y628" s="68" t="s">
        <v>1914</v>
      </c>
      <c r="Z628" s="68" t="s">
        <v>1911</v>
      </c>
      <c r="AA628" s="68" t="s">
        <v>1909</v>
      </c>
      <c r="AB628" s="68" t="s">
        <v>3902</v>
      </c>
      <c r="AC628" s="68" t="s">
        <v>53</v>
      </c>
      <c r="AD628" s="68" t="s">
        <v>54</v>
      </c>
      <c r="AE628" s="68" t="s">
        <v>176</v>
      </c>
      <c r="AF628" s="72">
        <v>1</v>
      </c>
      <c r="AG628" s="68">
        <v>2</v>
      </c>
      <c r="AH628" s="68" t="s">
        <v>54</v>
      </c>
      <c r="AI628" s="68" t="s">
        <v>56</v>
      </c>
      <c r="AJ628" s="68" t="s">
        <v>54</v>
      </c>
      <c r="AK628" s="68" t="str" cm="1">
        <f t="array" ref="AK6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8" s="69" t="s">
        <v>58</v>
      </c>
      <c r="AM628" s="69"/>
    </row>
    <row r="629" spans="1:39" ht="15" customHeight="1" x14ac:dyDescent="0.3">
      <c r="A629" s="68">
        <v>708</v>
      </c>
      <c r="B629" s="68" t="s">
        <v>3140</v>
      </c>
      <c r="C629" s="69">
        <v>27714</v>
      </c>
      <c r="D629" s="68" t="s">
        <v>72</v>
      </c>
      <c r="E629" s="71">
        <v>28092023708</v>
      </c>
      <c r="F629" s="68">
        <v>8478389</v>
      </c>
      <c r="G629" s="68"/>
      <c r="H629" s="68"/>
      <c r="I629" s="68" t="s">
        <v>5030</v>
      </c>
      <c r="J629" s="68" t="s">
        <v>5031</v>
      </c>
      <c r="K629" s="70" t="s">
        <v>2187</v>
      </c>
      <c r="L629" s="68" t="s">
        <v>5032</v>
      </c>
      <c r="M629" s="68" t="s">
        <v>3140</v>
      </c>
      <c r="N629" s="71">
        <v>5581999733091</v>
      </c>
      <c r="O629" s="71" t="s">
        <v>65</v>
      </c>
      <c r="P629" s="71"/>
      <c r="Q629" s="68" t="s">
        <v>66</v>
      </c>
      <c r="R629" s="68" t="str" cm="1">
        <f t="array" ref="R629">_xlfn.IFS(BaseClientes[[#This Row],[tipoDeCliente]]="ADVISOR","ADVISOR",BaseClientes[[#This Row],[tipoDeCliente]]="FAMILIA","RETENCAO",BaseClientes[[#This Row],[tipoDeCliente]]="RETENCAO","RETENCAO",BaseClientes[[#This Row],[tipoDeCliente]]="NORMAL","CONSULTORIA",BaseClientes[[#This Row],[tipoDeCliente]]="HIBRIDO","CONSULTORIA")</f>
        <v>CONSULTORIA</v>
      </c>
      <c r="S629" s="68" t="s">
        <v>49</v>
      </c>
      <c r="T629" s="68" t="s">
        <v>50</v>
      </c>
      <c r="U629" s="68" t="s">
        <v>2189</v>
      </c>
      <c r="V629" s="71">
        <v>5581999733091</v>
      </c>
      <c r="W629" s="69">
        <v>45197</v>
      </c>
      <c r="X629" s="69">
        <v>45197</v>
      </c>
      <c r="Y629" s="68" t="s">
        <v>3667</v>
      </c>
      <c r="Z629" s="68" t="s">
        <v>5032</v>
      </c>
      <c r="AA629" s="68" t="s">
        <v>3140</v>
      </c>
      <c r="AB629" s="68" t="s">
        <v>3894</v>
      </c>
      <c r="AC629" s="68" t="s">
        <v>140</v>
      </c>
      <c r="AD629" s="68" t="s">
        <v>54</v>
      </c>
      <c r="AE629" s="68" t="s">
        <v>176</v>
      </c>
      <c r="AF629" s="72">
        <v>1</v>
      </c>
      <c r="AG629" s="68" t="s">
        <v>3059</v>
      </c>
      <c r="AH629" s="68" t="s">
        <v>54</v>
      </c>
      <c r="AI629" s="68" t="s">
        <v>56</v>
      </c>
      <c r="AJ629" s="68" t="s">
        <v>54</v>
      </c>
      <c r="AK629" s="68" t="str" cm="1">
        <f t="array" ref="AK6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9" s="69" t="s">
        <v>58</v>
      </c>
      <c r="AM629" s="69"/>
    </row>
    <row r="630" spans="1:39" ht="15" customHeight="1" x14ac:dyDescent="0.3">
      <c r="A630" s="68">
        <v>709</v>
      </c>
      <c r="B630" s="68" t="s">
        <v>3138</v>
      </c>
      <c r="C630" s="69">
        <v>32809</v>
      </c>
      <c r="D630" s="68" t="s">
        <v>40</v>
      </c>
      <c r="E630" s="71">
        <v>21092023709</v>
      </c>
      <c r="F630" s="68">
        <v>4839732</v>
      </c>
      <c r="G630" s="68"/>
      <c r="H630" s="68"/>
      <c r="I630" s="68" t="s">
        <v>5020</v>
      </c>
      <c r="J630" s="68" t="s">
        <v>5021</v>
      </c>
      <c r="K630" s="105" t="s">
        <v>5022</v>
      </c>
      <c r="L630" s="68" t="s">
        <v>5023</v>
      </c>
      <c r="M630" s="68" t="s">
        <v>3138</v>
      </c>
      <c r="N630" s="71">
        <v>5581988955825</v>
      </c>
      <c r="O630" s="71" t="s">
        <v>106</v>
      </c>
      <c r="P630" s="71"/>
      <c r="Q630" s="68" t="s">
        <v>66</v>
      </c>
      <c r="R630" s="68" t="str" cm="1">
        <f t="array" ref="R630">_xlfn.IFS(BaseClientes[[#This Row],[tipoDeCliente]]="ADVISOR","ADVISOR",BaseClientes[[#This Row],[tipoDeCliente]]="FAMILIA","RETENCAO",BaseClientes[[#This Row],[tipoDeCliente]]="RETENCAO","RETENCAO",BaseClientes[[#This Row],[tipoDeCliente]]="NORMAL","CONSULTORIA",BaseClientes[[#This Row],[tipoDeCliente]]="HIBRIDO","CONSULTORIA")</f>
        <v>CONSULTORIA</v>
      </c>
      <c r="S630" s="68" t="s">
        <v>49</v>
      </c>
      <c r="T630" s="68" t="s">
        <v>50</v>
      </c>
      <c r="U630" s="68" t="s">
        <v>1757</v>
      </c>
      <c r="V630" s="71">
        <v>5581988955825</v>
      </c>
      <c r="W630" s="69">
        <v>45190</v>
      </c>
      <c r="X630" s="69">
        <v>45202</v>
      </c>
      <c r="Y630" s="68" t="s">
        <v>3668</v>
      </c>
      <c r="Z630" s="68" t="s">
        <v>5023</v>
      </c>
      <c r="AA630" s="68" t="s">
        <v>3138</v>
      </c>
      <c r="AB630" s="68" t="s">
        <v>3905</v>
      </c>
      <c r="AC630" s="68" t="s">
        <v>140</v>
      </c>
      <c r="AD630" s="68" t="s">
        <v>54</v>
      </c>
      <c r="AE630" s="68" t="s">
        <v>176</v>
      </c>
      <c r="AF630" s="72">
        <v>1</v>
      </c>
      <c r="AG630" s="68">
        <v>7</v>
      </c>
      <c r="AH630" s="68" t="s">
        <v>54</v>
      </c>
      <c r="AI630" s="68" t="s">
        <v>56</v>
      </c>
      <c r="AJ630" s="68" t="s">
        <v>54</v>
      </c>
      <c r="AK630" s="68" t="str" cm="1">
        <f t="array" ref="AK6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0" s="69" t="s">
        <v>58</v>
      </c>
      <c r="AM630" s="69"/>
    </row>
    <row r="631" spans="1:39" ht="15" customHeight="1" x14ac:dyDescent="0.3">
      <c r="A631" s="68">
        <v>712</v>
      </c>
      <c r="B631" s="68" t="s">
        <v>3128</v>
      </c>
      <c r="C631" s="69">
        <v>31183</v>
      </c>
      <c r="D631" s="68" t="s">
        <v>40</v>
      </c>
      <c r="E631" s="71">
        <v>4092023712</v>
      </c>
      <c r="F631" s="68">
        <v>2690015</v>
      </c>
      <c r="G631" s="68"/>
      <c r="H631" s="68"/>
      <c r="I631" s="68" t="s">
        <v>4946</v>
      </c>
      <c r="J631" s="68" t="s">
        <v>4947</v>
      </c>
      <c r="K631" s="70" t="s">
        <v>4948</v>
      </c>
      <c r="L631" s="68" t="s">
        <v>4941</v>
      </c>
      <c r="M631" s="68" t="s">
        <v>3128</v>
      </c>
      <c r="N631" s="71">
        <v>5531993104274</v>
      </c>
      <c r="O631" s="71" t="s">
        <v>106</v>
      </c>
      <c r="P631" s="71"/>
      <c r="Q631" s="68" t="s">
        <v>66</v>
      </c>
      <c r="R631" s="68" t="str" cm="1">
        <f t="array" ref="R631">_xlfn.IFS(BaseClientes[[#This Row],[tipoDeCliente]]="ADVISOR","ADVISOR",BaseClientes[[#This Row],[tipoDeCliente]]="FAMILIA","RETENCAO",BaseClientes[[#This Row],[tipoDeCliente]]="RETENCAO","RETENCAO",BaseClientes[[#This Row],[tipoDeCliente]]="NORMAL","CONSULTORIA",BaseClientes[[#This Row],[tipoDeCliente]]="HIBRIDO","CONSULTORIA")</f>
        <v>CONSULTORIA</v>
      </c>
      <c r="S631" s="68" t="s">
        <v>895</v>
      </c>
      <c r="T631" s="68" t="s">
        <v>896</v>
      </c>
      <c r="U631" s="68" t="s">
        <v>4940</v>
      </c>
      <c r="V631" s="71">
        <v>5531993104274</v>
      </c>
      <c r="W631" s="69">
        <v>45173</v>
      </c>
      <c r="X631" s="69">
        <v>45173</v>
      </c>
      <c r="Y631" s="68" t="s">
        <v>3669</v>
      </c>
      <c r="Z631" s="68" t="s">
        <v>4941</v>
      </c>
      <c r="AA631" s="68" t="s">
        <v>3128</v>
      </c>
      <c r="AB631" s="68" t="s">
        <v>3947</v>
      </c>
      <c r="AC631" s="68" t="s">
        <v>53</v>
      </c>
      <c r="AD631" s="68" t="s">
        <v>4917</v>
      </c>
      <c r="AE631" s="68" t="s">
        <v>176</v>
      </c>
      <c r="AF631" s="72">
        <v>1</v>
      </c>
      <c r="AG631" s="68">
        <v>5</v>
      </c>
      <c r="AH631" s="68" t="s">
        <v>54</v>
      </c>
      <c r="AI631" s="68" t="s">
        <v>56</v>
      </c>
      <c r="AJ631" s="68" t="s">
        <v>54</v>
      </c>
      <c r="AK631" s="68" t="str" cm="1">
        <f t="array" ref="AK6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1" s="69" t="s">
        <v>58</v>
      </c>
      <c r="AM631" s="69"/>
    </row>
    <row r="632" spans="1:39" ht="15" customHeight="1" x14ac:dyDescent="0.3">
      <c r="A632" s="68">
        <v>714</v>
      </c>
      <c r="B632" s="68" t="s">
        <v>3522</v>
      </c>
      <c r="C632" s="69">
        <v>30415</v>
      </c>
      <c r="D632" s="68" t="s">
        <v>72</v>
      </c>
      <c r="E632" s="71">
        <v>4092023714</v>
      </c>
      <c r="F632" s="68">
        <v>11520662</v>
      </c>
      <c r="G632" s="68"/>
      <c r="H632" s="68"/>
      <c r="I632" s="68" t="s">
        <v>42</v>
      </c>
      <c r="J632" s="68" t="s">
        <v>4937</v>
      </c>
      <c r="K632" s="70" t="s">
        <v>4938</v>
      </c>
      <c r="L632" s="68" t="s">
        <v>4939</v>
      </c>
      <c r="M632" s="68" t="s">
        <v>3522</v>
      </c>
      <c r="N632" s="71">
        <v>5531991921700</v>
      </c>
      <c r="O632" s="71" t="s">
        <v>106</v>
      </c>
      <c r="P632" s="71"/>
      <c r="Q632" s="68" t="s">
        <v>66</v>
      </c>
      <c r="R632" s="68" t="str" cm="1">
        <f t="array" ref="R632">_xlfn.IFS(BaseClientes[[#This Row],[tipoDeCliente]]="ADVISOR","ADVISOR",BaseClientes[[#This Row],[tipoDeCliente]]="FAMILIA","RETENCAO",BaseClientes[[#This Row],[tipoDeCliente]]="RETENCAO","RETENCAO",BaseClientes[[#This Row],[tipoDeCliente]]="NORMAL","CONSULTORIA",BaseClientes[[#This Row],[tipoDeCliente]]="HIBRIDO","CONSULTORIA")</f>
        <v>CONSULTORIA</v>
      </c>
      <c r="S632" s="68" t="s">
        <v>895</v>
      </c>
      <c r="T632" s="68" t="s">
        <v>896</v>
      </c>
      <c r="U632" s="68" t="s">
        <v>4940</v>
      </c>
      <c r="V632" s="71">
        <v>5531991921700</v>
      </c>
      <c r="W632" s="69">
        <v>45173</v>
      </c>
      <c r="X632" s="69">
        <v>45173</v>
      </c>
      <c r="Y632" s="68" t="s">
        <v>3669</v>
      </c>
      <c r="Z632" s="68" t="s">
        <v>4941</v>
      </c>
      <c r="AA632" s="68" t="s">
        <v>3128</v>
      </c>
      <c r="AB632" s="68" t="s">
        <v>3894</v>
      </c>
      <c r="AC632" s="68" t="s">
        <v>53</v>
      </c>
      <c r="AD632" s="68" t="s">
        <v>4917</v>
      </c>
      <c r="AE632" s="68" t="s">
        <v>176</v>
      </c>
      <c r="AF632" s="72">
        <v>1</v>
      </c>
      <c r="AG632" s="68">
        <v>5</v>
      </c>
      <c r="AH632" s="68" t="s">
        <v>54</v>
      </c>
      <c r="AI632" s="68" t="s">
        <v>56</v>
      </c>
      <c r="AJ632" s="68" t="s">
        <v>54</v>
      </c>
      <c r="AK632" s="68" t="str" cm="1">
        <f t="array" ref="AK6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2" s="69" t="s">
        <v>69</v>
      </c>
      <c r="AM632" s="69">
        <v>45803</v>
      </c>
    </row>
    <row r="633" spans="1:39" ht="15" customHeight="1" x14ac:dyDescent="0.3">
      <c r="A633" s="68">
        <v>715</v>
      </c>
      <c r="B633" s="68" t="s">
        <v>804</v>
      </c>
      <c r="C633" s="69">
        <v>34343</v>
      </c>
      <c r="D633" s="68" t="s">
        <v>40</v>
      </c>
      <c r="E633" s="71">
        <v>5042023715</v>
      </c>
      <c r="F633" s="68">
        <v>11236647</v>
      </c>
      <c r="G633" s="68"/>
      <c r="H633" s="68"/>
      <c r="I633" s="68" t="s">
        <v>4534</v>
      </c>
      <c r="J633" s="68" t="s">
        <v>808</v>
      </c>
      <c r="K633" s="70" t="s">
        <v>809</v>
      </c>
      <c r="L633" s="68" t="s">
        <v>4535</v>
      </c>
      <c r="M633" s="68" t="s">
        <v>804</v>
      </c>
      <c r="N633" s="71">
        <v>5511997001994</v>
      </c>
      <c r="O633" s="71" t="s">
        <v>65</v>
      </c>
      <c r="P633" s="71" t="s">
        <v>65</v>
      </c>
      <c r="Q633" s="68" t="s">
        <v>66</v>
      </c>
      <c r="R633" s="68" t="str" cm="1">
        <f t="array" ref="R633">_xlfn.IFS(BaseClientes[[#This Row],[tipoDeCliente]]="ADVISOR","ADVISOR",BaseClientes[[#This Row],[tipoDeCliente]]="FAMILIA","RETENCAO",BaseClientes[[#This Row],[tipoDeCliente]]="RETENCAO","RETENCAO",BaseClientes[[#This Row],[tipoDeCliente]]="NORMAL","CONSULTORIA",BaseClientes[[#This Row],[tipoDeCliente]]="HIBRIDO","CONSULTORIA")</f>
        <v>CONSULTORIA</v>
      </c>
      <c r="S633" s="68" t="s">
        <v>2799</v>
      </c>
      <c r="T633" s="68" t="s">
        <v>185</v>
      </c>
      <c r="U633" s="68" t="s">
        <v>811</v>
      </c>
      <c r="V633" s="71">
        <v>5511997001994</v>
      </c>
      <c r="W633" s="69">
        <v>45021</v>
      </c>
      <c r="X633" s="69">
        <v>45021</v>
      </c>
      <c r="Y633" s="68" t="s">
        <v>810</v>
      </c>
      <c r="Z633" s="68" t="s">
        <v>807</v>
      </c>
      <c r="AA633" s="68" t="s">
        <v>804</v>
      </c>
      <c r="AB633" s="68" t="s">
        <v>3893</v>
      </c>
      <c r="AC633" s="68" t="s">
        <v>53</v>
      </c>
      <c r="AD633" s="68" t="s">
        <v>56</v>
      </c>
      <c r="AE633" s="68" t="s">
        <v>176</v>
      </c>
      <c r="AF633" s="72">
        <v>1</v>
      </c>
      <c r="AG633" s="68">
        <v>1</v>
      </c>
      <c r="AH633" s="68" t="s">
        <v>54</v>
      </c>
      <c r="AI633" s="68" t="s">
        <v>56</v>
      </c>
      <c r="AJ633" s="68" t="s">
        <v>54</v>
      </c>
      <c r="AK633" s="68" t="str" cm="1">
        <f t="array" ref="AK6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3" s="69" t="s">
        <v>58</v>
      </c>
      <c r="AM633" s="69"/>
    </row>
    <row r="634" spans="1:39" ht="15" customHeight="1" x14ac:dyDescent="0.3">
      <c r="A634" s="68">
        <v>716</v>
      </c>
      <c r="B634" s="68" t="s">
        <v>3132</v>
      </c>
      <c r="C634" s="69">
        <v>23077</v>
      </c>
      <c r="D634" s="68" t="s">
        <v>40</v>
      </c>
      <c r="E634" s="71">
        <v>6092023716</v>
      </c>
      <c r="F634" s="68">
        <v>12382865</v>
      </c>
      <c r="G634" s="68">
        <v>8157104</v>
      </c>
      <c r="H634" s="68"/>
      <c r="I634" s="68" t="s">
        <v>4961</v>
      </c>
      <c r="J634" s="68" t="s">
        <v>4962</v>
      </c>
      <c r="K634" s="70" t="s">
        <v>4963</v>
      </c>
      <c r="L634" s="68" t="s">
        <v>4964</v>
      </c>
      <c r="M634" s="68" t="s">
        <v>3132</v>
      </c>
      <c r="N634" s="71">
        <v>5581991116549</v>
      </c>
      <c r="O634" s="71" t="s">
        <v>65</v>
      </c>
      <c r="P634" s="71"/>
      <c r="Q634" s="68" t="s">
        <v>66</v>
      </c>
      <c r="R634" s="68" t="str" cm="1">
        <f t="array" ref="R634">_xlfn.IFS(BaseClientes[[#This Row],[tipoDeCliente]]="ADVISOR","ADVISOR",BaseClientes[[#This Row],[tipoDeCliente]]="FAMILIA","RETENCAO",BaseClientes[[#This Row],[tipoDeCliente]]="RETENCAO","RETENCAO",BaseClientes[[#This Row],[tipoDeCliente]]="NORMAL","CONSULTORIA",BaseClientes[[#This Row],[tipoDeCliente]]="HIBRIDO","CONSULTORIA")</f>
        <v>CONSULTORIA</v>
      </c>
      <c r="S634" s="68" t="s">
        <v>49</v>
      </c>
      <c r="T634" s="68" t="s">
        <v>50</v>
      </c>
      <c r="U634" s="68" t="s">
        <v>4965</v>
      </c>
      <c r="V634" s="71">
        <v>5581991116549</v>
      </c>
      <c r="W634" s="69">
        <v>45175</v>
      </c>
      <c r="X634" s="69">
        <v>45175</v>
      </c>
      <c r="Y634" s="68" t="s">
        <v>845</v>
      </c>
      <c r="Z634" s="68" t="s">
        <v>4964</v>
      </c>
      <c r="AA634" s="68" t="s">
        <v>3132</v>
      </c>
      <c r="AB634" s="68" t="s">
        <v>3950</v>
      </c>
      <c r="AC634" s="68" t="s">
        <v>53</v>
      </c>
      <c r="AD634" s="68" t="s">
        <v>54</v>
      </c>
      <c r="AE634" s="68" t="s">
        <v>176</v>
      </c>
      <c r="AF634" s="72">
        <v>1</v>
      </c>
      <c r="AG634" s="68">
        <v>1</v>
      </c>
      <c r="AH634" s="68" t="s">
        <v>54</v>
      </c>
      <c r="AI634" s="68" t="s">
        <v>56</v>
      </c>
      <c r="AJ634" s="68" t="s">
        <v>54</v>
      </c>
      <c r="AK634" s="68" t="str" cm="1">
        <f t="array" ref="AK6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4" s="69" t="s">
        <v>58</v>
      </c>
      <c r="AM634" s="69"/>
    </row>
    <row r="635" spans="1:39" ht="15" customHeight="1" x14ac:dyDescent="0.3">
      <c r="A635" s="68">
        <v>717</v>
      </c>
      <c r="B635" s="68" t="s">
        <v>3426</v>
      </c>
      <c r="C635" s="69">
        <v>36819</v>
      </c>
      <c r="D635" s="68" t="s">
        <v>72</v>
      </c>
      <c r="E635" s="71">
        <v>13102023717</v>
      </c>
      <c r="F635" s="68">
        <v>12872163</v>
      </c>
      <c r="G635" s="68"/>
      <c r="H635" s="68"/>
      <c r="I635" s="68" t="s">
        <v>42</v>
      </c>
      <c r="J635" s="68" t="s">
        <v>5045</v>
      </c>
      <c r="K635" s="70" t="s">
        <v>5046</v>
      </c>
      <c r="L635" s="68" t="s">
        <v>5047</v>
      </c>
      <c r="M635" s="68" t="s">
        <v>3426</v>
      </c>
      <c r="N635" s="71">
        <v>5581994573207</v>
      </c>
      <c r="O635" s="71"/>
      <c r="P635" s="71"/>
      <c r="Q635" s="68" t="s">
        <v>66</v>
      </c>
      <c r="R635" s="68" t="str" cm="1">
        <f t="array" ref="R635">_xlfn.IFS(BaseClientes[[#This Row],[tipoDeCliente]]="ADVISOR","ADVISOR",BaseClientes[[#This Row],[tipoDeCliente]]="FAMILIA","RETENCAO",BaseClientes[[#This Row],[tipoDeCliente]]="RETENCAO","RETENCAO",BaseClientes[[#This Row],[tipoDeCliente]]="NORMAL","CONSULTORIA",BaseClientes[[#This Row],[tipoDeCliente]]="HIBRIDO","CONSULTORIA")</f>
        <v>RETENCAO</v>
      </c>
      <c r="S635" s="68" t="s">
        <v>5048</v>
      </c>
      <c r="T635" s="68" t="s">
        <v>50</v>
      </c>
      <c r="U635" s="68" t="s">
        <v>5049</v>
      </c>
      <c r="V635" s="71">
        <v>5581994573207</v>
      </c>
      <c r="W635" s="69">
        <v>45212</v>
      </c>
      <c r="X635" s="69">
        <v>45212</v>
      </c>
      <c r="Y635" s="68" t="s">
        <v>3712</v>
      </c>
      <c r="Z635" s="68" t="s">
        <v>5047</v>
      </c>
      <c r="AA635" s="68" t="s">
        <v>3426</v>
      </c>
      <c r="AB635" s="68" t="s">
        <v>3894</v>
      </c>
      <c r="AC635" s="68" t="s">
        <v>140</v>
      </c>
      <c r="AD635" s="68" t="s">
        <v>56</v>
      </c>
      <c r="AE635" s="68" t="s">
        <v>68</v>
      </c>
      <c r="AF635" s="72">
        <v>0</v>
      </c>
      <c r="AG635" s="68"/>
      <c r="AH635" s="68" t="s">
        <v>56</v>
      </c>
      <c r="AI635" s="68" t="s">
        <v>56</v>
      </c>
      <c r="AJ635" s="68" t="s">
        <v>56</v>
      </c>
      <c r="AK635" s="68" t="str" cm="1">
        <f t="array" ref="AK6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5" s="69" t="s">
        <v>69</v>
      </c>
      <c r="AM635" s="69">
        <v>45803</v>
      </c>
    </row>
    <row r="636" spans="1:39" ht="15" customHeight="1" x14ac:dyDescent="0.3">
      <c r="A636" s="68">
        <v>719</v>
      </c>
      <c r="B636" s="68" t="s">
        <v>2817</v>
      </c>
      <c r="C636" s="69">
        <v>34777</v>
      </c>
      <c r="D636" s="68" t="s">
        <v>40</v>
      </c>
      <c r="E636" s="71">
        <v>31082023719</v>
      </c>
      <c r="F636" s="68">
        <v>9832938</v>
      </c>
      <c r="G636" s="68">
        <v>5663024</v>
      </c>
      <c r="H636" s="68"/>
      <c r="I636" s="68" t="s">
        <v>4926</v>
      </c>
      <c r="J636" s="68" t="s">
        <v>2818</v>
      </c>
      <c r="K636" s="105" t="s">
        <v>2819</v>
      </c>
      <c r="L636" s="68" t="s">
        <v>4927</v>
      </c>
      <c r="M636" s="68" t="s">
        <v>2817</v>
      </c>
      <c r="N636" s="71">
        <v>5581999849882</v>
      </c>
      <c r="O636" s="71" t="s">
        <v>65</v>
      </c>
      <c r="P636" s="71"/>
      <c r="Q636" s="68" t="s">
        <v>66</v>
      </c>
      <c r="R636" s="68" t="str" cm="1">
        <f t="array" ref="R636">_xlfn.IFS(BaseClientes[[#This Row],[tipoDeCliente]]="ADVISOR","ADVISOR",BaseClientes[[#This Row],[tipoDeCliente]]="FAMILIA","RETENCAO",BaseClientes[[#This Row],[tipoDeCliente]]="RETENCAO","RETENCAO",BaseClientes[[#This Row],[tipoDeCliente]]="NORMAL","CONSULTORIA",BaseClientes[[#This Row],[tipoDeCliente]]="HIBRIDO","CONSULTORIA")</f>
        <v>CONSULTORIA</v>
      </c>
      <c r="S636" s="68" t="s">
        <v>2407</v>
      </c>
      <c r="T636" s="68" t="s">
        <v>50</v>
      </c>
      <c r="U636" s="68" t="s">
        <v>2821</v>
      </c>
      <c r="V636" s="71">
        <v>5581999849882</v>
      </c>
      <c r="W636" s="69">
        <v>45169</v>
      </c>
      <c r="X636" s="69">
        <v>45169</v>
      </c>
      <c r="Y636" s="68" t="s">
        <v>4928</v>
      </c>
      <c r="Z636" s="68" t="s">
        <v>4927</v>
      </c>
      <c r="AA636" s="68" t="s">
        <v>2817</v>
      </c>
      <c r="AB636" s="68" t="s">
        <v>769</v>
      </c>
      <c r="AC636" s="68" t="s">
        <v>140</v>
      </c>
      <c r="AD636" s="68" t="s">
        <v>54</v>
      </c>
      <c r="AE636" s="68" t="s">
        <v>176</v>
      </c>
      <c r="AF636" s="72">
        <v>1</v>
      </c>
      <c r="AG636" s="68" t="s">
        <v>3059</v>
      </c>
      <c r="AH636" s="68" t="s">
        <v>54</v>
      </c>
      <c r="AI636" s="68" t="s">
        <v>56</v>
      </c>
      <c r="AJ636" s="68" t="s">
        <v>54</v>
      </c>
      <c r="AK636" s="68" t="str" cm="1">
        <f t="array" ref="AK6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6" s="69" t="s">
        <v>58</v>
      </c>
      <c r="AM636" s="69"/>
    </row>
    <row r="637" spans="1:39" ht="15" customHeight="1" x14ac:dyDescent="0.3">
      <c r="A637" s="68">
        <v>720</v>
      </c>
      <c r="B637" s="68" t="s">
        <v>2834</v>
      </c>
      <c r="C637" s="69">
        <v>24517</v>
      </c>
      <c r="D637" s="68" t="s">
        <v>72</v>
      </c>
      <c r="E637" s="71">
        <v>28092023720</v>
      </c>
      <c r="F637" s="68">
        <v>2720729</v>
      </c>
      <c r="G637" s="68"/>
      <c r="H637" s="68"/>
      <c r="I637" s="68" t="s">
        <v>5036</v>
      </c>
      <c r="J637" s="68" t="s">
        <v>2829</v>
      </c>
      <c r="K637" s="70" t="s">
        <v>2830</v>
      </c>
      <c r="L637" s="68" t="s">
        <v>5035</v>
      </c>
      <c r="M637" s="68" t="s">
        <v>2828</v>
      </c>
      <c r="N637" s="71" t="s">
        <v>2832</v>
      </c>
      <c r="O637" s="71" t="s">
        <v>65</v>
      </c>
      <c r="P637" s="71" t="s">
        <v>65</v>
      </c>
      <c r="Q637" s="68" t="s">
        <v>66</v>
      </c>
      <c r="R637" s="68" t="str" cm="1">
        <f t="array" ref="R637">_xlfn.IFS(BaseClientes[[#This Row],[tipoDeCliente]]="ADVISOR","ADVISOR",BaseClientes[[#This Row],[tipoDeCliente]]="FAMILIA","RETENCAO",BaseClientes[[#This Row],[tipoDeCliente]]="RETENCAO","RETENCAO",BaseClientes[[#This Row],[tipoDeCliente]]="NORMAL","CONSULTORIA",BaseClientes[[#This Row],[tipoDeCliente]]="HIBRIDO","CONSULTORIA")</f>
        <v>CONSULTORIA</v>
      </c>
      <c r="S637" s="68" t="s">
        <v>2478</v>
      </c>
      <c r="T637" s="68" t="s">
        <v>196</v>
      </c>
      <c r="U637" s="68" t="s">
        <v>2833</v>
      </c>
      <c r="V637" s="71" t="s">
        <v>2832</v>
      </c>
      <c r="W637" s="69">
        <v>45197</v>
      </c>
      <c r="X637" s="69">
        <v>45197</v>
      </c>
      <c r="Y637" s="68" t="s">
        <v>2831</v>
      </c>
      <c r="Z637" s="68" t="s">
        <v>5035</v>
      </c>
      <c r="AA637" s="68" t="s">
        <v>2834</v>
      </c>
      <c r="AB637" s="68" t="s">
        <v>3899</v>
      </c>
      <c r="AC637" s="68" t="s">
        <v>53</v>
      </c>
      <c r="AD637" s="68" t="s">
        <v>56</v>
      </c>
      <c r="AE637" s="68" t="s">
        <v>176</v>
      </c>
      <c r="AF637" s="72">
        <v>1</v>
      </c>
      <c r="AG637" s="68" t="s">
        <v>187</v>
      </c>
      <c r="AH637" s="68" t="s">
        <v>54</v>
      </c>
      <c r="AI637" s="68" t="s">
        <v>56</v>
      </c>
      <c r="AJ637" s="68" t="s">
        <v>54</v>
      </c>
      <c r="AK637" s="68" t="str" cm="1">
        <f t="array" ref="AK6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7" s="69" t="s">
        <v>58</v>
      </c>
      <c r="AM637" s="69"/>
    </row>
    <row r="638" spans="1:39" ht="15" customHeight="1" x14ac:dyDescent="0.3">
      <c r="A638" s="68">
        <v>721</v>
      </c>
      <c r="B638" s="68" t="s">
        <v>3116</v>
      </c>
      <c r="C638" s="69">
        <v>30440</v>
      </c>
      <c r="D638" s="68" t="s">
        <v>40</v>
      </c>
      <c r="E638" s="71">
        <v>21092023721</v>
      </c>
      <c r="F638" s="68"/>
      <c r="G638" s="68"/>
      <c r="H638" s="68"/>
      <c r="I638" s="68" t="s">
        <v>42</v>
      </c>
      <c r="J638" s="68" t="s">
        <v>4813</v>
      </c>
      <c r="K638" s="70" t="s">
        <v>4814</v>
      </c>
      <c r="L638" s="68" t="s">
        <v>3680</v>
      </c>
      <c r="M638" s="68" t="s">
        <v>3116</v>
      </c>
      <c r="N638" s="71">
        <v>5581981878881</v>
      </c>
      <c r="O638" s="71" t="s">
        <v>65</v>
      </c>
      <c r="P638" s="71"/>
      <c r="Q638" s="68" t="s">
        <v>66</v>
      </c>
      <c r="R638" s="68" t="str" cm="1">
        <f t="array" ref="R638">_xlfn.IFS(BaseClientes[[#This Row],[tipoDeCliente]]="ADVISOR","ADVISOR",BaseClientes[[#This Row],[tipoDeCliente]]="FAMILIA","RETENCAO",BaseClientes[[#This Row],[tipoDeCliente]]="RETENCAO","RETENCAO",BaseClientes[[#This Row],[tipoDeCliente]]="NORMAL","CONSULTORIA",BaseClientes[[#This Row],[tipoDeCliente]]="HIBRIDO","CONSULTORIA")</f>
        <v>RETENCAO</v>
      </c>
      <c r="S638" s="68" t="s">
        <v>1009</v>
      </c>
      <c r="T638" s="68" t="s">
        <v>50</v>
      </c>
      <c r="U638" s="68" t="s">
        <v>4815</v>
      </c>
      <c r="V638" s="71">
        <v>5581981764504</v>
      </c>
      <c r="W638" s="69">
        <v>45190</v>
      </c>
      <c r="X638" s="69">
        <v>45125</v>
      </c>
      <c r="Y638" s="68" t="s">
        <v>3680</v>
      </c>
      <c r="Z638" s="68" t="s">
        <v>3680</v>
      </c>
      <c r="AA638" s="68" t="s">
        <v>3116</v>
      </c>
      <c r="AB638" s="68" t="s">
        <v>3893</v>
      </c>
      <c r="AC638" s="68" t="s">
        <v>53</v>
      </c>
      <c r="AD638" s="68" t="s">
        <v>54</v>
      </c>
      <c r="AE638" s="68" t="s">
        <v>68</v>
      </c>
      <c r="AF638" s="72">
        <v>0</v>
      </c>
      <c r="AG638" s="68"/>
      <c r="AH638" s="68" t="s">
        <v>54</v>
      </c>
      <c r="AI638" s="68" t="s">
        <v>54</v>
      </c>
      <c r="AJ638" s="68" t="s">
        <v>54</v>
      </c>
      <c r="AK638" s="68" t="str" cm="1">
        <f t="array" ref="AK6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8" s="69" t="s">
        <v>69</v>
      </c>
      <c r="AM638" s="69">
        <v>45260</v>
      </c>
    </row>
    <row r="639" spans="1:39" ht="15" customHeight="1" x14ac:dyDescent="0.3">
      <c r="A639" s="68">
        <v>722</v>
      </c>
      <c r="B639" s="68" t="s">
        <v>3508</v>
      </c>
      <c r="C639" s="69">
        <v>30467</v>
      </c>
      <c r="D639" s="68" t="s">
        <v>72</v>
      </c>
      <c r="E639" s="71">
        <v>21092023722</v>
      </c>
      <c r="F639" s="68"/>
      <c r="G639" s="68"/>
      <c r="H639" s="68"/>
      <c r="I639" s="68" t="s">
        <v>42</v>
      </c>
      <c r="J639" s="68" t="s">
        <v>4816</v>
      </c>
      <c r="K639" s="70" t="s">
        <v>4817</v>
      </c>
      <c r="L639" s="68" t="s">
        <v>4818</v>
      </c>
      <c r="M639" s="68" t="s">
        <v>3116</v>
      </c>
      <c r="N639" s="71">
        <v>5581981878881</v>
      </c>
      <c r="O639" s="71" t="s">
        <v>65</v>
      </c>
      <c r="P639" s="71"/>
      <c r="Q639" s="68" t="s">
        <v>66</v>
      </c>
      <c r="R639" s="68" t="str" cm="1">
        <f t="array" ref="R639">_xlfn.IFS(BaseClientes[[#This Row],[tipoDeCliente]]="ADVISOR","ADVISOR",BaseClientes[[#This Row],[tipoDeCliente]]="FAMILIA","RETENCAO",BaseClientes[[#This Row],[tipoDeCliente]]="RETENCAO","RETENCAO",BaseClientes[[#This Row],[tipoDeCliente]]="NORMAL","CONSULTORIA",BaseClientes[[#This Row],[tipoDeCliente]]="HIBRIDO","CONSULTORIA")</f>
        <v>RETENCAO</v>
      </c>
      <c r="S639" s="68" t="s">
        <v>1009</v>
      </c>
      <c r="T639" s="68" t="s">
        <v>50</v>
      </c>
      <c r="U639" s="68" t="s">
        <v>4815</v>
      </c>
      <c r="V639" s="71">
        <v>5581981764504</v>
      </c>
      <c r="W639" s="69">
        <v>45190</v>
      </c>
      <c r="X639" s="69">
        <v>45125</v>
      </c>
      <c r="Y639" s="68" t="s">
        <v>3680</v>
      </c>
      <c r="Z639" s="68" t="s">
        <v>3680</v>
      </c>
      <c r="AA639" s="68" t="s">
        <v>3116</v>
      </c>
      <c r="AB639" s="68" t="s">
        <v>3893</v>
      </c>
      <c r="AC639" s="68" t="s">
        <v>53</v>
      </c>
      <c r="AD639" s="68" t="s">
        <v>54</v>
      </c>
      <c r="AE639" s="68" t="s">
        <v>68</v>
      </c>
      <c r="AF639" s="72">
        <v>0</v>
      </c>
      <c r="AG639" s="68"/>
      <c r="AH639" s="68" t="s">
        <v>54</v>
      </c>
      <c r="AI639" s="68" t="s">
        <v>54</v>
      </c>
      <c r="AJ639" s="68" t="s">
        <v>54</v>
      </c>
      <c r="AK639" s="68" t="str" cm="1">
        <f t="array" ref="AK6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9" s="69" t="s">
        <v>69</v>
      </c>
      <c r="AM639" s="69">
        <v>45260</v>
      </c>
    </row>
    <row r="640" spans="1:39" ht="15" customHeight="1" x14ac:dyDescent="0.3">
      <c r="A640" s="68">
        <v>723</v>
      </c>
      <c r="B640" s="68" t="s">
        <v>3142</v>
      </c>
      <c r="C640" s="69">
        <v>33778</v>
      </c>
      <c r="D640" s="68" t="s">
        <v>40</v>
      </c>
      <c r="E640" s="71">
        <v>17102023723</v>
      </c>
      <c r="F640" s="68">
        <v>13277518</v>
      </c>
      <c r="G640" s="68"/>
      <c r="H640" s="68"/>
      <c r="I640" s="68" t="s">
        <v>5050</v>
      </c>
      <c r="J640" s="68" t="s">
        <v>5051</v>
      </c>
      <c r="K640" s="70" t="s">
        <v>5052</v>
      </c>
      <c r="L640" s="68" t="s">
        <v>5053</v>
      </c>
      <c r="M640" s="68" t="s">
        <v>3142</v>
      </c>
      <c r="N640" s="71">
        <v>5581999265556</v>
      </c>
      <c r="O640" s="71" t="s">
        <v>65</v>
      </c>
      <c r="P640" s="71"/>
      <c r="Q640" s="68" t="s">
        <v>66</v>
      </c>
      <c r="R640" s="68" t="str" cm="1">
        <f t="array" ref="R640">_xlfn.IFS(BaseClientes[[#This Row],[tipoDeCliente]]="ADVISOR","ADVISOR",BaseClientes[[#This Row],[tipoDeCliente]]="FAMILIA","RETENCAO",BaseClientes[[#This Row],[tipoDeCliente]]="RETENCAO","RETENCAO",BaseClientes[[#This Row],[tipoDeCliente]]="NORMAL","CONSULTORIA",BaseClientes[[#This Row],[tipoDeCliente]]="HIBRIDO","CONSULTORIA")</f>
        <v>CONSULTORIA</v>
      </c>
      <c r="S640" s="68" t="s">
        <v>49</v>
      </c>
      <c r="T640" s="68" t="s">
        <v>50</v>
      </c>
      <c r="U640" s="68" t="s">
        <v>5054</v>
      </c>
      <c r="V640" s="71">
        <v>5581999265556</v>
      </c>
      <c r="W640" s="69">
        <v>45216</v>
      </c>
      <c r="X640" s="69">
        <v>45216</v>
      </c>
      <c r="Y640" s="68" t="s">
        <v>3670</v>
      </c>
      <c r="Z640" s="68" t="s">
        <v>5053</v>
      </c>
      <c r="AA640" s="68" t="s">
        <v>3142</v>
      </c>
      <c r="AB640" s="68" t="s">
        <v>3893</v>
      </c>
      <c r="AC640" s="68" t="s">
        <v>140</v>
      </c>
      <c r="AD640" s="68" t="s">
        <v>54</v>
      </c>
      <c r="AE640" s="68" t="s">
        <v>176</v>
      </c>
      <c r="AF640" s="72">
        <v>1</v>
      </c>
      <c r="AG640" s="68">
        <v>7</v>
      </c>
      <c r="AH640" s="68" t="s">
        <v>54</v>
      </c>
      <c r="AI640" s="68" t="s">
        <v>56</v>
      </c>
      <c r="AJ640" s="68" t="s">
        <v>54</v>
      </c>
      <c r="AK640" s="68" t="str" cm="1">
        <f t="array" ref="AK6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0" s="69" t="s">
        <v>58</v>
      </c>
      <c r="AM640" s="69"/>
    </row>
    <row r="641" spans="1:39" ht="15" customHeight="1" x14ac:dyDescent="0.3">
      <c r="A641" s="68">
        <v>725</v>
      </c>
      <c r="B641" s="68" t="s">
        <v>3146</v>
      </c>
      <c r="C641" s="69">
        <v>32837</v>
      </c>
      <c r="D641" s="68" t="s">
        <v>40</v>
      </c>
      <c r="E641" s="71">
        <v>11900725</v>
      </c>
      <c r="F641" s="68">
        <v>12591137</v>
      </c>
      <c r="G641" s="68"/>
      <c r="H641" s="68"/>
      <c r="I641" s="68" t="s">
        <v>42</v>
      </c>
      <c r="J641" s="68" t="s">
        <v>5081</v>
      </c>
      <c r="K641" s="70" t="s">
        <v>5082</v>
      </c>
      <c r="L641" s="68" t="s">
        <v>5083</v>
      </c>
      <c r="M641" s="68" t="s">
        <v>3146</v>
      </c>
      <c r="N641" s="71">
        <v>5585982098895</v>
      </c>
      <c r="O641" s="71" t="s">
        <v>106</v>
      </c>
      <c r="P641" s="71"/>
      <c r="Q641" s="68" t="s">
        <v>1749</v>
      </c>
      <c r="R641" s="68" t="str" cm="1">
        <f t="array" ref="R641">_xlfn.IFS(BaseClientes[[#This Row],[tipoDeCliente]]="ADVISOR","ADVISOR",BaseClientes[[#This Row],[tipoDeCliente]]="FAMILIA","RETENCAO",BaseClientes[[#This Row],[tipoDeCliente]]="RETENCAO","RETENCAO",BaseClientes[[#This Row],[tipoDeCliente]]="NORMAL","CONSULTORIA",BaseClientes[[#This Row],[tipoDeCliente]]="HIBRIDO","CONSULTORIA")</f>
        <v>CONSULTORIA</v>
      </c>
      <c r="S641" s="68" t="s">
        <v>5084</v>
      </c>
      <c r="T641" s="68" t="s">
        <v>407</v>
      </c>
      <c r="U641" s="68" t="s">
        <v>5085</v>
      </c>
      <c r="V641" s="71">
        <v>5585982098895</v>
      </c>
      <c r="W641" s="69">
        <v>45225</v>
      </c>
      <c r="X641" s="69">
        <v>45225</v>
      </c>
      <c r="Y641" s="68" t="s">
        <v>5083</v>
      </c>
      <c r="Z641" s="68" t="s">
        <v>5083</v>
      </c>
      <c r="AA641" s="68" t="s">
        <v>3146</v>
      </c>
      <c r="AB641" s="68" t="s">
        <v>3902</v>
      </c>
      <c r="AC641" s="68" t="s">
        <v>53</v>
      </c>
      <c r="AD641" s="68" t="s">
        <v>54</v>
      </c>
      <c r="AE641" s="68" t="s">
        <v>176</v>
      </c>
      <c r="AF641" s="72">
        <v>1</v>
      </c>
      <c r="AG641" s="68">
        <v>7</v>
      </c>
      <c r="AH641" s="68" t="s">
        <v>54</v>
      </c>
      <c r="AI641" s="68" t="s">
        <v>56</v>
      </c>
      <c r="AJ641" s="68" t="s">
        <v>54</v>
      </c>
      <c r="AK641" s="68" t="str" cm="1">
        <f t="array" ref="AK6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1" s="69" t="s">
        <v>69</v>
      </c>
      <c r="AM641" s="69">
        <v>45490</v>
      </c>
    </row>
    <row r="642" spans="1:39" ht="15" customHeight="1" x14ac:dyDescent="0.3">
      <c r="A642" s="68">
        <v>726</v>
      </c>
      <c r="B642" s="68" t="s">
        <v>3144</v>
      </c>
      <c r="C642" s="69">
        <v>28435</v>
      </c>
      <c r="D642" s="68" t="s">
        <v>72</v>
      </c>
      <c r="E642" s="71">
        <v>11900726</v>
      </c>
      <c r="F642" s="68">
        <v>4170932</v>
      </c>
      <c r="G642" s="68"/>
      <c r="H642" s="68"/>
      <c r="I642" s="68" t="s">
        <v>5066</v>
      </c>
      <c r="J642" s="68" t="s">
        <v>5067</v>
      </c>
      <c r="K642" s="70" t="s">
        <v>5068</v>
      </c>
      <c r="L642" s="68" t="s">
        <v>5069</v>
      </c>
      <c r="M642" s="68" t="s">
        <v>3144</v>
      </c>
      <c r="N642" s="71">
        <v>5581993528887</v>
      </c>
      <c r="O642" s="71" t="s">
        <v>65</v>
      </c>
      <c r="P642" s="71"/>
      <c r="Q642" s="68" t="s">
        <v>1749</v>
      </c>
      <c r="R642" s="68" t="str" cm="1">
        <f t="array" ref="R642">_xlfn.IFS(BaseClientes[[#This Row],[tipoDeCliente]]="ADVISOR","ADVISOR",BaseClientes[[#This Row],[tipoDeCliente]]="FAMILIA","RETENCAO",BaseClientes[[#This Row],[tipoDeCliente]]="RETENCAO","RETENCAO",BaseClientes[[#This Row],[tipoDeCliente]]="NORMAL","CONSULTORIA",BaseClientes[[#This Row],[tipoDeCliente]]="HIBRIDO","CONSULTORIA")</f>
        <v>CONSULTORIA</v>
      </c>
      <c r="S642" s="68" t="s">
        <v>49</v>
      </c>
      <c r="T642" s="68" t="s">
        <v>50</v>
      </c>
      <c r="U642" s="68" t="s">
        <v>5070</v>
      </c>
      <c r="V642" s="71">
        <v>5581993528887</v>
      </c>
      <c r="W642" s="69">
        <v>45218</v>
      </c>
      <c r="X642" s="69">
        <v>45230</v>
      </c>
      <c r="Y642" s="68" t="s">
        <v>3671</v>
      </c>
      <c r="Z642" s="68" t="s">
        <v>5069</v>
      </c>
      <c r="AA642" s="68" t="s">
        <v>3144</v>
      </c>
      <c r="AB642" s="68" t="s">
        <v>3893</v>
      </c>
      <c r="AC642" s="68" t="s">
        <v>53</v>
      </c>
      <c r="AD642" s="68" t="s">
        <v>54</v>
      </c>
      <c r="AE642" s="68" t="s">
        <v>176</v>
      </c>
      <c r="AF642" s="72">
        <v>1</v>
      </c>
      <c r="AG642" s="68">
        <v>8</v>
      </c>
      <c r="AH642" s="68" t="s">
        <v>54</v>
      </c>
      <c r="AI642" s="68" t="s">
        <v>56</v>
      </c>
      <c r="AJ642" s="68" t="s">
        <v>54</v>
      </c>
      <c r="AK642" s="68" t="str" cm="1">
        <f t="array" ref="AK6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2" s="69" t="s">
        <v>58</v>
      </c>
      <c r="AM642" s="69"/>
    </row>
    <row r="643" spans="1:39" ht="15" customHeight="1" x14ac:dyDescent="0.3">
      <c r="A643" s="68">
        <v>727</v>
      </c>
      <c r="B643" s="68" t="s">
        <v>2990</v>
      </c>
      <c r="C643" s="69">
        <v>22478</v>
      </c>
      <c r="D643" s="68" t="s">
        <v>40</v>
      </c>
      <c r="E643" s="71" t="str">
        <f t="shared" ref="E643:E706" si="0">_xlfn.CONCAT((TEXT(W643,"ddmmaaaa")),A643)</f>
        <v>28092023727</v>
      </c>
      <c r="F643" s="68">
        <v>9977137</v>
      </c>
      <c r="G643" s="68"/>
      <c r="H643" s="68"/>
      <c r="I643" s="68" t="s">
        <v>5033</v>
      </c>
      <c r="J643" s="68" t="s">
        <v>2991</v>
      </c>
      <c r="K643" s="70" t="s">
        <v>2992</v>
      </c>
      <c r="L643" s="68" t="s">
        <v>5034</v>
      </c>
      <c r="M643" s="68" t="s">
        <v>2828</v>
      </c>
      <c r="N643" s="71" t="s">
        <v>2832</v>
      </c>
      <c r="O643" s="71" t="s">
        <v>65</v>
      </c>
      <c r="P643" s="71"/>
      <c r="Q643" s="68" t="s">
        <v>1749</v>
      </c>
      <c r="R643" s="68" t="str" cm="1">
        <f t="array" ref="R643">_xlfn.IFS(BaseClientes[[#This Row],[tipoDeCliente]]="ADVISOR","ADVISOR",BaseClientes[[#This Row],[tipoDeCliente]]="FAMILIA","RETENCAO",BaseClientes[[#This Row],[tipoDeCliente]]="RETENCAO","RETENCAO",BaseClientes[[#This Row],[tipoDeCliente]]="NORMAL","CONSULTORIA",BaseClientes[[#This Row],[tipoDeCliente]]="HIBRIDO","CONSULTORIA")</f>
        <v>CONSULTORIA</v>
      </c>
      <c r="S643" s="68" t="s">
        <v>2478</v>
      </c>
      <c r="T643" s="68" t="s">
        <v>196</v>
      </c>
      <c r="U643" s="68" t="s">
        <v>2833</v>
      </c>
      <c r="V643" s="71">
        <v>5583999832126</v>
      </c>
      <c r="W643" s="69">
        <v>45197</v>
      </c>
      <c r="X643" s="69">
        <v>45197</v>
      </c>
      <c r="Y643" s="68" t="s">
        <v>2831</v>
      </c>
      <c r="Z643" s="68" t="s">
        <v>5035</v>
      </c>
      <c r="AA643" s="68" t="s">
        <v>2834</v>
      </c>
      <c r="AB643" s="68" t="s">
        <v>3950</v>
      </c>
      <c r="AC643" s="68" t="s">
        <v>140</v>
      </c>
      <c r="AD643" s="68" t="s">
        <v>54</v>
      </c>
      <c r="AE643" s="68" t="s">
        <v>176</v>
      </c>
      <c r="AF643" s="72">
        <v>1</v>
      </c>
      <c r="AG643" s="68" t="s">
        <v>187</v>
      </c>
      <c r="AH643" s="68" t="s">
        <v>54</v>
      </c>
      <c r="AI643" s="68" t="s">
        <v>56</v>
      </c>
      <c r="AJ643" s="68" t="s">
        <v>54</v>
      </c>
      <c r="AK643" s="68" t="str" cm="1">
        <f t="array" ref="AK6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3" s="69" t="s">
        <v>58</v>
      </c>
      <c r="AM643" s="69"/>
    </row>
    <row r="644" spans="1:39" ht="15" customHeight="1" x14ac:dyDescent="0.3">
      <c r="A644" s="68">
        <v>728</v>
      </c>
      <c r="B644" s="68" t="s">
        <v>2340</v>
      </c>
      <c r="C644" s="69">
        <v>29362</v>
      </c>
      <c r="D644" s="68" t="s">
        <v>72</v>
      </c>
      <c r="E644" s="71" t="str">
        <f t="shared" si="0"/>
        <v>25102023728</v>
      </c>
      <c r="F644" s="68">
        <v>3739677</v>
      </c>
      <c r="G644" s="68"/>
      <c r="H644" s="68"/>
      <c r="I644" s="68" t="s">
        <v>42</v>
      </c>
      <c r="J644" s="68" t="s">
        <v>2342</v>
      </c>
      <c r="K644" s="70" t="s">
        <v>2343</v>
      </c>
      <c r="L644" s="68" t="s">
        <v>5076</v>
      </c>
      <c r="M644" s="68" t="s">
        <v>2340</v>
      </c>
      <c r="N644" s="71">
        <v>5521988159888</v>
      </c>
      <c r="O644" s="71" t="s">
        <v>65</v>
      </c>
      <c r="P644" s="71" t="s">
        <v>42</v>
      </c>
      <c r="Q644" s="68" t="s">
        <v>1073</v>
      </c>
      <c r="R644" s="68" t="str" cm="1">
        <f t="array" ref="R644">_xlfn.IFS(BaseClientes[[#This Row],[tipoDeCliente]]="ADVISOR","ADVISOR",BaseClientes[[#This Row],[tipoDeCliente]]="FAMILIA","RETENCAO",BaseClientes[[#This Row],[tipoDeCliente]]="RETENCAO","RETENCAO",BaseClientes[[#This Row],[tipoDeCliente]]="NORMAL","CONSULTORIA",BaseClientes[[#This Row],[tipoDeCliente]]="HIBRIDO","CONSULTORIA")</f>
        <v>RETENCAO</v>
      </c>
      <c r="S644" s="68" t="s">
        <v>470</v>
      </c>
      <c r="T644" s="68" t="s">
        <v>434</v>
      </c>
      <c r="U644" s="68" t="s">
        <v>2345</v>
      </c>
      <c r="V644" s="71">
        <v>5521988159888</v>
      </c>
      <c r="W644" s="69">
        <v>45224</v>
      </c>
      <c r="X644" s="69">
        <v>45224</v>
      </c>
      <c r="Y644" s="68" t="s">
        <v>2344</v>
      </c>
      <c r="Z644" s="68" t="s">
        <v>5076</v>
      </c>
      <c r="AA644" s="68" t="s">
        <v>2340</v>
      </c>
      <c r="AB644" s="68" t="s">
        <v>4060</v>
      </c>
      <c r="AC644" s="68"/>
      <c r="AD644" s="68"/>
      <c r="AE644" s="68" t="s">
        <v>68</v>
      </c>
      <c r="AF644" s="72">
        <v>0</v>
      </c>
      <c r="AG644" s="68"/>
      <c r="AH644" s="68" t="s">
        <v>56</v>
      </c>
      <c r="AI644" s="68" t="s">
        <v>56</v>
      </c>
      <c r="AJ644" s="68" t="s">
        <v>56</v>
      </c>
      <c r="AK644" s="68" t="str" cm="1">
        <f t="array" ref="AK6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4" s="69" t="s">
        <v>69</v>
      </c>
      <c r="AM644" s="69">
        <v>45860</v>
      </c>
    </row>
    <row r="645" spans="1:39" ht="15" customHeight="1" x14ac:dyDescent="0.3">
      <c r="A645" s="68">
        <v>729</v>
      </c>
      <c r="B645" s="68" t="s">
        <v>427</v>
      </c>
      <c r="C645" s="69">
        <v>29394</v>
      </c>
      <c r="D645" s="68" t="s">
        <v>72</v>
      </c>
      <c r="E645" s="71" t="str">
        <f t="shared" si="0"/>
        <v>15052023729</v>
      </c>
      <c r="F645" s="68">
        <v>4567665</v>
      </c>
      <c r="G645" s="68" t="s">
        <v>42</v>
      </c>
      <c r="H645" s="68"/>
      <c r="I645" s="68" t="s">
        <v>42</v>
      </c>
      <c r="J645" s="68" t="s">
        <v>430</v>
      </c>
      <c r="K645" s="70" t="s">
        <v>431</v>
      </c>
      <c r="L645" s="68" t="s">
        <v>432</v>
      </c>
      <c r="M645" s="68" t="s">
        <v>427</v>
      </c>
      <c r="N645" s="71">
        <v>5521997918449</v>
      </c>
      <c r="O645" s="71" t="s">
        <v>65</v>
      </c>
      <c r="P645" s="71" t="s">
        <v>42</v>
      </c>
      <c r="Q645" s="68" t="s">
        <v>66</v>
      </c>
      <c r="R645" s="68" t="str" cm="1">
        <f t="array" ref="R645">_xlfn.IFS(BaseClientes[[#This Row],[tipoDeCliente]]="ADVISOR","ADVISOR",BaseClientes[[#This Row],[tipoDeCliente]]="FAMILIA","RETENCAO",BaseClientes[[#This Row],[tipoDeCliente]]="RETENCAO","RETENCAO",BaseClientes[[#This Row],[tipoDeCliente]]="NORMAL","CONSULTORIA",BaseClientes[[#This Row],[tipoDeCliente]]="HIBRIDO","CONSULTORIA")</f>
        <v>RETENCAO</v>
      </c>
      <c r="S645" s="68" t="s">
        <v>433</v>
      </c>
      <c r="T645" s="68" t="s">
        <v>434</v>
      </c>
      <c r="U645" s="68" t="s">
        <v>435</v>
      </c>
      <c r="V645" s="71">
        <v>55219967408828</v>
      </c>
      <c r="W645" s="69">
        <v>45061</v>
      </c>
      <c r="X645" s="69">
        <v>45061</v>
      </c>
      <c r="Y645" s="68" t="s">
        <v>432</v>
      </c>
      <c r="Z645" s="68" t="s">
        <v>432</v>
      </c>
      <c r="AA645" s="68" t="s">
        <v>427</v>
      </c>
      <c r="AB645" s="68" t="s">
        <v>3893</v>
      </c>
      <c r="AC645" s="68" t="s">
        <v>140</v>
      </c>
      <c r="AD645" s="68" t="s">
        <v>56</v>
      </c>
      <c r="AE645" s="68" t="s">
        <v>68</v>
      </c>
      <c r="AF645" s="72">
        <v>0</v>
      </c>
      <c r="AG645" s="68"/>
      <c r="AH645" s="68" t="s">
        <v>54</v>
      </c>
      <c r="AI645" s="68" t="s">
        <v>56</v>
      </c>
      <c r="AJ645" s="68" t="s">
        <v>54</v>
      </c>
      <c r="AK645" s="68" t="str" cm="1">
        <f t="array" ref="AK6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5" s="69" t="s">
        <v>69</v>
      </c>
      <c r="AM645" s="69"/>
    </row>
    <row r="646" spans="1:39" ht="15" customHeight="1" x14ac:dyDescent="0.3">
      <c r="A646" s="68">
        <v>780</v>
      </c>
      <c r="B646" s="68" t="s">
        <v>3523</v>
      </c>
      <c r="C646" s="69">
        <v>41136</v>
      </c>
      <c r="D646" s="68" t="s">
        <v>72</v>
      </c>
      <c r="E646" s="71" t="str">
        <f t="shared" si="0"/>
        <v>19102023780</v>
      </c>
      <c r="F646" s="68">
        <v>5667243</v>
      </c>
      <c r="G646" s="68"/>
      <c r="H646" s="68"/>
      <c r="I646" s="68" t="s">
        <v>5073</v>
      </c>
      <c r="J646" s="68" t="s">
        <v>5074</v>
      </c>
      <c r="K646" s="70" t="s">
        <v>5068</v>
      </c>
      <c r="L646" s="68" t="s">
        <v>5075</v>
      </c>
      <c r="M646" s="68" t="s">
        <v>3144</v>
      </c>
      <c r="N646" s="71">
        <v>5581993528887</v>
      </c>
      <c r="O646" s="71" t="s">
        <v>65</v>
      </c>
      <c r="P646" s="71"/>
      <c r="Q646" s="68" t="s">
        <v>1749</v>
      </c>
      <c r="R646" s="68" t="str" cm="1">
        <f t="array" ref="R646">_xlfn.IFS(BaseClientes[[#This Row],[tipoDeCliente]]="ADVISOR","ADVISOR",BaseClientes[[#This Row],[tipoDeCliente]]="FAMILIA","RETENCAO",BaseClientes[[#This Row],[tipoDeCliente]]="RETENCAO","RETENCAO",BaseClientes[[#This Row],[tipoDeCliente]]="NORMAL","CONSULTORIA",BaseClientes[[#This Row],[tipoDeCliente]]="HIBRIDO","CONSULTORIA")</f>
        <v>CONSULTORIA</v>
      </c>
      <c r="S646" s="68" t="s">
        <v>49</v>
      </c>
      <c r="T646" s="68" t="s">
        <v>50</v>
      </c>
      <c r="U646" s="68" t="s">
        <v>5070</v>
      </c>
      <c r="V646" s="71">
        <v>5581993528887</v>
      </c>
      <c r="W646" s="69">
        <v>45218</v>
      </c>
      <c r="X646" s="69">
        <v>45218</v>
      </c>
      <c r="Y646" s="68" t="s">
        <v>3671</v>
      </c>
      <c r="Z646" s="68" t="s">
        <v>5069</v>
      </c>
      <c r="AA646" s="68" t="s">
        <v>3144</v>
      </c>
      <c r="AB646" s="68" t="s">
        <v>151</v>
      </c>
      <c r="AC646" s="68"/>
      <c r="AD646" s="68"/>
      <c r="AE646" s="68" t="s">
        <v>176</v>
      </c>
      <c r="AF646" s="72">
        <v>1</v>
      </c>
      <c r="AG646" s="68">
        <v>8</v>
      </c>
      <c r="AH646" s="68" t="s">
        <v>54</v>
      </c>
      <c r="AI646" s="68" t="s">
        <v>56</v>
      </c>
      <c r="AJ646" s="68" t="s">
        <v>54</v>
      </c>
      <c r="AK646" s="68" t="str" cm="1">
        <f t="array" ref="AK6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6" s="69" t="s">
        <v>58</v>
      </c>
      <c r="AM646" s="69"/>
    </row>
    <row r="647" spans="1:39" ht="15" customHeight="1" x14ac:dyDescent="0.3">
      <c r="A647" s="68">
        <v>781</v>
      </c>
      <c r="B647" s="68" t="s">
        <v>3146</v>
      </c>
      <c r="C647" s="69">
        <v>32837</v>
      </c>
      <c r="D647" s="68" t="s">
        <v>40</v>
      </c>
      <c r="E647" s="71" t="str">
        <f t="shared" si="0"/>
        <v>26102023781</v>
      </c>
      <c r="F647" s="68">
        <v>312994</v>
      </c>
      <c r="G647" s="68"/>
      <c r="H647" s="68"/>
      <c r="I647" s="68" t="s">
        <v>42</v>
      </c>
      <c r="J647" s="68" t="s">
        <v>5081</v>
      </c>
      <c r="K647" s="70" t="s">
        <v>5082</v>
      </c>
      <c r="L647" s="68" t="s">
        <v>5083</v>
      </c>
      <c r="M647" s="68" t="s">
        <v>3146</v>
      </c>
      <c r="N647" s="71">
        <v>5585982098895</v>
      </c>
      <c r="O647" s="71" t="s">
        <v>106</v>
      </c>
      <c r="P647" s="71"/>
      <c r="Q647" s="68" t="s">
        <v>1749</v>
      </c>
      <c r="R647" s="68" t="str" cm="1">
        <f t="array" ref="R647">_xlfn.IFS(BaseClientes[[#This Row],[tipoDeCliente]]="ADVISOR","ADVISOR",BaseClientes[[#This Row],[tipoDeCliente]]="FAMILIA","RETENCAO",BaseClientes[[#This Row],[tipoDeCliente]]="RETENCAO","RETENCAO",BaseClientes[[#This Row],[tipoDeCliente]]="NORMAL","CONSULTORIA",BaseClientes[[#This Row],[tipoDeCliente]]="HIBRIDO","CONSULTORIA")</f>
        <v>CONSULTORIA</v>
      </c>
      <c r="S647" s="68" t="s">
        <v>5084</v>
      </c>
      <c r="T647" s="68" t="s">
        <v>407</v>
      </c>
      <c r="U647" s="68" t="s">
        <v>5085</v>
      </c>
      <c r="V647" s="71">
        <v>5585982098895</v>
      </c>
      <c r="W647" s="69">
        <v>45225</v>
      </c>
      <c r="X647" s="69">
        <v>45225</v>
      </c>
      <c r="Y647" s="68" t="s">
        <v>5083</v>
      </c>
      <c r="Z647" s="68" t="s">
        <v>5083</v>
      </c>
      <c r="AA647" s="68" t="s">
        <v>3146</v>
      </c>
      <c r="AB647" s="68" t="s">
        <v>3902</v>
      </c>
      <c r="AC647" s="68" t="s">
        <v>53</v>
      </c>
      <c r="AD647" s="68" t="s">
        <v>54</v>
      </c>
      <c r="AE647" s="68" t="s">
        <v>176</v>
      </c>
      <c r="AF647" s="72">
        <v>1</v>
      </c>
      <c r="AG647" s="68">
        <v>7</v>
      </c>
      <c r="AH647" s="68" t="s">
        <v>54</v>
      </c>
      <c r="AI647" s="68" t="s">
        <v>56</v>
      </c>
      <c r="AJ647" s="68" t="s">
        <v>54</v>
      </c>
      <c r="AK647" s="68" t="str" cm="1">
        <f t="array" ref="AK6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7" s="69" t="s">
        <v>69</v>
      </c>
      <c r="AM647" s="69"/>
    </row>
    <row r="648" spans="1:39" ht="15" customHeight="1" x14ac:dyDescent="0.3">
      <c r="A648" s="68">
        <v>782</v>
      </c>
      <c r="B648" s="68" t="s">
        <v>3054</v>
      </c>
      <c r="C648" s="69">
        <v>31497</v>
      </c>
      <c r="D648" s="68" t="s">
        <v>72</v>
      </c>
      <c r="E648" s="71" t="str">
        <f t="shared" si="0"/>
        <v>11102023782</v>
      </c>
      <c r="F648" s="68"/>
      <c r="G648" s="68"/>
      <c r="H648" s="68"/>
      <c r="I648" s="68" t="s">
        <v>42</v>
      </c>
      <c r="J648" s="68" t="s">
        <v>5037</v>
      </c>
      <c r="K648" s="70" t="s">
        <v>5038</v>
      </c>
      <c r="L648" s="68" t="s">
        <v>3844</v>
      </c>
      <c r="M648" s="68" t="s">
        <v>3054</v>
      </c>
      <c r="N648" s="71">
        <v>5583988103506</v>
      </c>
      <c r="O648" s="71" t="s">
        <v>65</v>
      </c>
      <c r="P648" s="71"/>
      <c r="Q648" s="68" t="s">
        <v>66</v>
      </c>
      <c r="R648" s="68" t="str" cm="1">
        <f t="array" ref="R648">_xlfn.IFS(BaseClientes[[#This Row],[tipoDeCliente]]="ADVISOR","ADVISOR",BaseClientes[[#This Row],[tipoDeCliente]]="FAMILIA","RETENCAO",BaseClientes[[#This Row],[tipoDeCliente]]="RETENCAO","RETENCAO",BaseClientes[[#This Row],[tipoDeCliente]]="NORMAL","CONSULTORIA",BaseClientes[[#This Row],[tipoDeCliente]]="HIBRIDO","CONSULTORIA")</f>
        <v>CONSULTORIA</v>
      </c>
      <c r="S648" s="68" t="s">
        <v>49</v>
      </c>
      <c r="T648" s="68" t="s">
        <v>50</v>
      </c>
      <c r="U648" s="68" t="s">
        <v>5039</v>
      </c>
      <c r="V648" s="71">
        <v>5583988103506</v>
      </c>
      <c r="W648" s="69">
        <v>45210</v>
      </c>
      <c r="X648" s="69">
        <v>45239</v>
      </c>
      <c r="Y648" s="68" t="s">
        <v>3844</v>
      </c>
      <c r="Z648" s="68" t="s">
        <v>3844</v>
      </c>
      <c r="AA648" s="68" t="s">
        <v>3054</v>
      </c>
      <c r="AB648" s="68" t="s">
        <v>5040</v>
      </c>
      <c r="AC648" s="68" t="s">
        <v>53</v>
      </c>
      <c r="AD648" s="68" t="s">
        <v>54</v>
      </c>
      <c r="AE648" s="68" t="s">
        <v>176</v>
      </c>
      <c r="AF648" s="72">
        <v>1</v>
      </c>
      <c r="AG648" s="68">
        <v>7</v>
      </c>
      <c r="AH648" s="68" t="s">
        <v>54</v>
      </c>
      <c r="AI648" s="68" t="s">
        <v>56</v>
      </c>
      <c r="AJ648" s="68" t="s">
        <v>54</v>
      </c>
      <c r="AK648" s="68" t="str" cm="1">
        <f t="array" ref="AK6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8" s="69" t="s">
        <v>69</v>
      </c>
      <c r="AM648" s="69">
        <v>45423</v>
      </c>
    </row>
    <row r="649" spans="1:39" ht="15" customHeight="1" x14ac:dyDescent="0.3">
      <c r="A649" s="68">
        <v>783</v>
      </c>
      <c r="B649" s="68" t="s">
        <v>3141</v>
      </c>
      <c r="C649" s="69">
        <v>35240</v>
      </c>
      <c r="D649" s="68" t="s">
        <v>72</v>
      </c>
      <c r="E649" s="71" t="str">
        <f t="shared" si="0"/>
        <v>11102023783</v>
      </c>
      <c r="F649" s="68">
        <v>13649750</v>
      </c>
      <c r="G649" s="68"/>
      <c r="H649" s="68"/>
      <c r="I649" s="68" t="s">
        <v>5041</v>
      </c>
      <c r="J649" s="68" t="s">
        <v>5042</v>
      </c>
      <c r="K649" s="70" t="s">
        <v>5043</v>
      </c>
      <c r="L649" s="68" t="s">
        <v>5041</v>
      </c>
      <c r="M649" s="68" t="s">
        <v>3141</v>
      </c>
      <c r="N649" s="71">
        <v>558798108007</v>
      </c>
      <c r="O649" s="71" t="s">
        <v>65</v>
      </c>
      <c r="P649" s="71"/>
      <c r="Q649" s="68" t="s">
        <v>66</v>
      </c>
      <c r="R649" s="68" t="str" cm="1">
        <f t="array" ref="R649">_xlfn.IFS(BaseClientes[[#This Row],[tipoDeCliente]]="ADVISOR","ADVISOR",BaseClientes[[#This Row],[tipoDeCliente]]="FAMILIA","RETENCAO",BaseClientes[[#This Row],[tipoDeCliente]]="RETENCAO","RETENCAO",BaseClientes[[#This Row],[tipoDeCliente]]="NORMAL","CONSULTORIA",BaseClientes[[#This Row],[tipoDeCliente]]="HIBRIDO","CONSULTORIA")</f>
        <v>RETENCAO</v>
      </c>
      <c r="S649" s="68" t="s">
        <v>49</v>
      </c>
      <c r="T649" s="68" t="s">
        <v>50</v>
      </c>
      <c r="U649" s="68" t="s">
        <v>5044</v>
      </c>
      <c r="V649" s="71">
        <v>558798108007</v>
      </c>
      <c r="W649" s="69">
        <v>45210</v>
      </c>
      <c r="X649" s="69">
        <v>45210</v>
      </c>
      <c r="Y649" s="68" t="s">
        <v>3718</v>
      </c>
      <c r="Z649" s="68" t="s">
        <v>5041</v>
      </c>
      <c r="AA649" s="68" t="s">
        <v>3141</v>
      </c>
      <c r="AB649" s="68" t="s">
        <v>3893</v>
      </c>
      <c r="AC649" s="68" t="s">
        <v>53</v>
      </c>
      <c r="AD649" s="68" t="s">
        <v>54</v>
      </c>
      <c r="AE649" s="68" t="s">
        <v>68</v>
      </c>
      <c r="AF649" s="72">
        <v>0</v>
      </c>
      <c r="AG649" s="68"/>
      <c r="AH649" s="68" t="s">
        <v>54</v>
      </c>
      <c r="AI649" s="68" t="s">
        <v>56</v>
      </c>
      <c r="AJ649" s="68" t="s">
        <v>54</v>
      </c>
      <c r="AK649" s="68" t="str" cm="1">
        <f t="array" ref="AK6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9" s="69" t="s">
        <v>58</v>
      </c>
      <c r="AM649" s="69"/>
    </row>
    <row r="650" spans="1:39" ht="15" customHeight="1" x14ac:dyDescent="0.3">
      <c r="A650" s="68">
        <v>784</v>
      </c>
      <c r="B650" s="68" t="s">
        <v>3143</v>
      </c>
      <c r="C650" s="69">
        <v>22018</v>
      </c>
      <c r="D650" s="68" t="s">
        <v>40</v>
      </c>
      <c r="E650" s="71" t="str">
        <f t="shared" si="0"/>
        <v>17102023784</v>
      </c>
      <c r="F650" s="68">
        <v>14257801</v>
      </c>
      <c r="G650" s="68"/>
      <c r="H650" s="68"/>
      <c r="I650" s="68" t="s">
        <v>5055</v>
      </c>
      <c r="J650" s="68" t="s">
        <v>5056</v>
      </c>
      <c r="K650" s="70" t="s">
        <v>5057</v>
      </c>
      <c r="L650" s="68" t="s">
        <v>5058</v>
      </c>
      <c r="M650" s="68" t="s">
        <v>3143</v>
      </c>
      <c r="N650" s="71">
        <v>5581997460932</v>
      </c>
      <c r="O650" s="71" t="s">
        <v>65</v>
      </c>
      <c r="P650" s="71"/>
      <c r="Q650" s="68" t="s">
        <v>66</v>
      </c>
      <c r="R650" s="68" t="str" cm="1">
        <f t="array" ref="R650">_xlfn.IFS(BaseClientes[[#This Row],[tipoDeCliente]]="ADVISOR","ADVISOR",BaseClientes[[#This Row],[tipoDeCliente]]="FAMILIA","RETENCAO",BaseClientes[[#This Row],[tipoDeCliente]]="RETENCAO","RETENCAO",BaseClientes[[#This Row],[tipoDeCliente]]="NORMAL","CONSULTORIA",BaseClientes[[#This Row],[tipoDeCliente]]="HIBRIDO","CONSULTORIA")</f>
        <v>CONSULTORIA</v>
      </c>
      <c r="S650" s="68" t="s">
        <v>317</v>
      </c>
      <c r="T650" s="68" t="s">
        <v>50</v>
      </c>
      <c r="U650" s="68" t="s">
        <v>5059</v>
      </c>
      <c r="V650" s="71">
        <v>5581997460932</v>
      </c>
      <c r="W650" s="69">
        <v>45216</v>
      </c>
      <c r="X650" s="69">
        <v>45216</v>
      </c>
      <c r="Y650" s="68" t="s">
        <v>3672</v>
      </c>
      <c r="Z650" s="68" t="s">
        <v>5058</v>
      </c>
      <c r="AA650" s="68" t="s">
        <v>3143</v>
      </c>
      <c r="AB650" s="68" t="s">
        <v>3950</v>
      </c>
      <c r="AC650" s="68" t="s">
        <v>140</v>
      </c>
      <c r="AD650" s="68" t="s">
        <v>56</v>
      </c>
      <c r="AE650" s="68" t="s">
        <v>176</v>
      </c>
      <c r="AF650" s="72">
        <v>1</v>
      </c>
      <c r="AG650" s="68">
        <v>8</v>
      </c>
      <c r="AH650" s="68" t="s">
        <v>54</v>
      </c>
      <c r="AI650" s="68" t="s">
        <v>56</v>
      </c>
      <c r="AJ650" s="68" t="s">
        <v>54</v>
      </c>
      <c r="AK650" s="68" t="str" cm="1">
        <f t="array" ref="AK6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0" s="69" t="s">
        <v>58</v>
      </c>
      <c r="AM650" s="69"/>
    </row>
    <row r="651" spans="1:39" ht="15" customHeight="1" x14ac:dyDescent="0.3">
      <c r="A651" s="68">
        <v>785</v>
      </c>
      <c r="B651" s="68" t="s">
        <v>3145</v>
      </c>
      <c r="C651" s="69">
        <v>29933</v>
      </c>
      <c r="D651" s="68" t="s">
        <v>72</v>
      </c>
      <c r="E651" s="71" t="str">
        <f t="shared" si="0"/>
        <v>25102023785</v>
      </c>
      <c r="F651" s="68">
        <v>568252</v>
      </c>
      <c r="G651" s="68"/>
      <c r="H651" s="68"/>
      <c r="I651" s="68" t="s">
        <v>42</v>
      </c>
      <c r="J651" s="68" t="s">
        <v>5077</v>
      </c>
      <c r="K651" s="70" t="s">
        <v>5078</v>
      </c>
      <c r="L651" s="68" t="s">
        <v>5079</v>
      </c>
      <c r="M651" s="68" t="s">
        <v>3145</v>
      </c>
      <c r="N651" s="71">
        <v>5581999076357</v>
      </c>
      <c r="O651" s="71" t="s">
        <v>65</v>
      </c>
      <c r="P651" s="71"/>
      <c r="Q651" s="68" t="s">
        <v>66</v>
      </c>
      <c r="R651" s="68" t="str" cm="1">
        <f t="array" ref="R651">_xlfn.IFS(BaseClientes[[#This Row],[tipoDeCliente]]="ADVISOR","ADVISOR",BaseClientes[[#This Row],[tipoDeCliente]]="FAMILIA","RETENCAO",BaseClientes[[#This Row],[tipoDeCliente]]="RETENCAO","RETENCAO",BaseClientes[[#This Row],[tipoDeCliente]]="NORMAL","CONSULTORIA",BaseClientes[[#This Row],[tipoDeCliente]]="HIBRIDO","CONSULTORIA")</f>
        <v>CONSULTORIA</v>
      </c>
      <c r="S651" s="68" t="s">
        <v>49</v>
      </c>
      <c r="T651" s="68" t="s">
        <v>50</v>
      </c>
      <c r="U651" s="68" t="s">
        <v>5080</v>
      </c>
      <c r="V651" s="71">
        <v>5581999076357</v>
      </c>
      <c r="W651" s="69">
        <v>45224</v>
      </c>
      <c r="X651" s="69">
        <v>45224</v>
      </c>
      <c r="Y651" s="68" t="s">
        <v>5079</v>
      </c>
      <c r="Z651" s="68" t="s">
        <v>5079</v>
      </c>
      <c r="AA651" s="68" t="s">
        <v>3145</v>
      </c>
      <c r="AB651" s="68" t="s">
        <v>3905</v>
      </c>
      <c r="AC651" s="68" t="s">
        <v>53</v>
      </c>
      <c r="AD651" s="68" t="s">
        <v>54</v>
      </c>
      <c r="AE651" s="68" t="s">
        <v>176</v>
      </c>
      <c r="AF651" s="72">
        <v>1</v>
      </c>
      <c r="AG651" s="68">
        <v>7</v>
      </c>
      <c r="AH651" s="68" t="s">
        <v>54</v>
      </c>
      <c r="AI651" s="68" t="s">
        <v>56</v>
      </c>
      <c r="AJ651" s="68" t="s">
        <v>54</v>
      </c>
      <c r="AK651" s="68" t="str" cm="1">
        <f t="array" ref="AK6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1" s="69" t="s">
        <v>69</v>
      </c>
      <c r="AM651" s="69">
        <v>45288</v>
      </c>
    </row>
    <row r="652" spans="1:39" ht="15" customHeight="1" x14ac:dyDescent="0.3">
      <c r="A652" s="68">
        <v>786</v>
      </c>
      <c r="B652" s="68" t="s">
        <v>3524</v>
      </c>
      <c r="C652" s="69">
        <v>33592</v>
      </c>
      <c r="D652" s="68" t="s">
        <v>72</v>
      </c>
      <c r="E652" s="71" t="str">
        <f t="shared" si="0"/>
        <v>01112023786</v>
      </c>
      <c r="F652" s="68">
        <v>8858174</v>
      </c>
      <c r="G652" s="68">
        <v>5118295</v>
      </c>
      <c r="H652" s="68"/>
      <c r="I652" s="68" t="s">
        <v>5086</v>
      </c>
      <c r="J652" s="68" t="s">
        <v>5087</v>
      </c>
      <c r="K652" s="70" t="s">
        <v>5088</v>
      </c>
      <c r="L652" s="68" t="s">
        <v>5089</v>
      </c>
      <c r="M652" s="68" t="s">
        <v>3524</v>
      </c>
      <c r="N652" s="71">
        <v>5511973431546</v>
      </c>
      <c r="O652" s="71" t="s">
        <v>65</v>
      </c>
      <c r="P652" s="71"/>
      <c r="Q652" s="68" t="s">
        <v>1749</v>
      </c>
      <c r="R652" s="68" t="str" cm="1">
        <f t="array" ref="R652">_xlfn.IFS(BaseClientes[[#This Row],[tipoDeCliente]]="ADVISOR","ADVISOR",BaseClientes[[#This Row],[tipoDeCliente]]="FAMILIA","RETENCAO",BaseClientes[[#This Row],[tipoDeCliente]]="RETENCAO","RETENCAO",BaseClientes[[#This Row],[tipoDeCliente]]="NORMAL","CONSULTORIA",BaseClientes[[#This Row],[tipoDeCliente]]="HIBRIDO","CONSULTORIA")</f>
        <v>CONSULTORIA</v>
      </c>
      <c r="S652" s="68" t="s">
        <v>2799</v>
      </c>
      <c r="T652" s="68" t="s">
        <v>185</v>
      </c>
      <c r="U652" s="68" t="s">
        <v>5090</v>
      </c>
      <c r="V652" s="71">
        <v>5511973431546</v>
      </c>
      <c r="W652" s="69">
        <v>45231</v>
      </c>
      <c r="X652" s="69">
        <v>45231</v>
      </c>
      <c r="Y652" s="68" t="s">
        <v>3673</v>
      </c>
      <c r="Z652" s="68" t="s">
        <v>5091</v>
      </c>
      <c r="AA652" s="68" t="s">
        <v>3147</v>
      </c>
      <c r="AB652" s="68" t="s">
        <v>3920</v>
      </c>
      <c r="AC652" s="68" t="s">
        <v>140</v>
      </c>
      <c r="AD652" s="68" t="s">
        <v>56</v>
      </c>
      <c r="AE652" s="68" t="s">
        <v>176</v>
      </c>
      <c r="AF652" s="72">
        <v>1</v>
      </c>
      <c r="AG652" s="68">
        <v>8</v>
      </c>
      <c r="AH652" s="68" t="s">
        <v>54</v>
      </c>
      <c r="AI652" s="68" t="s">
        <v>56</v>
      </c>
      <c r="AJ652" s="68" t="s">
        <v>54</v>
      </c>
      <c r="AK652" s="68" t="str" cm="1">
        <f t="array" ref="AK6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2" s="69" t="s">
        <v>58</v>
      </c>
      <c r="AM652" s="69"/>
    </row>
    <row r="653" spans="1:39" ht="15" customHeight="1" x14ac:dyDescent="0.3">
      <c r="A653" s="68">
        <v>787</v>
      </c>
      <c r="B653" s="68" t="s">
        <v>3147</v>
      </c>
      <c r="C653" s="69">
        <v>19378</v>
      </c>
      <c r="D653" s="68" t="s">
        <v>72</v>
      </c>
      <c r="E653" s="71" t="str">
        <f t="shared" si="0"/>
        <v>01112023787</v>
      </c>
      <c r="F653" s="68">
        <v>14280761</v>
      </c>
      <c r="G653" s="68"/>
      <c r="H653" s="68"/>
      <c r="I653" s="68" t="s">
        <v>5098</v>
      </c>
      <c r="J653" s="68" t="s">
        <v>5099</v>
      </c>
      <c r="K653" s="70" t="s">
        <v>5088</v>
      </c>
      <c r="L653" s="68" t="s">
        <v>5091</v>
      </c>
      <c r="M653" s="68" t="s">
        <v>3524</v>
      </c>
      <c r="N653" s="71">
        <v>5511973431546</v>
      </c>
      <c r="O653" s="71" t="s">
        <v>65</v>
      </c>
      <c r="P653" s="71"/>
      <c r="Q653" s="68" t="s">
        <v>1749</v>
      </c>
      <c r="R653" s="68" t="str" cm="1">
        <f t="array" ref="R653">_xlfn.IFS(BaseClientes[[#This Row],[tipoDeCliente]]="ADVISOR","ADVISOR",BaseClientes[[#This Row],[tipoDeCliente]]="FAMILIA","RETENCAO",BaseClientes[[#This Row],[tipoDeCliente]]="RETENCAO","RETENCAO",BaseClientes[[#This Row],[tipoDeCliente]]="NORMAL","CONSULTORIA",BaseClientes[[#This Row],[tipoDeCliente]]="HIBRIDO","CONSULTORIA")</f>
        <v>CONSULTORIA</v>
      </c>
      <c r="S653" s="68" t="s">
        <v>1717</v>
      </c>
      <c r="T653" s="68" t="s">
        <v>185</v>
      </c>
      <c r="U653" s="68" t="s">
        <v>5096</v>
      </c>
      <c r="V653" s="71">
        <v>5511957979633</v>
      </c>
      <c r="W653" s="69">
        <v>45231</v>
      </c>
      <c r="X653" s="69">
        <v>45231</v>
      </c>
      <c r="Y653" s="68" t="s">
        <v>3673</v>
      </c>
      <c r="Z653" s="68" t="s">
        <v>5091</v>
      </c>
      <c r="AA653" s="68" t="s">
        <v>3147</v>
      </c>
      <c r="AB653" s="68" t="s">
        <v>3899</v>
      </c>
      <c r="AC653" s="68" t="s">
        <v>140</v>
      </c>
      <c r="AD653" s="68" t="s">
        <v>56</v>
      </c>
      <c r="AE653" s="68" t="s">
        <v>176</v>
      </c>
      <c r="AF653" s="72">
        <v>1</v>
      </c>
      <c r="AG653" s="68">
        <v>8</v>
      </c>
      <c r="AH653" s="68" t="s">
        <v>54</v>
      </c>
      <c r="AI653" s="68" t="s">
        <v>56</v>
      </c>
      <c r="AJ653" s="68" t="s">
        <v>54</v>
      </c>
      <c r="AK653" s="68" t="str" cm="1">
        <f t="array" ref="AK6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3" s="69" t="s">
        <v>58</v>
      </c>
      <c r="AM653" s="69"/>
    </row>
    <row r="654" spans="1:39" ht="15" customHeight="1" x14ac:dyDescent="0.3">
      <c r="A654" s="68">
        <v>788</v>
      </c>
      <c r="B654" s="68" t="s">
        <v>3525</v>
      </c>
      <c r="C654" s="69">
        <v>32494</v>
      </c>
      <c r="D654" s="68" t="s">
        <v>40</v>
      </c>
      <c r="E654" s="71" t="str">
        <f t="shared" si="0"/>
        <v>01112023788</v>
      </c>
      <c r="F654" s="68">
        <v>14285102</v>
      </c>
      <c r="G654" s="68"/>
      <c r="H654" s="68"/>
      <c r="I654" s="68" t="s">
        <v>5092</v>
      </c>
      <c r="J654" s="68" t="s">
        <v>5093</v>
      </c>
      <c r="K654" s="70" t="s">
        <v>5094</v>
      </c>
      <c r="L654" s="68" t="s">
        <v>5095</v>
      </c>
      <c r="M654" s="68" t="s">
        <v>3524</v>
      </c>
      <c r="N654" s="71">
        <v>5511973431546</v>
      </c>
      <c r="O654" s="71" t="s">
        <v>65</v>
      </c>
      <c r="P654" s="71"/>
      <c r="Q654" s="68" t="s">
        <v>1749</v>
      </c>
      <c r="R654" s="68" t="str" cm="1">
        <f t="array" ref="R654">_xlfn.IFS(BaseClientes[[#This Row],[tipoDeCliente]]="ADVISOR","ADVISOR",BaseClientes[[#This Row],[tipoDeCliente]]="FAMILIA","RETENCAO",BaseClientes[[#This Row],[tipoDeCliente]]="RETENCAO","RETENCAO",BaseClientes[[#This Row],[tipoDeCliente]]="NORMAL","CONSULTORIA",BaseClientes[[#This Row],[tipoDeCliente]]="HIBRIDO","CONSULTORIA")</f>
        <v>CONSULTORIA</v>
      </c>
      <c r="S654" s="68" t="s">
        <v>1717</v>
      </c>
      <c r="T654" s="68" t="s">
        <v>185</v>
      </c>
      <c r="U654" s="68" t="s">
        <v>5096</v>
      </c>
      <c r="V654" s="71">
        <v>5511957979633</v>
      </c>
      <c r="W654" s="69">
        <v>45231</v>
      </c>
      <c r="X654" s="69">
        <v>45231</v>
      </c>
      <c r="Y654" s="68" t="s">
        <v>3673</v>
      </c>
      <c r="Z654" s="68" t="s">
        <v>5091</v>
      </c>
      <c r="AA654" s="68" t="s">
        <v>3147</v>
      </c>
      <c r="AB654" s="68" t="s">
        <v>5097</v>
      </c>
      <c r="AC654" s="68" t="s">
        <v>140</v>
      </c>
      <c r="AD654" s="68" t="s">
        <v>54</v>
      </c>
      <c r="AE654" s="68" t="s">
        <v>176</v>
      </c>
      <c r="AF654" s="72">
        <v>1</v>
      </c>
      <c r="AG654" s="68">
        <v>8</v>
      </c>
      <c r="AH654" s="68" t="s">
        <v>54</v>
      </c>
      <c r="AI654" s="68" t="s">
        <v>56</v>
      </c>
      <c r="AJ654" s="68" t="s">
        <v>54</v>
      </c>
      <c r="AK654" s="68" t="str" cm="1">
        <f t="array" ref="AK6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4" s="69" t="s">
        <v>58</v>
      </c>
      <c r="AM654" s="69"/>
    </row>
    <row r="655" spans="1:39" ht="15" customHeight="1" x14ac:dyDescent="0.3">
      <c r="A655" s="68">
        <v>789</v>
      </c>
      <c r="B655" s="68" t="s">
        <v>3058</v>
      </c>
      <c r="C655" s="69">
        <v>32361</v>
      </c>
      <c r="D655" s="68" t="s">
        <v>40</v>
      </c>
      <c r="E655" s="71" t="str">
        <f t="shared" si="0"/>
        <v>09112023789</v>
      </c>
      <c r="F655" s="68"/>
      <c r="G655" s="68"/>
      <c r="H655" s="68"/>
      <c r="I655" s="68" t="s">
        <v>42</v>
      </c>
      <c r="J655" s="68" t="s">
        <v>5111</v>
      </c>
      <c r="K655" s="70" t="s">
        <v>5112</v>
      </c>
      <c r="L655" s="68" t="s">
        <v>3786</v>
      </c>
      <c r="M655" s="68" t="s">
        <v>3058</v>
      </c>
      <c r="N655" s="71">
        <v>558188698874</v>
      </c>
      <c r="O655" s="71" t="s">
        <v>106</v>
      </c>
      <c r="P655" s="71" t="s">
        <v>106</v>
      </c>
      <c r="Q655" s="68" t="s">
        <v>66</v>
      </c>
      <c r="R655" s="68" t="str" cm="1">
        <f t="array" ref="R655">_xlfn.IFS(BaseClientes[[#This Row],[tipoDeCliente]]="ADVISOR","ADVISOR",BaseClientes[[#This Row],[tipoDeCliente]]="FAMILIA","RETENCAO",BaseClientes[[#This Row],[tipoDeCliente]]="RETENCAO","RETENCAO",BaseClientes[[#This Row],[tipoDeCliente]]="NORMAL","CONSULTORIA",BaseClientes[[#This Row],[tipoDeCliente]]="HIBRIDO","CONSULTORIA")</f>
        <v>CONSULTORIA</v>
      </c>
      <c r="S655" s="68" t="s">
        <v>49</v>
      </c>
      <c r="T655" s="68" t="s">
        <v>50</v>
      </c>
      <c r="U655" s="68" t="s">
        <v>4787</v>
      </c>
      <c r="V655" s="71">
        <v>558188698874</v>
      </c>
      <c r="W655" s="69">
        <v>45239</v>
      </c>
      <c r="X655" s="69">
        <v>45239</v>
      </c>
      <c r="Y655" s="68" t="s">
        <v>3786</v>
      </c>
      <c r="Z655" s="68" t="s">
        <v>3786</v>
      </c>
      <c r="AA655" s="68" t="s">
        <v>3058</v>
      </c>
      <c r="AB655" s="68" t="s">
        <v>3902</v>
      </c>
      <c r="AC655" s="68" t="s">
        <v>53</v>
      </c>
      <c r="AD655" s="68" t="s">
        <v>54</v>
      </c>
      <c r="AE655" s="68" t="s">
        <v>176</v>
      </c>
      <c r="AF655" s="72">
        <v>1</v>
      </c>
      <c r="AG655" s="68">
        <v>8</v>
      </c>
      <c r="AH655" s="68" t="s">
        <v>54</v>
      </c>
      <c r="AI655" s="68" t="s">
        <v>56</v>
      </c>
      <c r="AJ655" s="68" t="s">
        <v>54</v>
      </c>
      <c r="AK655" s="68" t="str" cm="1">
        <f t="array" ref="AK6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5" s="69" t="s">
        <v>69</v>
      </c>
      <c r="AM655" s="69">
        <v>45397</v>
      </c>
    </row>
    <row r="656" spans="1:39" ht="15" customHeight="1" x14ac:dyDescent="0.3">
      <c r="A656" s="68">
        <v>790</v>
      </c>
      <c r="B656" s="68" t="s">
        <v>3149</v>
      </c>
      <c r="C656" s="69">
        <v>32750</v>
      </c>
      <c r="D656" s="68" t="s">
        <v>40</v>
      </c>
      <c r="E656" s="71" t="str">
        <f t="shared" si="0"/>
        <v>07112023790</v>
      </c>
      <c r="F656" s="68">
        <v>11048781</v>
      </c>
      <c r="G656" s="68"/>
      <c r="H656" s="68"/>
      <c r="I656" s="68" t="s">
        <v>5106</v>
      </c>
      <c r="J656" s="68" t="s">
        <v>5107</v>
      </c>
      <c r="K656" s="70" t="s">
        <v>5108</v>
      </c>
      <c r="L656" s="68" t="s">
        <v>5109</v>
      </c>
      <c r="M656" s="68" t="s">
        <v>3149</v>
      </c>
      <c r="N656" s="71">
        <v>5519981181082</v>
      </c>
      <c r="O656" s="71" t="s">
        <v>65</v>
      </c>
      <c r="P656" s="71"/>
      <c r="Q656" s="68" t="s">
        <v>66</v>
      </c>
      <c r="R656" s="68" t="str" cm="1">
        <f t="array" ref="R656">_xlfn.IFS(BaseClientes[[#This Row],[tipoDeCliente]]="ADVISOR","ADVISOR",BaseClientes[[#This Row],[tipoDeCliente]]="FAMILIA","RETENCAO",BaseClientes[[#This Row],[tipoDeCliente]]="RETENCAO","RETENCAO",BaseClientes[[#This Row],[tipoDeCliente]]="NORMAL","CONSULTORIA",BaseClientes[[#This Row],[tipoDeCliente]]="HIBRIDO","CONSULTORIA")</f>
        <v>CONSULTORIA</v>
      </c>
      <c r="S656" s="68" t="s">
        <v>2799</v>
      </c>
      <c r="T656" s="68" t="s">
        <v>185</v>
      </c>
      <c r="U656" s="68" t="s">
        <v>5110</v>
      </c>
      <c r="V656" s="71">
        <v>5519981181082</v>
      </c>
      <c r="W656" s="69">
        <v>45237</v>
      </c>
      <c r="X656" s="69">
        <v>45237</v>
      </c>
      <c r="Y656" s="68" t="s">
        <v>3674</v>
      </c>
      <c r="Z656" s="68" t="s">
        <v>5109</v>
      </c>
      <c r="AA656" s="68" t="s">
        <v>3149</v>
      </c>
      <c r="AB656" s="68" t="s">
        <v>3894</v>
      </c>
      <c r="AC656" s="68" t="s">
        <v>140</v>
      </c>
      <c r="AD656" s="68" t="s">
        <v>54</v>
      </c>
      <c r="AE656" s="68" t="s">
        <v>176</v>
      </c>
      <c r="AF656" s="72">
        <v>1</v>
      </c>
      <c r="AG656" s="68">
        <v>8</v>
      </c>
      <c r="AH656" s="68" t="s">
        <v>54</v>
      </c>
      <c r="AI656" s="68" t="s">
        <v>56</v>
      </c>
      <c r="AJ656" s="68" t="s">
        <v>54</v>
      </c>
      <c r="AK656" s="68" t="str" cm="1">
        <f t="array" ref="AK6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6" s="69" t="s">
        <v>58</v>
      </c>
      <c r="AM656" s="69"/>
    </row>
    <row r="657" spans="1:39" ht="15" customHeight="1" x14ac:dyDescent="0.3">
      <c r="A657" s="68">
        <v>791</v>
      </c>
      <c r="B657" s="68" t="s">
        <v>3526</v>
      </c>
      <c r="C657" s="69">
        <v>34893</v>
      </c>
      <c r="D657" s="68" t="s">
        <v>72</v>
      </c>
      <c r="E657" s="71" t="str">
        <f t="shared" si="0"/>
        <v>16112023791</v>
      </c>
      <c r="F657" s="68">
        <v>14293434</v>
      </c>
      <c r="G657" s="68"/>
      <c r="H657" s="68"/>
      <c r="I657" s="68" t="s">
        <v>5117</v>
      </c>
      <c r="J657" s="68" t="s">
        <v>5118</v>
      </c>
      <c r="K657" s="70" t="s">
        <v>5119</v>
      </c>
      <c r="L657" s="68" t="s">
        <v>5120</v>
      </c>
      <c r="M657" s="68" t="s">
        <v>3526</v>
      </c>
      <c r="N657" s="71">
        <v>5519971519340</v>
      </c>
      <c r="O657" s="71" t="s">
        <v>65</v>
      </c>
      <c r="P657" s="71"/>
      <c r="Q657" s="68" t="s">
        <v>1749</v>
      </c>
      <c r="R657" s="68" t="str" cm="1">
        <f t="array" ref="R657">_xlfn.IFS(BaseClientes[[#This Row],[tipoDeCliente]]="ADVISOR","ADVISOR",BaseClientes[[#This Row],[tipoDeCliente]]="FAMILIA","RETENCAO",BaseClientes[[#This Row],[tipoDeCliente]]="RETENCAO","RETENCAO",BaseClientes[[#This Row],[tipoDeCliente]]="NORMAL","CONSULTORIA",BaseClientes[[#This Row],[tipoDeCliente]]="HIBRIDO","CONSULTORIA")</f>
        <v>CONSULTORIA</v>
      </c>
      <c r="S657" s="68" t="s">
        <v>5121</v>
      </c>
      <c r="T657" s="68" t="s">
        <v>185</v>
      </c>
      <c r="U657" s="68" t="s">
        <v>5122</v>
      </c>
      <c r="V657" s="71">
        <v>5519971519340</v>
      </c>
      <c r="W657" s="69">
        <v>45246</v>
      </c>
      <c r="X657" s="69">
        <v>45246</v>
      </c>
      <c r="Y657" s="68" t="s">
        <v>2484</v>
      </c>
      <c r="Z657" s="68" t="s">
        <v>4931</v>
      </c>
      <c r="AA657" s="68" t="s">
        <v>2480</v>
      </c>
      <c r="AB657" s="68" t="s">
        <v>3950</v>
      </c>
      <c r="AC657" s="68" t="s">
        <v>140</v>
      </c>
      <c r="AD657" s="68" t="s">
        <v>54</v>
      </c>
      <c r="AE657" s="68" t="s">
        <v>176</v>
      </c>
      <c r="AF657" s="72">
        <v>1</v>
      </c>
      <c r="AG657" s="68" t="s">
        <v>3061</v>
      </c>
      <c r="AH657" s="68" t="s">
        <v>54</v>
      </c>
      <c r="AI657" s="68" t="s">
        <v>56</v>
      </c>
      <c r="AJ657" s="68" t="s">
        <v>54</v>
      </c>
      <c r="AK657" s="68" t="str" cm="1">
        <f t="array" ref="AK6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7" s="69" t="s">
        <v>58</v>
      </c>
      <c r="AM657" s="69"/>
    </row>
    <row r="658" spans="1:39" ht="15" customHeight="1" x14ac:dyDescent="0.3">
      <c r="A658" s="68">
        <v>792</v>
      </c>
      <c r="B658" s="68" t="s">
        <v>1603</v>
      </c>
      <c r="C658" s="69">
        <v>29659</v>
      </c>
      <c r="D658" s="68" t="s">
        <v>72</v>
      </c>
      <c r="E658" s="71" t="str">
        <f t="shared" si="0"/>
        <v>20112023792</v>
      </c>
      <c r="F658" s="68">
        <v>13967046</v>
      </c>
      <c r="G658" s="68"/>
      <c r="H658" s="68"/>
      <c r="I658" s="68" t="s">
        <v>5132</v>
      </c>
      <c r="J658" s="68" t="s">
        <v>1606</v>
      </c>
      <c r="K658" s="70" t="s">
        <v>1607</v>
      </c>
      <c r="L658" s="68" t="s">
        <v>5133</v>
      </c>
      <c r="M658" s="68" t="s">
        <v>1603</v>
      </c>
      <c r="N658" s="71">
        <v>5581988521403</v>
      </c>
      <c r="O658" s="71" t="s">
        <v>106</v>
      </c>
      <c r="P658" s="71" t="s">
        <v>42</v>
      </c>
      <c r="Q658" s="68" t="s">
        <v>66</v>
      </c>
      <c r="R658" s="68" t="str" cm="1">
        <f t="array" ref="R658">_xlfn.IFS(BaseClientes[[#This Row],[tipoDeCliente]]="ADVISOR","ADVISOR",BaseClientes[[#This Row],[tipoDeCliente]]="FAMILIA","RETENCAO",BaseClientes[[#This Row],[tipoDeCliente]]="RETENCAO","RETENCAO",BaseClientes[[#This Row],[tipoDeCliente]]="NORMAL","CONSULTORIA",BaseClientes[[#This Row],[tipoDeCliente]]="HIBRIDO","CONSULTORIA")</f>
        <v>CONSULTORIA</v>
      </c>
      <c r="S658" s="68" t="s">
        <v>49</v>
      </c>
      <c r="T658" s="68" t="s">
        <v>50</v>
      </c>
      <c r="U658" s="68" t="s">
        <v>1609</v>
      </c>
      <c r="V658" s="71">
        <v>5581988521403</v>
      </c>
      <c r="W658" s="69">
        <v>45250</v>
      </c>
      <c r="X658" s="69">
        <v>45250</v>
      </c>
      <c r="Y658" s="68" t="s">
        <v>1608</v>
      </c>
      <c r="Z658" s="68" t="s">
        <v>1605</v>
      </c>
      <c r="AA658" s="68" t="s">
        <v>1603</v>
      </c>
      <c r="AB658" s="68" t="s">
        <v>3905</v>
      </c>
      <c r="AC658" s="68" t="s">
        <v>53</v>
      </c>
      <c r="AD658" s="68" t="s">
        <v>56</v>
      </c>
      <c r="AE658" s="68" t="s">
        <v>176</v>
      </c>
      <c r="AF658" s="72">
        <v>1</v>
      </c>
      <c r="AG658" s="68">
        <v>1</v>
      </c>
      <c r="AH658" s="68" t="s">
        <v>54</v>
      </c>
      <c r="AI658" s="68" t="s">
        <v>56</v>
      </c>
      <c r="AJ658" s="68" t="s">
        <v>54</v>
      </c>
      <c r="AK658" s="68" t="str" cm="1">
        <f t="array" ref="AK6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8" s="69" t="s">
        <v>58</v>
      </c>
      <c r="AM658" s="69"/>
    </row>
    <row r="659" spans="1:39" ht="15" customHeight="1" x14ac:dyDescent="0.3">
      <c r="A659" s="68">
        <v>793</v>
      </c>
      <c r="B659" s="68" t="s">
        <v>3527</v>
      </c>
      <c r="C659" s="69">
        <v>40563</v>
      </c>
      <c r="D659" s="68" t="s">
        <v>72</v>
      </c>
      <c r="E659" s="71" t="str">
        <f t="shared" si="0"/>
        <v>28112023793</v>
      </c>
      <c r="F659" s="68">
        <v>14344247</v>
      </c>
      <c r="G659" s="68"/>
      <c r="H659" s="68"/>
      <c r="I659" s="68" t="s">
        <v>5155</v>
      </c>
      <c r="J659" s="68" t="s">
        <v>5156</v>
      </c>
      <c r="K659" s="70" t="s">
        <v>5157</v>
      </c>
      <c r="L659" s="68" t="s">
        <v>5158</v>
      </c>
      <c r="M659" s="68" t="s">
        <v>888</v>
      </c>
      <c r="N659" s="71">
        <v>5531973071828</v>
      </c>
      <c r="O659" s="71" t="s">
        <v>65</v>
      </c>
      <c r="P659" s="71"/>
      <c r="Q659" s="68" t="s">
        <v>66</v>
      </c>
      <c r="R659" s="68" t="str" cm="1">
        <f t="array" ref="R659">_xlfn.IFS(BaseClientes[[#This Row],[tipoDeCliente]]="ADVISOR","ADVISOR",BaseClientes[[#This Row],[tipoDeCliente]]="FAMILIA","RETENCAO",BaseClientes[[#This Row],[tipoDeCliente]]="RETENCAO","RETENCAO",BaseClientes[[#This Row],[tipoDeCliente]]="NORMAL","CONSULTORIA",BaseClientes[[#This Row],[tipoDeCliente]]="HIBRIDO","CONSULTORIA")</f>
        <v>CONSULTORIA</v>
      </c>
      <c r="S659" s="68" t="s">
        <v>895</v>
      </c>
      <c r="T659" s="68" t="s">
        <v>896</v>
      </c>
      <c r="U659" s="68" t="s">
        <v>5159</v>
      </c>
      <c r="V659" s="71">
        <v>5531973071828</v>
      </c>
      <c r="W659" s="69">
        <v>45258</v>
      </c>
      <c r="X659" s="69">
        <v>45258</v>
      </c>
      <c r="Y659" s="68" t="s">
        <v>894</v>
      </c>
      <c r="Z659" s="68" t="s">
        <v>891</v>
      </c>
      <c r="AA659" s="68" t="s">
        <v>888</v>
      </c>
      <c r="AB659" s="68" t="s">
        <v>151</v>
      </c>
      <c r="AC659" s="68" t="s">
        <v>140</v>
      </c>
      <c r="AD659" s="68" t="s">
        <v>56</v>
      </c>
      <c r="AE659" s="68" t="s">
        <v>176</v>
      </c>
      <c r="AF659" s="72">
        <v>1</v>
      </c>
      <c r="AG659" s="68">
        <v>1</v>
      </c>
      <c r="AH659" s="68" t="s">
        <v>54</v>
      </c>
      <c r="AI659" s="68" t="s">
        <v>56</v>
      </c>
      <c r="AJ659" s="68" t="s">
        <v>54</v>
      </c>
      <c r="AK659" s="68" t="str" cm="1">
        <f t="array" ref="AK6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9" s="69" t="s">
        <v>58</v>
      </c>
      <c r="AM659" s="69"/>
    </row>
    <row r="660" spans="1:39" ht="15" customHeight="1" x14ac:dyDescent="0.3">
      <c r="A660" s="68">
        <v>794</v>
      </c>
      <c r="B660" s="68" t="s">
        <v>3528</v>
      </c>
      <c r="C660" s="69"/>
      <c r="D660" s="68" t="s">
        <v>72</v>
      </c>
      <c r="E660" s="71" t="str">
        <f t="shared" si="0"/>
        <v>17112023794</v>
      </c>
      <c r="F660" s="68"/>
      <c r="G660" s="68">
        <v>5094723</v>
      </c>
      <c r="H660" s="68"/>
      <c r="I660" s="68" t="s">
        <v>5123</v>
      </c>
      <c r="J660" s="68" t="s">
        <v>1175</v>
      </c>
      <c r="K660" s="70" t="s">
        <v>4212</v>
      </c>
      <c r="L660" s="68" t="s">
        <v>5124</v>
      </c>
      <c r="M660" s="68" t="s">
        <v>1172</v>
      </c>
      <c r="N660" s="71">
        <v>5511974888316</v>
      </c>
      <c r="O660" s="71" t="s">
        <v>65</v>
      </c>
      <c r="P660" s="71" t="s">
        <v>65</v>
      </c>
      <c r="Q660" s="68" t="s">
        <v>66</v>
      </c>
      <c r="R660" s="68" t="str" cm="1">
        <f t="array" ref="R660">_xlfn.IFS(BaseClientes[[#This Row],[tipoDeCliente]]="ADVISOR","ADVISOR",BaseClientes[[#This Row],[tipoDeCliente]]="FAMILIA","RETENCAO",BaseClientes[[#This Row],[tipoDeCliente]]="RETENCAO","RETENCAO",BaseClientes[[#This Row],[tipoDeCliente]]="NORMAL","CONSULTORIA",BaseClientes[[#This Row],[tipoDeCliente]]="HIBRIDO","CONSULTORIA")</f>
        <v>CONSULTORIA</v>
      </c>
      <c r="S660" s="68" t="s">
        <v>1235</v>
      </c>
      <c r="T660" s="68" t="s">
        <v>185</v>
      </c>
      <c r="U660" s="68" t="s">
        <v>1236</v>
      </c>
      <c r="V660" s="71">
        <v>5511974888316</v>
      </c>
      <c r="W660" s="69">
        <v>45247</v>
      </c>
      <c r="X660" s="69">
        <v>45254</v>
      </c>
      <c r="Y660" s="68" t="s">
        <v>1177</v>
      </c>
      <c r="Z660" s="68" t="s">
        <v>4209</v>
      </c>
      <c r="AA660" s="68" t="s">
        <v>1172</v>
      </c>
      <c r="AB660" s="68" t="s">
        <v>3894</v>
      </c>
      <c r="AC660" s="68" t="s">
        <v>53</v>
      </c>
      <c r="AD660" s="68" t="s">
        <v>54</v>
      </c>
      <c r="AE660" s="68" t="s">
        <v>176</v>
      </c>
      <c r="AF660" s="72">
        <v>1</v>
      </c>
      <c r="AG660" s="68">
        <v>1</v>
      </c>
      <c r="AH660" s="68" t="s">
        <v>54</v>
      </c>
      <c r="AI660" s="68" t="s">
        <v>56</v>
      </c>
      <c r="AJ660" s="68" t="s">
        <v>54</v>
      </c>
      <c r="AK660" s="68" t="str" cm="1">
        <f t="array" ref="AK6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0" s="69" t="s">
        <v>58</v>
      </c>
      <c r="AM660" s="69"/>
    </row>
    <row r="661" spans="1:39" ht="15" customHeight="1" x14ac:dyDescent="0.3">
      <c r="A661" s="68">
        <v>795</v>
      </c>
      <c r="B661" s="68" t="s">
        <v>3150</v>
      </c>
      <c r="C661" s="69">
        <v>24079</v>
      </c>
      <c r="D661" s="68" t="s">
        <v>72</v>
      </c>
      <c r="E661" s="71" t="str">
        <f t="shared" si="0"/>
        <v>14112023795</v>
      </c>
      <c r="F661" s="68">
        <v>402282</v>
      </c>
      <c r="G661" s="68"/>
      <c r="H661" s="68" t="s">
        <v>5114</v>
      </c>
      <c r="I661" s="68" t="s">
        <v>5115</v>
      </c>
      <c r="J661" s="68" t="s">
        <v>4715</v>
      </c>
      <c r="K661" s="70" t="s">
        <v>4716</v>
      </c>
      <c r="L661" s="68" t="s">
        <v>5116</v>
      </c>
      <c r="M661" s="68" t="s">
        <v>3150</v>
      </c>
      <c r="N661" s="71">
        <v>5581999731208</v>
      </c>
      <c r="O661" s="71" t="s">
        <v>106</v>
      </c>
      <c r="P661" s="71"/>
      <c r="Q661" s="68" t="s">
        <v>66</v>
      </c>
      <c r="R661" s="68" t="str" cm="1">
        <f t="array" ref="R661">_xlfn.IFS(BaseClientes[[#This Row],[tipoDeCliente]]="ADVISOR","ADVISOR",BaseClientes[[#This Row],[tipoDeCliente]]="FAMILIA","RETENCAO",BaseClientes[[#This Row],[tipoDeCliente]]="RETENCAO","RETENCAO",BaseClientes[[#This Row],[tipoDeCliente]]="NORMAL","CONSULTORIA",BaseClientes[[#This Row],[tipoDeCliente]]="HIBRIDO","CONSULTORIA")</f>
        <v>CONSULTORIA</v>
      </c>
      <c r="S661" s="68" t="s">
        <v>49</v>
      </c>
      <c r="T661" s="68" t="s">
        <v>50</v>
      </c>
      <c r="U661" s="68" t="s">
        <v>138</v>
      </c>
      <c r="V661" s="71">
        <v>5581999731208</v>
      </c>
      <c r="W661" s="69">
        <v>45244</v>
      </c>
      <c r="X661" s="69">
        <v>45258</v>
      </c>
      <c r="Y661" s="68" t="s">
        <v>1029</v>
      </c>
      <c r="Z661" s="68" t="s">
        <v>5116</v>
      </c>
      <c r="AA661" s="68" t="s">
        <v>3150</v>
      </c>
      <c r="AB661" s="68" t="s">
        <v>3912</v>
      </c>
      <c r="AC661" s="68" t="s">
        <v>140</v>
      </c>
      <c r="AD661" s="68" t="s">
        <v>56</v>
      </c>
      <c r="AE661" s="68" t="s">
        <v>176</v>
      </c>
      <c r="AF661" s="72">
        <v>1</v>
      </c>
      <c r="AG661" s="68">
        <v>1</v>
      </c>
      <c r="AH661" s="68" t="s">
        <v>54</v>
      </c>
      <c r="AI661" s="68" t="s">
        <v>56</v>
      </c>
      <c r="AJ661" s="68" t="s">
        <v>54</v>
      </c>
      <c r="AK661" s="68" t="str" cm="1">
        <f t="array" ref="AK6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1" s="69" t="s">
        <v>58</v>
      </c>
      <c r="AM661" s="69"/>
    </row>
    <row r="662" spans="1:39" ht="15" customHeight="1" x14ac:dyDescent="0.3">
      <c r="A662" s="68">
        <v>796</v>
      </c>
      <c r="B662" s="68" t="s">
        <v>3529</v>
      </c>
      <c r="C662" s="69">
        <v>32224</v>
      </c>
      <c r="D662" s="68" t="s">
        <v>72</v>
      </c>
      <c r="E662" s="71" t="str">
        <f t="shared" si="0"/>
        <v>08122023796</v>
      </c>
      <c r="F662" s="68"/>
      <c r="G662" s="68">
        <v>4673088</v>
      </c>
      <c r="H662" s="68"/>
      <c r="I662" s="68" t="s">
        <v>42</v>
      </c>
      <c r="J662" s="68" t="s">
        <v>5177</v>
      </c>
      <c r="K662" s="70" t="s">
        <v>5178</v>
      </c>
      <c r="L662" s="68" t="s">
        <v>5179</v>
      </c>
      <c r="M662" s="68" t="s">
        <v>3529</v>
      </c>
      <c r="N662" s="71">
        <v>5584987191030</v>
      </c>
      <c r="O662" s="71"/>
      <c r="P662" s="71" t="s">
        <v>65</v>
      </c>
      <c r="Q662" s="68" t="s">
        <v>1749</v>
      </c>
      <c r="R662" s="68" t="str" cm="1">
        <f t="array" ref="R662">_xlfn.IFS(BaseClientes[[#This Row],[tipoDeCliente]]="ADVISOR","ADVISOR",BaseClientes[[#This Row],[tipoDeCliente]]="FAMILIA","RETENCAO",BaseClientes[[#This Row],[tipoDeCliente]]="RETENCAO","RETENCAO",BaseClientes[[#This Row],[tipoDeCliente]]="NORMAL","CONSULTORIA",BaseClientes[[#This Row],[tipoDeCliente]]="HIBRIDO","CONSULTORIA")</f>
        <v>RETENCAO</v>
      </c>
      <c r="S662" s="68" t="s">
        <v>49</v>
      </c>
      <c r="T662" s="68" t="s">
        <v>50</v>
      </c>
      <c r="U662" s="68" t="s">
        <v>5180</v>
      </c>
      <c r="V662" s="71">
        <v>5584987191030</v>
      </c>
      <c r="W662" s="69">
        <v>45268</v>
      </c>
      <c r="X662" s="69">
        <v>45268</v>
      </c>
      <c r="Y662" s="68" t="s">
        <v>1749</v>
      </c>
      <c r="Z662" s="68" t="s">
        <v>4217</v>
      </c>
      <c r="AA662" s="68" t="s">
        <v>5181</v>
      </c>
      <c r="AB662" s="68" t="s">
        <v>3894</v>
      </c>
      <c r="AC662" s="68" t="s">
        <v>140</v>
      </c>
      <c r="AD662" s="68" t="s">
        <v>54</v>
      </c>
      <c r="AE662" s="68" t="s">
        <v>55</v>
      </c>
      <c r="AF662" s="72">
        <v>1</v>
      </c>
      <c r="AG662" s="68"/>
      <c r="AH662" s="68" t="s">
        <v>56</v>
      </c>
      <c r="AI662" s="68" t="s">
        <v>56</v>
      </c>
      <c r="AJ662" s="68" t="s">
        <v>56</v>
      </c>
      <c r="AK662" s="68" t="str" cm="1">
        <f t="array" ref="AK6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2" s="69" t="s">
        <v>58</v>
      </c>
      <c r="AM662" s="69"/>
    </row>
    <row r="663" spans="1:39" ht="15" customHeight="1" x14ac:dyDescent="0.3">
      <c r="A663" s="68">
        <v>797</v>
      </c>
      <c r="B663" s="68" t="s">
        <v>3153</v>
      </c>
      <c r="C663" s="69">
        <v>33508</v>
      </c>
      <c r="D663" s="68" t="s">
        <v>72</v>
      </c>
      <c r="E663" s="71" t="str">
        <f t="shared" si="0"/>
        <v>29112023797</v>
      </c>
      <c r="F663" s="68"/>
      <c r="G663" s="68">
        <v>5134985</v>
      </c>
      <c r="H663" s="68"/>
      <c r="I663" s="68" t="s">
        <v>5160</v>
      </c>
      <c r="J663" s="68" t="s">
        <v>5161</v>
      </c>
      <c r="K663" s="70" t="s">
        <v>5162</v>
      </c>
      <c r="L663" s="68" t="s">
        <v>5163</v>
      </c>
      <c r="M663" s="68" t="s">
        <v>3153</v>
      </c>
      <c r="N663" s="71">
        <v>5511984908477</v>
      </c>
      <c r="O663" s="71"/>
      <c r="P663" s="71" t="s">
        <v>65</v>
      </c>
      <c r="Q663" s="68" t="s">
        <v>1749</v>
      </c>
      <c r="R663" s="68" t="str" cm="1">
        <f t="array" ref="R663">_xlfn.IFS(BaseClientes[[#This Row],[tipoDeCliente]]="ADVISOR","ADVISOR",BaseClientes[[#This Row],[tipoDeCliente]]="FAMILIA","RETENCAO",BaseClientes[[#This Row],[tipoDeCliente]]="RETENCAO","RETENCAO",BaseClientes[[#This Row],[tipoDeCliente]]="NORMAL","CONSULTORIA",BaseClientes[[#This Row],[tipoDeCliente]]="HIBRIDO","CONSULTORIA")</f>
        <v>CONSULTORIA</v>
      </c>
      <c r="S663" s="68" t="s">
        <v>2799</v>
      </c>
      <c r="T663" s="68" t="s">
        <v>185</v>
      </c>
      <c r="U663" s="68" t="s">
        <v>5164</v>
      </c>
      <c r="V663" s="71">
        <v>5511984908477</v>
      </c>
      <c r="W663" s="69">
        <v>45259</v>
      </c>
      <c r="X663" s="69">
        <v>45274</v>
      </c>
      <c r="Y663" s="68" t="s">
        <v>3676</v>
      </c>
      <c r="Z663" s="68" t="s">
        <v>5163</v>
      </c>
      <c r="AA663" s="68" t="s">
        <v>3153</v>
      </c>
      <c r="AB663" s="68" t="s">
        <v>3893</v>
      </c>
      <c r="AC663" s="68" t="s">
        <v>53</v>
      </c>
      <c r="AD663" s="68" t="s">
        <v>54</v>
      </c>
      <c r="AE663" s="68" t="s">
        <v>176</v>
      </c>
      <c r="AF663" s="72">
        <v>1</v>
      </c>
      <c r="AG663" s="68">
        <v>8</v>
      </c>
      <c r="AH663" s="68" t="s">
        <v>54</v>
      </c>
      <c r="AI663" s="68" t="s">
        <v>56</v>
      </c>
      <c r="AJ663" s="68" t="s">
        <v>54</v>
      </c>
      <c r="AK663" s="68" t="str" cm="1">
        <f t="array" ref="AK6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3" s="69" t="s">
        <v>58</v>
      </c>
      <c r="AM663" s="69"/>
    </row>
    <row r="664" spans="1:39" ht="15" customHeight="1" x14ac:dyDescent="0.3">
      <c r="A664" s="68">
        <v>798</v>
      </c>
      <c r="B664" s="68" t="s">
        <v>3151</v>
      </c>
      <c r="C664" s="69">
        <v>32308</v>
      </c>
      <c r="D664" s="68" t="s">
        <v>40</v>
      </c>
      <c r="E664" s="71" t="str">
        <f t="shared" si="0"/>
        <v>17112023798</v>
      </c>
      <c r="F664" s="68">
        <v>2044689</v>
      </c>
      <c r="G664" s="68"/>
      <c r="H664" s="68"/>
      <c r="I664" s="68" t="s">
        <v>5125</v>
      </c>
      <c r="J664" s="68" t="s">
        <v>5126</v>
      </c>
      <c r="K664" s="70" t="s">
        <v>5127</v>
      </c>
      <c r="L664" s="68" t="s">
        <v>5128</v>
      </c>
      <c r="M664" s="68" t="s">
        <v>3151</v>
      </c>
      <c r="N664" s="71">
        <v>5521993473777</v>
      </c>
      <c r="O664" s="71" t="s">
        <v>65</v>
      </c>
      <c r="P664" s="71"/>
      <c r="Q664" s="68" t="s">
        <v>1749</v>
      </c>
      <c r="R664" s="68" t="str" cm="1">
        <f t="array" ref="R664">_xlfn.IFS(BaseClientes[[#This Row],[tipoDeCliente]]="ADVISOR","ADVISOR",BaseClientes[[#This Row],[tipoDeCliente]]="FAMILIA","RETENCAO",BaseClientes[[#This Row],[tipoDeCliente]]="RETENCAO","RETENCAO",BaseClientes[[#This Row],[tipoDeCliente]]="NORMAL","CONSULTORIA",BaseClientes[[#This Row],[tipoDeCliente]]="HIBRIDO","CONSULTORIA")</f>
        <v>CONSULTORIA</v>
      </c>
      <c r="S664" s="68" t="s">
        <v>470</v>
      </c>
      <c r="T664" s="68" t="s">
        <v>434</v>
      </c>
      <c r="U664" s="68" t="s">
        <v>5129</v>
      </c>
      <c r="V664" s="71">
        <v>5521993473777</v>
      </c>
      <c r="W664" s="69">
        <v>45247</v>
      </c>
      <c r="X664" s="69">
        <v>45247</v>
      </c>
      <c r="Y664" s="68" t="s">
        <v>3677</v>
      </c>
      <c r="Z664" s="68" t="s">
        <v>5128</v>
      </c>
      <c r="AA664" s="68" t="s">
        <v>3151</v>
      </c>
      <c r="AB664" s="68" t="s">
        <v>584</v>
      </c>
      <c r="AC664" s="68" t="s">
        <v>140</v>
      </c>
      <c r="AD664" s="68" t="s">
        <v>54</v>
      </c>
      <c r="AE664" s="68" t="s">
        <v>176</v>
      </c>
      <c r="AF664" s="72">
        <v>1</v>
      </c>
      <c r="AG664" s="68">
        <v>8</v>
      </c>
      <c r="AH664" s="68" t="s">
        <v>54</v>
      </c>
      <c r="AI664" s="68" t="s">
        <v>56</v>
      </c>
      <c r="AJ664" s="68" t="s">
        <v>54</v>
      </c>
      <c r="AK664" s="68" t="str" cm="1">
        <f t="array" ref="AK6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4" s="69" t="s">
        <v>58</v>
      </c>
      <c r="AM664" s="69"/>
    </row>
    <row r="665" spans="1:39" ht="15" customHeight="1" x14ac:dyDescent="0.3">
      <c r="A665" s="68">
        <v>799</v>
      </c>
      <c r="B665" s="68" t="s">
        <v>3151</v>
      </c>
      <c r="C665" s="69">
        <v>32308</v>
      </c>
      <c r="D665" s="68" t="s">
        <v>40</v>
      </c>
      <c r="E665" s="71" t="str">
        <f t="shared" si="0"/>
        <v>17112023799</v>
      </c>
      <c r="F665" s="68">
        <v>5580139</v>
      </c>
      <c r="G665" s="68"/>
      <c r="H665" s="68"/>
      <c r="I665" s="68" t="s">
        <v>5130</v>
      </c>
      <c r="J665" s="68" t="s">
        <v>5126</v>
      </c>
      <c r="K665" s="70" t="s">
        <v>5127</v>
      </c>
      <c r="L665" s="68" t="s">
        <v>5131</v>
      </c>
      <c r="M665" s="68" t="s">
        <v>3151</v>
      </c>
      <c r="N665" s="71">
        <v>5521993473777</v>
      </c>
      <c r="O665" s="71" t="s">
        <v>65</v>
      </c>
      <c r="P665" s="71"/>
      <c r="Q665" s="68" t="s">
        <v>1749</v>
      </c>
      <c r="R665" s="68" t="str" cm="1">
        <f t="array" ref="R665">_xlfn.IFS(BaseClientes[[#This Row],[tipoDeCliente]]="ADVISOR","ADVISOR",BaseClientes[[#This Row],[tipoDeCliente]]="FAMILIA","RETENCAO",BaseClientes[[#This Row],[tipoDeCliente]]="RETENCAO","RETENCAO",BaseClientes[[#This Row],[tipoDeCliente]]="NORMAL","CONSULTORIA",BaseClientes[[#This Row],[tipoDeCliente]]="HIBRIDO","CONSULTORIA")</f>
        <v>CONSULTORIA</v>
      </c>
      <c r="S665" s="68" t="s">
        <v>470</v>
      </c>
      <c r="T665" s="68" t="s">
        <v>434</v>
      </c>
      <c r="U665" s="68" t="s">
        <v>5129</v>
      </c>
      <c r="V665" s="71">
        <v>5521993473777</v>
      </c>
      <c r="W665" s="69">
        <v>45247</v>
      </c>
      <c r="X665" s="69">
        <v>45247</v>
      </c>
      <c r="Y665" s="68" t="s">
        <v>3677</v>
      </c>
      <c r="Z665" s="68" t="s">
        <v>5128</v>
      </c>
      <c r="AA665" s="68" t="s">
        <v>3151</v>
      </c>
      <c r="AB665" s="68" t="s">
        <v>584</v>
      </c>
      <c r="AC665" s="68" t="s">
        <v>140</v>
      </c>
      <c r="AD665" s="68" t="s">
        <v>54</v>
      </c>
      <c r="AE665" s="68" t="s">
        <v>176</v>
      </c>
      <c r="AF665" s="72">
        <v>1</v>
      </c>
      <c r="AG665" s="68">
        <v>8</v>
      </c>
      <c r="AH665" s="68" t="s">
        <v>54</v>
      </c>
      <c r="AI665" s="68" t="s">
        <v>56</v>
      </c>
      <c r="AJ665" s="68" t="s">
        <v>54</v>
      </c>
      <c r="AK665" s="68" t="str" cm="1">
        <f t="array" ref="AK6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5" s="69" t="s">
        <v>58</v>
      </c>
      <c r="AM665" s="69"/>
    </row>
    <row r="666" spans="1:39" ht="15" customHeight="1" x14ac:dyDescent="0.3">
      <c r="A666" s="68">
        <v>800</v>
      </c>
      <c r="B666" s="68" t="s">
        <v>3152</v>
      </c>
      <c r="C666" s="69">
        <v>31850</v>
      </c>
      <c r="D666" s="68" t="s">
        <v>40</v>
      </c>
      <c r="E666" s="71" t="str">
        <f t="shared" si="0"/>
        <v>20112023800</v>
      </c>
      <c r="F666" s="68"/>
      <c r="G666" s="68">
        <v>4846772</v>
      </c>
      <c r="H666" s="68" t="s">
        <v>5134</v>
      </c>
      <c r="I666" s="68" t="s">
        <v>5135</v>
      </c>
      <c r="J666" s="68" t="s">
        <v>5136</v>
      </c>
      <c r="K666" s="105" t="s">
        <v>5137</v>
      </c>
      <c r="L666" s="68" t="s">
        <v>5138</v>
      </c>
      <c r="M666" s="68" t="s">
        <v>3152</v>
      </c>
      <c r="N666" s="71">
        <v>5511958969441</v>
      </c>
      <c r="O666" s="71" t="s">
        <v>65</v>
      </c>
      <c r="P666" s="71"/>
      <c r="Q666" s="68" t="s">
        <v>1513</v>
      </c>
      <c r="R666" s="68" t="str" cm="1">
        <f t="array" ref="R666">_xlfn.IFS(BaseClientes[[#This Row],[tipoDeCliente]]="ADVISOR","ADVISOR",BaseClientes[[#This Row],[tipoDeCliente]]="FAMILIA","RETENCAO",BaseClientes[[#This Row],[tipoDeCliente]]="RETENCAO","RETENCAO",BaseClientes[[#This Row],[tipoDeCliente]]="NORMAL","CONSULTORIA",BaseClientes[[#This Row],[tipoDeCliente]]="HIBRIDO","CONSULTORIA")</f>
        <v>CONSULTORIA</v>
      </c>
      <c r="S666" s="68" t="s">
        <v>2799</v>
      </c>
      <c r="T666" s="68" t="s">
        <v>185</v>
      </c>
      <c r="U666" s="68" t="s">
        <v>5139</v>
      </c>
      <c r="V666" s="71">
        <v>5511958969441</v>
      </c>
      <c r="W666" s="69">
        <v>45250</v>
      </c>
      <c r="X666" s="69">
        <v>45250</v>
      </c>
      <c r="Y666" s="68" t="s">
        <v>3678</v>
      </c>
      <c r="Z666" s="68" t="s">
        <v>5138</v>
      </c>
      <c r="AA666" s="68" t="s">
        <v>3152</v>
      </c>
      <c r="AB666" s="68" t="s">
        <v>3920</v>
      </c>
      <c r="AC666" s="68" t="s">
        <v>53</v>
      </c>
      <c r="AD666" s="68" t="s">
        <v>54</v>
      </c>
      <c r="AE666" s="68" t="s">
        <v>176</v>
      </c>
      <c r="AF666" s="72">
        <v>1</v>
      </c>
      <c r="AG666" s="68">
        <v>8</v>
      </c>
      <c r="AH666" s="68" t="s">
        <v>54</v>
      </c>
      <c r="AI666" s="68" t="s">
        <v>56</v>
      </c>
      <c r="AJ666" s="68" t="s">
        <v>54</v>
      </c>
      <c r="AK666" s="68" t="str" cm="1">
        <f t="array" ref="AK6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6" s="69" t="s">
        <v>58</v>
      </c>
      <c r="AM666" s="69"/>
    </row>
    <row r="667" spans="1:39" ht="15" customHeight="1" x14ac:dyDescent="0.3">
      <c r="A667" s="68">
        <v>801</v>
      </c>
      <c r="B667" s="68" t="s">
        <v>3048</v>
      </c>
      <c r="C667" s="69">
        <v>32885</v>
      </c>
      <c r="D667" s="68" t="s">
        <v>40</v>
      </c>
      <c r="E667" s="71" t="str">
        <f t="shared" si="0"/>
        <v>27112023801</v>
      </c>
      <c r="F667" s="68"/>
      <c r="G667" s="68"/>
      <c r="H667" s="68"/>
      <c r="I667" s="68" t="s">
        <v>42</v>
      </c>
      <c r="J667" s="68" t="s">
        <v>5150</v>
      </c>
      <c r="K667" s="70" t="s">
        <v>5151</v>
      </c>
      <c r="L667" s="68" t="s">
        <v>3792</v>
      </c>
      <c r="M667" s="68" t="s">
        <v>3048</v>
      </c>
      <c r="N667" s="71">
        <v>5581999176129</v>
      </c>
      <c r="O667" s="71" t="s">
        <v>65</v>
      </c>
      <c r="P667" s="71"/>
      <c r="Q667" s="68" t="s">
        <v>1749</v>
      </c>
      <c r="R667" s="68" t="str" cm="1">
        <f t="array" ref="R667">_xlfn.IFS(BaseClientes[[#This Row],[tipoDeCliente]]="ADVISOR","ADVISOR",BaseClientes[[#This Row],[tipoDeCliente]]="FAMILIA","RETENCAO",BaseClientes[[#This Row],[tipoDeCliente]]="RETENCAO","RETENCAO",BaseClientes[[#This Row],[tipoDeCliente]]="NORMAL","CONSULTORIA",BaseClientes[[#This Row],[tipoDeCliente]]="HIBRIDO","CONSULTORIA")</f>
        <v>CONSULTORIA</v>
      </c>
      <c r="S667" s="68" t="s">
        <v>2799</v>
      </c>
      <c r="T667" s="68" t="s">
        <v>185</v>
      </c>
      <c r="U667" s="68" t="s">
        <v>5152</v>
      </c>
      <c r="V667" s="71">
        <v>5581999176129</v>
      </c>
      <c r="W667" s="69">
        <v>45257</v>
      </c>
      <c r="X667" s="69">
        <v>45257</v>
      </c>
      <c r="Y667" s="68" t="s">
        <v>3792</v>
      </c>
      <c r="Z667" s="68" t="s">
        <v>3792</v>
      </c>
      <c r="AA667" s="68" t="s">
        <v>3048</v>
      </c>
      <c r="AB667" s="68" t="s">
        <v>3902</v>
      </c>
      <c r="AC667" s="68" t="s">
        <v>140</v>
      </c>
      <c r="AD667" s="68" t="s">
        <v>54</v>
      </c>
      <c r="AE667" s="68" t="s">
        <v>176</v>
      </c>
      <c r="AF667" s="72">
        <v>1</v>
      </c>
      <c r="AG667" s="68">
        <v>8</v>
      </c>
      <c r="AH667" s="68" t="s">
        <v>54</v>
      </c>
      <c r="AI667" s="68" t="s">
        <v>56</v>
      </c>
      <c r="AJ667" s="68" t="s">
        <v>54</v>
      </c>
      <c r="AK667" s="68" t="str" cm="1">
        <f t="array" ref="AK6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7" s="69" t="s">
        <v>69</v>
      </c>
      <c r="AM667" s="69">
        <v>45412</v>
      </c>
    </row>
    <row r="668" spans="1:39" ht="15" customHeight="1" x14ac:dyDescent="0.3">
      <c r="A668" s="68">
        <v>802</v>
      </c>
      <c r="B668" s="68" t="s">
        <v>3530</v>
      </c>
      <c r="C668" s="69">
        <v>34329</v>
      </c>
      <c r="D668" s="68" t="s">
        <v>72</v>
      </c>
      <c r="E668" s="71" t="str">
        <f t="shared" si="0"/>
        <v>27112023802</v>
      </c>
      <c r="F668" s="68"/>
      <c r="G668" s="68"/>
      <c r="H668" s="68"/>
      <c r="I668" s="68" t="s">
        <v>42</v>
      </c>
      <c r="J668" s="68" t="s">
        <v>5153</v>
      </c>
      <c r="K668" s="70" t="s">
        <v>5154</v>
      </c>
      <c r="L668" s="68" t="s">
        <v>3792</v>
      </c>
      <c r="M668" s="68" t="s">
        <v>3530</v>
      </c>
      <c r="N668" s="71">
        <v>5581999176129</v>
      </c>
      <c r="O668" s="71" t="s">
        <v>65</v>
      </c>
      <c r="P668" s="71"/>
      <c r="Q668" s="68" t="s">
        <v>1749</v>
      </c>
      <c r="R668" s="68" t="str" cm="1">
        <f t="array" ref="R668">_xlfn.IFS(BaseClientes[[#This Row],[tipoDeCliente]]="ADVISOR","ADVISOR",BaseClientes[[#This Row],[tipoDeCliente]]="FAMILIA","RETENCAO",BaseClientes[[#This Row],[tipoDeCliente]]="RETENCAO","RETENCAO",BaseClientes[[#This Row],[tipoDeCliente]]="NORMAL","CONSULTORIA",BaseClientes[[#This Row],[tipoDeCliente]]="HIBRIDO","CONSULTORIA")</f>
        <v>CONSULTORIA</v>
      </c>
      <c r="S668" s="68" t="s">
        <v>2799</v>
      </c>
      <c r="T668" s="68" t="s">
        <v>185</v>
      </c>
      <c r="U668" s="68" t="s">
        <v>5152</v>
      </c>
      <c r="V668" s="71">
        <v>5511988202535</v>
      </c>
      <c r="W668" s="69">
        <v>45257</v>
      </c>
      <c r="X668" s="69">
        <v>45257</v>
      </c>
      <c r="Y668" s="68" t="s">
        <v>3792</v>
      </c>
      <c r="Z668" s="68" t="s">
        <v>3792</v>
      </c>
      <c r="AA668" s="68" t="s">
        <v>3048</v>
      </c>
      <c r="AB668" s="68" t="s">
        <v>3902</v>
      </c>
      <c r="AC668" s="68" t="s">
        <v>140</v>
      </c>
      <c r="AD668" s="68" t="s">
        <v>54</v>
      </c>
      <c r="AE668" s="68" t="s">
        <v>176</v>
      </c>
      <c r="AF668" s="72">
        <v>1</v>
      </c>
      <c r="AG668" s="68">
        <v>8</v>
      </c>
      <c r="AH668" s="68" t="s">
        <v>54</v>
      </c>
      <c r="AI668" s="68" t="s">
        <v>56</v>
      </c>
      <c r="AJ668" s="68" t="s">
        <v>54</v>
      </c>
      <c r="AK668" s="68" t="str" cm="1">
        <f t="array" ref="AK6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8" s="69" t="s">
        <v>69</v>
      </c>
      <c r="AM668" s="69">
        <v>45412</v>
      </c>
    </row>
    <row r="669" spans="1:39" ht="15" customHeight="1" x14ac:dyDescent="0.3">
      <c r="A669" s="68">
        <v>803</v>
      </c>
      <c r="B669" s="68" t="s">
        <v>2438</v>
      </c>
      <c r="C669" s="69">
        <v>30540</v>
      </c>
      <c r="D669" s="68" t="s">
        <v>40</v>
      </c>
      <c r="E669" s="71" t="str">
        <f t="shared" si="0"/>
        <v>30112023803</v>
      </c>
      <c r="F669" s="68">
        <v>3860657</v>
      </c>
      <c r="G669" s="68"/>
      <c r="H669" s="68"/>
      <c r="I669" s="68" t="s">
        <v>42</v>
      </c>
      <c r="J669" s="68" t="s">
        <v>2440</v>
      </c>
      <c r="K669" s="70" t="s">
        <v>2441</v>
      </c>
      <c r="L669" s="68" t="s">
        <v>2442</v>
      </c>
      <c r="M669" s="68" t="s">
        <v>2438</v>
      </c>
      <c r="N669" s="71">
        <v>5561982693000</v>
      </c>
      <c r="O669" s="71" t="s">
        <v>65</v>
      </c>
      <c r="P669" s="71"/>
      <c r="Q669" s="68" t="s">
        <v>1749</v>
      </c>
      <c r="R669" s="68" t="str" cm="1">
        <f t="array" ref="R669">_xlfn.IFS(BaseClientes[[#This Row],[tipoDeCliente]]="ADVISOR","ADVISOR",BaseClientes[[#This Row],[tipoDeCliente]]="FAMILIA","RETENCAO",BaseClientes[[#This Row],[tipoDeCliente]]="RETENCAO","RETENCAO",BaseClientes[[#This Row],[tipoDeCliente]]="NORMAL","CONSULTORIA",BaseClientes[[#This Row],[tipoDeCliente]]="HIBRIDO","CONSULTORIA")</f>
        <v>CONSULTORIA</v>
      </c>
      <c r="S669" s="68" t="s">
        <v>2443</v>
      </c>
      <c r="T669" s="68" t="s">
        <v>2065</v>
      </c>
      <c r="U669" s="68" t="s">
        <v>2444</v>
      </c>
      <c r="V669" s="71">
        <v>5561982693000</v>
      </c>
      <c r="W669" s="69">
        <v>45260</v>
      </c>
      <c r="X669" s="69">
        <v>45260</v>
      </c>
      <c r="Y669" s="68" t="s">
        <v>2442</v>
      </c>
      <c r="Z669" s="68" t="s">
        <v>2442</v>
      </c>
      <c r="AA669" s="68" t="s">
        <v>2438</v>
      </c>
      <c r="AB669" s="68" t="s">
        <v>4318</v>
      </c>
      <c r="AC669" s="68" t="s">
        <v>53</v>
      </c>
      <c r="AD669" s="68" t="s">
        <v>54</v>
      </c>
      <c r="AE669" s="68" t="s">
        <v>176</v>
      </c>
      <c r="AF669" s="72">
        <v>1</v>
      </c>
      <c r="AG669" s="68" t="s">
        <v>3059</v>
      </c>
      <c r="AH669" s="68" t="s">
        <v>54</v>
      </c>
      <c r="AI669" s="68" t="s">
        <v>56</v>
      </c>
      <c r="AJ669" s="68" t="s">
        <v>54</v>
      </c>
      <c r="AK669" s="68" t="str" cm="1">
        <f t="array" ref="AK6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9" s="69" t="s">
        <v>69</v>
      </c>
      <c r="AM669" s="69">
        <v>45422</v>
      </c>
    </row>
    <row r="670" spans="1:39" ht="15" customHeight="1" x14ac:dyDescent="0.3">
      <c r="A670" s="68">
        <v>804</v>
      </c>
      <c r="B670" s="68" t="s">
        <v>3154</v>
      </c>
      <c r="C670" s="69">
        <v>31855</v>
      </c>
      <c r="D670" s="68" t="s">
        <v>40</v>
      </c>
      <c r="E670" s="71" t="str">
        <f t="shared" si="0"/>
        <v>01122023804</v>
      </c>
      <c r="F670" s="68">
        <v>513193</v>
      </c>
      <c r="G670" s="68"/>
      <c r="H670" s="68"/>
      <c r="I670" s="68" t="s">
        <v>5174</v>
      </c>
      <c r="J670" s="68" t="s">
        <v>5175</v>
      </c>
      <c r="K670" s="105" t="s">
        <v>5176</v>
      </c>
      <c r="L670" s="68" t="s">
        <v>5173</v>
      </c>
      <c r="M670" s="68" t="s">
        <v>3154</v>
      </c>
      <c r="N670" s="71">
        <v>5511932892711</v>
      </c>
      <c r="O670" s="71" t="s">
        <v>65</v>
      </c>
      <c r="P670" s="71"/>
      <c r="Q670" s="68" t="s">
        <v>1749</v>
      </c>
      <c r="R670" s="68" t="str" cm="1">
        <f t="array" ref="R670">_xlfn.IFS(BaseClientes[[#This Row],[tipoDeCliente]]="ADVISOR","ADVISOR",BaseClientes[[#This Row],[tipoDeCliente]]="FAMILIA","RETENCAO",BaseClientes[[#This Row],[tipoDeCliente]]="RETENCAO","RETENCAO",BaseClientes[[#This Row],[tipoDeCliente]]="NORMAL","CONSULTORIA",BaseClientes[[#This Row],[tipoDeCliente]]="HIBRIDO","CONSULTORIA")</f>
        <v>CONSULTORIA</v>
      </c>
      <c r="S670" s="68" t="s">
        <v>2799</v>
      </c>
      <c r="T670" s="68" t="s">
        <v>185</v>
      </c>
      <c r="U670" s="68" t="s">
        <v>5171</v>
      </c>
      <c r="V670" s="71">
        <v>5511932892711</v>
      </c>
      <c r="W670" s="69">
        <v>45261</v>
      </c>
      <c r="X670" s="69">
        <v>45274</v>
      </c>
      <c r="Y670" s="68" t="s">
        <v>5172</v>
      </c>
      <c r="Z670" s="68" t="s">
        <v>5173</v>
      </c>
      <c r="AA670" s="68" t="s">
        <v>3154</v>
      </c>
      <c r="AB670" s="68" t="s">
        <v>584</v>
      </c>
      <c r="AC670" s="68" t="s">
        <v>53</v>
      </c>
      <c r="AD670" s="68" t="s">
        <v>54</v>
      </c>
      <c r="AE670" s="68" t="s">
        <v>176</v>
      </c>
      <c r="AF670" s="72">
        <v>1</v>
      </c>
      <c r="AG670" s="68">
        <v>8</v>
      </c>
      <c r="AH670" s="68" t="s">
        <v>54</v>
      </c>
      <c r="AI670" s="68" t="s">
        <v>56</v>
      </c>
      <c r="AJ670" s="68" t="s">
        <v>54</v>
      </c>
      <c r="AK670" s="68" t="str" cm="1">
        <f t="array" ref="AK6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0" s="69" t="s">
        <v>58</v>
      </c>
      <c r="AM670" s="69"/>
    </row>
    <row r="671" spans="1:39" ht="15" customHeight="1" x14ac:dyDescent="0.3">
      <c r="A671" s="68">
        <v>805</v>
      </c>
      <c r="B671" s="68" t="s">
        <v>3531</v>
      </c>
      <c r="C671" s="69">
        <v>33394</v>
      </c>
      <c r="D671" s="68" t="s">
        <v>72</v>
      </c>
      <c r="E671" s="71" t="str">
        <f t="shared" si="0"/>
        <v>01122023805</v>
      </c>
      <c r="F671" s="68">
        <v>6345481</v>
      </c>
      <c r="G671" s="68"/>
      <c r="H671" s="68"/>
      <c r="I671" s="68" t="s">
        <v>5167</v>
      </c>
      <c r="J671" s="68" t="s">
        <v>5168</v>
      </c>
      <c r="K671" s="70" t="s">
        <v>5169</v>
      </c>
      <c r="L671" s="68" t="s">
        <v>5170</v>
      </c>
      <c r="M671" s="68" t="s">
        <v>3154</v>
      </c>
      <c r="N671" s="71">
        <v>5511932892711</v>
      </c>
      <c r="O671" s="71" t="s">
        <v>65</v>
      </c>
      <c r="P671" s="71"/>
      <c r="Q671" s="68" t="s">
        <v>1749</v>
      </c>
      <c r="R671" s="68" t="str" cm="1">
        <f t="array" ref="R671">_xlfn.IFS(BaseClientes[[#This Row],[tipoDeCliente]]="ADVISOR","ADVISOR",BaseClientes[[#This Row],[tipoDeCliente]]="FAMILIA","RETENCAO",BaseClientes[[#This Row],[tipoDeCliente]]="RETENCAO","RETENCAO",BaseClientes[[#This Row],[tipoDeCliente]]="NORMAL","CONSULTORIA",BaseClientes[[#This Row],[tipoDeCliente]]="HIBRIDO","CONSULTORIA")</f>
        <v>CONSULTORIA</v>
      </c>
      <c r="S671" s="68" t="s">
        <v>2799</v>
      </c>
      <c r="T671" s="68" t="s">
        <v>185</v>
      </c>
      <c r="U671" s="68" t="s">
        <v>5171</v>
      </c>
      <c r="V671" s="71">
        <v>5551992197117</v>
      </c>
      <c r="W671" s="69">
        <v>45261</v>
      </c>
      <c r="X671" s="69">
        <v>45267</v>
      </c>
      <c r="Y671" s="68" t="s">
        <v>5172</v>
      </c>
      <c r="Z671" s="68" t="s">
        <v>5173</v>
      </c>
      <c r="AA671" s="68" t="s">
        <v>3154</v>
      </c>
      <c r="AB671" s="68" t="s">
        <v>4060</v>
      </c>
      <c r="AC671" s="68" t="s">
        <v>53</v>
      </c>
      <c r="AD671" s="68" t="s">
        <v>54</v>
      </c>
      <c r="AE671" s="68" t="s">
        <v>176</v>
      </c>
      <c r="AF671" s="72">
        <v>1</v>
      </c>
      <c r="AG671" s="68">
        <v>8</v>
      </c>
      <c r="AH671" s="68" t="s">
        <v>54</v>
      </c>
      <c r="AI671" s="68" t="s">
        <v>56</v>
      </c>
      <c r="AJ671" s="68" t="s">
        <v>54</v>
      </c>
      <c r="AK671" s="68" t="str" cm="1">
        <f t="array" ref="AK6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1" s="69" t="s">
        <v>58</v>
      </c>
      <c r="AM671" s="69"/>
    </row>
    <row r="672" spans="1:39" ht="15" customHeight="1" x14ac:dyDescent="0.3">
      <c r="A672" s="68">
        <v>806</v>
      </c>
      <c r="B672" s="68" t="s">
        <v>3532</v>
      </c>
      <c r="C672" s="69">
        <v>24965</v>
      </c>
      <c r="D672" s="68" t="s">
        <v>72</v>
      </c>
      <c r="E672" s="71" t="str">
        <f t="shared" si="0"/>
        <v>13122023806</v>
      </c>
      <c r="F672" s="218" t="s">
        <v>8571</v>
      </c>
      <c r="G672" s="68"/>
      <c r="H672" s="68"/>
      <c r="I672" s="68" t="s">
        <v>5190</v>
      </c>
      <c r="J672" s="68" t="s">
        <v>5191</v>
      </c>
      <c r="K672" s="105" t="s">
        <v>5192</v>
      </c>
      <c r="L672" s="68" t="s">
        <v>5193</v>
      </c>
      <c r="M672" s="68" t="s">
        <v>3131</v>
      </c>
      <c r="N672" s="71">
        <v>5581996319883</v>
      </c>
      <c r="O672" s="71" t="s">
        <v>65</v>
      </c>
      <c r="P672" s="71"/>
      <c r="Q672" s="68" t="s">
        <v>1749</v>
      </c>
      <c r="R672" s="68" t="str" cm="1">
        <f t="array" ref="R672">_xlfn.IFS(BaseClientes[[#This Row],[tipoDeCliente]]="ADVISOR","ADVISOR",BaseClientes[[#This Row],[tipoDeCliente]]="FAMILIA","RETENCAO",BaseClientes[[#This Row],[tipoDeCliente]]="RETENCAO","RETENCAO",BaseClientes[[#This Row],[tipoDeCliente]]="NORMAL","CONSULTORIA",BaseClientes[[#This Row],[tipoDeCliente]]="HIBRIDO","CONSULTORIA")</f>
        <v>CONSULTORIA</v>
      </c>
      <c r="S672" s="68" t="s">
        <v>49</v>
      </c>
      <c r="T672" s="68" t="s">
        <v>50</v>
      </c>
      <c r="U672" s="68" t="s">
        <v>1757</v>
      </c>
      <c r="V672" s="71">
        <v>5581996071794</v>
      </c>
      <c r="W672" s="69">
        <v>45273</v>
      </c>
      <c r="X672" s="69">
        <v>45273</v>
      </c>
      <c r="Y672" s="68" t="s">
        <v>3654</v>
      </c>
      <c r="Z672" s="68" t="s">
        <v>4969</v>
      </c>
      <c r="AA672" s="68" t="s">
        <v>3131</v>
      </c>
      <c r="AB672" s="68" t="s">
        <v>4064</v>
      </c>
      <c r="AC672" s="68" t="s">
        <v>53</v>
      </c>
      <c r="AD672" s="68" t="s">
        <v>54</v>
      </c>
      <c r="AE672" s="68" t="s">
        <v>176</v>
      </c>
      <c r="AF672" s="72">
        <v>1</v>
      </c>
      <c r="AG672" s="68">
        <v>7</v>
      </c>
      <c r="AH672" s="68" t="s">
        <v>54</v>
      </c>
      <c r="AI672" s="68" t="s">
        <v>56</v>
      </c>
      <c r="AJ672" s="68" t="s">
        <v>54</v>
      </c>
      <c r="AK672" s="68" t="str" cm="1">
        <f t="array" ref="AK6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2" s="69" t="s">
        <v>58</v>
      </c>
      <c r="AM672" s="69"/>
    </row>
    <row r="673" spans="1:39" ht="15" customHeight="1" x14ac:dyDescent="0.3">
      <c r="A673" s="68">
        <v>807</v>
      </c>
      <c r="B673" s="68" t="s">
        <v>2307</v>
      </c>
      <c r="C673" s="69">
        <v>33325</v>
      </c>
      <c r="D673" s="68" t="s">
        <v>40</v>
      </c>
      <c r="E673" s="71" t="str">
        <f t="shared" si="0"/>
        <v>15022022807</v>
      </c>
      <c r="F673" s="68">
        <v>2944622</v>
      </c>
      <c r="G673" s="68">
        <v>5052646</v>
      </c>
      <c r="H673" s="68" t="s">
        <v>4194</v>
      </c>
      <c r="I673" s="68" t="s">
        <v>42</v>
      </c>
      <c r="J673" s="68" t="s">
        <v>2309</v>
      </c>
      <c r="K673" s="105" t="s">
        <v>2310</v>
      </c>
      <c r="L673" s="68" t="s">
        <v>2311</v>
      </c>
      <c r="M673" s="68" t="s">
        <v>2307</v>
      </c>
      <c r="N673" s="71">
        <v>5511956580104</v>
      </c>
      <c r="O673" s="71" t="s">
        <v>106</v>
      </c>
      <c r="P673" s="71" t="s">
        <v>106</v>
      </c>
      <c r="Q673" s="68" t="s">
        <v>2104</v>
      </c>
      <c r="R673" s="68" t="str" cm="1">
        <f t="array" ref="R673">_xlfn.IFS(BaseClientes[[#This Row],[tipoDeCliente]]="ADVISOR","ADVISOR",BaseClientes[[#This Row],[tipoDeCliente]]="FAMILIA","RETENCAO",BaseClientes[[#This Row],[tipoDeCliente]]="RETENCAO","RETENCAO",BaseClientes[[#This Row],[tipoDeCliente]]="NORMAL","CONSULTORIA",BaseClientes[[#This Row],[tipoDeCliente]]="HIBRIDO","CONSULTORIA")</f>
        <v>ADVISOR</v>
      </c>
      <c r="S673" s="68" t="s">
        <v>2799</v>
      </c>
      <c r="T673" s="68" t="s">
        <v>185</v>
      </c>
      <c r="U673" s="68" t="s">
        <v>1200</v>
      </c>
      <c r="V673" s="71">
        <v>5511956580104</v>
      </c>
      <c r="W673" s="69">
        <v>44607</v>
      </c>
      <c r="X673" s="69">
        <v>44607</v>
      </c>
      <c r="Y673" s="68" t="s">
        <v>2311</v>
      </c>
      <c r="Z673" s="68" t="s">
        <v>2311</v>
      </c>
      <c r="AA673" s="68" t="s">
        <v>2307</v>
      </c>
      <c r="AB673" s="68" t="s">
        <v>3950</v>
      </c>
      <c r="AC673" s="68"/>
      <c r="AD673" s="68"/>
      <c r="AE673" s="68" t="s">
        <v>2104</v>
      </c>
      <c r="AF673" s="72">
        <v>1</v>
      </c>
      <c r="AG673" s="68"/>
      <c r="AH673" s="68" t="s">
        <v>56</v>
      </c>
      <c r="AI673" s="68" t="s">
        <v>56</v>
      </c>
      <c r="AJ673" s="68" t="s">
        <v>56</v>
      </c>
      <c r="AK673" s="68" t="str" cm="1">
        <f t="array" ref="AK6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3" s="69" t="s">
        <v>69</v>
      </c>
      <c r="AM673" s="69">
        <v>45561</v>
      </c>
    </row>
    <row r="674" spans="1:39" ht="15" customHeight="1" x14ac:dyDescent="0.3">
      <c r="A674" s="68">
        <v>808</v>
      </c>
      <c r="B674" s="68" t="s">
        <v>2307</v>
      </c>
      <c r="C674" s="69">
        <v>33325</v>
      </c>
      <c r="D674" s="68" t="s">
        <v>40</v>
      </c>
      <c r="E674" s="71" t="str">
        <f t="shared" si="0"/>
        <v>15022022808</v>
      </c>
      <c r="F674" s="68">
        <v>2944622</v>
      </c>
      <c r="G674" s="68">
        <v>5007914</v>
      </c>
      <c r="H674" s="68" t="s">
        <v>4194</v>
      </c>
      <c r="I674" s="68" t="s">
        <v>42</v>
      </c>
      <c r="J674" s="68" t="s">
        <v>2309</v>
      </c>
      <c r="K674" s="70" t="s">
        <v>2310</v>
      </c>
      <c r="L674" s="68" t="s">
        <v>2311</v>
      </c>
      <c r="M674" s="68" t="s">
        <v>2307</v>
      </c>
      <c r="N674" s="71">
        <v>5511956580104</v>
      </c>
      <c r="O674" s="71" t="s">
        <v>106</v>
      </c>
      <c r="P674" s="71" t="s">
        <v>106</v>
      </c>
      <c r="Q674" s="68" t="s">
        <v>2104</v>
      </c>
      <c r="R674" s="68" t="str" cm="1">
        <f t="array" ref="R674">_xlfn.IFS(BaseClientes[[#This Row],[tipoDeCliente]]="ADVISOR","ADVISOR",BaseClientes[[#This Row],[tipoDeCliente]]="FAMILIA","RETENCAO",BaseClientes[[#This Row],[tipoDeCliente]]="RETENCAO","RETENCAO",BaseClientes[[#This Row],[tipoDeCliente]]="NORMAL","CONSULTORIA",BaseClientes[[#This Row],[tipoDeCliente]]="HIBRIDO","CONSULTORIA")</f>
        <v>ADVISOR</v>
      </c>
      <c r="S674" s="68" t="s">
        <v>2799</v>
      </c>
      <c r="T674" s="68" t="s">
        <v>185</v>
      </c>
      <c r="U674" s="68" t="s">
        <v>1200</v>
      </c>
      <c r="V674" s="71">
        <v>5511956580104</v>
      </c>
      <c r="W674" s="69">
        <v>44607</v>
      </c>
      <c r="X674" s="69">
        <v>44607</v>
      </c>
      <c r="Y674" s="68" t="s">
        <v>2311</v>
      </c>
      <c r="Z674" s="68" t="s">
        <v>2311</v>
      </c>
      <c r="AA674" s="68" t="s">
        <v>2307</v>
      </c>
      <c r="AB674" s="68" t="s">
        <v>3950</v>
      </c>
      <c r="AC674" s="68"/>
      <c r="AD674" s="68"/>
      <c r="AE674" s="68" t="s">
        <v>2104</v>
      </c>
      <c r="AF674" s="72">
        <v>1</v>
      </c>
      <c r="AG674" s="68"/>
      <c r="AH674" s="68" t="s">
        <v>56</v>
      </c>
      <c r="AI674" s="68" t="s">
        <v>56</v>
      </c>
      <c r="AJ674" s="68" t="s">
        <v>56</v>
      </c>
      <c r="AK674" s="68" t="str" cm="1">
        <f t="array" ref="AK6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4" s="69" t="s">
        <v>69</v>
      </c>
      <c r="AM674" s="69">
        <v>45561</v>
      </c>
    </row>
    <row r="675" spans="1:39" ht="15" customHeight="1" x14ac:dyDescent="0.3">
      <c r="A675" s="68">
        <v>809</v>
      </c>
      <c r="B675" s="68" t="s">
        <v>3533</v>
      </c>
      <c r="C675" s="69">
        <v>35002</v>
      </c>
      <c r="D675" s="68" t="s">
        <v>40</v>
      </c>
      <c r="E675" s="71" t="str">
        <f t="shared" si="0"/>
        <v>20092023809</v>
      </c>
      <c r="F675" s="68"/>
      <c r="G675" s="68">
        <v>5097849</v>
      </c>
      <c r="H675" s="68"/>
      <c r="I675" s="68" t="s">
        <v>42</v>
      </c>
      <c r="J675" s="68" t="s">
        <v>4634</v>
      </c>
      <c r="K675" s="70" t="s">
        <v>4635</v>
      </c>
      <c r="L675" s="68" t="s">
        <v>5014</v>
      </c>
      <c r="M675" s="68" t="s">
        <v>3136</v>
      </c>
      <c r="N675" s="71">
        <v>5543991094016</v>
      </c>
      <c r="O675" s="71"/>
      <c r="P675" s="71"/>
      <c r="Q675" s="68" t="s">
        <v>66</v>
      </c>
      <c r="R675" s="68" t="str" cm="1">
        <f t="array" ref="R675">_xlfn.IFS(BaseClientes[[#This Row],[tipoDeCliente]]="ADVISOR","ADVISOR",BaseClientes[[#This Row],[tipoDeCliente]]="FAMILIA","RETENCAO",BaseClientes[[#This Row],[tipoDeCliente]]="RETENCAO","RETENCAO",BaseClientes[[#This Row],[tipoDeCliente]]="NORMAL","CONSULTORIA",BaseClientes[[#This Row],[tipoDeCliente]]="HIBRIDO","CONSULTORIA")</f>
        <v>CONSULTORIA</v>
      </c>
      <c r="S675" s="68" t="s">
        <v>2799</v>
      </c>
      <c r="T675" s="68" t="s">
        <v>185</v>
      </c>
      <c r="U675" s="68" t="s">
        <v>4636</v>
      </c>
      <c r="V675" s="71">
        <v>5543991094016</v>
      </c>
      <c r="W675" s="69">
        <v>45189</v>
      </c>
      <c r="X675" s="69">
        <v>45189</v>
      </c>
      <c r="Y675" s="68" t="s">
        <v>3662</v>
      </c>
      <c r="Z675" s="68" t="s">
        <v>5013</v>
      </c>
      <c r="AA675" s="68" t="s">
        <v>3136</v>
      </c>
      <c r="AB675" s="68" t="s">
        <v>3995</v>
      </c>
      <c r="AC675" s="68" t="s">
        <v>140</v>
      </c>
      <c r="AD675" s="68" t="s">
        <v>54</v>
      </c>
      <c r="AE675" s="68" t="s">
        <v>176</v>
      </c>
      <c r="AF675" s="72">
        <v>1</v>
      </c>
      <c r="AG675" s="68" t="s">
        <v>187</v>
      </c>
      <c r="AH675" s="68" t="s">
        <v>54</v>
      </c>
      <c r="AI675" s="68" t="s">
        <v>56</v>
      </c>
      <c r="AJ675" s="68" t="s">
        <v>54</v>
      </c>
      <c r="AK675" s="68" t="str" cm="1">
        <f t="array" ref="AK6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5" s="69" t="s">
        <v>69</v>
      </c>
      <c r="AM675" s="69">
        <v>45807</v>
      </c>
    </row>
    <row r="676" spans="1:39" ht="15" customHeight="1" x14ac:dyDescent="0.3">
      <c r="A676" s="68">
        <v>810</v>
      </c>
      <c r="B676" s="68" t="s">
        <v>2409</v>
      </c>
      <c r="C676" s="69">
        <v>34542</v>
      </c>
      <c r="D676" s="68" t="s">
        <v>40</v>
      </c>
      <c r="E676" s="71" t="str">
        <f t="shared" si="0"/>
        <v>13122023810</v>
      </c>
      <c r="F676" s="68"/>
      <c r="G676" s="1">
        <v>5095272</v>
      </c>
      <c r="H676" s="68"/>
      <c r="I676" s="68" t="s">
        <v>5188</v>
      </c>
      <c r="J676" s="68" t="s">
        <v>2411</v>
      </c>
      <c r="K676" s="70" t="s">
        <v>2412</v>
      </c>
      <c r="L676" s="68" t="s">
        <v>5189</v>
      </c>
      <c r="M676" s="68" t="s">
        <v>2414</v>
      </c>
      <c r="N676" s="71" t="s">
        <v>2415</v>
      </c>
      <c r="O676" s="71" t="s">
        <v>65</v>
      </c>
      <c r="P676" s="71" t="s">
        <v>42</v>
      </c>
      <c r="Q676" s="68" t="s">
        <v>66</v>
      </c>
      <c r="R676" s="68" t="str" cm="1">
        <f t="array" ref="R676">_xlfn.IFS(BaseClientes[[#This Row],[tipoDeCliente]]="ADVISOR","ADVISOR",BaseClientes[[#This Row],[tipoDeCliente]]="FAMILIA","RETENCAO",BaseClientes[[#This Row],[tipoDeCliente]]="RETENCAO","RETENCAO",BaseClientes[[#This Row],[tipoDeCliente]]="NORMAL","CONSULTORIA",BaseClientes[[#This Row],[tipoDeCliente]]="HIBRIDO","CONSULTORIA")</f>
        <v>CONSULTORIA</v>
      </c>
      <c r="S676" s="68" t="s">
        <v>2407</v>
      </c>
      <c r="T676" s="68" t="s">
        <v>50</v>
      </c>
      <c r="U676" s="68" t="s">
        <v>4316</v>
      </c>
      <c r="V676" s="71" t="s">
        <v>2415</v>
      </c>
      <c r="W676" s="69">
        <v>45273</v>
      </c>
      <c r="X676" s="69">
        <v>45273</v>
      </c>
      <c r="Y676" s="68" t="s">
        <v>2413</v>
      </c>
      <c r="Z676" s="68" t="s">
        <v>4916</v>
      </c>
      <c r="AA676" s="68" t="s">
        <v>2414</v>
      </c>
      <c r="AB676" s="68" t="s">
        <v>3893</v>
      </c>
      <c r="AC676" s="68" t="s">
        <v>53</v>
      </c>
      <c r="AD676" s="68" t="s">
        <v>4917</v>
      </c>
      <c r="AE676" s="68" t="s">
        <v>176</v>
      </c>
      <c r="AF676" s="72">
        <v>1</v>
      </c>
      <c r="AG676" s="68" t="s">
        <v>3059</v>
      </c>
      <c r="AH676" s="68" t="s">
        <v>54</v>
      </c>
      <c r="AI676" s="68" t="s">
        <v>56</v>
      </c>
      <c r="AJ676" s="68" t="s">
        <v>54</v>
      </c>
      <c r="AK676" s="68" t="str" cm="1">
        <f t="array" ref="AK6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6" s="69" t="s">
        <v>58</v>
      </c>
      <c r="AM676" s="69"/>
    </row>
    <row r="677" spans="1:39" ht="15" customHeight="1" x14ac:dyDescent="0.3">
      <c r="A677" s="68">
        <v>811</v>
      </c>
      <c r="B677" s="68" t="s">
        <v>2953</v>
      </c>
      <c r="C677" s="69">
        <v>32785</v>
      </c>
      <c r="D677" s="68" t="s">
        <v>40</v>
      </c>
      <c r="E677" s="71" t="str">
        <f t="shared" si="0"/>
        <v>13122023811</v>
      </c>
      <c r="F677" s="68"/>
      <c r="G677" s="68">
        <v>5115651</v>
      </c>
      <c r="H677" s="68"/>
      <c r="I677" s="68" t="s">
        <v>5186</v>
      </c>
      <c r="J677" s="68" t="s">
        <v>2955</v>
      </c>
      <c r="K677" s="105" t="s">
        <v>2956</v>
      </c>
      <c r="L677" s="68" t="s">
        <v>5187</v>
      </c>
      <c r="M677" s="68" t="s">
        <v>2953</v>
      </c>
      <c r="N677" s="71">
        <v>5581987410097</v>
      </c>
      <c r="O677" s="71" t="s">
        <v>65</v>
      </c>
      <c r="P677" s="71"/>
      <c r="Q677" s="68" t="s">
        <v>66</v>
      </c>
      <c r="R677" s="68" t="str" cm="1">
        <f t="array" ref="R677">_xlfn.IFS(BaseClientes[[#This Row],[tipoDeCliente]]="ADVISOR","ADVISOR",BaseClientes[[#This Row],[tipoDeCliente]]="FAMILIA","RETENCAO",BaseClientes[[#This Row],[tipoDeCliente]]="RETENCAO","RETENCAO",BaseClientes[[#This Row],[tipoDeCliente]]="NORMAL","CONSULTORIA",BaseClientes[[#This Row],[tipoDeCliente]]="HIBRIDO","CONSULTORIA")</f>
        <v>CONSULTORIA</v>
      </c>
      <c r="S677" s="68" t="s">
        <v>49</v>
      </c>
      <c r="T677" s="68" t="s">
        <v>50</v>
      </c>
      <c r="U677" s="68" t="s">
        <v>51</v>
      </c>
      <c r="V677" s="71">
        <v>5581987410097</v>
      </c>
      <c r="W677" s="69">
        <v>45273</v>
      </c>
      <c r="X677" s="69">
        <v>45273</v>
      </c>
      <c r="Y677" s="68" t="s">
        <v>2957</v>
      </c>
      <c r="Z677" s="68" t="s">
        <v>2954</v>
      </c>
      <c r="AA677" s="68" t="s">
        <v>2953</v>
      </c>
      <c r="AB677" s="68" t="s">
        <v>3893</v>
      </c>
      <c r="AC677" s="68" t="s">
        <v>2015</v>
      </c>
      <c r="AD677" s="68" t="s">
        <v>54</v>
      </c>
      <c r="AE677" s="68" t="s">
        <v>176</v>
      </c>
      <c r="AF677" s="72">
        <v>1</v>
      </c>
      <c r="AG677" s="68">
        <v>9</v>
      </c>
      <c r="AH677" s="68" t="s">
        <v>54</v>
      </c>
      <c r="AI677" s="68" t="s">
        <v>56</v>
      </c>
      <c r="AJ677" s="68" t="s">
        <v>54</v>
      </c>
      <c r="AK677" s="68" t="str" cm="1">
        <f t="array" ref="AK6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7" s="69" t="s">
        <v>58</v>
      </c>
      <c r="AM677" s="69"/>
    </row>
    <row r="678" spans="1:39" ht="15" customHeight="1" x14ac:dyDescent="0.3">
      <c r="A678" s="68">
        <v>812</v>
      </c>
      <c r="B678" s="68" t="s">
        <v>3116</v>
      </c>
      <c r="C678" s="69">
        <v>30440</v>
      </c>
      <c r="D678" s="68" t="s">
        <v>40</v>
      </c>
      <c r="E678" s="71" t="str">
        <f t="shared" si="0"/>
        <v>30112023812</v>
      </c>
      <c r="F678" s="68">
        <v>4075798</v>
      </c>
      <c r="G678" s="68"/>
      <c r="H678" s="68"/>
      <c r="I678" s="68" t="s">
        <v>5165</v>
      </c>
      <c r="J678" s="68" t="s">
        <v>4813</v>
      </c>
      <c r="K678" s="70" t="s">
        <v>4814</v>
      </c>
      <c r="L678" s="68" t="s">
        <v>5165</v>
      </c>
      <c r="M678" s="68" t="s">
        <v>3116</v>
      </c>
      <c r="N678" s="71">
        <v>5581981878881</v>
      </c>
      <c r="O678" s="71" t="s">
        <v>65</v>
      </c>
      <c r="P678" s="71"/>
      <c r="Q678" s="68" t="s">
        <v>66</v>
      </c>
      <c r="R678" s="68" t="str" cm="1">
        <f t="array" ref="R678">_xlfn.IFS(BaseClientes[[#This Row],[tipoDeCliente]]="ADVISOR","ADVISOR",BaseClientes[[#This Row],[tipoDeCliente]]="FAMILIA","RETENCAO",BaseClientes[[#This Row],[tipoDeCliente]]="RETENCAO","RETENCAO",BaseClientes[[#This Row],[tipoDeCliente]]="NORMAL","CONSULTORIA",BaseClientes[[#This Row],[tipoDeCliente]]="HIBRIDO","CONSULTORIA")</f>
        <v>CONSULTORIA</v>
      </c>
      <c r="S678" s="68" t="s">
        <v>1009</v>
      </c>
      <c r="T678" s="68" t="s">
        <v>50</v>
      </c>
      <c r="U678" s="68" t="s">
        <v>4815</v>
      </c>
      <c r="V678" s="71">
        <v>5581981764504</v>
      </c>
      <c r="W678" s="69">
        <v>45260</v>
      </c>
      <c r="X678" s="69">
        <v>45125</v>
      </c>
      <c r="Y678" s="68" t="s">
        <v>3680</v>
      </c>
      <c r="Z678" s="68" t="s">
        <v>5165</v>
      </c>
      <c r="AA678" s="68" t="s">
        <v>3116</v>
      </c>
      <c r="AB678" s="68" t="s">
        <v>3893</v>
      </c>
      <c r="AC678" s="68" t="s">
        <v>53</v>
      </c>
      <c r="AD678" s="68" t="s">
        <v>54</v>
      </c>
      <c r="AE678" s="68" t="s">
        <v>176</v>
      </c>
      <c r="AF678" s="72">
        <v>1</v>
      </c>
      <c r="AG678" s="68">
        <v>8</v>
      </c>
      <c r="AH678" s="68" t="s">
        <v>54</v>
      </c>
      <c r="AI678" s="68" t="s">
        <v>54</v>
      </c>
      <c r="AJ678" s="68" t="s">
        <v>54</v>
      </c>
      <c r="AK678" s="68" t="str" cm="1">
        <f t="array" ref="AK6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8" s="69" t="s">
        <v>58</v>
      </c>
      <c r="AM678" s="69"/>
    </row>
    <row r="679" spans="1:39" ht="15" customHeight="1" x14ac:dyDescent="0.3">
      <c r="A679" s="68">
        <v>813</v>
      </c>
      <c r="B679" s="68" t="s">
        <v>3508</v>
      </c>
      <c r="C679" s="69">
        <v>30467</v>
      </c>
      <c r="D679" s="68" t="s">
        <v>72</v>
      </c>
      <c r="E679" s="71" t="str">
        <f t="shared" si="0"/>
        <v>30112023813</v>
      </c>
      <c r="F679" s="68">
        <v>11801472</v>
      </c>
      <c r="G679" s="68"/>
      <c r="H679" s="68"/>
      <c r="I679" s="68" t="s">
        <v>5166</v>
      </c>
      <c r="J679" s="68" t="s">
        <v>4816</v>
      </c>
      <c r="K679" s="70" t="s">
        <v>4817</v>
      </c>
      <c r="L679" s="68" t="s">
        <v>4818</v>
      </c>
      <c r="M679" s="68" t="s">
        <v>3116</v>
      </c>
      <c r="N679" s="71">
        <v>5581981878881</v>
      </c>
      <c r="O679" s="71" t="s">
        <v>65</v>
      </c>
      <c r="P679" s="71"/>
      <c r="Q679" s="68" t="s">
        <v>66</v>
      </c>
      <c r="R679" s="68" t="str" cm="1">
        <f t="array" ref="R679">_xlfn.IFS(BaseClientes[[#This Row],[tipoDeCliente]]="ADVISOR","ADVISOR",BaseClientes[[#This Row],[tipoDeCliente]]="FAMILIA","RETENCAO",BaseClientes[[#This Row],[tipoDeCliente]]="RETENCAO","RETENCAO",BaseClientes[[#This Row],[tipoDeCliente]]="NORMAL","CONSULTORIA",BaseClientes[[#This Row],[tipoDeCliente]]="HIBRIDO","CONSULTORIA")</f>
        <v>CONSULTORIA</v>
      </c>
      <c r="S679" s="68" t="s">
        <v>1009</v>
      </c>
      <c r="T679" s="68" t="s">
        <v>50</v>
      </c>
      <c r="U679" s="68" t="s">
        <v>4815</v>
      </c>
      <c r="V679" s="71">
        <v>5581981764504</v>
      </c>
      <c r="W679" s="69">
        <v>45260</v>
      </c>
      <c r="X679" s="69">
        <v>45125</v>
      </c>
      <c r="Y679" s="68" t="s">
        <v>3680</v>
      </c>
      <c r="Z679" s="68" t="s">
        <v>5165</v>
      </c>
      <c r="AA679" s="68" t="s">
        <v>3116</v>
      </c>
      <c r="AB679" s="68" t="s">
        <v>3893</v>
      </c>
      <c r="AC679" s="68" t="s">
        <v>53</v>
      </c>
      <c r="AD679" s="68" t="s">
        <v>54</v>
      </c>
      <c r="AE679" s="68" t="s">
        <v>176</v>
      </c>
      <c r="AF679" s="72">
        <v>1</v>
      </c>
      <c r="AG679" s="68">
        <v>8</v>
      </c>
      <c r="AH679" s="68" t="s">
        <v>54</v>
      </c>
      <c r="AI679" s="68" t="s">
        <v>54</v>
      </c>
      <c r="AJ679" s="68" t="s">
        <v>54</v>
      </c>
      <c r="AK679" s="68" t="str" cm="1">
        <f t="array" ref="AK6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9" s="69" t="s">
        <v>58</v>
      </c>
      <c r="AM679" s="69"/>
    </row>
    <row r="680" spans="1:39" ht="15" customHeight="1" x14ac:dyDescent="0.3">
      <c r="A680" s="68">
        <v>814</v>
      </c>
      <c r="B680" s="68" t="s">
        <v>3155</v>
      </c>
      <c r="C680" s="69">
        <v>31875</v>
      </c>
      <c r="D680" s="68" t="s">
        <v>40</v>
      </c>
      <c r="E680" s="71" t="str">
        <f t="shared" si="0"/>
        <v>13122023814</v>
      </c>
      <c r="F680" s="68">
        <v>8733962</v>
      </c>
      <c r="G680" s="68"/>
      <c r="H680" s="68"/>
      <c r="I680" s="68" t="s">
        <v>42</v>
      </c>
      <c r="J680" s="68" t="s">
        <v>5182</v>
      </c>
      <c r="K680" s="70" t="s">
        <v>5183</v>
      </c>
      <c r="L680" s="68" t="s">
        <v>5184</v>
      </c>
      <c r="M680" s="68" t="s">
        <v>3155</v>
      </c>
      <c r="N680" s="71">
        <v>5585999073196</v>
      </c>
      <c r="O680" s="71" t="s">
        <v>65</v>
      </c>
      <c r="P680" s="71"/>
      <c r="Q680" s="68" t="s">
        <v>66</v>
      </c>
      <c r="R680" s="68" t="str" cm="1">
        <f t="array" ref="R680">_xlfn.IFS(BaseClientes[[#This Row],[tipoDeCliente]]="ADVISOR","ADVISOR",BaseClientes[[#This Row],[tipoDeCliente]]="FAMILIA","RETENCAO",BaseClientes[[#This Row],[tipoDeCliente]]="RETENCAO","RETENCAO",BaseClientes[[#This Row],[tipoDeCliente]]="NORMAL","CONSULTORIA",BaseClientes[[#This Row],[tipoDeCliente]]="HIBRIDO","CONSULTORIA")</f>
        <v>CONSULTORIA</v>
      </c>
      <c r="S680" s="68" t="s">
        <v>406</v>
      </c>
      <c r="T680" s="68" t="s">
        <v>407</v>
      </c>
      <c r="U680" s="68" t="s">
        <v>5185</v>
      </c>
      <c r="V680" s="71">
        <v>5585999073196</v>
      </c>
      <c r="W680" s="69">
        <v>45273</v>
      </c>
      <c r="X680" s="69">
        <v>45273</v>
      </c>
      <c r="Y680" s="68" t="s">
        <v>5184</v>
      </c>
      <c r="Z680" s="68" t="s">
        <v>5184</v>
      </c>
      <c r="AA680" s="68" t="s">
        <v>3155</v>
      </c>
      <c r="AB680" s="68" t="s">
        <v>4407</v>
      </c>
      <c r="AC680" s="68" t="s">
        <v>53</v>
      </c>
      <c r="AD680" s="68" t="s">
        <v>54</v>
      </c>
      <c r="AE680" s="68" t="s">
        <v>176</v>
      </c>
      <c r="AF680" s="72">
        <v>1</v>
      </c>
      <c r="AG680" s="68">
        <v>8</v>
      </c>
      <c r="AH680" s="68" t="s">
        <v>54</v>
      </c>
      <c r="AI680" s="68" t="s">
        <v>56</v>
      </c>
      <c r="AJ680" s="68" t="s">
        <v>54</v>
      </c>
      <c r="AK680" s="68" t="str" cm="1">
        <f t="array" ref="AK6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0" s="69" t="s">
        <v>69</v>
      </c>
      <c r="AM680" s="69">
        <v>45551</v>
      </c>
    </row>
    <row r="681" spans="1:39" ht="15" customHeight="1" x14ac:dyDescent="0.3">
      <c r="A681" s="68">
        <v>815</v>
      </c>
      <c r="B681" s="68" t="s">
        <v>2400</v>
      </c>
      <c r="C681" s="69">
        <v>44717</v>
      </c>
      <c r="D681" s="68" t="s">
        <v>40</v>
      </c>
      <c r="E681" s="71" t="str">
        <f t="shared" si="0"/>
        <v>18122023815</v>
      </c>
      <c r="F681" s="68"/>
      <c r="G681" s="68">
        <v>3068309</v>
      </c>
      <c r="H681" s="68"/>
      <c r="I681" s="68" t="s">
        <v>42</v>
      </c>
      <c r="J681" s="68" t="s">
        <v>2402</v>
      </c>
      <c r="K681" s="70" t="s">
        <v>2403</v>
      </c>
      <c r="L681" s="68" t="s">
        <v>2404</v>
      </c>
      <c r="M681" s="68" t="s">
        <v>2405</v>
      </c>
      <c r="N681" s="71" t="s">
        <v>2406</v>
      </c>
      <c r="O681" s="71" t="s">
        <v>42</v>
      </c>
      <c r="P681" s="71" t="s">
        <v>42</v>
      </c>
      <c r="Q681" s="68" t="s">
        <v>1749</v>
      </c>
      <c r="R681" s="68" t="str" cm="1">
        <f t="array" ref="R681">_xlfn.IFS(BaseClientes[[#This Row],[tipoDeCliente]]="ADVISOR","ADVISOR",BaseClientes[[#This Row],[tipoDeCliente]]="FAMILIA","RETENCAO",BaseClientes[[#This Row],[tipoDeCliente]]="RETENCAO","RETENCAO",BaseClientes[[#This Row],[tipoDeCliente]]="NORMAL","CONSULTORIA",BaseClientes[[#This Row],[tipoDeCliente]]="HIBRIDO","CONSULTORIA")</f>
        <v>RETENCAO</v>
      </c>
      <c r="S681" s="68" t="s">
        <v>2407</v>
      </c>
      <c r="T681" s="68" t="s">
        <v>50</v>
      </c>
      <c r="U681" s="68" t="s">
        <v>2408</v>
      </c>
      <c r="V681" s="71" t="s">
        <v>2406</v>
      </c>
      <c r="W681" s="69">
        <v>45278</v>
      </c>
      <c r="X681" s="69">
        <v>45278</v>
      </c>
      <c r="Y681" s="68" t="s">
        <v>2404</v>
      </c>
      <c r="Z681" s="68" t="s">
        <v>2404</v>
      </c>
      <c r="AA681" s="68" t="s">
        <v>2405</v>
      </c>
      <c r="AB681" s="68" t="s">
        <v>3894</v>
      </c>
      <c r="AC681" s="68" t="s">
        <v>53</v>
      </c>
      <c r="AD681" s="68"/>
      <c r="AE681" s="68" t="s">
        <v>68</v>
      </c>
      <c r="AF681" s="72">
        <v>0</v>
      </c>
      <c r="AG681" s="68"/>
      <c r="AH681" s="68" t="s">
        <v>56</v>
      </c>
      <c r="AI681" s="68" t="s">
        <v>56</v>
      </c>
      <c r="AJ681" s="68" t="s">
        <v>56</v>
      </c>
      <c r="AK681" s="68" t="str" cm="1">
        <f t="array" ref="AK6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1" s="69" t="s">
        <v>69</v>
      </c>
      <c r="AM681" s="69">
        <v>45803</v>
      </c>
    </row>
    <row r="682" spans="1:39" ht="15" customHeight="1" x14ac:dyDescent="0.3">
      <c r="A682" s="68">
        <v>816</v>
      </c>
      <c r="B682" s="68" t="s">
        <v>3058</v>
      </c>
      <c r="C682" s="69">
        <v>32361</v>
      </c>
      <c r="D682" s="68" t="s">
        <v>40</v>
      </c>
      <c r="E682" s="71" t="str">
        <f t="shared" si="0"/>
        <v>09112023816</v>
      </c>
      <c r="F682" s="68"/>
      <c r="G682" s="68"/>
      <c r="H682" s="68"/>
      <c r="I682" s="68" t="s">
        <v>42</v>
      </c>
      <c r="J682" s="68" t="s">
        <v>5111</v>
      </c>
      <c r="K682" s="70" t="s">
        <v>5112</v>
      </c>
      <c r="L682" s="68" t="s">
        <v>5113</v>
      </c>
      <c r="M682" s="68" t="s">
        <v>3058</v>
      </c>
      <c r="N682" s="71">
        <v>558188698874</v>
      </c>
      <c r="O682" s="71" t="s">
        <v>106</v>
      </c>
      <c r="P682" s="71" t="s">
        <v>106</v>
      </c>
      <c r="Q682" s="68" t="s">
        <v>66</v>
      </c>
      <c r="R682" s="68" t="str" cm="1">
        <f t="array" ref="R682">_xlfn.IFS(BaseClientes[[#This Row],[tipoDeCliente]]="ADVISOR","ADVISOR",BaseClientes[[#This Row],[tipoDeCliente]]="FAMILIA","RETENCAO",BaseClientes[[#This Row],[tipoDeCliente]]="RETENCAO","RETENCAO",BaseClientes[[#This Row],[tipoDeCliente]]="NORMAL","CONSULTORIA",BaseClientes[[#This Row],[tipoDeCliente]]="HIBRIDO","CONSULTORIA")</f>
        <v>CONSULTORIA</v>
      </c>
      <c r="S682" s="68" t="s">
        <v>49</v>
      </c>
      <c r="T682" s="68" t="s">
        <v>50</v>
      </c>
      <c r="U682" s="68" t="s">
        <v>4787</v>
      </c>
      <c r="V682" s="71">
        <v>558188698874</v>
      </c>
      <c r="W682" s="69">
        <v>45239</v>
      </c>
      <c r="X682" s="69">
        <v>45239</v>
      </c>
      <c r="Y682" s="68" t="s">
        <v>3786</v>
      </c>
      <c r="Z682" s="68" t="s">
        <v>3786</v>
      </c>
      <c r="AA682" s="68" t="s">
        <v>3058</v>
      </c>
      <c r="AB682" s="68" t="s">
        <v>3902</v>
      </c>
      <c r="AC682" s="68" t="s">
        <v>53</v>
      </c>
      <c r="AD682" s="68" t="s">
        <v>54</v>
      </c>
      <c r="AE682" s="68" t="s">
        <v>176</v>
      </c>
      <c r="AF682" s="72">
        <v>1</v>
      </c>
      <c r="AG682" s="68">
        <v>8</v>
      </c>
      <c r="AH682" s="68" t="s">
        <v>54</v>
      </c>
      <c r="AI682" s="68" t="s">
        <v>56</v>
      </c>
      <c r="AJ682" s="68" t="s">
        <v>54</v>
      </c>
      <c r="AK682" s="68" t="str" cm="1">
        <f t="array" ref="AK6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2" s="69" t="s">
        <v>69</v>
      </c>
      <c r="AM682" s="69">
        <v>45397</v>
      </c>
    </row>
    <row r="683" spans="1:39" ht="15" customHeight="1" x14ac:dyDescent="0.3">
      <c r="A683" s="68">
        <v>817</v>
      </c>
      <c r="B683" s="68" t="s">
        <v>3534</v>
      </c>
      <c r="C683" s="69">
        <v>29160</v>
      </c>
      <c r="D683" s="68" t="s">
        <v>72</v>
      </c>
      <c r="E683" s="71" t="str">
        <f t="shared" si="0"/>
        <v>01112023817</v>
      </c>
      <c r="F683" s="68">
        <v>5555041</v>
      </c>
      <c r="G683" s="68"/>
      <c r="H683" s="68"/>
      <c r="I683" s="68" t="s">
        <v>5100</v>
      </c>
      <c r="J683" s="68" t="s">
        <v>5101</v>
      </c>
      <c r="K683" s="70" t="s">
        <v>5102</v>
      </c>
      <c r="L683" s="68" t="s">
        <v>5103</v>
      </c>
      <c r="M683" s="68" t="s">
        <v>3534</v>
      </c>
      <c r="N683" s="71">
        <v>5511992123330</v>
      </c>
      <c r="O683" s="71" t="s">
        <v>65</v>
      </c>
      <c r="P683" s="71"/>
      <c r="Q683" s="68" t="s">
        <v>66</v>
      </c>
      <c r="R683" s="68" t="str" cm="1">
        <f t="array" ref="R683">_xlfn.IFS(BaseClientes[[#This Row],[tipoDeCliente]]="ADVISOR","ADVISOR",BaseClientes[[#This Row],[tipoDeCliente]]="FAMILIA","RETENCAO",BaseClientes[[#This Row],[tipoDeCliente]]="RETENCAO","RETENCAO",BaseClientes[[#This Row],[tipoDeCliente]]="NORMAL","CONSULTORIA",BaseClientes[[#This Row],[tipoDeCliente]]="HIBRIDO","CONSULTORIA")</f>
        <v>CONSULTORIA</v>
      </c>
      <c r="S683" s="68" t="s">
        <v>49</v>
      </c>
      <c r="T683" s="68" t="s">
        <v>50</v>
      </c>
      <c r="U683" s="68" t="s">
        <v>5104</v>
      </c>
      <c r="V683" s="71">
        <v>5511992123330</v>
      </c>
      <c r="W683" s="69">
        <v>45231</v>
      </c>
      <c r="X683" s="69">
        <v>45287</v>
      </c>
      <c r="Y683" s="68" t="s">
        <v>3681</v>
      </c>
      <c r="Z683" s="68" t="s">
        <v>5103</v>
      </c>
      <c r="AA683" s="68" t="s">
        <v>3534</v>
      </c>
      <c r="AB683" s="68" t="s">
        <v>5105</v>
      </c>
      <c r="AC683" s="68" t="s">
        <v>53</v>
      </c>
      <c r="AD683" s="68" t="s">
        <v>56</v>
      </c>
      <c r="AE683" s="68" t="s">
        <v>176</v>
      </c>
      <c r="AF683" s="72">
        <v>1</v>
      </c>
      <c r="AG683" s="68">
        <v>8</v>
      </c>
      <c r="AH683" s="68" t="s">
        <v>54</v>
      </c>
      <c r="AI683" s="68" t="s">
        <v>56</v>
      </c>
      <c r="AJ683" s="68" t="s">
        <v>54</v>
      </c>
      <c r="AK683" s="68" t="str" cm="1">
        <f t="array" ref="AK6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3" s="69" t="s">
        <v>58</v>
      </c>
      <c r="AM683" s="69"/>
    </row>
    <row r="684" spans="1:39" ht="15" customHeight="1" x14ac:dyDescent="0.3">
      <c r="A684" s="68">
        <v>818</v>
      </c>
      <c r="B684" s="68" t="s">
        <v>3148</v>
      </c>
      <c r="C684" s="69">
        <v>31219</v>
      </c>
      <c r="D684" s="68" t="s">
        <v>72</v>
      </c>
      <c r="E684" s="71" t="str">
        <f t="shared" si="0"/>
        <v>18102023818</v>
      </c>
      <c r="F684" s="68">
        <v>5920558</v>
      </c>
      <c r="G684" s="68"/>
      <c r="H684" s="68" t="s">
        <v>5060</v>
      </c>
      <c r="I684" s="68" t="s">
        <v>5061</v>
      </c>
      <c r="J684" s="68" t="s">
        <v>5062</v>
      </c>
      <c r="K684" s="70" t="s">
        <v>5063</v>
      </c>
      <c r="L684" s="68" t="s">
        <v>5064</v>
      </c>
      <c r="M684" s="68" t="s">
        <v>3148</v>
      </c>
      <c r="N684" s="71">
        <v>5581991686921</v>
      </c>
      <c r="O684" s="71" t="s">
        <v>106</v>
      </c>
      <c r="P684" s="71"/>
      <c r="Q684" s="68" t="s">
        <v>66</v>
      </c>
      <c r="R684" s="68" t="str" cm="1">
        <f t="array" ref="R684">_xlfn.IFS(BaseClientes[[#This Row],[tipoDeCliente]]="ADVISOR","ADVISOR",BaseClientes[[#This Row],[tipoDeCliente]]="FAMILIA","RETENCAO",BaseClientes[[#This Row],[tipoDeCliente]]="RETENCAO","RETENCAO",BaseClientes[[#This Row],[tipoDeCliente]]="NORMAL","CONSULTORIA",BaseClientes[[#This Row],[tipoDeCliente]]="HIBRIDO","CONSULTORIA")</f>
        <v>CONSULTORIA</v>
      </c>
      <c r="S684" s="68" t="s">
        <v>317</v>
      </c>
      <c r="T684" s="68" t="s">
        <v>50</v>
      </c>
      <c r="U684" s="68" t="s">
        <v>5065</v>
      </c>
      <c r="V684" s="71">
        <v>5581991686921</v>
      </c>
      <c r="W684" s="69">
        <v>45217</v>
      </c>
      <c r="X684" s="69">
        <v>45253</v>
      </c>
      <c r="Y684" s="68" t="s">
        <v>3682</v>
      </c>
      <c r="Z684" s="68" t="s">
        <v>5064</v>
      </c>
      <c r="AA684" s="68" t="s">
        <v>3148</v>
      </c>
      <c r="AB684" s="68" t="s">
        <v>3902</v>
      </c>
      <c r="AC684" s="68" t="s">
        <v>53</v>
      </c>
      <c r="AD684" s="68" t="s">
        <v>54</v>
      </c>
      <c r="AE684" s="68" t="s">
        <v>176</v>
      </c>
      <c r="AF684" s="72">
        <v>1</v>
      </c>
      <c r="AG684" s="68">
        <v>8</v>
      </c>
      <c r="AH684" s="68" t="s">
        <v>54</v>
      </c>
      <c r="AI684" s="68" t="s">
        <v>56</v>
      </c>
      <c r="AJ684" s="68" t="s">
        <v>54</v>
      </c>
      <c r="AK684" s="68" t="str" cm="1">
        <f t="array" ref="AK6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4" s="69" t="s">
        <v>58</v>
      </c>
      <c r="AM684" s="69"/>
    </row>
    <row r="685" spans="1:39" ht="15" customHeight="1" x14ac:dyDescent="0.3">
      <c r="A685" s="68">
        <v>819</v>
      </c>
      <c r="B685" s="68" t="s">
        <v>3156</v>
      </c>
      <c r="C685" s="69">
        <v>31090</v>
      </c>
      <c r="D685" s="68" t="s">
        <v>40</v>
      </c>
      <c r="E685" s="71" t="str">
        <f t="shared" si="0"/>
        <v>15122023819</v>
      </c>
      <c r="F685" s="68">
        <v>14595616</v>
      </c>
      <c r="G685" s="68">
        <v>4698568</v>
      </c>
      <c r="H685" s="68"/>
      <c r="I685" s="68" t="s">
        <v>5194</v>
      </c>
      <c r="J685" s="68" t="s">
        <v>5195</v>
      </c>
      <c r="K685" s="70" t="s">
        <v>5196</v>
      </c>
      <c r="L685" s="68" t="s">
        <v>5197</v>
      </c>
      <c r="M685" s="68" t="s">
        <v>3156</v>
      </c>
      <c r="N685" s="71">
        <v>5583982207878</v>
      </c>
      <c r="O685" s="71" t="s">
        <v>106</v>
      </c>
      <c r="P685" s="71"/>
      <c r="Q685" s="68" t="s">
        <v>66</v>
      </c>
      <c r="R685" s="68" t="str" cm="1">
        <f t="array" ref="R685">_xlfn.IFS(BaseClientes[[#This Row],[tipoDeCliente]]="ADVISOR","ADVISOR",BaseClientes[[#This Row],[tipoDeCliente]]="FAMILIA","RETENCAO",BaseClientes[[#This Row],[tipoDeCliente]]="RETENCAO","RETENCAO",BaseClientes[[#This Row],[tipoDeCliente]]="NORMAL","CONSULTORIA",BaseClientes[[#This Row],[tipoDeCliente]]="HIBRIDO","CONSULTORIA")</f>
        <v>CONSULTORIA</v>
      </c>
      <c r="S685" s="68" t="s">
        <v>5198</v>
      </c>
      <c r="T685" s="68" t="s">
        <v>196</v>
      </c>
      <c r="U685" s="68" t="s">
        <v>5199</v>
      </c>
      <c r="V685" s="71">
        <v>5583982207878</v>
      </c>
      <c r="W685" s="69">
        <v>45275</v>
      </c>
      <c r="X685" s="69">
        <v>45275</v>
      </c>
      <c r="Y685" s="68" t="s">
        <v>3683</v>
      </c>
      <c r="Z685" s="68" t="s">
        <v>5197</v>
      </c>
      <c r="AA685" s="68" t="s">
        <v>3156</v>
      </c>
      <c r="AB685" s="68" t="s">
        <v>3893</v>
      </c>
      <c r="AC685" s="68"/>
      <c r="AD685" s="68"/>
      <c r="AE685" s="68" t="s">
        <v>176</v>
      </c>
      <c r="AF685" s="72">
        <v>1</v>
      </c>
      <c r="AG685" s="68">
        <v>8</v>
      </c>
      <c r="AH685" s="68" t="s">
        <v>54</v>
      </c>
      <c r="AI685" s="68" t="s">
        <v>56</v>
      </c>
      <c r="AJ685" s="68" t="s">
        <v>54</v>
      </c>
      <c r="AK685" s="68" t="str" cm="1">
        <f t="array" ref="AK6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5" s="69" t="s">
        <v>58</v>
      </c>
      <c r="AM685" s="69"/>
    </row>
    <row r="686" spans="1:39" ht="15" customHeight="1" x14ac:dyDescent="0.3">
      <c r="A686" s="68">
        <v>820</v>
      </c>
      <c r="B686" s="68" t="s">
        <v>3157</v>
      </c>
      <c r="C686" s="69">
        <v>31340</v>
      </c>
      <c r="D686" s="68" t="s">
        <v>72</v>
      </c>
      <c r="E686" s="71" t="str">
        <f t="shared" si="0"/>
        <v>20122023820</v>
      </c>
      <c r="F686" s="68"/>
      <c r="G686" s="68">
        <v>5176462</v>
      </c>
      <c r="H686" s="68"/>
      <c r="I686" s="68" t="s">
        <v>5200</v>
      </c>
      <c r="J686" s="68" t="s">
        <v>5201</v>
      </c>
      <c r="K686" s="105" t="s">
        <v>5202</v>
      </c>
      <c r="L686" s="68" t="s">
        <v>5203</v>
      </c>
      <c r="M686" s="68" t="s">
        <v>3157</v>
      </c>
      <c r="N686" s="71">
        <v>5581991685827</v>
      </c>
      <c r="O686" s="71" t="s">
        <v>65</v>
      </c>
      <c r="P686" s="71"/>
      <c r="Q686" s="68" t="s">
        <v>66</v>
      </c>
      <c r="R686" s="68" t="str" cm="1">
        <f t="array" ref="R686">_xlfn.IFS(BaseClientes[[#This Row],[tipoDeCliente]]="ADVISOR","ADVISOR",BaseClientes[[#This Row],[tipoDeCliente]]="FAMILIA","RETENCAO",BaseClientes[[#This Row],[tipoDeCliente]]="RETENCAO","RETENCAO",BaseClientes[[#This Row],[tipoDeCliente]]="NORMAL","CONSULTORIA",BaseClientes[[#This Row],[tipoDeCliente]]="HIBRIDO","CONSULTORIA")</f>
        <v>CONSULTORIA</v>
      </c>
      <c r="S686" s="68" t="s">
        <v>49</v>
      </c>
      <c r="T686" s="68" t="s">
        <v>50</v>
      </c>
      <c r="U686" s="68" t="s">
        <v>5204</v>
      </c>
      <c r="V686" s="71">
        <v>558191685827</v>
      </c>
      <c r="W686" s="69">
        <v>45280</v>
      </c>
      <c r="X686" s="69">
        <v>45280</v>
      </c>
      <c r="Y686" s="68" t="s">
        <v>5205</v>
      </c>
      <c r="Z686" s="68" t="s">
        <v>5203</v>
      </c>
      <c r="AA686" s="68" t="s">
        <v>3157</v>
      </c>
      <c r="AB686" s="68" t="s">
        <v>3894</v>
      </c>
      <c r="AC686" s="68"/>
      <c r="AD686" s="68"/>
      <c r="AE686" s="68" t="s">
        <v>176</v>
      </c>
      <c r="AF686" s="72">
        <v>1</v>
      </c>
      <c r="AG686" s="68">
        <v>8</v>
      </c>
      <c r="AH686" s="68" t="s">
        <v>54</v>
      </c>
      <c r="AI686" s="68" t="s">
        <v>56</v>
      </c>
      <c r="AJ686" s="68" t="s">
        <v>54</v>
      </c>
      <c r="AK686" s="68" t="str" cm="1">
        <f t="array" ref="AK6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6" s="69" t="s">
        <v>58</v>
      </c>
      <c r="AM686" s="69"/>
    </row>
    <row r="687" spans="1:39" ht="15" customHeight="1" x14ac:dyDescent="0.3">
      <c r="A687" s="68">
        <v>821</v>
      </c>
      <c r="B687" s="68" t="s">
        <v>3158</v>
      </c>
      <c r="C687" s="69">
        <v>26221</v>
      </c>
      <c r="D687" s="68" t="s">
        <v>40</v>
      </c>
      <c r="E687" s="71" t="str">
        <f t="shared" si="0"/>
        <v>21122023821</v>
      </c>
      <c r="F687" s="68">
        <v>14587823</v>
      </c>
      <c r="G687" s="68"/>
      <c r="H687" s="68"/>
      <c r="I687" s="68" t="s">
        <v>5206</v>
      </c>
      <c r="J687" s="68" t="s">
        <v>5207</v>
      </c>
      <c r="K687" s="70" t="s">
        <v>5208</v>
      </c>
      <c r="L687" s="68" t="s">
        <v>5209</v>
      </c>
      <c r="M687" s="68" t="s">
        <v>3158</v>
      </c>
      <c r="N687" s="71">
        <v>5581999792051</v>
      </c>
      <c r="O687" s="71" t="s">
        <v>106</v>
      </c>
      <c r="P687" s="71"/>
      <c r="Q687" s="68" t="s">
        <v>4704</v>
      </c>
      <c r="R687" s="68" t="str" cm="1">
        <f t="array" ref="R687">_xlfn.IFS(BaseClientes[[#This Row],[tipoDeCliente]]="ADVISOR","ADVISOR",BaseClientes[[#This Row],[tipoDeCliente]]="FAMILIA","RETENCAO",BaseClientes[[#This Row],[tipoDeCliente]]="RETENCAO","RETENCAO",BaseClientes[[#This Row],[tipoDeCliente]]="NORMAL","CONSULTORIA",BaseClientes[[#This Row],[tipoDeCliente]]="HIBRIDO","CONSULTORIA")</f>
        <v>CONSULTORIA</v>
      </c>
      <c r="S687" s="68" t="s">
        <v>49</v>
      </c>
      <c r="T687" s="68" t="s">
        <v>50</v>
      </c>
      <c r="U687" s="68" t="s">
        <v>5210</v>
      </c>
      <c r="V687" s="71">
        <v>5581999792051</v>
      </c>
      <c r="W687" s="69">
        <v>45281</v>
      </c>
      <c r="X687" s="69">
        <v>45281</v>
      </c>
      <c r="Y687" s="68" t="s">
        <v>3685</v>
      </c>
      <c r="Z687" s="68" t="s">
        <v>5209</v>
      </c>
      <c r="AA687" s="68" t="s">
        <v>3158</v>
      </c>
      <c r="AB687" s="68" t="s">
        <v>4006</v>
      </c>
      <c r="AC687" s="68"/>
      <c r="AD687" s="68"/>
      <c r="AE687" s="68" t="s">
        <v>176</v>
      </c>
      <c r="AF687" s="72">
        <v>1</v>
      </c>
      <c r="AG687" s="68">
        <v>8</v>
      </c>
      <c r="AH687" s="68" t="s">
        <v>54</v>
      </c>
      <c r="AI687" s="68" t="s">
        <v>56</v>
      </c>
      <c r="AJ687" s="68" t="s">
        <v>54</v>
      </c>
      <c r="AK687" s="68" t="str" cm="1">
        <f t="array" ref="AK6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7" s="69" t="s">
        <v>69</v>
      </c>
      <c r="AM687" s="69"/>
    </row>
    <row r="688" spans="1:39" ht="15" customHeight="1" x14ac:dyDescent="0.3">
      <c r="A688" s="68">
        <v>822</v>
      </c>
      <c r="B688" s="68" t="s">
        <v>3159</v>
      </c>
      <c r="C688" s="69">
        <v>31899</v>
      </c>
      <c r="D688" s="68" t="s">
        <v>72</v>
      </c>
      <c r="E688" s="71" t="str">
        <f t="shared" si="0"/>
        <v>26122023822</v>
      </c>
      <c r="F688" s="68">
        <v>3034395</v>
      </c>
      <c r="G688" s="68"/>
      <c r="H688" s="68"/>
      <c r="I688" s="68" t="s">
        <v>5211</v>
      </c>
      <c r="J688" s="68" t="s">
        <v>5212</v>
      </c>
      <c r="K688" s="70" t="s">
        <v>5213</v>
      </c>
      <c r="L688" s="68" t="s">
        <v>5214</v>
      </c>
      <c r="M688" s="68" t="s">
        <v>3535</v>
      </c>
      <c r="N688" s="71">
        <v>5581982314080</v>
      </c>
      <c r="O688" s="71" t="s">
        <v>106</v>
      </c>
      <c r="P688" s="71"/>
      <c r="Q688" s="68" t="s">
        <v>66</v>
      </c>
      <c r="R688" s="68" t="str" cm="1">
        <f t="array" ref="R688">_xlfn.IFS(BaseClientes[[#This Row],[tipoDeCliente]]="ADVISOR","ADVISOR",BaseClientes[[#This Row],[tipoDeCliente]]="FAMILIA","RETENCAO",BaseClientes[[#This Row],[tipoDeCliente]]="RETENCAO","RETENCAO",BaseClientes[[#This Row],[tipoDeCliente]]="NORMAL","CONSULTORIA",BaseClientes[[#This Row],[tipoDeCliente]]="HIBRIDO","CONSULTORIA")</f>
        <v>CONSULTORIA</v>
      </c>
      <c r="S688" s="68" t="s">
        <v>2799</v>
      </c>
      <c r="T688" s="68" t="s">
        <v>185</v>
      </c>
      <c r="U688" s="68" t="s">
        <v>5215</v>
      </c>
      <c r="V688" s="71">
        <v>5581982314080</v>
      </c>
      <c r="W688" s="69">
        <v>45286</v>
      </c>
      <c r="X688" s="69">
        <v>45286</v>
      </c>
      <c r="Y688" s="68" t="s">
        <v>3686</v>
      </c>
      <c r="Z688" s="68" t="s">
        <v>5214</v>
      </c>
      <c r="AA688" s="68" t="s">
        <v>3159</v>
      </c>
      <c r="AB688" s="68" t="s">
        <v>3894</v>
      </c>
      <c r="AC688" s="68"/>
      <c r="AD688" s="68"/>
      <c r="AE688" s="68" t="s">
        <v>176</v>
      </c>
      <c r="AF688" s="72">
        <v>1</v>
      </c>
      <c r="AG688" s="68">
        <v>8</v>
      </c>
      <c r="AH688" s="68" t="s">
        <v>54</v>
      </c>
      <c r="AI688" s="68" t="s">
        <v>54</v>
      </c>
      <c r="AJ688" s="68" t="s">
        <v>54</v>
      </c>
      <c r="AK688" s="68" t="str" cm="1">
        <f t="array" ref="AK6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8" s="69" t="s">
        <v>58</v>
      </c>
      <c r="AM688" s="69"/>
    </row>
    <row r="689" spans="1:39" ht="15" customHeight="1" x14ac:dyDescent="0.3">
      <c r="A689" s="68">
        <v>823</v>
      </c>
      <c r="B689" s="68" t="s">
        <v>3535</v>
      </c>
      <c r="C689" s="69">
        <v>29727</v>
      </c>
      <c r="D689" s="68" t="s">
        <v>40</v>
      </c>
      <c r="E689" s="71" t="str">
        <f t="shared" si="0"/>
        <v>26122023823</v>
      </c>
      <c r="F689" s="68">
        <v>2008002</v>
      </c>
      <c r="G689" s="68"/>
      <c r="H689" s="68"/>
      <c r="I689" s="68" t="s">
        <v>5216</v>
      </c>
      <c r="J689" s="68" t="s">
        <v>5217</v>
      </c>
      <c r="K689" s="70" t="s">
        <v>5218</v>
      </c>
      <c r="L689" s="68" t="s">
        <v>5219</v>
      </c>
      <c r="M689" s="68" t="s">
        <v>3535</v>
      </c>
      <c r="N689" s="71">
        <v>5581982314080</v>
      </c>
      <c r="O689" s="71"/>
      <c r="P689" s="71"/>
      <c r="Q689" s="68" t="s">
        <v>66</v>
      </c>
      <c r="R689" s="68" t="str" cm="1">
        <f t="array" ref="R689">_xlfn.IFS(BaseClientes[[#This Row],[tipoDeCliente]]="ADVISOR","ADVISOR",BaseClientes[[#This Row],[tipoDeCliente]]="FAMILIA","RETENCAO",BaseClientes[[#This Row],[tipoDeCliente]]="RETENCAO","RETENCAO",BaseClientes[[#This Row],[tipoDeCliente]]="NORMAL","CONSULTORIA",BaseClientes[[#This Row],[tipoDeCliente]]="HIBRIDO","CONSULTORIA")</f>
        <v>CONSULTORIA</v>
      </c>
      <c r="S689" s="68" t="s">
        <v>2799</v>
      </c>
      <c r="T689" s="68" t="s">
        <v>185</v>
      </c>
      <c r="U689" s="68" t="s">
        <v>5215</v>
      </c>
      <c r="V689" s="71">
        <v>5581982314080</v>
      </c>
      <c r="W689" s="69">
        <v>45286</v>
      </c>
      <c r="X689" s="69">
        <v>45286</v>
      </c>
      <c r="Y689" s="68" t="s">
        <v>3686</v>
      </c>
      <c r="Z689" s="68" t="s">
        <v>5214</v>
      </c>
      <c r="AA689" s="68" t="s">
        <v>3159</v>
      </c>
      <c r="AB689" s="68" t="s">
        <v>3894</v>
      </c>
      <c r="AC689" s="68"/>
      <c r="AD689" s="68"/>
      <c r="AE689" s="68" t="s">
        <v>176</v>
      </c>
      <c r="AF689" s="72">
        <v>1</v>
      </c>
      <c r="AG689" s="68">
        <v>8</v>
      </c>
      <c r="AH689" s="68" t="s">
        <v>54</v>
      </c>
      <c r="AI689" s="68" t="s">
        <v>54</v>
      </c>
      <c r="AJ689" s="68" t="s">
        <v>54</v>
      </c>
      <c r="AK689" s="68" t="str" cm="1">
        <f t="array" ref="AK6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9" s="69" t="s">
        <v>58</v>
      </c>
      <c r="AM689" s="69"/>
    </row>
    <row r="690" spans="1:39" ht="15" customHeight="1" x14ac:dyDescent="0.3">
      <c r="A690" s="68">
        <v>824</v>
      </c>
      <c r="B690" s="68" t="s">
        <v>3160</v>
      </c>
      <c r="C690" s="69">
        <v>27797</v>
      </c>
      <c r="D690" s="68" t="s">
        <v>40</v>
      </c>
      <c r="E690" s="71" t="str">
        <f t="shared" si="0"/>
        <v>28122023824</v>
      </c>
      <c r="F690" s="68">
        <v>3751910</v>
      </c>
      <c r="G690" s="68"/>
      <c r="H690" s="68"/>
      <c r="I690" s="68" t="s">
        <v>5230</v>
      </c>
      <c r="J690" s="68" t="s">
        <v>5231</v>
      </c>
      <c r="K690" s="105" t="s">
        <v>5232</v>
      </c>
      <c r="L690" s="68" t="s">
        <v>5227</v>
      </c>
      <c r="M690" s="68" t="s">
        <v>3160</v>
      </c>
      <c r="N690" s="71">
        <v>5571987935807</v>
      </c>
      <c r="O690" s="71" t="s">
        <v>65</v>
      </c>
      <c r="P690" s="71"/>
      <c r="Q690" s="68" t="s">
        <v>1749</v>
      </c>
      <c r="R690" s="68" t="str" cm="1">
        <f t="array" ref="R690">_xlfn.IFS(BaseClientes[[#This Row],[tipoDeCliente]]="ADVISOR","ADVISOR",BaseClientes[[#This Row],[tipoDeCliente]]="FAMILIA","RETENCAO",BaseClientes[[#This Row],[tipoDeCliente]]="RETENCAO","RETENCAO",BaseClientes[[#This Row],[tipoDeCliente]]="NORMAL","CONSULTORIA",BaseClientes[[#This Row],[tipoDeCliente]]="HIBRIDO","CONSULTORIA")</f>
        <v>CONSULTORIA</v>
      </c>
      <c r="S690" s="68" t="s">
        <v>698</v>
      </c>
      <c r="T690" s="68" t="s">
        <v>296</v>
      </c>
      <c r="U690" s="68" t="s">
        <v>5226</v>
      </c>
      <c r="V690" s="71">
        <v>5571987935807</v>
      </c>
      <c r="W690" s="69">
        <v>45288</v>
      </c>
      <c r="X690" s="69">
        <v>45288</v>
      </c>
      <c r="Y690" s="68" t="s">
        <v>3687</v>
      </c>
      <c r="Z690" s="68" t="s">
        <v>5227</v>
      </c>
      <c r="AA690" s="68" t="s">
        <v>3160</v>
      </c>
      <c r="AB690" s="68" t="s">
        <v>5233</v>
      </c>
      <c r="AC690" s="68" t="s">
        <v>53</v>
      </c>
      <c r="AD690" s="68" t="s">
        <v>54</v>
      </c>
      <c r="AE690" s="68" t="s">
        <v>176</v>
      </c>
      <c r="AF690" s="72">
        <v>1</v>
      </c>
      <c r="AG690" s="68">
        <v>8</v>
      </c>
      <c r="AH690" s="68" t="s">
        <v>54</v>
      </c>
      <c r="AI690" s="68" t="s">
        <v>54</v>
      </c>
      <c r="AJ690" s="68" t="s">
        <v>54</v>
      </c>
      <c r="AK690" s="68" t="str" cm="1">
        <f t="array" ref="AK6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0" s="69" t="s">
        <v>58</v>
      </c>
      <c r="AM690" s="69"/>
    </row>
    <row r="691" spans="1:39" ht="15" customHeight="1" x14ac:dyDescent="0.3">
      <c r="A691" s="68">
        <v>825</v>
      </c>
      <c r="B691" s="68" t="s">
        <v>3536</v>
      </c>
      <c r="C691" s="69">
        <v>26149</v>
      </c>
      <c r="D691" s="68" t="s">
        <v>72</v>
      </c>
      <c r="E691" s="71" t="str">
        <f t="shared" si="0"/>
        <v>28122023825</v>
      </c>
      <c r="F691" s="68">
        <v>14710066</v>
      </c>
      <c r="G691" s="68"/>
      <c r="H691" s="68"/>
      <c r="I691" s="68" t="s">
        <v>5222</v>
      </c>
      <c r="J691" s="68" t="s">
        <v>5223</v>
      </c>
      <c r="K691" s="105" t="s">
        <v>5224</v>
      </c>
      <c r="L691" s="68" t="s">
        <v>5225</v>
      </c>
      <c r="M691" s="68" t="s">
        <v>3160</v>
      </c>
      <c r="N691" s="71">
        <v>5571987935807</v>
      </c>
      <c r="O691" s="71" t="s">
        <v>65</v>
      </c>
      <c r="P691" s="71"/>
      <c r="Q691" s="68" t="s">
        <v>1749</v>
      </c>
      <c r="R691" s="68" t="str" cm="1">
        <f t="array" ref="R691">_xlfn.IFS(BaseClientes[[#This Row],[tipoDeCliente]]="ADVISOR","ADVISOR",BaseClientes[[#This Row],[tipoDeCliente]]="FAMILIA","RETENCAO",BaseClientes[[#This Row],[tipoDeCliente]]="RETENCAO","RETENCAO",BaseClientes[[#This Row],[tipoDeCliente]]="NORMAL","CONSULTORIA",BaseClientes[[#This Row],[tipoDeCliente]]="HIBRIDO","CONSULTORIA")</f>
        <v>CONSULTORIA</v>
      </c>
      <c r="S691" s="68" t="s">
        <v>698</v>
      </c>
      <c r="T691" s="68" t="s">
        <v>296</v>
      </c>
      <c r="U691" s="68" t="s">
        <v>5226</v>
      </c>
      <c r="V691" s="71">
        <v>5571987935807</v>
      </c>
      <c r="W691" s="69">
        <v>45288</v>
      </c>
      <c r="X691" s="69">
        <v>45288</v>
      </c>
      <c r="Y691" s="68" t="s">
        <v>3687</v>
      </c>
      <c r="Z691" s="68" t="s">
        <v>5227</v>
      </c>
      <c r="AA691" s="68" t="s">
        <v>3160</v>
      </c>
      <c r="AB691" s="68" t="s">
        <v>3894</v>
      </c>
      <c r="AC691" s="68" t="s">
        <v>53</v>
      </c>
      <c r="AD691" s="68" t="s">
        <v>54</v>
      </c>
      <c r="AE691" s="68" t="s">
        <v>176</v>
      </c>
      <c r="AF691" s="72">
        <v>1</v>
      </c>
      <c r="AG691" s="68">
        <v>8</v>
      </c>
      <c r="AH691" s="68" t="s">
        <v>54</v>
      </c>
      <c r="AI691" s="68" t="s">
        <v>54</v>
      </c>
      <c r="AJ691" s="68" t="s">
        <v>54</v>
      </c>
      <c r="AK691" s="68" t="str" cm="1">
        <f t="array" ref="AK6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1" s="69" t="s">
        <v>58</v>
      </c>
      <c r="AM691" s="69"/>
    </row>
    <row r="692" spans="1:39" ht="15" customHeight="1" x14ac:dyDescent="0.3">
      <c r="A692" s="68">
        <v>826</v>
      </c>
      <c r="B692" s="68" t="s">
        <v>3164</v>
      </c>
      <c r="C692" s="69">
        <v>24585</v>
      </c>
      <c r="D692" s="68" t="s">
        <v>40</v>
      </c>
      <c r="E692" s="71" t="str">
        <f t="shared" si="0"/>
        <v>08012024826</v>
      </c>
      <c r="F692" s="68">
        <v>14720971</v>
      </c>
      <c r="G692" s="68"/>
      <c r="H692" s="68"/>
      <c r="I692" s="68" t="s">
        <v>5246</v>
      </c>
      <c r="J692" s="68" t="s">
        <v>5247</v>
      </c>
      <c r="K692" s="70" t="s">
        <v>5248</v>
      </c>
      <c r="L692" s="68" t="s">
        <v>5249</v>
      </c>
      <c r="M692" s="68" t="s">
        <v>1983</v>
      </c>
      <c r="N692" s="71">
        <v>5581999135273</v>
      </c>
      <c r="O692" s="71" t="s">
        <v>65</v>
      </c>
      <c r="P692" s="71"/>
      <c r="Q692" s="68" t="s">
        <v>66</v>
      </c>
      <c r="R692" s="68" t="str" cm="1">
        <f t="array" ref="R692">_xlfn.IFS(BaseClientes[[#This Row],[tipoDeCliente]]="ADVISOR","ADVISOR",BaseClientes[[#This Row],[tipoDeCliente]]="FAMILIA","RETENCAO",BaseClientes[[#This Row],[tipoDeCliente]]="RETENCAO","RETENCAO",BaseClientes[[#This Row],[tipoDeCliente]]="NORMAL","CONSULTORIA",BaseClientes[[#This Row],[tipoDeCliente]]="HIBRIDO","CONSULTORIA")</f>
        <v>CONSULTORIA</v>
      </c>
      <c r="S692" s="68" t="s">
        <v>49</v>
      </c>
      <c r="T692" s="68" t="s">
        <v>50</v>
      </c>
      <c r="U692" s="68" t="s">
        <v>1066</v>
      </c>
      <c r="V692" s="71">
        <v>558199135283</v>
      </c>
      <c r="W692" s="69">
        <v>45299</v>
      </c>
      <c r="X692" s="69">
        <v>45299</v>
      </c>
      <c r="Y692" s="68" t="s">
        <v>4278</v>
      </c>
      <c r="Z692" s="68" t="s">
        <v>5249</v>
      </c>
      <c r="AA692" s="68" t="s">
        <v>3164</v>
      </c>
      <c r="AB692" s="68" t="s">
        <v>5250</v>
      </c>
      <c r="AC692" s="68" t="s">
        <v>53</v>
      </c>
      <c r="AD692" s="68" t="s">
        <v>54</v>
      </c>
      <c r="AE692" s="68" t="s">
        <v>176</v>
      </c>
      <c r="AF692" s="72">
        <v>1</v>
      </c>
      <c r="AG692" s="68">
        <v>3</v>
      </c>
      <c r="AH692" s="68" t="s">
        <v>54</v>
      </c>
      <c r="AI692" s="68" t="s">
        <v>56</v>
      </c>
      <c r="AJ692" s="68" t="s">
        <v>54</v>
      </c>
      <c r="AK692" s="68" t="str" cm="1">
        <f t="array" ref="AK6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2" s="69" t="s">
        <v>58</v>
      </c>
      <c r="AM692" s="69"/>
    </row>
    <row r="693" spans="1:39" ht="15" customHeight="1" x14ac:dyDescent="0.3">
      <c r="A693" s="68">
        <v>827</v>
      </c>
      <c r="B693" s="68" t="s">
        <v>3537</v>
      </c>
      <c r="C693" s="69">
        <v>23136</v>
      </c>
      <c r="D693" s="68" t="s">
        <v>72</v>
      </c>
      <c r="E693" s="71" t="str">
        <f t="shared" si="0"/>
        <v>03012024827</v>
      </c>
      <c r="F693" s="68">
        <v>14566488</v>
      </c>
      <c r="G693" s="68"/>
      <c r="H693" s="68"/>
      <c r="I693" s="68" t="s">
        <v>5234</v>
      </c>
      <c r="J693" s="68" t="s">
        <v>5235</v>
      </c>
      <c r="K693" s="70" t="s">
        <v>5236</v>
      </c>
      <c r="L693" s="68" t="s">
        <v>5237</v>
      </c>
      <c r="M693" s="68" t="s">
        <v>3162</v>
      </c>
      <c r="N693" s="71">
        <v>5581999728801</v>
      </c>
      <c r="O693" s="71" t="s">
        <v>106</v>
      </c>
      <c r="P693" s="71"/>
      <c r="Q693" s="68" t="s">
        <v>66</v>
      </c>
      <c r="R693" s="68" t="str" cm="1">
        <f t="array" ref="R693">_xlfn.IFS(BaseClientes[[#This Row],[tipoDeCliente]]="ADVISOR","ADVISOR",BaseClientes[[#This Row],[tipoDeCliente]]="FAMILIA","RETENCAO",BaseClientes[[#This Row],[tipoDeCliente]]="RETENCAO","RETENCAO",BaseClientes[[#This Row],[tipoDeCliente]]="NORMAL","CONSULTORIA",BaseClientes[[#This Row],[tipoDeCliente]]="HIBRIDO","CONSULTORIA")</f>
        <v>CONSULTORIA</v>
      </c>
      <c r="S693" s="68" t="s">
        <v>49</v>
      </c>
      <c r="T693" s="68" t="s">
        <v>50</v>
      </c>
      <c r="U693" s="68" t="s">
        <v>5238</v>
      </c>
      <c r="V693" s="71">
        <v>5581999728801</v>
      </c>
      <c r="W693" s="69">
        <v>45294</v>
      </c>
      <c r="X693" s="69">
        <v>45294</v>
      </c>
      <c r="Y693" s="68" t="s">
        <v>3688</v>
      </c>
      <c r="Z693" s="68" t="s">
        <v>5237</v>
      </c>
      <c r="AA693" s="68" t="s">
        <v>3162</v>
      </c>
      <c r="AB693" s="68" t="s">
        <v>4092</v>
      </c>
      <c r="AC693" s="68" t="s">
        <v>53</v>
      </c>
      <c r="AD693" s="68" t="s">
        <v>56</v>
      </c>
      <c r="AE693" s="68" t="s">
        <v>176</v>
      </c>
      <c r="AF693" s="72">
        <v>1</v>
      </c>
      <c r="AG693" s="68">
        <v>8</v>
      </c>
      <c r="AH693" s="68" t="s">
        <v>54</v>
      </c>
      <c r="AI693" s="68" t="s">
        <v>56</v>
      </c>
      <c r="AJ693" s="68" t="s">
        <v>54</v>
      </c>
      <c r="AK693" s="68" t="str" cm="1">
        <f t="array" ref="AK6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3" s="69" t="s">
        <v>58</v>
      </c>
      <c r="AM693" s="69"/>
    </row>
    <row r="694" spans="1:39" ht="15" customHeight="1" x14ac:dyDescent="0.3">
      <c r="A694" s="68">
        <v>828</v>
      </c>
      <c r="B694" s="68" t="s">
        <v>3538</v>
      </c>
      <c r="C694" s="69">
        <v>30177</v>
      </c>
      <c r="D694" s="68" t="s">
        <v>40</v>
      </c>
      <c r="E694" s="71" t="str">
        <f t="shared" si="0"/>
        <v>04012024828</v>
      </c>
      <c r="F694" s="68"/>
      <c r="G694" s="68"/>
      <c r="H694" s="68"/>
      <c r="I694" s="68" t="s">
        <v>42</v>
      </c>
      <c r="J694" s="68" t="s">
        <v>5239</v>
      </c>
      <c r="K694" s="70" t="s">
        <v>5240</v>
      </c>
      <c r="L694" s="68" t="s">
        <v>5241</v>
      </c>
      <c r="M694" s="68" t="s">
        <v>3163</v>
      </c>
      <c r="N694" s="71">
        <v>5511976306101</v>
      </c>
      <c r="O694" s="71"/>
      <c r="P694" s="71"/>
      <c r="Q694" s="68" t="s">
        <v>66</v>
      </c>
      <c r="R694" s="68" t="str" cm="1">
        <f t="array" ref="R694">_xlfn.IFS(BaseClientes[[#This Row],[tipoDeCliente]]="ADVISOR","ADVISOR",BaseClientes[[#This Row],[tipoDeCliente]]="FAMILIA","RETENCAO",BaseClientes[[#This Row],[tipoDeCliente]]="RETENCAO","RETENCAO",BaseClientes[[#This Row],[tipoDeCliente]]="NORMAL","CONSULTORIA",BaseClientes[[#This Row],[tipoDeCliente]]="HIBRIDO","CONSULTORIA")</f>
        <v>CONSULTORIA</v>
      </c>
      <c r="S694" s="68" t="s">
        <v>2799</v>
      </c>
      <c r="T694" s="68" t="s">
        <v>185</v>
      </c>
      <c r="U694" s="68" t="s">
        <v>5242</v>
      </c>
      <c r="V694" s="71">
        <v>5511987705715</v>
      </c>
      <c r="W694" s="69">
        <v>45295</v>
      </c>
      <c r="X694" s="69">
        <v>45295</v>
      </c>
      <c r="Y694" s="68" t="s">
        <v>5241</v>
      </c>
      <c r="Z694" s="68" t="s">
        <v>5243</v>
      </c>
      <c r="AA694" s="68" t="s">
        <v>3163</v>
      </c>
      <c r="AB694" s="68" t="s">
        <v>3950</v>
      </c>
      <c r="AC694" s="68" t="s">
        <v>53</v>
      </c>
      <c r="AD694" s="68" t="s">
        <v>54</v>
      </c>
      <c r="AE694" s="68" t="s">
        <v>176</v>
      </c>
      <c r="AF694" s="72">
        <v>1</v>
      </c>
      <c r="AG694" s="68">
        <v>8</v>
      </c>
      <c r="AH694" s="68" t="s">
        <v>54</v>
      </c>
      <c r="AI694" s="68" t="s">
        <v>54</v>
      </c>
      <c r="AJ694" s="68" t="s">
        <v>54</v>
      </c>
      <c r="AK694" s="68" t="str" cm="1">
        <f t="array" ref="AK6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4" s="69" t="s">
        <v>69</v>
      </c>
      <c r="AM694" s="69">
        <v>45468</v>
      </c>
    </row>
    <row r="695" spans="1:39" ht="15" customHeight="1" x14ac:dyDescent="0.3">
      <c r="A695" s="68">
        <v>829</v>
      </c>
      <c r="B695" s="68" t="s">
        <v>3163</v>
      </c>
      <c r="C695" s="69">
        <v>32357</v>
      </c>
      <c r="D695" s="68" t="s">
        <v>72</v>
      </c>
      <c r="E695" s="71" t="str">
        <f t="shared" si="0"/>
        <v>04012024829</v>
      </c>
      <c r="F695" s="68"/>
      <c r="G695" s="68">
        <v>2697036</v>
      </c>
      <c r="H695" s="68"/>
      <c r="I695" s="68" t="s">
        <v>42</v>
      </c>
      <c r="J695" s="68" t="s">
        <v>5244</v>
      </c>
      <c r="K695" s="70" t="s">
        <v>5245</v>
      </c>
      <c r="L695" s="68" t="s">
        <v>5241</v>
      </c>
      <c r="M695" s="68" t="s">
        <v>3163</v>
      </c>
      <c r="N695" s="71">
        <v>5511976306101</v>
      </c>
      <c r="O695" s="71"/>
      <c r="P695" s="71" t="s">
        <v>65</v>
      </c>
      <c r="Q695" s="68" t="s">
        <v>66</v>
      </c>
      <c r="R695" s="68" t="str" cm="1">
        <f t="array" ref="R695">_xlfn.IFS(BaseClientes[[#This Row],[tipoDeCliente]]="ADVISOR","ADVISOR",BaseClientes[[#This Row],[tipoDeCliente]]="FAMILIA","RETENCAO",BaseClientes[[#This Row],[tipoDeCliente]]="RETENCAO","RETENCAO",BaseClientes[[#This Row],[tipoDeCliente]]="NORMAL","CONSULTORIA",BaseClientes[[#This Row],[tipoDeCliente]]="HIBRIDO","CONSULTORIA")</f>
        <v>CONSULTORIA</v>
      </c>
      <c r="S695" s="68" t="s">
        <v>2799</v>
      </c>
      <c r="T695" s="68" t="s">
        <v>185</v>
      </c>
      <c r="U695" s="68" t="s">
        <v>5242</v>
      </c>
      <c r="V695" s="71">
        <v>5511976306101</v>
      </c>
      <c r="W695" s="69">
        <v>45295</v>
      </c>
      <c r="X695" s="69">
        <v>45295</v>
      </c>
      <c r="Y695" s="68" t="s">
        <v>5241</v>
      </c>
      <c r="Z695" s="68" t="s">
        <v>5243</v>
      </c>
      <c r="AA695" s="68" t="s">
        <v>3163</v>
      </c>
      <c r="AB695" s="68" t="s">
        <v>3912</v>
      </c>
      <c r="AC695" s="68" t="s">
        <v>53</v>
      </c>
      <c r="AD695" s="68" t="s">
        <v>54</v>
      </c>
      <c r="AE695" s="68" t="s">
        <v>176</v>
      </c>
      <c r="AF695" s="72">
        <v>1</v>
      </c>
      <c r="AG695" s="68">
        <v>8</v>
      </c>
      <c r="AH695" s="68" t="s">
        <v>54</v>
      </c>
      <c r="AI695" s="68" t="s">
        <v>54</v>
      </c>
      <c r="AJ695" s="68" t="s">
        <v>54</v>
      </c>
      <c r="AK695" s="68" t="str" cm="1">
        <f t="array" ref="AK6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5" s="69" t="s">
        <v>69</v>
      </c>
      <c r="AM695" s="69">
        <v>45468</v>
      </c>
    </row>
    <row r="696" spans="1:39" ht="15" customHeight="1" x14ac:dyDescent="0.3">
      <c r="A696" s="68">
        <v>830</v>
      </c>
      <c r="B696" s="68" t="s">
        <v>3539</v>
      </c>
      <c r="C696" s="69">
        <v>37886</v>
      </c>
      <c r="D696" s="68" t="s">
        <v>72</v>
      </c>
      <c r="E696" s="71" t="str">
        <f t="shared" si="0"/>
        <v>08012024830</v>
      </c>
      <c r="F696" s="68">
        <v>14608334</v>
      </c>
      <c r="G696" s="68"/>
      <c r="H696" s="68"/>
      <c r="I696" s="68" t="s">
        <v>42</v>
      </c>
      <c r="J696" s="68" t="s">
        <v>5251</v>
      </c>
      <c r="K696" s="70" t="s">
        <v>5252</v>
      </c>
      <c r="L696" s="68" t="s">
        <v>5253</v>
      </c>
      <c r="M696" s="68" t="s">
        <v>3539</v>
      </c>
      <c r="N696" s="71">
        <v>5581985047859</v>
      </c>
      <c r="O696" s="71" t="s">
        <v>65</v>
      </c>
      <c r="P696" s="71"/>
      <c r="Q696" s="68" t="s">
        <v>3841</v>
      </c>
      <c r="R696" s="68" t="str" cm="1">
        <f t="array" ref="R696">_xlfn.IFS(BaseClientes[[#This Row],[tipoDeCliente]]="ADVISOR","ADVISOR",BaseClientes[[#This Row],[tipoDeCliente]]="FAMILIA","RETENCAO",BaseClientes[[#This Row],[tipoDeCliente]]="RETENCAO","RETENCAO",BaseClientes[[#This Row],[tipoDeCliente]]="NORMAL","CONSULTORIA",BaseClientes[[#This Row],[tipoDeCliente]]="HIBRIDO","CONSULTORIA")</f>
        <v>RETENCAO</v>
      </c>
      <c r="S696" s="68" t="s">
        <v>49</v>
      </c>
      <c r="T696" s="68" t="s">
        <v>50</v>
      </c>
      <c r="U696" s="68" t="s">
        <v>5254</v>
      </c>
      <c r="V696" s="71">
        <v>5581985047859</v>
      </c>
      <c r="W696" s="69">
        <v>45299</v>
      </c>
      <c r="X696" s="69">
        <v>45299</v>
      </c>
      <c r="Y696" s="68" t="s">
        <v>3841</v>
      </c>
      <c r="Z696" s="68" t="s">
        <v>5253</v>
      </c>
      <c r="AA696" s="68" t="s">
        <v>3539</v>
      </c>
      <c r="AB696" s="68" t="s">
        <v>151</v>
      </c>
      <c r="AC696" s="68"/>
      <c r="AD696" s="68"/>
      <c r="AE696" s="68" t="s">
        <v>55</v>
      </c>
      <c r="AF696" s="72">
        <v>1</v>
      </c>
      <c r="AG696" s="68"/>
      <c r="AH696" s="68" t="s">
        <v>56</v>
      </c>
      <c r="AI696" s="68" t="s">
        <v>56</v>
      </c>
      <c r="AJ696" s="68" t="s">
        <v>54</v>
      </c>
      <c r="AK696" s="68" t="str" cm="1">
        <f t="array" ref="AK6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6" s="69" t="s">
        <v>58</v>
      </c>
      <c r="AM696" s="69"/>
    </row>
    <row r="697" spans="1:39" ht="15" customHeight="1" x14ac:dyDescent="0.3">
      <c r="A697" s="68">
        <v>831</v>
      </c>
      <c r="B697" s="68" t="s">
        <v>3165</v>
      </c>
      <c r="C697" s="69">
        <v>31216</v>
      </c>
      <c r="D697" s="68" t="s">
        <v>40</v>
      </c>
      <c r="E697" s="71" t="str">
        <f t="shared" si="0"/>
        <v>10012024831</v>
      </c>
      <c r="F697" s="68"/>
      <c r="G697" s="68">
        <v>4691638</v>
      </c>
      <c r="H697" s="68"/>
      <c r="I697" s="68" t="s">
        <v>5255</v>
      </c>
      <c r="J697" s="68" t="s">
        <v>5256</v>
      </c>
      <c r="K697" s="70" t="s">
        <v>5257</v>
      </c>
      <c r="L697" s="68" t="s">
        <v>5258</v>
      </c>
      <c r="M697" s="68" t="s">
        <v>3165</v>
      </c>
      <c r="N697" s="71">
        <v>558399198364</v>
      </c>
      <c r="O697" s="71"/>
      <c r="P697" s="71"/>
      <c r="Q697" s="68" t="s">
        <v>1749</v>
      </c>
      <c r="R697" s="68" t="str" cm="1">
        <f t="array" ref="R697">_xlfn.IFS(BaseClientes[[#This Row],[tipoDeCliente]]="ADVISOR","ADVISOR",BaseClientes[[#This Row],[tipoDeCliente]]="FAMILIA","RETENCAO",BaseClientes[[#This Row],[tipoDeCliente]]="RETENCAO","RETENCAO",BaseClientes[[#This Row],[tipoDeCliente]]="NORMAL","CONSULTORIA",BaseClientes[[#This Row],[tipoDeCliente]]="HIBRIDO","CONSULTORIA")</f>
        <v>CONSULTORIA</v>
      </c>
      <c r="S697" s="68" t="s">
        <v>1616</v>
      </c>
      <c r="T697" s="68" t="s">
        <v>196</v>
      </c>
      <c r="U697" s="68" t="s">
        <v>5259</v>
      </c>
      <c r="V697" s="71">
        <v>558399198364</v>
      </c>
      <c r="W697" s="69">
        <v>45301</v>
      </c>
      <c r="X697" s="69">
        <v>45301</v>
      </c>
      <c r="Y697" s="68" t="s">
        <v>3690</v>
      </c>
      <c r="Z697" s="68" t="s">
        <v>5258</v>
      </c>
      <c r="AA697" s="68" t="s">
        <v>3165</v>
      </c>
      <c r="AB697" s="68" t="s">
        <v>3912</v>
      </c>
      <c r="AC697" s="68" t="s">
        <v>57</v>
      </c>
      <c r="AD697" s="68" t="s">
        <v>56</v>
      </c>
      <c r="AE697" s="68" t="s">
        <v>176</v>
      </c>
      <c r="AF697" s="72">
        <v>1</v>
      </c>
      <c r="AG697" s="68">
        <v>8</v>
      </c>
      <c r="AH697" s="68" t="s">
        <v>54</v>
      </c>
      <c r="AI697" s="68" t="s">
        <v>56</v>
      </c>
      <c r="AJ697" s="68" t="s">
        <v>54</v>
      </c>
      <c r="AK697" s="68" t="str" cm="1">
        <f t="array" ref="AK6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7" s="69" t="s">
        <v>58</v>
      </c>
      <c r="AM697" s="69"/>
    </row>
    <row r="698" spans="1:39" ht="15" customHeight="1" x14ac:dyDescent="0.3">
      <c r="A698" s="68">
        <v>832</v>
      </c>
      <c r="B698" s="68" t="s">
        <v>3166</v>
      </c>
      <c r="C698" s="69">
        <v>31205</v>
      </c>
      <c r="D698" s="68" t="s">
        <v>40</v>
      </c>
      <c r="E698" s="71" t="str">
        <f t="shared" si="0"/>
        <v>15012024832</v>
      </c>
      <c r="F698" s="68">
        <v>4044818</v>
      </c>
      <c r="G698" s="68"/>
      <c r="H698" s="68" t="s">
        <v>5260</v>
      </c>
      <c r="I698" s="68" t="s">
        <v>5261</v>
      </c>
      <c r="J698" s="68" t="s">
        <v>5262</v>
      </c>
      <c r="K698" s="70" t="s">
        <v>5263</v>
      </c>
      <c r="L698" s="68" t="s">
        <v>5264</v>
      </c>
      <c r="M698" s="68" t="s">
        <v>5265</v>
      </c>
      <c r="N698" s="71">
        <v>5491124358237</v>
      </c>
      <c r="O698" s="71" t="s">
        <v>65</v>
      </c>
      <c r="P698" s="71"/>
      <c r="Q698" s="68" t="s">
        <v>1749</v>
      </c>
      <c r="R698" s="68" t="str" cm="1">
        <f t="array" ref="R698">_xlfn.IFS(BaseClientes[[#This Row],[tipoDeCliente]]="ADVISOR","ADVISOR",BaseClientes[[#This Row],[tipoDeCliente]]="FAMILIA","RETENCAO",BaseClientes[[#This Row],[tipoDeCliente]]="RETENCAO","RETENCAO",BaseClientes[[#This Row],[tipoDeCliente]]="NORMAL","CONSULTORIA",BaseClientes[[#This Row],[tipoDeCliente]]="HIBRIDO","CONSULTORIA")</f>
        <v>CONSULTORIA</v>
      </c>
      <c r="S698" s="68" t="s">
        <v>2799</v>
      </c>
      <c r="T698" s="68" t="s">
        <v>185</v>
      </c>
      <c r="U698" s="68" t="s">
        <v>5266</v>
      </c>
      <c r="V698" s="71">
        <v>5411924358237</v>
      </c>
      <c r="W698" s="69">
        <v>45306</v>
      </c>
      <c r="X698" s="69">
        <v>45306</v>
      </c>
      <c r="Y698" s="68" t="s">
        <v>3603</v>
      </c>
      <c r="Z698" s="68" t="s">
        <v>5264</v>
      </c>
      <c r="AA698" s="68" t="s">
        <v>3166</v>
      </c>
      <c r="AB698" s="68" t="s">
        <v>3950</v>
      </c>
      <c r="AC698" s="68"/>
      <c r="AD698" s="68" t="s">
        <v>54</v>
      </c>
      <c r="AE698" s="68" t="s">
        <v>176</v>
      </c>
      <c r="AF698" s="72">
        <v>1</v>
      </c>
      <c r="AG698" s="68">
        <v>8</v>
      </c>
      <c r="AH698" s="68" t="s">
        <v>54</v>
      </c>
      <c r="AI698" s="68" t="s">
        <v>56</v>
      </c>
      <c r="AJ698" s="68" t="s">
        <v>54</v>
      </c>
      <c r="AK698" s="68" t="str" cm="1">
        <f t="array" ref="AK6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8" s="69" t="s">
        <v>58</v>
      </c>
      <c r="AM698" s="69"/>
    </row>
    <row r="699" spans="1:39" ht="15" customHeight="1" x14ac:dyDescent="0.3">
      <c r="A699" s="68">
        <v>833</v>
      </c>
      <c r="B699" s="68" t="s">
        <v>3168</v>
      </c>
      <c r="C699" s="69">
        <v>28791</v>
      </c>
      <c r="D699" s="68" t="s">
        <v>72</v>
      </c>
      <c r="E699" s="71" t="str">
        <f t="shared" si="0"/>
        <v>16012024833</v>
      </c>
      <c r="F699" s="68"/>
      <c r="G699" s="68">
        <v>5188383</v>
      </c>
      <c r="H699" s="68"/>
      <c r="I699" s="68" t="s">
        <v>5269</v>
      </c>
      <c r="J699" s="68" t="s">
        <v>5270</v>
      </c>
      <c r="K699" s="105" t="s">
        <v>5271</v>
      </c>
      <c r="L699" s="68" t="s">
        <v>5272</v>
      </c>
      <c r="M699" s="68" t="s">
        <v>3168</v>
      </c>
      <c r="N699" s="71">
        <v>5581982174081</v>
      </c>
      <c r="O699" s="71"/>
      <c r="P699" s="71"/>
      <c r="Q699" s="68" t="s">
        <v>1749</v>
      </c>
      <c r="R699" s="68" t="str" cm="1">
        <f t="array" ref="R699">_xlfn.IFS(BaseClientes[[#This Row],[tipoDeCliente]]="ADVISOR","ADVISOR",BaseClientes[[#This Row],[tipoDeCliente]]="FAMILIA","RETENCAO",BaseClientes[[#This Row],[tipoDeCliente]]="RETENCAO","RETENCAO",BaseClientes[[#This Row],[tipoDeCliente]]="NORMAL","CONSULTORIA",BaseClientes[[#This Row],[tipoDeCliente]]="HIBRIDO","CONSULTORIA")</f>
        <v>CONSULTORIA</v>
      </c>
      <c r="S699" s="68" t="s">
        <v>49</v>
      </c>
      <c r="T699" s="68" t="s">
        <v>50</v>
      </c>
      <c r="U699" s="68" t="s">
        <v>5273</v>
      </c>
      <c r="V699" s="71">
        <v>5581982174081</v>
      </c>
      <c r="W699" s="69">
        <v>45307</v>
      </c>
      <c r="X699" s="69">
        <v>45307</v>
      </c>
      <c r="Y699" s="68" t="s">
        <v>3693</v>
      </c>
      <c r="Z699" s="68" t="s">
        <v>5272</v>
      </c>
      <c r="AA699" s="68" t="s">
        <v>3168</v>
      </c>
      <c r="AB699" s="68" t="s">
        <v>3894</v>
      </c>
      <c r="AC699" s="68"/>
      <c r="AD699" s="68" t="s">
        <v>54</v>
      </c>
      <c r="AE699" s="68" t="s">
        <v>176</v>
      </c>
      <c r="AF699" s="72">
        <v>1</v>
      </c>
      <c r="AG699" s="68">
        <v>8</v>
      </c>
      <c r="AH699" s="68" t="s">
        <v>54</v>
      </c>
      <c r="AI699" s="68" t="s">
        <v>56</v>
      </c>
      <c r="AJ699" s="68" t="s">
        <v>54</v>
      </c>
      <c r="AK699" s="68" t="str" cm="1">
        <f t="array" ref="AK6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9" s="69" t="s">
        <v>58</v>
      </c>
      <c r="AM699" s="69"/>
    </row>
    <row r="700" spans="1:39" ht="15" customHeight="1" x14ac:dyDescent="0.3">
      <c r="A700" s="68">
        <v>834</v>
      </c>
      <c r="B700" s="68" t="s">
        <v>3167</v>
      </c>
      <c r="C700" s="69">
        <v>32127</v>
      </c>
      <c r="D700" s="68" t="s">
        <v>40</v>
      </c>
      <c r="E700" s="71" t="str">
        <f t="shared" si="0"/>
        <v>16012024834</v>
      </c>
      <c r="F700" s="68">
        <v>14545755</v>
      </c>
      <c r="G700" s="68"/>
      <c r="H700" s="68"/>
      <c r="I700" s="68" t="s">
        <v>5274</v>
      </c>
      <c r="J700" s="68" t="s">
        <v>5275</v>
      </c>
      <c r="K700" s="105" t="s">
        <v>5276</v>
      </c>
      <c r="L700" s="68" t="s">
        <v>5277</v>
      </c>
      <c r="M700" s="68" t="s">
        <v>3167</v>
      </c>
      <c r="N700" s="71">
        <v>5531987073102</v>
      </c>
      <c r="O700" s="71" t="s">
        <v>106</v>
      </c>
      <c r="P700" s="71"/>
      <c r="Q700" s="68" t="s">
        <v>66</v>
      </c>
      <c r="R700" s="68" t="str" cm="1">
        <f t="array" ref="R700">_xlfn.IFS(BaseClientes[[#This Row],[tipoDeCliente]]="ADVISOR","ADVISOR",BaseClientes[[#This Row],[tipoDeCliente]]="FAMILIA","RETENCAO",BaseClientes[[#This Row],[tipoDeCliente]]="RETENCAO","RETENCAO",BaseClientes[[#This Row],[tipoDeCliente]]="NORMAL","CONSULTORIA",BaseClientes[[#This Row],[tipoDeCliente]]="HIBRIDO","CONSULTORIA")</f>
        <v>CONSULTORIA</v>
      </c>
      <c r="S700" s="68" t="s">
        <v>895</v>
      </c>
      <c r="T700" s="68" t="s">
        <v>896</v>
      </c>
      <c r="U700" s="68" t="s">
        <v>5278</v>
      </c>
      <c r="V700" s="71">
        <v>5581999712146</v>
      </c>
      <c r="W700" s="69">
        <v>45307</v>
      </c>
      <c r="X700" s="69">
        <v>45307</v>
      </c>
      <c r="Y700" s="68" t="s">
        <v>3695</v>
      </c>
      <c r="Z700" s="68" t="s">
        <v>5277</v>
      </c>
      <c r="AA700" s="68" t="s">
        <v>3167</v>
      </c>
      <c r="AB700" s="68" t="s">
        <v>3912</v>
      </c>
      <c r="AC700" s="68"/>
      <c r="AD700" s="68" t="s">
        <v>56</v>
      </c>
      <c r="AE700" s="68" t="s">
        <v>176</v>
      </c>
      <c r="AF700" s="72">
        <v>1</v>
      </c>
      <c r="AG700" s="68">
        <v>8</v>
      </c>
      <c r="AH700" s="68" t="s">
        <v>54</v>
      </c>
      <c r="AI700" s="68" t="s">
        <v>56</v>
      </c>
      <c r="AJ700" s="68" t="s">
        <v>54</v>
      </c>
      <c r="AK700" s="68" t="str" cm="1">
        <f t="array" ref="AK7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0" s="69" t="s">
        <v>58</v>
      </c>
      <c r="AM700" s="69"/>
    </row>
    <row r="701" spans="1:39" ht="15" customHeight="1" x14ac:dyDescent="0.3">
      <c r="A701" s="68">
        <v>835</v>
      </c>
      <c r="B701" s="68" t="s">
        <v>3055</v>
      </c>
      <c r="C701" s="69">
        <v>33083</v>
      </c>
      <c r="D701" s="68" t="s">
        <v>40</v>
      </c>
      <c r="E701" s="71" t="str">
        <f t="shared" si="0"/>
        <v>17012024835</v>
      </c>
      <c r="F701" s="68">
        <v>14699187</v>
      </c>
      <c r="G701" s="68"/>
      <c r="H701" s="68"/>
      <c r="I701" s="68" t="s">
        <v>42</v>
      </c>
      <c r="J701" s="68" t="s">
        <v>5279</v>
      </c>
      <c r="K701" s="70" t="s">
        <v>5280</v>
      </c>
      <c r="L701" s="68" t="s">
        <v>5281</v>
      </c>
      <c r="M701" s="68" t="s">
        <v>3055</v>
      </c>
      <c r="N701" s="71">
        <v>5581986947935</v>
      </c>
      <c r="O701" s="71" t="s">
        <v>65</v>
      </c>
      <c r="P701" s="71"/>
      <c r="Q701" s="68" t="s">
        <v>1749</v>
      </c>
      <c r="R701" s="68" t="str" cm="1">
        <f t="array" ref="R701">_xlfn.IFS(BaseClientes[[#This Row],[tipoDeCliente]]="ADVISOR","ADVISOR",BaseClientes[[#This Row],[tipoDeCliente]]="FAMILIA","RETENCAO",BaseClientes[[#This Row],[tipoDeCliente]]="RETENCAO","RETENCAO",BaseClientes[[#This Row],[tipoDeCliente]]="NORMAL","CONSULTORIA",BaseClientes[[#This Row],[tipoDeCliente]]="HIBRIDO","CONSULTORIA")</f>
        <v>CONSULTORIA</v>
      </c>
      <c r="S701" s="68" t="s">
        <v>49</v>
      </c>
      <c r="T701" s="68" t="s">
        <v>50</v>
      </c>
      <c r="U701" s="68" t="s">
        <v>5282</v>
      </c>
      <c r="V701" s="71">
        <v>5581986947935</v>
      </c>
      <c r="W701" s="69">
        <v>45308</v>
      </c>
      <c r="X701" s="69">
        <v>45308</v>
      </c>
      <c r="Y701" s="68" t="s">
        <v>5281</v>
      </c>
      <c r="Z701" s="68" t="s">
        <v>5281</v>
      </c>
      <c r="AA701" s="68" t="s">
        <v>3055</v>
      </c>
      <c r="AB701" s="68" t="s">
        <v>3950</v>
      </c>
      <c r="AC701" s="68"/>
      <c r="AD701" s="68" t="s">
        <v>54</v>
      </c>
      <c r="AE701" s="68" t="s">
        <v>176</v>
      </c>
      <c r="AF701" s="72">
        <v>1</v>
      </c>
      <c r="AG701" s="68">
        <v>8</v>
      </c>
      <c r="AH701" s="68" t="s">
        <v>54</v>
      </c>
      <c r="AI701" s="68" t="s">
        <v>56</v>
      </c>
      <c r="AJ701" s="68" t="s">
        <v>54</v>
      </c>
      <c r="AK701" s="68" t="str" cm="1">
        <f t="array" ref="AK7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1" s="69" t="s">
        <v>69</v>
      </c>
      <c r="AM701" s="69">
        <v>45427</v>
      </c>
    </row>
    <row r="702" spans="1:39" ht="15" customHeight="1" x14ac:dyDescent="0.3">
      <c r="A702" s="68">
        <v>837</v>
      </c>
      <c r="B702" s="68" t="s">
        <v>3540</v>
      </c>
      <c r="C702" s="69">
        <v>33184</v>
      </c>
      <c r="D702" s="68" t="s">
        <v>72</v>
      </c>
      <c r="E702" s="71" t="str">
        <f t="shared" si="0"/>
        <v>17012024837</v>
      </c>
      <c r="F702" s="68">
        <v>14836408</v>
      </c>
      <c r="G702" s="68"/>
      <c r="H702" s="68"/>
      <c r="I702" s="68" t="s">
        <v>42</v>
      </c>
      <c r="J702" s="68" t="s">
        <v>5283</v>
      </c>
      <c r="K702" s="70" t="s">
        <v>5284</v>
      </c>
      <c r="L702" s="68" t="s">
        <v>5285</v>
      </c>
      <c r="M702" s="68" t="s">
        <v>3055</v>
      </c>
      <c r="N702" s="71">
        <v>5581986947935</v>
      </c>
      <c r="O702" s="71" t="s">
        <v>65</v>
      </c>
      <c r="P702" s="71"/>
      <c r="Q702" s="68" t="s">
        <v>1749</v>
      </c>
      <c r="R702" s="68" t="str" cm="1">
        <f t="array" ref="R702">_xlfn.IFS(BaseClientes[[#This Row],[tipoDeCliente]]="ADVISOR","ADVISOR",BaseClientes[[#This Row],[tipoDeCliente]]="FAMILIA","RETENCAO",BaseClientes[[#This Row],[tipoDeCliente]]="RETENCAO","RETENCAO",BaseClientes[[#This Row],[tipoDeCliente]]="NORMAL","CONSULTORIA",BaseClientes[[#This Row],[tipoDeCliente]]="HIBRIDO","CONSULTORIA")</f>
        <v>CONSULTORIA</v>
      </c>
      <c r="S702" s="68" t="s">
        <v>49</v>
      </c>
      <c r="T702" s="68" t="s">
        <v>50</v>
      </c>
      <c r="U702" s="68" t="s">
        <v>5282</v>
      </c>
      <c r="V702" s="71">
        <v>558184225887</v>
      </c>
      <c r="W702" s="69">
        <v>45308</v>
      </c>
      <c r="X702" s="69">
        <v>45308</v>
      </c>
      <c r="Y702" s="68" t="s">
        <v>5281</v>
      </c>
      <c r="Z702" s="68" t="s">
        <v>5281</v>
      </c>
      <c r="AA702" s="68" t="s">
        <v>3055</v>
      </c>
      <c r="AB702" s="68" t="s">
        <v>5286</v>
      </c>
      <c r="AC702" s="68"/>
      <c r="AD702" s="68" t="s">
        <v>54</v>
      </c>
      <c r="AE702" s="68" t="s">
        <v>176</v>
      </c>
      <c r="AF702" s="72">
        <v>1</v>
      </c>
      <c r="AG702" s="68">
        <v>8</v>
      </c>
      <c r="AH702" s="68" t="s">
        <v>54</v>
      </c>
      <c r="AI702" s="68" t="s">
        <v>56</v>
      </c>
      <c r="AJ702" s="68" t="s">
        <v>54</v>
      </c>
      <c r="AK702" s="68" t="str" cm="1">
        <f t="array" ref="AK7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2" s="69" t="s">
        <v>69</v>
      </c>
      <c r="AM702" s="69">
        <v>45427</v>
      </c>
    </row>
    <row r="703" spans="1:39" ht="15" customHeight="1" x14ac:dyDescent="0.3">
      <c r="A703" s="68">
        <v>838</v>
      </c>
      <c r="B703" s="68" t="s">
        <v>3541</v>
      </c>
      <c r="C703" s="69">
        <v>34128</v>
      </c>
      <c r="D703" s="68" t="s">
        <v>40</v>
      </c>
      <c r="E703" s="71" t="str">
        <f t="shared" si="0"/>
        <v>18012024838</v>
      </c>
      <c r="F703" s="68">
        <v>14825971</v>
      </c>
      <c r="G703" s="68"/>
      <c r="H703" s="68"/>
      <c r="I703" s="68" t="s">
        <v>5293</v>
      </c>
      <c r="J703" s="68" t="s">
        <v>5294</v>
      </c>
      <c r="K703" s="70" t="s">
        <v>5295</v>
      </c>
      <c r="L703" s="68" t="s">
        <v>5296</v>
      </c>
      <c r="M703" s="68" t="s">
        <v>3169</v>
      </c>
      <c r="N703" s="71">
        <v>5583982102012</v>
      </c>
      <c r="O703" s="71" t="s">
        <v>65</v>
      </c>
      <c r="P703" s="71"/>
      <c r="Q703" s="68" t="s">
        <v>66</v>
      </c>
      <c r="R703" s="68" t="str" cm="1">
        <f t="array" ref="R703">_xlfn.IFS(BaseClientes[[#This Row],[tipoDeCliente]]="ADVISOR","ADVISOR",BaseClientes[[#This Row],[tipoDeCliente]]="FAMILIA","RETENCAO",BaseClientes[[#This Row],[tipoDeCliente]]="RETENCAO","RETENCAO",BaseClientes[[#This Row],[tipoDeCliente]]="NORMAL","CONSULTORIA",BaseClientes[[#This Row],[tipoDeCliente]]="HIBRIDO","CONSULTORIA")</f>
        <v>CONSULTORIA</v>
      </c>
      <c r="S703" s="68" t="s">
        <v>49</v>
      </c>
      <c r="T703" s="68" t="s">
        <v>50</v>
      </c>
      <c r="U703" s="68" t="s">
        <v>5297</v>
      </c>
      <c r="V703" s="71">
        <v>5581997203639</v>
      </c>
      <c r="W703" s="69">
        <v>45309</v>
      </c>
      <c r="X703" s="69">
        <v>45309</v>
      </c>
      <c r="Y703" s="68" t="s">
        <v>3683</v>
      </c>
      <c r="Z703" s="68" t="s">
        <v>5290</v>
      </c>
      <c r="AA703" s="68" t="s">
        <v>3169</v>
      </c>
      <c r="AB703" s="68" t="s">
        <v>3893</v>
      </c>
      <c r="AC703" s="68"/>
      <c r="AD703" s="68" t="s">
        <v>54</v>
      </c>
      <c r="AE703" s="68" t="s">
        <v>176</v>
      </c>
      <c r="AF703" s="72">
        <v>1</v>
      </c>
      <c r="AG703" s="68">
        <v>8</v>
      </c>
      <c r="AH703" s="68" t="s">
        <v>54</v>
      </c>
      <c r="AI703" s="68" t="s">
        <v>56</v>
      </c>
      <c r="AJ703" s="68" t="s">
        <v>54</v>
      </c>
      <c r="AK703" s="68" t="str" cm="1">
        <f t="array" ref="AK7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3" s="69" t="s">
        <v>58</v>
      </c>
      <c r="AM703" s="69"/>
    </row>
    <row r="704" spans="1:39" ht="15" customHeight="1" x14ac:dyDescent="0.3">
      <c r="A704" s="68">
        <v>839</v>
      </c>
      <c r="B704" s="68" t="s">
        <v>3169</v>
      </c>
      <c r="C704" s="69">
        <v>33227</v>
      </c>
      <c r="D704" s="68" t="s">
        <v>72</v>
      </c>
      <c r="E704" s="71" t="str">
        <f t="shared" si="0"/>
        <v>18012024839</v>
      </c>
      <c r="F704" s="68">
        <v>11889895</v>
      </c>
      <c r="G704" s="68"/>
      <c r="H704" s="68"/>
      <c r="I704" s="68" t="s">
        <v>5287</v>
      </c>
      <c r="J704" s="68" t="s">
        <v>5288</v>
      </c>
      <c r="K704" s="70" t="s">
        <v>5289</v>
      </c>
      <c r="L704" s="68" t="s">
        <v>5290</v>
      </c>
      <c r="M704" s="68" t="s">
        <v>3169</v>
      </c>
      <c r="N704" s="71">
        <v>5583982102012</v>
      </c>
      <c r="O704" s="71" t="s">
        <v>65</v>
      </c>
      <c r="P704" s="71"/>
      <c r="Q704" s="68" t="s">
        <v>66</v>
      </c>
      <c r="R704" s="68" t="str" cm="1">
        <f t="array" ref="R704">_xlfn.IFS(BaseClientes[[#This Row],[tipoDeCliente]]="ADVISOR","ADVISOR",BaseClientes[[#This Row],[tipoDeCliente]]="FAMILIA","RETENCAO",BaseClientes[[#This Row],[tipoDeCliente]]="RETENCAO","RETENCAO",BaseClientes[[#This Row],[tipoDeCliente]]="NORMAL","CONSULTORIA",BaseClientes[[#This Row],[tipoDeCliente]]="HIBRIDO","CONSULTORIA")</f>
        <v>CONSULTORIA</v>
      </c>
      <c r="S704" s="68" t="s">
        <v>5291</v>
      </c>
      <c r="T704" s="68" t="s">
        <v>196</v>
      </c>
      <c r="U704" s="68" t="s">
        <v>5292</v>
      </c>
      <c r="V704" s="71">
        <v>5583982102012</v>
      </c>
      <c r="W704" s="69">
        <v>45309</v>
      </c>
      <c r="X704" s="69">
        <v>45309</v>
      </c>
      <c r="Y704" s="68" t="s">
        <v>3683</v>
      </c>
      <c r="Z704" s="68" t="s">
        <v>5290</v>
      </c>
      <c r="AA704" s="68" t="s">
        <v>3169</v>
      </c>
      <c r="AB704" s="68" t="s">
        <v>3893</v>
      </c>
      <c r="AC704" s="68"/>
      <c r="AD704" s="68" t="s">
        <v>54</v>
      </c>
      <c r="AE704" s="68" t="s">
        <v>176</v>
      </c>
      <c r="AF704" s="72">
        <v>1</v>
      </c>
      <c r="AG704" s="68">
        <v>8</v>
      </c>
      <c r="AH704" s="68" t="s">
        <v>54</v>
      </c>
      <c r="AI704" s="68" t="s">
        <v>56</v>
      </c>
      <c r="AJ704" s="68" t="s">
        <v>54</v>
      </c>
      <c r="AK704" s="68" t="str" cm="1">
        <f t="array" ref="AK7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4" s="69" t="s">
        <v>58</v>
      </c>
      <c r="AM704" s="69"/>
    </row>
    <row r="705" spans="1:39" ht="15" customHeight="1" x14ac:dyDescent="0.3">
      <c r="A705" s="68">
        <v>840</v>
      </c>
      <c r="B705" s="68" t="s">
        <v>3152</v>
      </c>
      <c r="C705" s="69">
        <v>31850</v>
      </c>
      <c r="D705" s="68" t="s">
        <v>40</v>
      </c>
      <c r="E705" s="71" t="str">
        <f t="shared" si="0"/>
        <v>20112023840</v>
      </c>
      <c r="F705" s="68">
        <v>5621832</v>
      </c>
      <c r="G705" s="68"/>
      <c r="H705" s="68"/>
      <c r="I705" s="68" t="s">
        <v>5140</v>
      </c>
      <c r="J705" s="68" t="s">
        <v>5136</v>
      </c>
      <c r="K705" s="70" t="s">
        <v>5137</v>
      </c>
      <c r="L705" s="68" t="s">
        <v>5141</v>
      </c>
      <c r="M705" s="68" t="s">
        <v>3152</v>
      </c>
      <c r="N705" s="71">
        <v>5511958969441</v>
      </c>
      <c r="O705" s="71" t="s">
        <v>65</v>
      </c>
      <c r="P705" s="71"/>
      <c r="Q705" s="68" t="s">
        <v>1513</v>
      </c>
      <c r="R705" s="68" t="str" cm="1">
        <f t="array" ref="R705">_xlfn.IFS(BaseClientes[[#This Row],[tipoDeCliente]]="ADVISOR","ADVISOR",BaseClientes[[#This Row],[tipoDeCliente]]="FAMILIA","RETENCAO",BaseClientes[[#This Row],[tipoDeCliente]]="RETENCAO","RETENCAO",BaseClientes[[#This Row],[tipoDeCliente]]="NORMAL","CONSULTORIA",BaseClientes[[#This Row],[tipoDeCliente]]="HIBRIDO","CONSULTORIA")</f>
        <v>CONSULTORIA</v>
      </c>
      <c r="S705" s="68" t="s">
        <v>2799</v>
      </c>
      <c r="T705" s="68" t="s">
        <v>185</v>
      </c>
      <c r="U705" s="68" t="s">
        <v>5139</v>
      </c>
      <c r="V705" s="71">
        <v>5511958969441</v>
      </c>
      <c r="W705" s="69">
        <v>45250</v>
      </c>
      <c r="X705" s="69">
        <v>45250</v>
      </c>
      <c r="Y705" s="68" t="s">
        <v>3678</v>
      </c>
      <c r="Z705" s="68" t="s">
        <v>5138</v>
      </c>
      <c r="AA705" s="68" t="s">
        <v>3152</v>
      </c>
      <c r="AB705" s="68" t="s">
        <v>3920</v>
      </c>
      <c r="AC705" s="68" t="s">
        <v>53</v>
      </c>
      <c r="AD705" s="68" t="s">
        <v>54</v>
      </c>
      <c r="AE705" s="68" t="s">
        <v>176</v>
      </c>
      <c r="AF705" s="72">
        <v>1</v>
      </c>
      <c r="AG705" s="68">
        <v>8</v>
      </c>
      <c r="AH705" s="68" t="s">
        <v>54</v>
      </c>
      <c r="AI705" s="68" t="s">
        <v>56</v>
      </c>
      <c r="AJ705" s="68" t="s">
        <v>54</v>
      </c>
      <c r="AK705" s="68" t="str" cm="1">
        <f t="array" ref="AK7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5" s="69" t="s">
        <v>58</v>
      </c>
      <c r="AM705" s="69"/>
    </row>
    <row r="706" spans="1:39" ht="15" customHeight="1" x14ac:dyDescent="0.3">
      <c r="A706" s="68">
        <v>841</v>
      </c>
      <c r="B706" s="68" t="s">
        <v>3152</v>
      </c>
      <c r="C706" s="69">
        <v>31850</v>
      </c>
      <c r="D706" s="68" t="s">
        <v>40</v>
      </c>
      <c r="E706" s="71" t="str">
        <f t="shared" si="0"/>
        <v>20112023841</v>
      </c>
      <c r="F706" s="68"/>
      <c r="G706" s="68">
        <v>4982884</v>
      </c>
      <c r="H706" s="68"/>
      <c r="I706" s="68" t="s">
        <v>5144</v>
      </c>
      <c r="J706" s="68" t="s">
        <v>5136</v>
      </c>
      <c r="K706" s="70" t="s">
        <v>5137</v>
      </c>
      <c r="L706" s="68" t="s">
        <v>5145</v>
      </c>
      <c r="M706" s="68" t="s">
        <v>3152</v>
      </c>
      <c r="N706" s="71">
        <v>5511958969441</v>
      </c>
      <c r="O706" s="71" t="s">
        <v>65</v>
      </c>
      <c r="P706" s="71"/>
      <c r="Q706" s="68" t="s">
        <v>1513</v>
      </c>
      <c r="R706" s="68" t="str" cm="1">
        <f t="array" ref="R706">_xlfn.IFS(BaseClientes[[#This Row],[tipoDeCliente]]="ADVISOR","ADVISOR",BaseClientes[[#This Row],[tipoDeCliente]]="FAMILIA","RETENCAO",BaseClientes[[#This Row],[tipoDeCliente]]="RETENCAO","RETENCAO",BaseClientes[[#This Row],[tipoDeCliente]]="NORMAL","CONSULTORIA",BaseClientes[[#This Row],[tipoDeCliente]]="HIBRIDO","CONSULTORIA")</f>
        <v>CONSULTORIA</v>
      </c>
      <c r="S706" s="68" t="s">
        <v>2799</v>
      </c>
      <c r="T706" s="68" t="s">
        <v>185</v>
      </c>
      <c r="U706" s="68" t="s">
        <v>5139</v>
      </c>
      <c r="V706" s="71">
        <v>5511958969441</v>
      </c>
      <c r="W706" s="69">
        <v>45250</v>
      </c>
      <c r="X706" s="69">
        <v>45250</v>
      </c>
      <c r="Y706" s="68" t="s">
        <v>3678</v>
      </c>
      <c r="Z706" s="68" t="s">
        <v>5138</v>
      </c>
      <c r="AA706" s="68" t="s">
        <v>3152</v>
      </c>
      <c r="AB706" s="68" t="s">
        <v>3920</v>
      </c>
      <c r="AC706" s="68" t="s">
        <v>53</v>
      </c>
      <c r="AD706" s="68" t="s">
        <v>54</v>
      </c>
      <c r="AE706" s="68" t="s">
        <v>176</v>
      </c>
      <c r="AF706" s="72">
        <v>1</v>
      </c>
      <c r="AG706" s="68">
        <v>8</v>
      </c>
      <c r="AH706" s="68" t="s">
        <v>54</v>
      </c>
      <c r="AI706" s="68" t="s">
        <v>56</v>
      </c>
      <c r="AJ706" s="68" t="s">
        <v>54</v>
      </c>
      <c r="AK706" s="68" t="str" cm="1">
        <f t="array" ref="AK7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6" s="69" t="s">
        <v>58</v>
      </c>
      <c r="AM706" s="69"/>
    </row>
    <row r="707" spans="1:39" ht="15" customHeight="1" x14ac:dyDescent="0.3">
      <c r="A707" s="68">
        <v>843</v>
      </c>
      <c r="B707" s="68" t="s">
        <v>3542</v>
      </c>
      <c r="C707" s="69">
        <v>45251</v>
      </c>
      <c r="D707" s="68" t="s">
        <v>84</v>
      </c>
      <c r="E707" s="71" t="str">
        <f t="shared" ref="E707:E770" si="1">_xlfn.CONCAT((TEXT(W707,"ddmmaaaa")),A707)</f>
        <v>25012024843</v>
      </c>
      <c r="F707" s="68">
        <v>14782810</v>
      </c>
      <c r="G707" s="68"/>
      <c r="H707" s="68"/>
      <c r="I707" s="68" t="s">
        <v>42</v>
      </c>
      <c r="J707" s="68" t="s">
        <v>5308</v>
      </c>
      <c r="K707" s="70" t="s">
        <v>5309</v>
      </c>
      <c r="L707" s="68" t="s">
        <v>5310</v>
      </c>
      <c r="M707" s="68" t="s">
        <v>3542</v>
      </c>
      <c r="N707" s="71"/>
      <c r="O707" s="71"/>
      <c r="P707" s="71"/>
      <c r="Q707" s="68" t="s">
        <v>1073</v>
      </c>
      <c r="R707" s="68" t="str" cm="1">
        <f t="array" ref="R707">_xlfn.IFS(BaseClientes[[#This Row],[tipoDeCliente]]="ADVISOR","ADVISOR",BaseClientes[[#This Row],[tipoDeCliente]]="FAMILIA","RETENCAO",BaseClientes[[#This Row],[tipoDeCliente]]="RETENCAO","RETENCAO",BaseClientes[[#This Row],[tipoDeCliente]]="NORMAL","CONSULTORIA",BaseClientes[[#This Row],[tipoDeCliente]]="HIBRIDO","CONSULTORIA")</f>
        <v>RETENCAO</v>
      </c>
      <c r="S707" s="68" t="s">
        <v>49</v>
      </c>
      <c r="T707" s="68" t="s">
        <v>50</v>
      </c>
      <c r="U707" s="68" t="s">
        <v>5311</v>
      </c>
      <c r="V707" s="71">
        <v>5581999860606</v>
      </c>
      <c r="W707" s="69">
        <v>45316</v>
      </c>
      <c r="X707" s="69">
        <v>45316</v>
      </c>
      <c r="Y707" s="68" t="s">
        <v>3743</v>
      </c>
      <c r="Z707" s="68" t="s">
        <v>5310</v>
      </c>
      <c r="AA707" s="68"/>
      <c r="AB707" s="68"/>
      <c r="AC707" s="68"/>
      <c r="AD707" s="68"/>
      <c r="AE707" s="68" t="s">
        <v>68</v>
      </c>
      <c r="AF707" s="72">
        <v>0</v>
      </c>
      <c r="AG707" s="68"/>
      <c r="AH707" s="68" t="s">
        <v>56</v>
      </c>
      <c r="AI707" s="68" t="s">
        <v>56</v>
      </c>
      <c r="AJ707" s="68" t="s">
        <v>56</v>
      </c>
      <c r="AK707" s="68" t="str" cm="1">
        <f t="array" ref="AK7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7" s="69" t="s">
        <v>69</v>
      </c>
      <c r="AM707" s="69">
        <v>45862</v>
      </c>
    </row>
    <row r="708" spans="1:39" ht="15" customHeight="1" x14ac:dyDescent="0.3">
      <c r="A708" s="68">
        <v>844</v>
      </c>
      <c r="B708" s="68" t="s">
        <v>3543</v>
      </c>
      <c r="C708" s="69">
        <v>20711</v>
      </c>
      <c r="D708" s="68" t="s">
        <v>40</v>
      </c>
      <c r="E708" s="71" t="str">
        <f t="shared" si="1"/>
        <v>25012024844</v>
      </c>
      <c r="F708" s="68">
        <v>432276</v>
      </c>
      <c r="G708" s="68"/>
      <c r="H708" s="68"/>
      <c r="I708" s="187" t="s">
        <v>5312</v>
      </c>
      <c r="J708" s="68" t="s">
        <v>5313</v>
      </c>
      <c r="K708" s="70" t="s">
        <v>5314</v>
      </c>
      <c r="L708" s="68" t="s">
        <v>5315</v>
      </c>
      <c r="M708" s="68" t="s">
        <v>3543</v>
      </c>
      <c r="N708" s="71">
        <v>5562982792100</v>
      </c>
      <c r="O708" s="71" t="s">
        <v>65</v>
      </c>
      <c r="P708" s="71"/>
      <c r="Q708" s="68" t="s">
        <v>1073</v>
      </c>
      <c r="R708" s="68" t="str" cm="1">
        <f t="array" ref="R708">_xlfn.IFS(BaseClientes[[#This Row],[tipoDeCliente]]="ADVISOR","ADVISOR",BaseClientes[[#This Row],[tipoDeCliente]]="FAMILIA","RETENCAO",BaseClientes[[#This Row],[tipoDeCliente]]="RETENCAO","RETENCAO",BaseClientes[[#This Row],[tipoDeCliente]]="NORMAL","CONSULTORIA",BaseClientes[[#This Row],[tipoDeCliente]]="HIBRIDO","CONSULTORIA")</f>
        <v>RETENCAO</v>
      </c>
      <c r="S708" s="68" t="s">
        <v>2459</v>
      </c>
      <c r="T708" s="68" t="s">
        <v>605</v>
      </c>
      <c r="U708" s="68" t="s">
        <v>5316</v>
      </c>
      <c r="V708" s="71">
        <v>5562982792100</v>
      </c>
      <c r="W708" s="69">
        <v>45316</v>
      </c>
      <c r="X708" s="69">
        <v>45316</v>
      </c>
      <c r="Y708" s="68" t="s">
        <v>3745</v>
      </c>
      <c r="Z708" s="68" t="s">
        <v>5315</v>
      </c>
      <c r="AA708" s="68"/>
      <c r="AB708" s="68"/>
      <c r="AC708" s="68"/>
      <c r="AD708" s="68"/>
      <c r="AE708" s="68" t="s">
        <v>68</v>
      </c>
      <c r="AF708" s="72">
        <v>0</v>
      </c>
      <c r="AG708" s="68"/>
      <c r="AH708" s="68" t="s">
        <v>56</v>
      </c>
      <c r="AI708" s="68" t="s">
        <v>56</v>
      </c>
      <c r="AJ708" s="68" t="s">
        <v>56</v>
      </c>
      <c r="AK708" s="68" t="str" cm="1">
        <f t="array" ref="AK7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8" s="69" t="s">
        <v>69</v>
      </c>
      <c r="AM708" s="69">
        <v>45862</v>
      </c>
    </row>
    <row r="709" spans="1:39" ht="15" customHeight="1" x14ac:dyDescent="0.3">
      <c r="A709" s="68">
        <v>845</v>
      </c>
      <c r="B709" s="68" t="s">
        <v>3170</v>
      </c>
      <c r="C709" s="69">
        <v>32602</v>
      </c>
      <c r="D709" s="68" t="s">
        <v>40</v>
      </c>
      <c r="E709" s="71" t="str">
        <f t="shared" si="1"/>
        <v>22012024845</v>
      </c>
      <c r="F709" s="68">
        <v>2993570</v>
      </c>
      <c r="G709" s="68"/>
      <c r="H709" s="68"/>
      <c r="I709" s="68" t="s">
        <v>5304</v>
      </c>
      <c r="J709" s="68" t="s">
        <v>5305</v>
      </c>
      <c r="K709" s="70" t="s">
        <v>5306</v>
      </c>
      <c r="L709" s="68" t="s">
        <v>5303</v>
      </c>
      <c r="M709" s="68" t="s">
        <v>3170</v>
      </c>
      <c r="N709" s="71">
        <v>5531987650479</v>
      </c>
      <c r="O709" s="71" t="s">
        <v>65</v>
      </c>
      <c r="P709" s="71"/>
      <c r="Q709" s="68" t="s">
        <v>1749</v>
      </c>
      <c r="R709" s="68" t="str" cm="1">
        <f t="array" ref="R709">_xlfn.IFS(BaseClientes[[#This Row],[tipoDeCliente]]="ADVISOR","ADVISOR",BaseClientes[[#This Row],[tipoDeCliente]]="FAMILIA","RETENCAO",BaseClientes[[#This Row],[tipoDeCliente]]="RETENCAO","RETENCAO",BaseClientes[[#This Row],[tipoDeCliente]]="NORMAL","CONSULTORIA",BaseClientes[[#This Row],[tipoDeCliente]]="HIBRIDO","CONSULTORIA")</f>
        <v>CONSULTORIA</v>
      </c>
      <c r="S709" s="68" t="s">
        <v>2202</v>
      </c>
      <c r="T709" s="68" t="s">
        <v>896</v>
      </c>
      <c r="U709" s="68" t="s">
        <v>2203</v>
      </c>
      <c r="V709" s="71">
        <v>5531987650479</v>
      </c>
      <c r="W709" s="69">
        <v>45313</v>
      </c>
      <c r="X709" s="69">
        <v>45313</v>
      </c>
      <c r="Y709" s="68" t="s">
        <v>3697</v>
      </c>
      <c r="Z709" s="68" t="s">
        <v>5303</v>
      </c>
      <c r="AA709" s="68" t="s">
        <v>3170</v>
      </c>
      <c r="AB709" s="68" t="s">
        <v>5307</v>
      </c>
      <c r="AC709" s="68"/>
      <c r="AD709" s="68" t="s">
        <v>54</v>
      </c>
      <c r="AE709" s="68" t="s">
        <v>176</v>
      </c>
      <c r="AF709" s="72">
        <v>1</v>
      </c>
      <c r="AG709" s="68">
        <v>2</v>
      </c>
      <c r="AH709" s="68" t="s">
        <v>54</v>
      </c>
      <c r="AI709" s="68" t="s">
        <v>56</v>
      </c>
      <c r="AJ709" s="68" t="s">
        <v>54</v>
      </c>
      <c r="AK709" s="68" t="str" cm="1">
        <f t="array" ref="AK7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9" s="69" t="s">
        <v>58</v>
      </c>
      <c r="AM709" s="69"/>
    </row>
    <row r="710" spans="1:39" ht="15" customHeight="1" x14ac:dyDescent="0.3">
      <c r="A710" s="68">
        <v>846</v>
      </c>
      <c r="B710" s="68" t="s">
        <v>3544</v>
      </c>
      <c r="C710" s="69">
        <v>31885</v>
      </c>
      <c r="D710" s="68" t="s">
        <v>72</v>
      </c>
      <c r="E710" s="71" t="str">
        <f t="shared" si="1"/>
        <v>22012024846</v>
      </c>
      <c r="F710" s="68">
        <v>5653062</v>
      </c>
      <c r="G710" s="68"/>
      <c r="H710" s="68"/>
      <c r="I710" s="187" t="s">
        <v>5299</v>
      </c>
      <c r="J710" s="68" t="s">
        <v>5300</v>
      </c>
      <c r="K710" s="70" t="s">
        <v>5301</v>
      </c>
      <c r="L710" s="68" t="s">
        <v>5302</v>
      </c>
      <c r="M710" s="68" t="s">
        <v>3170</v>
      </c>
      <c r="N710" s="71">
        <v>5531987650479</v>
      </c>
      <c r="O710" s="71" t="s">
        <v>65</v>
      </c>
      <c r="P710" s="71"/>
      <c r="Q710" s="68" t="s">
        <v>1749</v>
      </c>
      <c r="R710" s="68" t="str" cm="1">
        <f t="array" ref="R710">_xlfn.IFS(BaseClientes[[#This Row],[tipoDeCliente]]="ADVISOR","ADVISOR",BaseClientes[[#This Row],[tipoDeCliente]]="FAMILIA","RETENCAO",BaseClientes[[#This Row],[tipoDeCliente]]="RETENCAO","RETENCAO",BaseClientes[[#This Row],[tipoDeCliente]]="NORMAL","CONSULTORIA",BaseClientes[[#This Row],[tipoDeCliente]]="HIBRIDO","CONSULTORIA")</f>
        <v>CONSULTORIA</v>
      </c>
      <c r="S710" s="68" t="s">
        <v>2202</v>
      </c>
      <c r="T710" s="68" t="s">
        <v>896</v>
      </c>
      <c r="U710" s="68" t="s">
        <v>2203</v>
      </c>
      <c r="V710" s="71">
        <v>5531987650479</v>
      </c>
      <c r="W710" s="69">
        <v>45313</v>
      </c>
      <c r="X710" s="69">
        <v>45313</v>
      </c>
      <c r="Y710" s="68" t="s">
        <v>3697</v>
      </c>
      <c r="Z710" s="68" t="s">
        <v>5303</v>
      </c>
      <c r="AA710" s="68" t="s">
        <v>3170</v>
      </c>
      <c r="AB710" s="68" t="s">
        <v>3893</v>
      </c>
      <c r="AC710" s="68"/>
      <c r="AD710" s="68"/>
      <c r="AE710" s="68" t="s">
        <v>176</v>
      </c>
      <c r="AF710" s="72">
        <v>1</v>
      </c>
      <c r="AG710" s="68">
        <v>2</v>
      </c>
      <c r="AH710" s="68" t="s">
        <v>54</v>
      </c>
      <c r="AI710" s="68" t="s">
        <v>56</v>
      </c>
      <c r="AJ710" s="68" t="s">
        <v>54</v>
      </c>
      <c r="AK710" s="68" t="str" cm="1">
        <f t="array" ref="AK7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0" s="69" t="s">
        <v>58</v>
      </c>
      <c r="AM710" s="69"/>
    </row>
    <row r="711" spans="1:39" ht="15" customHeight="1" x14ac:dyDescent="0.3">
      <c r="A711" s="68">
        <v>847</v>
      </c>
      <c r="B711" s="68" t="s">
        <v>3173</v>
      </c>
      <c r="C711" s="69">
        <v>18465</v>
      </c>
      <c r="D711" s="68" t="s">
        <v>40</v>
      </c>
      <c r="E711" s="71" t="str">
        <f t="shared" si="1"/>
        <v>30012024847</v>
      </c>
      <c r="F711" s="68"/>
      <c r="G711" s="68">
        <v>5256343</v>
      </c>
      <c r="H711" s="68"/>
      <c r="I711" s="68" t="s">
        <v>5327</v>
      </c>
      <c r="J711" s="68" t="s">
        <v>5328</v>
      </c>
      <c r="K711" s="70" t="s">
        <v>5329</v>
      </c>
      <c r="L711" s="68" t="s">
        <v>5330</v>
      </c>
      <c r="M711" s="68" t="s">
        <v>3173</v>
      </c>
      <c r="N711" s="71">
        <v>5581999945890</v>
      </c>
      <c r="O711" s="71"/>
      <c r="P711" s="71"/>
      <c r="Q711" s="68" t="s">
        <v>1749</v>
      </c>
      <c r="R711" s="68" t="str" cm="1">
        <f t="array" ref="R711">_xlfn.IFS(BaseClientes[[#This Row],[tipoDeCliente]]="ADVISOR","ADVISOR",BaseClientes[[#This Row],[tipoDeCliente]]="FAMILIA","RETENCAO",BaseClientes[[#This Row],[tipoDeCliente]]="RETENCAO","RETENCAO",BaseClientes[[#This Row],[tipoDeCliente]]="NORMAL","CONSULTORIA",BaseClientes[[#This Row],[tipoDeCliente]]="HIBRIDO","CONSULTORIA")</f>
        <v>CONSULTORIA</v>
      </c>
      <c r="S711" s="68" t="s">
        <v>49</v>
      </c>
      <c r="T711" s="68" t="s">
        <v>50</v>
      </c>
      <c r="U711" s="68" t="s">
        <v>1268</v>
      </c>
      <c r="V711" s="71">
        <v>5581999945890</v>
      </c>
      <c r="W711" s="69">
        <v>45321</v>
      </c>
      <c r="X711" s="69">
        <v>45321</v>
      </c>
      <c r="Y711" s="68" t="s">
        <v>4126</v>
      </c>
      <c r="Z711" s="68" t="s">
        <v>5330</v>
      </c>
      <c r="AA711" s="68" t="s">
        <v>3173</v>
      </c>
      <c r="AB711" s="68" t="s">
        <v>3950</v>
      </c>
      <c r="AC711" s="68"/>
      <c r="AD711" s="68" t="s">
        <v>54</v>
      </c>
      <c r="AE711" s="68" t="s">
        <v>176</v>
      </c>
      <c r="AF711" s="72">
        <v>1</v>
      </c>
      <c r="AG711" s="68">
        <v>1</v>
      </c>
      <c r="AH711" s="68" t="s">
        <v>54</v>
      </c>
      <c r="AI711" s="68" t="s">
        <v>56</v>
      </c>
      <c r="AJ711" s="68" t="s">
        <v>54</v>
      </c>
      <c r="AK711" s="68" t="str" cm="1">
        <f t="array" ref="AK7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1" s="69" t="s">
        <v>58</v>
      </c>
      <c r="AM711" s="69"/>
    </row>
    <row r="712" spans="1:39" ht="15" customHeight="1" x14ac:dyDescent="0.3">
      <c r="A712" s="68">
        <v>848</v>
      </c>
      <c r="B712" s="68" t="s">
        <v>3115</v>
      </c>
      <c r="C712" s="69">
        <v>33784</v>
      </c>
      <c r="D712" s="68" t="s">
        <v>40</v>
      </c>
      <c r="E712" s="71" t="str">
        <f t="shared" si="1"/>
        <v>21072023848</v>
      </c>
      <c r="F712" s="68">
        <v>14858722</v>
      </c>
      <c r="G712" s="68"/>
      <c r="H712" s="68"/>
      <c r="I712" s="68" t="s">
        <v>4811</v>
      </c>
      <c r="J712" s="68" t="s">
        <v>4806</v>
      </c>
      <c r="K712" s="70" t="s">
        <v>4807</v>
      </c>
      <c r="L712" s="68" t="s">
        <v>4812</v>
      </c>
      <c r="M712" s="68" t="s">
        <v>3115</v>
      </c>
      <c r="N712" s="71">
        <v>5585987681851</v>
      </c>
      <c r="O712" s="71"/>
      <c r="P712" s="71"/>
      <c r="Q712" s="68" t="s">
        <v>66</v>
      </c>
      <c r="R712" s="68" t="str" cm="1">
        <f t="array" ref="R712">_xlfn.IFS(BaseClientes[[#This Row],[tipoDeCliente]]="ADVISOR","ADVISOR",BaseClientes[[#This Row],[tipoDeCliente]]="FAMILIA","RETENCAO",BaseClientes[[#This Row],[tipoDeCliente]]="RETENCAO","RETENCAO",BaseClientes[[#This Row],[tipoDeCliente]]="NORMAL","CONSULTORIA",BaseClientes[[#This Row],[tipoDeCliente]]="HIBRIDO","CONSULTORIA")</f>
        <v>CONSULTORIA</v>
      </c>
      <c r="S712" s="68" t="s">
        <v>4809</v>
      </c>
      <c r="T712" s="68" t="s">
        <v>407</v>
      </c>
      <c r="U712" s="68" t="s">
        <v>4810</v>
      </c>
      <c r="V712" s="71">
        <v>5585987681851</v>
      </c>
      <c r="W712" s="69">
        <v>45128</v>
      </c>
      <c r="X712" s="69">
        <v>45324</v>
      </c>
      <c r="Y712" s="68" t="s">
        <v>3634</v>
      </c>
      <c r="Z712" s="68" t="s">
        <v>4808</v>
      </c>
      <c r="AA712" s="68" t="s">
        <v>3115</v>
      </c>
      <c r="AB712" s="68" t="s">
        <v>3905</v>
      </c>
      <c r="AC712" s="68" t="s">
        <v>53</v>
      </c>
      <c r="AD712" s="68" t="s">
        <v>54</v>
      </c>
      <c r="AE712" s="68" t="s">
        <v>176</v>
      </c>
      <c r="AF712" s="72">
        <v>1</v>
      </c>
      <c r="AG712" s="68">
        <v>9</v>
      </c>
      <c r="AH712" s="68" t="s">
        <v>54</v>
      </c>
      <c r="AI712" s="68" t="s">
        <v>56</v>
      </c>
      <c r="AJ712" s="68" t="s">
        <v>54</v>
      </c>
      <c r="AK712" s="68" t="str" cm="1">
        <f t="array" ref="AK7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2" s="69" t="s">
        <v>58</v>
      </c>
      <c r="AM712" s="69"/>
    </row>
    <row r="713" spans="1:39" ht="15" customHeight="1" x14ac:dyDescent="0.3">
      <c r="A713" s="68">
        <v>849</v>
      </c>
      <c r="B713" s="68" t="s">
        <v>2800</v>
      </c>
      <c r="C713" s="69">
        <v>31176</v>
      </c>
      <c r="D713" s="68" t="s">
        <v>40</v>
      </c>
      <c r="E713" s="71" t="str">
        <f t="shared" si="1"/>
        <v>17082023849</v>
      </c>
      <c r="F713" s="68"/>
      <c r="G713" s="68">
        <v>4634608</v>
      </c>
      <c r="H713" s="68"/>
      <c r="I713" s="68" t="s">
        <v>4884</v>
      </c>
      <c r="J713" s="68" t="s">
        <v>2801</v>
      </c>
      <c r="K713" s="105" t="s">
        <v>2802</v>
      </c>
      <c r="L713" s="68" t="s">
        <v>4882</v>
      </c>
      <c r="M713" s="68" t="s">
        <v>2800</v>
      </c>
      <c r="N713" s="71">
        <v>5583988269812</v>
      </c>
      <c r="O713" s="71"/>
      <c r="P713" s="71"/>
      <c r="Q713" s="68" t="s">
        <v>66</v>
      </c>
      <c r="R713" s="68" t="str" cm="1">
        <f t="array" ref="R713">_xlfn.IFS(BaseClientes[[#This Row],[tipoDeCliente]]="ADVISOR","ADVISOR",BaseClientes[[#This Row],[tipoDeCliente]]="FAMILIA","RETENCAO",BaseClientes[[#This Row],[tipoDeCliente]]="RETENCAO","RETENCAO",BaseClientes[[#This Row],[tipoDeCliente]]="NORMAL","CONSULTORIA",BaseClientes[[#This Row],[tipoDeCliente]]="HIBRIDO","CONSULTORIA")</f>
        <v>CONSULTORIA</v>
      </c>
      <c r="S713" s="68" t="s">
        <v>2478</v>
      </c>
      <c r="T713" s="68" t="s">
        <v>196</v>
      </c>
      <c r="U713" s="68" t="s">
        <v>2804</v>
      </c>
      <c r="V713" s="71">
        <v>5583988269812</v>
      </c>
      <c r="W713" s="69">
        <v>45155</v>
      </c>
      <c r="X713" s="69">
        <v>45155</v>
      </c>
      <c r="Y713" s="68" t="s">
        <v>3648</v>
      </c>
      <c r="Z713" s="68" t="s">
        <v>4882</v>
      </c>
      <c r="AA713" s="68" t="s">
        <v>2800</v>
      </c>
      <c r="AB713" s="68" t="s">
        <v>3912</v>
      </c>
      <c r="AC713" s="68" t="s">
        <v>2678</v>
      </c>
      <c r="AD713" s="68" t="s">
        <v>56</v>
      </c>
      <c r="AE713" s="68" t="s">
        <v>176</v>
      </c>
      <c r="AF713" s="72">
        <v>1</v>
      </c>
      <c r="AG713" s="68" t="s">
        <v>3061</v>
      </c>
      <c r="AH713" s="68" t="s">
        <v>54</v>
      </c>
      <c r="AI713" s="68" t="s">
        <v>56</v>
      </c>
      <c r="AJ713" s="68" t="s">
        <v>54</v>
      </c>
      <c r="AK713" s="68" t="str" cm="1">
        <f t="array" ref="AK7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3" s="69" t="s">
        <v>58</v>
      </c>
      <c r="AM713" s="69"/>
    </row>
    <row r="714" spans="1:39" ht="15" customHeight="1" x14ac:dyDescent="0.3">
      <c r="A714" s="68">
        <v>850</v>
      </c>
      <c r="B714" s="68" t="s">
        <v>3174</v>
      </c>
      <c r="C714" s="69">
        <v>30617</v>
      </c>
      <c r="D714" s="68" t="s">
        <v>72</v>
      </c>
      <c r="E714" s="71" t="str">
        <f t="shared" si="1"/>
        <v>01022024850</v>
      </c>
      <c r="F714" s="68">
        <v>14696274</v>
      </c>
      <c r="G714" s="68"/>
      <c r="H714" s="68"/>
      <c r="I714" s="68" t="s">
        <v>5345</v>
      </c>
      <c r="J714" s="68" t="s">
        <v>5346</v>
      </c>
      <c r="K714" s="105" t="s">
        <v>5347</v>
      </c>
      <c r="L714" s="68" t="s">
        <v>5348</v>
      </c>
      <c r="M714" s="68" t="s">
        <v>3174</v>
      </c>
      <c r="N714" s="71">
        <v>5582999434637</v>
      </c>
      <c r="O714" s="71"/>
      <c r="P714" s="71"/>
      <c r="Q714" s="68" t="s">
        <v>1749</v>
      </c>
      <c r="R714" s="68" t="str" cm="1">
        <f t="array" ref="R714">_xlfn.IFS(BaseClientes[[#This Row],[tipoDeCliente]]="ADVISOR","ADVISOR",BaseClientes[[#This Row],[tipoDeCliente]]="FAMILIA","RETENCAO",BaseClientes[[#This Row],[tipoDeCliente]]="RETENCAO","RETENCAO",BaseClientes[[#This Row],[tipoDeCliente]]="NORMAL","CONSULTORIA",BaseClientes[[#This Row],[tipoDeCliente]]="HIBRIDO","CONSULTORIA")</f>
        <v>CONSULTORIA</v>
      </c>
      <c r="S714" s="68" t="s">
        <v>5349</v>
      </c>
      <c r="T714" s="68" t="s">
        <v>212</v>
      </c>
      <c r="U714" s="68" t="s">
        <v>5350</v>
      </c>
      <c r="V714" s="71">
        <v>5582999434637</v>
      </c>
      <c r="W714" s="69">
        <v>45323</v>
      </c>
      <c r="X714" s="69">
        <v>45323</v>
      </c>
      <c r="Y714" s="68" t="s">
        <v>3698</v>
      </c>
      <c r="Z714" s="68" t="s">
        <v>5348</v>
      </c>
      <c r="AA714" s="68" t="s">
        <v>3174</v>
      </c>
      <c r="AB714" s="68" t="s">
        <v>3905</v>
      </c>
      <c r="AC714" s="68"/>
      <c r="AD714" s="68" t="s">
        <v>54</v>
      </c>
      <c r="AE714" s="68" t="s">
        <v>176</v>
      </c>
      <c r="AF714" s="72">
        <v>1</v>
      </c>
      <c r="AG714" s="68">
        <v>8</v>
      </c>
      <c r="AH714" s="68" t="s">
        <v>54</v>
      </c>
      <c r="AI714" s="68" t="s">
        <v>56</v>
      </c>
      <c r="AJ714" s="68" t="s">
        <v>54</v>
      </c>
      <c r="AK714" s="68" t="str" cm="1">
        <f t="array" ref="AK7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4" s="69" t="s">
        <v>58</v>
      </c>
      <c r="AM714" s="69"/>
    </row>
    <row r="715" spans="1:39" ht="15" customHeight="1" x14ac:dyDescent="0.3">
      <c r="A715" s="68">
        <v>852</v>
      </c>
      <c r="B715" s="68" t="s">
        <v>3545</v>
      </c>
      <c r="C715" s="69">
        <v>31408</v>
      </c>
      <c r="D715" s="68" t="s">
        <v>72</v>
      </c>
      <c r="E715" s="71" t="str">
        <f t="shared" si="1"/>
        <v>05022024852</v>
      </c>
      <c r="F715" s="68">
        <v>4957159</v>
      </c>
      <c r="G715" s="68"/>
      <c r="H715" s="68" t="s">
        <v>5351</v>
      </c>
      <c r="I715" s="68" t="s">
        <v>5352</v>
      </c>
      <c r="J715" s="68" t="s">
        <v>5353</v>
      </c>
      <c r="K715" s="70" t="s">
        <v>5354</v>
      </c>
      <c r="L715" s="68" t="s">
        <v>5355</v>
      </c>
      <c r="M715" s="68" t="s">
        <v>3176</v>
      </c>
      <c r="N715" s="71">
        <v>558199599997</v>
      </c>
      <c r="O715" s="71"/>
      <c r="P715" s="71"/>
      <c r="Q715" s="68" t="s">
        <v>66</v>
      </c>
      <c r="R715" s="68" t="str" cm="1">
        <f t="array" ref="R715">_xlfn.IFS(BaseClientes[[#This Row],[tipoDeCliente]]="ADVISOR","ADVISOR",BaseClientes[[#This Row],[tipoDeCliente]]="FAMILIA","RETENCAO",BaseClientes[[#This Row],[tipoDeCliente]]="RETENCAO","RETENCAO",BaseClientes[[#This Row],[tipoDeCliente]]="NORMAL","CONSULTORIA",BaseClientes[[#This Row],[tipoDeCliente]]="HIBRIDO","CONSULTORIA")</f>
        <v>CONSULTORIA</v>
      </c>
      <c r="S715" s="68" t="s">
        <v>49</v>
      </c>
      <c r="T715" s="68" t="s">
        <v>50</v>
      </c>
      <c r="U715" s="68" t="s">
        <v>5356</v>
      </c>
      <c r="V715" s="71">
        <v>558199599997</v>
      </c>
      <c r="W715" s="69">
        <v>45327</v>
      </c>
      <c r="X715" s="69">
        <v>45327</v>
      </c>
      <c r="Y715" s="68" t="s">
        <v>3699</v>
      </c>
      <c r="Z715" s="68" t="s">
        <v>5355</v>
      </c>
      <c r="AA715" s="68" t="s">
        <v>3545</v>
      </c>
      <c r="AB715" s="68" t="s">
        <v>3893</v>
      </c>
      <c r="AC715" s="68"/>
      <c r="AD715" s="68" t="s">
        <v>54</v>
      </c>
      <c r="AE715" s="68" t="s">
        <v>176</v>
      </c>
      <c r="AF715" s="72">
        <v>1</v>
      </c>
      <c r="AG715" s="68">
        <v>8</v>
      </c>
      <c r="AH715" s="68" t="s">
        <v>54</v>
      </c>
      <c r="AI715" s="68" t="s">
        <v>56</v>
      </c>
      <c r="AJ715" s="68" t="s">
        <v>54</v>
      </c>
      <c r="AK715" s="68" t="str" cm="1">
        <f t="array" ref="AK7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5" s="69" t="s">
        <v>58</v>
      </c>
      <c r="AM715" s="69"/>
    </row>
    <row r="716" spans="1:39" ht="15" customHeight="1" x14ac:dyDescent="0.3">
      <c r="A716" s="68">
        <v>853</v>
      </c>
      <c r="B716" s="68" t="s">
        <v>3057</v>
      </c>
      <c r="C716" s="69">
        <v>34890</v>
      </c>
      <c r="D716" s="68" t="s">
        <v>72</v>
      </c>
      <c r="E716" s="71" t="str">
        <f t="shared" si="1"/>
        <v>05022024853</v>
      </c>
      <c r="F716" s="68"/>
      <c r="G716" s="68"/>
      <c r="H716" s="68"/>
      <c r="I716" s="68" t="s">
        <v>42</v>
      </c>
      <c r="J716" s="68" t="s">
        <v>5357</v>
      </c>
      <c r="K716" s="70" t="s">
        <v>5358</v>
      </c>
      <c r="L716" s="68" t="s">
        <v>3806</v>
      </c>
      <c r="M716" s="68" t="s">
        <v>3057</v>
      </c>
      <c r="N716" s="71">
        <v>5511932907518</v>
      </c>
      <c r="O716" s="71"/>
      <c r="P716" s="71"/>
      <c r="Q716" s="68" t="s">
        <v>66</v>
      </c>
      <c r="R716" s="68" t="str" cm="1">
        <f t="array" ref="R716">_xlfn.IFS(BaseClientes[[#This Row],[tipoDeCliente]]="ADVISOR","ADVISOR",BaseClientes[[#This Row],[tipoDeCliente]]="FAMILIA","RETENCAO",BaseClientes[[#This Row],[tipoDeCliente]]="RETENCAO","RETENCAO",BaseClientes[[#This Row],[tipoDeCliente]]="NORMAL","CONSULTORIA",BaseClientes[[#This Row],[tipoDeCliente]]="HIBRIDO","CONSULTORIA")</f>
        <v>CONSULTORIA</v>
      </c>
      <c r="S716" s="68" t="s">
        <v>2799</v>
      </c>
      <c r="T716" s="68" t="s">
        <v>185</v>
      </c>
      <c r="U716" s="68" t="s">
        <v>5359</v>
      </c>
      <c r="V716" s="71">
        <v>5511932907518</v>
      </c>
      <c r="W716" s="69">
        <v>45327</v>
      </c>
      <c r="X716" s="69">
        <v>45327</v>
      </c>
      <c r="Y716" s="68" t="s">
        <v>3806</v>
      </c>
      <c r="Z716" s="68" t="s">
        <v>3806</v>
      </c>
      <c r="AA716" s="68" t="s">
        <v>3057</v>
      </c>
      <c r="AB716" s="68" t="s">
        <v>3902</v>
      </c>
      <c r="AC716" s="68"/>
      <c r="AD716" s="68" t="s">
        <v>54</v>
      </c>
      <c r="AE716" s="68" t="s">
        <v>176</v>
      </c>
      <c r="AF716" s="72">
        <v>1</v>
      </c>
      <c r="AG716" s="68">
        <v>8</v>
      </c>
      <c r="AH716" s="68" t="s">
        <v>54</v>
      </c>
      <c r="AI716" s="68" t="s">
        <v>56</v>
      </c>
      <c r="AJ716" s="68" t="s">
        <v>54</v>
      </c>
      <c r="AK716" s="68" t="str" cm="1">
        <f t="array" ref="AK7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6" s="69" t="s">
        <v>69</v>
      </c>
      <c r="AM716" s="69">
        <v>45433</v>
      </c>
    </row>
    <row r="717" spans="1:39" ht="15" customHeight="1" x14ac:dyDescent="0.3">
      <c r="A717" s="68">
        <v>854</v>
      </c>
      <c r="B717" s="68" t="s">
        <v>3177</v>
      </c>
      <c r="C717" s="69">
        <v>33711</v>
      </c>
      <c r="D717" s="68" t="s">
        <v>40</v>
      </c>
      <c r="E717" s="71" t="str">
        <f t="shared" si="1"/>
        <v>06022024854</v>
      </c>
      <c r="F717" s="68"/>
      <c r="G717" s="68">
        <v>2707522</v>
      </c>
      <c r="H717" s="68"/>
      <c r="I717" s="68" t="s">
        <v>5360</v>
      </c>
      <c r="J717" s="68" t="s">
        <v>5361</v>
      </c>
      <c r="K717" s="70" t="s">
        <v>5362</v>
      </c>
      <c r="L717" s="68" t="s">
        <v>5363</v>
      </c>
      <c r="M717" s="68" t="s">
        <v>3177</v>
      </c>
      <c r="N717" s="71">
        <v>558188010809</v>
      </c>
      <c r="O717" s="71"/>
      <c r="P717" s="71"/>
      <c r="Q717" s="68" t="s">
        <v>66</v>
      </c>
      <c r="R717" s="68" t="str" cm="1">
        <f t="array" ref="R717">_xlfn.IFS(BaseClientes[[#This Row],[tipoDeCliente]]="ADVISOR","ADVISOR",BaseClientes[[#This Row],[tipoDeCliente]]="FAMILIA","RETENCAO",BaseClientes[[#This Row],[tipoDeCliente]]="RETENCAO","RETENCAO",BaseClientes[[#This Row],[tipoDeCliente]]="NORMAL","CONSULTORIA",BaseClientes[[#This Row],[tipoDeCliente]]="HIBRIDO","CONSULTORIA")</f>
        <v>CONSULTORIA</v>
      </c>
      <c r="S717" s="68" t="s">
        <v>49</v>
      </c>
      <c r="T717" s="68" t="s">
        <v>50</v>
      </c>
      <c r="U717" s="68" t="s">
        <v>1678</v>
      </c>
      <c r="V717" s="71">
        <v>558188010809</v>
      </c>
      <c r="W717" s="69">
        <v>45328</v>
      </c>
      <c r="X717" s="69">
        <v>45328</v>
      </c>
      <c r="Y717" s="68" t="s">
        <v>3700</v>
      </c>
      <c r="Z717" s="68" t="s">
        <v>5363</v>
      </c>
      <c r="AA717" s="68" t="s">
        <v>3177</v>
      </c>
      <c r="AB717" s="68" t="s">
        <v>3893</v>
      </c>
      <c r="AC717" s="68"/>
      <c r="AD717" s="68" t="s">
        <v>54</v>
      </c>
      <c r="AE717" s="68" t="s">
        <v>176</v>
      </c>
      <c r="AF717" s="72">
        <v>1</v>
      </c>
      <c r="AG717" s="68">
        <v>8</v>
      </c>
      <c r="AH717" s="68" t="s">
        <v>54</v>
      </c>
      <c r="AI717" s="68" t="s">
        <v>56</v>
      </c>
      <c r="AJ717" s="68" t="s">
        <v>54</v>
      </c>
      <c r="AK717" s="68" t="str" cm="1">
        <f t="array" ref="AK7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7" s="69" t="s">
        <v>58</v>
      </c>
      <c r="AM717" s="69"/>
    </row>
    <row r="718" spans="1:39" ht="15" customHeight="1" x14ac:dyDescent="0.3">
      <c r="A718" s="68">
        <v>855</v>
      </c>
      <c r="B718" s="68" t="s">
        <v>3171</v>
      </c>
      <c r="C718" s="69">
        <v>21466</v>
      </c>
      <c r="D718" s="68" t="s">
        <v>72</v>
      </c>
      <c r="E718" s="71" t="str">
        <f t="shared" si="1"/>
        <v>29012024855</v>
      </c>
      <c r="F718" s="68">
        <v>14575353</v>
      </c>
      <c r="G718" s="68"/>
      <c r="H718" s="68"/>
      <c r="I718" s="68" t="s">
        <v>5317</v>
      </c>
      <c r="J718" s="68" t="s">
        <v>5318</v>
      </c>
      <c r="K718" s="70" t="s">
        <v>5319</v>
      </c>
      <c r="L718" s="68" t="s">
        <v>5320</v>
      </c>
      <c r="M718" s="68" t="s">
        <v>3171</v>
      </c>
      <c r="N718" s="71">
        <v>558191279042</v>
      </c>
      <c r="O718" s="71"/>
      <c r="P718" s="71"/>
      <c r="Q718" s="68" t="s">
        <v>66</v>
      </c>
      <c r="R718" s="68" t="str" cm="1">
        <f t="array" ref="R718">_xlfn.IFS(BaseClientes[[#This Row],[tipoDeCliente]]="ADVISOR","ADVISOR",BaseClientes[[#This Row],[tipoDeCliente]]="FAMILIA","RETENCAO",BaseClientes[[#This Row],[tipoDeCliente]]="RETENCAO","RETENCAO",BaseClientes[[#This Row],[tipoDeCliente]]="NORMAL","CONSULTORIA",BaseClientes[[#This Row],[tipoDeCliente]]="HIBRIDO","CONSULTORIA")</f>
        <v>CONSULTORIA</v>
      </c>
      <c r="S718" s="68" t="s">
        <v>49</v>
      </c>
      <c r="T718" s="68" t="s">
        <v>50</v>
      </c>
      <c r="U718" s="68" t="s">
        <v>5321</v>
      </c>
      <c r="V718" s="71">
        <v>558191279042</v>
      </c>
      <c r="W718" s="69">
        <v>45320</v>
      </c>
      <c r="X718" s="69">
        <v>45320</v>
      </c>
      <c r="Y718" s="68" t="s">
        <v>3701</v>
      </c>
      <c r="Z718" s="68" t="s">
        <v>5320</v>
      </c>
      <c r="AA718" s="68" t="s">
        <v>3171</v>
      </c>
      <c r="AB718" s="68" t="s">
        <v>3894</v>
      </c>
      <c r="AC718" s="68"/>
      <c r="AD718" s="68" t="s">
        <v>54</v>
      </c>
      <c r="AE718" s="68" t="s">
        <v>176</v>
      </c>
      <c r="AF718" s="72">
        <v>1</v>
      </c>
      <c r="AG718" s="68">
        <v>8</v>
      </c>
      <c r="AH718" s="68" t="s">
        <v>54</v>
      </c>
      <c r="AI718" s="68" t="s">
        <v>56</v>
      </c>
      <c r="AJ718" s="68" t="s">
        <v>54</v>
      </c>
      <c r="AK718" s="68" t="str" cm="1">
        <f t="array" ref="AK7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8" s="69" t="s">
        <v>58</v>
      </c>
      <c r="AM718" s="69"/>
    </row>
    <row r="719" spans="1:39" ht="15" customHeight="1" x14ac:dyDescent="0.3">
      <c r="A719" s="68">
        <v>856</v>
      </c>
      <c r="B719" s="68" t="s">
        <v>3546</v>
      </c>
      <c r="C719" s="69">
        <v>31225</v>
      </c>
      <c r="D719" s="68" t="s">
        <v>72</v>
      </c>
      <c r="E719" s="71" t="str">
        <f t="shared" si="1"/>
        <v>29012024856</v>
      </c>
      <c r="F719" s="68">
        <v>14549097</v>
      </c>
      <c r="G719" s="68"/>
      <c r="H719" s="68"/>
      <c r="I719" s="68" t="s">
        <v>5322</v>
      </c>
      <c r="J719" s="68" t="s">
        <v>5323</v>
      </c>
      <c r="K719" s="70" t="s">
        <v>5324</v>
      </c>
      <c r="L719" s="68" t="s">
        <v>5325</v>
      </c>
      <c r="M719" s="68" t="s">
        <v>3546</v>
      </c>
      <c r="N719" s="71">
        <v>558192480768</v>
      </c>
      <c r="O719" s="71"/>
      <c r="P719" s="71"/>
      <c r="Q719" s="68" t="s">
        <v>66</v>
      </c>
      <c r="R719" s="68" t="str" cm="1">
        <f t="array" ref="R719">_xlfn.IFS(BaseClientes[[#This Row],[tipoDeCliente]]="ADVISOR","ADVISOR",BaseClientes[[#This Row],[tipoDeCliente]]="FAMILIA","RETENCAO",BaseClientes[[#This Row],[tipoDeCliente]]="RETENCAO","RETENCAO",BaseClientes[[#This Row],[tipoDeCliente]]="NORMAL","CONSULTORIA",BaseClientes[[#This Row],[tipoDeCliente]]="HIBRIDO","CONSULTORIA")</f>
        <v>CONSULTORIA</v>
      </c>
      <c r="S719" s="68" t="s">
        <v>49</v>
      </c>
      <c r="T719" s="68" t="s">
        <v>50</v>
      </c>
      <c r="U719" s="68" t="s">
        <v>5326</v>
      </c>
      <c r="V719" s="71">
        <v>558192480768</v>
      </c>
      <c r="W719" s="69">
        <v>45320</v>
      </c>
      <c r="X719" s="69">
        <v>45320</v>
      </c>
      <c r="Y719" s="68" t="s">
        <v>3701</v>
      </c>
      <c r="Z719" s="68" t="s">
        <v>5325</v>
      </c>
      <c r="AA719" s="68" t="s">
        <v>3546</v>
      </c>
      <c r="AB719" s="68" t="s">
        <v>4094</v>
      </c>
      <c r="AC719" s="68"/>
      <c r="AD719" s="68" t="s">
        <v>54</v>
      </c>
      <c r="AE719" s="68" t="s">
        <v>176</v>
      </c>
      <c r="AF719" s="72">
        <v>1</v>
      </c>
      <c r="AG719" s="68">
        <v>8</v>
      </c>
      <c r="AH719" s="68" t="s">
        <v>54</v>
      </c>
      <c r="AI719" s="68" t="s">
        <v>56</v>
      </c>
      <c r="AJ719" s="68" t="s">
        <v>54</v>
      </c>
      <c r="AK719" s="68" t="str" cm="1">
        <f t="array" ref="AK7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9" s="69" t="s">
        <v>58</v>
      </c>
      <c r="AM719" s="69"/>
    </row>
    <row r="720" spans="1:39" ht="15" customHeight="1" x14ac:dyDescent="0.3">
      <c r="A720" s="68">
        <v>857</v>
      </c>
      <c r="B720" s="68" t="s">
        <v>3178</v>
      </c>
      <c r="C720" s="69">
        <v>34444</v>
      </c>
      <c r="D720" s="68" t="s">
        <v>40</v>
      </c>
      <c r="E720" s="71" t="str">
        <f t="shared" si="1"/>
        <v>07022024857</v>
      </c>
      <c r="F720" s="68">
        <v>12203397</v>
      </c>
      <c r="G720" s="68"/>
      <c r="H720" s="68"/>
      <c r="I720" s="68" t="s">
        <v>5364</v>
      </c>
      <c r="J720" s="68" t="s">
        <v>5365</v>
      </c>
      <c r="K720" s="70" t="s">
        <v>5366</v>
      </c>
      <c r="L720" s="68" t="s">
        <v>5367</v>
      </c>
      <c r="M720" s="68" t="s">
        <v>3178</v>
      </c>
      <c r="N720" s="71">
        <v>5551996549191</v>
      </c>
      <c r="O720" s="71"/>
      <c r="P720" s="71"/>
      <c r="Q720" s="68" t="s">
        <v>66</v>
      </c>
      <c r="R720" s="68" t="str" cm="1">
        <f t="array" ref="R720">_xlfn.IFS(BaseClientes[[#This Row],[tipoDeCliente]]="ADVISOR","ADVISOR",BaseClientes[[#This Row],[tipoDeCliente]]="FAMILIA","RETENCAO",BaseClientes[[#This Row],[tipoDeCliente]]="RETENCAO","RETENCAO",BaseClientes[[#This Row],[tipoDeCliente]]="NORMAL","CONSULTORIA",BaseClientes[[#This Row],[tipoDeCliente]]="HIBRIDO","CONSULTORIA")</f>
        <v>CONSULTORIA</v>
      </c>
      <c r="S720" s="68" t="s">
        <v>5368</v>
      </c>
      <c r="T720" s="68" t="s">
        <v>582</v>
      </c>
      <c r="U720" s="68" t="s">
        <v>5369</v>
      </c>
      <c r="V720" s="71">
        <v>5551996549191</v>
      </c>
      <c r="W720" s="69">
        <v>45329</v>
      </c>
      <c r="X720" s="69">
        <v>45329</v>
      </c>
      <c r="Y720" s="68" t="s">
        <v>3974</v>
      </c>
      <c r="Z720" s="68" t="s">
        <v>5367</v>
      </c>
      <c r="AA720" s="68" t="s">
        <v>3178</v>
      </c>
      <c r="AB720" s="68" t="s">
        <v>5370</v>
      </c>
      <c r="AC720" s="68"/>
      <c r="AD720" s="68" t="s">
        <v>54</v>
      </c>
      <c r="AE720" s="68" t="s">
        <v>176</v>
      </c>
      <c r="AF720" s="72">
        <v>1</v>
      </c>
      <c r="AG720" s="68">
        <v>8</v>
      </c>
      <c r="AH720" s="68" t="s">
        <v>54</v>
      </c>
      <c r="AI720" s="68" t="s">
        <v>56</v>
      </c>
      <c r="AJ720" s="68" t="s">
        <v>54</v>
      </c>
      <c r="AK720" s="68" t="str" cm="1">
        <f t="array" ref="AK7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0" s="69" t="s">
        <v>58</v>
      </c>
      <c r="AM720" s="69"/>
    </row>
    <row r="721" spans="1:39" ht="15" customHeight="1" x14ac:dyDescent="0.3">
      <c r="A721" s="68">
        <v>858</v>
      </c>
      <c r="B721" s="68" t="s">
        <v>3152</v>
      </c>
      <c r="C721" s="69">
        <v>31850</v>
      </c>
      <c r="D721" s="68" t="s">
        <v>40</v>
      </c>
      <c r="E721" s="71" t="str">
        <f t="shared" si="1"/>
        <v>20112023858</v>
      </c>
      <c r="F721" s="68"/>
      <c r="G721" s="68">
        <v>4846772</v>
      </c>
      <c r="H721" s="68"/>
      <c r="I721" s="68" t="s">
        <v>42</v>
      </c>
      <c r="J721" s="68" t="s">
        <v>5136</v>
      </c>
      <c r="K721" s="70" t="s">
        <v>5137</v>
      </c>
      <c r="L721" s="68" t="s">
        <v>5149</v>
      </c>
      <c r="M721" s="68" t="s">
        <v>3152</v>
      </c>
      <c r="N721" s="71">
        <v>5511958969441</v>
      </c>
      <c r="O721" s="71" t="s">
        <v>65</v>
      </c>
      <c r="P721" s="71"/>
      <c r="Q721" s="68" t="s">
        <v>1513</v>
      </c>
      <c r="R721" s="68" t="str" cm="1">
        <f t="array" ref="R721">_xlfn.IFS(BaseClientes[[#This Row],[tipoDeCliente]]="ADVISOR","ADVISOR",BaseClientes[[#This Row],[tipoDeCliente]]="FAMILIA","RETENCAO",BaseClientes[[#This Row],[tipoDeCliente]]="RETENCAO","RETENCAO",BaseClientes[[#This Row],[tipoDeCliente]]="NORMAL","CONSULTORIA",BaseClientes[[#This Row],[tipoDeCliente]]="HIBRIDO","CONSULTORIA")</f>
        <v>CONSULTORIA</v>
      </c>
      <c r="S721" s="68" t="s">
        <v>2799</v>
      </c>
      <c r="T721" s="68" t="s">
        <v>185</v>
      </c>
      <c r="U721" s="68" t="s">
        <v>5139</v>
      </c>
      <c r="V721" s="71">
        <v>5511958969441</v>
      </c>
      <c r="W721" s="69">
        <v>45250</v>
      </c>
      <c r="X721" s="69">
        <v>45250</v>
      </c>
      <c r="Y721" s="68" t="s">
        <v>3678</v>
      </c>
      <c r="Z721" s="68" t="s">
        <v>3678</v>
      </c>
      <c r="AA721" s="68" t="s">
        <v>3152</v>
      </c>
      <c r="AB721" s="68" t="s">
        <v>3920</v>
      </c>
      <c r="AC721" s="68" t="s">
        <v>53</v>
      </c>
      <c r="AD721" s="68" t="s">
        <v>54</v>
      </c>
      <c r="AE721" s="68" t="s">
        <v>176</v>
      </c>
      <c r="AF721" s="72">
        <v>1</v>
      </c>
      <c r="AG721" s="68">
        <v>8</v>
      </c>
      <c r="AH721" s="68" t="s">
        <v>54</v>
      </c>
      <c r="AI721" s="68" t="s">
        <v>56</v>
      </c>
      <c r="AJ721" s="68" t="s">
        <v>54</v>
      </c>
      <c r="AK721" s="68" t="str" cm="1">
        <f t="array" ref="AK7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1" s="69" t="s">
        <v>69</v>
      </c>
      <c r="AM721" s="69">
        <v>45772</v>
      </c>
    </row>
    <row r="722" spans="1:39" ht="15" customHeight="1" x14ac:dyDescent="0.3">
      <c r="A722" s="68">
        <v>859</v>
      </c>
      <c r="B722" s="68" t="s">
        <v>3179</v>
      </c>
      <c r="C722" s="69">
        <v>33221</v>
      </c>
      <c r="D722" s="68" t="s">
        <v>40</v>
      </c>
      <c r="E722" s="71" t="str">
        <f t="shared" si="1"/>
        <v>08022024859</v>
      </c>
      <c r="F722" s="68">
        <v>2332527</v>
      </c>
      <c r="G722" s="68"/>
      <c r="H722" s="68"/>
      <c r="I722" s="68" t="s">
        <v>5386</v>
      </c>
      <c r="J722" s="68" t="s">
        <v>5387</v>
      </c>
      <c r="K722" s="70" t="s">
        <v>5388</v>
      </c>
      <c r="L722" s="68" t="s">
        <v>5389</v>
      </c>
      <c r="M722" s="68" t="s">
        <v>3179</v>
      </c>
      <c r="N722" s="71">
        <v>5581998000798</v>
      </c>
      <c r="O722" s="71"/>
      <c r="P722" s="71"/>
      <c r="Q722" s="68" t="s">
        <v>66</v>
      </c>
      <c r="R722" s="68" t="str" cm="1">
        <f t="array" ref="R722">_xlfn.IFS(BaseClientes[[#This Row],[tipoDeCliente]]="ADVISOR","ADVISOR",BaseClientes[[#This Row],[tipoDeCliente]]="FAMILIA","RETENCAO",BaseClientes[[#This Row],[tipoDeCliente]]="RETENCAO","RETENCAO",BaseClientes[[#This Row],[tipoDeCliente]]="NORMAL","CONSULTORIA",BaseClientes[[#This Row],[tipoDeCliente]]="HIBRIDO","CONSULTORIA")</f>
        <v>CONSULTORIA</v>
      </c>
      <c r="S722" s="68" t="s">
        <v>49</v>
      </c>
      <c r="T722" s="68" t="s">
        <v>50</v>
      </c>
      <c r="U722" s="68" t="s">
        <v>5390</v>
      </c>
      <c r="V722" s="71">
        <v>5581998000798</v>
      </c>
      <c r="W722" s="69">
        <v>45330</v>
      </c>
      <c r="X722" s="69">
        <v>45330</v>
      </c>
      <c r="Y722" s="68" t="s">
        <v>5380</v>
      </c>
      <c r="Z722" s="68" t="s">
        <v>5381</v>
      </c>
      <c r="AA722" s="68" t="s">
        <v>3558</v>
      </c>
      <c r="AB722" s="68"/>
      <c r="AC722" s="68"/>
      <c r="AD722" s="68" t="s">
        <v>54</v>
      </c>
      <c r="AE722" s="68" t="s">
        <v>176</v>
      </c>
      <c r="AF722" s="72">
        <v>1</v>
      </c>
      <c r="AG722" s="68">
        <v>8</v>
      </c>
      <c r="AH722" s="68" t="s">
        <v>54</v>
      </c>
      <c r="AI722" s="68" t="s">
        <v>56</v>
      </c>
      <c r="AJ722" s="68" t="s">
        <v>54</v>
      </c>
      <c r="AK722" s="68" t="str" cm="1">
        <f t="array" ref="AK7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2" s="69" t="s">
        <v>58</v>
      </c>
      <c r="AM722" s="69"/>
    </row>
    <row r="723" spans="1:39" ht="15" customHeight="1" x14ac:dyDescent="0.3">
      <c r="A723" s="68">
        <v>861</v>
      </c>
      <c r="B723" s="68" t="s">
        <v>3175</v>
      </c>
      <c r="C723" s="69">
        <v>32832</v>
      </c>
      <c r="D723" s="68" t="s">
        <v>40</v>
      </c>
      <c r="E723" s="71" t="str">
        <f t="shared" si="1"/>
        <v>01022024861</v>
      </c>
      <c r="F723" s="68">
        <v>2654297</v>
      </c>
      <c r="G723" s="68"/>
      <c r="H723" s="68"/>
      <c r="I723" s="68" t="s">
        <v>5336</v>
      </c>
      <c r="J723" s="68" t="s">
        <v>5337</v>
      </c>
      <c r="K723" s="70" t="s">
        <v>5338</v>
      </c>
      <c r="L723" s="68" t="s">
        <v>5339</v>
      </c>
      <c r="M723" s="68" t="s">
        <v>3175</v>
      </c>
      <c r="N723" s="71">
        <v>5548991518661</v>
      </c>
      <c r="O723" s="71"/>
      <c r="P723" s="71"/>
      <c r="Q723" s="68" t="s">
        <v>66</v>
      </c>
      <c r="R723" s="68" t="str" cm="1">
        <f t="array" ref="R723">_xlfn.IFS(BaseClientes[[#This Row],[tipoDeCliente]]="ADVISOR","ADVISOR",BaseClientes[[#This Row],[tipoDeCliente]]="FAMILIA","RETENCAO",BaseClientes[[#This Row],[tipoDeCliente]]="RETENCAO","RETENCAO",BaseClientes[[#This Row],[tipoDeCliente]]="NORMAL","CONSULTORIA",BaseClientes[[#This Row],[tipoDeCliente]]="HIBRIDO","CONSULTORIA")</f>
        <v>CONSULTORIA</v>
      </c>
      <c r="S723" s="68" t="s">
        <v>4564</v>
      </c>
      <c r="T723" s="68" t="s">
        <v>2898</v>
      </c>
      <c r="U723" s="68" t="s">
        <v>5340</v>
      </c>
      <c r="V723" s="71">
        <v>5548991518661</v>
      </c>
      <c r="W723" s="69">
        <v>45323</v>
      </c>
      <c r="X723" s="69">
        <v>45323</v>
      </c>
      <c r="Y723" s="68" t="s">
        <v>3705</v>
      </c>
      <c r="Z723" s="68" t="s">
        <v>5339</v>
      </c>
      <c r="AA723" s="68" t="s">
        <v>3175</v>
      </c>
      <c r="AB723" s="68" t="s">
        <v>3950</v>
      </c>
      <c r="AC723" s="68"/>
      <c r="AD723" s="68" t="s">
        <v>54</v>
      </c>
      <c r="AE723" s="68" t="s">
        <v>176</v>
      </c>
      <c r="AF723" s="72">
        <v>1</v>
      </c>
      <c r="AG723" s="68">
        <v>8</v>
      </c>
      <c r="AH723" s="68" t="s">
        <v>54</v>
      </c>
      <c r="AI723" s="68" t="s">
        <v>54</v>
      </c>
      <c r="AJ723" s="68" t="s">
        <v>54</v>
      </c>
      <c r="AK723" s="68" t="str" cm="1">
        <f t="array" ref="AK7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3" s="69" t="s">
        <v>58</v>
      </c>
      <c r="AM723" s="69"/>
    </row>
    <row r="724" spans="1:39" ht="15" customHeight="1" x14ac:dyDescent="0.3">
      <c r="A724" s="68">
        <v>862</v>
      </c>
      <c r="B724" s="68" t="s">
        <v>3547</v>
      </c>
      <c r="C724" s="69">
        <v>32913</v>
      </c>
      <c r="D724" s="68" t="s">
        <v>72</v>
      </c>
      <c r="E724" s="71" t="str">
        <f t="shared" si="1"/>
        <v>01022024862</v>
      </c>
      <c r="F724" s="68">
        <v>2825496</v>
      </c>
      <c r="G724" s="68"/>
      <c r="H724" s="68"/>
      <c r="I724" s="68" t="s">
        <v>5341</v>
      </c>
      <c r="J724" s="68" t="s">
        <v>5342</v>
      </c>
      <c r="K724" s="70" t="s">
        <v>5343</v>
      </c>
      <c r="L724" s="68" t="s">
        <v>5344</v>
      </c>
      <c r="M724" s="68" t="s">
        <v>3175</v>
      </c>
      <c r="N724" s="71">
        <v>5548991840090</v>
      </c>
      <c r="O724" s="71"/>
      <c r="P724" s="71"/>
      <c r="Q724" s="68" t="s">
        <v>66</v>
      </c>
      <c r="R724" s="68" t="str" cm="1">
        <f t="array" ref="R724">_xlfn.IFS(BaseClientes[[#This Row],[tipoDeCliente]]="ADVISOR","ADVISOR",BaseClientes[[#This Row],[tipoDeCliente]]="FAMILIA","RETENCAO",BaseClientes[[#This Row],[tipoDeCliente]]="RETENCAO","RETENCAO",BaseClientes[[#This Row],[tipoDeCliente]]="NORMAL","CONSULTORIA",BaseClientes[[#This Row],[tipoDeCliente]]="HIBRIDO","CONSULTORIA")</f>
        <v>CONSULTORIA</v>
      </c>
      <c r="S724" s="68" t="s">
        <v>4564</v>
      </c>
      <c r="T724" s="68" t="s">
        <v>2898</v>
      </c>
      <c r="U724" s="68" t="s">
        <v>5340</v>
      </c>
      <c r="V724" s="71">
        <v>5548991840090</v>
      </c>
      <c r="W724" s="69">
        <v>45323</v>
      </c>
      <c r="X724" s="69">
        <v>45323</v>
      </c>
      <c r="Y724" s="68" t="s">
        <v>3705</v>
      </c>
      <c r="Z724" s="68" t="s">
        <v>5339</v>
      </c>
      <c r="AA724" s="68" t="s">
        <v>3175</v>
      </c>
      <c r="AB724" s="68" t="s">
        <v>3950</v>
      </c>
      <c r="AC724" s="68"/>
      <c r="AD724" s="68" t="s">
        <v>54</v>
      </c>
      <c r="AE724" s="68" t="s">
        <v>176</v>
      </c>
      <c r="AF724" s="72">
        <v>1</v>
      </c>
      <c r="AG724" s="68">
        <v>8</v>
      </c>
      <c r="AH724" s="68" t="s">
        <v>54</v>
      </c>
      <c r="AI724" s="68" t="s">
        <v>54</v>
      </c>
      <c r="AJ724" s="68" t="s">
        <v>54</v>
      </c>
      <c r="AK724" s="68" t="str" cm="1">
        <f t="array" ref="AK7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4" s="69" t="s">
        <v>58</v>
      </c>
      <c r="AM724" s="69"/>
    </row>
    <row r="725" spans="1:39" ht="15" customHeight="1" x14ac:dyDescent="0.3">
      <c r="A725" s="68">
        <v>863</v>
      </c>
      <c r="B725" s="68" t="s">
        <v>638</v>
      </c>
      <c r="C725" s="69">
        <v>29874</v>
      </c>
      <c r="D725" s="68" t="s">
        <v>40</v>
      </c>
      <c r="E725" s="71" t="str">
        <f t="shared" si="1"/>
        <v>21122020863</v>
      </c>
      <c r="F725" s="68"/>
      <c r="G725" s="68">
        <v>4671567</v>
      </c>
      <c r="H725" s="68"/>
      <c r="I725" s="68" t="s">
        <v>3999</v>
      </c>
      <c r="J725" s="68" t="s">
        <v>641</v>
      </c>
      <c r="K725" s="70" t="s">
        <v>642</v>
      </c>
      <c r="L725" s="68" t="s">
        <v>640</v>
      </c>
      <c r="M725" s="68" t="s">
        <v>603</v>
      </c>
      <c r="N725" s="71">
        <v>5562982329500</v>
      </c>
      <c r="O725" s="71" t="s">
        <v>106</v>
      </c>
      <c r="P725" s="71" t="s">
        <v>42</v>
      </c>
      <c r="Q725" s="68" t="s">
        <v>66</v>
      </c>
      <c r="R725" s="68" t="str" cm="1">
        <f t="array" ref="R725">_xlfn.IFS(BaseClientes[[#This Row],[tipoDeCliente]]="ADVISOR","ADVISOR",BaseClientes[[#This Row],[tipoDeCliente]]="FAMILIA","RETENCAO",BaseClientes[[#This Row],[tipoDeCliente]]="RETENCAO","RETENCAO",BaseClientes[[#This Row],[tipoDeCliente]]="NORMAL","CONSULTORIA",BaseClientes[[#This Row],[tipoDeCliente]]="HIBRIDO","CONSULTORIA")</f>
        <v>RETENCAO</v>
      </c>
      <c r="S725" s="68" t="s">
        <v>2799</v>
      </c>
      <c r="T725" s="68" t="s">
        <v>185</v>
      </c>
      <c r="U725" s="68" t="s">
        <v>644</v>
      </c>
      <c r="V725" s="71">
        <v>5528992522620</v>
      </c>
      <c r="W725" s="69">
        <v>44186</v>
      </c>
      <c r="X725" s="69">
        <v>44186</v>
      </c>
      <c r="Y725" s="68" t="s">
        <v>602</v>
      </c>
      <c r="Z725" s="68" t="s">
        <v>640</v>
      </c>
      <c r="AA725" s="68" t="s">
        <v>638</v>
      </c>
      <c r="AB725" s="68" t="s">
        <v>3912</v>
      </c>
      <c r="AC725" s="68" t="s">
        <v>53</v>
      </c>
      <c r="AD725" s="68" t="s">
        <v>54</v>
      </c>
      <c r="AE725" s="68" t="s">
        <v>68</v>
      </c>
      <c r="AF725" s="72">
        <v>1</v>
      </c>
      <c r="AG725" s="68" t="s">
        <v>42</v>
      </c>
      <c r="AH725" s="68" t="s">
        <v>56</v>
      </c>
      <c r="AI725" s="68" t="s">
        <v>56</v>
      </c>
      <c r="AJ725" s="68" t="s">
        <v>56</v>
      </c>
      <c r="AK725" s="68" t="str" cm="1">
        <f t="array" ref="AK7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5" s="69" t="s">
        <v>58</v>
      </c>
      <c r="AM725" s="69"/>
    </row>
    <row r="726" spans="1:39" ht="15" customHeight="1" x14ac:dyDescent="0.3">
      <c r="A726" s="68">
        <v>864</v>
      </c>
      <c r="B726" s="68" t="s">
        <v>3548</v>
      </c>
      <c r="C726" s="69">
        <v>22403</v>
      </c>
      <c r="D726" s="68" t="s">
        <v>72</v>
      </c>
      <c r="E726" s="71" t="str">
        <f t="shared" si="1"/>
        <v>15022024864</v>
      </c>
      <c r="F726" s="68">
        <v>3837011</v>
      </c>
      <c r="G726" s="68"/>
      <c r="H726" s="68"/>
      <c r="I726" s="68" t="s">
        <v>42</v>
      </c>
      <c r="J726" s="68" t="s">
        <v>5411</v>
      </c>
      <c r="K726" s="70" t="s">
        <v>5414</v>
      </c>
      <c r="L726" s="68" t="s">
        <v>5415</v>
      </c>
      <c r="M726" s="68" t="s">
        <v>3548</v>
      </c>
      <c r="N726" s="71">
        <v>5532988168008</v>
      </c>
      <c r="O726" s="71"/>
      <c r="P726" s="71"/>
      <c r="Q726" s="68" t="s">
        <v>66</v>
      </c>
      <c r="R726" s="68" t="str" cm="1">
        <f t="array" ref="R726">_xlfn.IFS(BaseClientes[[#This Row],[tipoDeCliente]]="ADVISOR","ADVISOR",BaseClientes[[#This Row],[tipoDeCliente]]="FAMILIA","RETENCAO",BaseClientes[[#This Row],[tipoDeCliente]]="RETENCAO","RETENCAO",BaseClientes[[#This Row],[tipoDeCliente]]="NORMAL","CONSULTORIA",BaseClientes[[#This Row],[tipoDeCliente]]="HIBRIDO","CONSULTORIA")</f>
        <v>CONSULTORIA</v>
      </c>
      <c r="S726" s="68" t="s">
        <v>2870</v>
      </c>
      <c r="T726" s="68" t="s">
        <v>896</v>
      </c>
      <c r="U726" s="68" t="s">
        <v>5416</v>
      </c>
      <c r="V726" s="71">
        <v>5532988168008</v>
      </c>
      <c r="W726" s="69">
        <v>45337</v>
      </c>
      <c r="X726" s="69">
        <v>45337</v>
      </c>
      <c r="Y726" s="68" t="s">
        <v>3974</v>
      </c>
      <c r="Z726" s="68" t="s">
        <v>3973</v>
      </c>
      <c r="AA726" s="68" t="s">
        <v>561</v>
      </c>
      <c r="AB726" s="68" t="s">
        <v>5417</v>
      </c>
      <c r="AC726" s="68"/>
      <c r="AD726" s="68"/>
      <c r="AE726" s="68" t="s">
        <v>176</v>
      </c>
      <c r="AF726" s="72">
        <v>1</v>
      </c>
      <c r="AG726" s="68">
        <v>1</v>
      </c>
      <c r="AH726" s="68" t="s">
        <v>54</v>
      </c>
      <c r="AI726" s="68" t="s">
        <v>56</v>
      </c>
      <c r="AJ726" s="68" t="s">
        <v>54</v>
      </c>
      <c r="AK726" s="68" t="str" cm="1">
        <f t="array" ref="AK7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6" s="69" t="s">
        <v>58</v>
      </c>
      <c r="AM726" s="69"/>
    </row>
    <row r="727" spans="1:39" ht="15" customHeight="1" x14ac:dyDescent="0.3">
      <c r="A727" s="68">
        <v>865</v>
      </c>
      <c r="B727" s="68" t="s">
        <v>3549</v>
      </c>
      <c r="C727" s="69">
        <v>36707</v>
      </c>
      <c r="D727" s="68" t="s">
        <v>40</v>
      </c>
      <c r="E727" s="71" t="str">
        <f t="shared" si="1"/>
        <v>15022024865</v>
      </c>
      <c r="F727" s="68">
        <v>4311227</v>
      </c>
      <c r="G727" s="68"/>
      <c r="H727" s="68"/>
      <c r="I727" s="68" t="s">
        <v>5410</v>
      </c>
      <c r="J727" s="68" t="s">
        <v>5411</v>
      </c>
      <c r="K727" s="70" t="s">
        <v>1119</v>
      </c>
      <c r="L727" s="68" t="s">
        <v>5412</v>
      </c>
      <c r="M727" s="68" t="s">
        <v>3549</v>
      </c>
      <c r="N727" s="71">
        <v>5575999105847</v>
      </c>
      <c r="O727" s="71"/>
      <c r="P727" s="71"/>
      <c r="Q727" s="68" t="s">
        <v>66</v>
      </c>
      <c r="R727" s="68" t="str" cm="1">
        <f t="array" ref="R727">_xlfn.IFS(BaseClientes[[#This Row],[tipoDeCliente]]="ADVISOR","ADVISOR",BaseClientes[[#This Row],[tipoDeCliente]]="FAMILIA","RETENCAO",BaseClientes[[#This Row],[tipoDeCliente]]="RETENCAO","RETENCAO",BaseClientes[[#This Row],[tipoDeCliente]]="NORMAL","CONSULTORIA",BaseClientes[[#This Row],[tipoDeCliente]]="HIBRIDO","CONSULTORIA")</f>
        <v>CONSULTORIA</v>
      </c>
      <c r="S727" s="68" t="s">
        <v>698</v>
      </c>
      <c r="T727" s="68" t="s">
        <v>296</v>
      </c>
      <c r="U727" s="68" t="s">
        <v>5413</v>
      </c>
      <c r="V727" s="71">
        <v>5575999105847</v>
      </c>
      <c r="W727" s="69">
        <v>45337</v>
      </c>
      <c r="X727" s="69">
        <v>45337</v>
      </c>
      <c r="Y727" s="68" t="s">
        <v>1116</v>
      </c>
      <c r="Z727" s="68" t="s">
        <v>1113</v>
      </c>
      <c r="AA727" s="68" t="s">
        <v>1111</v>
      </c>
      <c r="AB727" s="68" t="s">
        <v>151</v>
      </c>
      <c r="AC727" s="68"/>
      <c r="AD727" s="68"/>
      <c r="AE727" s="68" t="s">
        <v>176</v>
      </c>
      <c r="AF727" s="72">
        <v>1</v>
      </c>
      <c r="AG727" s="68">
        <v>1</v>
      </c>
      <c r="AH727" s="68" t="s">
        <v>54</v>
      </c>
      <c r="AI727" s="68" t="s">
        <v>56</v>
      </c>
      <c r="AJ727" s="68" t="s">
        <v>54</v>
      </c>
      <c r="AK727" s="68" t="str" cm="1">
        <f t="array" ref="AK7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7" s="69" t="s">
        <v>58</v>
      </c>
      <c r="AM727" s="69"/>
    </row>
    <row r="728" spans="1:39" ht="15" customHeight="1" x14ac:dyDescent="0.3">
      <c r="A728" s="68">
        <v>866</v>
      </c>
      <c r="B728" s="68" t="s">
        <v>3144</v>
      </c>
      <c r="C728" s="69">
        <v>28435</v>
      </c>
      <c r="D728" s="68" t="s">
        <v>72</v>
      </c>
      <c r="E728" s="71" t="str">
        <f t="shared" si="1"/>
        <v>19102023866</v>
      </c>
      <c r="F728" s="68">
        <v>14300796</v>
      </c>
      <c r="G728" s="68"/>
      <c r="H728" s="68"/>
      <c r="I728" s="68" t="s">
        <v>5071</v>
      </c>
      <c r="J728" s="68" t="s">
        <v>5067</v>
      </c>
      <c r="K728" s="70" t="s">
        <v>5068</v>
      </c>
      <c r="L728" s="68" t="s">
        <v>5072</v>
      </c>
      <c r="M728" s="68" t="s">
        <v>3144</v>
      </c>
      <c r="N728" s="71">
        <v>5581993528887</v>
      </c>
      <c r="O728" s="71" t="s">
        <v>65</v>
      </c>
      <c r="P728" s="71"/>
      <c r="Q728" s="68" t="s">
        <v>66</v>
      </c>
      <c r="R728" s="68" t="str" cm="1">
        <f t="array" ref="R728">_xlfn.IFS(BaseClientes[[#This Row],[tipoDeCliente]]="ADVISOR","ADVISOR",BaseClientes[[#This Row],[tipoDeCliente]]="FAMILIA","RETENCAO",BaseClientes[[#This Row],[tipoDeCliente]]="RETENCAO","RETENCAO",BaseClientes[[#This Row],[tipoDeCliente]]="NORMAL","CONSULTORIA",BaseClientes[[#This Row],[tipoDeCliente]]="HIBRIDO","CONSULTORIA")</f>
        <v>CONSULTORIA</v>
      </c>
      <c r="S728" s="68" t="s">
        <v>49</v>
      </c>
      <c r="T728" s="68" t="s">
        <v>50</v>
      </c>
      <c r="U728" s="68" t="s">
        <v>5070</v>
      </c>
      <c r="V728" s="71">
        <v>5581993528887</v>
      </c>
      <c r="W728" s="69">
        <v>45218</v>
      </c>
      <c r="X728" s="69">
        <v>45230</v>
      </c>
      <c r="Y728" s="68" t="s">
        <v>3671</v>
      </c>
      <c r="Z728" s="68" t="s">
        <v>5069</v>
      </c>
      <c r="AA728" s="68" t="s">
        <v>3144</v>
      </c>
      <c r="AB728" s="68" t="s">
        <v>3893</v>
      </c>
      <c r="AC728" s="68" t="s">
        <v>53</v>
      </c>
      <c r="AD728" s="68"/>
      <c r="AE728" s="68" t="s">
        <v>176</v>
      </c>
      <c r="AF728" s="72">
        <v>1</v>
      </c>
      <c r="AG728" s="68">
        <v>8</v>
      </c>
      <c r="AH728" s="68" t="s">
        <v>54</v>
      </c>
      <c r="AI728" s="68" t="s">
        <v>56</v>
      </c>
      <c r="AJ728" s="68" t="s">
        <v>54</v>
      </c>
      <c r="AK728" s="68" t="str" cm="1">
        <f t="array" ref="AK7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8" s="69" t="s">
        <v>58</v>
      </c>
      <c r="AM728" s="69"/>
    </row>
    <row r="729" spans="1:39" ht="15" customHeight="1" x14ac:dyDescent="0.3">
      <c r="A729" s="68">
        <v>867</v>
      </c>
      <c r="B729" s="68" t="s">
        <v>3550</v>
      </c>
      <c r="C729" s="69">
        <v>37620</v>
      </c>
      <c r="D729" s="68" t="s">
        <v>40</v>
      </c>
      <c r="E729" s="71" t="str">
        <f t="shared" si="1"/>
        <v>15022024867</v>
      </c>
      <c r="F729" s="68">
        <v>11018763</v>
      </c>
      <c r="G729" s="68"/>
      <c r="H729" s="68"/>
      <c r="I729" s="68" t="s">
        <v>42</v>
      </c>
      <c r="J729" s="68" t="s">
        <v>5423</v>
      </c>
      <c r="K729" s="70" t="s">
        <v>5424</v>
      </c>
      <c r="L729" s="68" t="s">
        <v>5425</v>
      </c>
      <c r="M729" s="68" t="s">
        <v>3550</v>
      </c>
      <c r="N729" s="71">
        <v>5581999724570</v>
      </c>
      <c r="O729" s="71"/>
      <c r="P729" s="71"/>
      <c r="Q729" s="68" t="s">
        <v>5426</v>
      </c>
      <c r="R729" s="68" t="str" cm="1">
        <f t="array" ref="R729">_xlfn.IFS(BaseClientes[[#This Row],[tipoDeCliente]]="ADVISOR","ADVISOR",BaseClientes[[#This Row],[tipoDeCliente]]="FAMILIA","RETENCAO",BaseClientes[[#This Row],[tipoDeCliente]]="RETENCAO","RETENCAO",BaseClientes[[#This Row],[tipoDeCliente]]="NORMAL","CONSULTORIA",BaseClientes[[#This Row],[tipoDeCliente]]="HIBRIDO","CONSULTORIA")</f>
        <v>RETENCAO</v>
      </c>
      <c r="S729" s="68" t="s">
        <v>49</v>
      </c>
      <c r="T729" s="68" t="s">
        <v>50</v>
      </c>
      <c r="U729" s="68" t="s">
        <v>1547</v>
      </c>
      <c r="V729" s="71">
        <v>5581999724570</v>
      </c>
      <c r="W729" s="69">
        <v>45337</v>
      </c>
      <c r="X729" s="69">
        <v>45337</v>
      </c>
      <c r="Y729" s="68" t="s">
        <v>5426</v>
      </c>
      <c r="Z729" s="68" t="s">
        <v>5425</v>
      </c>
      <c r="AA729" s="68" t="s">
        <v>3550</v>
      </c>
      <c r="AB729" s="68" t="s">
        <v>151</v>
      </c>
      <c r="AC729" s="68"/>
      <c r="AD729" s="68"/>
      <c r="AE729" s="68" t="s">
        <v>55</v>
      </c>
      <c r="AF729" s="72">
        <v>1</v>
      </c>
      <c r="AG729" s="68"/>
      <c r="AH729" s="68" t="s">
        <v>56</v>
      </c>
      <c r="AI729" s="68" t="s">
        <v>56</v>
      </c>
      <c r="AJ729" s="68" t="s">
        <v>56</v>
      </c>
      <c r="AK729" s="68" t="str" cm="1">
        <f t="array" ref="AK7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9" s="69" t="s">
        <v>69</v>
      </c>
      <c r="AM729" s="69">
        <v>45803</v>
      </c>
    </row>
    <row r="730" spans="1:39" ht="15" customHeight="1" x14ac:dyDescent="0.3">
      <c r="A730" s="68">
        <v>868</v>
      </c>
      <c r="B730" s="68" t="s">
        <v>3550</v>
      </c>
      <c r="C730" s="69">
        <v>37620</v>
      </c>
      <c r="D730" s="68" t="s">
        <v>40</v>
      </c>
      <c r="E730" s="71" t="str">
        <f t="shared" si="1"/>
        <v>15022024868</v>
      </c>
      <c r="F730" s="68"/>
      <c r="G730" s="68">
        <v>4483090</v>
      </c>
      <c r="H730" s="68"/>
      <c r="I730" s="68" t="s">
        <v>42</v>
      </c>
      <c r="J730" s="68" t="s">
        <v>5423</v>
      </c>
      <c r="K730" s="70" t="s">
        <v>5424</v>
      </c>
      <c r="L730" s="68" t="s">
        <v>5425</v>
      </c>
      <c r="M730" s="68" t="s">
        <v>3550</v>
      </c>
      <c r="N730" s="71">
        <v>5581999724570</v>
      </c>
      <c r="O730" s="71"/>
      <c r="P730" s="71"/>
      <c r="Q730" s="68" t="s">
        <v>5426</v>
      </c>
      <c r="R730" s="68" t="str" cm="1">
        <f t="array" ref="R730">_xlfn.IFS(BaseClientes[[#This Row],[tipoDeCliente]]="ADVISOR","ADVISOR",BaseClientes[[#This Row],[tipoDeCliente]]="FAMILIA","RETENCAO",BaseClientes[[#This Row],[tipoDeCliente]]="RETENCAO","RETENCAO",BaseClientes[[#This Row],[tipoDeCliente]]="NORMAL","CONSULTORIA",BaseClientes[[#This Row],[tipoDeCliente]]="HIBRIDO","CONSULTORIA")</f>
        <v>RETENCAO</v>
      </c>
      <c r="S730" s="68" t="s">
        <v>49</v>
      </c>
      <c r="T730" s="68" t="s">
        <v>50</v>
      </c>
      <c r="U730" s="68" t="s">
        <v>1547</v>
      </c>
      <c r="V730" s="71">
        <v>5581999724570</v>
      </c>
      <c r="W730" s="69">
        <v>45337</v>
      </c>
      <c r="X730" s="69">
        <v>45337</v>
      </c>
      <c r="Y730" s="68" t="s">
        <v>5426</v>
      </c>
      <c r="Z730" s="68" t="s">
        <v>5425</v>
      </c>
      <c r="AA730" s="68" t="s">
        <v>3550</v>
      </c>
      <c r="AB730" s="68" t="s">
        <v>151</v>
      </c>
      <c r="AC730" s="68"/>
      <c r="AD730" s="68"/>
      <c r="AE730" s="68" t="s">
        <v>55</v>
      </c>
      <c r="AF730" s="72">
        <v>1</v>
      </c>
      <c r="AG730" s="68"/>
      <c r="AH730" s="68" t="s">
        <v>56</v>
      </c>
      <c r="AI730" s="68" t="s">
        <v>56</v>
      </c>
      <c r="AJ730" s="68" t="s">
        <v>56</v>
      </c>
      <c r="AK730" s="68" t="str" cm="1">
        <f t="array" ref="AK7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0" s="69" t="s">
        <v>69</v>
      </c>
      <c r="AM730" s="69">
        <v>45803</v>
      </c>
    </row>
    <row r="731" spans="1:39" ht="15" customHeight="1" x14ac:dyDescent="0.3">
      <c r="A731" s="68">
        <v>869</v>
      </c>
      <c r="B731" s="68" t="s">
        <v>1248</v>
      </c>
      <c r="C731" s="69">
        <v>32679</v>
      </c>
      <c r="D731" s="68" t="s">
        <v>40</v>
      </c>
      <c r="E731" s="71" t="str">
        <f t="shared" si="1"/>
        <v>20092021869</v>
      </c>
      <c r="F731" s="68">
        <v>14866898</v>
      </c>
      <c r="G731" s="68">
        <v>5241453</v>
      </c>
      <c r="H731" s="68"/>
      <c r="I731" s="68" t="s">
        <v>4110</v>
      </c>
      <c r="J731" s="68" t="s">
        <v>1251</v>
      </c>
      <c r="K731" s="70" t="s">
        <v>1252</v>
      </c>
      <c r="L731" s="68" t="s">
        <v>4111</v>
      </c>
      <c r="M731" s="68" t="s">
        <v>1248</v>
      </c>
      <c r="N731" s="71">
        <v>5581999242597</v>
      </c>
      <c r="O731" s="71"/>
      <c r="P731" s="71"/>
      <c r="Q731" s="68" t="s">
        <v>66</v>
      </c>
      <c r="R731" s="68" t="str" cm="1">
        <f t="array" ref="R731">_xlfn.IFS(BaseClientes[[#This Row],[tipoDeCliente]]="ADVISOR","ADVISOR",BaseClientes[[#This Row],[tipoDeCliente]]="FAMILIA","RETENCAO",BaseClientes[[#This Row],[tipoDeCliente]]="RETENCAO","RETENCAO",BaseClientes[[#This Row],[tipoDeCliente]]="NORMAL","CONSULTORIA",BaseClientes[[#This Row],[tipoDeCliente]]="HIBRIDO","CONSULTORIA")</f>
        <v>CONSULTORIA</v>
      </c>
      <c r="S731" s="68" t="s">
        <v>49</v>
      </c>
      <c r="T731" s="68" t="s">
        <v>50</v>
      </c>
      <c r="U731" s="68" t="s">
        <v>1254</v>
      </c>
      <c r="V731" s="71">
        <v>5581999242597</v>
      </c>
      <c r="W731" s="69">
        <v>44459</v>
      </c>
      <c r="X731" s="69">
        <v>44459</v>
      </c>
      <c r="Y731" s="68" t="s">
        <v>1253</v>
      </c>
      <c r="Z731" s="68" t="s">
        <v>1250</v>
      </c>
      <c r="AA731" s="68" t="s">
        <v>1248</v>
      </c>
      <c r="AB731" s="68" t="s">
        <v>3893</v>
      </c>
      <c r="AC731" s="68" t="s">
        <v>53</v>
      </c>
      <c r="AD731" s="68" t="s">
        <v>54</v>
      </c>
      <c r="AE731" s="68" t="s">
        <v>176</v>
      </c>
      <c r="AF731" s="72">
        <v>1</v>
      </c>
      <c r="AG731" s="68">
        <v>1</v>
      </c>
      <c r="AH731" s="68" t="s">
        <v>54</v>
      </c>
      <c r="AI731" s="68" t="s">
        <v>56</v>
      </c>
      <c r="AJ731" s="68" t="s">
        <v>54</v>
      </c>
      <c r="AK731" s="68" t="str" cm="1">
        <f t="array" ref="AK7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1" s="69" t="s">
        <v>58</v>
      </c>
      <c r="AM731" s="69"/>
    </row>
    <row r="732" spans="1:39" ht="15" customHeight="1" x14ac:dyDescent="0.3">
      <c r="A732" s="68">
        <v>870</v>
      </c>
      <c r="B732" s="68" t="s">
        <v>3215</v>
      </c>
      <c r="C732" s="69">
        <v>30979</v>
      </c>
      <c r="D732" s="68" t="s">
        <v>72</v>
      </c>
      <c r="E732" s="71" t="str">
        <f t="shared" si="1"/>
        <v>09022024870</v>
      </c>
      <c r="F732" s="68">
        <v>12670853</v>
      </c>
      <c r="G732" s="68"/>
      <c r="H732" s="68"/>
      <c r="I732" s="68" t="s">
        <v>42</v>
      </c>
      <c r="J732" s="68" t="s">
        <v>5398</v>
      </c>
      <c r="K732" s="70" t="s">
        <v>5399</v>
      </c>
      <c r="L732" s="68" t="s">
        <v>5400</v>
      </c>
      <c r="M732" s="68" t="s">
        <v>3215</v>
      </c>
      <c r="N732" s="71">
        <v>5511961290726</v>
      </c>
      <c r="O732" s="71"/>
      <c r="P732" s="71"/>
      <c r="Q732" s="68" t="s">
        <v>1749</v>
      </c>
      <c r="R732" s="68" t="str" cm="1">
        <f t="array" ref="R732">_xlfn.IFS(BaseClientes[[#This Row],[tipoDeCliente]]="ADVISOR","ADVISOR",BaseClientes[[#This Row],[tipoDeCliente]]="FAMILIA","RETENCAO",BaseClientes[[#This Row],[tipoDeCliente]]="RETENCAO","RETENCAO",BaseClientes[[#This Row],[tipoDeCliente]]="NORMAL","CONSULTORIA",BaseClientes[[#This Row],[tipoDeCliente]]="HIBRIDO","CONSULTORIA")</f>
        <v>CONSULTORIA</v>
      </c>
      <c r="S732" s="68" t="s">
        <v>4015</v>
      </c>
      <c r="T732" s="68" t="s">
        <v>185</v>
      </c>
      <c r="U732" s="68" t="s">
        <v>5401</v>
      </c>
      <c r="V732" s="71">
        <v>5511961290726</v>
      </c>
      <c r="W732" s="69">
        <v>45331</v>
      </c>
      <c r="X732" s="69">
        <v>45331</v>
      </c>
      <c r="Y732" s="68" t="s">
        <v>5400</v>
      </c>
      <c r="Z732" s="68" t="s">
        <v>5400</v>
      </c>
      <c r="AA732" s="68" t="s">
        <v>3215</v>
      </c>
      <c r="AB732" s="68" t="s">
        <v>3893</v>
      </c>
      <c r="AC732" s="68"/>
      <c r="AD732" s="68" t="s">
        <v>54</v>
      </c>
      <c r="AE732" s="68" t="s">
        <v>176</v>
      </c>
      <c r="AF732" s="72">
        <v>1</v>
      </c>
      <c r="AG732" s="68">
        <v>8</v>
      </c>
      <c r="AH732" s="68" t="s">
        <v>54</v>
      </c>
      <c r="AI732" s="68" t="s">
        <v>56</v>
      </c>
      <c r="AJ732" s="68" t="s">
        <v>54</v>
      </c>
      <c r="AK732" s="68" t="str" cm="1">
        <f t="array" ref="AK7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2" s="69" t="s">
        <v>69</v>
      </c>
      <c r="AM732" s="69">
        <v>45660</v>
      </c>
    </row>
    <row r="733" spans="1:39" ht="15" customHeight="1" x14ac:dyDescent="0.3">
      <c r="A733" s="68">
        <v>871</v>
      </c>
      <c r="B733" s="68" t="s">
        <v>3551</v>
      </c>
      <c r="C733" s="69">
        <v>38628</v>
      </c>
      <c r="D733" s="68" t="s">
        <v>40</v>
      </c>
      <c r="E733" s="71" t="str">
        <f t="shared" si="1"/>
        <v>15022024871</v>
      </c>
      <c r="F733" s="68">
        <v>14991425</v>
      </c>
      <c r="G733" s="68"/>
      <c r="H733" s="68"/>
      <c r="I733" s="68" t="s">
        <v>5418</v>
      </c>
      <c r="J733" s="68" t="s">
        <v>5419</v>
      </c>
      <c r="K733" s="70" t="s">
        <v>5420</v>
      </c>
      <c r="L733" s="68" t="s">
        <v>5421</v>
      </c>
      <c r="M733" s="68" t="s">
        <v>3551</v>
      </c>
      <c r="N733" s="71">
        <v>5581991645479</v>
      </c>
      <c r="O733" s="71"/>
      <c r="P733" s="71"/>
      <c r="Q733" s="68" t="s">
        <v>66</v>
      </c>
      <c r="R733" s="68" t="str" cm="1">
        <f t="array" ref="R733">_xlfn.IFS(BaseClientes[[#This Row],[tipoDeCliente]]="ADVISOR","ADVISOR",BaseClientes[[#This Row],[tipoDeCliente]]="FAMILIA","RETENCAO",BaseClientes[[#This Row],[tipoDeCliente]]="RETENCAO","RETENCAO",BaseClientes[[#This Row],[tipoDeCliente]]="NORMAL","CONSULTORIA",BaseClientes[[#This Row],[tipoDeCliente]]="HIBRIDO","CONSULTORIA")</f>
        <v>CONSULTORIA</v>
      </c>
      <c r="S733" s="68" t="s">
        <v>2799</v>
      </c>
      <c r="T733" s="68" t="s">
        <v>185</v>
      </c>
      <c r="U733" s="68" t="s">
        <v>5422</v>
      </c>
      <c r="V733" s="71">
        <v>5581991645479</v>
      </c>
      <c r="W733" s="69">
        <v>45337</v>
      </c>
      <c r="X733" s="69">
        <v>45337</v>
      </c>
      <c r="Y733" s="68" t="s">
        <v>4914</v>
      </c>
      <c r="Z733" s="68" t="s">
        <v>4912</v>
      </c>
      <c r="AA733" s="68" t="s">
        <v>3126</v>
      </c>
      <c r="AB733" s="68" t="s">
        <v>151</v>
      </c>
      <c r="AC733" s="68"/>
      <c r="AD733" s="68" t="s">
        <v>56</v>
      </c>
      <c r="AE733" s="68" t="s">
        <v>176</v>
      </c>
      <c r="AF733" s="72">
        <v>1</v>
      </c>
      <c r="AG733" s="68">
        <v>7</v>
      </c>
      <c r="AH733" s="68" t="s">
        <v>54</v>
      </c>
      <c r="AI733" s="68" t="s">
        <v>56</v>
      </c>
      <c r="AJ733" s="68" t="s">
        <v>54</v>
      </c>
      <c r="AK733" s="68" t="str" cm="1">
        <f t="array" ref="AK7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3" s="69" t="s">
        <v>58</v>
      </c>
      <c r="AM733" s="69"/>
    </row>
    <row r="734" spans="1:39" ht="15" customHeight="1" x14ac:dyDescent="0.3">
      <c r="A734" s="68">
        <v>872</v>
      </c>
      <c r="B734" s="68" t="s">
        <v>3181</v>
      </c>
      <c r="C734" s="69">
        <v>32869</v>
      </c>
      <c r="D734" s="68" t="s">
        <v>40</v>
      </c>
      <c r="E734" s="71" t="str">
        <f t="shared" si="1"/>
        <v>09022024872</v>
      </c>
      <c r="F734" s="68">
        <v>426218</v>
      </c>
      <c r="G734" s="68"/>
      <c r="H734" s="68"/>
      <c r="I734" s="68" t="s">
        <v>5402</v>
      </c>
      <c r="J734" s="68" t="s">
        <v>5403</v>
      </c>
      <c r="K734" s="105" t="s">
        <v>5404</v>
      </c>
      <c r="L734" s="68" t="s">
        <v>5405</v>
      </c>
      <c r="M734" s="68" t="s">
        <v>3181</v>
      </c>
      <c r="N734" s="71">
        <v>5581999583935</v>
      </c>
      <c r="O734" s="71"/>
      <c r="P734" s="71"/>
      <c r="Q734" s="68" t="s">
        <v>66</v>
      </c>
      <c r="R734" s="68" t="str" cm="1">
        <f t="array" ref="R734">_xlfn.IFS(BaseClientes[[#This Row],[tipoDeCliente]]="ADVISOR","ADVISOR",BaseClientes[[#This Row],[tipoDeCliente]]="FAMILIA","RETENCAO",BaseClientes[[#This Row],[tipoDeCliente]]="RETENCAO","RETENCAO",BaseClientes[[#This Row],[tipoDeCliente]]="NORMAL","CONSULTORIA",BaseClientes[[#This Row],[tipoDeCliente]]="HIBRIDO","CONSULTORIA")</f>
        <v>CONSULTORIA</v>
      </c>
      <c r="S734" s="68" t="s">
        <v>895</v>
      </c>
      <c r="T734" s="68" t="s">
        <v>896</v>
      </c>
      <c r="U734" s="68" t="s">
        <v>5406</v>
      </c>
      <c r="V734" s="71">
        <v>5581999583935</v>
      </c>
      <c r="W734" s="69">
        <v>45331</v>
      </c>
      <c r="X734" s="69">
        <v>45331</v>
      </c>
      <c r="Y734" s="68" t="s">
        <v>3706</v>
      </c>
      <c r="Z734" s="68" t="s">
        <v>5405</v>
      </c>
      <c r="AA734" s="68" t="s">
        <v>3181</v>
      </c>
      <c r="AB734" s="68" t="s">
        <v>5407</v>
      </c>
      <c r="AC734" s="68"/>
      <c r="AD734" s="68" t="s">
        <v>56</v>
      </c>
      <c r="AE734" s="68" t="s">
        <v>176</v>
      </c>
      <c r="AF734" s="72">
        <v>1</v>
      </c>
      <c r="AG734" s="68">
        <v>8</v>
      </c>
      <c r="AH734" s="68" t="s">
        <v>54</v>
      </c>
      <c r="AI734" s="68" t="s">
        <v>56</v>
      </c>
      <c r="AJ734" s="68" t="s">
        <v>54</v>
      </c>
      <c r="AK734" s="68" t="str" cm="1">
        <f t="array" ref="AK7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4" s="69" t="s">
        <v>69</v>
      </c>
      <c r="AM734" s="69">
        <v>45845</v>
      </c>
    </row>
    <row r="735" spans="1:39" ht="15" customHeight="1" x14ac:dyDescent="0.3">
      <c r="A735" s="68">
        <v>873</v>
      </c>
      <c r="B735" s="68" t="s">
        <v>947</v>
      </c>
      <c r="C735" s="69">
        <v>31121</v>
      </c>
      <c r="D735" s="68" t="s">
        <v>40</v>
      </c>
      <c r="E735" s="71" t="str">
        <f t="shared" si="1"/>
        <v>31012024873</v>
      </c>
      <c r="F735" s="68">
        <v>2583065</v>
      </c>
      <c r="G735" s="68" t="s">
        <v>42</v>
      </c>
      <c r="H735" s="68"/>
      <c r="I735" s="68" t="s">
        <v>5331</v>
      </c>
      <c r="J735" s="68" t="s">
        <v>950</v>
      </c>
      <c r="K735" s="70" t="s">
        <v>951</v>
      </c>
      <c r="L735" s="68" t="s">
        <v>5332</v>
      </c>
      <c r="M735" s="68" t="s">
        <v>953</v>
      </c>
      <c r="N735" s="71">
        <v>5581971003459</v>
      </c>
      <c r="O735" s="71" t="s">
        <v>65</v>
      </c>
      <c r="P735" s="71" t="s">
        <v>42</v>
      </c>
      <c r="Q735" s="68" t="s">
        <v>66</v>
      </c>
      <c r="R735" s="68" t="str" cm="1">
        <f t="array" ref="R735">_xlfn.IFS(BaseClientes[[#This Row],[tipoDeCliente]]="ADVISOR","ADVISOR",BaseClientes[[#This Row],[tipoDeCliente]]="FAMILIA","RETENCAO",BaseClientes[[#This Row],[tipoDeCliente]]="RETENCAO","RETENCAO",BaseClientes[[#This Row],[tipoDeCliente]]="NORMAL","CONSULTORIA",BaseClientes[[#This Row],[tipoDeCliente]]="HIBRIDO","CONSULTORIA")</f>
        <v>CONSULTORIA</v>
      </c>
      <c r="S735" s="68" t="s">
        <v>49</v>
      </c>
      <c r="T735" s="68" t="s">
        <v>50</v>
      </c>
      <c r="U735" s="68" t="s">
        <v>954</v>
      </c>
      <c r="V735" s="71">
        <v>5581996800676</v>
      </c>
      <c r="W735" s="69">
        <v>45322</v>
      </c>
      <c r="X735" s="69">
        <v>44328</v>
      </c>
      <c r="Y735" s="68" t="s">
        <v>952</v>
      </c>
      <c r="Z735" s="68" t="s">
        <v>956</v>
      </c>
      <c r="AA735" s="68" t="s">
        <v>953</v>
      </c>
      <c r="AB735" s="68" t="s">
        <v>3893</v>
      </c>
      <c r="AC735" s="68" t="s">
        <v>140</v>
      </c>
      <c r="AD735" s="68" t="s">
        <v>54</v>
      </c>
      <c r="AE735" s="68" t="s">
        <v>176</v>
      </c>
      <c r="AF735" s="72">
        <v>1</v>
      </c>
      <c r="AG735" s="68">
        <v>1</v>
      </c>
      <c r="AH735" s="68" t="s">
        <v>54</v>
      </c>
      <c r="AI735" s="68" t="s">
        <v>54</v>
      </c>
      <c r="AJ735" s="68" t="s">
        <v>54</v>
      </c>
      <c r="AK735" s="68" t="str" cm="1">
        <f t="array" ref="AK7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5" s="69" t="s">
        <v>58</v>
      </c>
      <c r="AM735" s="69"/>
    </row>
    <row r="736" spans="1:39" ht="15" customHeight="1" x14ac:dyDescent="0.3">
      <c r="A736" s="68">
        <v>874</v>
      </c>
      <c r="B736" s="68" t="s">
        <v>953</v>
      </c>
      <c r="C736" s="69">
        <v>32109</v>
      </c>
      <c r="D736" s="68" t="s">
        <v>72</v>
      </c>
      <c r="E736" s="71" t="str">
        <f t="shared" si="1"/>
        <v>31012024874</v>
      </c>
      <c r="F736" s="68">
        <v>2637407</v>
      </c>
      <c r="G736" s="68">
        <v>3430592</v>
      </c>
      <c r="H736" s="68"/>
      <c r="I736" s="68" t="s">
        <v>5333</v>
      </c>
      <c r="J736" s="68" t="s">
        <v>957</v>
      </c>
      <c r="K736" s="70" t="s">
        <v>958</v>
      </c>
      <c r="L736" s="68" t="s">
        <v>956</v>
      </c>
      <c r="M736" s="68" t="s">
        <v>953</v>
      </c>
      <c r="N736" s="71">
        <v>5581971003459</v>
      </c>
      <c r="O736" s="71" t="s">
        <v>65</v>
      </c>
      <c r="P736" s="71" t="s">
        <v>106</v>
      </c>
      <c r="Q736" s="68" t="s">
        <v>66</v>
      </c>
      <c r="R736" s="68" t="str" cm="1">
        <f t="array" ref="R736">_xlfn.IFS(BaseClientes[[#This Row],[tipoDeCliente]]="ADVISOR","ADVISOR",BaseClientes[[#This Row],[tipoDeCliente]]="FAMILIA","RETENCAO",BaseClientes[[#This Row],[tipoDeCliente]]="RETENCAO","RETENCAO",BaseClientes[[#This Row],[tipoDeCliente]]="NORMAL","CONSULTORIA",BaseClientes[[#This Row],[tipoDeCliente]]="HIBRIDO","CONSULTORIA")</f>
        <v>CONSULTORIA</v>
      </c>
      <c r="S736" s="68" t="s">
        <v>49</v>
      </c>
      <c r="T736" s="68" t="s">
        <v>50</v>
      </c>
      <c r="U736" s="68" t="s">
        <v>954</v>
      </c>
      <c r="V736" s="71">
        <v>5581971003459</v>
      </c>
      <c r="W736" s="69">
        <v>45322</v>
      </c>
      <c r="X736" s="69">
        <v>44328</v>
      </c>
      <c r="Y736" s="68" t="s">
        <v>952</v>
      </c>
      <c r="Z736" s="68" t="s">
        <v>956</v>
      </c>
      <c r="AA736" s="68" t="s">
        <v>953</v>
      </c>
      <c r="AB736" s="68" t="s">
        <v>3893</v>
      </c>
      <c r="AC736" s="68" t="s">
        <v>53</v>
      </c>
      <c r="AD736" s="68" t="s">
        <v>54</v>
      </c>
      <c r="AE736" s="68" t="s">
        <v>176</v>
      </c>
      <c r="AF736" s="72">
        <v>1</v>
      </c>
      <c r="AG736" s="68">
        <v>1</v>
      </c>
      <c r="AH736" s="68" t="s">
        <v>54</v>
      </c>
      <c r="AI736" s="68" t="s">
        <v>54</v>
      </c>
      <c r="AJ736" s="68" t="s">
        <v>54</v>
      </c>
      <c r="AK736" s="68" t="str" cm="1">
        <f t="array" ref="AK7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6" s="69" t="s">
        <v>58</v>
      </c>
      <c r="AM736" s="69"/>
    </row>
    <row r="737" spans="1:39" ht="15" customHeight="1" x14ac:dyDescent="0.3">
      <c r="A737" s="68">
        <v>875</v>
      </c>
      <c r="B737" s="68" t="s">
        <v>959</v>
      </c>
      <c r="C737" s="69">
        <v>32109</v>
      </c>
      <c r="D737" s="68" t="s">
        <v>72</v>
      </c>
      <c r="E737" s="71" t="str">
        <f t="shared" si="1"/>
        <v>31012024875</v>
      </c>
      <c r="F737" s="68">
        <v>5680662</v>
      </c>
      <c r="G737" s="68" t="s">
        <v>42</v>
      </c>
      <c r="H737" s="68"/>
      <c r="I737" s="68" t="s">
        <v>5334</v>
      </c>
      <c r="J737" s="68" t="s">
        <v>957</v>
      </c>
      <c r="K737" s="70" t="s">
        <v>958</v>
      </c>
      <c r="L737" s="68" t="s">
        <v>5335</v>
      </c>
      <c r="M737" s="68" t="s">
        <v>953</v>
      </c>
      <c r="N737" s="71">
        <v>5581971003459</v>
      </c>
      <c r="O737" s="71" t="s">
        <v>65</v>
      </c>
      <c r="P737" s="71" t="s">
        <v>42</v>
      </c>
      <c r="Q737" s="68" t="s">
        <v>66</v>
      </c>
      <c r="R737" s="68" t="str" cm="1">
        <f t="array" ref="R737">_xlfn.IFS(BaseClientes[[#This Row],[tipoDeCliente]]="ADVISOR","ADVISOR",BaseClientes[[#This Row],[tipoDeCliente]]="FAMILIA","RETENCAO",BaseClientes[[#This Row],[tipoDeCliente]]="RETENCAO","RETENCAO",BaseClientes[[#This Row],[tipoDeCliente]]="NORMAL","CONSULTORIA",BaseClientes[[#This Row],[tipoDeCliente]]="HIBRIDO","CONSULTORIA")</f>
        <v>CONSULTORIA</v>
      </c>
      <c r="S737" s="68" t="s">
        <v>49</v>
      </c>
      <c r="T737" s="68" t="s">
        <v>50</v>
      </c>
      <c r="U737" s="68" t="s">
        <v>954</v>
      </c>
      <c r="V737" s="71">
        <v>5581971003459</v>
      </c>
      <c r="W737" s="69">
        <v>45322</v>
      </c>
      <c r="X737" s="69">
        <v>44328</v>
      </c>
      <c r="Y737" s="68" t="s">
        <v>952</v>
      </c>
      <c r="Z737" s="68" t="s">
        <v>956</v>
      </c>
      <c r="AA737" s="68" t="s">
        <v>953</v>
      </c>
      <c r="AB737" s="68" t="s">
        <v>3893</v>
      </c>
      <c r="AC737" s="68" t="s">
        <v>53</v>
      </c>
      <c r="AD737" s="68" t="s">
        <v>54</v>
      </c>
      <c r="AE737" s="68" t="s">
        <v>176</v>
      </c>
      <c r="AF737" s="72">
        <v>1</v>
      </c>
      <c r="AG737" s="68">
        <v>1</v>
      </c>
      <c r="AH737" s="68" t="s">
        <v>54</v>
      </c>
      <c r="AI737" s="68" t="s">
        <v>56</v>
      </c>
      <c r="AJ737" s="68" t="s">
        <v>54</v>
      </c>
      <c r="AK737" s="68" t="str" cm="1">
        <f t="array" ref="AK7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7" s="69" t="s">
        <v>58</v>
      </c>
      <c r="AM737" s="69"/>
    </row>
    <row r="738" spans="1:39" ht="15" customHeight="1" x14ac:dyDescent="0.3">
      <c r="A738" s="68">
        <v>876</v>
      </c>
      <c r="B738" s="68" t="s">
        <v>3400</v>
      </c>
      <c r="C738" s="69">
        <v>33636</v>
      </c>
      <c r="D738" s="68" t="s">
        <v>40</v>
      </c>
      <c r="E738" s="71" t="str">
        <f t="shared" si="1"/>
        <v>13022023876</v>
      </c>
      <c r="F738" s="68"/>
      <c r="G738" s="68">
        <v>5281682</v>
      </c>
      <c r="H738" s="68"/>
      <c r="I738" s="68" t="s">
        <v>42</v>
      </c>
      <c r="J738" s="68" t="s">
        <v>3014</v>
      </c>
      <c r="K738" s="70" t="s">
        <v>3015</v>
      </c>
      <c r="L738" s="68" t="s">
        <v>4419</v>
      </c>
      <c r="M738" s="68" t="s">
        <v>3013</v>
      </c>
      <c r="N738" s="71">
        <v>5581991337581</v>
      </c>
      <c r="O738" s="71"/>
      <c r="P738" s="71" t="s">
        <v>65</v>
      </c>
      <c r="Q738" s="68" t="s">
        <v>1749</v>
      </c>
      <c r="R738" s="68" t="str" cm="1">
        <f t="array" ref="R738">_xlfn.IFS(BaseClientes[[#This Row],[tipoDeCliente]]="ADVISOR","ADVISOR",BaseClientes[[#This Row],[tipoDeCliente]]="FAMILIA","RETENCAO",BaseClientes[[#This Row],[tipoDeCliente]]="RETENCAO","RETENCAO",BaseClientes[[#This Row],[tipoDeCliente]]="NORMAL","CONSULTORIA",BaseClientes[[#This Row],[tipoDeCliente]]="HIBRIDO","CONSULTORIA")</f>
        <v>CONSULTORIA</v>
      </c>
      <c r="S738" s="68" t="s">
        <v>49</v>
      </c>
      <c r="T738" s="68" t="s">
        <v>50</v>
      </c>
      <c r="U738" s="68" t="s">
        <v>4418</v>
      </c>
      <c r="V738" s="71">
        <v>5581991337581</v>
      </c>
      <c r="W738" s="69">
        <v>44970</v>
      </c>
      <c r="X738" s="69">
        <v>44970</v>
      </c>
      <c r="Y738" s="68" t="s">
        <v>3016</v>
      </c>
      <c r="Z738" s="68" t="s">
        <v>4417</v>
      </c>
      <c r="AA738" s="68" t="s">
        <v>3400</v>
      </c>
      <c r="AB738" s="68" t="s">
        <v>2864</v>
      </c>
      <c r="AC738" s="68" t="s">
        <v>140</v>
      </c>
      <c r="AD738" s="68" t="s">
        <v>54</v>
      </c>
      <c r="AE738" s="68" t="s">
        <v>176</v>
      </c>
      <c r="AF738" s="72">
        <v>1</v>
      </c>
      <c r="AG738" s="68">
        <v>8</v>
      </c>
      <c r="AH738" s="68" t="s">
        <v>54</v>
      </c>
      <c r="AI738" s="68" t="s">
        <v>56</v>
      </c>
      <c r="AJ738" s="68" t="s">
        <v>54</v>
      </c>
      <c r="AK738" s="68" t="str" cm="1">
        <f t="array" ref="AK7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8" s="69" t="s">
        <v>58</v>
      </c>
      <c r="AM738" s="69"/>
    </row>
    <row r="739" spans="1:39" ht="15" customHeight="1" x14ac:dyDescent="0.3">
      <c r="A739" s="68">
        <v>877</v>
      </c>
      <c r="B739" s="68" t="s">
        <v>3552</v>
      </c>
      <c r="C739" s="69">
        <v>29639</v>
      </c>
      <c r="D739" s="68" t="s">
        <v>40</v>
      </c>
      <c r="E739" s="71" t="str">
        <f t="shared" si="1"/>
        <v>19022024877</v>
      </c>
      <c r="F739" s="68">
        <v>15066980</v>
      </c>
      <c r="G739" s="68"/>
      <c r="H739" s="68"/>
      <c r="I739" s="68" t="s">
        <v>42</v>
      </c>
      <c r="J739" s="68" t="s">
        <v>5427</v>
      </c>
      <c r="K739" s="70" t="s">
        <v>5428</v>
      </c>
      <c r="L739" s="68" t="s">
        <v>5429</v>
      </c>
      <c r="M739" s="68" t="s">
        <v>3552</v>
      </c>
      <c r="N739" s="71">
        <v>5581992157939</v>
      </c>
      <c r="O739" s="71"/>
      <c r="P739" s="71"/>
      <c r="Q739" s="68" t="s">
        <v>66</v>
      </c>
      <c r="R739" s="68" t="str" cm="1">
        <f t="array" ref="R739">_xlfn.IFS(BaseClientes[[#This Row],[tipoDeCliente]]="ADVISOR","ADVISOR",BaseClientes[[#This Row],[tipoDeCliente]]="FAMILIA","RETENCAO",BaseClientes[[#This Row],[tipoDeCliente]]="RETENCAO","RETENCAO",BaseClientes[[#This Row],[tipoDeCliente]]="NORMAL","CONSULTORIA",BaseClientes[[#This Row],[tipoDeCliente]]="HIBRIDO","CONSULTORIA")</f>
        <v>CONSULTORIA</v>
      </c>
      <c r="S739" s="68" t="s">
        <v>4614</v>
      </c>
      <c r="T739" s="68" t="s">
        <v>50</v>
      </c>
      <c r="U739" s="68" t="s">
        <v>5430</v>
      </c>
      <c r="V739" s="71">
        <v>5581992157939</v>
      </c>
      <c r="W739" s="69">
        <v>45341</v>
      </c>
      <c r="X739" s="69">
        <v>45341</v>
      </c>
      <c r="Y739" s="68" t="s">
        <v>5429</v>
      </c>
      <c r="Z739" s="68" t="s">
        <v>5429</v>
      </c>
      <c r="AA739" s="68" t="s">
        <v>3552</v>
      </c>
      <c r="AB739" s="68" t="s">
        <v>3894</v>
      </c>
      <c r="AC739" s="68"/>
      <c r="AD739" s="68" t="s">
        <v>54</v>
      </c>
      <c r="AE739" s="68" t="s">
        <v>176</v>
      </c>
      <c r="AF739" s="72">
        <v>1</v>
      </c>
      <c r="AG739" s="68">
        <v>8</v>
      </c>
      <c r="AH739" s="68" t="s">
        <v>54</v>
      </c>
      <c r="AI739" s="68" t="s">
        <v>56</v>
      </c>
      <c r="AJ739" s="68" t="s">
        <v>54</v>
      </c>
      <c r="AK739" s="68" t="str" cm="1">
        <f t="array" ref="AK7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9" s="69" t="s">
        <v>69</v>
      </c>
      <c r="AM739" s="69">
        <v>45485</v>
      </c>
    </row>
    <row r="740" spans="1:39" ht="15" customHeight="1" x14ac:dyDescent="0.3">
      <c r="A740" s="68">
        <v>878</v>
      </c>
      <c r="B740" s="68" t="s">
        <v>3183</v>
      </c>
      <c r="C740" s="69">
        <v>29057</v>
      </c>
      <c r="D740" s="68" t="s">
        <v>40</v>
      </c>
      <c r="E740" s="71" t="str">
        <f t="shared" si="1"/>
        <v>20022024878</v>
      </c>
      <c r="F740" s="68">
        <v>3997038</v>
      </c>
      <c r="G740" s="68"/>
      <c r="H740" s="68"/>
      <c r="I740" s="68" t="s">
        <v>5431</v>
      </c>
      <c r="J740" s="68" t="s">
        <v>5432</v>
      </c>
      <c r="K740" s="70" t="s">
        <v>5433</v>
      </c>
      <c r="L740" s="68" t="s">
        <v>5434</v>
      </c>
      <c r="M740" s="68" t="s">
        <v>3183</v>
      </c>
      <c r="N740" s="71">
        <v>5511993801415</v>
      </c>
      <c r="O740" s="71"/>
      <c r="P740" s="71"/>
      <c r="Q740" s="68" t="s">
        <v>66</v>
      </c>
      <c r="R740" s="68" t="str" cm="1">
        <f t="array" ref="R740">_xlfn.IFS(BaseClientes[[#This Row],[tipoDeCliente]]="ADVISOR","ADVISOR",BaseClientes[[#This Row],[tipoDeCliente]]="FAMILIA","RETENCAO",BaseClientes[[#This Row],[tipoDeCliente]]="RETENCAO","RETENCAO",BaseClientes[[#This Row],[tipoDeCliente]]="NORMAL","CONSULTORIA",BaseClientes[[#This Row],[tipoDeCliente]]="HIBRIDO","CONSULTORIA")</f>
        <v>CONSULTORIA</v>
      </c>
      <c r="S740" s="68" t="s">
        <v>2799</v>
      </c>
      <c r="T740" s="68" t="s">
        <v>185</v>
      </c>
      <c r="U740" s="68">
        <v>11030220</v>
      </c>
      <c r="V740" s="71">
        <v>5511993801415</v>
      </c>
      <c r="W740" s="69">
        <v>45342</v>
      </c>
      <c r="X740" s="69">
        <v>45342</v>
      </c>
      <c r="Y740" s="68" t="s">
        <v>3707</v>
      </c>
      <c r="Z740" s="68" t="s">
        <v>5434</v>
      </c>
      <c r="AA740" s="68" t="s">
        <v>3183</v>
      </c>
      <c r="AB740" s="68" t="s">
        <v>3893</v>
      </c>
      <c r="AC740" s="68"/>
      <c r="AD740" s="68" t="s">
        <v>54</v>
      </c>
      <c r="AE740" s="68" t="s">
        <v>176</v>
      </c>
      <c r="AF740" s="72">
        <v>1</v>
      </c>
      <c r="AG740" s="68">
        <v>8</v>
      </c>
      <c r="AH740" s="68" t="s">
        <v>54</v>
      </c>
      <c r="AI740" s="68" t="s">
        <v>56</v>
      </c>
      <c r="AJ740" s="68" t="s">
        <v>54</v>
      </c>
      <c r="AK740" s="68" t="str" cm="1">
        <f t="array" ref="AK7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0" s="69" t="s">
        <v>58</v>
      </c>
      <c r="AM740" s="69"/>
    </row>
    <row r="741" spans="1:39" ht="15" customHeight="1" x14ac:dyDescent="0.3">
      <c r="A741" s="68">
        <v>879</v>
      </c>
      <c r="B741" s="68" t="s">
        <v>3182</v>
      </c>
      <c r="C741" s="69"/>
      <c r="D741" s="68" t="s">
        <v>84</v>
      </c>
      <c r="E741" s="71" t="str">
        <f t="shared" si="1"/>
        <v>20022024879</v>
      </c>
      <c r="F741" s="68"/>
      <c r="G741" s="68">
        <v>5367738</v>
      </c>
      <c r="H741" s="68"/>
      <c r="I741" s="68" t="s">
        <v>5438</v>
      </c>
      <c r="J741" s="68" t="s">
        <v>5439</v>
      </c>
      <c r="K741" s="70" t="s">
        <v>5202</v>
      </c>
      <c r="L741" s="68" t="s">
        <v>5440</v>
      </c>
      <c r="M741" s="68" t="s">
        <v>3182</v>
      </c>
      <c r="N741" s="71">
        <v>5581991685827</v>
      </c>
      <c r="O741" s="71" t="s">
        <v>65</v>
      </c>
      <c r="P741" s="71"/>
      <c r="Q741" s="68" t="s">
        <v>66</v>
      </c>
      <c r="R741" s="68" t="str" cm="1">
        <f t="array" ref="R741">_xlfn.IFS(BaseClientes[[#This Row],[tipoDeCliente]]="ADVISOR","ADVISOR",BaseClientes[[#This Row],[tipoDeCliente]]="FAMILIA","RETENCAO",BaseClientes[[#This Row],[tipoDeCliente]]="RETENCAO","RETENCAO",BaseClientes[[#This Row],[tipoDeCliente]]="NORMAL","CONSULTORIA",BaseClientes[[#This Row],[tipoDeCliente]]="HIBRIDO","CONSULTORIA")</f>
        <v>CONSULTORIA</v>
      </c>
      <c r="S741" s="68" t="s">
        <v>49</v>
      </c>
      <c r="T741" s="68" t="s">
        <v>50</v>
      </c>
      <c r="U741" s="68" t="s">
        <v>670</v>
      </c>
      <c r="V741" s="71">
        <v>558191685827</v>
      </c>
      <c r="W741" s="69">
        <v>45342</v>
      </c>
      <c r="X741" s="69">
        <v>45342</v>
      </c>
      <c r="Y741" s="68" t="s">
        <v>5205</v>
      </c>
      <c r="Z741" s="68" t="s">
        <v>5440</v>
      </c>
      <c r="AA741" s="68" t="s">
        <v>3182</v>
      </c>
      <c r="AB741" s="68" t="s">
        <v>89</v>
      </c>
      <c r="AC741" s="68"/>
      <c r="AD741" s="68"/>
      <c r="AE741" s="68" t="s">
        <v>176</v>
      </c>
      <c r="AF741" s="72">
        <v>1</v>
      </c>
      <c r="AG741" s="68">
        <v>8</v>
      </c>
      <c r="AH741" s="68" t="s">
        <v>54</v>
      </c>
      <c r="AI741" s="68" t="s">
        <v>56</v>
      </c>
      <c r="AJ741" s="68" t="s">
        <v>54</v>
      </c>
      <c r="AK741" s="68" t="str" cm="1">
        <f t="array" ref="AK7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1" s="69" t="s">
        <v>58</v>
      </c>
      <c r="AM741" s="69"/>
    </row>
    <row r="742" spans="1:39" ht="15" customHeight="1" x14ac:dyDescent="0.3">
      <c r="A742" s="68">
        <v>880</v>
      </c>
      <c r="B742" s="68" t="s">
        <v>3553</v>
      </c>
      <c r="C742" s="69">
        <v>31869</v>
      </c>
      <c r="D742" s="68" t="s">
        <v>40</v>
      </c>
      <c r="E742" s="71" t="str">
        <f t="shared" si="1"/>
        <v>26022024880</v>
      </c>
      <c r="F742" s="68">
        <v>3747228</v>
      </c>
      <c r="G742" s="68"/>
      <c r="H742" s="68"/>
      <c r="I742" s="68" t="s">
        <v>42</v>
      </c>
      <c r="J742" s="68" t="s">
        <v>5472</v>
      </c>
      <c r="K742" s="70" t="s">
        <v>5473</v>
      </c>
      <c r="L742" s="68" t="s">
        <v>5474</v>
      </c>
      <c r="M742" s="68" t="s">
        <v>3553</v>
      </c>
      <c r="N742" s="71">
        <v>5581994181865</v>
      </c>
      <c r="O742" s="71"/>
      <c r="P742" s="71"/>
      <c r="Q742" s="68" t="s">
        <v>1073</v>
      </c>
      <c r="R742" s="68" t="str" cm="1">
        <f t="array" ref="R742">_xlfn.IFS(BaseClientes[[#This Row],[tipoDeCliente]]="ADVISOR","ADVISOR",BaseClientes[[#This Row],[tipoDeCliente]]="FAMILIA","RETENCAO",BaseClientes[[#This Row],[tipoDeCliente]]="RETENCAO","RETENCAO",BaseClientes[[#This Row],[tipoDeCliente]]="NORMAL","CONSULTORIA",BaseClientes[[#This Row],[tipoDeCliente]]="HIBRIDO","CONSULTORIA")</f>
        <v>RETENCAO</v>
      </c>
      <c r="S742" s="68" t="s">
        <v>49</v>
      </c>
      <c r="T742" s="68" t="s">
        <v>50</v>
      </c>
      <c r="U742" s="68" t="s">
        <v>5475</v>
      </c>
      <c r="V742" s="71">
        <v>5581994181865</v>
      </c>
      <c r="W742" s="69">
        <v>45348</v>
      </c>
      <c r="X742" s="69">
        <v>45348</v>
      </c>
      <c r="Y742" s="68" t="s">
        <v>1073</v>
      </c>
      <c r="Z742" s="68" t="s">
        <v>4161</v>
      </c>
      <c r="AA742" s="68"/>
      <c r="AB742" s="68" t="s">
        <v>3995</v>
      </c>
      <c r="AC742" s="68"/>
      <c r="AD742" s="68"/>
      <c r="AE742" s="68" t="s">
        <v>68</v>
      </c>
      <c r="AF742" s="72">
        <v>1</v>
      </c>
      <c r="AG742" s="68"/>
      <c r="AH742" s="68" t="s">
        <v>56</v>
      </c>
      <c r="AI742" s="68" t="s">
        <v>56</v>
      </c>
      <c r="AJ742" s="68" t="s">
        <v>56</v>
      </c>
      <c r="AK742" s="68" t="str" cm="1">
        <f t="array" ref="AK7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2" s="69" t="s">
        <v>69</v>
      </c>
      <c r="AM742" s="69">
        <v>45884</v>
      </c>
    </row>
    <row r="743" spans="1:39" ht="15" customHeight="1" x14ac:dyDescent="0.3">
      <c r="A743" s="68">
        <v>881</v>
      </c>
      <c r="B743" s="68" t="s">
        <v>3184</v>
      </c>
      <c r="C743" s="69">
        <v>20064</v>
      </c>
      <c r="D743" s="68" t="s">
        <v>72</v>
      </c>
      <c r="E743" s="71" t="str">
        <f t="shared" si="1"/>
        <v>23022024881</v>
      </c>
      <c r="F743" s="68">
        <v>2540017</v>
      </c>
      <c r="G743" s="68">
        <v>4894859</v>
      </c>
      <c r="H743" s="68" t="s">
        <v>5470</v>
      </c>
      <c r="I743" s="68" t="s">
        <v>5471</v>
      </c>
      <c r="J743" s="68" t="s">
        <v>5462</v>
      </c>
      <c r="K743" s="70" t="s">
        <v>5463</v>
      </c>
      <c r="L743" s="68" t="s">
        <v>5469</v>
      </c>
      <c r="M743" s="68" t="s">
        <v>3184</v>
      </c>
      <c r="N743" s="71">
        <v>5583991067546</v>
      </c>
      <c r="O743" s="71" t="s">
        <v>106</v>
      </c>
      <c r="P743" s="71"/>
      <c r="Q743" s="68" t="s">
        <v>66</v>
      </c>
      <c r="R743" s="68" t="str" cm="1">
        <f t="array" ref="R743">_xlfn.IFS(BaseClientes[[#This Row],[tipoDeCliente]]="ADVISOR","ADVISOR",BaseClientes[[#This Row],[tipoDeCliente]]="FAMILIA","RETENCAO",BaseClientes[[#This Row],[tipoDeCliente]]="RETENCAO","RETENCAO",BaseClientes[[#This Row],[tipoDeCliente]]="NORMAL","CONSULTORIA",BaseClientes[[#This Row],[tipoDeCliente]]="HIBRIDO","CONSULTORIA")</f>
        <v>CONSULTORIA</v>
      </c>
      <c r="S743" s="68" t="s">
        <v>2478</v>
      </c>
      <c r="T743" s="68" t="s">
        <v>196</v>
      </c>
      <c r="U743" s="68" t="s">
        <v>5465</v>
      </c>
      <c r="V743" s="71">
        <v>5583991067546</v>
      </c>
      <c r="W743" s="69">
        <v>45345</v>
      </c>
      <c r="X743" s="69">
        <v>45345</v>
      </c>
      <c r="Y743" s="68" t="s">
        <v>3709</v>
      </c>
      <c r="Z743" s="68" t="s">
        <v>5469</v>
      </c>
      <c r="AA743" s="68" t="s">
        <v>3184</v>
      </c>
      <c r="AB743" s="68" t="s">
        <v>3899</v>
      </c>
      <c r="AC743" s="68"/>
      <c r="AD743" s="68"/>
      <c r="AE743" s="68" t="s">
        <v>176</v>
      </c>
      <c r="AF743" s="72">
        <v>1</v>
      </c>
      <c r="AG743" s="68">
        <v>8</v>
      </c>
      <c r="AH743" s="68" t="s">
        <v>54</v>
      </c>
      <c r="AI743" s="68" t="s">
        <v>56</v>
      </c>
      <c r="AJ743" s="68" t="s">
        <v>54</v>
      </c>
      <c r="AK743" s="68" t="str" cm="1">
        <f t="array" ref="AK7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3" s="69" t="s">
        <v>58</v>
      </c>
      <c r="AM743" s="69"/>
    </row>
    <row r="744" spans="1:39" ht="15" customHeight="1" x14ac:dyDescent="0.3">
      <c r="A744" s="68">
        <v>882</v>
      </c>
      <c r="B744" s="68" t="s">
        <v>3185</v>
      </c>
      <c r="C744" s="69">
        <v>29357</v>
      </c>
      <c r="D744" s="68" t="s">
        <v>40</v>
      </c>
      <c r="E744" s="71" t="str">
        <f t="shared" si="1"/>
        <v>23022024882</v>
      </c>
      <c r="F744" s="68"/>
      <c r="G744" s="68">
        <v>2723609</v>
      </c>
      <c r="H744" s="68"/>
      <c r="I744" s="68" t="s">
        <v>5441</v>
      </c>
      <c r="J744" s="68" t="s">
        <v>5442</v>
      </c>
      <c r="K744" s="105" t="s">
        <v>5443</v>
      </c>
      <c r="L744" s="68" t="s">
        <v>5444</v>
      </c>
      <c r="M744" s="68" t="s">
        <v>3185</v>
      </c>
      <c r="N744" s="71">
        <v>5519981077007</v>
      </c>
      <c r="O744" s="71"/>
      <c r="P744" s="71"/>
      <c r="Q744" s="68" t="s">
        <v>66</v>
      </c>
      <c r="R744" s="68" t="str" cm="1">
        <f t="array" ref="R744">_xlfn.IFS(BaseClientes[[#This Row],[tipoDeCliente]]="ADVISOR","ADVISOR",BaseClientes[[#This Row],[tipoDeCliente]]="FAMILIA","RETENCAO",BaseClientes[[#This Row],[tipoDeCliente]]="RETENCAO","RETENCAO",BaseClientes[[#This Row],[tipoDeCliente]]="NORMAL","CONSULTORIA",BaseClientes[[#This Row],[tipoDeCliente]]="HIBRIDO","CONSULTORIA")</f>
        <v>CONSULTORIA</v>
      </c>
      <c r="S744" s="68" t="s">
        <v>2290</v>
      </c>
      <c r="T744" s="68" t="s">
        <v>185</v>
      </c>
      <c r="U744" s="68" t="s">
        <v>5445</v>
      </c>
      <c r="V744" s="71">
        <v>5519981077007</v>
      </c>
      <c r="W744" s="69">
        <v>45345</v>
      </c>
      <c r="X744" s="69">
        <v>45345</v>
      </c>
      <c r="Y744" s="68" t="s">
        <v>3710</v>
      </c>
      <c r="Z744" s="68" t="s">
        <v>5444</v>
      </c>
      <c r="AA744" s="68" t="s">
        <v>3185</v>
      </c>
      <c r="AB744" s="68" t="s">
        <v>5446</v>
      </c>
      <c r="AC744" s="68"/>
      <c r="AD744" s="68" t="s">
        <v>54</v>
      </c>
      <c r="AE744" s="68" t="s">
        <v>176</v>
      </c>
      <c r="AF744" s="72">
        <v>1</v>
      </c>
      <c r="AG744" s="68">
        <v>8</v>
      </c>
      <c r="AH744" s="68" t="s">
        <v>54</v>
      </c>
      <c r="AI744" s="68" t="s">
        <v>56</v>
      </c>
      <c r="AJ744" s="68" t="s">
        <v>54</v>
      </c>
      <c r="AK744" s="68" t="str" cm="1">
        <f t="array" ref="AK7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4" s="69" t="s">
        <v>58</v>
      </c>
      <c r="AM744" s="69"/>
    </row>
    <row r="745" spans="1:39" ht="15" customHeight="1" x14ac:dyDescent="0.3">
      <c r="A745" s="68">
        <v>883</v>
      </c>
      <c r="B745" s="68" t="s">
        <v>400</v>
      </c>
      <c r="C745" s="69">
        <v>31929</v>
      </c>
      <c r="D745" s="68" t="s">
        <v>40</v>
      </c>
      <c r="E745" s="71" t="str">
        <f t="shared" si="1"/>
        <v>22022024883</v>
      </c>
      <c r="F745" s="68"/>
      <c r="G745" s="68"/>
      <c r="H745" s="68"/>
      <c r="I745" s="68" t="s">
        <v>42</v>
      </c>
      <c r="J745" s="68" t="s">
        <v>403</v>
      </c>
      <c r="K745" s="70" t="s">
        <v>404</v>
      </c>
      <c r="L745" s="68"/>
      <c r="M745" s="68" t="s">
        <v>400</v>
      </c>
      <c r="N745" s="71">
        <v>5511999411646</v>
      </c>
      <c r="O745" s="71" t="s">
        <v>65</v>
      </c>
      <c r="P745" s="71"/>
      <c r="Q745" s="68" t="s">
        <v>66</v>
      </c>
      <c r="R745" s="68" t="str" cm="1">
        <f t="array" ref="R745">_xlfn.IFS(BaseClientes[[#This Row],[tipoDeCliente]]="ADVISOR","ADVISOR",BaseClientes[[#This Row],[tipoDeCliente]]="FAMILIA","RETENCAO",BaseClientes[[#This Row],[tipoDeCliente]]="RETENCAO","RETENCAO",BaseClientes[[#This Row],[tipoDeCliente]]="NORMAL","CONSULTORIA",BaseClientes[[#This Row],[tipoDeCliente]]="HIBRIDO","CONSULTORIA")</f>
        <v>RETENCAO</v>
      </c>
      <c r="S745" s="68" t="s">
        <v>406</v>
      </c>
      <c r="T745" s="68" t="s">
        <v>407</v>
      </c>
      <c r="U745" s="68" t="s">
        <v>408</v>
      </c>
      <c r="V745" s="71">
        <v>5511999411646</v>
      </c>
      <c r="W745" s="69">
        <v>45344</v>
      </c>
      <c r="X745" s="69">
        <v>45344</v>
      </c>
      <c r="Y745" s="68" t="s">
        <v>405</v>
      </c>
      <c r="Z745" s="68" t="s">
        <v>405</v>
      </c>
      <c r="AA745" s="68" t="s">
        <v>400</v>
      </c>
      <c r="AB745" s="68" t="s">
        <v>3950</v>
      </c>
      <c r="AC745" s="68" t="s">
        <v>140</v>
      </c>
      <c r="AD745" s="68" t="s">
        <v>54</v>
      </c>
      <c r="AE745" s="68" t="s">
        <v>68</v>
      </c>
      <c r="AF745" s="72">
        <v>0</v>
      </c>
      <c r="AG745" s="68"/>
      <c r="AH745" s="68" t="s">
        <v>54</v>
      </c>
      <c r="AI745" s="68" t="s">
        <v>56</v>
      </c>
      <c r="AJ745" s="68" t="s">
        <v>54</v>
      </c>
      <c r="AK745" s="68" t="str" cm="1">
        <f t="array" ref="AK7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5" s="69" t="s">
        <v>69</v>
      </c>
      <c r="AM745" s="69">
        <v>45593</v>
      </c>
    </row>
    <row r="746" spans="1:39" ht="15" customHeight="1" x14ac:dyDescent="0.3">
      <c r="A746" s="68">
        <v>884</v>
      </c>
      <c r="B746" s="68" t="s">
        <v>3179</v>
      </c>
      <c r="C746" s="69">
        <v>33221</v>
      </c>
      <c r="D746" s="68" t="s">
        <v>40</v>
      </c>
      <c r="E746" s="71" t="str">
        <f t="shared" si="1"/>
        <v>08022024884</v>
      </c>
      <c r="F746" s="68">
        <v>15061349</v>
      </c>
      <c r="G746" s="68"/>
      <c r="H746" s="68"/>
      <c r="I746" s="68" t="s">
        <v>42</v>
      </c>
      <c r="J746" s="68" t="s">
        <v>5387</v>
      </c>
      <c r="K746" s="105" t="s">
        <v>5388</v>
      </c>
      <c r="L746" s="68" t="s">
        <v>5391</v>
      </c>
      <c r="M746" s="68" t="s">
        <v>3179</v>
      </c>
      <c r="N746" s="71">
        <v>5581998000798</v>
      </c>
      <c r="O746" s="71"/>
      <c r="P746" s="71"/>
      <c r="Q746" s="68" t="s">
        <v>66</v>
      </c>
      <c r="R746" s="68" t="str" cm="1">
        <f t="array" ref="R746">_xlfn.IFS(BaseClientes[[#This Row],[tipoDeCliente]]="ADVISOR","ADVISOR",BaseClientes[[#This Row],[tipoDeCliente]]="FAMILIA","RETENCAO",BaseClientes[[#This Row],[tipoDeCliente]]="RETENCAO","RETENCAO",BaseClientes[[#This Row],[tipoDeCliente]]="NORMAL","CONSULTORIA",BaseClientes[[#This Row],[tipoDeCliente]]="HIBRIDO","CONSULTORIA")</f>
        <v>CONSULTORIA</v>
      </c>
      <c r="S746" s="68" t="s">
        <v>49</v>
      </c>
      <c r="T746" s="68" t="s">
        <v>50</v>
      </c>
      <c r="U746" s="68" t="s">
        <v>5390</v>
      </c>
      <c r="V746" s="71">
        <v>5581998000798</v>
      </c>
      <c r="W746" s="69">
        <v>45330</v>
      </c>
      <c r="X746" s="69">
        <v>45330</v>
      </c>
      <c r="Y746" s="68" t="s">
        <v>5380</v>
      </c>
      <c r="Z746" s="68" t="s">
        <v>5381</v>
      </c>
      <c r="AA746" s="68" t="s">
        <v>3558</v>
      </c>
      <c r="AB746" s="68"/>
      <c r="AC746" s="68"/>
      <c r="AD746" s="68" t="s">
        <v>54</v>
      </c>
      <c r="AE746" s="68" t="s">
        <v>176</v>
      </c>
      <c r="AF746" s="72">
        <v>1</v>
      </c>
      <c r="AG746" s="68">
        <v>8</v>
      </c>
      <c r="AH746" s="68" t="s">
        <v>54</v>
      </c>
      <c r="AI746" s="68" t="s">
        <v>56</v>
      </c>
      <c r="AJ746" s="68" t="s">
        <v>54</v>
      </c>
      <c r="AK746" s="68" t="str" cm="1">
        <f t="array" ref="AK7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6" s="69" t="s">
        <v>58</v>
      </c>
      <c r="AM746" s="69"/>
    </row>
    <row r="747" spans="1:39" ht="15" customHeight="1" x14ac:dyDescent="0.3">
      <c r="A747" s="68">
        <v>885</v>
      </c>
      <c r="B747" s="68" t="s">
        <v>735</v>
      </c>
      <c r="C747" s="69">
        <v>32595</v>
      </c>
      <c r="D747" s="68" t="s">
        <v>40</v>
      </c>
      <c r="E747" s="71" t="str">
        <f t="shared" si="1"/>
        <v>27012021885</v>
      </c>
      <c r="F747" s="68">
        <v>15035309</v>
      </c>
      <c r="G747" s="68"/>
      <c r="H747" s="68"/>
      <c r="I747" s="68" t="s">
        <v>4023</v>
      </c>
      <c r="J747" s="68" t="s">
        <v>739</v>
      </c>
      <c r="K747" s="70" t="s">
        <v>740</v>
      </c>
      <c r="L747" s="68" t="s">
        <v>4024</v>
      </c>
      <c r="M747" s="68" t="s">
        <v>735</v>
      </c>
      <c r="N747" s="71">
        <v>5511952458170</v>
      </c>
      <c r="O747" s="71" t="s">
        <v>65</v>
      </c>
      <c r="P747" s="71"/>
      <c r="Q747" s="68" t="s">
        <v>66</v>
      </c>
      <c r="R747" s="68" t="str" cm="1">
        <f t="array" ref="R747">_xlfn.IFS(BaseClientes[[#This Row],[tipoDeCliente]]="ADVISOR","ADVISOR",BaseClientes[[#This Row],[tipoDeCliente]]="FAMILIA","RETENCAO",BaseClientes[[#This Row],[tipoDeCliente]]="RETENCAO","RETENCAO",BaseClientes[[#This Row],[tipoDeCliente]]="NORMAL","CONSULTORIA",BaseClientes[[#This Row],[tipoDeCliente]]="HIBRIDO","CONSULTORIA")</f>
        <v>CONSULTORIA</v>
      </c>
      <c r="S747" s="68" t="s">
        <v>2799</v>
      </c>
      <c r="T747" s="68" t="s">
        <v>185</v>
      </c>
      <c r="U747" s="68" t="s">
        <v>742</v>
      </c>
      <c r="V747" s="71">
        <v>5511952458170</v>
      </c>
      <c r="W747" s="69">
        <v>44223</v>
      </c>
      <c r="X747" s="69">
        <v>44223</v>
      </c>
      <c r="Y747" s="68" t="s">
        <v>741</v>
      </c>
      <c r="Z747" s="68" t="s">
        <v>738</v>
      </c>
      <c r="AA747" s="68" t="s">
        <v>735</v>
      </c>
      <c r="AB747" s="68" t="s">
        <v>3950</v>
      </c>
      <c r="AC747" s="68" t="s">
        <v>53</v>
      </c>
      <c r="AD747" s="68" t="s">
        <v>54</v>
      </c>
      <c r="AE747" s="68" t="s">
        <v>176</v>
      </c>
      <c r="AF747" s="72">
        <v>1</v>
      </c>
      <c r="AG747" s="68">
        <v>1</v>
      </c>
      <c r="AH747" s="68" t="s">
        <v>54</v>
      </c>
      <c r="AI747" s="68" t="s">
        <v>54</v>
      </c>
      <c r="AJ747" s="68" t="s">
        <v>54</v>
      </c>
      <c r="AK747" s="68" t="str" cm="1">
        <f t="array" ref="AK7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7" s="69" t="s">
        <v>58</v>
      </c>
      <c r="AM747" s="69"/>
    </row>
    <row r="748" spans="1:39" ht="15" customHeight="1" x14ac:dyDescent="0.3">
      <c r="A748" s="68">
        <v>886</v>
      </c>
      <c r="B748" s="68" t="s">
        <v>3554</v>
      </c>
      <c r="C748" s="69"/>
      <c r="D748" s="68" t="s">
        <v>84</v>
      </c>
      <c r="E748" s="71" t="str">
        <f t="shared" si="1"/>
        <v>12052022886</v>
      </c>
      <c r="F748" s="68">
        <v>15041945</v>
      </c>
      <c r="G748" s="68">
        <v>5320077</v>
      </c>
      <c r="H748" s="68"/>
      <c r="I748" s="68" t="s">
        <v>4241</v>
      </c>
      <c r="J748" s="68" t="s">
        <v>4242</v>
      </c>
      <c r="K748" s="70" t="s">
        <v>4243</v>
      </c>
      <c r="L748" s="68" t="s">
        <v>4240</v>
      </c>
      <c r="M748" s="68" t="s">
        <v>1909</v>
      </c>
      <c r="N748" s="71">
        <v>5511998773185</v>
      </c>
      <c r="O748" s="71" t="s">
        <v>65</v>
      </c>
      <c r="P748" s="71"/>
      <c r="Q748" s="68" t="s">
        <v>66</v>
      </c>
      <c r="R748" s="68" t="str" cm="1">
        <f t="array" ref="R748">_xlfn.IFS(BaseClientes[[#This Row],[tipoDeCliente]]="ADVISOR","ADVISOR",BaseClientes[[#This Row],[tipoDeCliente]]="FAMILIA","RETENCAO",BaseClientes[[#This Row],[tipoDeCliente]]="RETENCAO","RETENCAO",BaseClientes[[#This Row],[tipoDeCliente]]="NORMAL","CONSULTORIA",BaseClientes[[#This Row],[tipoDeCliente]]="HIBRIDO","CONSULTORIA")</f>
        <v>CONSULTORIA</v>
      </c>
      <c r="S748" s="68" t="s">
        <v>2799</v>
      </c>
      <c r="T748" s="68" t="s">
        <v>185</v>
      </c>
      <c r="U748" s="68" t="s">
        <v>4244</v>
      </c>
      <c r="V748" s="71">
        <v>5511998773185</v>
      </c>
      <c r="W748" s="69">
        <v>44693</v>
      </c>
      <c r="X748" s="69">
        <v>44693</v>
      </c>
      <c r="Y748" s="68" t="s">
        <v>1914</v>
      </c>
      <c r="Z748" s="68" t="s">
        <v>4240</v>
      </c>
      <c r="AA748" s="68" t="s">
        <v>3554</v>
      </c>
      <c r="AB748" s="68" t="s">
        <v>3902</v>
      </c>
      <c r="AC748" s="68" t="s">
        <v>53</v>
      </c>
      <c r="AD748" s="68" t="s">
        <v>54</v>
      </c>
      <c r="AE748" s="68" t="s">
        <v>176</v>
      </c>
      <c r="AF748" s="72">
        <v>1</v>
      </c>
      <c r="AG748" s="68">
        <v>2</v>
      </c>
      <c r="AH748" s="68" t="s">
        <v>54</v>
      </c>
      <c r="AI748" s="68" t="s">
        <v>56</v>
      </c>
      <c r="AJ748" s="68" t="s">
        <v>54</v>
      </c>
      <c r="AK748" s="68" t="str" cm="1">
        <f t="array" ref="AK7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8" s="69" t="s">
        <v>58</v>
      </c>
      <c r="AM748" s="69"/>
    </row>
    <row r="749" spans="1:39" ht="15" customHeight="1" x14ac:dyDescent="0.3">
      <c r="A749" s="68">
        <v>887</v>
      </c>
      <c r="B749" s="68" t="s">
        <v>3186</v>
      </c>
      <c r="C749" s="69">
        <v>31231</v>
      </c>
      <c r="D749" s="68" t="s">
        <v>40</v>
      </c>
      <c r="E749" s="71" t="str">
        <f t="shared" si="1"/>
        <v>23022024887</v>
      </c>
      <c r="F749" s="68">
        <v>570682</v>
      </c>
      <c r="G749" s="68">
        <v>5410593</v>
      </c>
      <c r="H749" s="68" t="s">
        <v>5447</v>
      </c>
      <c r="I749" s="68" t="s">
        <v>5448</v>
      </c>
      <c r="J749" s="68" t="s">
        <v>5449</v>
      </c>
      <c r="K749" s="70" t="s">
        <v>5450</v>
      </c>
      <c r="L749" s="68" t="s">
        <v>5451</v>
      </c>
      <c r="M749" s="68" t="s">
        <v>3186</v>
      </c>
      <c r="N749" s="71">
        <v>5511982638283</v>
      </c>
      <c r="O749" s="71"/>
      <c r="P749" s="71"/>
      <c r="Q749" s="68" t="s">
        <v>66</v>
      </c>
      <c r="R749" s="68" t="str" cm="1">
        <f t="array" ref="R749">_xlfn.IFS(BaseClientes[[#This Row],[tipoDeCliente]]="ADVISOR","ADVISOR",BaseClientes[[#This Row],[tipoDeCliente]]="FAMILIA","RETENCAO",BaseClientes[[#This Row],[tipoDeCliente]]="RETENCAO","RETENCAO",BaseClientes[[#This Row],[tipoDeCliente]]="NORMAL","CONSULTORIA",BaseClientes[[#This Row],[tipoDeCliente]]="HIBRIDO","CONSULTORIA")</f>
        <v>CONSULTORIA</v>
      </c>
      <c r="S749" s="68" t="s">
        <v>2799</v>
      </c>
      <c r="T749" s="68" t="s">
        <v>185</v>
      </c>
      <c r="U749" s="68" t="s">
        <v>5452</v>
      </c>
      <c r="V749" s="71">
        <v>5511982638283</v>
      </c>
      <c r="W749" s="69">
        <v>45345</v>
      </c>
      <c r="X749" s="69">
        <v>45345</v>
      </c>
      <c r="Y749" s="68" t="s">
        <v>3711</v>
      </c>
      <c r="Z749" s="68" t="s">
        <v>5451</v>
      </c>
      <c r="AA749" s="68" t="s">
        <v>3186</v>
      </c>
      <c r="AB749" s="68" t="s">
        <v>3902</v>
      </c>
      <c r="AC749" s="68"/>
      <c r="AD749" s="68" t="s">
        <v>54</v>
      </c>
      <c r="AE749" s="68" t="s">
        <v>176</v>
      </c>
      <c r="AF749" s="72">
        <v>1</v>
      </c>
      <c r="AG749" s="68">
        <v>8</v>
      </c>
      <c r="AH749" s="68" t="s">
        <v>54</v>
      </c>
      <c r="AI749" s="68" t="s">
        <v>54</v>
      </c>
      <c r="AJ749" s="68" t="s">
        <v>54</v>
      </c>
      <c r="AK749" s="68" t="str" cm="1">
        <f t="array" ref="AK7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9" s="69" t="s">
        <v>58</v>
      </c>
      <c r="AM749" s="69"/>
    </row>
    <row r="750" spans="1:39" ht="15" customHeight="1" x14ac:dyDescent="0.3">
      <c r="A750" s="68">
        <v>888</v>
      </c>
      <c r="B750" s="68" t="s">
        <v>3555</v>
      </c>
      <c r="C750" s="69">
        <v>32339</v>
      </c>
      <c r="D750" s="68" t="s">
        <v>72</v>
      </c>
      <c r="E750" s="71" t="str">
        <f t="shared" si="1"/>
        <v>27022024888</v>
      </c>
      <c r="F750" s="68">
        <v>14891187</v>
      </c>
      <c r="G750" s="68"/>
      <c r="H750" s="68"/>
      <c r="I750" s="68" t="s">
        <v>5484</v>
      </c>
      <c r="J750" s="68" t="s">
        <v>5485</v>
      </c>
      <c r="K750" s="70" t="s">
        <v>5486</v>
      </c>
      <c r="L750" s="68" t="s">
        <v>5487</v>
      </c>
      <c r="M750" s="68" t="s">
        <v>3555</v>
      </c>
      <c r="N750" s="71">
        <v>5531991317886</v>
      </c>
      <c r="O750" s="71" t="s">
        <v>65</v>
      </c>
      <c r="P750" s="71"/>
      <c r="Q750" s="68" t="s">
        <v>66</v>
      </c>
      <c r="R750" s="68" t="str" cm="1">
        <f t="array" ref="R750">_xlfn.IFS(BaseClientes[[#This Row],[tipoDeCliente]]="ADVISOR","ADVISOR",BaseClientes[[#This Row],[tipoDeCliente]]="FAMILIA","RETENCAO",BaseClientes[[#This Row],[tipoDeCliente]]="RETENCAO","RETENCAO",BaseClientes[[#This Row],[tipoDeCliente]]="NORMAL","CONSULTORIA",BaseClientes[[#This Row],[tipoDeCliente]]="HIBRIDO","CONSULTORIA")</f>
        <v>CONSULTORIA</v>
      </c>
      <c r="S750" s="68" t="s">
        <v>895</v>
      </c>
      <c r="T750" s="68" t="s">
        <v>896</v>
      </c>
      <c r="U750" s="68" t="s">
        <v>5488</v>
      </c>
      <c r="V750" s="71">
        <v>5531991317886</v>
      </c>
      <c r="W750" s="69">
        <v>45349</v>
      </c>
      <c r="X750" s="69">
        <v>45349</v>
      </c>
      <c r="Y750" s="68" t="s">
        <v>2808</v>
      </c>
      <c r="Z750" s="68" t="s">
        <v>4853</v>
      </c>
      <c r="AA750" s="68" t="s">
        <v>2805</v>
      </c>
      <c r="AB750" s="68" t="s">
        <v>3902</v>
      </c>
      <c r="AC750" s="68" t="s">
        <v>2015</v>
      </c>
      <c r="AD750" s="68" t="s">
        <v>54</v>
      </c>
      <c r="AE750" s="68" t="s">
        <v>176</v>
      </c>
      <c r="AF750" s="72">
        <v>1</v>
      </c>
      <c r="AG750" s="68" t="s">
        <v>3061</v>
      </c>
      <c r="AH750" s="68" t="s">
        <v>54</v>
      </c>
      <c r="AI750" s="68" t="s">
        <v>56</v>
      </c>
      <c r="AJ750" s="68" t="s">
        <v>54</v>
      </c>
      <c r="AK750" s="68" t="str" cm="1">
        <f t="array" ref="AK7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0" s="69" t="s">
        <v>58</v>
      </c>
      <c r="AM750" s="69"/>
    </row>
    <row r="751" spans="1:39" ht="15" customHeight="1" x14ac:dyDescent="0.3">
      <c r="A751" s="68">
        <v>890</v>
      </c>
      <c r="B751" s="68" t="s">
        <v>3188</v>
      </c>
      <c r="C751" s="69">
        <v>32445</v>
      </c>
      <c r="D751" s="68" t="s">
        <v>40</v>
      </c>
      <c r="E751" s="71" t="str">
        <f t="shared" si="1"/>
        <v>27022024890</v>
      </c>
      <c r="F751" s="68">
        <v>3701856</v>
      </c>
      <c r="G751" s="68"/>
      <c r="H751" s="68"/>
      <c r="I751" s="68" t="s">
        <v>5489</v>
      </c>
      <c r="J751" s="68" t="s">
        <v>5490</v>
      </c>
      <c r="K751" s="105" t="s">
        <v>5491</v>
      </c>
      <c r="L751" s="68" t="s">
        <v>5492</v>
      </c>
      <c r="M751" s="68" t="s">
        <v>3188</v>
      </c>
      <c r="N751" s="71">
        <v>5585988889085</v>
      </c>
      <c r="O751" s="71"/>
      <c r="P751" s="71"/>
      <c r="Q751" s="68" t="s">
        <v>66</v>
      </c>
      <c r="R751" s="68" t="str" cm="1">
        <f t="array" ref="R751">_xlfn.IFS(BaseClientes[[#This Row],[tipoDeCliente]]="ADVISOR","ADVISOR",BaseClientes[[#This Row],[tipoDeCliente]]="FAMILIA","RETENCAO",BaseClientes[[#This Row],[tipoDeCliente]]="RETENCAO","RETENCAO",BaseClientes[[#This Row],[tipoDeCliente]]="NORMAL","CONSULTORIA",BaseClientes[[#This Row],[tipoDeCliente]]="HIBRIDO","CONSULTORIA")</f>
        <v>CONSULTORIA</v>
      </c>
      <c r="S751" s="68" t="s">
        <v>406</v>
      </c>
      <c r="T751" s="68" t="s">
        <v>407</v>
      </c>
      <c r="U751" s="68" t="s">
        <v>5493</v>
      </c>
      <c r="V751" s="71">
        <v>5585988889085</v>
      </c>
      <c r="W751" s="69">
        <v>45349</v>
      </c>
      <c r="X751" s="69">
        <v>45349</v>
      </c>
      <c r="Y751" s="68" t="s">
        <v>1015</v>
      </c>
      <c r="Z751" s="68" t="s">
        <v>5492</v>
      </c>
      <c r="AA751" s="68" t="s">
        <v>3188</v>
      </c>
      <c r="AB751" s="68" t="s">
        <v>3912</v>
      </c>
      <c r="AC751" s="68"/>
      <c r="AD751" s="68" t="s">
        <v>54</v>
      </c>
      <c r="AE751" s="68" t="s">
        <v>176</v>
      </c>
      <c r="AF751" s="72">
        <v>1</v>
      </c>
      <c r="AG751" s="68">
        <v>8</v>
      </c>
      <c r="AH751" s="68" t="s">
        <v>54</v>
      </c>
      <c r="AI751" s="68" t="s">
        <v>56</v>
      </c>
      <c r="AJ751" s="68" t="s">
        <v>54</v>
      </c>
      <c r="AK751" s="68" t="str" cm="1">
        <f t="array" ref="AK7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1" s="69" t="s">
        <v>58</v>
      </c>
      <c r="AM751" s="69"/>
    </row>
    <row r="752" spans="1:39" ht="15" customHeight="1" x14ac:dyDescent="0.3">
      <c r="A752" s="68">
        <v>891</v>
      </c>
      <c r="B752" s="68" t="s">
        <v>3189</v>
      </c>
      <c r="C752" s="69">
        <v>36325</v>
      </c>
      <c r="D752" s="68" t="s">
        <v>40</v>
      </c>
      <c r="E752" s="71" t="str">
        <f t="shared" si="1"/>
        <v>28022024891</v>
      </c>
      <c r="F752" s="68">
        <v>13583595</v>
      </c>
      <c r="G752" s="68"/>
      <c r="H752" s="68"/>
      <c r="I752" s="68" t="s">
        <v>5494</v>
      </c>
      <c r="J752" s="68" t="s">
        <v>5495</v>
      </c>
      <c r="K752" s="70" t="s">
        <v>5496</v>
      </c>
      <c r="L752" s="68" t="s">
        <v>5497</v>
      </c>
      <c r="M752" s="68" t="s">
        <v>3189</v>
      </c>
      <c r="N752" s="71">
        <v>5587996513337</v>
      </c>
      <c r="O752" s="71"/>
      <c r="P752" s="71"/>
      <c r="Q752" s="68" t="s">
        <v>66</v>
      </c>
      <c r="R752" s="68" t="str" cm="1">
        <f t="array" ref="R752">_xlfn.IFS(BaseClientes[[#This Row],[tipoDeCliente]]="ADVISOR","ADVISOR",BaseClientes[[#This Row],[tipoDeCliente]]="FAMILIA","RETENCAO",BaseClientes[[#This Row],[tipoDeCliente]]="RETENCAO","RETENCAO",BaseClientes[[#This Row],[tipoDeCliente]]="NORMAL","CONSULTORIA",BaseClientes[[#This Row],[tipoDeCliente]]="HIBRIDO","CONSULTORIA")</f>
        <v>CONSULTORIA</v>
      </c>
      <c r="S752" s="68" t="s">
        <v>49</v>
      </c>
      <c r="T752" s="68" t="s">
        <v>50</v>
      </c>
      <c r="U752" s="68" t="s">
        <v>5498</v>
      </c>
      <c r="V752" s="71">
        <v>5587996513337</v>
      </c>
      <c r="W752" s="69">
        <v>45350</v>
      </c>
      <c r="X752" s="69">
        <v>45350</v>
      </c>
      <c r="Y752" s="68" t="s">
        <v>3713</v>
      </c>
      <c r="Z752" s="68" t="s">
        <v>5497</v>
      </c>
      <c r="AA752" s="68" t="s">
        <v>3189</v>
      </c>
      <c r="AB752" s="68" t="s">
        <v>3893</v>
      </c>
      <c r="AC752" s="68"/>
      <c r="AD752" s="68" t="s">
        <v>54</v>
      </c>
      <c r="AE752" s="68" t="s">
        <v>176</v>
      </c>
      <c r="AF752" s="72">
        <v>1</v>
      </c>
      <c r="AG752" s="68">
        <v>8</v>
      </c>
      <c r="AH752" s="68" t="s">
        <v>54</v>
      </c>
      <c r="AI752" s="68" t="s">
        <v>56</v>
      </c>
      <c r="AJ752" s="68" t="s">
        <v>54</v>
      </c>
      <c r="AK752" s="68" t="str" cm="1">
        <f t="array" ref="AK7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2" s="69" t="s">
        <v>58</v>
      </c>
      <c r="AM752" s="69"/>
    </row>
    <row r="753" spans="1:39" ht="15" customHeight="1" x14ac:dyDescent="0.3">
      <c r="A753" s="68">
        <v>892</v>
      </c>
      <c r="B753" s="68" t="s">
        <v>3187</v>
      </c>
      <c r="C753" s="69">
        <v>32740</v>
      </c>
      <c r="D753" s="68" t="s">
        <v>40</v>
      </c>
      <c r="E753" s="71" t="str">
        <f t="shared" si="1"/>
        <v>26022024892</v>
      </c>
      <c r="F753" s="68">
        <v>12635995</v>
      </c>
      <c r="G753" s="68"/>
      <c r="H753" s="68"/>
      <c r="I753" s="68" t="s">
        <v>42</v>
      </c>
      <c r="J753" s="68" t="s">
        <v>5476</v>
      </c>
      <c r="K753" s="70" t="s">
        <v>5477</v>
      </c>
      <c r="L753" s="68" t="s">
        <v>5478</v>
      </c>
      <c r="M753" s="68" t="s">
        <v>3187</v>
      </c>
      <c r="N753" s="71">
        <v>5581984788090</v>
      </c>
      <c r="O753" s="71"/>
      <c r="P753" s="71"/>
      <c r="Q753" s="68" t="s">
        <v>66</v>
      </c>
      <c r="R753" s="68" t="str" cm="1">
        <f t="array" ref="R753">_xlfn.IFS(BaseClientes[[#This Row],[tipoDeCliente]]="ADVISOR","ADVISOR",BaseClientes[[#This Row],[tipoDeCliente]]="FAMILIA","RETENCAO",BaseClientes[[#This Row],[tipoDeCliente]]="RETENCAO","RETENCAO",BaseClientes[[#This Row],[tipoDeCliente]]="NORMAL","CONSULTORIA",BaseClientes[[#This Row],[tipoDeCliente]]="HIBRIDO","CONSULTORIA")</f>
        <v>CONSULTORIA</v>
      </c>
      <c r="S753" s="68" t="s">
        <v>49</v>
      </c>
      <c r="T753" s="68" t="s">
        <v>50</v>
      </c>
      <c r="U753" s="68" t="s">
        <v>5479</v>
      </c>
      <c r="V753" s="71">
        <v>5581984788090</v>
      </c>
      <c r="W753" s="69">
        <v>45348</v>
      </c>
      <c r="X753" s="69">
        <v>45348</v>
      </c>
      <c r="Y753" s="68" t="s">
        <v>5478</v>
      </c>
      <c r="Z753" s="68" t="s">
        <v>5478</v>
      </c>
      <c r="AA753" s="68" t="s">
        <v>3187</v>
      </c>
      <c r="AB753" s="68" t="s">
        <v>5480</v>
      </c>
      <c r="AC753" s="68"/>
      <c r="AD753" s="68" t="s">
        <v>54</v>
      </c>
      <c r="AE753" s="68" t="s">
        <v>176</v>
      </c>
      <c r="AF753" s="72">
        <v>1</v>
      </c>
      <c r="AG753" s="68" t="s">
        <v>3059</v>
      </c>
      <c r="AH753" s="68" t="s">
        <v>54</v>
      </c>
      <c r="AI753" s="68" t="s">
        <v>56</v>
      </c>
      <c r="AJ753" s="68" t="s">
        <v>54</v>
      </c>
      <c r="AK753" s="68" t="str" cm="1">
        <f t="array" ref="AK7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3" s="69" t="s">
        <v>69</v>
      </c>
      <c r="AM753" s="69">
        <v>45448</v>
      </c>
    </row>
    <row r="754" spans="1:39" ht="15" customHeight="1" x14ac:dyDescent="0.3">
      <c r="A754" s="68">
        <v>893</v>
      </c>
      <c r="B754" s="68" t="s">
        <v>3193</v>
      </c>
      <c r="C754" s="69">
        <v>33341</v>
      </c>
      <c r="D754" s="68" t="s">
        <v>72</v>
      </c>
      <c r="E754" s="71" t="str">
        <f t="shared" si="1"/>
        <v>01032024893</v>
      </c>
      <c r="F754" s="68">
        <v>5585699</v>
      </c>
      <c r="G754" s="68"/>
      <c r="H754" s="68"/>
      <c r="I754" s="68" t="s">
        <v>5528</v>
      </c>
      <c r="J754" s="68" t="s">
        <v>5529</v>
      </c>
      <c r="K754" s="105" t="s">
        <v>5530</v>
      </c>
      <c r="L754" s="68" t="s">
        <v>5531</v>
      </c>
      <c r="M754" s="68" t="s">
        <v>3193</v>
      </c>
      <c r="N754" s="71">
        <v>5531987350660</v>
      </c>
      <c r="O754" s="71" t="s">
        <v>65</v>
      </c>
      <c r="P754" s="71"/>
      <c r="Q754" s="68" t="s">
        <v>1749</v>
      </c>
      <c r="R754" s="68" t="str" cm="1">
        <f t="array" ref="R754">_xlfn.IFS(BaseClientes[[#This Row],[tipoDeCliente]]="ADVISOR","ADVISOR",BaseClientes[[#This Row],[tipoDeCliente]]="FAMILIA","RETENCAO",BaseClientes[[#This Row],[tipoDeCliente]]="RETENCAO","RETENCAO",BaseClientes[[#This Row],[tipoDeCliente]]="NORMAL","CONSULTORIA",BaseClientes[[#This Row],[tipoDeCliente]]="HIBRIDO","CONSULTORIA")</f>
        <v>CONSULTORIA</v>
      </c>
      <c r="S754" s="68" t="s">
        <v>895</v>
      </c>
      <c r="T754" s="68" t="s">
        <v>896</v>
      </c>
      <c r="U754" s="68" t="s">
        <v>5532</v>
      </c>
      <c r="V754" s="71">
        <v>5531987350660</v>
      </c>
      <c r="W754" s="69">
        <v>45352</v>
      </c>
      <c r="X754" s="69">
        <v>45352</v>
      </c>
      <c r="Y754" s="68" t="s">
        <v>2650</v>
      </c>
      <c r="Z754" s="68" t="s">
        <v>5531</v>
      </c>
      <c r="AA754" s="68" t="s">
        <v>3193</v>
      </c>
      <c r="AB754" s="68" t="s">
        <v>3950</v>
      </c>
      <c r="AC754" s="68"/>
      <c r="AD754" s="68" t="s">
        <v>54</v>
      </c>
      <c r="AE754" s="68" t="s">
        <v>176</v>
      </c>
      <c r="AF754" s="72">
        <v>1</v>
      </c>
      <c r="AG754" s="68">
        <v>8</v>
      </c>
      <c r="AH754" s="68" t="s">
        <v>54</v>
      </c>
      <c r="AI754" s="68" t="s">
        <v>56</v>
      </c>
      <c r="AJ754" s="68" t="s">
        <v>54</v>
      </c>
      <c r="AK754" s="68" t="str" cm="1">
        <f t="array" ref="AK7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4" s="69" t="s">
        <v>58</v>
      </c>
      <c r="AM754" s="69"/>
    </row>
    <row r="755" spans="1:39" ht="15" customHeight="1" x14ac:dyDescent="0.3">
      <c r="A755" s="68">
        <v>895</v>
      </c>
      <c r="B755" s="68" t="s">
        <v>3189</v>
      </c>
      <c r="C755" s="69">
        <v>36325</v>
      </c>
      <c r="D755" s="68" t="s">
        <v>40</v>
      </c>
      <c r="E755" s="71" t="str">
        <f t="shared" si="1"/>
        <v>28022024895</v>
      </c>
      <c r="F755" s="68">
        <v>4764921</v>
      </c>
      <c r="G755" s="68"/>
      <c r="H755" s="68"/>
      <c r="I755" s="68" t="s">
        <v>5499</v>
      </c>
      <c r="J755" s="68" t="s">
        <v>5495</v>
      </c>
      <c r="K755" s="70" t="s">
        <v>5496</v>
      </c>
      <c r="L755" s="68" t="s">
        <v>5500</v>
      </c>
      <c r="M755" s="68" t="s">
        <v>3189</v>
      </c>
      <c r="N755" s="71">
        <v>5587996513337</v>
      </c>
      <c r="O755" s="71"/>
      <c r="P755" s="71"/>
      <c r="Q755" s="68" t="s">
        <v>66</v>
      </c>
      <c r="R755" s="68" t="str" cm="1">
        <f t="array" ref="R755">_xlfn.IFS(BaseClientes[[#This Row],[tipoDeCliente]]="ADVISOR","ADVISOR",BaseClientes[[#This Row],[tipoDeCliente]]="FAMILIA","RETENCAO",BaseClientes[[#This Row],[tipoDeCliente]]="RETENCAO","RETENCAO",BaseClientes[[#This Row],[tipoDeCliente]]="NORMAL","CONSULTORIA",BaseClientes[[#This Row],[tipoDeCliente]]="HIBRIDO","CONSULTORIA")</f>
        <v>CONSULTORIA</v>
      </c>
      <c r="S755" s="68" t="s">
        <v>49</v>
      </c>
      <c r="T755" s="68" t="s">
        <v>50</v>
      </c>
      <c r="U755" s="68" t="s">
        <v>5498</v>
      </c>
      <c r="V755" s="71">
        <v>5587996513337</v>
      </c>
      <c r="W755" s="69">
        <v>45350</v>
      </c>
      <c r="X755" s="69">
        <v>45350</v>
      </c>
      <c r="Y755" s="68" t="s">
        <v>3713</v>
      </c>
      <c r="Z755" s="68" t="s">
        <v>5497</v>
      </c>
      <c r="AA755" s="68" t="s">
        <v>3189</v>
      </c>
      <c r="AB755" s="68" t="s">
        <v>3893</v>
      </c>
      <c r="AC755" s="68"/>
      <c r="AD755" s="68" t="s">
        <v>54</v>
      </c>
      <c r="AE755" s="68" t="s">
        <v>176</v>
      </c>
      <c r="AF755" s="72">
        <v>1</v>
      </c>
      <c r="AG755" s="68">
        <v>8</v>
      </c>
      <c r="AH755" s="68" t="s">
        <v>54</v>
      </c>
      <c r="AI755" s="68" t="s">
        <v>56</v>
      </c>
      <c r="AJ755" s="68" t="s">
        <v>54</v>
      </c>
      <c r="AK755" s="68" t="str" cm="1">
        <f t="array" ref="AK7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5" s="69" t="s">
        <v>58</v>
      </c>
      <c r="AM755" s="69"/>
    </row>
    <row r="756" spans="1:39" ht="15" customHeight="1" x14ac:dyDescent="0.3">
      <c r="A756" s="68">
        <v>896</v>
      </c>
      <c r="B756" s="68" t="s">
        <v>3189</v>
      </c>
      <c r="C756" s="69">
        <v>36325</v>
      </c>
      <c r="D756" s="68" t="s">
        <v>40</v>
      </c>
      <c r="E756" s="71" t="str">
        <f t="shared" si="1"/>
        <v>28022024896</v>
      </c>
      <c r="F756" s="68">
        <v>15116299</v>
      </c>
      <c r="G756" s="68"/>
      <c r="H756" s="68"/>
      <c r="I756" s="68" t="s">
        <v>5501</v>
      </c>
      <c r="J756" s="68" t="s">
        <v>5495</v>
      </c>
      <c r="K756" s="70" t="s">
        <v>5496</v>
      </c>
      <c r="L756" s="68" t="s">
        <v>5502</v>
      </c>
      <c r="M756" s="68" t="s">
        <v>3189</v>
      </c>
      <c r="N756" s="71">
        <v>5587996513337</v>
      </c>
      <c r="O756" s="71"/>
      <c r="P756" s="71"/>
      <c r="Q756" s="68" t="s">
        <v>66</v>
      </c>
      <c r="R756" s="68" t="str" cm="1">
        <f t="array" ref="R756">_xlfn.IFS(BaseClientes[[#This Row],[tipoDeCliente]]="ADVISOR","ADVISOR",BaseClientes[[#This Row],[tipoDeCliente]]="FAMILIA","RETENCAO",BaseClientes[[#This Row],[tipoDeCliente]]="RETENCAO","RETENCAO",BaseClientes[[#This Row],[tipoDeCliente]]="NORMAL","CONSULTORIA",BaseClientes[[#This Row],[tipoDeCliente]]="HIBRIDO","CONSULTORIA")</f>
        <v>CONSULTORIA</v>
      </c>
      <c r="S756" s="68" t="s">
        <v>49</v>
      </c>
      <c r="T756" s="68" t="s">
        <v>50</v>
      </c>
      <c r="U756" s="68" t="s">
        <v>5498</v>
      </c>
      <c r="V756" s="71">
        <v>5587996513337</v>
      </c>
      <c r="W756" s="69">
        <v>45350</v>
      </c>
      <c r="X756" s="69">
        <v>45350</v>
      </c>
      <c r="Y756" s="68" t="s">
        <v>3713</v>
      </c>
      <c r="Z756" s="68" t="s">
        <v>5497</v>
      </c>
      <c r="AA756" s="68" t="s">
        <v>3189</v>
      </c>
      <c r="AB756" s="68" t="s">
        <v>3893</v>
      </c>
      <c r="AC756" s="68"/>
      <c r="AD756" s="68" t="s">
        <v>54</v>
      </c>
      <c r="AE756" s="68" t="s">
        <v>176</v>
      </c>
      <c r="AF756" s="72">
        <v>1</v>
      </c>
      <c r="AG756" s="68">
        <v>8</v>
      </c>
      <c r="AH756" s="68" t="s">
        <v>54</v>
      </c>
      <c r="AI756" s="68" t="s">
        <v>56</v>
      </c>
      <c r="AJ756" s="68" t="s">
        <v>54</v>
      </c>
      <c r="AK756" s="68" t="str" cm="1">
        <f t="array" ref="AK7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6" s="69" t="s">
        <v>58</v>
      </c>
      <c r="AM756" s="69"/>
    </row>
    <row r="757" spans="1:39" ht="15" customHeight="1" x14ac:dyDescent="0.3">
      <c r="A757" s="68">
        <v>897</v>
      </c>
      <c r="B757" s="68" t="s">
        <v>288</v>
      </c>
      <c r="C757" s="69">
        <v>33199</v>
      </c>
      <c r="D757" s="68" t="s">
        <v>40</v>
      </c>
      <c r="E757" s="71" t="str">
        <f t="shared" si="1"/>
        <v>12062020897</v>
      </c>
      <c r="F757" s="68"/>
      <c r="G757" s="68">
        <v>5310368</v>
      </c>
      <c r="H757" s="68"/>
      <c r="I757" s="68" t="s">
        <v>3917</v>
      </c>
      <c r="J757" s="68" t="s">
        <v>292</v>
      </c>
      <c r="K757" s="70" t="s">
        <v>293</v>
      </c>
      <c r="L757" s="68" t="s">
        <v>3918</v>
      </c>
      <c r="M757" s="68" t="s">
        <v>288</v>
      </c>
      <c r="N757" s="71">
        <v>5575999191633</v>
      </c>
      <c r="O757" s="71"/>
      <c r="P757" s="71"/>
      <c r="Q757" s="68" t="s">
        <v>66</v>
      </c>
      <c r="R757" s="68" t="str" cm="1">
        <f t="array" ref="R757">_xlfn.IFS(BaseClientes[[#This Row],[tipoDeCliente]]="ADVISOR","ADVISOR",BaseClientes[[#This Row],[tipoDeCliente]]="FAMILIA","RETENCAO",BaseClientes[[#This Row],[tipoDeCliente]]="RETENCAO","RETENCAO",BaseClientes[[#This Row],[tipoDeCliente]]="NORMAL","CONSULTORIA",BaseClientes[[#This Row],[tipoDeCliente]]="HIBRIDO","CONSULTORIA")</f>
        <v>CONSULTORIA</v>
      </c>
      <c r="S757" s="68" t="s">
        <v>295</v>
      </c>
      <c r="T757" s="68" t="s">
        <v>296</v>
      </c>
      <c r="U757" s="68" t="s">
        <v>297</v>
      </c>
      <c r="V757" s="71">
        <v>5575999191633</v>
      </c>
      <c r="W757" s="69">
        <v>43994</v>
      </c>
      <c r="X757" s="69">
        <v>43994</v>
      </c>
      <c r="Y757" s="68" t="s">
        <v>294</v>
      </c>
      <c r="Z757" s="68" t="s">
        <v>291</v>
      </c>
      <c r="AA757" s="68" t="s">
        <v>288</v>
      </c>
      <c r="AB757" s="68" t="s">
        <v>3902</v>
      </c>
      <c r="AC757" s="68" t="s">
        <v>140</v>
      </c>
      <c r="AD757" s="68" t="s">
        <v>56</v>
      </c>
      <c r="AE757" s="68" t="s">
        <v>176</v>
      </c>
      <c r="AF757" s="72">
        <v>1</v>
      </c>
      <c r="AG757" s="68">
        <v>1</v>
      </c>
      <c r="AH757" s="68" t="s">
        <v>54</v>
      </c>
      <c r="AI757" s="68" t="s">
        <v>56</v>
      </c>
      <c r="AJ757" s="68" t="s">
        <v>54</v>
      </c>
      <c r="AK757" s="68" t="str" cm="1">
        <f t="array" ref="AK7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7" s="69" t="s">
        <v>58</v>
      </c>
      <c r="AM757" s="69"/>
    </row>
    <row r="758" spans="1:39" ht="15" customHeight="1" x14ac:dyDescent="0.3">
      <c r="A758" s="68">
        <v>899</v>
      </c>
      <c r="B758" s="68" t="s">
        <v>3194</v>
      </c>
      <c r="C758" s="69">
        <v>27292</v>
      </c>
      <c r="D758" s="68" t="s">
        <v>40</v>
      </c>
      <c r="E758" s="71" t="str">
        <f t="shared" si="1"/>
        <v>01032024899</v>
      </c>
      <c r="F758" s="68">
        <v>64071</v>
      </c>
      <c r="G758" s="68"/>
      <c r="H758" s="68"/>
      <c r="I758" s="68" t="s">
        <v>5518</v>
      </c>
      <c r="J758" s="68" t="s">
        <v>5519</v>
      </c>
      <c r="K758" s="105" t="s">
        <v>5520</v>
      </c>
      <c r="L758" s="68" t="s">
        <v>5521</v>
      </c>
      <c r="M758" s="68" t="s">
        <v>3194</v>
      </c>
      <c r="N758" s="71">
        <v>5581999340364</v>
      </c>
      <c r="O758" s="71"/>
      <c r="P758" s="71"/>
      <c r="Q758" s="68" t="s">
        <v>66</v>
      </c>
      <c r="R758" s="68" t="str" cm="1">
        <f t="array" ref="R758">_xlfn.IFS(BaseClientes[[#This Row],[tipoDeCliente]]="ADVISOR","ADVISOR",BaseClientes[[#This Row],[tipoDeCliente]]="FAMILIA","RETENCAO",BaseClientes[[#This Row],[tipoDeCliente]]="RETENCAO","RETENCAO",BaseClientes[[#This Row],[tipoDeCliente]]="NORMAL","CONSULTORIA",BaseClientes[[#This Row],[tipoDeCliente]]="HIBRIDO","CONSULTORIA")</f>
        <v>CONSULTORIA</v>
      </c>
      <c r="S758" s="68" t="s">
        <v>49</v>
      </c>
      <c r="T758" s="68" t="s">
        <v>50</v>
      </c>
      <c r="U758" s="68" t="s">
        <v>5522</v>
      </c>
      <c r="V758" s="71">
        <v>5581999340364</v>
      </c>
      <c r="W758" s="69">
        <v>45352</v>
      </c>
      <c r="X758" s="69">
        <v>45352</v>
      </c>
      <c r="Y758" s="68" t="s">
        <v>3714</v>
      </c>
      <c r="Z758" s="68" t="s">
        <v>5521</v>
      </c>
      <c r="AA758" s="68" t="s">
        <v>3194</v>
      </c>
      <c r="AB758" s="68" t="s">
        <v>5523</v>
      </c>
      <c r="AC758" s="68"/>
      <c r="AD758" s="68" t="s">
        <v>54</v>
      </c>
      <c r="AE758" s="68" t="s">
        <v>176</v>
      </c>
      <c r="AF758" s="72">
        <v>1</v>
      </c>
      <c r="AG758" s="68">
        <v>8</v>
      </c>
      <c r="AH758" s="68" t="s">
        <v>54</v>
      </c>
      <c r="AI758" s="68" t="s">
        <v>56</v>
      </c>
      <c r="AJ758" s="68" t="s">
        <v>54</v>
      </c>
      <c r="AK758" s="68" t="str" cm="1">
        <f t="array" ref="AK7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8" s="69" t="s">
        <v>58</v>
      </c>
      <c r="AM758" s="69"/>
    </row>
    <row r="759" spans="1:39" ht="15" customHeight="1" x14ac:dyDescent="0.3">
      <c r="A759" s="68">
        <v>900</v>
      </c>
      <c r="B759" s="68" t="s">
        <v>3197</v>
      </c>
      <c r="C759" s="69">
        <v>34486</v>
      </c>
      <c r="D759" s="68" t="s">
        <v>72</v>
      </c>
      <c r="E759" s="71" t="str">
        <f t="shared" si="1"/>
        <v>06032024900</v>
      </c>
      <c r="F759" s="68">
        <v>4466502</v>
      </c>
      <c r="G759" s="68"/>
      <c r="H759" s="68"/>
      <c r="I759" s="68" t="s">
        <v>5538</v>
      </c>
      <c r="J759" s="68" t="s">
        <v>5539</v>
      </c>
      <c r="K759" s="105" t="s">
        <v>5540</v>
      </c>
      <c r="L759" s="68" t="s">
        <v>5541</v>
      </c>
      <c r="M759" s="68" t="s">
        <v>3197</v>
      </c>
      <c r="N759" s="71">
        <v>5581991339083</v>
      </c>
      <c r="O759" s="71"/>
      <c r="P759" s="71"/>
      <c r="Q759" s="68" t="s">
        <v>66</v>
      </c>
      <c r="R759" s="68" t="str" cm="1">
        <f t="array" ref="R759">_xlfn.IFS(BaseClientes[[#This Row],[tipoDeCliente]]="ADVISOR","ADVISOR",BaseClientes[[#This Row],[tipoDeCliente]]="FAMILIA","RETENCAO",BaseClientes[[#This Row],[tipoDeCliente]]="RETENCAO","RETENCAO",BaseClientes[[#This Row],[tipoDeCliente]]="NORMAL","CONSULTORIA",BaseClientes[[#This Row],[tipoDeCliente]]="HIBRIDO","CONSULTORIA")</f>
        <v>CONSULTORIA</v>
      </c>
      <c r="S759" s="68" t="s">
        <v>49</v>
      </c>
      <c r="T759" s="68" t="s">
        <v>50</v>
      </c>
      <c r="U759" s="68" t="s">
        <v>5542</v>
      </c>
      <c r="V759" s="71">
        <v>5581991339083</v>
      </c>
      <c r="W759" s="69">
        <v>45357</v>
      </c>
      <c r="X759" s="69">
        <v>45357</v>
      </c>
      <c r="Y759" s="68" t="s">
        <v>3715</v>
      </c>
      <c r="Z759" s="68" t="s">
        <v>5541</v>
      </c>
      <c r="AA759" s="68" t="s">
        <v>3197</v>
      </c>
      <c r="AB759" s="68" t="s">
        <v>3893</v>
      </c>
      <c r="AC759" s="68" t="s">
        <v>5543</v>
      </c>
      <c r="AD759" s="68" t="s">
        <v>54</v>
      </c>
      <c r="AE759" s="68" t="s">
        <v>176</v>
      </c>
      <c r="AF759" s="72">
        <v>1</v>
      </c>
      <c r="AG759" s="68">
        <v>8</v>
      </c>
      <c r="AH759" s="68" t="s">
        <v>54</v>
      </c>
      <c r="AI759" s="68" t="s">
        <v>56</v>
      </c>
      <c r="AJ759" s="68" t="s">
        <v>54</v>
      </c>
      <c r="AK759" s="68" t="str" cm="1">
        <f t="array" ref="AK7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9" s="69" t="s">
        <v>58</v>
      </c>
      <c r="AM759" s="69"/>
    </row>
    <row r="760" spans="1:39" ht="15" customHeight="1" x14ac:dyDescent="0.3">
      <c r="A760" s="68">
        <v>901</v>
      </c>
      <c r="B760" s="68" t="s">
        <v>3192</v>
      </c>
      <c r="C760" s="69">
        <v>35336</v>
      </c>
      <c r="D760" s="68" t="s">
        <v>72</v>
      </c>
      <c r="E760" s="71" t="str">
        <f t="shared" si="1"/>
        <v>01032024901</v>
      </c>
      <c r="F760" s="68">
        <v>15124183</v>
      </c>
      <c r="G760" s="68"/>
      <c r="H760" s="68"/>
      <c r="I760" s="68" t="s">
        <v>42</v>
      </c>
      <c r="J760" s="68" t="s">
        <v>5524</v>
      </c>
      <c r="K760" s="70" t="s">
        <v>5525</v>
      </c>
      <c r="L760" s="68" t="s">
        <v>5526</v>
      </c>
      <c r="M760" s="68" t="s">
        <v>3192</v>
      </c>
      <c r="N760" s="71">
        <v>5562999414503</v>
      </c>
      <c r="O760" s="71"/>
      <c r="P760" s="71"/>
      <c r="Q760" s="68" t="s">
        <v>66</v>
      </c>
      <c r="R760" s="68" t="str" cm="1">
        <f t="array" ref="R760">_xlfn.IFS(BaseClientes[[#This Row],[tipoDeCliente]]="ADVISOR","ADVISOR",BaseClientes[[#This Row],[tipoDeCliente]]="FAMILIA","RETENCAO",BaseClientes[[#This Row],[tipoDeCliente]]="RETENCAO","RETENCAO",BaseClientes[[#This Row],[tipoDeCliente]]="NORMAL","CONSULTORIA",BaseClientes[[#This Row],[tipoDeCliente]]="HIBRIDO","CONSULTORIA")</f>
        <v>CONSULTORIA</v>
      </c>
      <c r="S760" s="68" t="s">
        <v>2459</v>
      </c>
      <c r="T760" s="68" t="s">
        <v>605</v>
      </c>
      <c r="U760" s="68" t="s">
        <v>5527</v>
      </c>
      <c r="V760" s="71">
        <v>5562999414503</v>
      </c>
      <c r="W760" s="69">
        <v>45352</v>
      </c>
      <c r="X760" s="69">
        <v>45352</v>
      </c>
      <c r="Y760" s="68" t="s">
        <v>5526</v>
      </c>
      <c r="Z760" s="68" t="s">
        <v>5526</v>
      </c>
      <c r="AA760" s="68" t="s">
        <v>3192</v>
      </c>
      <c r="AB760" s="68" t="s">
        <v>3893</v>
      </c>
      <c r="AC760" s="68"/>
      <c r="AD760" s="68" t="s">
        <v>54</v>
      </c>
      <c r="AE760" s="68" t="s">
        <v>176</v>
      </c>
      <c r="AF760" s="72">
        <v>1</v>
      </c>
      <c r="AG760" s="68">
        <v>8</v>
      </c>
      <c r="AH760" s="68" t="s">
        <v>54</v>
      </c>
      <c r="AI760" s="68" t="s">
        <v>56</v>
      </c>
      <c r="AJ760" s="68" t="s">
        <v>54</v>
      </c>
      <c r="AK760" s="68" t="str" cm="1">
        <f t="array" ref="AK7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0" s="69" t="s">
        <v>69</v>
      </c>
      <c r="AM760" s="69">
        <v>45590</v>
      </c>
    </row>
    <row r="761" spans="1:39" ht="15" customHeight="1" x14ac:dyDescent="0.3">
      <c r="A761" s="68">
        <v>902</v>
      </c>
      <c r="B761" s="68" t="s">
        <v>3535</v>
      </c>
      <c r="C761" s="69">
        <v>29727</v>
      </c>
      <c r="D761" s="68" t="s">
        <v>40</v>
      </c>
      <c r="E761" s="71" t="str">
        <f t="shared" si="1"/>
        <v>26122023902</v>
      </c>
      <c r="F761" s="68"/>
      <c r="G761" s="68">
        <v>5247241</v>
      </c>
      <c r="H761" s="68"/>
      <c r="I761" s="68" t="s">
        <v>5220</v>
      </c>
      <c r="J761" s="68" t="s">
        <v>5217</v>
      </c>
      <c r="K761" s="70" t="s">
        <v>5218</v>
      </c>
      <c r="L761" s="68" t="s">
        <v>5221</v>
      </c>
      <c r="M761" s="68" t="s">
        <v>3535</v>
      </c>
      <c r="N761" s="71">
        <v>5581982314080</v>
      </c>
      <c r="O761" s="71"/>
      <c r="P761" s="71"/>
      <c r="Q761" s="68" t="s">
        <v>66</v>
      </c>
      <c r="R761" s="68" t="str" cm="1">
        <f t="array" ref="R761">_xlfn.IFS(BaseClientes[[#This Row],[tipoDeCliente]]="ADVISOR","ADVISOR",BaseClientes[[#This Row],[tipoDeCliente]]="FAMILIA","RETENCAO",BaseClientes[[#This Row],[tipoDeCliente]]="RETENCAO","RETENCAO",BaseClientes[[#This Row],[tipoDeCliente]]="NORMAL","CONSULTORIA",BaseClientes[[#This Row],[tipoDeCliente]]="HIBRIDO","CONSULTORIA")</f>
        <v>CONSULTORIA</v>
      </c>
      <c r="S761" s="68" t="s">
        <v>2799</v>
      </c>
      <c r="T761" s="68" t="s">
        <v>185</v>
      </c>
      <c r="U761" s="68" t="s">
        <v>5215</v>
      </c>
      <c r="V761" s="71">
        <v>5581982314080</v>
      </c>
      <c r="W761" s="69">
        <v>45286</v>
      </c>
      <c r="X761" s="69">
        <v>45286</v>
      </c>
      <c r="Y761" s="68" t="s">
        <v>3686</v>
      </c>
      <c r="Z761" s="68" t="s">
        <v>5214</v>
      </c>
      <c r="AA761" s="68" t="s">
        <v>3159</v>
      </c>
      <c r="AB761" s="68" t="s">
        <v>3894</v>
      </c>
      <c r="AC761" s="68"/>
      <c r="AD761" s="68"/>
      <c r="AE761" s="68" t="s">
        <v>176</v>
      </c>
      <c r="AF761" s="72">
        <v>1</v>
      </c>
      <c r="AG761" s="68">
        <v>8</v>
      </c>
      <c r="AH761" s="68" t="s">
        <v>54</v>
      </c>
      <c r="AI761" s="68" t="s">
        <v>54</v>
      </c>
      <c r="AJ761" s="68" t="s">
        <v>54</v>
      </c>
      <c r="AK761" s="68" t="str" cm="1">
        <f t="array" ref="AK7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1" s="69" t="s">
        <v>58</v>
      </c>
      <c r="AM761" s="69"/>
    </row>
    <row r="762" spans="1:39" ht="15" customHeight="1" x14ac:dyDescent="0.3">
      <c r="A762" s="68">
        <v>903</v>
      </c>
      <c r="B762" s="68" t="s">
        <v>3198</v>
      </c>
      <c r="C762" s="69">
        <v>27510</v>
      </c>
      <c r="D762" s="68" t="s">
        <v>72</v>
      </c>
      <c r="E762" s="71" t="str">
        <f t="shared" si="1"/>
        <v>06032024903</v>
      </c>
      <c r="F762" s="68">
        <v>15164511</v>
      </c>
      <c r="H762" s="68"/>
      <c r="I762" s="68" t="s">
        <v>5544</v>
      </c>
      <c r="J762" s="68" t="s">
        <v>5545</v>
      </c>
      <c r="K762" s="70" t="s">
        <v>5546</v>
      </c>
      <c r="L762" s="68" t="s">
        <v>5547</v>
      </c>
      <c r="M762" s="68" t="s">
        <v>3198</v>
      </c>
      <c r="N762" s="71">
        <v>5581992531615</v>
      </c>
      <c r="O762" s="71"/>
      <c r="P762" s="71"/>
      <c r="Q762" s="68" t="s">
        <v>66</v>
      </c>
      <c r="R762" s="68" t="str" cm="1">
        <f t="array" ref="R762">_xlfn.IFS(BaseClientes[[#This Row],[tipoDeCliente]]="ADVISOR","ADVISOR",BaseClientes[[#This Row],[tipoDeCliente]]="FAMILIA","RETENCAO",BaseClientes[[#This Row],[tipoDeCliente]]="RETENCAO","RETENCAO",BaseClientes[[#This Row],[tipoDeCliente]]="NORMAL","CONSULTORIA",BaseClientes[[#This Row],[tipoDeCliente]]="HIBRIDO","CONSULTORIA")</f>
        <v>CONSULTORIA</v>
      </c>
      <c r="S762" s="68" t="s">
        <v>49</v>
      </c>
      <c r="T762" s="68" t="s">
        <v>50</v>
      </c>
      <c r="U762" s="68" t="s">
        <v>95</v>
      </c>
      <c r="V762" s="71">
        <v>558192531615</v>
      </c>
      <c r="W762" s="69">
        <v>45357</v>
      </c>
      <c r="X762" s="69">
        <v>45357</v>
      </c>
      <c r="Y762" s="68" t="s">
        <v>3716</v>
      </c>
      <c r="Z762" s="68" t="s">
        <v>5547</v>
      </c>
      <c r="AA762" s="68" t="s">
        <v>3198</v>
      </c>
      <c r="AB762" s="68" t="s">
        <v>3905</v>
      </c>
      <c r="AC762" s="68"/>
      <c r="AD762" s="68"/>
      <c r="AE762" s="68" t="s">
        <v>176</v>
      </c>
      <c r="AF762" s="72">
        <v>1</v>
      </c>
      <c r="AG762" s="68">
        <v>8</v>
      </c>
      <c r="AH762" s="68" t="s">
        <v>54</v>
      </c>
      <c r="AI762" s="68" t="s">
        <v>56</v>
      </c>
      <c r="AJ762" s="68" t="s">
        <v>54</v>
      </c>
      <c r="AK762" s="68" t="str" cm="1">
        <f t="array" ref="AK7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2" s="69" t="s">
        <v>58</v>
      </c>
      <c r="AM762" s="69"/>
    </row>
    <row r="763" spans="1:39" ht="15" customHeight="1" x14ac:dyDescent="0.3">
      <c r="A763" s="68">
        <v>904</v>
      </c>
      <c r="B763" s="68" t="s">
        <v>3199</v>
      </c>
      <c r="C763" s="69">
        <v>29480</v>
      </c>
      <c r="D763" s="68" t="s">
        <v>72</v>
      </c>
      <c r="E763" s="71" t="str">
        <f t="shared" si="1"/>
        <v>07032024904</v>
      </c>
      <c r="F763" s="68">
        <v>15143394</v>
      </c>
      <c r="G763" s="68"/>
      <c r="H763" s="68"/>
      <c r="I763" s="68" t="s">
        <v>5548</v>
      </c>
      <c r="J763" s="68" t="s">
        <v>5549</v>
      </c>
      <c r="K763" s="70" t="s">
        <v>5550</v>
      </c>
      <c r="L763" s="68" t="s">
        <v>5551</v>
      </c>
      <c r="M763" s="68" t="s">
        <v>3199</v>
      </c>
      <c r="N763" s="71">
        <v>5581991477561</v>
      </c>
      <c r="O763" s="71"/>
      <c r="P763" s="71"/>
      <c r="Q763" s="68" t="s">
        <v>66</v>
      </c>
      <c r="R763" s="68" t="str" cm="1">
        <f t="array" ref="R763">_xlfn.IFS(BaseClientes[[#This Row],[tipoDeCliente]]="ADVISOR","ADVISOR",BaseClientes[[#This Row],[tipoDeCliente]]="FAMILIA","RETENCAO",BaseClientes[[#This Row],[tipoDeCliente]]="RETENCAO","RETENCAO",BaseClientes[[#This Row],[tipoDeCliente]]="NORMAL","CONSULTORIA",BaseClientes[[#This Row],[tipoDeCliente]]="HIBRIDO","CONSULTORIA")</f>
        <v>CONSULTORIA</v>
      </c>
      <c r="S763" s="68" t="s">
        <v>49</v>
      </c>
      <c r="T763" s="68" t="s">
        <v>50</v>
      </c>
      <c r="U763" s="68" t="s">
        <v>5552</v>
      </c>
      <c r="V763" s="71">
        <v>5581991477561</v>
      </c>
      <c r="W763" s="69">
        <v>45358</v>
      </c>
      <c r="X763" s="69">
        <v>45358</v>
      </c>
      <c r="Y763" s="68" t="s">
        <v>3717</v>
      </c>
      <c r="Z763" s="68" t="s">
        <v>5551</v>
      </c>
      <c r="AA763" s="68" t="s">
        <v>3199</v>
      </c>
      <c r="AB763" s="68" t="s">
        <v>3893</v>
      </c>
      <c r="AC763" s="68"/>
      <c r="AD763" s="68" t="s">
        <v>54</v>
      </c>
      <c r="AE763" s="68" t="s">
        <v>176</v>
      </c>
      <c r="AF763" s="72">
        <v>1</v>
      </c>
      <c r="AG763" s="68">
        <v>8</v>
      </c>
      <c r="AH763" s="68" t="s">
        <v>54</v>
      </c>
      <c r="AI763" s="68" t="s">
        <v>56</v>
      </c>
      <c r="AJ763" s="68" t="s">
        <v>54</v>
      </c>
      <c r="AK763" s="68" t="str" cm="1">
        <f t="array" ref="AK7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3" s="69" t="s">
        <v>58</v>
      </c>
      <c r="AM763" s="69"/>
    </row>
    <row r="764" spans="1:39" ht="15" customHeight="1" x14ac:dyDescent="0.3">
      <c r="A764" s="68">
        <v>905</v>
      </c>
      <c r="B764" s="68" t="s">
        <v>3556</v>
      </c>
      <c r="C764" s="69"/>
      <c r="D764" s="68" t="s">
        <v>84</v>
      </c>
      <c r="E764" s="71" t="str">
        <f t="shared" si="1"/>
        <v>08022024905</v>
      </c>
      <c r="F764" s="68">
        <v>15658475</v>
      </c>
      <c r="G764" s="68"/>
      <c r="H764" s="68"/>
      <c r="I764" s="68" t="s">
        <v>5373</v>
      </c>
      <c r="J764" s="68" t="s">
        <v>5374</v>
      </c>
      <c r="K764" s="70" t="s">
        <v>5375</v>
      </c>
      <c r="L764" s="68" t="s">
        <v>5376</v>
      </c>
      <c r="M764" s="68" t="s">
        <v>3179</v>
      </c>
      <c r="N764" s="71">
        <v>5581998000798</v>
      </c>
      <c r="O764" s="71"/>
      <c r="P764" s="71"/>
      <c r="Q764" s="68" t="s">
        <v>66</v>
      </c>
      <c r="R764" s="68" t="str" cm="1">
        <f t="array" ref="R764">_xlfn.IFS(BaseClientes[[#This Row],[tipoDeCliente]]="ADVISOR","ADVISOR",BaseClientes[[#This Row],[tipoDeCliente]]="FAMILIA","RETENCAO",BaseClientes[[#This Row],[tipoDeCliente]]="RETENCAO","RETENCAO",BaseClientes[[#This Row],[tipoDeCliente]]="NORMAL","CONSULTORIA",BaseClientes[[#This Row],[tipoDeCliente]]="HIBRIDO","CONSULTORIA")</f>
        <v>CONSULTORIA</v>
      </c>
      <c r="S764" s="68" t="s">
        <v>5377</v>
      </c>
      <c r="T764" s="68" t="s">
        <v>5378</v>
      </c>
      <c r="U764" s="68" t="s">
        <v>5379</v>
      </c>
      <c r="V764" s="71">
        <v>5581998000798</v>
      </c>
      <c r="W764" s="69">
        <v>45330</v>
      </c>
      <c r="X764" s="69">
        <v>45330</v>
      </c>
      <c r="Y764" s="68" t="s">
        <v>5380</v>
      </c>
      <c r="Z764" s="68" t="s">
        <v>5381</v>
      </c>
      <c r="AA764" s="68" t="s">
        <v>3558</v>
      </c>
      <c r="AB764" s="68"/>
      <c r="AC764" s="68"/>
      <c r="AD764" s="68"/>
      <c r="AE764" s="68" t="s">
        <v>176</v>
      </c>
      <c r="AF764" s="72">
        <v>1</v>
      </c>
      <c r="AG764" s="68">
        <v>8</v>
      </c>
      <c r="AH764" s="68" t="s">
        <v>54</v>
      </c>
      <c r="AI764" s="68" t="s">
        <v>56</v>
      </c>
      <c r="AJ764" s="68" t="s">
        <v>54</v>
      </c>
      <c r="AK764" s="68" t="str" cm="1">
        <f t="array" ref="AK7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4" s="69" t="s">
        <v>58</v>
      </c>
      <c r="AM764" s="69"/>
    </row>
    <row r="765" spans="1:39" ht="15" customHeight="1" x14ac:dyDescent="0.3">
      <c r="A765" s="68">
        <v>906</v>
      </c>
      <c r="B765" s="68" t="s">
        <v>3557</v>
      </c>
      <c r="C765" s="69"/>
      <c r="D765" s="68" t="s">
        <v>84</v>
      </c>
      <c r="E765" s="71" t="str">
        <f t="shared" si="1"/>
        <v>08022024906</v>
      </c>
      <c r="F765" s="68">
        <v>4635818</v>
      </c>
      <c r="G765" s="68"/>
      <c r="H765" s="68"/>
      <c r="I765" s="68" t="s">
        <v>5382</v>
      </c>
      <c r="J765" s="68" t="s">
        <v>5383</v>
      </c>
      <c r="K765" s="105" t="s">
        <v>5384</v>
      </c>
      <c r="L765" s="68" t="s">
        <v>5385</v>
      </c>
      <c r="M765" s="68" t="s">
        <v>3179</v>
      </c>
      <c r="N765" s="71">
        <v>5581998000798</v>
      </c>
      <c r="O765" s="71"/>
      <c r="P765" s="71"/>
      <c r="Q765" s="68" t="s">
        <v>66</v>
      </c>
      <c r="R765" s="68" t="str" cm="1">
        <f t="array" ref="R765">_xlfn.IFS(BaseClientes[[#This Row],[tipoDeCliente]]="ADVISOR","ADVISOR",BaseClientes[[#This Row],[tipoDeCliente]]="FAMILIA","RETENCAO",BaseClientes[[#This Row],[tipoDeCliente]]="RETENCAO","RETENCAO",BaseClientes[[#This Row],[tipoDeCliente]]="NORMAL","CONSULTORIA",BaseClientes[[#This Row],[tipoDeCliente]]="HIBRIDO","CONSULTORIA")</f>
        <v>CONSULTORIA</v>
      </c>
      <c r="S765" s="68" t="s">
        <v>49</v>
      </c>
      <c r="T765" s="68" t="s">
        <v>50</v>
      </c>
      <c r="U765" s="68" t="s">
        <v>478</v>
      </c>
      <c r="V765" s="71">
        <v>5581998000798</v>
      </c>
      <c r="W765" s="69">
        <v>45330</v>
      </c>
      <c r="X765" s="69">
        <v>45330</v>
      </c>
      <c r="Y765" s="68" t="s">
        <v>5380</v>
      </c>
      <c r="Z765" s="68" t="s">
        <v>5381</v>
      </c>
      <c r="AA765" s="68" t="s">
        <v>3558</v>
      </c>
      <c r="AB765" s="68"/>
      <c r="AC765" s="68"/>
      <c r="AD765" s="68"/>
      <c r="AE765" s="68" t="s">
        <v>176</v>
      </c>
      <c r="AF765" s="72">
        <v>1</v>
      </c>
      <c r="AG765" s="68">
        <v>8</v>
      </c>
      <c r="AH765" s="68" t="s">
        <v>54</v>
      </c>
      <c r="AI765" s="68" t="s">
        <v>56</v>
      </c>
      <c r="AJ765" s="68" t="s">
        <v>54</v>
      </c>
      <c r="AK765" s="68" t="str" cm="1">
        <f t="array" ref="AK7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5" s="69" t="s">
        <v>58</v>
      </c>
      <c r="AM765" s="69"/>
    </row>
    <row r="766" spans="1:39" ht="15" customHeight="1" x14ac:dyDescent="0.3">
      <c r="A766" s="68">
        <v>907</v>
      </c>
      <c r="B766" s="68" t="s">
        <v>3558</v>
      </c>
      <c r="C766" s="69"/>
      <c r="D766" s="68" t="s">
        <v>84</v>
      </c>
      <c r="E766" s="71" t="str">
        <f t="shared" si="1"/>
        <v>08022024907</v>
      </c>
      <c r="F766" s="68">
        <v>3499147</v>
      </c>
      <c r="G766" s="68"/>
      <c r="H766" s="68"/>
      <c r="I766" s="68" t="s">
        <v>5392</v>
      </c>
      <c r="J766" s="68" t="s">
        <v>5393</v>
      </c>
      <c r="K766" s="105" t="s">
        <v>5384</v>
      </c>
      <c r="L766" s="68" t="s">
        <v>5381</v>
      </c>
      <c r="M766" s="68" t="s">
        <v>3179</v>
      </c>
      <c r="N766" s="71">
        <v>5581998000798</v>
      </c>
      <c r="O766" s="71"/>
      <c r="P766" s="71"/>
      <c r="Q766" s="68" t="s">
        <v>66</v>
      </c>
      <c r="R766" s="68" t="str" cm="1">
        <f t="array" ref="R766">_xlfn.IFS(BaseClientes[[#This Row],[tipoDeCliente]]="ADVISOR","ADVISOR",BaseClientes[[#This Row],[tipoDeCliente]]="FAMILIA","RETENCAO",BaseClientes[[#This Row],[tipoDeCliente]]="RETENCAO","RETENCAO",BaseClientes[[#This Row],[tipoDeCliente]]="NORMAL","CONSULTORIA",BaseClientes[[#This Row],[tipoDeCliente]]="HIBRIDO","CONSULTORIA")</f>
        <v>CONSULTORIA</v>
      </c>
      <c r="S766" s="68" t="s">
        <v>49</v>
      </c>
      <c r="T766" s="68" t="s">
        <v>50</v>
      </c>
      <c r="U766" s="68" t="s">
        <v>478</v>
      </c>
      <c r="V766" s="71">
        <v>5581998000798</v>
      </c>
      <c r="W766" s="69">
        <v>45330</v>
      </c>
      <c r="X766" s="69">
        <v>45330</v>
      </c>
      <c r="Y766" s="68" t="s">
        <v>5380</v>
      </c>
      <c r="Z766" s="68" t="s">
        <v>5381</v>
      </c>
      <c r="AA766" s="68" t="s">
        <v>3558</v>
      </c>
      <c r="AB766" s="68"/>
      <c r="AC766" s="68"/>
      <c r="AD766" s="68"/>
      <c r="AE766" s="68" t="s">
        <v>176</v>
      </c>
      <c r="AF766" s="72">
        <v>1</v>
      </c>
      <c r="AG766" s="68">
        <v>8</v>
      </c>
      <c r="AH766" s="68" t="s">
        <v>54</v>
      </c>
      <c r="AI766" s="68" t="s">
        <v>56</v>
      </c>
      <c r="AJ766" s="68" t="s">
        <v>54</v>
      </c>
      <c r="AK766" s="68" t="str" cm="1">
        <f t="array" ref="AK7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6" s="69" t="s">
        <v>58</v>
      </c>
      <c r="AM766" s="69"/>
    </row>
    <row r="767" spans="1:39" ht="15" customHeight="1" x14ac:dyDescent="0.3">
      <c r="A767" s="68">
        <v>908</v>
      </c>
      <c r="B767" s="68" t="s">
        <v>3559</v>
      </c>
      <c r="C767" s="69"/>
      <c r="D767" s="68" t="s">
        <v>84</v>
      </c>
      <c r="E767" s="71" t="str">
        <f t="shared" si="1"/>
        <v>08022024908</v>
      </c>
      <c r="F767" s="68">
        <v>4620515</v>
      </c>
      <c r="G767" s="68"/>
      <c r="H767" s="68"/>
      <c r="I767" s="68" t="s">
        <v>5394</v>
      </c>
      <c r="J767" s="68" t="s">
        <v>5395</v>
      </c>
      <c r="K767" s="70" t="s">
        <v>5375</v>
      </c>
      <c r="L767" s="68" t="s">
        <v>5396</v>
      </c>
      <c r="M767" s="68" t="s">
        <v>3179</v>
      </c>
      <c r="N767" s="71">
        <v>5581998000798</v>
      </c>
      <c r="O767" s="71"/>
      <c r="P767" s="71"/>
      <c r="Q767" s="68" t="s">
        <v>66</v>
      </c>
      <c r="R767" s="68" t="str" cm="1">
        <f t="array" ref="R767">_xlfn.IFS(BaseClientes[[#This Row],[tipoDeCliente]]="ADVISOR","ADVISOR",BaseClientes[[#This Row],[tipoDeCliente]]="FAMILIA","RETENCAO",BaseClientes[[#This Row],[tipoDeCliente]]="RETENCAO","RETENCAO",BaseClientes[[#This Row],[tipoDeCliente]]="NORMAL","CONSULTORIA",BaseClientes[[#This Row],[tipoDeCliente]]="HIBRIDO","CONSULTORIA")</f>
        <v>CONSULTORIA</v>
      </c>
      <c r="S767" s="68" t="s">
        <v>2675</v>
      </c>
      <c r="T767" s="68" t="s">
        <v>296</v>
      </c>
      <c r="U767" s="68" t="s">
        <v>5397</v>
      </c>
      <c r="V767" s="71">
        <v>5581998000798</v>
      </c>
      <c r="W767" s="69">
        <v>45330</v>
      </c>
      <c r="X767" s="69">
        <v>45330</v>
      </c>
      <c r="Y767" s="68" t="s">
        <v>5380</v>
      </c>
      <c r="Z767" s="68" t="s">
        <v>5381</v>
      </c>
      <c r="AA767" s="68" t="s">
        <v>3558</v>
      </c>
      <c r="AB767" s="68"/>
      <c r="AC767" s="68"/>
      <c r="AD767" s="68"/>
      <c r="AE767" s="68" t="s">
        <v>176</v>
      </c>
      <c r="AF767" s="72">
        <v>1</v>
      </c>
      <c r="AG767" s="68">
        <v>8</v>
      </c>
      <c r="AH767" s="68" t="s">
        <v>54</v>
      </c>
      <c r="AI767" s="68" t="s">
        <v>56</v>
      </c>
      <c r="AJ767" s="68" t="s">
        <v>54</v>
      </c>
      <c r="AK767" s="68" t="str" cm="1">
        <f t="array" ref="AK7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7" s="69" t="s">
        <v>58</v>
      </c>
      <c r="AM767" s="69"/>
    </row>
    <row r="768" spans="1:39" ht="15" customHeight="1" x14ac:dyDescent="0.3">
      <c r="A768" s="68">
        <v>909</v>
      </c>
      <c r="B768" s="68" t="s">
        <v>3178</v>
      </c>
      <c r="C768" s="69">
        <v>34444</v>
      </c>
      <c r="D768" s="68" t="s">
        <v>40</v>
      </c>
      <c r="E768" s="71" t="str">
        <f t="shared" si="1"/>
        <v>07022024909</v>
      </c>
      <c r="F768" s="68"/>
      <c r="G768" s="68">
        <v>5313765</v>
      </c>
      <c r="H768" s="68"/>
      <c r="I768" s="68" t="s">
        <v>5371</v>
      </c>
      <c r="J768" s="68" t="s">
        <v>5365</v>
      </c>
      <c r="K768" s="70" t="s">
        <v>5366</v>
      </c>
      <c r="L768" s="68" t="s">
        <v>5372</v>
      </c>
      <c r="M768" s="68" t="s">
        <v>3178</v>
      </c>
      <c r="N768" s="71">
        <v>5551996549191</v>
      </c>
      <c r="O768" s="71"/>
      <c r="P768" s="71"/>
      <c r="Q768" s="68" t="s">
        <v>66</v>
      </c>
      <c r="R768" s="68" t="str" cm="1">
        <f t="array" ref="R768">_xlfn.IFS(BaseClientes[[#This Row],[tipoDeCliente]]="ADVISOR","ADVISOR",BaseClientes[[#This Row],[tipoDeCliente]]="FAMILIA","RETENCAO",BaseClientes[[#This Row],[tipoDeCliente]]="RETENCAO","RETENCAO",BaseClientes[[#This Row],[tipoDeCliente]]="NORMAL","CONSULTORIA",BaseClientes[[#This Row],[tipoDeCliente]]="HIBRIDO","CONSULTORIA")</f>
        <v>CONSULTORIA</v>
      </c>
      <c r="S768" s="68" t="s">
        <v>5368</v>
      </c>
      <c r="T768" s="68" t="s">
        <v>582</v>
      </c>
      <c r="U768" s="68" t="s">
        <v>5369</v>
      </c>
      <c r="V768" s="71">
        <v>5551996549191</v>
      </c>
      <c r="W768" s="69">
        <v>45329</v>
      </c>
      <c r="X768" s="69">
        <v>45329</v>
      </c>
      <c r="Y768" s="68" t="s">
        <v>3974</v>
      </c>
      <c r="Z768" s="68" t="s">
        <v>5367</v>
      </c>
      <c r="AA768" s="68" t="s">
        <v>3178</v>
      </c>
      <c r="AB768" s="68" t="s">
        <v>5370</v>
      </c>
      <c r="AC768" s="68"/>
      <c r="AD768" s="68"/>
      <c r="AE768" s="68" t="s">
        <v>176</v>
      </c>
      <c r="AF768" s="72">
        <v>1</v>
      </c>
      <c r="AG768" s="68">
        <v>8</v>
      </c>
      <c r="AH768" s="68" t="s">
        <v>54</v>
      </c>
      <c r="AI768" s="68" t="s">
        <v>56</v>
      </c>
      <c r="AJ768" s="68" t="s">
        <v>54</v>
      </c>
      <c r="AK768" s="68" t="str" cm="1">
        <f t="array" ref="AK7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8" s="69" t="s">
        <v>58</v>
      </c>
      <c r="AM768" s="69"/>
    </row>
    <row r="769" spans="1:39" ht="15" customHeight="1" x14ac:dyDescent="0.3">
      <c r="A769" s="68">
        <v>910</v>
      </c>
      <c r="B769" s="68" t="s">
        <v>3560</v>
      </c>
      <c r="C769" s="69">
        <v>32099</v>
      </c>
      <c r="D769" s="68" t="s">
        <v>40</v>
      </c>
      <c r="E769" s="71" t="str">
        <f t="shared" si="1"/>
        <v>28022024910</v>
      </c>
      <c r="F769" s="68">
        <v>3333710</v>
      </c>
      <c r="G769" s="68"/>
      <c r="H769" s="68"/>
      <c r="I769" s="68" t="s">
        <v>5516</v>
      </c>
      <c r="J769" s="68" t="s">
        <v>5517</v>
      </c>
      <c r="K769" s="70" t="s">
        <v>5505</v>
      </c>
      <c r="L769" s="68" t="s">
        <v>5509</v>
      </c>
      <c r="M769" s="68" t="s">
        <v>3560</v>
      </c>
      <c r="N769" s="71">
        <v>5581988599187</v>
      </c>
      <c r="O769" s="71"/>
      <c r="P769" s="71"/>
      <c r="Q769" s="68" t="s">
        <v>66</v>
      </c>
      <c r="R769" s="68" t="str" cm="1">
        <f t="array" ref="R769">_xlfn.IFS(BaseClientes[[#This Row],[tipoDeCliente]]="ADVISOR","ADVISOR",BaseClientes[[#This Row],[tipoDeCliente]]="FAMILIA","RETENCAO",BaseClientes[[#This Row],[tipoDeCliente]]="RETENCAO","RETENCAO",BaseClientes[[#This Row],[tipoDeCliente]]="NORMAL","CONSULTORIA",BaseClientes[[#This Row],[tipoDeCliente]]="HIBRIDO","CONSULTORIA")</f>
        <v>CONSULTORIA</v>
      </c>
      <c r="S769" s="68" t="s">
        <v>49</v>
      </c>
      <c r="T769" s="68" t="s">
        <v>50</v>
      </c>
      <c r="U769" s="68" t="s">
        <v>1921</v>
      </c>
      <c r="V769" s="71">
        <v>5581988599187</v>
      </c>
      <c r="W769" s="69">
        <v>45350</v>
      </c>
      <c r="X769" s="69">
        <v>45350</v>
      </c>
      <c r="Y769" s="68" t="s">
        <v>5508</v>
      </c>
      <c r="Z769" s="68" t="s">
        <v>5509</v>
      </c>
      <c r="AA769" s="68" t="s">
        <v>3560</v>
      </c>
      <c r="AB769" s="68" t="s">
        <v>3912</v>
      </c>
      <c r="AC769" s="68"/>
      <c r="AD769" s="68" t="s">
        <v>54</v>
      </c>
      <c r="AE769" s="68" t="s">
        <v>176</v>
      </c>
      <c r="AF769" s="72">
        <v>1</v>
      </c>
      <c r="AG769" s="68">
        <v>8</v>
      </c>
      <c r="AH769" s="68" t="s">
        <v>54</v>
      </c>
      <c r="AI769" s="68" t="s">
        <v>54</v>
      </c>
      <c r="AJ769" s="68" t="s">
        <v>54</v>
      </c>
      <c r="AK769" s="68" t="str" cm="1">
        <f t="array" ref="AK7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9" s="69" t="s">
        <v>58</v>
      </c>
      <c r="AM769" s="69"/>
    </row>
    <row r="770" spans="1:39" ht="15" customHeight="1" x14ac:dyDescent="0.3">
      <c r="A770" s="68">
        <v>911</v>
      </c>
      <c r="B770" s="68" t="s">
        <v>3561</v>
      </c>
      <c r="C770" s="69"/>
      <c r="D770" s="68" t="s">
        <v>84</v>
      </c>
      <c r="E770" s="71" t="str">
        <f t="shared" si="1"/>
        <v>28022024911</v>
      </c>
      <c r="F770" s="68"/>
      <c r="G770" s="68">
        <v>5616270</v>
      </c>
      <c r="H770" s="68"/>
      <c r="I770" s="68" t="s">
        <v>5503</v>
      </c>
      <c r="J770" s="68" t="s">
        <v>5504</v>
      </c>
      <c r="K770" s="105" t="s">
        <v>5505</v>
      </c>
      <c r="L770" s="68" t="s">
        <v>5506</v>
      </c>
      <c r="M770" s="68" t="s">
        <v>3561</v>
      </c>
      <c r="N770" s="71">
        <v>5581988599187</v>
      </c>
      <c r="O770" s="71"/>
      <c r="P770" s="71"/>
      <c r="Q770" s="68" t="s">
        <v>66</v>
      </c>
      <c r="R770" s="68" t="str" cm="1">
        <f t="array" ref="R770">_xlfn.IFS(BaseClientes[[#This Row],[tipoDeCliente]]="ADVISOR","ADVISOR",BaseClientes[[#This Row],[tipoDeCliente]]="FAMILIA","RETENCAO",BaseClientes[[#This Row],[tipoDeCliente]]="RETENCAO","RETENCAO",BaseClientes[[#This Row],[tipoDeCliente]]="NORMAL","CONSULTORIA",BaseClientes[[#This Row],[tipoDeCliente]]="HIBRIDO","CONSULTORIA")</f>
        <v>CONSULTORIA</v>
      </c>
      <c r="S770" s="68" t="s">
        <v>49</v>
      </c>
      <c r="T770" s="68" t="s">
        <v>50</v>
      </c>
      <c r="U770" s="68" t="s">
        <v>5507</v>
      </c>
      <c r="V770" s="71">
        <v>5581988599187</v>
      </c>
      <c r="W770" s="69">
        <v>45350</v>
      </c>
      <c r="X770" s="69">
        <v>45350</v>
      </c>
      <c r="Y770" s="68" t="s">
        <v>5508</v>
      </c>
      <c r="Z770" s="68" t="s">
        <v>5509</v>
      </c>
      <c r="AA770" s="68" t="s">
        <v>5510</v>
      </c>
      <c r="AB770" s="68" t="s">
        <v>3912</v>
      </c>
      <c r="AC770" s="68"/>
      <c r="AD770" s="68" t="s">
        <v>54</v>
      </c>
      <c r="AE770" s="68" t="s">
        <v>176</v>
      </c>
      <c r="AF770" s="72">
        <v>1</v>
      </c>
      <c r="AG770" s="68">
        <v>8</v>
      </c>
      <c r="AH770" s="68" t="s">
        <v>54</v>
      </c>
      <c r="AI770" s="68" t="s">
        <v>56</v>
      </c>
      <c r="AJ770" s="68" t="s">
        <v>54</v>
      </c>
      <c r="AK770" s="68"/>
      <c r="AL770" s="69" t="s">
        <v>58</v>
      </c>
      <c r="AM770" s="69"/>
    </row>
    <row r="771" spans="1:39" ht="15" customHeight="1" x14ac:dyDescent="0.3">
      <c r="A771" s="68">
        <v>912</v>
      </c>
      <c r="B771" s="68" t="s">
        <v>3562</v>
      </c>
      <c r="C771" s="69">
        <v>31625</v>
      </c>
      <c r="D771" s="68" t="s">
        <v>72</v>
      </c>
      <c r="E771" s="71" t="str">
        <f t="shared" ref="E771:E834" si="2">_xlfn.CONCAT((TEXT(W771,"ddmmaaaa")),A771)</f>
        <v>26022024912</v>
      </c>
      <c r="F771" s="68">
        <v>15250865</v>
      </c>
      <c r="G771" s="68"/>
      <c r="H771" s="68"/>
      <c r="I771" s="68" t="s">
        <v>42</v>
      </c>
      <c r="J771" s="68" t="s">
        <v>5481</v>
      </c>
      <c r="K771" s="70" t="s">
        <v>5482</v>
      </c>
      <c r="L771" s="68" t="s">
        <v>5483</v>
      </c>
      <c r="M771" s="68" t="s">
        <v>3562</v>
      </c>
      <c r="N771" s="71">
        <v>5585999274115</v>
      </c>
      <c r="O771" s="71"/>
      <c r="P771" s="71"/>
      <c r="Q771" s="68" t="s">
        <v>66</v>
      </c>
      <c r="R771" s="68" t="str" cm="1">
        <f t="array" ref="R771">_xlfn.IFS(BaseClientes[[#This Row],[tipoDeCliente]]="ADVISOR","ADVISOR",BaseClientes[[#This Row],[tipoDeCliente]]="FAMILIA","RETENCAO",BaseClientes[[#This Row],[tipoDeCliente]]="RETENCAO","RETENCAO",BaseClientes[[#This Row],[tipoDeCliente]]="NORMAL","CONSULTORIA",BaseClientes[[#This Row],[tipoDeCliente]]="HIBRIDO","CONSULTORIA")</f>
        <v>CONSULTORIA</v>
      </c>
      <c r="S771" s="68" t="s">
        <v>406</v>
      </c>
      <c r="T771" s="68" t="s">
        <v>407</v>
      </c>
      <c r="U771" s="68" t="s">
        <v>5185</v>
      </c>
      <c r="V771" s="71">
        <v>5585999274115</v>
      </c>
      <c r="W771" s="69">
        <v>45348</v>
      </c>
      <c r="X771" s="69">
        <v>45348</v>
      </c>
      <c r="Y771" s="68" t="s">
        <v>5184</v>
      </c>
      <c r="Z771" s="68" t="s">
        <v>5184</v>
      </c>
      <c r="AA771" s="68" t="s">
        <v>3155</v>
      </c>
      <c r="AB771" s="68" t="s">
        <v>4407</v>
      </c>
      <c r="AC771" s="68" t="s">
        <v>53</v>
      </c>
      <c r="AD771" s="68" t="s">
        <v>54</v>
      </c>
      <c r="AE771" s="68" t="s">
        <v>176</v>
      </c>
      <c r="AF771" s="72">
        <v>1</v>
      </c>
      <c r="AG771" s="68">
        <v>8</v>
      </c>
      <c r="AH771" s="68" t="s">
        <v>54</v>
      </c>
      <c r="AI771" s="68" t="s">
        <v>56</v>
      </c>
      <c r="AJ771" s="68" t="s">
        <v>54</v>
      </c>
      <c r="AK771" s="68" t="str" cm="1">
        <f t="array" ref="AK7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1" s="69" t="s">
        <v>69</v>
      </c>
      <c r="AM771" s="69">
        <v>45551</v>
      </c>
    </row>
    <row r="772" spans="1:39" ht="15" customHeight="1" x14ac:dyDescent="0.3">
      <c r="A772" s="68">
        <v>913</v>
      </c>
      <c r="B772" s="68" t="s">
        <v>3203</v>
      </c>
      <c r="C772" s="69">
        <v>32725</v>
      </c>
      <c r="D772" s="68" t="s">
        <v>40</v>
      </c>
      <c r="E772" s="71" t="str">
        <f t="shared" si="2"/>
        <v>11032024913</v>
      </c>
      <c r="F772" s="68">
        <v>4848413</v>
      </c>
      <c r="G772" s="68">
        <v>5630638</v>
      </c>
      <c r="H772" s="68"/>
      <c r="I772" s="68" t="s">
        <v>5576</v>
      </c>
      <c r="J772" s="68" t="s">
        <v>5577</v>
      </c>
      <c r="K772" s="70" t="s">
        <v>5578</v>
      </c>
      <c r="L772" s="68" t="s">
        <v>5579</v>
      </c>
      <c r="M772" s="68" t="s">
        <v>3203</v>
      </c>
      <c r="N772" s="71">
        <v>5581971091113</v>
      </c>
      <c r="O772" s="71"/>
      <c r="P772" s="71"/>
      <c r="Q772" s="68" t="s">
        <v>7234</v>
      </c>
      <c r="R772" s="68" t="str" cm="1">
        <f t="array" ref="R772">_xlfn.IFS(BaseClientes[[#This Row],[tipoDeCliente]]="ADVISOR","ADVISOR",BaseClientes[[#This Row],[tipoDeCliente]]="FAMILIA","RETENCAO",BaseClientes[[#This Row],[tipoDeCliente]]="RETENCAO","RETENCAO",BaseClientes[[#This Row],[tipoDeCliente]]="NORMAL","CONSULTORIA",BaseClientes[[#This Row],[tipoDeCliente]]="HIBRIDO","CONSULTORIA")</f>
        <v>CONSULTORIA</v>
      </c>
      <c r="S772" s="68" t="s">
        <v>4067</v>
      </c>
      <c r="T772" s="68" t="s">
        <v>50</v>
      </c>
      <c r="U772" s="68" t="s">
        <v>5580</v>
      </c>
      <c r="V772" s="71">
        <v>5581971091113</v>
      </c>
      <c r="W772" s="69">
        <v>45362</v>
      </c>
      <c r="X772" s="69">
        <v>45362</v>
      </c>
      <c r="Y772" s="68" t="s">
        <v>3720</v>
      </c>
      <c r="Z772" s="68" t="s">
        <v>5579</v>
      </c>
      <c r="AA772" s="68" t="s">
        <v>3203</v>
      </c>
      <c r="AB772" s="68" t="s">
        <v>3902</v>
      </c>
      <c r="AC772" s="68"/>
      <c r="AD772" s="68" t="s">
        <v>54</v>
      </c>
      <c r="AE772" s="68" t="s">
        <v>176</v>
      </c>
      <c r="AF772" s="72">
        <v>1</v>
      </c>
      <c r="AG772" s="68">
        <v>8</v>
      </c>
      <c r="AH772" s="68" t="s">
        <v>54</v>
      </c>
      <c r="AI772" s="68" t="s">
        <v>56</v>
      </c>
      <c r="AJ772" s="68" t="s">
        <v>54</v>
      </c>
      <c r="AK772" s="68" t="str" cm="1">
        <f t="array" ref="AK7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2" s="69" t="s">
        <v>58</v>
      </c>
      <c r="AM772" s="69"/>
    </row>
    <row r="773" spans="1:39" ht="15" customHeight="1" x14ac:dyDescent="0.3">
      <c r="A773" s="68">
        <v>914</v>
      </c>
      <c r="B773" s="68" t="s">
        <v>3201</v>
      </c>
      <c r="C773" s="69">
        <v>22012</v>
      </c>
      <c r="D773" s="68" t="s">
        <v>40</v>
      </c>
      <c r="E773" s="71" t="str">
        <f t="shared" si="2"/>
        <v>11032024914</v>
      </c>
      <c r="F773" s="68"/>
      <c r="G773" s="1">
        <v>5345972</v>
      </c>
      <c r="H773" s="68"/>
      <c r="I773" s="68" t="s">
        <v>5581</v>
      </c>
      <c r="J773" s="68" t="s">
        <v>5582</v>
      </c>
      <c r="K773" s="70" t="s">
        <v>5583</v>
      </c>
      <c r="L773" s="68" t="s">
        <v>5584</v>
      </c>
      <c r="M773" s="68" t="s">
        <v>3201</v>
      </c>
      <c r="N773" s="71">
        <v>5581998990763</v>
      </c>
      <c r="O773" s="71"/>
      <c r="P773" s="71"/>
      <c r="Q773" s="68" t="s">
        <v>1749</v>
      </c>
      <c r="R773" s="68" t="str" cm="1">
        <f t="array" ref="R773">_xlfn.IFS(BaseClientes[[#This Row],[tipoDeCliente]]="ADVISOR","ADVISOR",BaseClientes[[#This Row],[tipoDeCliente]]="FAMILIA","RETENCAO",BaseClientes[[#This Row],[tipoDeCliente]]="RETENCAO","RETENCAO",BaseClientes[[#This Row],[tipoDeCliente]]="NORMAL","CONSULTORIA",BaseClientes[[#This Row],[tipoDeCliente]]="HIBRIDO","CONSULTORIA")</f>
        <v>CONSULTORIA</v>
      </c>
      <c r="S773" s="68" t="s">
        <v>49</v>
      </c>
      <c r="T773" s="68" t="s">
        <v>50</v>
      </c>
      <c r="U773" s="68" t="s">
        <v>5585</v>
      </c>
      <c r="V773" s="71">
        <v>5581998990763</v>
      </c>
      <c r="W773" s="69">
        <v>45362</v>
      </c>
      <c r="X773" s="69">
        <v>45362</v>
      </c>
      <c r="Y773" s="68" t="s">
        <v>3721</v>
      </c>
      <c r="Z773" s="68" t="s">
        <v>5584</v>
      </c>
      <c r="AA773" s="68" t="s">
        <v>3201</v>
      </c>
      <c r="AB773" s="68" t="s">
        <v>3950</v>
      </c>
      <c r="AC773" s="68"/>
      <c r="AD773" s="68" t="s">
        <v>54</v>
      </c>
      <c r="AE773" s="68" t="s">
        <v>176</v>
      </c>
      <c r="AF773" s="72">
        <v>1</v>
      </c>
      <c r="AG773" s="68">
        <v>8</v>
      </c>
      <c r="AH773" s="68" t="s">
        <v>54</v>
      </c>
      <c r="AI773" s="68" t="s">
        <v>56</v>
      </c>
      <c r="AJ773" s="68" t="s">
        <v>54</v>
      </c>
      <c r="AK773" s="68" t="str" cm="1">
        <f t="array" ref="AK7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3" s="69" t="s">
        <v>58</v>
      </c>
      <c r="AM773" s="69"/>
    </row>
    <row r="774" spans="1:39" ht="15" customHeight="1" x14ac:dyDescent="0.3">
      <c r="A774" s="68">
        <v>915</v>
      </c>
      <c r="B774" s="68" t="s">
        <v>3200</v>
      </c>
      <c r="C774" s="69">
        <v>31210</v>
      </c>
      <c r="D774" s="68" t="s">
        <v>40</v>
      </c>
      <c r="E774" s="71" t="str">
        <f t="shared" si="2"/>
        <v>08032024915</v>
      </c>
      <c r="F774" s="68">
        <v>13551480</v>
      </c>
      <c r="G774" s="68"/>
      <c r="H774" s="68"/>
      <c r="I774" s="68" t="s">
        <v>5559</v>
      </c>
      <c r="J774" s="68" t="s">
        <v>5560</v>
      </c>
      <c r="K774" s="105" t="s">
        <v>5561</v>
      </c>
      <c r="L774" s="68" t="s">
        <v>5562</v>
      </c>
      <c r="M774" s="68" t="s">
        <v>3200</v>
      </c>
      <c r="N774" s="71">
        <v>5581996490072</v>
      </c>
      <c r="O774" s="71"/>
      <c r="P774" s="71"/>
      <c r="Q774" s="68" t="s">
        <v>66</v>
      </c>
      <c r="R774" s="68" t="str" cm="1">
        <f t="array" ref="R774">_xlfn.IFS(BaseClientes[[#This Row],[tipoDeCliente]]="ADVISOR","ADVISOR",BaseClientes[[#This Row],[tipoDeCliente]]="FAMILIA","RETENCAO",BaseClientes[[#This Row],[tipoDeCliente]]="RETENCAO","RETENCAO",BaseClientes[[#This Row],[tipoDeCliente]]="NORMAL","CONSULTORIA",BaseClientes[[#This Row],[tipoDeCliente]]="HIBRIDO","CONSULTORIA")</f>
        <v>CONSULTORIA</v>
      </c>
      <c r="S774" s="68" t="s">
        <v>5084</v>
      </c>
      <c r="T774" s="68" t="s">
        <v>407</v>
      </c>
      <c r="U774" s="68" t="s">
        <v>5563</v>
      </c>
      <c r="V774" s="71">
        <v>5581996490072</v>
      </c>
      <c r="W774" s="69">
        <v>45359</v>
      </c>
      <c r="X774" s="69">
        <v>45359</v>
      </c>
      <c r="Y774" s="68" t="s">
        <v>3722</v>
      </c>
      <c r="Z774" s="68" t="s">
        <v>5562</v>
      </c>
      <c r="AA774" s="68" t="s">
        <v>3200</v>
      </c>
      <c r="AB774" s="68" t="s">
        <v>4006</v>
      </c>
      <c r="AC774" s="68"/>
      <c r="AD774" s="68" t="s">
        <v>54</v>
      </c>
      <c r="AE774" s="68" t="s">
        <v>176</v>
      </c>
      <c r="AF774" s="72">
        <v>1</v>
      </c>
      <c r="AG774" s="68">
        <v>8</v>
      </c>
      <c r="AH774" s="68" t="s">
        <v>54</v>
      </c>
      <c r="AI774" s="68" t="s">
        <v>56</v>
      </c>
      <c r="AJ774" s="68" t="s">
        <v>54</v>
      </c>
      <c r="AK774" s="68" t="str" cm="1">
        <f t="array" ref="AK7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4" s="69" t="s">
        <v>58</v>
      </c>
      <c r="AM774" s="69"/>
    </row>
    <row r="775" spans="1:39" ht="15" customHeight="1" x14ac:dyDescent="0.3">
      <c r="A775" s="68">
        <v>916</v>
      </c>
      <c r="B775" s="68" t="s">
        <v>3202</v>
      </c>
      <c r="C775" s="69">
        <v>32003</v>
      </c>
      <c r="D775" s="68" t="s">
        <v>72</v>
      </c>
      <c r="E775" s="71" t="str">
        <f t="shared" si="2"/>
        <v>11032024916</v>
      </c>
      <c r="F775" s="68">
        <v>3004138</v>
      </c>
      <c r="G775" s="68"/>
      <c r="H775" s="68"/>
      <c r="I775" s="68" t="s">
        <v>5567</v>
      </c>
      <c r="J775" s="68" t="s">
        <v>5568</v>
      </c>
      <c r="K775" s="105" t="s">
        <v>5569</v>
      </c>
      <c r="L775" s="68" t="s">
        <v>5570</v>
      </c>
      <c r="M775" s="68" t="s">
        <v>3202</v>
      </c>
      <c r="N775" s="71">
        <v>5511996436288</v>
      </c>
      <c r="O775" s="71"/>
      <c r="P775" s="71"/>
      <c r="Q775" s="68" t="s">
        <v>66</v>
      </c>
      <c r="R775" s="68" t="str" cm="1">
        <f t="array" ref="R775">_xlfn.IFS(BaseClientes[[#This Row],[tipoDeCliente]]="ADVISOR","ADVISOR",BaseClientes[[#This Row],[tipoDeCliente]]="FAMILIA","RETENCAO",BaseClientes[[#This Row],[tipoDeCliente]]="RETENCAO","RETENCAO",BaseClientes[[#This Row],[tipoDeCliente]]="NORMAL","CONSULTORIA",BaseClientes[[#This Row],[tipoDeCliente]]="HIBRIDO","CONSULTORIA")</f>
        <v>CONSULTORIA</v>
      </c>
      <c r="S775" s="68" t="s">
        <v>2799</v>
      </c>
      <c r="T775" s="68" t="s">
        <v>185</v>
      </c>
      <c r="U775" s="68" t="s">
        <v>5571</v>
      </c>
      <c r="V775" s="71">
        <v>5511996436288</v>
      </c>
      <c r="W775" s="69">
        <v>45362</v>
      </c>
      <c r="X775" s="69">
        <v>45362</v>
      </c>
      <c r="Y775" s="68" t="s">
        <v>3723</v>
      </c>
      <c r="Z775" s="68" t="s">
        <v>5570</v>
      </c>
      <c r="AA775" s="68" t="s">
        <v>3202</v>
      </c>
      <c r="AB775" s="68" t="s">
        <v>3893</v>
      </c>
      <c r="AC775" s="68"/>
      <c r="AD775" s="68" t="s">
        <v>54</v>
      </c>
      <c r="AE775" s="68" t="s">
        <v>176</v>
      </c>
      <c r="AF775" s="72">
        <v>1</v>
      </c>
      <c r="AG775" s="68">
        <v>8</v>
      </c>
      <c r="AH775" s="68" t="s">
        <v>54</v>
      </c>
      <c r="AI775" s="68" t="s">
        <v>56</v>
      </c>
      <c r="AJ775" s="68" t="s">
        <v>54</v>
      </c>
      <c r="AK775" s="68" t="str" cm="1">
        <f t="array" ref="AK7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5" s="69" t="s">
        <v>58</v>
      </c>
      <c r="AM775" s="69"/>
    </row>
    <row r="776" spans="1:39" ht="15" customHeight="1" x14ac:dyDescent="0.3">
      <c r="A776" s="68">
        <v>917</v>
      </c>
      <c r="B776" s="68" t="s">
        <v>3563</v>
      </c>
      <c r="C776" s="69">
        <v>32131</v>
      </c>
      <c r="D776" s="68" t="s">
        <v>40</v>
      </c>
      <c r="E776" s="71" t="str">
        <f t="shared" si="2"/>
        <v>11032024917</v>
      </c>
      <c r="F776" s="68">
        <v>4101961</v>
      </c>
      <c r="G776" s="68"/>
      <c r="H776" s="68"/>
      <c r="I776" s="68" t="s">
        <v>5572</v>
      </c>
      <c r="J776" s="68" t="s">
        <v>5573</v>
      </c>
      <c r="K776" s="105" t="s">
        <v>5574</v>
      </c>
      <c r="L776" s="68" t="s">
        <v>5575</v>
      </c>
      <c r="M776" s="68" t="s">
        <v>3563</v>
      </c>
      <c r="N776" s="71">
        <v>5511975594989</v>
      </c>
      <c r="O776" s="71"/>
      <c r="P776" s="71"/>
      <c r="Q776" s="68" t="s">
        <v>66</v>
      </c>
      <c r="R776" s="68" t="str" cm="1">
        <f t="array" ref="R776">_xlfn.IFS(BaseClientes[[#This Row],[tipoDeCliente]]="ADVISOR","ADVISOR",BaseClientes[[#This Row],[tipoDeCliente]]="FAMILIA","RETENCAO",BaseClientes[[#This Row],[tipoDeCliente]]="RETENCAO","RETENCAO",BaseClientes[[#This Row],[tipoDeCliente]]="NORMAL","CONSULTORIA",BaseClientes[[#This Row],[tipoDeCliente]]="HIBRIDO","CONSULTORIA")</f>
        <v>CONSULTORIA</v>
      </c>
      <c r="S776" s="68" t="s">
        <v>2799</v>
      </c>
      <c r="T776" s="68" t="s">
        <v>185</v>
      </c>
      <c r="U776" s="68" t="s">
        <v>5571</v>
      </c>
      <c r="V776" s="71">
        <v>5511975594989</v>
      </c>
      <c r="W776" s="69">
        <v>45362</v>
      </c>
      <c r="X776" s="69">
        <v>45362</v>
      </c>
      <c r="Y776" s="68" t="s">
        <v>3723</v>
      </c>
      <c r="Z776" s="68" t="s">
        <v>5575</v>
      </c>
      <c r="AA776" s="68" t="s">
        <v>3563</v>
      </c>
      <c r="AB776" s="68" t="s">
        <v>3893</v>
      </c>
      <c r="AC776" s="68"/>
      <c r="AD776" s="68" t="s">
        <v>54</v>
      </c>
      <c r="AE776" s="68" t="s">
        <v>176</v>
      </c>
      <c r="AF776" s="72">
        <v>1</v>
      </c>
      <c r="AG776" s="68">
        <v>8</v>
      </c>
      <c r="AH776" s="68" t="s">
        <v>54</v>
      </c>
      <c r="AI776" s="68" t="s">
        <v>56</v>
      </c>
      <c r="AJ776" s="68" t="s">
        <v>54</v>
      </c>
      <c r="AK776" s="68" t="str" cm="1">
        <f t="array" ref="AK7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6" s="69" t="s">
        <v>58</v>
      </c>
      <c r="AM776" s="69"/>
    </row>
    <row r="777" spans="1:39" ht="15" customHeight="1" x14ac:dyDescent="0.3">
      <c r="A777" s="68">
        <v>920</v>
      </c>
      <c r="B777" s="68" t="s">
        <v>2465</v>
      </c>
      <c r="C777" s="69">
        <v>36033</v>
      </c>
      <c r="D777" s="68" t="s">
        <v>40</v>
      </c>
      <c r="E777" s="71" t="str">
        <f t="shared" si="2"/>
        <v>17082022920</v>
      </c>
      <c r="F777" s="68"/>
      <c r="G777" s="68">
        <v>4500821</v>
      </c>
      <c r="H777" s="68"/>
      <c r="I777" s="68" t="s">
        <v>4321</v>
      </c>
      <c r="J777" s="68" t="s">
        <v>2468</v>
      </c>
      <c r="K777" s="70" t="s">
        <v>2469</v>
      </c>
      <c r="L777" s="68" t="s">
        <v>4322</v>
      </c>
      <c r="M777" s="68" t="s">
        <v>1983</v>
      </c>
      <c r="N777" s="71">
        <v>5581998374105</v>
      </c>
      <c r="O777" s="71"/>
      <c r="P777" s="71"/>
      <c r="Q777" s="68" t="s">
        <v>66</v>
      </c>
      <c r="R777" s="68" t="str" cm="1">
        <f t="array" ref="R777">_xlfn.IFS(BaseClientes[[#This Row],[tipoDeCliente]]="ADVISOR","ADVISOR",BaseClientes[[#This Row],[tipoDeCliente]]="FAMILIA","RETENCAO",BaseClientes[[#This Row],[tipoDeCliente]]="RETENCAO","RETENCAO",BaseClientes[[#This Row],[tipoDeCliente]]="NORMAL","CONSULTORIA",BaseClientes[[#This Row],[tipoDeCliente]]="HIBRIDO","CONSULTORIA")</f>
        <v>CONSULTORIA</v>
      </c>
      <c r="S777" s="68" t="s">
        <v>49</v>
      </c>
      <c r="T777" s="68" t="s">
        <v>50</v>
      </c>
      <c r="U777" s="68" t="s">
        <v>1066</v>
      </c>
      <c r="V777" s="71">
        <v>5581998374105</v>
      </c>
      <c r="W777" s="69">
        <v>44790</v>
      </c>
      <c r="X777" s="69">
        <v>44790</v>
      </c>
      <c r="Y777" s="68" t="s">
        <v>4278</v>
      </c>
      <c r="Z777" s="68" t="s">
        <v>4286</v>
      </c>
      <c r="AA777" s="68" t="s">
        <v>1995</v>
      </c>
      <c r="AB777" s="68" t="s">
        <v>3902</v>
      </c>
      <c r="AC777" s="68" t="s">
        <v>140</v>
      </c>
      <c r="AD777" s="68" t="s">
        <v>54</v>
      </c>
      <c r="AE777" s="68" t="s">
        <v>176</v>
      </c>
      <c r="AF777" s="72">
        <v>1</v>
      </c>
      <c r="AG777" s="68">
        <v>3</v>
      </c>
      <c r="AH777" s="68" t="s">
        <v>54</v>
      </c>
      <c r="AI777" s="68" t="s">
        <v>56</v>
      </c>
      <c r="AJ777" s="68" t="s">
        <v>54</v>
      </c>
      <c r="AK777" s="68" t="str" cm="1">
        <f t="array" ref="AK7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7" s="69" t="s">
        <v>58</v>
      </c>
      <c r="AM777" s="69"/>
    </row>
    <row r="778" spans="1:39" ht="15" customHeight="1" x14ac:dyDescent="0.3">
      <c r="A778" s="68">
        <v>921</v>
      </c>
      <c r="B778" s="68" t="s">
        <v>3215</v>
      </c>
      <c r="C778" s="69">
        <v>30979</v>
      </c>
      <c r="D778" s="68" t="s">
        <v>72</v>
      </c>
      <c r="E778" s="71" t="str">
        <f t="shared" si="2"/>
        <v>09022024921</v>
      </c>
      <c r="F778" s="68" t="s">
        <v>57</v>
      </c>
      <c r="G778" s="68"/>
      <c r="H778" s="68"/>
      <c r="I778" s="68" t="s">
        <v>42</v>
      </c>
      <c r="J778" s="68" t="s">
        <v>5398</v>
      </c>
      <c r="K778" s="70" t="s">
        <v>5399</v>
      </c>
      <c r="L778" s="68" t="s">
        <v>5408</v>
      </c>
      <c r="M778" s="68" t="s">
        <v>3215</v>
      </c>
      <c r="N778" s="71">
        <v>5511961290726</v>
      </c>
      <c r="O778" s="71"/>
      <c r="P778" s="71"/>
      <c r="Q778" s="68" t="s">
        <v>1749</v>
      </c>
      <c r="R778" s="68" t="str" cm="1">
        <f t="array" ref="R778">_xlfn.IFS(BaseClientes[[#This Row],[tipoDeCliente]]="ADVISOR","ADVISOR",BaseClientes[[#This Row],[tipoDeCliente]]="FAMILIA","RETENCAO",BaseClientes[[#This Row],[tipoDeCliente]]="RETENCAO","RETENCAO",BaseClientes[[#This Row],[tipoDeCliente]]="NORMAL","CONSULTORIA",BaseClientes[[#This Row],[tipoDeCliente]]="HIBRIDO","CONSULTORIA")</f>
        <v>CONSULTORIA</v>
      </c>
      <c r="S778" s="68" t="s">
        <v>4015</v>
      </c>
      <c r="T778" s="68" t="s">
        <v>185</v>
      </c>
      <c r="U778" s="68" t="s">
        <v>5401</v>
      </c>
      <c r="V778" s="71">
        <v>5511961290726</v>
      </c>
      <c r="W778" s="69">
        <v>45331</v>
      </c>
      <c r="X778" s="69">
        <v>45331</v>
      </c>
      <c r="Y778" s="68" t="s">
        <v>5400</v>
      </c>
      <c r="Z778" s="68" t="s">
        <v>5400</v>
      </c>
      <c r="AA778" s="68" t="s">
        <v>3215</v>
      </c>
      <c r="AB778" s="68" t="s">
        <v>3893</v>
      </c>
      <c r="AC778" s="68"/>
      <c r="AD778" s="68" t="s">
        <v>54</v>
      </c>
      <c r="AE778" s="68" t="s">
        <v>176</v>
      </c>
      <c r="AF778" s="72">
        <v>1</v>
      </c>
      <c r="AG778" s="68">
        <v>8</v>
      </c>
      <c r="AH778" s="68" t="s">
        <v>54</v>
      </c>
      <c r="AI778" s="68" t="s">
        <v>56</v>
      </c>
      <c r="AJ778" s="68" t="s">
        <v>54</v>
      </c>
      <c r="AK778" s="68" t="str" cm="1">
        <f t="array" ref="AK7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8" s="69" t="s">
        <v>69</v>
      </c>
      <c r="AM778" s="69">
        <v>45660</v>
      </c>
    </row>
    <row r="779" spans="1:39" ht="15" customHeight="1" x14ac:dyDescent="0.3">
      <c r="A779" s="68">
        <v>922</v>
      </c>
      <c r="B779" s="68" t="s">
        <v>3215</v>
      </c>
      <c r="C779" s="69">
        <v>30979</v>
      </c>
      <c r="D779" s="68" t="s">
        <v>72</v>
      </c>
      <c r="E779" s="71" t="str">
        <f t="shared" si="2"/>
        <v>09022024922</v>
      </c>
      <c r="F779" s="68"/>
      <c r="G779" s="68">
        <v>4864672</v>
      </c>
      <c r="H779" s="68"/>
      <c r="I779" s="68" t="s">
        <v>42</v>
      </c>
      <c r="J779" s="68" t="s">
        <v>5398</v>
      </c>
      <c r="K779" s="70" t="s">
        <v>5399</v>
      </c>
      <c r="L779" s="68" t="s">
        <v>5409</v>
      </c>
      <c r="M779" s="68" t="s">
        <v>3215</v>
      </c>
      <c r="N779" s="71">
        <v>5511961290726</v>
      </c>
      <c r="O779" s="71"/>
      <c r="P779" s="71"/>
      <c r="Q779" s="68" t="s">
        <v>1749</v>
      </c>
      <c r="R779" s="68" t="str" cm="1">
        <f t="array" ref="R779">_xlfn.IFS(BaseClientes[[#This Row],[tipoDeCliente]]="ADVISOR","ADVISOR",BaseClientes[[#This Row],[tipoDeCliente]]="FAMILIA","RETENCAO",BaseClientes[[#This Row],[tipoDeCliente]]="RETENCAO","RETENCAO",BaseClientes[[#This Row],[tipoDeCliente]]="NORMAL","CONSULTORIA",BaseClientes[[#This Row],[tipoDeCliente]]="HIBRIDO","CONSULTORIA")</f>
        <v>CONSULTORIA</v>
      </c>
      <c r="S779" s="68" t="s">
        <v>4015</v>
      </c>
      <c r="T779" s="68" t="s">
        <v>185</v>
      </c>
      <c r="U779" s="68" t="s">
        <v>5401</v>
      </c>
      <c r="V779" s="71">
        <v>5511961290726</v>
      </c>
      <c r="W779" s="69">
        <v>45331</v>
      </c>
      <c r="X779" s="69">
        <v>45331</v>
      </c>
      <c r="Y779" s="68" t="s">
        <v>5400</v>
      </c>
      <c r="Z779" s="68" t="s">
        <v>5400</v>
      </c>
      <c r="AA779" s="68" t="s">
        <v>3215</v>
      </c>
      <c r="AB779" s="68" t="s">
        <v>3893</v>
      </c>
      <c r="AC779" s="68"/>
      <c r="AD779" s="68" t="s">
        <v>54</v>
      </c>
      <c r="AE779" s="68" t="s">
        <v>176</v>
      </c>
      <c r="AF779" s="72">
        <v>1</v>
      </c>
      <c r="AG779" s="68">
        <v>8</v>
      </c>
      <c r="AH779" s="68" t="s">
        <v>54</v>
      </c>
      <c r="AI779" s="68" t="s">
        <v>56</v>
      </c>
      <c r="AJ779" s="68" t="s">
        <v>54</v>
      </c>
      <c r="AK779" s="68" t="str" cm="1">
        <f t="array" ref="AK7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9" s="69" t="s">
        <v>69</v>
      </c>
      <c r="AM779" s="69">
        <v>45660</v>
      </c>
    </row>
    <row r="780" spans="1:39" ht="15" customHeight="1" x14ac:dyDescent="0.3">
      <c r="A780" s="68">
        <v>923</v>
      </c>
      <c r="B780" s="68" t="s">
        <v>3566</v>
      </c>
      <c r="C780" s="69"/>
      <c r="D780" s="68" t="s">
        <v>84</v>
      </c>
      <c r="E780" s="71" t="str">
        <f t="shared" si="2"/>
        <v>12052022923</v>
      </c>
      <c r="F780" s="68"/>
      <c r="G780" s="68">
        <v>5317564</v>
      </c>
      <c r="H780" s="68"/>
      <c r="I780" s="68" t="s">
        <v>42</v>
      </c>
      <c r="J780" s="68" t="s">
        <v>4236</v>
      </c>
      <c r="K780" s="70" t="s">
        <v>4237</v>
      </c>
      <c r="L780" s="68" t="s">
        <v>4238</v>
      </c>
      <c r="M780" s="68" t="s">
        <v>1909</v>
      </c>
      <c r="N780" s="71">
        <v>5511998773185</v>
      </c>
      <c r="O780" s="71"/>
      <c r="P780" s="71"/>
      <c r="Q780" s="68" t="s">
        <v>66</v>
      </c>
      <c r="R780" s="68" t="str" cm="1">
        <f t="array" ref="R780">_xlfn.IFS(BaseClientes[[#This Row],[tipoDeCliente]]="ADVISOR","ADVISOR",BaseClientes[[#This Row],[tipoDeCliente]]="FAMILIA","RETENCAO",BaseClientes[[#This Row],[tipoDeCliente]]="RETENCAO","RETENCAO",BaseClientes[[#This Row],[tipoDeCliente]]="NORMAL","CONSULTORIA",BaseClientes[[#This Row],[tipoDeCliente]]="HIBRIDO","CONSULTORIA")</f>
        <v>CONSULTORIA</v>
      </c>
      <c r="S780" s="68" t="s">
        <v>2799</v>
      </c>
      <c r="T780" s="68" t="s">
        <v>185</v>
      </c>
      <c r="U780" s="68" t="s">
        <v>4239</v>
      </c>
      <c r="V780" s="71">
        <v>5511998773185</v>
      </c>
      <c r="W780" s="69">
        <v>44693</v>
      </c>
      <c r="X780" s="69">
        <v>44693</v>
      </c>
      <c r="Y780" s="68" t="s">
        <v>1914</v>
      </c>
      <c r="Z780" s="68" t="s">
        <v>4240</v>
      </c>
      <c r="AA780" s="68" t="s">
        <v>3554</v>
      </c>
      <c r="AB780" s="68" t="s">
        <v>3902</v>
      </c>
      <c r="AC780" s="68" t="s">
        <v>53</v>
      </c>
      <c r="AD780" s="68" t="s">
        <v>54</v>
      </c>
      <c r="AE780" s="68" t="s">
        <v>176</v>
      </c>
      <c r="AF780" s="72">
        <v>1</v>
      </c>
      <c r="AG780" s="68">
        <v>2</v>
      </c>
      <c r="AH780" s="68" t="s">
        <v>54</v>
      </c>
      <c r="AI780" s="68" t="s">
        <v>56</v>
      </c>
      <c r="AJ780" s="68" t="s">
        <v>54</v>
      </c>
      <c r="AK780" s="68" t="str" cm="1">
        <f t="array" ref="AK7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0" s="69" t="s">
        <v>58</v>
      </c>
      <c r="AM780" s="69"/>
    </row>
    <row r="781" spans="1:39" ht="15" customHeight="1" x14ac:dyDescent="0.3">
      <c r="A781" s="68">
        <v>924</v>
      </c>
      <c r="B781" s="68" t="s">
        <v>3567</v>
      </c>
      <c r="C781" s="69">
        <v>31277</v>
      </c>
      <c r="D781" s="68" t="s">
        <v>72</v>
      </c>
      <c r="E781" s="71" t="str">
        <f t="shared" si="2"/>
        <v>23022024924</v>
      </c>
      <c r="F781" s="68">
        <v>3586047</v>
      </c>
      <c r="G781" s="68"/>
      <c r="H781" s="68"/>
      <c r="I781" s="68" t="s">
        <v>5453</v>
      </c>
      <c r="J781" s="68" t="s">
        <v>5454</v>
      </c>
      <c r="K781" s="70" t="s">
        <v>5455</v>
      </c>
      <c r="L781" s="68" t="s">
        <v>5456</v>
      </c>
      <c r="M781" s="68" t="s">
        <v>3567</v>
      </c>
      <c r="N781" s="71">
        <v>5511981081900</v>
      </c>
      <c r="O781" s="71"/>
      <c r="P781" s="71"/>
      <c r="Q781" s="68" t="s">
        <v>66</v>
      </c>
      <c r="R781" s="68" t="str" cm="1">
        <f t="array" ref="R781">_xlfn.IFS(BaseClientes[[#This Row],[tipoDeCliente]]="ADVISOR","ADVISOR",BaseClientes[[#This Row],[tipoDeCliente]]="FAMILIA","RETENCAO",BaseClientes[[#This Row],[tipoDeCliente]]="RETENCAO","RETENCAO",BaseClientes[[#This Row],[tipoDeCliente]]="NORMAL","CONSULTORIA",BaseClientes[[#This Row],[tipoDeCliente]]="HIBRIDO","CONSULTORIA")</f>
        <v>CONSULTORIA</v>
      </c>
      <c r="S781" s="68" t="s">
        <v>2799</v>
      </c>
      <c r="T781" s="68" t="s">
        <v>185</v>
      </c>
      <c r="U781" s="68" t="s">
        <v>5457</v>
      </c>
      <c r="V781" s="71">
        <v>5511981081900</v>
      </c>
      <c r="W781" s="69">
        <v>45345</v>
      </c>
      <c r="X781" s="69">
        <v>45345</v>
      </c>
      <c r="Y781" s="68" t="s">
        <v>3711</v>
      </c>
      <c r="Z781" s="68" t="s">
        <v>5451</v>
      </c>
      <c r="AA781" s="68" t="s">
        <v>3186</v>
      </c>
      <c r="AB781" s="68" t="s">
        <v>3902</v>
      </c>
      <c r="AC781" s="68"/>
      <c r="AD781" s="68" t="s">
        <v>54</v>
      </c>
      <c r="AE781" s="68" t="s">
        <v>176</v>
      </c>
      <c r="AF781" s="72">
        <v>1</v>
      </c>
      <c r="AG781" s="68">
        <v>8</v>
      </c>
      <c r="AH781" s="68" t="s">
        <v>54</v>
      </c>
      <c r="AI781" s="68" t="s">
        <v>54</v>
      </c>
      <c r="AJ781" s="68" t="s">
        <v>54</v>
      </c>
      <c r="AK781" s="68" t="str" cm="1">
        <f t="array" ref="AK7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1" s="69" t="s">
        <v>58</v>
      </c>
      <c r="AM781" s="69"/>
    </row>
    <row r="782" spans="1:39" ht="15" customHeight="1" x14ac:dyDescent="0.3">
      <c r="A782" s="68">
        <v>925</v>
      </c>
      <c r="B782" s="68" t="s">
        <v>3568</v>
      </c>
      <c r="C782" s="69">
        <v>33756</v>
      </c>
      <c r="D782" s="68" t="s">
        <v>40</v>
      </c>
      <c r="E782" s="71" t="str">
        <f t="shared" si="2"/>
        <v>14032024925</v>
      </c>
      <c r="F782" s="68">
        <v>14260026</v>
      </c>
      <c r="G782" s="68"/>
      <c r="H782" s="68"/>
      <c r="I782" s="68" t="s">
        <v>5591</v>
      </c>
      <c r="J782" s="68" t="s">
        <v>5592</v>
      </c>
      <c r="K782" s="70" t="s">
        <v>5593</v>
      </c>
      <c r="L782" s="68" t="s">
        <v>5594</v>
      </c>
      <c r="M782" s="68" t="s">
        <v>3568</v>
      </c>
      <c r="N782" s="71">
        <v>5581991090750</v>
      </c>
      <c r="O782" s="71"/>
      <c r="P782" s="71"/>
      <c r="Q782" s="68" t="s">
        <v>66</v>
      </c>
      <c r="R782" s="68" t="str" cm="1">
        <f t="array" ref="R782">_xlfn.IFS(BaseClientes[[#This Row],[tipoDeCliente]]="ADVISOR","ADVISOR",BaseClientes[[#This Row],[tipoDeCliente]]="FAMILIA","RETENCAO",BaseClientes[[#This Row],[tipoDeCliente]]="RETENCAO","RETENCAO",BaseClientes[[#This Row],[tipoDeCliente]]="NORMAL","CONSULTORIA",BaseClientes[[#This Row],[tipoDeCliente]]="HIBRIDO","CONSULTORIA")</f>
        <v>CONSULTORIA</v>
      </c>
      <c r="S782" s="68" t="s">
        <v>4614</v>
      </c>
      <c r="T782" s="68" t="s">
        <v>50</v>
      </c>
      <c r="U782" s="68" t="s">
        <v>5595</v>
      </c>
      <c r="V782" s="71">
        <v>5581991090750</v>
      </c>
      <c r="W782" s="69">
        <v>45365</v>
      </c>
      <c r="X782" s="69">
        <v>45365</v>
      </c>
      <c r="Y782" s="68" t="s">
        <v>4013</v>
      </c>
      <c r="Z782" s="68" t="s">
        <v>4012</v>
      </c>
      <c r="AA782" s="68" t="s">
        <v>546</v>
      </c>
      <c r="AB782" s="68" t="s">
        <v>5596</v>
      </c>
      <c r="AC782" s="68"/>
      <c r="AD782" s="68"/>
      <c r="AE782" s="68" t="s">
        <v>176</v>
      </c>
      <c r="AF782" s="72">
        <v>1</v>
      </c>
      <c r="AG782" s="68">
        <v>1</v>
      </c>
      <c r="AH782" s="68" t="s">
        <v>54</v>
      </c>
      <c r="AI782" s="68" t="s">
        <v>56</v>
      </c>
      <c r="AJ782" s="68" t="s">
        <v>54</v>
      </c>
      <c r="AK782" s="68" t="str" cm="1">
        <f t="array" ref="AK7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2" s="69" t="s">
        <v>58</v>
      </c>
      <c r="AM782" s="69"/>
    </row>
    <row r="783" spans="1:39" ht="15" customHeight="1" x14ac:dyDescent="0.3">
      <c r="A783" s="68">
        <v>926</v>
      </c>
      <c r="B783" s="68" t="s">
        <v>3204</v>
      </c>
      <c r="C783" s="69">
        <v>29241</v>
      </c>
      <c r="D783" s="68" t="s">
        <v>40</v>
      </c>
      <c r="E783" s="71" t="str">
        <f t="shared" si="2"/>
        <v>13032024926</v>
      </c>
      <c r="F783" s="68">
        <v>3959902</v>
      </c>
      <c r="G783" s="68"/>
      <c r="H783" s="68"/>
      <c r="I783" s="68" t="s">
        <v>5586</v>
      </c>
      <c r="J783" s="68" t="s">
        <v>5587</v>
      </c>
      <c r="K783" s="70" t="s">
        <v>5588</v>
      </c>
      <c r="L783" s="68" t="s">
        <v>5589</v>
      </c>
      <c r="M783" s="68" t="s">
        <v>3204</v>
      </c>
      <c r="N783" s="71">
        <v>5511982172172</v>
      </c>
      <c r="O783" s="71" t="s">
        <v>65</v>
      </c>
      <c r="P783" s="71"/>
      <c r="Q783" s="68" t="s">
        <v>1749</v>
      </c>
      <c r="R783" s="68" t="str" cm="1">
        <f t="array" ref="R783">_xlfn.IFS(BaseClientes[[#This Row],[tipoDeCliente]]="ADVISOR","ADVISOR",BaseClientes[[#This Row],[tipoDeCliente]]="FAMILIA","RETENCAO",BaseClientes[[#This Row],[tipoDeCliente]]="RETENCAO","RETENCAO",BaseClientes[[#This Row],[tipoDeCliente]]="NORMAL","CONSULTORIA",BaseClientes[[#This Row],[tipoDeCliente]]="HIBRIDO","CONSULTORIA")</f>
        <v>CONSULTORIA</v>
      </c>
      <c r="S783" s="68" t="s">
        <v>2799</v>
      </c>
      <c r="T783" s="68" t="s">
        <v>185</v>
      </c>
      <c r="U783" s="68" t="s">
        <v>5590</v>
      </c>
      <c r="V783" s="71">
        <v>5511982172172</v>
      </c>
      <c r="W783" s="69">
        <v>45364</v>
      </c>
      <c r="X783" s="69">
        <v>45365</v>
      </c>
      <c r="Y783" s="68" t="s">
        <v>3724</v>
      </c>
      <c r="Z783" s="68" t="s">
        <v>5589</v>
      </c>
      <c r="AA783" s="68" t="s">
        <v>3204</v>
      </c>
      <c r="AB783" s="68" t="s">
        <v>3950</v>
      </c>
      <c r="AC783" s="68"/>
      <c r="AD783" s="68" t="s">
        <v>54</v>
      </c>
      <c r="AE783" s="68" t="s">
        <v>176</v>
      </c>
      <c r="AF783" s="72">
        <v>1</v>
      </c>
      <c r="AG783" s="68">
        <v>8</v>
      </c>
      <c r="AH783" s="68" t="s">
        <v>54</v>
      </c>
      <c r="AI783" s="68" t="s">
        <v>56</v>
      </c>
      <c r="AJ783" s="68" t="s">
        <v>54</v>
      </c>
      <c r="AK783" s="68" t="str" cm="1">
        <f t="array" ref="AK7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3" s="69" t="s">
        <v>58</v>
      </c>
      <c r="AM783" s="69"/>
    </row>
    <row r="784" spans="1:39" ht="15" customHeight="1" x14ac:dyDescent="0.3">
      <c r="A784" s="68">
        <v>927</v>
      </c>
      <c r="B784" s="68" t="s">
        <v>3186</v>
      </c>
      <c r="C784" s="69">
        <v>31231</v>
      </c>
      <c r="D784" s="68" t="s">
        <v>40</v>
      </c>
      <c r="E784" s="71" t="str">
        <f t="shared" si="2"/>
        <v>23022024927</v>
      </c>
      <c r="F784" s="68"/>
      <c r="G784" s="68" t="s">
        <v>57</v>
      </c>
      <c r="H784" s="68"/>
      <c r="I784" s="68" t="s">
        <v>42</v>
      </c>
      <c r="J784" s="68" t="s">
        <v>5449</v>
      </c>
      <c r="K784" s="70" t="s">
        <v>5450</v>
      </c>
      <c r="L784" s="68" t="s">
        <v>5461</v>
      </c>
      <c r="M784" s="68" t="s">
        <v>3186</v>
      </c>
      <c r="N784" s="71">
        <v>5511982638283</v>
      </c>
      <c r="O784" s="71"/>
      <c r="P784" s="71"/>
      <c r="Q784" s="68" t="s">
        <v>66</v>
      </c>
      <c r="R784" s="68" t="str" cm="1">
        <f t="array" ref="R784">_xlfn.IFS(BaseClientes[[#This Row],[tipoDeCliente]]="ADVISOR","ADVISOR",BaseClientes[[#This Row],[tipoDeCliente]]="FAMILIA","RETENCAO",BaseClientes[[#This Row],[tipoDeCliente]]="RETENCAO","RETENCAO",BaseClientes[[#This Row],[tipoDeCliente]]="NORMAL","CONSULTORIA",BaseClientes[[#This Row],[tipoDeCliente]]="HIBRIDO","CONSULTORIA")</f>
        <v>CONSULTORIA</v>
      </c>
      <c r="S784" s="68" t="s">
        <v>2799</v>
      </c>
      <c r="T784" s="68" t="s">
        <v>185</v>
      </c>
      <c r="U784" s="68" t="s">
        <v>5452</v>
      </c>
      <c r="V784" s="71">
        <v>5511982638283</v>
      </c>
      <c r="W784" s="69">
        <v>45345</v>
      </c>
      <c r="X784" s="69">
        <v>45345</v>
      </c>
      <c r="Y784" s="68" t="s">
        <v>3711</v>
      </c>
      <c r="Z784" s="68" t="s">
        <v>3711</v>
      </c>
      <c r="AA784" s="68" t="s">
        <v>3186</v>
      </c>
      <c r="AB784" s="68" t="s">
        <v>3902</v>
      </c>
      <c r="AC784" s="68"/>
      <c r="AD784" s="68" t="s">
        <v>54</v>
      </c>
      <c r="AE784" s="68" t="s">
        <v>176</v>
      </c>
      <c r="AF784" s="72">
        <v>1</v>
      </c>
      <c r="AG784" s="68">
        <v>8</v>
      </c>
      <c r="AH784" s="68" t="s">
        <v>54</v>
      </c>
      <c r="AI784" s="68" t="s">
        <v>54</v>
      </c>
      <c r="AJ784" s="68" t="s">
        <v>54</v>
      </c>
      <c r="AK784" s="68" t="str" cm="1">
        <f t="array" ref="AK7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4" s="69" t="s">
        <v>69</v>
      </c>
      <c r="AM784" s="69">
        <v>45597</v>
      </c>
    </row>
    <row r="785" spans="1:39" ht="15" customHeight="1" x14ac:dyDescent="0.3">
      <c r="A785" s="68">
        <v>928</v>
      </c>
      <c r="B785" s="68" t="s">
        <v>3569</v>
      </c>
      <c r="C785" s="69">
        <v>32339</v>
      </c>
      <c r="D785" s="68" t="s">
        <v>72</v>
      </c>
      <c r="E785" s="71" t="str">
        <f t="shared" si="2"/>
        <v>28022024928</v>
      </c>
      <c r="F785" s="68">
        <v>3866027</v>
      </c>
      <c r="G785" s="68"/>
      <c r="H785" s="68"/>
      <c r="I785" s="68" t="s">
        <v>5511</v>
      </c>
      <c r="J785" s="68" t="s">
        <v>5512</v>
      </c>
      <c r="K785" s="70" t="s">
        <v>5513</v>
      </c>
      <c r="L785" s="68" t="s">
        <v>5514</v>
      </c>
      <c r="M785" s="68" t="s">
        <v>3569</v>
      </c>
      <c r="N785" s="71">
        <v>5581996759655</v>
      </c>
      <c r="O785" s="71" t="s">
        <v>65</v>
      </c>
      <c r="P785" s="71"/>
      <c r="Q785" s="68" t="s">
        <v>66</v>
      </c>
      <c r="R785" s="68" t="str" cm="1">
        <f t="array" ref="R785">_xlfn.IFS(BaseClientes[[#This Row],[tipoDeCliente]]="ADVISOR","ADVISOR",BaseClientes[[#This Row],[tipoDeCliente]]="FAMILIA","RETENCAO",BaseClientes[[#This Row],[tipoDeCliente]]="RETENCAO","RETENCAO",BaseClientes[[#This Row],[tipoDeCliente]]="NORMAL","CONSULTORIA",BaseClientes[[#This Row],[tipoDeCliente]]="HIBRIDO","CONSULTORIA")</f>
        <v>CONSULTORIA</v>
      </c>
      <c r="S785" s="68" t="s">
        <v>49</v>
      </c>
      <c r="T785" s="68" t="s">
        <v>50</v>
      </c>
      <c r="U785" s="68" t="s">
        <v>5515</v>
      </c>
      <c r="V785" s="71">
        <v>5581996759655</v>
      </c>
      <c r="W785" s="69">
        <v>45350</v>
      </c>
      <c r="X785" s="69">
        <v>45350</v>
      </c>
      <c r="Y785" s="68" t="s">
        <v>5508</v>
      </c>
      <c r="Z785" s="68" t="s">
        <v>5509</v>
      </c>
      <c r="AA785" s="68" t="s">
        <v>5510</v>
      </c>
      <c r="AB785" s="68" t="s">
        <v>3893</v>
      </c>
      <c r="AC785" s="68"/>
      <c r="AD785" s="68" t="s">
        <v>54</v>
      </c>
      <c r="AE785" s="68" t="s">
        <v>176</v>
      </c>
      <c r="AF785" s="72">
        <v>1</v>
      </c>
      <c r="AG785" s="68">
        <v>8</v>
      </c>
      <c r="AH785" s="68" t="s">
        <v>54</v>
      </c>
      <c r="AI785" s="68" t="s">
        <v>54</v>
      </c>
      <c r="AJ785" s="68" t="s">
        <v>54</v>
      </c>
      <c r="AK785" s="68" t="str" cm="1">
        <f t="array" ref="AK7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5" s="69" t="s">
        <v>58</v>
      </c>
      <c r="AM785" s="69"/>
    </row>
    <row r="786" spans="1:39" ht="15" customHeight="1" x14ac:dyDescent="0.3">
      <c r="A786" s="68">
        <v>929</v>
      </c>
      <c r="B786" s="68" t="s">
        <v>3205</v>
      </c>
      <c r="C786" s="69">
        <v>30936</v>
      </c>
      <c r="D786" s="68" t="s">
        <v>40</v>
      </c>
      <c r="E786" s="71" t="str">
        <f t="shared" si="2"/>
        <v>14032024929</v>
      </c>
      <c r="F786" s="68">
        <v>69782</v>
      </c>
      <c r="G786" s="68"/>
      <c r="H786" s="68"/>
      <c r="I786" s="68" t="s">
        <v>42</v>
      </c>
      <c r="J786" s="68" t="s">
        <v>5597</v>
      </c>
      <c r="K786" s="70" t="s">
        <v>5598</v>
      </c>
      <c r="L786" s="68" t="s">
        <v>3725</v>
      </c>
      <c r="M786" s="68" t="s">
        <v>3205</v>
      </c>
      <c r="N786" s="71">
        <v>5553991538737</v>
      </c>
      <c r="O786" s="71"/>
      <c r="P786" s="71"/>
      <c r="Q786" s="68" t="s">
        <v>66</v>
      </c>
      <c r="R786" s="68" t="str" cm="1">
        <f t="array" ref="R786">_xlfn.IFS(BaseClientes[[#This Row],[tipoDeCliente]]="ADVISOR","ADVISOR",BaseClientes[[#This Row],[tipoDeCliente]]="FAMILIA","RETENCAO",BaseClientes[[#This Row],[tipoDeCliente]]="RETENCAO","RETENCAO",BaseClientes[[#This Row],[tipoDeCliente]]="NORMAL","CONSULTORIA",BaseClientes[[#This Row],[tipoDeCliente]]="HIBRIDO","CONSULTORIA")</f>
        <v>CONSULTORIA</v>
      </c>
      <c r="S786" s="68" t="s">
        <v>860</v>
      </c>
      <c r="T786" s="68" t="s">
        <v>861</v>
      </c>
      <c r="U786" s="68" t="s">
        <v>5599</v>
      </c>
      <c r="V786" s="71">
        <v>5553991538737</v>
      </c>
      <c r="W786" s="69">
        <v>45365</v>
      </c>
      <c r="X786" s="69">
        <v>45365</v>
      </c>
      <c r="Y786" s="68" t="s">
        <v>3725</v>
      </c>
      <c r="Z786" s="68" t="s">
        <v>3725</v>
      </c>
      <c r="AA786" s="68" t="s">
        <v>3205</v>
      </c>
      <c r="AB786" s="68" t="s">
        <v>5600</v>
      </c>
      <c r="AC786" s="68"/>
      <c r="AD786" s="68" t="s">
        <v>54</v>
      </c>
      <c r="AE786" s="68" t="s">
        <v>176</v>
      </c>
      <c r="AF786" s="72">
        <v>1</v>
      </c>
      <c r="AG786" s="68">
        <v>8</v>
      </c>
      <c r="AH786" s="68" t="s">
        <v>54</v>
      </c>
      <c r="AI786" s="68" t="s">
        <v>56</v>
      </c>
      <c r="AJ786" s="68" t="s">
        <v>54</v>
      </c>
      <c r="AK786" s="68" t="str" cm="1">
        <f t="array" ref="AK7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6" s="69" t="s">
        <v>69</v>
      </c>
      <c r="AM786" s="69"/>
    </row>
    <row r="787" spans="1:39" ht="15" customHeight="1" x14ac:dyDescent="0.3">
      <c r="A787" s="68">
        <v>930</v>
      </c>
      <c r="B787" s="68" t="s">
        <v>575</v>
      </c>
      <c r="C787" s="69">
        <v>31373</v>
      </c>
      <c r="D787" s="68" t="s">
        <v>72</v>
      </c>
      <c r="E787" s="71" t="str">
        <f t="shared" si="2"/>
        <v>14122020930</v>
      </c>
      <c r="F787" s="68">
        <v>15062503</v>
      </c>
      <c r="G787" s="68"/>
      <c r="H787" s="68"/>
      <c r="I787" s="68" t="s">
        <v>3977</v>
      </c>
      <c r="J787" s="68" t="s">
        <v>578</v>
      </c>
      <c r="K787" s="70" t="s">
        <v>579</v>
      </c>
      <c r="L787" s="68" t="s">
        <v>3978</v>
      </c>
      <c r="M787" s="68" t="s">
        <v>561</v>
      </c>
      <c r="N787" s="71">
        <v>5511994394227</v>
      </c>
      <c r="O787" s="71" t="s">
        <v>106</v>
      </c>
      <c r="P787" s="71" t="s">
        <v>42</v>
      </c>
      <c r="Q787" s="68" t="s">
        <v>66</v>
      </c>
      <c r="R787" s="68" t="str" cm="1">
        <f t="array" ref="R787">_xlfn.IFS(BaseClientes[[#This Row],[tipoDeCliente]]="ADVISOR","ADVISOR",BaseClientes[[#This Row],[tipoDeCliente]]="FAMILIA","RETENCAO",BaseClientes[[#This Row],[tipoDeCliente]]="RETENCAO","RETENCAO",BaseClientes[[#This Row],[tipoDeCliente]]="NORMAL","CONSULTORIA",BaseClientes[[#This Row],[tipoDeCliente]]="HIBRIDO","CONSULTORIA")</f>
        <v>CONSULTORIA</v>
      </c>
      <c r="S787" s="68" t="s">
        <v>581</v>
      </c>
      <c r="T787" s="68" t="s">
        <v>582</v>
      </c>
      <c r="U787" s="68" t="s">
        <v>583</v>
      </c>
      <c r="V787" s="71">
        <v>5551984092211</v>
      </c>
      <c r="W787" s="69">
        <v>44179</v>
      </c>
      <c r="X787" s="69">
        <v>44223</v>
      </c>
      <c r="Y787" s="68" t="s">
        <v>3974</v>
      </c>
      <c r="Z787" s="68" t="s">
        <v>3976</v>
      </c>
      <c r="AA787" s="68" t="s">
        <v>575</v>
      </c>
      <c r="AB787" s="68" t="s">
        <v>584</v>
      </c>
      <c r="AC787" s="68" t="s">
        <v>53</v>
      </c>
      <c r="AD787" s="68" t="s">
        <v>54</v>
      </c>
      <c r="AE787" s="68" t="s">
        <v>176</v>
      </c>
      <c r="AF787" s="72">
        <v>1</v>
      </c>
      <c r="AG787" s="68">
        <v>1</v>
      </c>
      <c r="AH787" s="68" t="s">
        <v>54</v>
      </c>
      <c r="AI787" s="68" t="s">
        <v>56</v>
      </c>
      <c r="AJ787" s="68" t="s">
        <v>54</v>
      </c>
      <c r="AK787" s="68" t="str" cm="1">
        <f t="array" ref="AK7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7" s="69" t="s">
        <v>58</v>
      </c>
      <c r="AM787" s="69"/>
    </row>
    <row r="788" spans="1:39" ht="15" customHeight="1" x14ac:dyDescent="0.3">
      <c r="A788" s="68">
        <v>931</v>
      </c>
      <c r="B788" s="68" t="s">
        <v>3199</v>
      </c>
      <c r="C788" s="69">
        <v>29480</v>
      </c>
      <c r="D788" s="68" t="s">
        <v>72</v>
      </c>
      <c r="E788" s="71" t="str">
        <f t="shared" si="2"/>
        <v>07032024931</v>
      </c>
      <c r="F788" s="68">
        <v>253441</v>
      </c>
      <c r="G788" s="68"/>
      <c r="H788" s="68"/>
      <c r="I788" s="187" t="s">
        <v>5553</v>
      </c>
      <c r="J788" s="68" t="s">
        <v>5549</v>
      </c>
      <c r="K788" s="70" t="s">
        <v>5550</v>
      </c>
      <c r="L788" s="68" t="s">
        <v>5554</v>
      </c>
      <c r="M788" s="68" t="s">
        <v>3199</v>
      </c>
      <c r="N788" s="71">
        <v>5581991477561</v>
      </c>
      <c r="O788" s="71"/>
      <c r="P788" s="71"/>
      <c r="Q788" s="68" t="s">
        <v>66</v>
      </c>
      <c r="R788" s="68" t="str" cm="1">
        <f t="array" ref="R788">_xlfn.IFS(BaseClientes[[#This Row],[tipoDeCliente]]="ADVISOR","ADVISOR",BaseClientes[[#This Row],[tipoDeCliente]]="FAMILIA","RETENCAO",BaseClientes[[#This Row],[tipoDeCliente]]="RETENCAO","RETENCAO",BaseClientes[[#This Row],[tipoDeCliente]]="NORMAL","CONSULTORIA",BaseClientes[[#This Row],[tipoDeCliente]]="HIBRIDO","CONSULTORIA")</f>
        <v>CONSULTORIA</v>
      </c>
      <c r="S788" s="68" t="s">
        <v>49</v>
      </c>
      <c r="T788" s="68" t="s">
        <v>50</v>
      </c>
      <c r="U788" s="68" t="s">
        <v>5552</v>
      </c>
      <c r="V788" s="71">
        <v>5581991477561</v>
      </c>
      <c r="W788" s="69">
        <v>45358</v>
      </c>
      <c r="X788" s="69">
        <v>45358</v>
      </c>
      <c r="Y788" s="68" t="s">
        <v>3717</v>
      </c>
      <c r="Z788" s="68" t="s">
        <v>5551</v>
      </c>
      <c r="AA788" s="68" t="s">
        <v>3199</v>
      </c>
      <c r="AB788" s="68" t="s">
        <v>3893</v>
      </c>
      <c r="AC788" s="68"/>
      <c r="AD788" s="68" t="s">
        <v>54</v>
      </c>
      <c r="AE788" s="68" t="s">
        <v>176</v>
      </c>
      <c r="AF788" s="72">
        <v>1</v>
      </c>
      <c r="AG788" s="68">
        <v>8</v>
      </c>
      <c r="AH788" s="68" t="s">
        <v>54</v>
      </c>
      <c r="AI788" s="68" t="s">
        <v>56</v>
      </c>
      <c r="AJ788" s="68" t="s">
        <v>54</v>
      </c>
      <c r="AK788" s="68" t="str" cm="1">
        <f t="array" ref="AK7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8" s="69" t="s">
        <v>58</v>
      </c>
      <c r="AM788" s="69"/>
    </row>
    <row r="789" spans="1:39" ht="15" customHeight="1" x14ac:dyDescent="0.3">
      <c r="A789" s="68">
        <v>932</v>
      </c>
      <c r="B789" s="68" t="s">
        <v>5609</v>
      </c>
      <c r="C789" s="69">
        <v>31867</v>
      </c>
      <c r="D789" s="68" t="s">
        <v>72</v>
      </c>
      <c r="E789" s="71" t="str">
        <f t="shared" si="2"/>
        <v>18032024932</v>
      </c>
      <c r="F789" s="68">
        <v>2509705</v>
      </c>
      <c r="G789" s="68"/>
      <c r="H789" s="68"/>
      <c r="I789" s="68" t="s">
        <v>5610</v>
      </c>
      <c r="J789" s="68" t="s">
        <v>5611</v>
      </c>
      <c r="K789" s="70" t="s">
        <v>5612</v>
      </c>
      <c r="L789" s="68" t="s">
        <v>5613</v>
      </c>
      <c r="M789" s="68" t="s">
        <v>3570</v>
      </c>
      <c r="N789" s="71">
        <v>5581996519682</v>
      </c>
      <c r="O789" s="71"/>
      <c r="P789" s="71"/>
      <c r="Q789" s="68" t="s">
        <v>66</v>
      </c>
      <c r="R789" s="68" t="str" cm="1">
        <f t="array" ref="R789">_xlfn.IFS(BaseClientes[[#This Row],[tipoDeCliente]]="ADVISOR","ADVISOR",BaseClientes[[#This Row],[tipoDeCliente]]="FAMILIA","RETENCAO",BaseClientes[[#This Row],[tipoDeCliente]]="RETENCAO","RETENCAO",BaseClientes[[#This Row],[tipoDeCliente]]="NORMAL","CONSULTORIA",BaseClientes[[#This Row],[tipoDeCliente]]="HIBRIDO","CONSULTORIA")</f>
        <v>CONSULTORIA</v>
      </c>
      <c r="S789" s="68" t="s">
        <v>906</v>
      </c>
      <c r="T789" s="68" t="s">
        <v>185</v>
      </c>
      <c r="U789" s="68" t="s">
        <v>5608</v>
      </c>
      <c r="V789" s="71">
        <v>5581996519682</v>
      </c>
      <c r="W789" s="69">
        <v>45369</v>
      </c>
      <c r="X789" s="69">
        <v>45369</v>
      </c>
      <c r="Y789" s="68" t="s">
        <v>3726</v>
      </c>
      <c r="Z789" s="68" t="s">
        <v>5607</v>
      </c>
      <c r="AA789" s="68" t="s">
        <v>3206</v>
      </c>
      <c r="AB789" s="68" t="s">
        <v>5286</v>
      </c>
      <c r="AC789" s="68"/>
      <c r="AD789" s="68" t="s">
        <v>54</v>
      </c>
      <c r="AE789" s="68" t="s">
        <v>176</v>
      </c>
      <c r="AF789" s="72">
        <v>1</v>
      </c>
      <c r="AG789" s="68">
        <v>8</v>
      </c>
      <c r="AH789" s="68" t="s">
        <v>54</v>
      </c>
      <c r="AI789" s="68" t="s">
        <v>54</v>
      </c>
      <c r="AJ789" s="68" t="s">
        <v>54</v>
      </c>
      <c r="AK789" s="68" t="str" cm="1">
        <f t="array" ref="AK7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9" s="69" t="s">
        <v>58</v>
      </c>
      <c r="AM789" s="69"/>
    </row>
    <row r="790" spans="1:39" ht="15" customHeight="1" x14ac:dyDescent="0.3">
      <c r="A790" s="68">
        <v>933</v>
      </c>
      <c r="B790" s="68" t="s">
        <v>3571</v>
      </c>
      <c r="C790" s="69">
        <v>28604</v>
      </c>
      <c r="D790" s="68" t="s">
        <v>40</v>
      </c>
      <c r="E790" s="71" t="str">
        <f t="shared" si="2"/>
        <v>18032024933</v>
      </c>
      <c r="F790" s="68">
        <v>4309696</v>
      </c>
      <c r="G790" s="68">
        <v>8837980</v>
      </c>
      <c r="H790" s="68"/>
      <c r="I790" s="68" t="s">
        <v>5604</v>
      </c>
      <c r="J790" s="68" t="s">
        <v>5605</v>
      </c>
      <c r="K790" s="70" t="s">
        <v>5606</v>
      </c>
      <c r="L790" s="68" t="s">
        <v>5607</v>
      </c>
      <c r="M790" s="68" t="s">
        <v>3206</v>
      </c>
      <c r="N790" s="71">
        <v>5581998867799</v>
      </c>
      <c r="O790" s="71"/>
      <c r="P790" s="71"/>
      <c r="Q790" s="68" t="s">
        <v>66</v>
      </c>
      <c r="R790" s="68" t="str" cm="1">
        <f t="array" ref="R790">_xlfn.IFS(BaseClientes[[#This Row],[tipoDeCliente]]="ADVISOR","ADVISOR",BaseClientes[[#This Row],[tipoDeCliente]]="FAMILIA","RETENCAO",BaseClientes[[#This Row],[tipoDeCliente]]="RETENCAO","RETENCAO",BaseClientes[[#This Row],[tipoDeCliente]]="NORMAL","CONSULTORIA",BaseClientes[[#This Row],[tipoDeCliente]]="HIBRIDO","CONSULTORIA")</f>
        <v>CONSULTORIA</v>
      </c>
      <c r="S790" s="68" t="s">
        <v>906</v>
      </c>
      <c r="T790" s="68" t="s">
        <v>185</v>
      </c>
      <c r="U790" s="68" t="s">
        <v>5608</v>
      </c>
      <c r="V790" s="71">
        <v>5581998867799</v>
      </c>
      <c r="W790" s="69">
        <v>45369</v>
      </c>
      <c r="X790" s="69">
        <v>45369</v>
      </c>
      <c r="Y790" s="68" t="s">
        <v>3726</v>
      </c>
      <c r="Z790" s="68" t="s">
        <v>5607</v>
      </c>
      <c r="AA790" s="68" t="s">
        <v>3206</v>
      </c>
      <c r="AB790" s="68" t="s">
        <v>3912</v>
      </c>
      <c r="AC790" s="68"/>
      <c r="AD790" s="68" t="s">
        <v>54</v>
      </c>
      <c r="AE790" s="68" t="s">
        <v>176</v>
      </c>
      <c r="AF790" s="72">
        <v>1</v>
      </c>
      <c r="AG790" s="68">
        <v>8</v>
      </c>
      <c r="AH790" s="68" t="s">
        <v>54</v>
      </c>
      <c r="AI790" s="68" t="s">
        <v>54</v>
      </c>
      <c r="AJ790" s="68" t="s">
        <v>54</v>
      </c>
      <c r="AK790" s="68" t="str" cm="1">
        <f t="array" ref="AK7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0" s="69" t="s">
        <v>58</v>
      </c>
      <c r="AM790" s="69"/>
    </row>
    <row r="791" spans="1:39" ht="15" customHeight="1" x14ac:dyDescent="0.3">
      <c r="A791" s="68">
        <v>934</v>
      </c>
      <c r="B791" s="68" t="s">
        <v>3572</v>
      </c>
      <c r="C791" s="69">
        <v>35507</v>
      </c>
      <c r="D791" s="68" t="s">
        <v>72</v>
      </c>
      <c r="E791" s="71" t="str">
        <f t="shared" si="2"/>
        <v>07032024934</v>
      </c>
      <c r="F791" s="68">
        <v>4823821</v>
      </c>
      <c r="G791" s="68"/>
      <c r="H791" s="68"/>
      <c r="I791" s="68" t="s">
        <v>5555</v>
      </c>
      <c r="J791" s="68" t="s">
        <v>5556</v>
      </c>
      <c r="K791" s="70" t="s">
        <v>5557</v>
      </c>
      <c r="L791" s="68" t="s">
        <v>5558</v>
      </c>
      <c r="M791" s="68" t="s">
        <v>3572</v>
      </c>
      <c r="N791" s="71">
        <v>5581996571670</v>
      </c>
      <c r="O791" s="71"/>
      <c r="P791" s="71"/>
      <c r="Q791" s="68" t="s">
        <v>66</v>
      </c>
      <c r="R791" s="68" t="str" cm="1">
        <f t="array" ref="R791">_xlfn.IFS(BaseClientes[[#This Row],[tipoDeCliente]]="ADVISOR","ADVISOR",BaseClientes[[#This Row],[tipoDeCliente]]="FAMILIA","RETENCAO",BaseClientes[[#This Row],[tipoDeCliente]]="RETENCAO","RETENCAO",BaseClientes[[#This Row],[tipoDeCliente]]="NORMAL","CONSULTORIA",BaseClientes[[#This Row],[tipoDeCliente]]="HIBRIDO","CONSULTORIA")</f>
        <v>CONSULTORIA</v>
      </c>
      <c r="S791" s="68" t="s">
        <v>49</v>
      </c>
      <c r="T791" s="68" t="s">
        <v>50</v>
      </c>
      <c r="U791" s="68" t="s">
        <v>1066</v>
      </c>
      <c r="V791" s="71">
        <v>5581996571670</v>
      </c>
      <c r="W791" s="69">
        <v>45358</v>
      </c>
      <c r="X791" s="69">
        <v>45358</v>
      </c>
      <c r="Y791" s="68" t="s">
        <v>4278</v>
      </c>
      <c r="Z791" s="68" t="s">
        <v>5558</v>
      </c>
      <c r="AA791" s="68" t="s">
        <v>3572</v>
      </c>
      <c r="AB791" s="68" t="s">
        <v>3912</v>
      </c>
      <c r="AC791" s="68" t="s">
        <v>140</v>
      </c>
      <c r="AD791" s="68" t="s">
        <v>56</v>
      </c>
      <c r="AE791" s="68" t="s">
        <v>176</v>
      </c>
      <c r="AF791" s="72">
        <v>1</v>
      </c>
      <c r="AG791" s="68">
        <v>3</v>
      </c>
      <c r="AH791" s="68" t="s">
        <v>54</v>
      </c>
      <c r="AI791" s="68" t="s">
        <v>56</v>
      </c>
      <c r="AJ791" s="68" t="s">
        <v>54</v>
      </c>
      <c r="AK791" s="68" t="str" cm="1">
        <f t="array" ref="AK7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1" s="69" t="s">
        <v>58</v>
      </c>
      <c r="AM791" s="69"/>
    </row>
    <row r="792" spans="1:39" ht="15" customHeight="1" x14ac:dyDescent="0.3">
      <c r="A792" s="68">
        <v>935</v>
      </c>
      <c r="B792" s="68" t="s">
        <v>3207</v>
      </c>
      <c r="C792" s="69">
        <v>35167</v>
      </c>
      <c r="D792" s="68" t="s">
        <v>40</v>
      </c>
      <c r="E792" s="71" t="str">
        <f t="shared" si="2"/>
        <v>19032024935</v>
      </c>
      <c r="F792" s="68">
        <v>15253517</v>
      </c>
      <c r="G792" s="68"/>
      <c r="H792" s="68"/>
      <c r="I792" s="68" t="s">
        <v>5614</v>
      </c>
      <c r="J792" s="68" t="s">
        <v>5615</v>
      </c>
      <c r="K792" s="105" t="s">
        <v>5616</v>
      </c>
      <c r="L792" s="68" t="s">
        <v>5617</v>
      </c>
      <c r="M792" s="68" t="s">
        <v>3207</v>
      </c>
      <c r="N792" s="71">
        <v>5562982277900</v>
      </c>
      <c r="O792" s="71"/>
      <c r="P792" s="71"/>
      <c r="Q792" s="68" t="s">
        <v>66</v>
      </c>
      <c r="R792" s="68" t="str" cm="1">
        <f t="array" ref="R792">_xlfn.IFS(BaseClientes[[#This Row],[tipoDeCliente]]="ADVISOR","ADVISOR",BaseClientes[[#This Row],[tipoDeCliente]]="FAMILIA","RETENCAO",BaseClientes[[#This Row],[tipoDeCliente]]="RETENCAO","RETENCAO",BaseClientes[[#This Row],[tipoDeCliente]]="NORMAL","CONSULTORIA",BaseClientes[[#This Row],[tipoDeCliente]]="HIBRIDO","CONSULTORIA")</f>
        <v>CONSULTORIA</v>
      </c>
      <c r="S792" s="68" t="s">
        <v>2459</v>
      </c>
      <c r="T792" s="68" t="s">
        <v>605</v>
      </c>
      <c r="U792" s="68" t="s">
        <v>5618</v>
      </c>
      <c r="V792" s="71">
        <v>5562982277900</v>
      </c>
      <c r="W792" s="69">
        <v>45370</v>
      </c>
      <c r="X792" s="69">
        <v>45370</v>
      </c>
      <c r="Y792" s="68" t="s">
        <v>3727</v>
      </c>
      <c r="Z792" s="68" t="s">
        <v>5617</v>
      </c>
      <c r="AA792" s="68" t="s">
        <v>3207</v>
      </c>
      <c r="AB792" s="68" t="s">
        <v>4318</v>
      </c>
      <c r="AC792" s="68"/>
      <c r="AD792" s="68"/>
      <c r="AE792" s="68" t="s">
        <v>176</v>
      </c>
      <c r="AF792" s="72">
        <v>1</v>
      </c>
      <c r="AG792" s="68">
        <v>8</v>
      </c>
      <c r="AH792" s="68" t="s">
        <v>54</v>
      </c>
      <c r="AI792" s="68" t="s">
        <v>56</v>
      </c>
      <c r="AJ792" s="68" t="s">
        <v>54</v>
      </c>
      <c r="AK792" s="68" t="str" cm="1">
        <f t="array" ref="AK7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2" s="69" t="s">
        <v>58</v>
      </c>
      <c r="AM792" s="69"/>
    </row>
    <row r="793" spans="1:39" ht="15" customHeight="1" x14ac:dyDescent="0.3">
      <c r="A793" s="68">
        <v>936</v>
      </c>
      <c r="B793" s="68" t="s">
        <v>3573</v>
      </c>
      <c r="C793" s="69">
        <v>31714</v>
      </c>
      <c r="D793" s="68" t="s">
        <v>72</v>
      </c>
      <c r="E793" s="71" t="str">
        <f t="shared" si="2"/>
        <v>14032024936</v>
      </c>
      <c r="F793" s="68">
        <v>15204091</v>
      </c>
      <c r="G793" s="68"/>
      <c r="H793" s="68"/>
      <c r="I793" s="68" t="s">
        <v>42</v>
      </c>
      <c r="J793" s="68" t="s">
        <v>5601</v>
      </c>
      <c r="K793" s="70" t="s">
        <v>5602</v>
      </c>
      <c r="L793" s="68" t="s">
        <v>5603</v>
      </c>
      <c r="M793" s="68" t="s">
        <v>3573</v>
      </c>
      <c r="N793" s="71">
        <v>5591985331000</v>
      </c>
      <c r="O793" s="71"/>
      <c r="P793" s="71"/>
      <c r="Q793" s="68" t="s">
        <v>66</v>
      </c>
      <c r="R793" s="68" t="str" cm="1">
        <f t="array" ref="R793">_xlfn.IFS(BaseClientes[[#This Row],[tipoDeCliente]]="ADVISOR","ADVISOR",BaseClientes[[#This Row],[tipoDeCliente]]="FAMILIA","RETENCAO",BaseClientes[[#This Row],[tipoDeCliente]]="RETENCAO","RETENCAO",BaseClientes[[#This Row],[tipoDeCliente]]="NORMAL","CONSULTORIA",BaseClientes[[#This Row],[tipoDeCliente]]="HIBRIDO","CONSULTORIA")</f>
        <v>CONSULTORIA</v>
      </c>
      <c r="S793" s="68" t="s">
        <v>860</v>
      </c>
      <c r="T793" s="68" t="s">
        <v>861</v>
      </c>
      <c r="U793" s="68" t="s">
        <v>5599</v>
      </c>
      <c r="V793" s="71">
        <v>5553991091228</v>
      </c>
      <c r="W793" s="69">
        <v>45365</v>
      </c>
      <c r="X793" s="69">
        <v>45365</v>
      </c>
      <c r="Y793" s="68" t="s">
        <v>3725</v>
      </c>
      <c r="Z793" s="68" t="s">
        <v>3725</v>
      </c>
      <c r="AA793" s="68" t="s">
        <v>3205</v>
      </c>
      <c r="AB793" s="68" t="s">
        <v>3920</v>
      </c>
      <c r="AC793" s="68"/>
      <c r="AD793" s="68" t="s">
        <v>54</v>
      </c>
      <c r="AE793" s="68" t="s">
        <v>176</v>
      </c>
      <c r="AF793" s="72">
        <v>1</v>
      </c>
      <c r="AG793" s="68">
        <v>8</v>
      </c>
      <c r="AH793" s="68" t="s">
        <v>54</v>
      </c>
      <c r="AI793" s="68" t="s">
        <v>56</v>
      </c>
      <c r="AJ793" s="68" t="s">
        <v>54</v>
      </c>
      <c r="AK793" s="68" t="str" cm="1">
        <f t="array" ref="AK7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3" s="69" t="s">
        <v>69</v>
      </c>
      <c r="AM793" s="69"/>
    </row>
    <row r="794" spans="1:39" ht="15" customHeight="1" x14ac:dyDescent="0.3">
      <c r="A794" s="68">
        <v>937</v>
      </c>
      <c r="B794" s="68" t="s">
        <v>3208</v>
      </c>
      <c r="C794" s="69">
        <v>29595</v>
      </c>
      <c r="D794" s="68" t="s">
        <v>72</v>
      </c>
      <c r="E794" s="71" t="str">
        <f t="shared" si="2"/>
        <v>20032024937</v>
      </c>
      <c r="F794" s="68"/>
      <c r="G794" s="68">
        <v>5354084</v>
      </c>
      <c r="H794" s="68"/>
      <c r="I794" s="68" t="s">
        <v>5624</v>
      </c>
      <c r="J794" s="68" t="s">
        <v>5625</v>
      </c>
      <c r="K794" s="70" t="s">
        <v>5626</v>
      </c>
      <c r="L794" s="68" t="s">
        <v>5627</v>
      </c>
      <c r="M794" s="68" t="s">
        <v>3208</v>
      </c>
      <c r="N794" s="71">
        <v>5581994311302</v>
      </c>
      <c r="O794" s="71"/>
      <c r="P794" s="71"/>
      <c r="Q794" s="68" t="s">
        <v>66</v>
      </c>
      <c r="R794" s="68" t="str" cm="1">
        <f t="array" ref="R794">_xlfn.IFS(BaseClientes[[#This Row],[tipoDeCliente]]="ADVISOR","ADVISOR",BaseClientes[[#This Row],[tipoDeCliente]]="FAMILIA","RETENCAO",BaseClientes[[#This Row],[tipoDeCliente]]="RETENCAO","RETENCAO",BaseClientes[[#This Row],[tipoDeCliente]]="NORMAL","CONSULTORIA",BaseClientes[[#This Row],[tipoDeCliente]]="HIBRIDO","CONSULTORIA")</f>
        <v>CONSULTORIA</v>
      </c>
      <c r="S794" s="68" t="s">
        <v>49</v>
      </c>
      <c r="T794" s="68" t="s">
        <v>50</v>
      </c>
      <c r="U794" s="68" t="s">
        <v>4464</v>
      </c>
      <c r="V794" s="71">
        <v>5581994311302</v>
      </c>
      <c r="W794" s="69">
        <v>45371</v>
      </c>
      <c r="X794" s="69">
        <v>45371</v>
      </c>
      <c r="Y794" s="68" t="s">
        <v>5205</v>
      </c>
      <c r="Z794" s="68" t="s">
        <v>5627</v>
      </c>
      <c r="AA794" s="68" t="s">
        <v>3208</v>
      </c>
      <c r="AB794" s="68" t="s">
        <v>838</v>
      </c>
      <c r="AC794" s="68"/>
      <c r="AD794" s="68" t="s">
        <v>54</v>
      </c>
      <c r="AE794" s="68" t="s">
        <v>176</v>
      </c>
      <c r="AF794" s="72">
        <v>1</v>
      </c>
      <c r="AG794" s="68">
        <v>8</v>
      </c>
      <c r="AH794" s="68" t="s">
        <v>54</v>
      </c>
      <c r="AI794" s="68" t="s">
        <v>56</v>
      </c>
      <c r="AJ794" s="68" t="s">
        <v>54</v>
      </c>
      <c r="AK794" s="68" t="str" cm="1">
        <f t="array" ref="AK7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4" s="69" t="s">
        <v>58</v>
      </c>
      <c r="AM794" s="69"/>
    </row>
    <row r="795" spans="1:39" ht="15" customHeight="1" x14ac:dyDescent="0.3">
      <c r="A795" s="68">
        <v>938</v>
      </c>
      <c r="B795" s="68" t="s">
        <v>3574</v>
      </c>
      <c r="C795" s="69">
        <v>29113</v>
      </c>
      <c r="D795" s="68" t="s">
        <v>72</v>
      </c>
      <c r="E795" s="71" t="str">
        <f t="shared" si="2"/>
        <v>20112023938</v>
      </c>
      <c r="F795" s="68"/>
      <c r="G795" s="68">
        <v>5241049</v>
      </c>
      <c r="H795" s="68"/>
      <c r="I795" s="68" t="s">
        <v>42</v>
      </c>
      <c r="J795" s="68" t="s">
        <v>5146</v>
      </c>
      <c r="K795" s="70" t="s">
        <v>5147</v>
      </c>
      <c r="L795" s="68" t="s">
        <v>5148</v>
      </c>
      <c r="M795" s="68" t="s">
        <v>3574</v>
      </c>
      <c r="N795" s="71">
        <v>5581999798969</v>
      </c>
      <c r="O795" s="71" t="s">
        <v>65</v>
      </c>
      <c r="P795" s="71"/>
      <c r="Q795" s="68" t="s">
        <v>1513</v>
      </c>
      <c r="R795" s="68" t="str" cm="1">
        <f t="array" ref="R795">_xlfn.IFS(BaseClientes[[#This Row],[tipoDeCliente]]="ADVISOR","ADVISOR",BaseClientes[[#This Row],[tipoDeCliente]]="FAMILIA","RETENCAO",BaseClientes[[#This Row],[tipoDeCliente]]="RETENCAO","RETENCAO",BaseClientes[[#This Row],[tipoDeCliente]]="NORMAL","CONSULTORIA",BaseClientes[[#This Row],[tipoDeCliente]]="HIBRIDO","CONSULTORIA")</f>
        <v>CONSULTORIA</v>
      </c>
      <c r="S795" s="68" t="s">
        <v>2799</v>
      </c>
      <c r="T795" s="68" t="s">
        <v>185</v>
      </c>
      <c r="U795" s="68" t="s">
        <v>5139</v>
      </c>
      <c r="V795" s="71">
        <v>5581999798969</v>
      </c>
      <c r="W795" s="69">
        <v>45250</v>
      </c>
      <c r="X795" s="69">
        <v>45250</v>
      </c>
      <c r="Y795" s="68" t="s">
        <v>3678</v>
      </c>
      <c r="Z795" s="68" t="s">
        <v>5138</v>
      </c>
      <c r="AA795" s="68" t="s">
        <v>3152</v>
      </c>
      <c r="AB795" s="68" t="s">
        <v>3920</v>
      </c>
      <c r="AC795" s="68" t="s">
        <v>53</v>
      </c>
      <c r="AD795" s="68" t="s">
        <v>54</v>
      </c>
      <c r="AE795" s="68" t="s">
        <v>176</v>
      </c>
      <c r="AF795" s="72">
        <v>1</v>
      </c>
      <c r="AG795" s="68">
        <v>8</v>
      </c>
      <c r="AH795" s="68" t="s">
        <v>54</v>
      </c>
      <c r="AI795" s="68" t="s">
        <v>56</v>
      </c>
      <c r="AJ795" s="68" t="s">
        <v>54</v>
      </c>
      <c r="AK795" s="68" t="str" cm="1">
        <f t="array" ref="AK7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5" s="69" t="s">
        <v>58</v>
      </c>
      <c r="AM795" s="69"/>
    </row>
    <row r="796" spans="1:39" ht="15" customHeight="1" x14ac:dyDescent="0.3">
      <c r="A796" s="68">
        <v>939</v>
      </c>
      <c r="B796" s="68" t="s">
        <v>3195</v>
      </c>
      <c r="C796" s="69">
        <v>30105</v>
      </c>
      <c r="D796" s="68" t="s">
        <v>72</v>
      </c>
      <c r="E796" s="71" t="str">
        <f t="shared" si="2"/>
        <v>01032024939</v>
      </c>
      <c r="F796" s="68">
        <v>2465703</v>
      </c>
      <c r="G796" s="68"/>
      <c r="H796" s="68"/>
      <c r="I796" s="68" t="s">
        <v>5533</v>
      </c>
      <c r="J796" s="68" t="s">
        <v>5534</v>
      </c>
      <c r="K796" s="70" t="s">
        <v>5535</v>
      </c>
      <c r="L796" s="68" t="s">
        <v>5536</v>
      </c>
      <c r="M796" s="68" t="s">
        <v>3195</v>
      </c>
      <c r="N796" s="71">
        <v>5511966487764</v>
      </c>
      <c r="O796" s="71" t="s">
        <v>106</v>
      </c>
      <c r="P796" s="71"/>
      <c r="Q796" s="68" t="s">
        <v>66</v>
      </c>
      <c r="R796" s="68" t="str" cm="1">
        <f t="array" ref="R796">_xlfn.IFS(BaseClientes[[#This Row],[tipoDeCliente]]="ADVISOR","ADVISOR",BaseClientes[[#This Row],[tipoDeCliente]]="FAMILIA","RETENCAO",BaseClientes[[#This Row],[tipoDeCliente]]="RETENCAO","RETENCAO",BaseClientes[[#This Row],[tipoDeCliente]]="NORMAL","CONSULTORIA",BaseClientes[[#This Row],[tipoDeCliente]]="HIBRIDO","CONSULTORIA")</f>
        <v>CONSULTORIA</v>
      </c>
      <c r="S796" s="68" t="s">
        <v>2799</v>
      </c>
      <c r="T796" s="68" t="s">
        <v>185</v>
      </c>
      <c r="U796" s="68" t="s">
        <v>5537</v>
      </c>
      <c r="V796" s="71">
        <v>5511966487764</v>
      </c>
      <c r="W796" s="69">
        <v>45352</v>
      </c>
      <c r="X796" s="69">
        <v>45352</v>
      </c>
      <c r="Y796" s="68" t="s">
        <v>3729</v>
      </c>
      <c r="Z796" s="68" t="s">
        <v>5536</v>
      </c>
      <c r="AA796" s="68" t="s">
        <v>3195</v>
      </c>
      <c r="AB796" s="68"/>
      <c r="AC796" s="68"/>
      <c r="AD796" s="68" t="s">
        <v>54</v>
      </c>
      <c r="AE796" s="68" t="s">
        <v>176</v>
      </c>
      <c r="AF796" s="72">
        <v>1</v>
      </c>
      <c r="AG796" s="68">
        <v>8</v>
      </c>
      <c r="AH796" s="68" t="s">
        <v>54</v>
      </c>
      <c r="AI796" s="68" t="s">
        <v>56</v>
      </c>
      <c r="AJ796" s="68" t="s">
        <v>54</v>
      </c>
      <c r="AK796" s="68" t="str" cm="1">
        <f t="array" ref="AK7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6" s="69" t="s">
        <v>58</v>
      </c>
      <c r="AM796" s="69"/>
    </row>
    <row r="797" spans="1:39" ht="15" customHeight="1" x14ac:dyDescent="0.3">
      <c r="A797" s="68">
        <v>940</v>
      </c>
      <c r="B797" s="68" t="s">
        <v>3200</v>
      </c>
      <c r="C797" s="69">
        <v>31210</v>
      </c>
      <c r="D797" s="68" t="s">
        <v>40</v>
      </c>
      <c r="E797" s="71" t="str">
        <f t="shared" si="2"/>
        <v>08032024940</v>
      </c>
      <c r="F797" s="68">
        <v>2655063</v>
      </c>
      <c r="G797" s="68"/>
      <c r="H797" s="68"/>
      <c r="I797" s="68" t="s">
        <v>5564</v>
      </c>
      <c r="J797" s="68" t="s">
        <v>5560</v>
      </c>
      <c r="K797" s="105" t="s">
        <v>5561</v>
      </c>
      <c r="L797" s="68" t="s">
        <v>5565</v>
      </c>
      <c r="M797" s="68" t="s">
        <v>3200</v>
      </c>
      <c r="N797" s="71">
        <v>5581996490072</v>
      </c>
      <c r="O797" s="71"/>
      <c r="P797" s="71"/>
      <c r="Q797" s="68" t="s">
        <v>66</v>
      </c>
      <c r="R797" s="68" t="str" cm="1">
        <f t="array" ref="R797">_xlfn.IFS(BaseClientes[[#This Row],[tipoDeCliente]]="ADVISOR","ADVISOR",BaseClientes[[#This Row],[tipoDeCliente]]="FAMILIA","RETENCAO",BaseClientes[[#This Row],[tipoDeCliente]]="RETENCAO","RETENCAO",BaseClientes[[#This Row],[tipoDeCliente]]="NORMAL","CONSULTORIA",BaseClientes[[#This Row],[tipoDeCliente]]="HIBRIDO","CONSULTORIA")</f>
        <v>CONSULTORIA</v>
      </c>
      <c r="S797" s="68" t="s">
        <v>5084</v>
      </c>
      <c r="T797" s="68" t="s">
        <v>407</v>
      </c>
      <c r="U797" s="68" t="s">
        <v>5563</v>
      </c>
      <c r="V797" s="71">
        <v>5581996490072</v>
      </c>
      <c r="W797" s="69">
        <v>45359</v>
      </c>
      <c r="X797" s="69">
        <v>45359</v>
      </c>
      <c r="Y797" s="68" t="s">
        <v>3722</v>
      </c>
      <c r="Z797" s="68" t="s">
        <v>5565</v>
      </c>
      <c r="AA797" s="68" t="s">
        <v>5566</v>
      </c>
      <c r="AB797" s="68" t="s">
        <v>4006</v>
      </c>
      <c r="AC797" s="68"/>
      <c r="AD797" s="68" t="s">
        <v>54</v>
      </c>
      <c r="AE797" s="68" t="s">
        <v>176</v>
      </c>
      <c r="AF797" s="72">
        <v>1</v>
      </c>
      <c r="AG797" s="68">
        <v>8</v>
      </c>
      <c r="AH797" s="68" t="s">
        <v>54</v>
      </c>
      <c r="AI797" s="68" t="s">
        <v>56</v>
      </c>
      <c r="AJ797" s="68" t="s">
        <v>54</v>
      </c>
      <c r="AK797" s="68" t="str" cm="1">
        <f t="array" ref="AK7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7" s="69" t="s">
        <v>58</v>
      </c>
      <c r="AM797" s="69"/>
    </row>
    <row r="798" spans="1:39" ht="15" customHeight="1" x14ac:dyDescent="0.3">
      <c r="A798" s="68">
        <v>941</v>
      </c>
      <c r="B798" s="68" t="s">
        <v>3212</v>
      </c>
      <c r="C798" s="69">
        <v>32795</v>
      </c>
      <c r="D798" s="68" t="s">
        <v>72</v>
      </c>
      <c r="E798" s="71" t="str">
        <f t="shared" si="2"/>
        <v>25032024941</v>
      </c>
      <c r="F798" s="68">
        <v>2067435</v>
      </c>
      <c r="G798" s="68">
        <v>567477</v>
      </c>
      <c r="H798" s="68"/>
      <c r="I798" s="68" t="s">
        <v>5632</v>
      </c>
      <c r="J798" s="68" t="s">
        <v>5633</v>
      </c>
      <c r="K798" s="70" t="s">
        <v>5634</v>
      </c>
      <c r="L798" s="68" t="s">
        <v>5635</v>
      </c>
      <c r="M798" s="68" t="s">
        <v>3212</v>
      </c>
      <c r="N798" s="71">
        <v>5581999279663</v>
      </c>
      <c r="O798" s="71"/>
      <c r="P798" s="71"/>
      <c r="Q798" s="68" t="s">
        <v>1749</v>
      </c>
      <c r="R798" s="68" t="str" cm="1">
        <f t="array" ref="R798">_xlfn.IFS(BaseClientes[[#This Row],[tipoDeCliente]]="ADVISOR","ADVISOR",BaseClientes[[#This Row],[tipoDeCliente]]="FAMILIA","RETENCAO",BaseClientes[[#This Row],[tipoDeCliente]]="RETENCAO","RETENCAO",BaseClientes[[#This Row],[tipoDeCliente]]="NORMAL","CONSULTORIA",BaseClientes[[#This Row],[tipoDeCliente]]="HIBRIDO","CONSULTORIA")</f>
        <v>CONSULTORIA</v>
      </c>
      <c r="S798" s="68" t="s">
        <v>406</v>
      </c>
      <c r="T798" s="68" t="s">
        <v>407</v>
      </c>
      <c r="U798" s="68" t="s">
        <v>5636</v>
      </c>
      <c r="V798" s="71">
        <v>5581999279663</v>
      </c>
      <c r="W798" s="69">
        <v>45376</v>
      </c>
      <c r="X798" s="69">
        <v>45376</v>
      </c>
      <c r="Y798" s="68" t="s">
        <v>4198</v>
      </c>
      <c r="Z798" s="68" t="s">
        <v>5635</v>
      </c>
      <c r="AA798" s="68" t="s">
        <v>3212</v>
      </c>
      <c r="AB798" s="68" t="s">
        <v>3902</v>
      </c>
      <c r="AC798" s="68"/>
      <c r="AD798" s="68" t="s">
        <v>54</v>
      </c>
      <c r="AE798" s="68" t="s">
        <v>176</v>
      </c>
      <c r="AF798" s="72">
        <v>1</v>
      </c>
      <c r="AG798" s="68">
        <v>2</v>
      </c>
      <c r="AH798" s="68" t="s">
        <v>54</v>
      </c>
      <c r="AI798" s="68" t="s">
        <v>56</v>
      </c>
      <c r="AJ798" s="68" t="s">
        <v>54</v>
      </c>
      <c r="AK798" s="68" t="str" cm="1">
        <f t="array" ref="AK7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8" s="69" t="s">
        <v>58</v>
      </c>
      <c r="AM798" s="69"/>
    </row>
    <row r="799" spans="1:39" ht="15" customHeight="1" x14ac:dyDescent="0.3">
      <c r="A799" s="68">
        <v>942</v>
      </c>
      <c r="B799" s="68" t="s">
        <v>3211</v>
      </c>
      <c r="C799" s="69">
        <v>31837</v>
      </c>
      <c r="D799" s="68" t="s">
        <v>40</v>
      </c>
      <c r="E799" s="71" t="str">
        <f t="shared" si="2"/>
        <v>25032024942</v>
      </c>
      <c r="F799" s="68">
        <v>402635</v>
      </c>
      <c r="G799" s="68"/>
      <c r="H799" s="68"/>
      <c r="I799" s="68" t="s">
        <v>5637</v>
      </c>
      <c r="J799" s="68" t="s">
        <v>5638</v>
      </c>
      <c r="K799" s="105" t="s">
        <v>5639</v>
      </c>
      <c r="L799" s="68" t="s">
        <v>5640</v>
      </c>
      <c r="M799" s="68" t="s">
        <v>3211</v>
      </c>
      <c r="N799" s="71">
        <v>5581998091728</v>
      </c>
      <c r="O799" s="71"/>
      <c r="P799" s="71"/>
      <c r="Q799" s="68" t="s">
        <v>1749</v>
      </c>
      <c r="R799" s="68" t="str" cm="1">
        <f t="array" ref="R799">_xlfn.IFS(BaseClientes[[#This Row],[tipoDeCliente]]="ADVISOR","ADVISOR",BaseClientes[[#This Row],[tipoDeCliente]]="FAMILIA","RETENCAO",BaseClientes[[#This Row],[tipoDeCliente]]="RETENCAO","RETENCAO",BaseClientes[[#This Row],[tipoDeCliente]]="NORMAL","CONSULTORIA",BaseClientes[[#This Row],[tipoDeCliente]]="HIBRIDO","CONSULTORIA")</f>
        <v>CONSULTORIA</v>
      </c>
      <c r="S799" s="68" t="s">
        <v>49</v>
      </c>
      <c r="T799" s="68" t="s">
        <v>50</v>
      </c>
      <c r="U799" s="68" t="s">
        <v>1186</v>
      </c>
      <c r="V799" s="71">
        <v>5581998091728</v>
      </c>
      <c r="W799" s="69">
        <v>45376</v>
      </c>
      <c r="X799" s="69">
        <v>45376</v>
      </c>
      <c r="Y799" s="68" t="s">
        <v>3730</v>
      </c>
      <c r="Z799" s="68" t="s">
        <v>5640</v>
      </c>
      <c r="AA799" s="68" t="s">
        <v>3211</v>
      </c>
      <c r="AB799" s="68" t="s">
        <v>3893</v>
      </c>
      <c r="AC799" s="68"/>
      <c r="AD799" s="68" t="s">
        <v>54</v>
      </c>
      <c r="AE799" s="68" t="s">
        <v>176</v>
      </c>
      <c r="AF799" s="72">
        <v>1</v>
      </c>
      <c r="AG799" s="68">
        <v>8</v>
      </c>
      <c r="AH799" s="68" t="s">
        <v>54</v>
      </c>
      <c r="AI799" s="68" t="s">
        <v>56</v>
      </c>
      <c r="AJ799" s="68" t="s">
        <v>54</v>
      </c>
      <c r="AK799" s="68" t="str" cm="1">
        <f t="array" ref="AK7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9" s="69" t="s">
        <v>58</v>
      </c>
      <c r="AM799" s="69"/>
    </row>
    <row r="800" spans="1:39" ht="15" customHeight="1" x14ac:dyDescent="0.3">
      <c r="A800" s="68">
        <v>943</v>
      </c>
      <c r="B800" s="68" t="s">
        <v>3210</v>
      </c>
      <c r="C800" s="69">
        <v>22160</v>
      </c>
      <c r="D800" s="68" t="s">
        <v>40</v>
      </c>
      <c r="E800" s="71" t="str">
        <f t="shared" si="2"/>
        <v>21032024943</v>
      </c>
      <c r="F800" s="68">
        <v>15196881</v>
      </c>
      <c r="G800" s="68"/>
      <c r="H800" s="68"/>
      <c r="I800" s="68" t="s">
        <v>42</v>
      </c>
      <c r="J800" s="68" t="s">
        <v>5628</v>
      </c>
      <c r="K800" s="70" t="s">
        <v>5629</v>
      </c>
      <c r="L800" s="68" t="s">
        <v>5658</v>
      </c>
      <c r="M800" s="68" t="s">
        <v>3218</v>
      </c>
      <c r="N800" s="71">
        <v>5581992010514</v>
      </c>
      <c r="O800" s="71"/>
      <c r="P800" s="71"/>
      <c r="Q800" s="68" t="s">
        <v>66</v>
      </c>
      <c r="R800" s="68" t="str" cm="1">
        <f t="array" ref="R800">_xlfn.IFS(BaseClientes[[#This Row],[tipoDeCliente]]="ADVISOR","ADVISOR",BaseClientes[[#This Row],[tipoDeCliente]]="FAMILIA","RETENCAO",BaseClientes[[#This Row],[tipoDeCliente]]="RETENCAO","RETENCAO",BaseClientes[[#This Row],[tipoDeCliente]]="NORMAL","CONSULTORIA",BaseClientes[[#This Row],[tipoDeCliente]]="HIBRIDO","CONSULTORIA")</f>
        <v>CONSULTORIA</v>
      </c>
      <c r="S800" s="68" t="s">
        <v>49</v>
      </c>
      <c r="T800" s="68" t="s">
        <v>50</v>
      </c>
      <c r="U800" s="68" t="s">
        <v>5631</v>
      </c>
      <c r="V800" s="71">
        <v>5581992010514</v>
      </c>
      <c r="W800" s="69">
        <v>45372</v>
      </c>
      <c r="X800" s="69">
        <v>45372</v>
      </c>
      <c r="Y800" s="68" t="s">
        <v>3734</v>
      </c>
      <c r="Z800" s="68" t="s">
        <v>5658</v>
      </c>
      <c r="AA800" s="68" t="s">
        <v>3210</v>
      </c>
      <c r="AB800" s="68" t="s">
        <v>3912</v>
      </c>
      <c r="AC800" s="68"/>
      <c r="AD800" s="68" t="s">
        <v>54</v>
      </c>
      <c r="AE800" s="68" t="s">
        <v>176</v>
      </c>
      <c r="AF800" s="72">
        <v>1</v>
      </c>
      <c r="AG800" s="68">
        <v>8</v>
      </c>
      <c r="AH800" s="68" t="s">
        <v>54</v>
      </c>
      <c r="AI800" s="68" t="s">
        <v>56</v>
      </c>
      <c r="AJ800" s="68" t="s">
        <v>54</v>
      </c>
      <c r="AK800" s="68" t="str" cm="1">
        <f t="array" ref="AK8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0" s="69" t="s">
        <v>58</v>
      </c>
      <c r="AM800" s="69"/>
    </row>
    <row r="801" spans="1:39" ht="15" customHeight="1" x14ac:dyDescent="0.3">
      <c r="A801" s="68">
        <v>944</v>
      </c>
      <c r="B801" s="68" t="s">
        <v>3152</v>
      </c>
      <c r="C801" s="69">
        <v>31850</v>
      </c>
      <c r="D801" s="68" t="s">
        <v>40</v>
      </c>
      <c r="E801" s="71" t="str">
        <f t="shared" si="2"/>
        <v>20112023944</v>
      </c>
      <c r="F801" s="68">
        <v>14576159</v>
      </c>
      <c r="G801" s="68"/>
      <c r="H801" s="68"/>
      <c r="I801" s="68" t="s">
        <v>5142</v>
      </c>
      <c r="J801" s="68" t="s">
        <v>5136</v>
      </c>
      <c r="K801" s="70" t="s">
        <v>5137</v>
      </c>
      <c r="L801" s="68" t="s">
        <v>5143</v>
      </c>
      <c r="M801" s="68" t="s">
        <v>3152</v>
      </c>
      <c r="N801" s="71">
        <v>5511958969441</v>
      </c>
      <c r="O801" s="71" t="s">
        <v>65</v>
      </c>
      <c r="P801" s="71"/>
      <c r="Q801" s="68" t="s">
        <v>1513</v>
      </c>
      <c r="R801" s="68" t="str" cm="1">
        <f t="array" ref="R801">_xlfn.IFS(BaseClientes[[#This Row],[tipoDeCliente]]="ADVISOR","ADVISOR",BaseClientes[[#This Row],[tipoDeCliente]]="FAMILIA","RETENCAO",BaseClientes[[#This Row],[tipoDeCliente]]="RETENCAO","RETENCAO",BaseClientes[[#This Row],[tipoDeCliente]]="NORMAL","CONSULTORIA",BaseClientes[[#This Row],[tipoDeCliente]]="HIBRIDO","CONSULTORIA")</f>
        <v>CONSULTORIA</v>
      </c>
      <c r="S801" s="68" t="s">
        <v>2799</v>
      </c>
      <c r="T801" s="68" t="s">
        <v>185</v>
      </c>
      <c r="U801" s="68" t="s">
        <v>5139</v>
      </c>
      <c r="V801" s="71">
        <v>5581999798969</v>
      </c>
      <c r="W801" s="69">
        <v>45250</v>
      </c>
      <c r="X801" s="69">
        <v>45250</v>
      </c>
      <c r="Y801" s="68" t="s">
        <v>3678</v>
      </c>
      <c r="Z801" s="68" t="s">
        <v>5138</v>
      </c>
      <c r="AA801" s="68" t="s">
        <v>3152</v>
      </c>
      <c r="AB801" s="68" t="s">
        <v>3920</v>
      </c>
      <c r="AC801" s="68" t="s">
        <v>53</v>
      </c>
      <c r="AD801" s="68" t="s">
        <v>54</v>
      </c>
      <c r="AE801" s="68" t="s">
        <v>176</v>
      </c>
      <c r="AF801" s="72">
        <v>1</v>
      </c>
      <c r="AG801" s="68">
        <v>8</v>
      </c>
      <c r="AH801" s="68" t="s">
        <v>54</v>
      </c>
      <c r="AI801" s="68" t="s">
        <v>56</v>
      </c>
      <c r="AJ801" s="68" t="s">
        <v>54</v>
      </c>
      <c r="AK801" s="68" t="str" cm="1">
        <f t="array" ref="AK8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1" s="69" t="s">
        <v>58</v>
      </c>
      <c r="AM801" s="69"/>
    </row>
    <row r="802" spans="1:39" ht="15" customHeight="1" x14ac:dyDescent="0.3">
      <c r="A802" s="68">
        <v>946</v>
      </c>
      <c r="B802" s="68" t="s">
        <v>3223</v>
      </c>
      <c r="C802" s="69">
        <v>25367</v>
      </c>
      <c r="D802" s="68" t="s">
        <v>72</v>
      </c>
      <c r="E802" s="71" t="str">
        <f t="shared" si="2"/>
        <v>27032024946</v>
      </c>
      <c r="F802" s="68"/>
      <c r="G802" s="68"/>
      <c r="H802" s="68"/>
      <c r="I802" s="68" t="s">
        <v>42</v>
      </c>
      <c r="J802" s="68" t="s">
        <v>5641</v>
      </c>
      <c r="K802" s="70" t="s">
        <v>5642</v>
      </c>
      <c r="L802" s="68" t="s">
        <v>5643</v>
      </c>
      <c r="M802" s="68" t="s">
        <v>3223</v>
      </c>
      <c r="N802" s="71">
        <v>5581999668379</v>
      </c>
      <c r="O802" s="71"/>
      <c r="P802" s="71"/>
      <c r="Q802" s="68" t="s">
        <v>66</v>
      </c>
      <c r="R802" s="68" t="str" cm="1">
        <f t="array" ref="R802">_xlfn.IFS(BaseClientes[[#This Row],[tipoDeCliente]]="ADVISOR","ADVISOR",BaseClientes[[#This Row],[tipoDeCliente]]="FAMILIA","RETENCAO",BaseClientes[[#This Row],[tipoDeCliente]]="RETENCAO","RETENCAO",BaseClientes[[#This Row],[tipoDeCliente]]="NORMAL","CONSULTORIA",BaseClientes[[#This Row],[tipoDeCliente]]="HIBRIDO","CONSULTORIA")</f>
        <v>CONSULTORIA</v>
      </c>
      <c r="S802" s="68" t="s">
        <v>49</v>
      </c>
      <c r="T802" s="68" t="s">
        <v>50</v>
      </c>
      <c r="U802" s="68" t="s">
        <v>4485</v>
      </c>
      <c r="V802" s="71">
        <v>5581999668379</v>
      </c>
      <c r="W802" s="69">
        <v>45378</v>
      </c>
      <c r="X802" s="69">
        <v>45378</v>
      </c>
      <c r="Y802" s="68" t="s">
        <v>5643</v>
      </c>
      <c r="Z802" s="68" t="s">
        <v>5643</v>
      </c>
      <c r="AA802" s="68" t="s">
        <v>3223</v>
      </c>
      <c r="AB802" s="68" t="s">
        <v>4520</v>
      </c>
      <c r="AC802" s="68"/>
      <c r="AD802" s="68" t="s">
        <v>54</v>
      </c>
      <c r="AE802" s="68" t="s">
        <v>176</v>
      </c>
      <c r="AF802" s="72">
        <v>1</v>
      </c>
      <c r="AG802" s="68">
        <v>8</v>
      </c>
      <c r="AH802" s="68" t="s">
        <v>54</v>
      </c>
      <c r="AI802" s="68" t="s">
        <v>56</v>
      </c>
      <c r="AJ802" s="68" t="s">
        <v>54</v>
      </c>
      <c r="AK802" s="68" t="str" cm="1">
        <f t="array" ref="AK8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2" s="69" t="s">
        <v>69</v>
      </c>
      <c r="AM802" s="69">
        <v>45660</v>
      </c>
    </row>
    <row r="803" spans="1:39" ht="15" customHeight="1" x14ac:dyDescent="0.3">
      <c r="A803" s="68">
        <v>947</v>
      </c>
      <c r="B803" s="68" t="s">
        <v>1255</v>
      </c>
      <c r="C803" s="69">
        <v>31799</v>
      </c>
      <c r="D803" s="68" t="s">
        <v>40</v>
      </c>
      <c r="E803" s="71" t="str">
        <f t="shared" si="2"/>
        <v>20092021947</v>
      </c>
      <c r="F803" s="68">
        <v>15249637</v>
      </c>
      <c r="G803" s="68"/>
      <c r="H803" s="68"/>
      <c r="I803" s="68" t="s">
        <v>4106</v>
      </c>
      <c r="J803" s="68" t="s">
        <v>1258</v>
      </c>
      <c r="K803" s="70" t="s">
        <v>1259</v>
      </c>
      <c r="L803" s="68" t="s">
        <v>4107</v>
      </c>
      <c r="M803" s="68" t="s">
        <v>1255</v>
      </c>
      <c r="N803" s="71">
        <v>5581988129302</v>
      </c>
      <c r="O803" s="71"/>
      <c r="P803" s="71"/>
      <c r="Q803" s="68" t="s">
        <v>66</v>
      </c>
      <c r="R803" s="68" t="str" cm="1">
        <f t="array" ref="R803">_xlfn.IFS(BaseClientes[[#This Row],[tipoDeCliente]]="ADVISOR","ADVISOR",BaseClientes[[#This Row],[tipoDeCliente]]="FAMILIA","RETENCAO",BaseClientes[[#This Row],[tipoDeCliente]]="RETENCAO","RETENCAO",BaseClientes[[#This Row],[tipoDeCliente]]="NORMAL","CONSULTORIA",BaseClientes[[#This Row],[tipoDeCliente]]="HIBRIDO","CONSULTORIA")</f>
        <v>CONSULTORIA</v>
      </c>
      <c r="S803" s="68" t="s">
        <v>49</v>
      </c>
      <c r="T803" s="68" t="s">
        <v>50</v>
      </c>
      <c r="U803" s="68" t="s">
        <v>1261</v>
      </c>
      <c r="V803" s="71">
        <v>5581988129302</v>
      </c>
      <c r="W803" s="69">
        <v>44459</v>
      </c>
      <c r="X803" s="69">
        <v>44459</v>
      </c>
      <c r="Y803" s="68" t="s">
        <v>1260</v>
      </c>
      <c r="Z803" s="68" t="s">
        <v>1257</v>
      </c>
      <c r="AA803" s="68" t="s">
        <v>1255</v>
      </c>
      <c r="AB803" s="68" t="s">
        <v>3893</v>
      </c>
      <c r="AC803" s="68" t="s">
        <v>53</v>
      </c>
      <c r="AD803" s="68" t="s">
        <v>54</v>
      </c>
      <c r="AE803" s="68" t="s">
        <v>176</v>
      </c>
      <c r="AF803" s="72">
        <v>1</v>
      </c>
      <c r="AG803" s="68">
        <v>1</v>
      </c>
      <c r="AH803" s="68" t="s">
        <v>54</v>
      </c>
      <c r="AI803" s="68" t="s">
        <v>56</v>
      </c>
      <c r="AJ803" s="68" t="s">
        <v>54</v>
      </c>
      <c r="AK803" s="68" t="str" cm="1">
        <f t="array" ref="AK8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3" s="69" t="s">
        <v>58</v>
      </c>
      <c r="AM803" s="69"/>
    </row>
    <row r="804" spans="1:39" ht="15" customHeight="1" x14ac:dyDescent="0.3">
      <c r="A804" s="68">
        <v>948</v>
      </c>
      <c r="B804" s="68" t="s">
        <v>3217</v>
      </c>
      <c r="C804" s="69">
        <v>27343</v>
      </c>
      <c r="D804" s="68" t="s">
        <v>72</v>
      </c>
      <c r="E804" s="71" t="str">
        <f t="shared" si="2"/>
        <v>28032024948</v>
      </c>
      <c r="F804" s="1">
        <v>14459040</v>
      </c>
      <c r="G804" s="68"/>
      <c r="H804" s="68"/>
      <c r="I804" s="68" t="s">
        <v>5644</v>
      </c>
      <c r="J804" s="68" t="s">
        <v>5645</v>
      </c>
      <c r="K804" s="70" t="s">
        <v>5646</v>
      </c>
      <c r="L804" s="68" t="s">
        <v>5647</v>
      </c>
      <c r="M804" s="68" t="s">
        <v>3217</v>
      </c>
      <c r="N804" s="71">
        <v>33678632332</v>
      </c>
      <c r="O804" s="71"/>
      <c r="P804" s="71"/>
      <c r="Q804" s="68" t="s">
        <v>66</v>
      </c>
      <c r="R804" s="68" t="str" cm="1">
        <f t="array" ref="R804">_xlfn.IFS(BaseClientes[[#This Row],[tipoDeCliente]]="ADVISOR","ADVISOR",BaseClientes[[#This Row],[tipoDeCliente]]="FAMILIA","RETENCAO",BaseClientes[[#This Row],[tipoDeCliente]]="RETENCAO","RETENCAO",BaseClientes[[#This Row],[tipoDeCliente]]="NORMAL","CONSULTORIA",BaseClientes[[#This Row],[tipoDeCliente]]="HIBRIDO","CONSULTORIA")</f>
        <v>CONSULTORIA</v>
      </c>
      <c r="S804" s="68" t="s">
        <v>49</v>
      </c>
      <c r="T804" s="68" t="s">
        <v>50</v>
      </c>
      <c r="U804" s="68" t="s">
        <v>5648</v>
      </c>
      <c r="V804" s="71">
        <v>33678632332</v>
      </c>
      <c r="W804" s="69">
        <v>45379</v>
      </c>
      <c r="X804" s="69">
        <v>45379</v>
      </c>
      <c r="Y804" s="68" t="s">
        <v>3731</v>
      </c>
      <c r="Z804" s="68" t="s">
        <v>5647</v>
      </c>
      <c r="AA804" s="68" t="s">
        <v>3217</v>
      </c>
      <c r="AB804" s="68" t="s">
        <v>5649</v>
      </c>
      <c r="AC804" s="68"/>
      <c r="AD804" s="68"/>
      <c r="AE804" s="68" t="s">
        <v>176</v>
      </c>
      <c r="AF804" s="72">
        <v>1</v>
      </c>
      <c r="AG804" s="68">
        <v>8</v>
      </c>
      <c r="AH804" s="68" t="s">
        <v>54</v>
      </c>
      <c r="AI804" s="68" t="s">
        <v>56</v>
      </c>
      <c r="AJ804" s="68" t="s">
        <v>54</v>
      </c>
      <c r="AK804" s="68" t="str" cm="1">
        <f t="array" ref="AK8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4" s="69" t="s">
        <v>58</v>
      </c>
      <c r="AM804" s="69"/>
    </row>
    <row r="805" spans="1:39" ht="15" customHeight="1" x14ac:dyDescent="0.3">
      <c r="A805" s="68">
        <v>949</v>
      </c>
      <c r="B805" s="68" t="s">
        <v>3219</v>
      </c>
      <c r="C805" s="69">
        <v>29822</v>
      </c>
      <c r="D805" s="68" t="s">
        <v>72</v>
      </c>
      <c r="E805" s="71" t="str">
        <f t="shared" si="2"/>
        <v>01042024949</v>
      </c>
      <c r="F805" s="68">
        <v>2082625</v>
      </c>
      <c r="G805" s="68"/>
      <c r="H805" s="68"/>
      <c r="I805" s="68" t="s">
        <v>5664</v>
      </c>
      <c r="J805" s="68" t="s">
        <v>5665</v>
      </c>
      <c r="K805" s="105" t="s">
        <v>5666</v>
      </c>
      <c r="L805" s="68" t="s">
        <v>5667</v>
      </c>
      <c r="M805" s="68" t="s">
        <v>3219</v>
      </c>
      <c r="N805" s="71">
        <v>5581996525680</v>
      </c>
      <c r="O805" s="71"/>
      <c r="P805" s="71"/>
      <c r="Q805" s="68" t="s">
        <v>1749</v>
      </c>
      <c r="R805" s="68" t="str" cm="1">
        <f t="array" ref="R805">_xlfn.IFS(BaseClientes[[#This Row],[tipoDeCliente]]="ADVISOR","ADVISOR",BaseClientes[[#This Row],[tipoDeCliente]]="FAMILIA","RETENCAO",BaseClientes[[#This Row],[tipoDeCliente]]="RETENCAO","RETENCAO",BaseClientes[[#This Row],[tipoDeCliente]]="NORMAL","CONSULTORIA",BaseClientes[[#This Row],[tipoDeCliente]]="HIBRIDO","CONSULTORIA")</f>
        <v>CONSULTORIA</v>
      </c>
      <c r="S805" s="68" t="s">
        <v>49</v>
      </c>
      <c r="T805" s="68" t="s">
        <v>50</v>
      </c>
      <c r="U805" s="68" t="s">
        <v>5668</v>
      </c>
      <c r="V805" s="71">
        <v>5581996525680</v>
      </c>
      <c r="W805" s="69">
        <v>45383</v>
      </c>
      <c r="X805" s="69">
        <v>45383</v>
      </c>
      <c r="Y805" s="68" t="s">
        <v>3732</v>
      </c>
      <c r="Z805" s="68" t="s">
        <v>5667</v>
      </c>
      <c r="AA805" s="68" t="s">
        <v>3219</v>
      </c>
      <c r="AB805" s="68" t="s">
        <v>3902</v>
      </c>
      <c r="AC805" s="68"/>
      <c r="AD805" s="68" t="s">
        <v>54</v>
      </c>
      <c r="AE805" s="68" t="s">
        <v>176</v>
      </c>
      <c r="AF805" s="72">
        <v>1</v>
      </c>
      <c r="AG805" s="68">
        <v>8</v>
      </c>
      <c r="AH805" s="68" t="s">
        <v>54</v>
      </c>
      <c r="AI805" s="68" t="s">
        <v>56</v>
      </c>
      <c r="AJ805" s="68" t="s">
        <v>54</v>
      </c>
      <c r="AK805" s="68" t="str" cm="1">
        <f t="array" ref="AK8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5" s="69" t="s">
        <v>58</v>
      </c>
      <c r="AM805" s="69"/>
    </row>
    <row r="806" spans="1:39" ht="15" customHeight="1" x14ac:dyDescent="0.3">
      <c r="A806" s="68">
        <v>950</v>
      </c>
      <c r="B806" s="68" t="s">
        <v>3536</v>
      </c>
      <c r="C806" s="69">
        <v>26149</v>
      </c>
      <c r="D806" s="68" t="s">
        <v>72</v>
      </c>
      <c r="E806" s="71" t="str">
        <f t="shared" si="2"/>
        <v>28122023950</v>
      </c>
      <c r="F806" s="68">
        <v>15156815</v>
      </c>
      <c r="G806" s="68"/>
      <c r="H806" s="68"/>
      <c r="I806" s="68" t="s">
        <v>5228</v>
      </c>
      <c r="J806" s="68" t="s">
        <v>5223</v>
      </c>
      <c r="K806" s="70" t="s">
        <v>5224</v>
      </c>
      <c r="L806" s="68" t="s">
        <v>5229</v>
      </c>
      <c r="M806" s="68" t="s">
        <v>3160</v>
      </c>
      <c r="N806" s="71">
        <v>5571987935807</v>
      </c>
      <c r="O806" s="71" t="s">
        <v>65</v>
      </c>
      <c r="P806" s="71"/>
      <c r="Q806" s="68" t="s">
        <v>1749</v>
      </c>
      <c r="R806" s="68" t="str" cm="1">
        <f t="array" ref="R806">_xlfn.IFS(BaseClientes[[#This Row],[tipoDeCliente]]="ADVISOR","ADVISOR",BaseClientes[[#This Row],[tipoDeCliente]]="FAMILIA","RETENCAO",BaseClientes[[#This Row],[tipoDeCliente]]="RETENCAO","RETENCAO",BaseClientes[[#This Row],[tipoDeCliente]]="NORMAL","CONSULTORIA",BaseClientes[[#This Row],[tipoDeCliente]]="HIBRIDO","CONSULTORIA")</f>
        <v>CONSULTORIA</v>
      </c>
      <c r="S806" s="68" t="s">
        <v>698</v>
      </c>
      <c r="T806" s="68" t="s">
        <v>296</v>
      </c>
      <c r="U806" s="68" t="s">
        <v>5226</v>
      </c>
      <c r="V806" s="71">
        <v>5571987935807</v>
      </c>
      <c r="W806" s="69">
        <v>45288</v>
      </c>
      <c r="X806" s="69">
        <v>45288</v>
      </c>
      <c r="Y806" s="68" t="s">
        <v>3687</v>
      </c>
      <c r="Z806" s="68" t="s">
        <v>5227</v>
      </c>
      <c r="AA806" s="68" t="s">
        <v>3160</v>
      </c>
      <c r="AB806" s="68" t="s">
        <v>3894</v>
      </c>
      <c r="AC806" s="68" t="s">
        <v>53</v>
      </c>
      <c r="AD806" s="68" t="s">
        <v>54</v>
      </c>
      <c r="AE806" s="68" t="s">
        <v>176</v>
      </c>
      <c r="AF806" s="72">
        <v>1</v>
      </c>
      <c r="AG806" s="68">
        <v>8</v>
      </c>
      <c r="AH806" s="68" t="s">
        <v>54</v>
      </c>
      <c r="AI806" s="68" t="s">
        <v>54</v>
      </c>
      <c r="AJ806" s="68" t="s">
        <v>54</v>
      </c>
      <c r="AK806" s="68" t="str" cm="1">
        <f t="array" ref="AK8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6" s="69" t="s">
        <v>58</v>
      </c>
      <c r="AM806" s="69"/>
    </row>
    <row r="807" spans="1:39" ht="15" customHeight="1" x14ac:dyDescent="0.3">
      <c r="A807" s="68">
        <v>951</v>
      </c>
      <c r="B807" s="68" t="s">
        <v>3575</v>
      </c>
      <c r="C807" s="69">
        <v>44293</v>
      </c>
      <c r="D807" s="68" t="s">
        <v>40</v>
      </c>
      <c r="E807" s="71" t="str">
        <f t="shared" si="2"/>
        <v>24052023951</v>
      </c>
      <c r="F807" s="68"/>
      <c r="G807" s="68">
        <v>5350779</v>
      </c>
      <c r="H807" s="68"/>
      <c r="I807" s="68" t="s">
        <v>4684</v>
      </c>
      <c r="J807" s="68" t="s">
        <v>4685</v>
      </c>
      <c r="K807" s="70" t="s">
        <v>2155</v>
      </c>
      <c r="L807" s="68" t="s">
        <v>4686</v>
      </c>
      <c r="M807" s="68" t="s">
        <v>2153</v>
      </c>
      <c r="N807" s="71">
        <v>5581982201983</v>
      </c>
      <c r="O807" s="71"/>
      <c r="P807" s="71"/>
      <c r="Q807" s="68" t="s">
        <v>66</v>
      </c>
      <c r="R807" s="68" t="str" cm="1">
        <f t="array" ref="R807">_xlfn.IFS(BaseClientes[[#This Row],[tipoDeCliente]]="ADVISOR","ADVISOR",BaseClientes[[#This Row],[tipoDeCliente]]="FAMILIA","RETENCAO",BaseClientes[[#This Row],[tipoDeCliente]]="RETENCAO","RETENCAO",BaseClientes[[#This Row],[tipoDeCliente]]="NORMAL","CONSULTORIA",BaseClientes[[#This Row],[tipoDeCliente]]="HIBRIDO","CONSULTORIA")</f>
        <v>CONSULTORIA</v>
      </c>
      <c r="S807" s="68" t="s">
        <v>49</v>
      </c>
      <c r="T807" s="68" t="s">
        <v>50</v>
      </c>
      <c r="U807" s="68" t="s">
        <v>2157</v>
      </c>
      <c r="V807" s="71">
        <v>5581982201983</v>
      </c>
      <c r="W807" s="69">
        <v>45070</v>
      </c>
      <c r="X807" s="69">
        <v>45072</v>
      </c>
      <c r="Y807" s="68" t="s">
        <v>4013</v>
      </c>
      <c r="Z807" s="68" t="s">
        <v>4683</v>
      </c>
      <c r="AA807" s="68" t="s">
        <v>2153</v>
      </c>
      <c r="AB807" s="68" t="s">
        <v>3899</v>
      </c>
      <c r="AC807" s="68" t="s">
        <v>53</v>
      </c>
      <c r="AD807" s="68" t="s">
        <v>56</v>
      </c>
      <c r="AE807" s="68" t="s">
        <v>176</v>
      </c>
      <c r="AF807" s="72">
        <v>1</v>
      </c>
      <c r="AG807" s="68">
        <v>1</v>
      </c>
      <c r="AH807" s="68" t="s">
        <v>54</v>
      </c>
      <c r="AI807" s="68" t="s">
        <v>56</v>
      </c>
      <c r="AJ807" s="68" t="s">
        <v>54</v>
      </c>
      <c r="AK807" s="68" t="str" cm="1">
        <f t="array" ref="AK8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7" s="69" t="s">
        <v>58</v>
      </c>
      <c r="AM807" s="69"/>
    </row>
    <row r="808" spans="1:39" ht="15" customHeight="1" x14ac:dyDescent="0.3">
      <c r="A808" s="68">
        <v>952</v>
      </c>
      <c r="B808" s="68" t="s">
        <v>3576</v>
      </c>
      <c r="C808" s="69">
        <v>44338</v>
      </c>
      <c r="D808" s="68" t="s">
        <v>40</v>
      </c>
      <c r="E808" s="71" t="str">
        <f t="shared" si="2"/>
        <v>24052023952</v>
      </c>
      <c r="F808" s="68"/>
      <c r="G808" s="68">
        <v>5346955</v>
      </c>
      <c r="H808" s="68"/>
      <c r="I808" s="68" t="s">
        <v>4687</v>
      </c>
      <c r="J808" s="68" t="s">
        <v>4688</v>
      </c>
      <c r="K808" s="70" t="s">
        <v>2155</v>
      </c>
      <c r="L808" s="68" t="s">
        <v>4689</v>
      </c>
      <c r="M808" s="68" t="s">
        <v>2153</v>
      </c>
      <c r="N808" s="71">
        <v>5581982201983</v>
      </c>
      <c r="O808" s="71"/>
      <c r="P808" s="71"/>
      <c r="Q808" s="68" t="s">
        <v>66</v>
      </c>
      <c r="R808" s="68" t="str" cm="1">
        <f t="array" ref="R808">_xlfn.IFS(BaseClientes[[#This Row],[tipoDeCliente]]="ADVISOR","ADVISOR",BaseClientes[[#This Row],[tipoDeCliente]]="FAMILIA","RETENCAO",BaseClientes[[#This Row],[tipoDeCliente]]="RETENCAO","RETENCAO",BaseClientes[[#This Row],[tipoDeCliente]]="NORMAL","CONSULTORIA",BaseClientes[[#This Row],[tipoDeCliente]]="HIBRIDO","CONSULTORIA")</f>
        <v>CONSULTORIA</v>
      </c>
      <c r="S808" s="68" t="s">
        <v>49</v>
      </c>
      <c r="T808" s="68" t="s">
        <v>50</v>
      </c>
      <c r="U808" s="68" t="s">
        <v>2157</v>
      </c>
      <c r="V808" s="71">
        <v>5581982201983</v>
      </c>
      <c r="W808" s="69">
        <v>45070</v>
      </c>
      <c r="X808" s="69">
        <v>45072</v>
      </c>
      <c r="Y808" s="68" t="s">
        <v>4013</v>
      </c>
      <c r="Z808" s="68" t="s">
        <v>4683</v>
      </c>
      <c r="AA808" s="68" t="s">
        <v>2153</v>
      </c>
      <c r="AB808" s="68" t="s">
        <v>3899</v>
      </c>
      <c r="AC808" s="68" t="s">
        <v>53</v>
      </c>
      <c r="AD808" s="68" t="s">
        <v>56</v>
      </c>
      <c r="AE808" s="68" t="s">
        <v>176</v>
      </c>
      <c r="AF808" s="72">
        <v>1</v>
      </c>
      <c r="AG808" s="68">
        <v>1</v>
      </c>
      <c r="AH808" s="68" t="s">
        <v>54</v>
      </c>
      <c r="AI808" s="68" t="s">
        <v>56</v>
      </c>
      <c r="AJ808" s="68" t="s">
        <v>54</v>
      </c>
      <c r="AK808" s="68" t="str" cm="1">
        <f t="array" ref="AK8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8" s="69" t="s">
        <v>58</v>
      </c>
      <c r="AM808" s="69"/>
    </row>
    <row r="809" spans="1:39" ht="15" customHeight="1" x14ac:dyDescent="0.3">
      <c r="A809" s="68">
        <v>953</v>
      </c>
      <c r="B809" s="68" t="s">
        <v>3577</v>
      </c>
      <c r="C809" s="69">
        <v>42480</v>
      </c>
      <c r="D809" s="68" t="s">
        <v>72</v>
      </c>
      <c r="E809" s="71" t="str">
        <f t="shared" si="2"/>
        <v>24052023953</v>
      </c>
      <c r="F809" s="68"/>
      <c r="G809" s="68">
        <v>5350940</v>
      </c>
      <c r="H809" s="68"/>
      <c r="I809" s="68" t="s">
        <v>4690</v>
      </c>
      <c r="J809" s="68" t="s">
        <v>4691</v>
      </c>
      <c r="K809" s="70" t="s">
        <v>2155</v>
      </c>
      <c r="L809" s="68" t="s">
        <v>4692</v>
      </c>
      <c r="M809" s="68" t="s">
        <v>2153</v>
      </c>
      <c r="N809" s="71">
        <v>5581982201983</v>
      </c>
      <c r="O809" s="71"/>
      <c r="P809" s="71"/>
      <c r="Q809" s="68" t="s">
        <v>66</v>
      </c>
      <c r="R809" s="68" t="str" cm="1">
        <f t="array" ref="R809">_xlfn.IFS(BaseClientes[[#This Row],[tipoDeCliente]]="ADVISOR","ADVISOR",BaseClientes[[#This Row],[tipoDeCliente]]="FAMILIA","RETENCAO",BaseClientes[[#This Row],[tipoDeCliente]]="RETENCAO","RETENCAO",BaseClientes[[#This Row],[tipoDeCliente]]="NORMAL","CONSULTORIA",BaseClientes[[#This Row],[tipoDeCliente]]="HIBRIDO","CONSULTORIA")</f>
        <v>CONSULTORIA</v>
      </c>
      <c r="S809" s="68" t="s">
        <v>49</v>
      </c>
      <c r="T809" s="68" t="s">
        <v>50</v>
      </c>
      <c r="U809" s="68" t="s">
        <v>2157</v>
      </c>
      <c r="V809" s="71">
        <v>5581982201983</v>
      </c>
      <c r="W809" s="69">
        <v>45070</v>
      </c>
      <c r="X809" s="69">
        <v>45072</v>
      </c>
      <c r="Y809" s="68" t="s">
        <v>4013</v>
      </c>
      <c r="Z809" s="68" t="s">
        <v>4683</v>
      </c>
      <c r="AA809" s="68" t="s">
        <v>2153</v>
      </c>
      <c r="AB809" s="68" t="s">
        <v>3899</v>
      </c>
      <c r="AC809" s="68" t="s">
        <v>53</v>
      </c>
      <c r="AD809" s="68" t="s">
        <v>56</v>
      </c>
      <c r="AE809" s="68" t="s">
        <v>176</v>
      </c>
      <c r="AF809" s="72">
        <v>1</v>
      </c>
      <c r="AG809" s="68">
        <v>1</v>
      </c>
      <c r="AH809" s="68" t="s">
        <v>54</v>
      </c>
      <c r="AI809" s="68" t="s">
        <v>56</v>
      </c>
      <c r="AJ809" s="68" t="s">
        <v>54</v>
      </c>
      <c r="AK809" s="68" t="str" cm="1">
        <f t="array" ref="AK8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9" s="69" t="s">
        <v>58</v>
      </c>
      <c r="AM809" s="69"/>
    </row>
    <row r="810" spans="1:39" ht="15" customHeight="1" x14ac:dyDescent="0.3">
      <c r="A810" s="68">
        <v>954</v>
      </c>
      <c r="B810" s="68" t="s">
        <v>3220</v>
      </c>
      <c r="C810" s="69">
        <v>29418</v>
      </c>
      <c r="D810" s="68" t="s">
        <v>40</v>
      </c>
      <c r="E810" s="71" t="str">
        <f t="shared" si="2"/>
        <v>01042024954</v>
      </c>
      <c r="F810" s="68">
        <v>4012117</v>
      </c>
      <c r="G810" s="68"/>
      <c r="H810" s="68"/>
      <c r="I810" s="68" t="s">
        <v>5659</v>
      </c>
      <c r="J810" s="68" t="s">
        <v>5660</v>
      </c>
      <c r="K810" s="70" t="s">
        <v>5661</v>
      </c>
      <c r="L810" s="68" t="s">
        <v>5662</v>
      </c>
      <c r="M810" s="68" t="s">
        <v>3220</v>
      </c>
      <c r="N810" s="71">
        <v>5581988157802</v>
      </c>
      <c r="O810" s="71"/>
      <c r="P810" s="71"/>
      <c r="Q810" s="68" t="s">
        <v>1073</v>
      </c>
      <c r="R810" s="68" t="str" cm="1">
        <f t="array" ref="R810">_xlfn.IFS(BaseClientes[[#This Row],[tipoDeCliente]]="ADVISOR","ADVISOR",BaseClientes[[#This Row],[tipoDeCliente]]="FAMILIA","RETENCAO",BaseClientes[[#This Row],[tipoDeCliente]]="RETENCAO","RETENCAO",BaseClientes[[#This Row],[tipoDeCliente]]="NORMAL","CONSULTORIA",BaseClientes[[#This Row],[tipoDeCliente]]="HIBRIDO","CONSULTORIA")</f>
        <v>CONSULTORIA</v>
      </c>
      <c r="S810" s="68" t="s">
        <v>49</v>
      </c>
      <c r="T810" s="68" t="s">
        <v>50</v>
      </c>
      <c r="U810" s="68" t="s">
        <v>5663</v>
      </c>
      <c r="V810" s="71">
        <v>5581988157802</v>
      </c>
      <c r="W810" s="69">
        <v>45383</v>
      </c>
      <c r="X810" s="69">
        <v>45383</v>
      </c>
      <c r="Y810" s="68" t="s">
        <v>3733</v>
      </c>
      <c r="Z810" s="68" t="s">
        <v>5662</v>
      </c>
      <c r="AA810" s="68" t="s">
        <v>3220</v>
      </c>
      <c r="AB810" s="68" t="s">
        <v>3893</v>
      </c>
      <c r="AC810" s="68"/>
      <c r="AD810" s="68" t="s">
        <v>56</v>
      </c>
      <c r="AE810" s="68" t="s">
        <v>176</v>
      </c>
      <c r="AF810" s="72">
        <v>1</v>
      </c>
      <c r="AG810" s="68">
        <v>8</v>
      </c>
      <c r="AH810" s="68" t="s">
        <v>54</v>
      </c>
      <c r="AI810" s="68" t="s">
        <v>56</v>
      </c>
      <c r="AJ810" s="68" t="s">
        <v>54</v>
      </c>
      <c r="AK810" s="68" t="str" cm="1">
        <f t="array" ref="AK8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0" s="69" t="s">
        <v>69</v>
      </c>
      <c r="AM810" s="69">
        <v>45882</v>
      </c>
    </row>
    <row r="811" spans="1:39" ht="15" customHeight="1" x14ac:dyDescent="0.3">
      <c r="A811" s="68">
        <v>955</v>
      </c>
      <c r="B811" s="68" t="s">
        <v>2321</v>
      </c>
      <c r="C811" s="69">
        <v>29514</v>
      </c>
      <c r="D811" s="68" t="s">
        <v>40</v>
      </c>
      <c r="E811" s="71" t="str">
        <f t="shared" si="2"/>
        <v>28072022955</v>
      </c>
      <c r="F811" s="68">
        <v>15255996</v>
      </c>
      <c r="H811" s="68"/>
      <c r="I811" s="68" t="s">
        <v>4303</v>
      </c>
      <c r="J811" s="68" t="s">
        <v>2324</v>
      </c>
      <c r="K811" s="70" t="s">
        <v>2325</v>
      </c>
      <c r="L811" s="68" t="s">
        <v>4304</v>
      </c>
      <c r="M811" s="68" t="s">
        <v>2321</v>
      </c>
      <c r="N811" s="71">
        <v>5581994217178</v>
      </c>
      <c r="O811" s="71" t="s">
        <v>65</v>
      </c>
      <c r="P811" s="71" t="s">
        <v>42</v>
      </c>
      <c r="Q811" s="68" t="s">
        <v>66</v>
      </c>
      <c r="R811" s="68" t="str" cm="1">
        <f t="array" ref="R811">_xlfn.IFS(BaseClientes[[#This Row],[tipoDeCliente]]="ADVISOR","ADVISOR",BaseClientes[[#This Row],[tipoDeCliente]]="FAMILIA","RETENCAO",BaseClientes[[#This Row],[tipoDeCliente]]="RETENCAO","RETENCAO",BaseClientes[[#This Row],[tipoDeCliente]]="NORMAL","CONSULTORIA",BaseClientes[[#This Row],[tipoDeCliente]]="HIBRIDO","CONSULTORIA")</f>
        <v>CONSULTORIA</v>
      </c>
      <c r="S811" s="68" t="s">
        <v>49</v>
      </c>
      <c r="T811" s="68" t="s">
        <v>50</v>
      </c>
      <c r="U811" s="68" t="s">
        <v>2327</v>
      </c>
      <c r="V811" s="71">
        <v>5581994217178</v>
      </c>
      <c r="W811" s="69">
        <v>44770</v>
      </c>
      <c r="X811" s="69">
        <v>44770</v>
      </c>
      <c r="Y811" s="68" t="s">
        <v>2326</v>
      </c>
      <c r="Z811" s="68" t="s">
        <v>2323</v>
      </c>
      <c r="AA811" s="68" t="s">
        <v>2321</v>
      </c>
      <c r="AB811" s="68" t="s">
        <v>3950</v>
      </c>
      <c r="AC811" s="68"/>
      <c r="AD811" s="68"/>
      <c r="AE811" s="68" t="s">
        <v>176</v>
      </c>
      <c r="AF811" s="72">
        <v>1</v>
      </c>
      <c r="AG811" s="68">
        <v>2</v>
      </c>
      <c r="AH811" s="68" t="s">
        <v>54</v>
      </c>
      <c r="AI811" s="68" t="s">
        <v>56</v>
      </c>
      <c r="AJ811" s="68" t="s">
        <v>54</v>
      </c>
      <c r="AK811" s="68" t="str" cm="1">
        <f t="array" ref="AK8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1" s="69" t="s">
        <v>58</v>
      </c>
      <c r="AM811" s="69"/>
    </row>
    <row r="812" spans="1:39" ht="15" customHeight="1" x14ac:dyDescent="0.3">
      <c r="A812" s="68">
        <v>956</v>
      </c>
      <c r="B812" s="68" t="s">
        <v>3221</v>
      </c>
      <c r="C812" s="69">
        <v>34286</v>
      </c>
      <c r="D812" s="68" t="s">
        <v>72</v>
      </c>
      <c r="E812" s="71" t="str">
        <f t="shared" si="2"/>
        <v>02042024956</v>
      </c>
      <c r="F812" s="68">
        <v>1302</v>
      </c>
      <c r="G812" s="68"/>
      <c r="H812" s="68"/>
      <c r="I812" s="68" t="s">
        <v>5669</v>
      </c>
      <c r="J812" s="68" t="s">
        <v>5670</v>
      </c>
      <c r="K812" s="70" t="s">
        <v>5671</v>
      </c>
      <c r="L812" s="68" t="s">
        <v>5672</v>
      </c>
      <c r="M812" s="68" t="s">
        <v>3221</v>
      </c>
      <c r="N812" s="71">
        <v>5582996355636</v>
      </c>
      <c r="O812" s="71" t="s">
        <v>65</v>
      </c>
      <c r="P812" s="71"/>
      <c r="Q812" s="68" t="s">
        <v>66</v>
      </c>
      <c r="R812" s="68" t="str" cm="1">
        <f t="array" ref="R812">_xlfn.IFS(BaseClientes[[#This Row],[tipoDeCliente]]="ADVISOR","ADVISOR",BaseClientes[[#This Row],[tipoDeCliente]]="FAMILIA","RETENCAO",BaseClientes[[#This Row],[tipoDeCliente]]="RETENCAO","RETENCAO",BaseClientes[[#This Row],[tipoDeCliente]]="NORMAL","CONSULTORIA",BaseClientes[[#This Row],[tipoDeCliente]]="HIBRIDO","CONSULTORIA")</f>
        <v>CONSULTORIA</v>
      </c>
      <c r="S812" s="68" t="s">
        <v>49</v>
      </c>
      <c r="T812" s="68" t="s">
        <v>50</v>
      </c>
      <c r="U812" s="68" t="s">
        <v>1438</v>
      </c>
      <c r="V812" s="71">
        <v>5582996355636</v>
      </c>
      <c r="W812" s="69">
        <v>45384</v>
      </c>
      <c r="X812" s="69">
        <v>45384</v>
      </c>
      <c r="Y812" s="68" t="s">
        <v>4141</v>
      </c>
      <c r="Z812" s="68" t="s">
        <v>4140</v>
      </c>
      <c r="AA812" s="68" t="s">
        <v>1432</v>
      </c>
      <c r="AB812" s="68" t="s">
        <v>3893</v>
      </c>
      <c r="AC812" s="68" t="s">
        <v>53</v>
      </c>
      <c r="AD812" s="68" t="s">
        <v>54</v>
      </c>
      <c r="AE812" s="68" t="s">
        <v>176</v>
      </c>
      <c r="AF812" s="72">
        <v>1</v>
      </c>
      <c r="AG812" s="68">
        <v>1</v>
      </c>
      <c r="AH812" s="68" t="s">
        <v>54</v>
      </c>
      <c r="AI812" s="68" t="s">
        <v>56</v>
      </c>
      <c r="AJ812" s="68" t="s">
        <v>54</v>
      </c>
      <c r="AK812" s="68" t="str" cm="1">
        <f t="array" ref="AK8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2" s="69" t="s">
        <v>58</v>
      </c>
      <c r="AM812" s="69"/>
    </row>
    <row r="813" spans="1:39" ht="15" customHeight="1" x14ac:dyDescent="0.3">
      <c r="A813" s="68">
        <v>957</v>
      </c>
      <c r="B813" s="68" t="s">
        <v>3290</v>
      </c>
      <c r="C813" s="69">
        <v>29642</v>
      </c>
      <c r="D813" s="68" t="s">
        <v>40</v>
      </c>
      <c r="E813" s="71" t="str">
        <f t="shared" si="2"/>
        <v>03042024957</v>
      </c>
      <c r="F813" s="68">
        <v>2233644</v>
      </c>
      <c r="G813" s="68"/>
      <c r="H813" s="68" t="s">
        <v>5681</v>
      </c>
      <c r="I813" s="68" t="s">
        <v>42</v>
      </c>
      <c r="J813" s="68" t="s">
        <v>5682</v>
      </c>
      <c r="K813" s="70" t="s">
        <v>5683</v>
      </c>
      <c r="L813" s="68" t="s">
        <v>5684</v>
      </c>
      <c r="M813" s="68" t="s">
        <v>3290</v>
      </c>
      <c r="N813" s="71">
        <v>5581999046772</v>
      </c>
      <c r="O813" s="71"/>
      <c r="P813" s="71"/>
      <c r="Q813" s="68" t="s">
        <v>66</v>
      </c>
      <c r="R813" s="68" t="str" cm="1">
        <f t="array" ref="R813">_xlfn.IFS(BaseClientes[[#This Row],[tipoDeCliente]]="ADVISOR","ADVISOR",BaseClientes[[#This Row],[tipoDeCliente]]="FAMILIA","RETENCAO",BaseClientes[[#This Row],[tipoDeCliente]]="RETENCAO","RETENCAO",BaseClientes[[#This Row],[tipoDeCliente]]="NORMAL","CONSULTORIA",BaseClientes[[#This Row],[tipoDeCliente]]="HIBRIDO","CONSULTORIA")</f>
        <v>CONSULTORIA</v>
      </c>
      <c r="S813" s="68" t="s">
        <v>49</v>
      </c>
      <c r="T813" s="68" t="s">
        <v>50</v>
      </c>
      <c r="U813" s="68" t="s">
        <v>5685</v>
      </c>
      <c r="V813" s="71">
        <v>5581999046772</v>
      </c>
      <c r="W813" s="69">
        <v>45385</v>
      </c>
      <c r="X813" s="69">
        <v>45385</v>
      </c>
      <c r="Y813" s="68" t="s">
        <v>5684</v>
      </c>
      <c r="Z813" s="68" t="s">
        <v>5684</v>
      </c>
      <c r="AA813" s="68" t="s">
        <v>3290</v>
      </c>
      <c r="AB813" s="68" t="s">
        <v>3894</v>
      </c>
      <c r="AC813" s="68"/>
      <c r="AD813" s="68" t="s">
        <v>54</v>
      </c>
      <c r="AE813" s="68" t="s">
        <v>176</v>
      </c>
      <c r="AF813" s="72">
        <v>1</v>
      </c>
      <c r="AG813" s="68">
        <v>8</v>
      </c>
      <c r="AH813" s="68" t="s">
        <v>54</v>
      </c>
      <c r="AI813" s="68" t="s">
        <v>56</v>
      </c>
      <c r="AJ813" s="68" t="s">
        <v>54</v>
      </c>
      <c r="AK813" s="68" t="str" cm="1">
        <f t="array" ref="AK8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3" s="69" t="s">
        <v>69</v>
      </c>
      <c r="AM813" s="69">
        <v>45677</v>
      </c>
    </row>
    <row r="814" spans="1:39" ht="15" customHeight="1" x14ac:dyDescent="0.3">
      <c r="A814" s="68">
        <v>958</v>
      </c>
      <c r="B814" s="68" t="s">
        <v>3224</v>
      </c>
      <c r="C814" s="69">
        <v>30252</v>
      </c>
      <c r="D814" s="68" t="s">
        <v>40</v>
      </c>
      <c r="E814" s="71" t="str">
        <f t="shared" si="2"/>
        <v>03042024958</v>
      </c>
      <c r="F814" s="68">
        <v>8528027</v>
      </c>
      <c r="G814" s="68"/>
      <c r="H814" s="68"/>
      <c r="I814" s="68" t="s">
        <v>42</v>
      </c>
      <c r="J814" s="68" t="s">
        <v>5686</v>
      </c>
      <c r="K814" s="70" t="s">
        <v>5687</v>
      </c>
      <c r="L814" s="68" t="s">
        <v>3736</v>
      </c>
      <c r="M814" s="68" t="s">
        <v>3224</v>
      </c>
      <c r="N814" s="71">
        <v>5581991092442</v>
      </c>
      <c r="O814" s="71"/>
      <c r="P814" s="71"/>
      <c r="Q814" s="68" t="s">
        <v>66</v>
      </c>
      <c r="R814" s="68" t="str" cm="1">
        <f t="array" ref="R814">_xlfn.IFS(BaseClientes[[#This Row],[tipoDeCliente]]="ADVISOR","ADVISOR",BaseClientes[[#This Row],[tipoDeCliente]]="FAMILIA","RETENCAO",BaseClientes[[#This Row],[tipoDeCliente]]="RETENCAO","RETENCAO",BaseClientes[[#This Row],[tipoDeCliente]]="NORMAL","CONSULTORIA",BaseClientes[[#This Row],[tipoDeCliente]]="HIBRIDO","CONSULTORIA")</f>
        <v>CONSULTORIA</v>
      </c>
      <c r="S814" s="68" t="s">
        <v>49</v>
      </c>
      <c r="T814" s="68" t="s">
        <v>50</v>
      </c>
      <c r="U814" s="68" t="s">
        <v>5688</v>
      </c>
      <c r="V814" s="71">
        <v>5581991092442</v>
      </c>
      <c r="W814" s="69">
        <v>45385</v>
      </c>
      <c r="X814" s="69">
        <v>45385</v>
      </c>
      <c r="Y814" s="68" t="s">
        <v>3736</v>
      </c>
      <c r="Z814" s="68" t="s">
        <v>3736</v>
      </c>
      <c r="AA814" s="68" t="s">
        <v>3224</v>
      </c>
      <c r="AB814" s="68" t="s">
        <v>3894</v>
      </c>
      <c r="AC814" s="68"/>
      <c r="AD814" s="68" t="s">
        <v>54</v>
      </c>
      <c r="AE814" s="68" t="s">
        <v>176</v>
      </c>
      <c r="AF814" s="72">
        <v>1</v>
      </c>
      <c r="AG814" s="68">
        <v>8</v>
      </c>
      <c r="AH814" s="68" t="s">
        <v>54</v>
      </c>
      <c r="AI814" s="68" t="s">
        <v>56</v>
      </c>
      <c r="AJ814" s="68" t="s">
        <v>54</v>
      </c>
      <c r="AK814" s="68" t="str" cm="1">
        <f t="array" ref="AK8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4" s="69" t="s">
        <v>69</v>
      </c>
      <c r="AM814" s="69"/>
    </row>
    <row r="815" spans="1:39" ht="15" customHeight="1" x14ac:dyDescent="0.3">
      <c r="A815" s="68">
        <v>959</v>
      </c>
      <c r="B815" s="68" t="s">
        <v>2696</v>
      </c>
      <c r="C815" s="69">
        <v>31037</v>
      </c>
      <c r="D815" s="68" t="s">
        <v>40</v>
      </c>
      <c r="E815" s="71" t="str">
        <f t="shared" si="2"/>
        <v>16082023959</v>
      </c>
      <c r="F815" s="68"/>
      <c r="G815" s="68">
        <v>4720151</v>
      </c>
      <c r="H815" s="68"/>
      <c r="I815" s="68" t="s">
        <v>42</v>
      </c>
      <c r="J815" s="68" t="s">
        <v>2692</v>
      </c>
      <c r="K815" s="70" t="s">
        <v>2693</v>
      </c>
      <c r="L815" s="68" t="s">
        <v>4877</v>
      </c>
      <c r="M815" s="68" t="s">
        <v>2690</v>
      </c>
      <c r="N815" s="71">
        <v>5581973472727</v>
      </c>
      <c r="O815" s="71" t="s">
        <v>65</v>
      </c>
      <c r="P815" s="71" t="s">
        <v>65</v>
      </c>
      <c r="Q815" s="68" t="s">
        <v>66</v>
      </c>
      <c r="R815" s="68" t="str" cm="1">
        <f t="array" ref="R815">_xlfn.IFS(BaseClientes[[#This Row],[tipoDeCliente]]="ADVISOR","ADVISOR",BaseClientes[[#This Row],[tipoDeCliente]]="FAMILIA","RETENCAO",BaseClientes[[#This Row],[tipoDeCliente]]="RETENCAO","RETENCAO",BaseClientes[[#This Row],[tipoDeCliente]]="NORMAL","CONSULTORIA",BaseClientes[[#This Row],[tipoDeCliente]]="HIBRIDO","CONSULTORIA")</f>
        <v>CONSULTORIA</v>
      </c>
      <c r="S815" s="68" t="s">
        <v>2407</v>
      </c>
      <c r="T815" s="68" t="s">
        <v>50</v>
      </c>
      <c r="U815" s="68" t="s">
        <v>2695</v>
      </c>
      <c r="V815" s="71">
        <v>5581973472727</v>
      </c>
      <c r="W815" s="69">
        <v>45154</v>
      </c>
      <c r="X815" s="69">
        <v>45154</v>
      </c>
      <c r="Y815" s="68" t="s">
        <v>3650</v>
      </c>
      <c r="Z815" s="68" t="s">
        <v>3650</v>
      </c>
      <c r="AA815" s="68" t="s">
        <v>2696</v>
      </c>
      <c r="AB815" s="68" t="s">
        <v>3893</v>
      </c>
      <c r="AC815" s="68" t="s">
        <v>53</v>
      </c>
      <c r="AD815" s="68" t="s">
        <v>54</v>
      </c>
      <c r="AE815" s="68" t="s">
        <v>176</v>
      </c>
      <c r="AF815" s="72">
        <v>1</v>
      </c>
      <c r="AG815" s="68" t="s">
        <v>3061</v>
      </c>
      <c r="AH815" s="68" t="s">
        <v>54</v>
      </c>
      <c r="AI815" s="68" t="s">
        <v>56</v>
      </c>
      <c r="AJ815" s="68" t="s">
        <v>54</v>
      </c>
      <c r="AK815" s="68" t="str" cm="1">
        <f t="array" ref="AK8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5" s="69" t="s">
        <v>69</v>
      </c>
      <c r="AM815" s="69">
        <v>45803</v>
      </c>
    </row>
    <row r="816" spans="1:39" ht="15" customHeight="1" x14ac:dyDescent="0.3">
      <c r="A816" s="68">
        <v>960</v>
      </c>
      <c r="B816" s="68" t="s">
        <v>3218</v>
      </c>
      <c r="C816" s="69">
        <v>33160</v>
      </c>
      <c r="D816" s="68" t="s">
        <v>40</v>
      </c>
      <c r="E816" s="71" t="str">
        <f t="shared" si="2"/>
        <v>01042024960</v>
      </c>
      <c r="F816" s="68">
        <v>4416384</v>
      </c>
      <c r="H816" s="68"/>
      <c r="I816" s="68" t="s">
        <v>5650</v>
      </c>
      <c r="J816" s="68" t="s">
        <v>5651</v>
      </c>
      <c r="K816" s="70" t="s">
        <v>5652</v>
      </c>
      <c r="L816" s="68" t="s">
        <v>5653</v>
      </c>
      <c r="M816" s="68" t="s">
        <v>3218</v>
      </c>
      <c r="N816" s="71">
        <v>5511916601198</v>
      </c>
      <c r="O816" s="71"/>
      <c r="P816" s="71"/>
      <c r="Q816" s="68" t="s">
        <v>66</v>
      </c>
      <c r="R816" s="68" t="str" cm="1">
        <f t="array" ref="R816">_xlfn.IFS(BaseClientes[[#This Row],[tipoDeCliente]]="ADVISOR","ADVISOR",BaseClientes[[#This Row],[tipoDeCliente]]="FAMILIA","RETENCAO",BaseClientes[[#This Row],[tipoDeCliente]]="RETENCAO","RETENCAO",BaseClientes[[#This Row],[tipoDeCliente]]="NORMAL","CONSULTORIA",BaseClientes[[#This Row],[tipoDeCliente]]="HIBRIDO","CONSULTORIA")</f>
        <v>CONSULTORIA</v>
      </c>
      <c r="S816" s="68" t="s">
        <v>2799</v>
      </c>
      <c r="T816" s="68" t="s">
        <v>185</v>
      </c>
      <c r="U816" s="68" t="s">
        <v>5654</v>
      </c>
      <c r="V816" s="71">
        <v>5511916601198</v>
      </c>
      <c r="W816" s="69">
        <v>45383</v>
      </c>
      <c r="X816" s="69">
        <v>45383</v>
      </c>
      <c r="Y816" s="68" t="s">
        <v>3734</v>
      </c>
      <c r="Z816" s="68" t="s">
        <v>5653</v>
      </c>
      <c r="AA816" s="68" t="s">
        <v>3218</v>
      </c>
      <c r="AB816" s="68" t="s">
        <v>3912</v>
      </c>
      <c r="AC816" s="68"/>
      <c r="AD816" s="68" t="s">
        <v>56</v>
      </c>
      <c r="AE816" s="68" t="s">
        <v>176</v>
      </c>
      <c r="AF816" s="72">
        <v>1</v>
      </c>
      <c r="AG816" s="68">
        <v>8</v>
      </c>
      <c r="AH816" s="68" t="s">
        <v>54</v>
      </c>
      <c r="AI816" s="68" t="s">
        <v>56</v>
      </c>
      <c r="AJ816" s="68" t="s">
        <v>54</v>
      </c>
      <c r="AK816" s="68" t="str" cm="1">
        <f t="array" ref="AK8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6" s="69" t="s">
        <v>58</v>
      </c>
      <c r="AM816" s="69"/>
    </row>
    <row r="817" spans="1:39" ht="15" customHeight="1" x14ac:dyDescent="0.3">
      <c r="A817" s="68">
        <v>961</v>
      </c>
      <c r="B817" s="68" t="s">
        <v>812</v>
      </c>
      <c r="C817" s="69">
        <v>22226</v>
      </c>
      <c r="D817" s="68" t="s">
        <v>72</v>
      </c>
      <c r="E817" s="71" t="str">
        <f t="shared" si="2"/>
        <v>26022021961</v>
      </c>
      <c r="F817" s="68">
        <v>4812519</v>
      </c>
      <c r="G817" s="68" t="s">
        <v>42</v>
      </c>
      <c r="H817" s="68"/>
      <c r="I817" s="68" t="s">
        <v>4047</v>
      </c>
      <c r="J817" s="68" t="s">
        <v>815</v>
      </c>
      <c r="K817" s="70" t="s">
        <v>816</v>
      </c>
      <c r="L817" s="68" t="s">
        <v>817</v>
      </c>
      <c r="M817" s="68" t="s">
        <v>524</v>
      </c>
      <c r="N817" s="71">
        <v>558194414343</v>
      </c>
      <c r="O817" s="71" t="s">
        <v>65</v>
      </c>
      <c r="P817" s="71" t="s">
        <v>42</v>
      </c>
      <c r="Q817" s="68" t="s">
        <v>66</v>
      </c>
      <c r="R817" s="68" t="str" cm="1">
        <f t="array" ref="R817">_xlfn.IFS(BaseClientes[[#This Row],[tipoDeCliente]]="ADVISOR","ADVISOR",BaseClientes[[#This Row],[tipoDeCliente]]="FAMILIA","RETENCAO",BaseClientes[[#This Row],[tipoDeCliente]]="RETENCAO","RETENCAO",BaseClientes[[#This Row],[tipoDeCliente]]="NORMAL","CONSULTORIA",BaseClientes[[#This Row],[tipoDeCliente]]="HIBRIDO","CONSULTORIA")</f>
        <v>CONSULTORIA</v>
      </c>
      <c r="S817" s="68" t="s">
        <v>49</v>
      </c>
      <c r="T817" s="68" t="s">
        <v>50</v>
      </c>
      <c r="U817" s="68" t="s">
        <v>530</v>
      </c>
      <c r="V817" s="71">
        <v>558194414343</v>
      </c>
      <c r="W817" s="69">
        <v>44253</v>
      </c>
      <c r="X817" s="69">
        <v>44253</v>
      </c>
      <c r="Y817" s="68" t="s">
        <v>529</v>
      </c>
      <c r="Z817" s="68" t="s">
        <v>526</v>
      </c>
      <c r="AA817" s="68" t="s">
        <v>524</v>
      </c>
      <c r="AB817" s="68" t="s">
        <v>3893</v>
      </c>
      <c r="AC817" s="68" t="s">
        <v>140</v>
      </c>
      <c r="AD817" s="68" t="s">
        <v>54</v>
      </c>
      <c r="AE817" s="68" t="s">
        <v>176</v>
      </c>
      <c r="AF817" s="72">
        <v>1</v>
      </c>
      <c r="AG817" s="68">
        <v>1</v>
      </c>
      <c r="AH817" s="68" t="s">
        <v>54</v>
      </c>
      <c r="AI817" s="68" t="s">
        <v>56</v>
      </c>
      <c r="AJ817" s="68" t="s">
        <v>54</v>
      </c>
      <c r="AK817" s="68" t="str" cm="1">
        <f t="array" ref="AK8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7" s="69" t="s">
        <v>58</v>
      </c>
      <c r="AM817" s="69"/>
    </row>
    <row r="818" spans="1:39" ht="15" customHeight="1" x14ac:dyDescent="0.3">
      <c r="A818" s="68">
        <v>962</v>
      </c>
      <c r="B818" s="68" t="s">
        <v>3058</v>
      </c>
      <c r="C818" s="69">
        <v>32361</v>
      </c>
      <c r="D818" s="68" t="s">
        <v>40</v>
      </c>
      <c r="E818" s="71" t="str">
        <f t="shared" si="2"/>
        <v>15042024962</v>
      </c>
      <c r="F818" s="68">
        <v>541986</v>
      </c>
      <c r="G818" s="68"/>
      <c r="H818" s="68"/>
      <c r="I818" s="68" t="s">
        <v>5711</v>
      </c>
      <c r="J818" s="68" t="s">
        <v>5111</v>
      </c>
      <c r="K818" s="70" t="s">
        <v>5112</v>
      </c>
      <c r="L818" s="68" t="s">
        <v>5711</v>
      </c>
      <c r="M818" s="68" t="s">
        <v>3058</v>
      </c>
      <c r="N818" s="71">
        <v>558188698874</v>
      </c>
      <c r="O818" s="71" t="s">
        <v>106</v>
      </c>
      <c r="P818" s="71" t="s">
        <v>106</v>
      </c>
      <c r="Q818" s="68" t="s">
        <v>66</v>
      </c>
      <c r="R818" s="68" t="str" cm="1">
        <f t="array" ref="R818">_xlfn.IFS(BaseClientes[[#This Row],[tipoDeCliente]]="ADVISOR","ADVISOR",BaseClientes[[#This Row],[tipoDeCliente]]="FAMILIA","RETENCAO",BaseClientes[[#This Row],[tipoDeCliente]]="RETENCAO","RETENCAO",BaseClientes[[#This Row],[tipoDeCliente]]="NORMAL","CONSULTORIA",BaseClientes[[#This Row],[tipoDeCliente]]="HIBRIDO","CONSULTORIA")</f>
        <v>RETENCAO</v>
      </c>
      <c r="S818" s="68" t="s">
        <v>49</v>
      </c>
      <c r="T818" s="68" t="s">
        <v>50</v>
      </c>
      <c r="U818" s="68" t="s">
        <v>4787</v>
      </c>
      <c r="V818" s="71">
        <v>558188698874</v>
      </c>
      <c r="W818" s="69">
        <v>45397</v>
      </c>
      <c r="X818" s="69">
        <v>45239</v>
      </c>
      <c r="Y818" s="68" t="s">
        <v>3786</v>
      </c>
      <c r="Z818" s="68" t="s">
        <v>5711</v>
      </c>
      <c r="AA818" s="68" t="s">
        <v>3058</v>
      </c>
      <c r="AB818" s="68" t="s">
        <v>3902</v>
      </c>
      <c r="AC818" s="68" t="s">
        <v>53</v>
      </c>
      <c r="AD818" s="68" t="s">
        <v>54</v>
      </c>
      <c r="AE818" s="68" t="s">
        <v>68</v>
      </c>
      <c r="AF818" s="72">
        <v>0</v>
      </c>
      <c r="AG818" s="68"/>
      <c r="AH818" s="68" t="s">
        <v>54</v>
      </c>
      <c r="AI818" s="68" t="s">
        <v>56</v>
      </c>
      <c r="AJ818" s="68" t="s">
        <v>54</v>
      </c>
      <c r="AK818" s="68" t="str" cm="1">
        <f t="array" ref="AK8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8" s="69" t="s">
        <v>58</v>
      </c>
      <c r="AM818" s="69"/>
    </row>
    <row r="819" spans="1:39" ht="15" customHeight="1" x14ac:dyDescent="0.3">
      <c r="A819" s="68">
        <v>963</v>
      </c>
      <c r="B819" s="68" t="s">
        <v>3058</v>
      </c>
      <c r="C819" s="69">
        <v>32361</v>
      </c>
      <c r="D819" s="68" t="s">
        <v>40</v>
      </c>
      <c r="E819" s="71" t="str">
        <f t="shared" si="2"/>
        <v>15042024963</v>
      </c>
      <c r="F819" s="68"/>
      <c r="G819" s="68">
        <v>3439817</v>
      </c>
      <c r="H819" s="68"/>
      <c r="I819" s="68" t="s">
        <v>5712</v>
      </c>
      <c r="J819" s="68" t="s">
        <v>5111</v>
      </c>
      <c r="K819" s="70" t="s">
        <v>5112</v>
      </c>
      <c r="L819" s="68" t="s">
        <v>5713</v>
      </c>
      <c r="M819" s="68" t="s">
        <v>3058</v>
      </c>
      <c r="N819" s="71">
        <v>558188698874</v>
      </c>
      <c r="O819" s="71" t="s">
        <v>106</v>
      </c>
      <c r="P819" s="71" t="s">
        <v>106</v>
      </c>
      <c r="Q819" s="68" t="s">
        <v>66</v>
      </c>
      <c r="R819" s="68" t="str" cm="1">
        <f t="array" ref="R819">_xlfn.IFS(BaseClientes[[#This Row],[tipoDeCliente]]="ADVISOR","ADVISOR",BaseClientes[[#This Row],[tipoDeCliente]]="FAMILIA","RETENCAO",BaseClientes[[#This Row],[tipoDeCliente]]="RETENCAO","RETENCAO",BaseClientes[[#This Row],[tipoDeCliente]]="NORMAL","CONSULTORIA",BaseClientes[[#This Row],[tipoDeCliente]]="HIBRIDO","CONSULTORIA")</f>
        <v>RETENCAO</v>
      </c>
      <c r="S819" s="68" t="s">
        <v>49</v>
      </c>
      <c r="T819" s="68" t="s">
        <v>50</v>
      </c>
      <c r="U819" s="68" t="s">
        <v>4787</v>
      </c>
      <c r="V819" s="71">
        <v>558188698874</v>
      </c>
      <c r="W819" s="69">
        <v>45397</v>
      </c>
      <c r="X819" s="69">
        <v>45239</v>
      </c>
      <c r="Y819" s="68" t="s">
        <v>3786</v>
      </c>
      <c r="Z819" s="68" t="s">
        <v>5711</v>
      </c>
      <c r="AA819" s="68" t="s">
        <v>3058</v>
      </c>
      <c r="AB819" s="68" t="s">
        <v>3902</v>
      </c>
      <c r="AC819" s="68" t="s">
        <v>53</v>
      </c>
      <c r="AD819" s="68" t="s">
        <v>54</v>
      </c>
      <c r="AE819" s="68" t="s">
        <v>68</v>
      </c>
      <c r="AF819" s="72">
        <v>0</v>
      </c>
      <c r="AG819" s="68"/>
      <c r="AH819" s="68" t="s">
        <v>54</v>
      </c>
      <c r="AI819" s="68" t="s">
        <v>56</v>
      </c>
      <c r="AJ819" s="68" t="s">
        <v>54</v>
      </c>
      <c r="AK819" s="68" t="str" cm="1">
        <f t="array" ref="AK8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9" s="69" t="s">
        <v>58</v>
      </c>
      <c r="AM819" s="69"/>
    </row>
    <row r="820" spans="1:39" ht="15" customHeight="1" x14ac:dyDescent="0.3">
      <c r="A820" s="68">
        <v>964</v>
      </c>
      <c r="B820" s="68" t="s">
        <v>3225</v>
      </c>
      <c r="C820" s="69">
        <v>23252</v>
      </c>
      <c r="D820" s="68" t="s">
        <v>40</v>
      </c>
      <c r="E820" s="71" t="str">
        <f t="shared" si="2"/>
        <v>10042024964</v>
      </c>
      <c r="F820" s="68"/>
      <c r="G820" s="68"/>
      <c r="H820" s="68"/>
      <c r="I820" s="68" t="s">
        <v>42</v>
      </c>
      <c r="J820" s="68" t="s">
        <v>5700</v>
      </c>
      <c r="K820" s="70" t="s">
        <v>5701</v>
      </c>
      <c r="L820" s="68" t="s">
        <v>3601</v>
      </c>
      <c r="M820" s="68" t="s">
        <v>3225</v>
      </c>
      <c r="N820" s="71">
        <v>5581999761869</v>
      </c>
      <c r="O820" s="71" t="s">
        <v>106</v>
      </c>
      <c r="P820" s="71"/>
      <c r="Q820" s="68" t="s">
        <v>66</v>
      </c>
      <c r="R820" s="68" t="str" cm="1">
        <f t="array" ref="R820">_xlfn.IFS(BaseClientes[[#This Row],[tipoDeCliente]]="ADVISOR","ADVISOR",BaseClientes[[#This Row],[tipoDeCliente]]="FAMILIA","RETENCAO",BaseClientes[[#This Row],[tipoDeCliente]]="RETENCAO","RETENCAO",BaseClientes[[#This Row],[tipoDeCliente]]="NORMAL","CONSULTORIA",BaseClientes[[#This Row],[tipoDeCliente]]="HIBRIDO","CONSULTORIA")</f>
        <v>CONSULTORIA</v>
      </c>
      <c r="S820" s="68" t="s">
        <v>49</v>
      </c>
      <c r="T820" s="68" t="s">
        <v>50</v>
      </c>
      <c r="U820" s="68" t="s">
        <v>51</v>
      </c>
      <c r="V820" s="71">
        <v>5581999761869</v>
      </c>
      <c r="W820" s="69">
        <v>45392</v>
      </c>
      <c r="X820" s="69"/>
      <c r="Y820" s="68" t="s">
        <v>3601</v>
      </c>
      <c r="Z820" s="68" t="s">
        <v>3601</v>
      </c>
      <c r="AA820" s="68" t="s">
        <v>3225</v>
      </c>
      <c r="AB820" s="68" t="s">
        <v>3894</v>
      </c>
      <c r="AC820" s="68" t="s">
        <v>53</v>
      </c>
      <c r="AD820" s="68" t="s">
        <v>56</v>
      </c>
      <c r="AE820" s="68" t="s">
        <v>176</v>
      </c>
      <c r="AF820" s="72">
        <v>1</v>
      </c>
      <c r="AG820" s="68">
        <v>4</v>
      </c>
      <c r="AH820" s="68" t="s">
        <v>54</v>
      </c>
      <c r="AI820" s="68" t="s">
        <v>56</v>
      </c>
      <c r="AJ820" s="68" t="s">
        <v>54</v>
      </c>
      <c r="AK820" s="68" t="str" cm="1">
        <f t="array" ref="AK8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0" s="119" t="s">
        <v>69</v>
      </c>
      <c r="AM820" s="69">
        <v>45679</v>
      </c>
    </row>
    <row r="821" spans="1:39" ht="15" customHeight="1" x14ac:dyDescent="0.3">
      <c r="A821" s="68">
        <v>965</v>
      </c>
      <c r="B821" s="68" t="s">
        <v>3578</v>
      </c>
      <c r="C821" s="69">
        <v>23597</v>
      </c>
      <c r="D821" s="68" t="s">
        <v>72</v>
      </c>
      <c r="E821" s="71" t="str">
        <f t="shared" si="2"/>
        <v>10042024965</v>
      </c>
      <c r="F821" s="68"/>
      <c r="G821" s="68"/>
      <c r="H821" s="68"/>
      <c r="I821" s="68" t="s">
        <v>42</v>
      </c>
      <c r="J821" s="68" t="s">
        <v>5692</v>
      </c>
      <c r="K821" s="70" t="s">
        <v>5693</v>
      </c>
      <c r="L821" s="68" t="s">
        <v>5702</v>
      </c>
      <c r="M821" s="68" t="s">
        <v>3225</v>
      </c>
      <c r="N821" s="71">
        <v>5581999761868</v>
      </c>
      <c r="O821" s="71" t="s">
        <v>106</v>
      </c>
      <c r="P821" s="71"/>
      <c r="Q821" s="68" t="s">
        <v>66</v>
      </c>
      <c r="R821" s="68" t="str" cm="1">
        <f t="array" ref="R821">_xlfn.IFS(BaseClientes[[#This Row],[tipoDeCliente]]="ADVISOR","ADVISOR",BaseClientes[[#This Row],[tipoDeCliente]]="FAMILIA","RETENCAO",BaseClientes[[#This Row],[tipoDeCliente]]="RETENCAO","RETENCAO",BaseClientes[[#This Row],[tipoDeCliente]]="NORMAL","CONSULTORIA",BaseClientes[[#This Row],[tipoDeCliente]]="HIBRIDO","CONSULTORIA")</f>
        <v>CONSULTORIA</v>
      </c>
      <c r="S821" s="68" t="s">
        <v>49</v>
      </c>
      <c r="T821" s="68" t="s">
        <v>50</v>
      </c>
      <c r="U821" s="68" t="s">
        <v>51</v>
      </c>
      <c r="V821" s="71">
        <v>5581999761868</v>
      </c>
      <c r="W821" s="69">
        <v>45392</v>
      </c>
      <c r="X821" s="69"/>
      <c r="Y821" s="68" t="s">
        <v>3601</v>
      </c>
      <c r="Z821" s="68" t="s">
        <v>3601</v>
      </c>
      <c r="AA821" s="68" t="s">
        <v>3225</v>
      </c>
      <c r="AB821" s="68" t="s">
        <v>3894</v>
      </c>
      <c r="AC821" s="68" t="s">
        <v>53</v>
      </c>
      <c r="AD821" s="68" t="s">
        <v>56</v>
      </c>
      <c r="AE821" s="68" t="s">
        <v>176</v>
      </c>
      <c r="AF821" s="72">
        <v>1</v>
      </c>
      <c r="AG821" s="68">
        <v>4</v>
      </c>
      <c r="AH821" s="68" t="s">
        <v>54</v>
      </c>
      <c r="AI821" s="68" t="s">
        <v>56</v>
      </c>
      <c r="AJ821" s="68" t="s">
        <v>54</v>
      </c>
      <c r="AK821" s="68" t="str" cm="1">
        <f t="array" ref="AK8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1" s="119" t="s">
        <v>69</v>
      </c>
      <c r="AM821" s="69">
        <v>45679</v>
      </c>
    </row>
    <row r="822" spans="1:39" ht="15" customHeight="1" x14ac:dyDescent="0.3">
      <c r="A822" s="68">
        <v>966</v>
      </c>
      <c r="B822" s="68" t="s">
        <v>3180</v>
      </c>
      <c r="C822" s="69">
        <v>31180</v>
      </c>
      <c r="D822" s="68" t="s">
        <v>40</v>
      </c>
      <c r="E822" s="71" t="str">
        <f t="shared" si="2"/>
        <v>11042024966</v>
      </c>
      <c r="F822" s="68">
        <v>3601113</v>
      </c>
      <c r="G822" s="68"/>
      <c r="H822" s="68"/>
      <c r="I822" s="68" t="s">
        <v>42</v>
      </c>
      <c r="J822" s="68" t="s">
        <v>5703</v>
      </c>
      <c r="K822" s="70" t="s">
        <v>5704</v>
      </c>
      <c r="L822" s="68" t="s">
        <v>3735</v>
      </c>
      <c r="M822" s="68" t="s">
        <v>3180</v>
      </c>
      <c r="N822" s="71">
        <v>5581997508108</v>
      </c>
      <c r="O822" s="71" t="s">
        <v>65</v>
      </c>
      <c r="P822" s="71"/>
      <c r="Q822" s="68" t="s">
        <v>5705</v>
      </c>
      <c r="R822" s="68" t="str" cm="1">
        <f t="array" ref="R822">_xlfn.IFS(BaseClientes[[#This Row],[tipoDeCliente]]="ADVISOR","ADVISOR",BaseClientes[[#This Row],[tipoDeCliente]]="FAMILIA","RETENCAO",BaseClientes[[#This Row],[tipoDeCliente]]="RETENCAO","RETENCAO",BaseClientes[[#This Row],[tipoDeCliente]]="NORMAL","CONSULTORIA",BaseClientes[[#This Row],[tipoDeCliente]]="HIBRIDO","CONSULTORIA")</f>
        <v>CONSULTORIA</v>
      </c>
      <c r="S822" s="68" t="s">
        <v>49</v>
      </c>
      <c r="T822" s="68" t="s">
        <v>50</v>
      </c>
      <c r="U822" s="68" t="s">
        <v>5006</v>
      </c>
      <c r="V822" s="71">
        <v>5581997508108</v>
      </c>
      <c r="W822" s="69">
        <v>45393</v>
      </c>
      <c r="X822" s="69"/>
      <c r="Y822" s="68" t="s">
        <v>3735</v>
      </c>
      <c r="Z822" s="68" t="s">
        <v>3735</v>
      </c>
      <c r="AA822" s="68" t="s">
        <v>3180</v>
      </c>
      <c r="AB822" s="68" t="s">
        <v>5706</v>
      </c>
      <c r="AC822" s="68"/>
      <c r="AD822" s="68" t="s">
        <v>56</v>
      </c>
      <c r="AE822" s="68" t="s">
        <v>176</v>
      </c>
      <c r="AF822" s="72">
        <v>1</v>
      </c>
      <c r="AG822" s="68">
        <v>8</v>
      </c>
      <c r="AH822" s="68" t="s">
        <v>54</v>
      </c>
      <c r="AI822" s="68" t="s">
        <v>56</v>
      </c>
      <c r="AJ822" s="68" t="s">
        <v>54</v>
      </c>
      <c r="AK822" s="68" t="str" cm="1">
        <f t="array" ref="AK8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2" s="69" t="s">
        <v>69</v>
      </c>
      <c r="AM822" s="69"/>
    </row>
    <row r="823" spans="1:39" ht="15" customHeight="1" x14ac:dyDescent="0.3">
      <c r="A823" s="68">
        <v>967</v>
      </c>
      <c r="B823" s="68" t="s">
        <v>3224</v>
      </c>
      <c r="C823" s="69">
        <v>30252</v>
      </c>
      <c r="D823" s="68" t="s">
        <v>40</v>
      </c>
      <c r="E823" s="71" t="str">
        <f t="shared" si="2"/>
        <v>03042024967</v>
      </c>
      <c r="F823" s="68">
        <v>6936289</v>
      </c>
      <c r="G823" s="68"/>
      <c r="H823" s="68"/>
      <c r="I823" s="68" t="s">
        <v>5689</v>
      </c>
      <c r="J823" s="68" t="s">
        <v>5686</v>
      </c>
      <c r="K823" s="70" t="s">
        <v>5687</v>
      </c>
      <c r="L823" s="68" t="s">
        <v>5690</v>
      </c>
      <c r="M823" s="68" t="s">
        <v>3224</v>
      </c>
      <c r="N823" s="71">
        <v>5581991092442</v>
      </c>
      <c r="O823" s="71"/>
      <c r="P823" s="71"/>
      <c r="Q823" s="68" t="s">
        <v>66</v>
      </c>
      <c r="R823" s="68" t="str" cm="1">
        <f t="array" ref="R823">_xlfn.IFS(BaseClientes[[#This Row],[tipoDeCliente]]="ADVISOR","ADVISOR",BaseClientes[[#This Row],[tipoDeCliente]]="FAMILIA","RETENCAO",BaseClientes[[#This Row],[tipoDeCliente]]="RETENCAO","RETENCAO",BaseClientes[[#This Row],[tipoDeCliente]]="NORMAL","CONSULTORIA",BaseClientes[[#This Row],[tipoDeCliente]]="HIBRIDO","CONSULTORIA")</f>
        <v>CONSULTORIA</v>
      </c>
      <c r="S823" s="68" t="s">
        <v>49</v>
      </c>
      <c r="T823" s="68" t="s">
        <v>50</v>
      </c>
      <c r="U823" s="68" t="s">
        <v>5688</v>
      </c>
      <c r="V823" s="71">
        <v>5581991092442</v>
      </c>
      <c r="W823" s="69">
        <v>45385</v>
      </c>
      <c r="X823" s="69">
        <v>45385</v>
      </c>
      <c r="Y823" s="68" t="s">
        <v>3736</v>
      </c>
      <c r="Z823" s="68" t="s">
        <v>5690</v>
      </c>
      <c r="AA823" s="68" t="s">
        <v>3224</v>
      </c>
      <c r="AB823" s="68" t="s">
        <v>3894</v>
      </c>
      <c r="AC823" s="68"/>
      <c r="AD823" s="68" t="s">
        <v>54</v>
      </c>
      <c r="AE823" s="68" t="s">
        <v>176</v>
      </c>
      <c r="AF823" s="72">
        <v>1</v>
      </c>
      <c r="AG823" s="68">
        <v>8</v>
      </c>
      <c r="AH823" s="68" t="s">
        <v>54</v>
      </c>
      <c r="AI823" s="68" t="s">
        <v>56</v>
      </c>
      <c r="AJ823" s="68" t="s">
        <v>54</v>
      </c>
      <c r="AK823" s="68" t="str" cm="1">
        <f t="array" ref="AK8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3" s="69" t="s">
        <v>58</v>
      </c>
      <c r="AM823" s="69"/>
    </row>
    <row r="824" spans="1:39" ht="15" customHeight="1" x14ac:dyDescent="0.3">
      <c r="A824" s="68">
        <v>968</v>
      </c>
      <c r="B824" s="68" t="s">
        <v>3209</v>
      </c>
      <c r="C824" s="69">
        <v>31849</v>
      </c>
      <c r="D824" s="68" t="s">
        <v>72</v>
      </c>
      <c r="E824" s="71" t="str">
        <f t="shared" si="2"/>
        <v>20032024968</v>
      </c>
      <c r="F824" s="68">
        <v>14728228</v>
      </c>
      <c r="G824" s="68"/>
      <c r="H824" s="68"/>
      <c r="I824" s="68" t="s">
        <v>5619</v>
      </c>
      <c r="J824" s="68" t="s">
        <v>5620</v>
      </c>
      <c r="K824" s="70" t="s">
        <v>5621</v>
      </c>
      <c r="L824" s="68" t="s">
        <v>5622</v>
      </c>
      <c r="M824" s="68" t="s">
        <v>3209</v>
      </c>
      <c r="N824" s="71">
        <v>5511981160101</v>
      </c>
      <c r="O824" s="71" t="s">
        <v>65</v>
      </c>
      <c r="P824" s="71"/>
      <c r="Q824" s="68" t="s">
        <v>66</v>
      </c>
      <c r="R824" s="68" t="str" cm="1">
        <f t="array" ref="R824">_xlfn.IFS(BaseClientes[[#This Row],[tipoDeCliente]]="ADVISOR","ADVISOR",BaseClientes[[#This Row],[tipoDeCliente]]="FAMILIA","RETENCAO",BaseClientes[[#This Row],[tipoDeCliente]]="RETENCAO","RETENCAO",BaseClientes[[#This Row],[tipoDeCliente]]="NORMAL","CONSULTORIA",BaseClientes[[#This Row],[tipoDeCliente]]="HIBRIDO","CONSULTORIA")</f>
        <v>CONSULTORIA</v>
      </c>
      <c r="S824" s="68" t="s">
        <v>2799</v>
      </c>
      <c r="T824" s="68" t="s">
        <v>185</v>
      </c>
      <c r="U824" s="68" t="s">
        <v>5623</v>
      </c>
      <c r="V824" s="71">
        <v>5511981160101</v>
      </c>
      <c r="W824" s="69">
        <v>45371</v>
      </c>
      <c r="X824" s="69"/>
      <c r="Y824" s="68" t="s">
        <v>3737</v>
      </c>
      <c r="Z824" s="68" t="s">
        <v>5622</v>
      </c>
      <c r="AA824" s="68" t="s">
        <v>3209</v>
      </c>
      <c r="AB824" s="68" t="s">
        <v>4094</v>
      </c>
      <c r="AC824" s="68"/>
      <c r="AD824" s="68" t="s">
        <v>54</v>
      </c>
      <c r="AE824" s="68" t="s">
        <v>176</v>
      </c>
      <c r="AF824" s="72">
        <v>1</v>
      </c>
      <c r="AG824" s="68">
        <v>8</v>
      </c>
      <c r="AH824" s="68" t="s">
        <v>54</v>
      </c>
      <c r="AI824" s="68" t="s">
        <v>56</v>
      </c>
      <c r="AJ824" s="68" t="s">
        <v>54</v>
      </c>
      <c r="AK824" s="68" t="str" cm="1">
        <f t="array" ref="AK8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4" s="69" t="s">
        <v>58</v>
      </c>
      <c r="AM824" s="69"/>
    </row>
    <row r="825" spans="1:39" ht="15" customHeight="1" x14ac:dyDescent="0.3">
      <c r="A825" s="68">
        <v>969</v>
      </c>
      <c r="B825" s="68" t="s">
        <v>3579</v>
      </c>
      <c r="C825" s="69">
        <v>33074</v>
      </c>
      <c r="D825" s="68" t="s">
        <v>72</v>
      </c>
      <c r="E825" s="71" t="str">
        <f t="shared" si="2"/>
        <v>11042024969</v>
      </c>
      <c r="F825" s="68">
        <v>15352538</v>
      </c>
      <c r="G825" s="68"/>
      <c r="H825" s="68"/>
      <c r="I825" s="68" t="s">
        <v>42</v>
      </c>
      <c r="J825" s="68" t="s">
        <v>5707</v>
      </c>
      <c r="K825" s="70" t="s">
        <v>5708</v>
      </c>
      <c r="L825" s="68" t="s">
        <v>5709</v>
      </c>
      <c r="M825" s="68" t="s">
        <v>3579</v>
      </c>
      <c r="N825" s="71">
        <v>5581996533733</v>
      </c>
      <c r="O825" s="71" t="s">
        <v>65</v>
      </c>
      <c r="P825" s="71"/>
      <c r="Q825" s="68" t="s">
        <v>5705</v>
      </c>
      <c r="R825" s="68" t="str" cm="1">
        <f t="array" ref="R825">_xlfn.IFS(BaseClientes[[#This Row],[tipoDeCliente]]="ADVISOR","ADVISOR",BaseClientes[[#This Row],[tipoDeCliente]]="FAMILIA","RETENCAO",BaseClientes[[#This Row],[tipoDeCliente]]="RETENCAO","RETENCAO",BaseClientes[[#This Row],[tipoDeCliente]]="NORMAL","CONSULTORIA",BaseClientes[[#This Row],[tipoDeCliente]]="HIBRIDO","CONSULTORIA")</f>
        <v>CONSULTORIA</v>
      </c>
      <c r="S825" s="68" t="s">
        <v>49</v>
      </c>
      <c r="T825" s="68" t="s">
        <v>50</v>
      </c>
      <c r="U825" s="68" t="s">
        <v>5006</v>
      </c>
      <c r="V825" s="71">
        <v>5581996533733</v>
      </c>
      <c r="W825" s="69">
        <v>45393</v>
      </c>
      <c r="X825" s="69"/>
      <c r="Y825" s="68" t="s">
        <v>3735</v>
      </c>
      <c r="Z825" s="68" t="s">
        <v>3735</v>
      </c>
      <c r="AA825" s="68" t="s">
        <v>3180</v>
      </c>
      <c r="AB825" s="68" t="s">
        <v>3894</v>
      </c>
      <c r="AC825" s="68"/>
      <c r="AD825" s="68" t="s">
        <v>56</v>
      </c>
      <c r="AE825" s="68" t="s">
        <v>176</v>
      </c>
      <c r="AF825" s="72">
        <v>1</v>
      </c>
      <c r="AG825" s="68">
        <v>8</v>
      </c>
      <c r="AH825" s="68" t="s">
        <v>54</v>
      </c>
      <c r="AI825" s="68" t="s">
        <v>56</v>
      </c>
      <c r="AJ825" s="68" t="s">
        <v>54</v>
      </c>
      <c r="AK825" s="68" t="str" cm="1">
        <f t="array" ref="AK8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5" s="69" t="s">
        <v>69</v>
      </c>
      <c r="AM825" s="69"/>
    </row>
    <row r="826" spans="1:39" ht="15" customHeight="1" x14ac:dyDescent="0.3">
      <c r="A826" s="68">
        <v>970</v>
      </c>
      <c r="B826" s="68" t="s">
        <v>3230</v>
      </c>
      <c r="C826" s="69">
        <v>29481</v>
      </c>
      <c r="D826" s="68" t="s">
        <v>40</v>
      </c>
      <c r="E826" s="71" t="str">
        <f t="shared" si="2"/>
        <v>18042024970</v>
      </c>
      <c r="F826" s="68"/>
      <c r="G826" s="68">
        <v>5648641</v>
      </c>
      <c r="H826" s="68"/>
      <c r="I826" s="68" t="s">
        <v>5730</v>
      </c>
      <c r="J826" s="68" t="s">
        <v>5727</v>
      </c>
      <c r="K826" s="70" t="s">
        <v>5728</v>
      </c>
      <c r="L826" s="68" t="s">
        <v>5731</v>
      </c>
      <c r="M826" s="68" t="s">
        <v>3230</v>
      </c>
      <c r="N826" s="71">
        <v>5581991671717</v>
      </c>
      <c r="O826" s="71"/>
      <c r="P826" s="71"/>
      <c r="Q826" s="68" t="s">
        <v>66</v>
      </c>
      <c r="R826" s="68" t="str" cm="1">
        <f t="array" ref="R826">_xlfn.IFS(BaseClientes[[#This Row],[tipoDeCliente]]="ADVISOR","ADVISOR",BaseClientes[[#This Row],[tipoDeCliente]]="FAMILIA","RETENCAO",BaseClientes[[#This Row],[tipoDeCliente]]="RETENCAO","RETENCAO",BaseClientes[[#This Row],[tipoDeCliente]]="NORMAL","CONSULTORIA",BaseClientes[[#This Row],[tipoDeCliente]]="HIBRIDO","CONSULTORIA")</f>
        <v>CONSULTORIA</v>
      </c>
      <c r="S826" s="68" t="s">
        <v>49</v>
      </c>
      <c r="T826" s="68" t="s">
        <v>50</v>
      </c>
      <c r="U826" s="68" t="s">
        <v>5663</v>
      </c>
      <c r="V826" s="71">
        <v>5581991671717</v>
      </c>
      <c r="W826" s="69">
        <v>45400</v>
      </c>
      <c r="X826" s="69"/>
      <c r="Y826" s="68" t="s">
        <v>3738</v>
      </c>
      <c r="Z826" s="68" t="s">
        <v>5729</v>
      </c>
      <c r="AA826" s="68" t="s">
        <v>3230</v>
      </c>
      <c r="AB826" s="68" t="s">
        <v>3894</v>
      </c>
      <c r="AC826" s="68"/>
      <c r="AD826" s="68" t="s">
        <v>56</v>
      </c>
      <c r="AE826" s="68" t="s">
        <v>176</v>
      </c>
      <c r="AF826" s="72">
        <v>1</v>
      </c>
      <c r="AG826" s="68">
        <v>9</v>
      </c>
      <c r="AH826" s="68" t="s">
        <v>54</v>
      </c>
      <c r="AI826" s="68" t="s">
        <v>56</v>
      </c>
      <c r="AJ826" s="68" t="s">
        <v>54</v>
      </c>
      <c r="AK826" s="68" t="str" cm="1">
        <f t="array" ref="AK8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6" s="69" t="s">
        <v>58</v>
      </c>
      <c r="AM826" s="69"/>
    </row>
    <row r="827" spans="1:39" ht="15" customHeight="1" x14ac:dyDescent="0.3">
      <c r="A827" s="68">
        <v>971</v>
      </c>
      <c r="B827" s="68" t="s">
        <v>3231</v>
      </c>
      <c r="C827" s="69">
        <v>29474</v>
      </c>
      <c r="D827" s="68" t="s">
        <v>40</v>
      </c>
      <c r="E827" s="71" t="str">
        <f t="shared" si="2"/>
        <v>18042024971</v>
      </c>
      <c r="F827" s="68">
        <v>4187255</v>
      </c>
      <c r="G827" s="68"/>
      <c r="H827" s="68"/>
      <c r="I827" s="68" t="s">
        <v>5738</v>
      </c>
      <c r="J827" s="68" t="s">
        <v>5734</v>
      </c>
      <c r="K827" s="105" t="s">
        <v>5735</v>
      </c>
      <c r="L827" s="68" t="s">
        <v>5739</v>
      </c>
      <c r="M827" s="68" t="s">
        <v>3231</v>
      </c>
      <c r="N827" s="71">
        <v>5584996633922</v>
      </c>
      <c r="O827" s="71"/>
      <c r="P827" s="71"/>
      <c r="Q827" s="68" t="s">
        <v>5705</v>
      </c>
      <c r="R827" s="68" t="str" cm="1">
        <f t="array" ref="R827">_xlfn.IFS(BaseClientes[[#This Row],[tipoDeCliente]]="ADVISOR","ADVISOR",BaseClientes[[#This Row],[tipoDeCliente]]="FAMILIA","RETENCAO",BaseClientes[[#This Row],[tipoDeCliente]]="RETENCAO","RETENCAO",BaseClientes[[#This Row],[tipoDeCliente]]="NORMAL","CONSULTORIA",BaseClientes[[#This Row],[tipoDeCliente]]="HIBRIDO","CONSULTORIA")</f>
        <v>CONSULTORIA</v>
      </c>
      <c r="S827" s="68" t="s">
        <v>349</v>
      </c>
      <c r="T827" s="68" t="s">
        <v>336</v>
      </c>
      <c r="U827" s="68" t="s">
        <v>5737</v>
      </c>
      <c r="V827" s="71">
        <v>5584996633922</v>
      </c>
      <c r="W827" s="69">
        <v>45400</v>
      </c>
      <c r="X827" s="69"/>
      <c r="Y827" s="68" t="s">
        <v>3739</v>
      </c>
      <c r="Z827" s="68" t="s">
        <v>5736</v>
      </c>
      <c r="AA827" s="68" t="s">
        <v>3231</v>
      </c>
      <c r="AB827" s="68" t="s">
        <v>3893</v>
      </c>
      <c r="AC827" s="68"/>
      <c r="AD827" s="68" t="s">
        <v>54</v>
      </c>
      <c r="AE827" s="68" t="s">
        <v>176</v>
      </c>
      <c r="AF827" s="72">
        <v>1</v>
      </c>
      <c r="AG827" s="68">
        <v>8</v>
      </c>
      <c r="AH827" s="68" t="s">
        <v>54</v>
      </c>
      <c r="AI827" s="68" t="s">
        <v>56</v>
      </c>
      <c r="AJ827" s="68" t="s">
        <v>54</v>
      </c>
      <c r="AK827" s="68" t="str" cm="1">
        <f t="array" ref="AK8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7" s="69" t="s">
        <v>58</v>
      </c>
      <c r="AM827" s="69"/>
    </row>
    <row r="828" spans="1:39" ht="15" customHeight="1" x14ac:dyDescent="0.3">
      <c r="A828" s="68">
        <v>972</v>
      </c>
      <c r="B828" s="68" t="s">
        <v>3210</v>
      </c>
      <c r="C828" s="69">
        <v>22160</v>
      </c>
      <c r="D828" s="68" t="s">
        <v>40</v>
      </c>
      <c r="E828" s="71" t="str">
        <f t="shared" si="2"/>
        <v>01042024972</v>
      </c>
      <c r="F828" s="68">
        <v>15349203</v>
      </c>
      <c r="G828" s="68"/>
      <c r="H828" s="68"/>
      <c r="I828" s="68" t="s">
        <v>5656</v>
      </c>
      <c r="J828" s="68" t="s">
        <v>5628</v>
      </c>
      <c r="K828" s="70" t="s">
        <v>5657</v>
      </c>
      <c r="L828" s="68" t="s">
        <v>5658</v>
      </c>
      <c r="M828" s="68" t="s">
        <v>3218</v>
      </c>
      <c r="N828" s="71">
        <v>5581992010514</v>
      </c>
      <c r="O828" s="71"/>
      <c r="P828" s="71"/>
      <c r="Q828" s="68" t="s">
        <v>66</v>
      </c>
      <c r="R828" s="68" t="str" cm="1">
        <f t="array" ref="R828">_xlfn.IFS(BaseClientes[[#This Row],[tipoDeCliente]]="ADVISOR","ADVISOR",BaseClientes[[#This Row],[tipoDeCliente]]="FAMILIA","RETENCAO",BaseClientes[[#This Row],[tipoDeCliente]]="RETENCAO","RETENCAO",BaseClientes[[#This Row],[tipoDeCliente]]="NORMAL","CONSULTORIA",BaseClientes[[#This Row],[tipoDeCliente]]="HIBRIDO","CONSULTORIA")</f>
        <v>CONSULTORIA</v>
      </c>
      <c r="S828" s="68" t="s">
        <v>2799</v>
      </c>
      <c r="T828" s="68" t="s">
        <v>185</v>
      </c>
      <c r="U828" s="68" t="s">
        <v>5654</v>
      </c>
      <c r="V828" s="71">
        <v>5511916601198</v>
      </c>
      <c r="W828" s="69">
        <v>45383</v>
      </c>
      <c r="X828" s="69"/>
      <c r="Y828" s="68" t="s">
        <v>3734</v>
      </c>
      <c r="Z828" s="68" t="s">
        <v>5658</v>
      </c>
      <c r="AA828" s="68" t="s">
        <v>3218</v>
      </c>
      <c r="AB828" s="68"/>
      <c r="AC828" s="68"/>
      <c r="AD828" s="68" t="s">
        <v>56</v>
      </c>
      <c r="AE828" s="68" t="s">
        <v>176</v>
      </c>
      <c r="AF828" s="72">
        <v>1</v>
      </c>
      <c r="AG828" s="68">
        <v>8</v>
      </c>
      <c r="AH828" s="68" t="s">
        <v>54</v>
      </c>
      <c r="AI828" s="68" t="s">
        <v>56</v>
      </c>
      <c r="AJ828" s="68" t="s">
        <v>54</v>
      </c>
      <c r="AK828" s="68" t="str" cm="1">
        <f t="array" ref="AK8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8" s="69" t="s">
        <v>58</v>
      </c>
      <c r="AM828" s="69"/>
    </row>
    <row r="829" spans="1:39" ht="15" customHeight="1" x14ac:dyDescent="0.3">
      <c r="A829" s="68">
        <v>973</v>
      </c>
      <c r="B829" s="68" t="s">
        <v>3228</v>
      </c>
      <c r="C829" s="69">
        <v>30842</v>
      </c>
      <c r="D829" s="68" t="s">
        <v>40</v>
      </c>
      <c r="E829" s="71" t="str">
        <f t="shared" si="2"/>
        <v>16042024973</v>
      </c>
      <c r="F829" s="68">
        <v>2210567</v>
      </c>
      <c r="G829" s="68"/>
      <c r="H829" s="68"/>
      <c r="I829" s="68" t="s">
        <v>5714</v>
      </c>
      <c r="J829" s="68" t="s">
        <v>5715</v>
      </c>
      <c r="K829" s="70" t="s">
        <v>5716</v>
      </c>
      <c r="L829" s="68" t="s">
        <v>5717</v>
      </c>
      <c r="M829" s="68" t="s">
        <v>3228</v>
      </c>
      <c r="N829" s="71">
        <v>5581996533733</v>
      </c>
      <c r="O829" s="71" t="s">
        <v>65</v>
      </c>
      <c r="P829" s="71"/>
      <c r="Q829" s="68" t="s">
        <v>66</v>
      </c>
      <c r="R829" s="68" t="str" cm="1">
        <f t="array" ref="R829">_xlfn.IFS(BaseClientes[[#This Row],[tipoDeCliente]]="ADVISOR","ADVISOR",BaseClientes[[#This Row],[tipoDeCliente]]="FAMILIA","RETENCAO",BaseClientes[[#This Row],[tipoDeCliente]]="RETENCAO","RETENCAO",BaseClientes[[#This Row],[tipoDeCliente]]="NORMAL","CONSULTORIA",BaseClientes[[#This Row],[tipoDeCliente]]="HIBRIDO","CONSULTORIA")</f>
        <v>CONSULTORIA</v>
      </c>
      <c r="S829" s="68" t="s">
        <v>49</v>
      </c>
      <c r="T829" s="68" t="s">
        <v>50</v>
      </c>
      <c r="U829" s="68" t="s">
        <v>670</v>
      </c>
      <c r="V829" s="71">
        <v>558191498534</v>
      </c>
      <c r="W829" s="69">
        <v>45398</v>
      </c>
      <c r="X829" s="69"/>
      <c r="Y829" s="68" t="s">
        <v>3740</v>
      </c>
      <c r="Z829" s="68" t="s">
        <v>5717</v>
      </c>
      <c r="AA829" s="68" t="s">
        <v>3228</v>
      </c>
      <c r="AB829" s="68" t="s">
        <v>3905</v>
      </c>
      <c r="AC829" s="68"/>
      <c r="AD829" s="68" t="s">
        <v>56</v>
      </c>
      <c r="AE829" s="68" t="s">
        <v>176</v>
      </c>
      <c r="AF829" s="72">
        <v>1</v>
      </c>
      <c r="AG829" s="68">
        <v>8</v>
      </c>
      <c r="AH829" s="68" t="s">
        <v>54</v>
      </c>
      <c r="AI829" s="68" t="s">
        <v>56</v>
      </c>
      <c r="AJ829" s="68" t="s">
        <v>54</v>
      </c>
      <c r="AK829" s="68" t="str" cm="1">
        <f t="array" ref="AK8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9" s="69" t="s">
        <v>58</v>
      </c>
      <c r="AM829" s="69"/>
    </row>
    <row r="830" spans="1:39" ht="15" customHeight="1" x14ac:dyDescent="0.3">
      <c r="A830" s="68">
        <v>974</v>
      </c>
      <c r="B830" s="68" t="s">
        <v>3233</v>
      </c>
      <c r="C830" s="69">
        <v>33635</v>
      </c>
      <c r="D830" s="68" t="s">
        <v>40</v>
      </c>
      <c r="E830" s="71" t="str">
        <f t="shared" si="2"/>
        <v>19042024974</v>
      </c>
      <c r="F830" s="68">
        <v>2556042</v>
      </c>
      <c r="G830" s="68"/>
      <c r="H830" s="68" t="s">
        <v>5748</v>
      </c>
      <c r="I830" s="68" t="s">
        <v>5749</v>
      </c>
      <c r="J830" s="68" t="s">
        <v>5750</v>
      </c>
      <c r="K830" s="105" t="s">
        <v>5751</v>
      </c>
      <c r="L830" s="68" t="s">
        <v>5752</v>
      </c>
      <c r="M830" s="68" t="s">
        <v>3225</v>
      </c>
      <c r="N830" s="71">
        <v>5581999976609</v>
      </c>
      <c r="O830" s="71"/>
      <c r="P830" s="71"/>
      <c r="Q830" s="68" t="s">
        <v>66</v>
      </c>
      <c r="R830" s="68" t="str" cm="1">
        <f t="array" ref="R830">_xlfn.IFS(BaseClientes[[#This Row],[tipoDeCliente]]="ADVISOR","ADVISOR",BaseClientes[[#This Row],[tipoDeCliente]]="FAMILIA","RETENCAO",BaseClientes[[#This Row],[tipoDeCliente]]="RETENCAO","RETENCAO",BaseClientes[[#This Row],[tipoDeCliente]]="NORMAL","CONSULTORIA",BaseClientes[[#This Row],[tipoDeCliente]]="HIBRIDO","CONSULTORIA")</f>
        <v>CONSULTORIA</v>
      </c>
      <c r="S830" s="68" t="s">
        <v>49</v>
      </c>
      <c r="T830" s="68" t="s">
        <v>50</v>
      </c>
      <c r="U830" s="68" t="s">
        <v>175</v>
      </c>
      <c r="V830" s="71">
        <v>5581999976609</v>
      </c>
      <c r="W830" s="69">
        <v>45401</v>
      </c>
      <c r="X830" s="69"/>
      <c r="Y830" s="68" t="s">
        <v>4391</v>
      </c>
      <c r="Z830" s="68" t="s">
        <v>5752</v>
      </c>
      <c r="AA830" s="68" t="s">
        <v>3233</v>
      </c>
      <c r="AB830" s="68" t="s">
        <v>3902</v>
      </c>
      <c r="AC830" s="68"/>
      <c r="AD830" s="68"/>
      <c r="AE830" s="68" t="s">
        <v>176</v>
      </c>
      <c r="AF830" s="72">
        <v>1</v>
      </c>
      <c r="AG830" s="68">
        <v>4</v>
      </c>
      <c r="AH830" s="68" t="s">
        <v>54</v>
      </c>
      <c r="AI830" s="68" t="s">
        <v>56</v>
      </c>
      <c r="AJ830" s="68" t="s">
        <v>54</v>
      </c>
      <c r="AK830" s="68" t="str" cm="1">
        <f t="array" ref="AK8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0" s="69" t="s">
        <v>58</v>
      </c>
      <c r="AM830" s="69"/>
    </row>
    <row r="831" spans="1:39" ht="15" customHeight="1" x14ac:dyDescent="0.3">
      <c r="A831" s="68">
        <v>975</v>
      </c>
      <c r="B831" s="68" t="s">
        <v>3234</v>
      </c>
      <c r="C831" s="69">
        <v>19544</v>
      </c>
      <c r="D831" s="68" t="s">
        <v>40</v>
      </c>
      <c r="E831" s="71" t="str">
        <f t="shared" si="2"/>
        <v>19042024975</v>
      </c>
      <c r="F831" s="68">
        <v>2035781</v>
      </c>
      <c r="G831" s="68"/>
      <c r="H831" s="68"/>
      <c r="I831" s="68" t="s">
        <v>5758</v>
      </c>
      <c r="J831" s="68" t="s">
        <v>5759</v>
      </c>
      <c r="K831" s="70" t="s">
        <v>5760</v>
      </c>
      <c r="L831" s="68" t="s">
        <v>5761</v>
      </c>
      <c r="M831" s="68" t="s">
        <v>3234</v>
      </c>
      <c r="N831" s="71">
        <v>5581999736206</v>
      </c>
      <c r="O831" s="71"/>
      <c r="P831" s="71"/>
      <c r="Q831" s="68" t="s">
        <v>66</v>
      </c>
      <c r="R831" s="68" t="str" cm="1">
        <f t="array" ref="R831">_xlfn.IFS(BaseClientes[[#This Row],[tipoDeCliente]]="ADVISOR","ADVISOR",BaseClientes[[#This Row],[tipoDeCliente]]="FAMILIA","RETENCAO",BaseClientes[[#This Row],[tipoDeCliente]]="RETENCAO","RETENCAO",BaseClientes[[#This Row],[tipoDeCliente]]="NORMAL","CONSULTORIA",BaseClientes[[#This Row],[tipoDeCliente]]="HIBRIDO","CONSULTORIA")</f>
        <v>CONSULTORIA</v>
      </c>
      <c r="S831" s="68" t="s">
        <v>49</v>
      </c>
      <c r="T831" s="68" t="s">
        <v>50</v>
      </c>
      <c r="U831" s="68" t="s">
        <v>51</v>
      </c>
      <c r="V831" s="71">
        <v>5581999736206</v>
      </c>
      <c r="W831" s="69">
        <v>45401</v>
      </c>
      <c r="X831" s="69"/>
      <c r="Y831" s="68" t="s">
        <v>3741</v>
      </c>
      <c r="Z831" s="68" t="s">
        <v>5761</v>
      </c>
      <c r="AA831" s="68" t="s">
        <v>3234</v>
      </c>
      <c r="AB831" s="68" t="s">
        <v>3950</v>
      </c>
      <c r="AC831" s="68"/>
      <c r="AD831" s="68"/>
      <c r="AE831" s="68" t="s">
        <v>176</v>
      </c>
      <c r="AF831" s="72">
        <v>1</v>
      </c>
      <c r="AG831" s="68">
        <v>8</v>
      </c>
      <c r="AH831" s="68" t="s">
        <v>54</v>
      </c>
      <c r="AI831" s="68" t="s">
        <v>56</v>
      </c>
      <c r="AJ831" s="68" t="s">
        <v>54</v>
      </c>
      <c r="AK831" s="68" t="str" cm="1">
        <f t="array" ref="AK8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1" s="69" t="s">
        <v>58</v>
      </c>
      <c r="AM831" s="69"/>
    </row>
    <row r="832" spans="1:39" ht="15" customHeight="1" x14ac:dyDescent="0.3">
      <c r="A832" s="68">
        <v>976</v>
      </c>
      <c r="B832" s="68" t="s">
        <v>3229</v>
      </c>
      <c r="C832" s="69">
        <v>28753</v>
      </c>
      <c r="D832" s="68" t="s">
        <v>72</v>
      </c>
      <c r="E832" s="71" t="str">
        <f t="shared" si="2"/>
        <v>16042024976</v>
      </c>
      <c r="F832" s="68"/>
      <c r="G832" s="68">
        <v>5554344</v>
      </c>
      <c r="H832" s="68"/>
      <c r="I832" s="68" t="s">
        <v>5718</v>
      </c>
      <c r="J832" s="68" t="s">
        <v>5719</v>
      </c>
      <c r="K832" s="70" t="s">
        <v>5720</v>
      </c>
      <c r="L832" s="68" t="s">
        <v>5721</v>
      </c>
      <c r="M832" s="68" t="s">
        <v>3229</v>
      </c>
      <c r="N832" s="71">
        <v>5562992110840</v>
      </c>
      <c r="O832" s="71"/>
      <c r="P832" s="71"/>
      <c r="Q832" s="68" t="s">
        <v>66</v>
      </c>
      <c r="R832" s="68" t="str" cm="1">
        <f t="array" ref="R832">_xlfn.IFS(BaseClientes[[#This Row],[tipoDeCliente]]="ADVISOR","ADVISOR",BaseClientes[[#This Row],[tipoDeCliente]]="FAMILIA","RETENCAO",BaseClientes[[#This Row],[tipoDeCliente]]="RETENCAO","RETENCAO",BaseClientes[[#This Row],[tipoDeCliente]]="NORMAL","CONSULTORIA",BaseClientes[[#This Row],[tipoDeCliente]]="HIBRIDO","CONSULTORIA")</f>
        <v>CONSULTORIA</v>
      </c>
      <c r="S832" s="68" t="s">
        <v>2459</v>
      </c>
      <c r="T832" s="68" t="s">
        <v>605</v>
      </c>
      <c r="U832" s="68" t="s">
        <v>5722</v>
      </c>
      <c r="V832" s="71"/>
      <c r="W832" s="69">
        <v>45398</v>
      </c>
      <c r="X832" s="69"/>
      <c r="Y832" s="68" t="s">
        <v>3742</v>
      </c>
      <c r="Z832" s="68" t="s">
        <v>5721</v>
      </c>
      <c r="AA832" s="68" t="s">
        <v>3229</v>
      </c>
      <c r="AB832" s="68" t="s">
        <v>3893</v>
      </c>
      <c r="AC832" s="68"/>
      <c r="AD832" s="68" t="s">
        <v>54</v>
      </c>
      <c r="AE832" s="68" t="s">
        <v>176</v>
      </c>
      <c r="AF832" s="72">
        <v>1</v>
      </c>
      <c r="AG832" s="68">
        <v>8</v>
      </c>
      <c r="AH832" s="68" t="s">
        <v>54</v>
      </c>
      <c r="AI832" s="68" t="s">
        <v>56</v>
      </c>
      <c r="AJ832" s="68" t="s">
        <v>54</v>
      </c>
      <c r="AK832" s="68" t="str" cm="1">
        <f t="array" ref="AK8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2" s="69" t="s">
        <v>58</v>
      </c>
      <c r="AM832" s="69"/>
    </row>
    <row r="833" spans="1:39" ht="15" customHeight="1" x14ac:dyDescent="0.3">
      <c r="A833" s="68">
        <v>977</v>
      </c>
      <c r="B833" s="68" t="s">
        <v>1860</v>
      </c>
      <c r="C833" s="69">
        <v>29002</v>
      </c>
      <c r="D833" s="68" t="s">
        <v>40</v>
      </c>
      <c r="E833" s="71" t="str">
        <f t="shared" si="2"/>
        <v>19042024977</v>
      </c>
      <c r="F833" s="68">
        <v>2080451</v>
      </c>
      <c r="G833" s="68"/>
      <c r="H833" s="68" t="s">
        <v>5742</v>
      </c>
      <c r="I833" s="68" t="s">
        <v>1862</v>
      </c>
      <c r="J833" s="68" t="s">
        <v>1863</v>
      </c>
      <c r="K833" s="70" t="s">
        <v>1864</v>
      </c>
      <c r="L833" s="68" t="s">
        <v>1862</v>
      </c>
      <c r="M833" s="68" t="s">
        <v>1860</v>
      </c>
      <c r="N833" s="71">
        <v>5581971170111</v>
      </c>
      <c r="O833" s="71" t="s">
        <v>65</v>
      </c>
      <c r="P833" s="71" t="s">
        <v>42</v>
      </c>
      <c r="Q833" s="68" t="s">
        <v>66</v>
      </c>
      <c r="R833" s="68" t="str" cm="1">
        <f t="array" ref="R833">_xlfn.IFS(BaseClientes[[#This Row],[tipoDeCliente]]="ADVISOR","ADVISOR",BaseClientes[[#This Row],[tipoDeCliente]]="FAMILIA","RETENCAO",BaseClientes[[#This Row],[tipoDeCliente]]="RETENCAO","RETENCAO",BaseClientes[[#This Row],[tipoDeCliente]]="NORMAL","CONSULTORIA",BaseClientes[[#This Row],[tipoDeCliente]]="HIBRIDO","CONSULTORIA")</f>
        <v>RETENCAO</v>
      </c>
      <c r="S833" s="68" t="s">
        <v>49</v>
      </c>
      <c r="T833" s="68" t="s">
        <v>50</v>
      </c>
      <c r="U833" s="68" t="s">
        <v>1562</v>
      </c>
      <c r="V833" s="71">
        <v>5581971170111</v>
      </c>
      <c r="W833" s="69">
        <v>45401</v>
      </c>
      <c r="X833" s="69">
        <v>44699</v>
      </c>
      <c r="Y833" s="68" t="s">
        <v>1865</v>
      </c>
      <c r="Z833" s="68" t="s">
        <v>1862</v>
      </c>
      <c r="AA833" s="68" t="s">
        <v>1860</v>
      </c>
      <c r="AB833" s="68" t="s">
        <v>3894</v>
      </c>
      <c r="AC833" s="68" t="s">
        <v>53</v>
      </c>
      <c r="AD833" s="68" t="s">
        <v>54</v>
      </c>
      <c r="AE833" s="68" t="s">
        <v>68</v>
      </c>
      <c r="AF833" s="72">
        <v>0</v>
      </c>
      <c r="AG833" s="68"/>
      <c r="AH833" s="68" t="s">
        <v>54</v>
      </c>
      <c r="AI833" s="68" t="s">
        <v>54</v>
      </c>
      <c r="AJ833" s="68" t="s">
        <v>54</v>
      </c>
      <c r="AK833" s="68" t="str" cm="1">
        <f t="array" ref="AK8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3" s="69" t="s">
        <v>58</v>
      </c>
      <c r="AM833" s="69"/>
    </row>
    <row r="834" spans="1:39" ht="15" customHeight="1" x14ac:dyDescent="0.3">
      <c r="A834" s="68">
        <v>978</v>
      </c>
      <c r="B834" s="68" t="s">
        <v>1866</v>
      </c>
      <c r="C834" s="69">
        <v>29433</v>
      </c>
      <c r="D834" s="68" t="s">
        <v>72</v>
      </c>
      <c r="E834" s="71" t="str">
        <f t="shared" si="2"/>
        <v>19042024978</v>
      </c>
      <c r="F834" s="68">
        <v>227672</v>
      </c>
      <c r="G834" s="68"/>
      <c r="H834" s="68"/>
      <c r="I834" s="68" t="s">
        <v>1868</v>
      </c>
      <c r="J834" s="68" t="s">
        <v>1869</v>
      </c>
      <c r="K834" s="70" t="s">
        <v>1870</v>
      </c>
      <c r="L834" s="68" t="s">
        <v>1868</v>
      </c>
      <c r="M834" s="68" t="s">
        <v>1860</v>
      </c>
      <c r="N834" s="71">
        <v>5581971170111</v>
      </c>
      <c r="O834" s="71" t="s">
        <v>65</v>
      </c>
      <c r="P834" s="71" t="s">
        <v>42</v>
      </c>
      <c r="Q834" s="68" t="s">
        <v>66</v>
      </c>
      <c r="R834" s="68" t="str" cm="1">
        <f t="array" ref="R834">_xlfn.IFS(BaseClientes[[#This Row],[tipoDeCliente]]="ADVISOR","ADVISOR",BaseClientes[[#This Row],[tipoDeCliente]]="FAMILIA","RETENCAO",BaseClientes[[#This Row],[tipoDeCliente]]="RETENCAO","RETENCAO",BaseClientes[[#This Row],[tipoDeCliente]]="NORMAL","CONSULTORIA",BaseClientes[[#This Row],[tipoDeCliente]]="HIBRIDO","CONSULTORIA")</f>
        <v>RETENCAO</v>
      </c>
      <c r="S834" s="68" t="s">
        <v>49</v>
      </c>
      <c r="T834" s="68" t="s">
        <v>50</v>
      </c>
      <c r="U834" s="68" t="s">
        <v>1562</v>
      </c>
      <c r="V834" s="71">
        <v>5581971170011</v>
      </c>
      <c r="W834" s="69">
        <v>45401</v>
      </c>
      <c r="X834" s="69">
        <v>44699</v>
      </c>
      <c r="Y834" s="68" t="s">
        <v>1865</v>
      </c>
      <c r="Z834" s="68" t="s">
        <v>1862</v>
      </c>
      <c r="AA834" s="68" t="s">
        <v>1860</v>
      </c>
      <c r="AB834" s="68" t="s">
        <v>164</v>
      </c>
      <c r="AC834" s="68" t="s">
        <v>140</v>
      </c>
      <c r="AD834" s="68" t="s">
        <v>54</v>
      </c>
      <c r="AE834" s="68" t="s">
        <v>68</v>
      </c>
      <c r="AF834" s="72">
        <v>0</v>
      </c>
      <c r="AG834" s="68"/>
      <c r="AH834" s="68" t="s">
        <v>54</v>
      </c>
      <c r="AI834" s="68" t="s">
        <v>54</v>
      </c>
      <c r="AJ834" s="68" t="s">
        <v>54</v>
      </c>
      <c r="AK834" s="68" t="str" cm="1">
        <f t="array" ref="AK8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4" s="69" t="s">
        <v>58</v>
      </c>
      <c r="AM834" s="69"/>
    </row>
    <row r="835" spans="1:39" ht="15" customHeight="1" x14ac:dyDescent="0.3">
      <c r="A835" s="68">
        <v>979</v>
      </c>
      <c r="B835" s="68" t="s">
        <v>3580</v>
      </c>
      <c r="C835" s="69">
        <v>44848</v>
      </c>
      <c r="D835" s="68" t="s">
        <v>72</v>
      </c>
      <c r="E835" s="71" t="str">
        <f t="shared" ref="E835:E898" si="3">_xlfn.CONCAT((TEXT(W835,"ddmmaaaa")),A835)</f>
        <v>19042024979</v>
      </c>
      <c r="F835" s="68">
        <v>15336687</v>
      </c>
      <c r="G835" s="68"/>
      <c r="H835" s="68"/>
      <c r="I835" s="68" t="s">
        <v>5755</v>
      </c>
      <c r="J835" s="68" t="s">
        <v>5756</v>
      </c>
      <c r="K835" s="70" t="s">
        <v>1886</v>
      </c>
      <c r="L835" s="68" t="s">
        <v>5757</v>
      </c>
      <c r="M835" s="68" t="s">
        <v>1882</v>
      </c>
      <c r="N835" s="71">
        <v>5581999792299</v>
      </c>
      <c r="O835" s="71" t="s">
        <v>42</v>
      </c>
      <c r="P835" s="71"/>
      <c r="Q835" s="68" t="s">
        <v>66</v>
      </c>
      <c r="R835" s="68" t="str" cm="1">
        <f t="array" ref="R835">_xlfn.IFS(BaseClientes[[#This Row],[tipoDeCliente]]="ADVISOR","ADVISOR",BaseClientes[[#This Row],[tipoDeCliente]]="FAMILIA","RETENCAO",BaseClientes[[#This Row],[tipoDeCliente]]="RETENCAO","RETENCAO",BaseClientes[[#This Row],[tipoDeCliente]]="NORMAL","CONSULTORIA",BaseClientes[[#This Row],[tipoDeCliente]]="HIBRIDO","CONSULTORIA")</f>
        <v>CONSULTORIA</v>
      </c>
      <c r="S835" s="68" t="s">
        <v>49</v>
      </c>
      <c r="T835" s="68" t="s">
        <v>50</v>
      </c>
      <c r="U835" s="68" t="s">
        <v>1901</v>
      </c>
      <c r="V835" s="71">
        <v>5581999792299</v>
      </c>
      <c r="W835" s="69">
        <v>45401</v>
      </c>
      <c r="X835" s="69"/>
      <c r="Y835" s="68" t="s">
        <v>1887</v>
      </c>
      <c r="Z835" s="68" t="s">
        <v>1884</v>
      </c>
      <c r="AA835" s="68" t="s">
        <v>1882</v>
      </c>
      <c r="AB835" s="68"/>
      <c r="AC835" s="68"/>
      <c r="AD835" s="68"/>
      <c r="AE835" s="68" t="s">
        <v>176</v>
      </c>
      <c r="AF835" s="72">
        <v>1</v>
      </c>
      <c r="AG835" s="68">
        <v>2</v>
      </c>
      <c r="AH835" s="68" t="s">
        <v>54</v>
      </c>
      <c r="AI835" s="68" t="s">
        <v>54</v>
      </c>
      <c r="AJ835" s="68" t="s">
        <v>54</v>
      </c>
      <c r="AK835" s="68" t="str" cm="1">
        <f t="array" ref="AK8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5" s="69" t="s">
        <v>58</v>
      </c>
      <c r="AM835" s="69"/>
    </row>
    <row r="836" spans="1:39" ht="15" customHeight="1" x14ac:dyDescent="0.3">
      <c r="A836" s="68">
        <v>980</v>
      </c>
      <c r="B836" s="68" t="s">
        <v>3232</v>
      </c>
      <c r="C836" s="69">
        <v>29977</v>
      </c>
      <c r="D836" s="68" t="s">
        <v>72</v>
      </c>
      <c r="E836" s="71" t="str">
        <f t="shared" si="3"/>
        <v>19042024980</v>
      </c>
      <c r="F836" s="68">
        <v>12662654</v>
      </c>
      <c r="G836" s="68"/>
      <c r="H836" s="68"/>
      <c r="I836" s="68" t="s">
        <v>5743</v>
      </c>
      <c r="J836" s="68" t="s">
        <v>5744</v>
      </c>
      <c r="K836" s="105" t="s">
        <v>5745</v>
      </c>
      <c r="L836" s="68" t="s">
        <v>5746</v>
      </c>
      <c r="M836" s="68" t="s">
        <v>3232</v>
      </c>
      <c r="N836" s="71">
        <v>5511992207730</v>
      </c>
      <c r="O836" s="71"/>
      <c r="P836" s="71"/>
      <c r="Q836" s="68" t="s">
        <v>66</v>
      </c>
      <c r="R836" s="68" t="str" cm="1">
        <f t="array" ref="R836">_xlfn.IFS(BaseClientes[[#This Row],[tipoDeCliente]]="ADVISOR","ADVISOR",BaseClientes[[#This Row],[tipoDeCliente]]="FAMILIA","RETENCAO",BaseClientes[[#This Row],[tipoDeCliente]]="RETENCAO","RETENCAO",BaseClientes[[#This Row],[tipoDeCliente]]="NORMAL","CONSULTORIA",BaseClientes[[#This Row],[tipoDeCliente]]="HIBRIDO","CONSULTORIA")</f>
        <v>CONSULTORIA</v>
      </c>
      <c r="S836" s="68" t="s">
        <v>2799</v>
      </c>
      <c r="T836" s="68" t="s">
        <v>185</v>
      </c>
      <c r="U836" s="68" t="s">
        <v>5747</v>
      </c>
      <c r="V836" s="71">
        <v>5511992207730</v>
      </c>
      <c r="W836" s="69">
        <v>45401</v>
      </c>
      <c r="X836" s="69"/>
      <c r="Y836" s="68" t="s">
        <v>3744</v>
      </c>
      <c r="Z836" s="68" t="s">
        <v>5746</v>
      </c>
      <c r="AA836" s="68" t="s">
        <v>3232</v>
      </c>
      <c r="AB836" s="68" t="s">
        <v>4981</v>
      </c>
      <c r="AC836" s="68"/>
      <c r="AD836" s="68" t="s">
        <v>56</v>
      </c>
      <c r="AE836" s="68" t="s">
        <v>176</v>
      </c>
      <c r="AF836" s="72">
        <v>1</v>
      </c>
      <c r="AG836" s="68">
        <v>8</v>
      </c>
      <c r="AH836" s="68" t="s">
        <v>54</v>
      </c>
      <c r="AI836" s="68" t="s">
        <v>54</v>
      </c>
      <c r="AJ836" s="68" t="s">
        <v>54</v>
      </c>
      <c r="AK836" s="68" t="str" cm="1">
        <f t="array" ref="AK8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6" s="69" t="s">
        <v>58</v>
      </c>
      <c r="AM836" s="69"/>
    </row>
    <row r="837" spans="1:39" ht="15" customHeight="1" x14ac:dyDescent="0.3">
      <c r="A837" s="68">
        <v>981</v>
      </c>
      <c r="B837" s="68" t="s">
        <v>3222</v>
      </c>
      <c r="C837" s="69">
        <v>37138</v>
      </c>
      <c r="D837" s="68" t="s">
        <v>40</v>
      </c>
      <c r="E837" s="71" t="str">
        <f t="shared" si="3"/>
        <v>03042024981</v>
      </c>
      <c r="F837" s="68">
        <v>6461306</v>
      </c>
      <c r="G837" s="68"/>
      <c r="H837" s="68" t="s">
        <v>5673</v>
      </c>
      <c r="I837" s="68" t="s">
        <v>5674</v>
      </c>
      <c r="J837" s="68" t="s">
        <v>5675</v>
      </c>
      <c r="K837" s="105" t="s">
        <v>5676</v>
      </c>
      <c r="L837" s="68" t="s">
        <v>5677</v>
      </c>
      <c r="M837" s="68" t="s">
        <v>3222</v>
      </c>
      <c r="N837" s="71">
        <v>5581999992271</v>
      </c>
      <c r="O837" s="71" t="s">
        <v>65</v>
      </c>
      <c r="P837" s="71"/>
      <c r="Q837" s="68" t="s">
        <v>1749</v>
      </c>
      <c r="R837" s="68" t="str" cm="1">
        <f t="array" ref="R837">_xlfn.IFS(BaseClientes[[#This Row],[tipoDeCliente]]="ADVISOR","ADVISOR",BaseClientes[[#This Row],[tipoDeCliente]]="FAMILIA","RETENCAO",BaseClientes[[#This Row],[tipoDeCliente]]="RETENCAO","RETENCAO",BaseClientes[[#This Row],[tipoDeCliente]]="NORMAL","CONSULTORIA",BaseClientes[[#This Row],[tipoDeCliente]]="HIBRIDO","CONSULTORIA")</f>
        <v>CONSULTORIA</v>
      </c>
      <c r="S837" s="68" t="s">
        <v>49</v>
      </c>
      <c r="T837" s="68" t="s">
        <v>50</v>
      </c>
      <c r="U837" s="68" t="s">
        <v>2666</v>
      </c>
      <c r="V837" s="71">
        <v>5581999992271</v>
      </c>
      <c r="W837" s="69">
        <v>45385</v>
      </c>
      <c r="X837" s="69"/>
      <c r="Y837" s="68" t="s">
        <v>3746</v>
      </c>
      <c r="Z837" s="68" t="s">
        <v>5677</v>
      </c>
      <c r="AA837" s="68" t="s">
        <v>3222</v>
      </c>
      <c r="AB837" s="68" t="s">
        <v>151</v>
      </c>
      <c r="AC837" s="68"/>
      <c r="AD837" s="68" t="s">
        <v>56</v>
      </c>
      <c r="AE837" s="68" t="s">
        <v>176</v>
      </c>
      <c r="AF837" s="72">
        <v>1</v>
      </c>
      <c r="AG837" s="68">
        <v>8</v>
      </c>
      <c r="AH837" s="68" t="s">
        <v>54</v>
      </c>
      <c r="AI837" s="68" t="s">
        <v>54</v>
      </c>
      <c r="AJ837" s="68" t="s">
        <v>54</v>
      </c>
      <c r="AK837" s="68" t="str" cm="1">
        <f t="array" ref="AK8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7" s="69" t="s">
        <v>58</v>
      </c>
      <c r="AM837" s="69"/>
    </row>
    <row r="838" spans="1:39" ht="15" customHeight="1" x14ac:dyDescent="0.3">
      <c r="A838" s="68">
        <v>982</v>
      </c>
      <c r="B838" s="68" t="s">
        <v>3235</v>
      </c>
      <c r="C838" s="69">
        <v>32223</v>
      </c>
      <c r="D838" s="68" t="s">
        <v>72</v>
      </c>
      <c r="E838" s="71" t="str">
        <f t="shared" si="3"/>
        <v>22042024982</v>
      </c>
      <c r="F838" s="68">
        <v>421089</v>
      </c>
      <c r="G838" s="68"/>
      <c r="H838" s="68"/>
      <c r="I838" s="68" t="s">
        <v>5762</v>
      </c>
      <c r="J838" s="68" t="s">
        <v>5763</v>
      </c>
      <c r="K838" s="105" t="s">
        <v>5764</v>
      </c>
      <c r="L838" s="68" t="s">
        <v>5765</v>
      </c>
      <c r="M838" s="68" t="s">
        <v>3235</v>
      </c>
      <c r="N838" s="71">
        <v>5521972192220</v>
      </c>
      <c r="O838" s="71"/>
      <c r="P838" s="71"/>
      <c r="Q838" s="68" t="s">
        <v>66</v>
      </c>
      <c r="R838" s="68" t="str" cm="1">
        <f t="array" ref="R838">_xlfn.IFS(BaseClientes[[#This Row],[tipoDeCliente]]="ADVISOR","ADVISOR",BaseClientes[[#This Row],[tipoDeCliente]]="FAMILIA","RETENCAO",BaseClientes[[#This Row],[tipoDeCliente]]="RETENCAO","RETENCAO",BaseClientes[[#This Row],[tipoDeCliente]]="NORMAL","CONSULTORIA",BaseClientes[[#This Row],[tipoDeCliente]]="HIBRIDO","CONSULTORIA")</f>
        <v>CONSULTORIA</v>
      </c>
      <c r="S838" s="68" t="s">
        <v>2799</v>
      </c>
      <c r="T838" s="68" t="s">
        <v>185</v>
      </c>
      <c r="U838" s="68" t="s">
        <v>5766</v>
      </c>
      <c r="V838" s="71">
        <v>5521972192220</v>
      </c>
      <c r="W838" s="69">
        <v>45404</v>
      </c>
      <c r="X838" s="69"/>
      <c r="Y838" s="68" t="s">
        <v>3747</v>
      </c>
      <c r="Z838" s="68" t="s">
        <v>5765</v>
      </c>
      <c r="AA838" s="68" t="s">
        <v>3235</v>
      </c>
      <c r="AB838" s="68" t="s">
        <v>5767</v>
      </c>
      <c r="AC838" s="68"/>
      <c r="AD838" s="68" t="s">
        <v>54</v>
      </c>
      <c r="AE838" s="68" t="s">
        <v>176</v>
      </c>
      <c r="AF838" s="72">
        <v>1</v>
      </c>
      <c r="AG838" s="68">
        <v>8</v>
      </c>
      <c r="AH838" s="68" t="s">
        <v>54</v>
      </c>
      <c r="AI838" s="68" t="s">
        <v>54</v>
      </c>
      <c r="AJ838" s="68" t="s">
        <v>54</v>
      </c>
      <c r="AK838" s="68" t="str" cm="1">
        <f t="array" ref="AK8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8" s="69" t="s">
        <v>58</v>
      </c>
      <c r="AM838" s="69"/>
    </row>
    <row r="839" spans="1:39" ht="15" customHeight="1" x14ac:dyDescent="0.3">
      <c r="A839" s="68">
        <v>984</v>
      </c>
      <c r="B839" s="68" t="s">
        <v>3232</v>
      </c>
      <c r="C839" s="69">
        <v>29977</v>
      </c>
      <c r="D839" s="68" t="s">
        <v>72</v>
      </c>
      <c r="E839" s="71" t="str">
        <f t="shared" si="3"/>
        <v>19042024984</v>
      </c>
      <c r="F839" s="68"/>
      <c r="G839" s="68"/>
      <c r="H839" s="68"/>
      <c r="I839" s="68" t="s">
        <v>42</v>
      </c>
      <c r="J839" s="68" t="s">
        <v>5744</v>
      </c>
      <c r="K839" s="105" t="s">
        <v>5745</v>
      </c>
      <c r="L839" s="68" t="s">
        <v>5746</v>
      </c>
      <c r="M839" s="68" t="s">
        <v>3232</v>
      </c>
      <c r="N839" s="71">
        <v>5511992207730</v>
      </c>
      <c r="O839" s="71"/>
      <c r="P839" s="71"/>
      <c r="Q839" s="68" t="s">
        <v>66</v>
      </c>
      <c r="R839" s="68" t="str" cm="1">
        <f t="array" ref="R839">_xlfn.IFS(BaseClientes[[#This Row],[tipoDeCliente]]="ADVISOR","ADVISOR",BaseClientes[[#This Row],[tipoDeCliente]]="FAMILIA","RETENCAO",BaseClientes[[#This Row],[tipoDeCliente]]="RETENCAO","RETENCAO",BaseClientes[[#This Row],[tipoDeCliente]]="NORMAL","CONSULTORIA",BaseClientes[[#This Row],[tipoDeCliente]]="HIBRIDO","CONSULTORIA")</f>
        <v>CONSULTORIA</v>
      </c>
      <c r="S839" s="68" t="s">
        <v>2799</v>
      </c>
      <c r="T839" s="68" t="s">
        <v>185</v>
      </c>
      <c r="U839" s="68" t="s">
        <v>5747</v>
      </c>
      <c r="V839" s="71">
        <v>5511992207730</v>
      </c>
      <c r="W839" s="69">
        <v>45401</v>
      </c>
      <c r="X839" s="69"/>
      <c r="Y839" s="68" t="s">
        <v>3744</v>
      </c>
      <c r="Z839" s="68" t="s">
        <v>5746</v>
      </c>
      <c r="AA839" s="68" t="s">
        <v>3232</v>
      </c>
      <c r="AB839" s="68" t="s">
        <v>4981</v>
      </c>
      <c r="AC839" s="68"/>
      <c r="AD839" s="68" t="s">
        <v>56</v>
      </c>
      <c r="AE839" s="68" t="s">
        <v>176</v>
      </c>
      <c r="AF839" s="72">
        <v>1</v>
      </c>
      <c r="AG839" s="68">
        <v>8</v>
      </c>
      <c r="AH839" s="68" t="s">
        <v>54</v>
      </c>
      <c r="AI839" s="68" t="s">
        <v>54</v>
      </c>
      <c r="AJ839" s="68" t="s">
        <v>54</v>
      </c>
      <c r="AK839" s="68" t="str" cm="1">
        <f t="array" ref="AK8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9" s="69" t="s">
        <v>69</v>
      </c>
      <c r="AM839" s="69">
        <v>45853</v>
      </c>
    </row>
    <row r="840" spans="1:39" ht="15" customHeight="1" x14ac:dyDescent="0.3">
      <c r="A840" s="68">
        <v>986</v>
      </c>
      <c r="B840" s="68" t="s">
        <v>3237</v>
      </c>
      <c r="C840" s="69">
        <v>24628</v>
      </c>
      <c r="D840" s="68" t="s">
        <v>40</v>
      </c>
      <c r="E840" s="71" t="str">
        <f t="shared" si="3"/>
        <v>26042024986</v>
      </c>
      <c r="F840" s="68">
        <v>14758288</v>
      </c>
      <c r="G840" s="68"/>
      <c r="H840" s="68"/>
      <c r="I840" s="68" t="s">
        <v>5783</v>
      </c>
      <c r="J840" s="68" t="s">
        <v>5784</v>
      </c>
      <c r="K840" s="70" t="s">
        <v>5785</v>
      </c>
      <c r="L840" s="68" t="s">
        <v>5786</v>
      </c>
      <c r="M840" s="68" t="s">
        <v>3237</v>
      </c>
      <c r="N840" s="71">
        <v>5581988441040</v>
      </c>
      <c r="O840" s="71"/>
      <c r="P840" s="71"/>
      <c r="Q840" s="68" t="s">
        <v>66</v>
      </c>
      <c r="R840" s="68" t="str" cm="1">
        <f t="array" ref="R840">_xlfn.IFS(BaseClientes[[#This Row],[tipoDeCliente]]="ADVISOR","ADVISOR",BaseClientes[[#This Row],[tipoDeCliente]]="FAMILIA","RETENCAO",BaseClientes[[#This Row],[tipoDeCliente]]="RETENCAO","RETENCAO",BaseClientes[[#This Row],[tipoDeCliente]]="NORMAL","CONSULTORIA",BaseClientes[[#This Row],[tipoDeCliente]]="HIBRIDO","CONSULTORIA")</f>
        <v>CONSULTORIA</v>
      </c>
      <c r="S840" s="68" t="s">
        <v>49</v>
      </c>
      <c r="T840" s="68" t="s">
        <v>50</v>
      </c>
      <c r="U840" s="68" t="s">
        <v>5787</v>
      </c>
      <c r="V840" s="71">
        <v>5581988441040</v>
      </c>
      <c r="W840" s="69">
        <v>45408</v>
      </c>
      <c r="X840" s="69"/>
      <c r="Y840" s="68" t="s">
        <v>3748</v>
      </c>
      <c r="Z840" s="68" t="s">
        <v>5786</v>
      </c>
      <c r="AA840" s="68" t="s">
        <v>3237</v>
      </c>
      <c r="AB840" s="68" t="s">
        <v>3894</v>
      </c>
      <c r="AC840" s="68"/>
      <c r="AD840" s="68" t="s">
        <v>54</v>
      </c>
      <c r="AE840" s="68" t="s">
        <v>176</v>
      </c>
      <c r="AF840" s="72">
        <v>1</v>
      </c>
      <c r="AG840" s="68">
        <v>8</v>
      </c>
      <c r="AH840" s="68" t="s">
        <v>54</v>
      </c>
      <c r="AI840" s="68" t="s">
        <v>54</v>
      </c>
      <c r="AJ840" s="68" t="s">
        <v>54</v>
      </c>
      <c r="AK840" s="68" t="str" cm="1">
        <f t="array" ref="AK8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0" s="69" t="s">
        <v>58</v>
      </c>
      <c r="AM840" s="69"/>
    </row>
    <row r="841" spans="1:39" ht="15" customHeight="1" x14ac:dyDescent="0.3">
      <c r="A841" s="68">
        <v>987</v>
      </c>
      <c r="B841" s="68" t="s">
        <v>3236</v>
      </c>
      <c r="C841" s="69">
        <v>30798</v>
      </c>
      <c r="D841" s="68" t="s">
        <v>72</v>
      </c>
      <c r="E841" s="71" t="str">
        <f t="shared" si="3"/>
        <v>25042024987</v>
      </c>
      <c r="F841" s="68"/>
      <c r="G841" s="68">
        <v>5378811</v>
      </c>
      <c r="H841" s="68"/>
      <c r="I841" s="68" t="s">
        <v>42</v>
      </c>
      <c r="J841" s="68" t="s">
        <v>5780</v>
      </c>
      <c r="K841" s="70" t="s">
        <v>5781</v>
      </c>
      <c r="L841" s="68" t="s">
        <v>5782</v>
      </c>
      <c r="M841" s="68" t="s">
        <v>3236</v>
      </c>
      <c r="N841" s="71">
        <v>5581996670915</v>
      </c>
      <c r="O841" s="71"/>
      <c r="P841" s="71"/>
      <c r="Q841" s="68" t="s">
        <v>5705</v>
      </c>
      <c r="R841" s="68" t="str" cm="1">
        <f t="array" ref="R841">_xlfn.IFS(BaseClientes[[#This Row],[tipoDeCliente]]="ADVISOR","ADVISOR",BaseClientes[[#This Row],[tipoDeCliente]]="FAMILIA","RETENCAO",BaseClientes[[#This Row],[tipoDeCliente]]="RETENCAO","RETENCAO",BaseClientes[[#This Row],[tipoDeCliente]]="NORMAL","CONSULTORIA",BaseClientes[[#This Row],[tipoDeCliente]]="HIBRIDO","CONSULTORIA")</f>
        <v>CONSULTORIA</v>
      </c>
      <c r="S841" s="68" t="s">
        <v>49</v>
      </c>
      <c r="T841" s="68" t="s">
        <v>50</v>
      </c>
      <c r="U841" s="68" t="s">
        <v>1678</v>
      </c>
      <c r="V841" s="71">
        <v>5581996670915</v>
      </c>
      <c r="W841" s="69">
        <v>45407</v>
      </c>
      <c r="X841" s="69"/>
      <c r="Y841" s="68" t="s">
        <v>5782</v>
      </c>
      <c r="Z841" s="68" t="s">
        <v>5782</v>
      </c>
      <c r="AA841" s="68" t="s">
        <v>3236</v>
      </c>
      <c r="AB841" s="68" t="s">
        <v>4092</v>
      </c>
      <c r="AC841" s="68"/>
      <c r="AD841" s="68" t="s">
        <v>54</v>
      </c>
      <c r="AE841" s="68" t="s">
        <v>176</v>
      </c>
      <c r="AF841" s="72">
        <v>1</v>
      </c>
      <c r="AG841" s="68">
        <v>8</v>
      </c>
      <c r="AH841" s="68" t="s">
        <v>54</v>
      </c>
      <c r="AI841" s="68" t="s">
        <v>54</v>
      </c>
      <c r="AJ841" s="68" t="s">
        <v>54</v>
      </c>
      <c r="AK841" s="68" t="str" cm="1">
        <f t="array" ref="AK8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1" s="69" t="s">
        <v>69</v>
      </c>
      <c r="AM841" s="69">
        <v>45622</v>
      </c>
    </row>
    <row r="842" spans="1:39" ht="15" customHeight="1" x14ac:dyDescent="0.3">
      <c r="A842" s="68">
        <v>988</v>
      </c>
      <c r="B842" s="68" t="s">
        <v>3231</v>
      </c>
      <c r="C842" s="69">
        <v>29474</v>
      </c>
      <c r="D842" s="68" t="s">
        <v>40</v>
      </c>
      <c r="E842" s="71" t="str">
        <f t="shared" si="3"/>
        <v>18042024988</v>
      </c>
      <c r="F842" s="68"/>
      <c r="G842" s="68">
        <v>2838350</v>
      </c>
      <c r="H842" s="68" t="s">
        <v>5732</v>
      </c>
      <c r="I842" s="68" t="s">
        <v>5733</v>
      </c>
      <c r="J842" s="68" t="s">
        <v>5734</v>
      </c>
      <c r="K842" s="70" t="s">
        <v>5735</v>
      </c>
      <c r="L842" s="68" t="s">
        <v>5736</v>
      </c>
      <c r="M842" s="68" t="s">
        <v>3231</v>
      </c>
      <c r="N842" s="71">
        <v>5584996633922</v>
      </c>
      <c r="O842" s="71"/>
      <c r="P842" s="71"/>
      <c r="Q842" s="68" t="s">
        <v>5705</v>
      </c>
      <c r="R842" s="68" t="str" cm="1">
        <f t="array" ref="R842">_xlfn.IFS(BaseClientes[[#This Row],[tipoDeCliente]]="ADVISOR","ADVISOR",BaseClientes[[#This Row],[tipoDeCliente]]="FAMILIA","RETENCAO",BaseClientes[[#This Row],[tipoDeCliente]]="RETENCAO","RETENCAO",BaseClientes[[#This Row],[tipoDeCliente]]="NORMAL","CONSULTORIA",BaseClientes[[#This Row],[tipoDeCliente]]="HIBRIDO","CONSULTORIA")</f>
        <v>CONSULTORIA</v>
      </c>
      <c r="S842" s="68" t="s">
        <v>349</v>
      </c>
      <c r="T842" s="68" t="s">
        <v>336</v>
      </c>
      <c r="U842" s="68" t="s">
        <v>5737</v>
      </c>
      <c r="V842" s="71">
        <v>5584996633922</v>
      </c>
      <c r="W842" s="69">
        <v>45400</v>
      </c>
      <c r="X842" s="69"/>
      <c r="Y842" s="68" t="s">
        <v>3739</v>
      </c>
      <c r="Z842" s="68" t="s">
        <v>5736</v>
      </c>
      <c r="AA842" s="68" t="s">
        <v>3231</v>
      </c>
      <c r="AB842" s="68" t="s">
        <v>3893</v>
      </c>
      <c r="AC842" s="68"/>
      <c r="AD842" s="68" t="s">
        <v>54</v>
      </c>
      <c r="AE842" s="68" t="s">
        <v>176</v>
      </c>
      <c r="AF842" s="72">
        <v>1</v>
      </c>
      <c r="AG842" s="68">
        <v>8</v>
      </c>
      <c r="AH842" s="68" t="s">
        <v>54</v>
      </c>
      <c r="AI842" s="68" t="s">
        <v>56</v>
      </c>
      <c r="AJ842" s="68" t="s">
        <v>54</v>
      </c>
      <c r="AK842" s="68" t="str" cm="1">
        <f t="array" ref="AK8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2" s="69" t="s">
        <v>58</v>
      </c>
      <c r="AM842" s="69"/>
    </row>
    <row r="843" spans="1:39" ht="15" customHeight="1" x14ac:dyDescent="0.3">
      <c r="A843" s="68">
        <v>989</v>
      </c>
      <c r="B843" s="68" t="s">
        <v>3086</v>
      </c>
      <c r="C843" s="69">
        <v>35206</v>
      </c>
      <c r="D843" s="68" t="s">
        <v>40</v>
      </c>
      <c r="E843" s="71" t="str">
        <f t="shared" si="3"/>
        <v>03052024989</v>
      </c>
      <c r="F843" s="68"/>
      <c r="G843" s="68">
        <v>5546128</v>
      </c>
      <c r="H843" s="68"/>
      <c r="I843" s="68" t="s">
        <v>5800</v>
      </c>
      <c r="J843" s="68" t="s">
        <v>4482</v>
      </c>
      <c r="K843" s="70" t="s">
        <v>4483</v>
      </c>
      <c r="L843" s="68" t="s">
        <v>5801</v>
      </c>
      <c r="M843" s="68" t="s">
        <v>3086</v>
      </c>
      <c r="N843" s="71">
        <v>5581987590333</v>
      </c>
      <c r="O843" s="71"/>
      <c r="P843" s="71"/>
      <c r="Q843" s="68" t="s">
        <v>66</v>
      </c>
      <c r="R843" s="68" t="str" cm="1">
        <f t="array" ref="R843">_xlfn.IFS(BaseClientes[[#This Row],[tipoDeCliente]]="ADVISOR","ADVISOR",BaseClientes[[#This Row],[tipoDeCliente]]="FAMILIA","RETENCAO",BaseClientes[[#This Row],[tipoDeCliente]]="RETENCAO","RETENCAO",BaseClientes[[#This Row],[tipoDeCliente]]="NORMAL","CONSULTORIA",BaseClientes[[#This Row],[tipoDeCliente]]="HIBRIDO","CONSULTORIA")</f>
        <v>CONSULTORIA</v>
      </c>
      <c r="S843" s="68" t="s">
        <v>49</v>
      </c>
      <c r="T843" s="68" t="s">
        <v>50</v>
      </c>
      <c r="U843" s="68" t="s">
        <v>4485</v>
      </c>
      <c r="V843" s="71">
        <v>5581987590333</v>
      </c>
      <c r="W843" s="69">
        <v>45415</v>
      </c>
      <c r="X843" s="69"/>
      <c r="Y843" s="68" t="s">
        <v>3608</v>
      </c>
      <c r="Z843" s="68" t="s">
        <v>4484</v>
      </c>
      <c r="AA843" s="68" t="s">
        <v>3086</v>
      </c>
      <c r="AB843" s="68" t="s">
        <v>3920</v>
      </c>
      <c r="AC843" s="68" t="s">
        <v>53</v>
      </c>
      <c r="AD843" s="68" t="s">
        <v>54</v>
      </c>
      <c r="AE843" s="68" t="s">
        <v>176</v>
      </c>
      <c r="AF843" s="72">
        <v>1</v>
      </c>
      <c r="AG843" s="68">
        <v>8</v>
      </c>
      <c r="AH843" s="68" t="s">
        <v>54</v>
      </c>
      <c r="AI843" s="68" t="s">
        <v>56</v>
      </c>
      <c r="AJ843" s="68" t="s">
        <v>54</v>
      </c>
      <c r="AK843" s="68" t="str" cm="1">
        <f t="array" ref="AK8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3" s="69" t="s">
        <v>58</v>
      </c>
      <c r="AM843" s="69"/>
    </row>
    <row r="844" spans="1:39" ht="15" customHeight="1" x14ac:dyDescent="0.3">
      <c r="A844" s="68">
        <v>990</v>
      </c>
      <c r="B844" s="68" t="s">
        <v>3218</v>
      </c>
      <c r="C844" s="69">
        <v>33160</v>
      </c>
      <c r="D844" s="68" t="s">
        <v>40</v>
      </c>
      <c r="E844" s="71" t="str">
        <f t="shared" si="3"/>
        <v>01042024990</v>
      </c>
      <c r="F844" s="68">
        <v>15434123</v>
      </c>
      <c r="G844" s="68"/>
      <c r="H844" s="68"/>
      <c r="I844" s="68" t="s">
        <v>42</v>
      </c>
      <c r="J844" s="68" t="s">
        <v>5651</v>
      </c>
      <c r="K844" s="70" t="s">
        <v>5652</v>
      </c>
      <c r="L844" s="68" t="s">
        <v>5655</v>
      </c>
      <c r="M844" s="68" t="s">
        <v>3218</v>
      </c>
      <c r="N844" s="71">
        <v>5511916601198</v>
      </c>
      <c r="O844" s="71"/>
      <c r="P844" s="71"/>
      <c r="Q844" s="68" t="s">
        <v>66</v>
      </c>
      <c r="R844" s="68" t="str" cm="1">
        <f t="array" ref="R844">_xlfn.IFS(BaseClientes[[#This Row],[tipoDeCliente]]="ADVISOR","ADVISOR",BaseClientes[[#This Row],[tipoDeCliente]]="FAMILIA","RETENCAO",BaseClientes[[#This Row],[tipoDeCliente]]="RETENCAO","RETENCAO",BaseClientes[[#This Row],[tipoDeCliente]]="NORMAL","CONSULTORIA",BaseClientes[[#This Row],[tipoDeCliente]]="HIBRIDO","CONSULTORIA")</f>
        <v>CONSULTORIA</v>
      </c>
      <c r="S844" s="68" t="s">
        <v>2799</v>
      </c>
      <c r="T844" s="68" t="s">
        <v>185</v>
      </c>
      <c r="U844" s="68" t="s">
        <v>5654</v>
      </c>
      <c r="V844" s="71">
        <v>5511916601198</v>
      </c>
      <c r="W844" s="69">
        <v>45383</v>
      </c>
      <c r="X844" s="69">
        <v>45383</v>
      </c>
      <c r="Y844" s="68" t="s">
        <v>3734</v>
      </c>
      <c r="Z844" s="68" t="s">
        <v>5653</v>
      </c>
      <c r="AA844" s="68" t="s">
        <v>3218</v>
      </c>
      <c r="AB844" s="68" t="s">
        <v>3912</v>
      </c>
      <c r="AC844" s="68"/>
      <c r="AD844" s="68" t="s">
        <v>56</v>
      </c>
      <c r="AE844" s="68" t="s">
        <v>176</v>
      </c>
      <c r="AF844" s="72">
        <v>1</v>
      </c>
      <c r="AG844" s="68">
        <v>8</v>
      </c>
      <c r="AH844" s="68" t="s">
        <v>54</v>
      </c>
      <c r="AI844" s="68" t="s">
        <v>56</v>
      </c>
      <c r="AJ844" s="68" t="s">
        <v>54</v>
      </c>
      <c r="AK844" s="68" t="str" cm="1">
        <f t="array" ref="AK8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4" s="69" t="s">
        <v>58</v>
      </c>
      <c r="AM844" s="69"/>
    </row>
    <row r="845" spans="1:39" ht="15" customHeight="1" x14ac:dyDescent="0.3">
      <c r="A845" s="68">
        <v>991</v>
      </c>
      <c r="B845" s="68" t="s">
        <v>3238</v>
      </c>
      <c r="C845" s="69">
        <v>33191</v>
      </c>
      <c r="D845" s="68" t="s">
        <v>72</v>
      </c>
      <c r="E845" s="71" t="str">
        <f t="shared" si="3"/>
        <v>30042024991</v>
      </c>
      <c r="F845" s="68"/>
      <c r="G845" s="68">
        <v>5578751</v>
      </c>
      <c r="H845" s="68"/>
      <c r="I845" s="68" t="s">
        <v>5790</v>
      </c>
      <c r="J845" s="68" t="s">
        <v>5791</v>
      </c>
      <c r="K845" s="105" t="s">
        <v>5792</v>
      </c>
      <c r="L845" s="68" t="s">
        <v>5793</v>
      </c>
      <c r="M845" s="68" t="s">
        <v>3238</v>
      </c>
      <c r="N845" s="71">
        <v>5583998463820</v>
      </c>
      <c r="O845" s="71"/>
      <c r="P845" s="71"/>
      <c r="Q845" s="68" t="s">
        <v>5705</v>
      </c>
      <c r="R845" s="68" t="str" cm="1">
        <f t="array" ref="R845">_xlfn.IFS(BaseClientes[[#This Row],[tipoDeCliente]]="ADVISOR","ADVISOR",BaseClientes[[#This Row],[tipoDeCliente]]="FAMILIA","RETENCAO",BaseClientes[[#This Row],[tipoDeCliente]]="RETENCAO","RETENCAO",BaseClientes[[#This Row],[tipoDeCliente]]="NORMAL","CONSULTORIA",BaseClientes[[#This Row],[tipoDeCliente]]="HIBRIDO","CONSULTORIA")</f>
        <v>CONSULTORIA</v>
      </c>
      <c r="S845" s="68" t="s">
        <v>5794</v>
      </c>
      <c r="T845" s="68" t="s">
        <v>296</v>
      </c>
      <c r="U845" s="68" t="s">
        <v>5795</v>
      </c>
      <c r="V845" s="71">
        <v>5583998463820</v>
      </c>
      <c r="W845" s="69">
        <v>45412</v>
      </c>
      <c r="X845" s="69"/>
      <c r="Y845" s="68" t="s">
        <v>3749</v>
      </c>
      <c r="Z845" s="68" t="s">
        <v>5793</v>
      </c>
      <c r="AA845" s="68" t="s">
        <v>3238</v>
      </c>
      <c r="AB845" s="68" t="s">
        <v>3893</v>
      </c>
      <c r="AC845" s="68" t="s">
        <v>140</v>
      </c>
      <c r="AD845" s="68" t="s">
        <v>54</v>
      </c>
      <c r="AE845" s="68" t="s">
        <v>176</v>
      </c>
      <c r="AF845" s="72">
        <v>1</v>
      </c>
      <c r="AG845" s="68">
        <v>8</v>
      </c>
      <c r="AH845" s="68" t="s">
        <v>54</v>
      </c>
      <c r="AI845" s="68" t="s">
        <v>56</v>
      </c>
      <c r="AJ845" s="68" t="s">
        <v>54</v>
      </c>
      <c r="AK845" s="68" t="str" cm="1">
        <f t="array" ref="AK8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5" s="69" t="s">
        <v>58</v>
      </c>
      <c r="AM845" s="69"/>
    </row>
    <row r="846" spans="1:39" ht="15" customHeight="1" x14ac:dyDescent="0.3">
      <c r="A846" s="68">
        <v>992</v>
      </c>
      <c r="B846" s="68" t="s">
        <v>3222</v>
      </c>
      <c r="C846" s="69">
        <v>37138</v>
      </c>
      <c r="D846" s="68" t="s">
        <v>40</v>
      </c>
      <c r="E846" s="71" t="str">
        <f t="shared" si="3"/>
        <v>03042024992</v>
      </c>
      <c r="F846" s="68"/>
      <c r="G846" s="68">
        <v>5580799</v>
      </c>
      <c r="H846" s="68"/>
      <c r="I846" s="68" t="s">
        <v>42</v>
      </c>
      <c r="J846" s="68" t="s">
        <v>5675</v>
      </c>
      <c r="K846" s="70" t="s">
        <v>5676</v>
      </c>
      <c r="L846" s="68" t="s">
        <v>5680</v>
      </c>
      <c r="M846" s="68" t="s">
        <v>3222</v>
      </c>
      <c r="N846" s="71">
        <v>5581999992271</v>
      </c>
      <c r="O846" s="71"/>
      <c r="P846" s="71"/>
      <c r="Q846" s="68" t="s">
        <v>1749</v>
      </c>
      <c r="R846" s="68" t="str" cm="1">
        <f t="array" ref="R846">_xlfn.IFS(BaseClientes[[#This Row],[tipoDeCliente]]="ADVISOR","ADVISOR",BaseClientes[[#This Row],[tipoDeCliente]]="FAMILIA","RETENCAO",BaseClientes[[#This Row],[tipoDeCliente]]="RETENCAO","RETENCAO",BaseClientes[[#This Row],[tipoDeCliente]]="NORMAL","CONSULTORIA",BaseClientes[[#This Row],[tipoDeCliente]]="HIBRIDO","CONSULTORIA")</f>
        <v>CONSULTORIA</v>
      </c>
      <c r="S846" s="68" t="s">
        <v>49</v>
      </c>
      <c r="T846" s="68" t="s">
        <v>50</v>
      </c>
      <c r="U846" s="68" t="s">
        <v>2666</v>
      </c>
      <c r="V846" s="71">
        <v>5581999992271</v>
      </c>
      <c r="W846" s="69">
        <v>45385</v>
      </c>
      <c r="X846" s="69"/>
      <c r="Y846" s="68" t="s">
        <v>3746</v>
      </c>
      <c r="Z846" s="68" t="s">
        <v>5677</v>
      </c>
      <c r="AA846" s="68" t="s">
        <v>3222</v>
      </c>
      <c r="AB846" s="68" t="s">
        <v>151</v>
      </c>
      <c r="AC846" s="68"/>
      <c r="AD846" s="68" t="s">
        <v>56</v>
      </c>
      <c r="AE846" s="68" t="s">
        <v>176</v>
      </c>
      <c r="AF846" s="72">
        <v>1</v>
      </c>
      <c r="AG846" s="68">
        <v>8</v>
      </c>
      <c r="AH846" s="68" t="s">
        <v>54</v>
      </c>
      <c r="AI846" s="68" t="s">
        <v>54</v>
      </c>
      <c r="AJ846" s="68" t="s">
        <v>54</v>
      </c>
      <c r="AK846" s="68" t="str" cm="1">
        <f t="array" ref="AK8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6" s="69" t="s">
        <v>58</v>
      </c>
      <c r="AM846" s="69"/>
    </row>
    <row r="847" spans="1:39" ht="15" customHeight="1" x14ac:dyDescent="0.3">
      <c r="A847" s="68">
        <v>993</v>
      </c>
      <c r="B847" s="68" t="s">
        <v>3582</v>
      </c>
      <c r="C847" s="69">
        <v>28753</v>
      </c>
      <c r="D847" s="68" t="s">
        <v>84</v>
      </c>
      <c r="E847" s="71" t="str">
        <f t="shared" si="3"/>
        <v>16042024993</v>
      </c>
      <c r="F847" s="68"/>
      <c r="G847" s="68">
        <v>5605691</v>
      </c>
      <c r="H847" s="68"/>
      <c r="I847" s="68" t="s">
        <v>5723</v>
      </c>
      <c r="J847" s="68" t="s">
        <v>5724</v>
      </c>
      <c r="K847" s="70" t="s">
        <v>5720</v>
      </c>
      <c r="L847" s="68" t="s">
        <v>5725</v>
      </c>
      <c r="M847" s="68" t="s">
        <v>3229</v>
      </c>
      <c r="N847" s="71">
        <v>5562992110840</v>
      </c>
      <c r="O847" s="71"/>
      <c r="P847" s="71"/>
      <c r="Q847" s="68" t="s">
        <v>66</v>
      </c>
      <c r="R847" s="68" t="str" cm="1">
        <f t="array" ref="R847">_xlfn.IFS(BaseClientes[[#This Row],[tipoDeCliente]]="ADVISOR","ADVISOR",BaseClientes[[#This Row],[tipoDeCliente]]="FAMILIA","RETENCAO",BaseClientes[[#This Row],[tipoDeCliente]]="RETENCAO","RETENCAO",BaseClientes[[#This Row],[tipoDeCliente]]="NORMAL","CONSULTORIA",BaseClientes[[#This Row],[tipoDeCliente]]="HIBRIDO","CONSULTORIA")</f>
        <v>CONSULTORIA</v>
      </c>
      <c r="S847" s="68" t="s">
        <v>2459</v>
      </c>
      <c r="T847" s="68" t="s">
        <v>605</v>
      </c>
      <c r="U847" s="68" t="s">
        <v>5722</v>
      </c>
      <c r="V847" s="71">
        <v>5562992110840</v>
      </c>
      <c r="W847" s="69">
        <v>45398</v>
      </c>
      <c r="X847" s="69"/>
      <c r="Y847" s="68" t="s">
        <v>3742</v>
      </c>
      <c r="Z847" s="68" t="s">
        <v>5721</v>
      </c>
      <c r="AA847" s="68" t="s">
        <v>3229</v>
      </c>
      <c r="AB847" s="68" t="s">
        <v>89</v>
      </c>
      <c r="AC847" s="68"/>
      <c r="AD847" s="68"/>
      <c r="AE847" s="68" t="s">
        <v>176</v>
      </c>
      <c r="AF847" s="72">
        <v>1</v>
      </c>
      <c r="AG847" s="68">
        <v>8</v>
      </c>
      <c r="AH847" s="68" t="s">
        <v>54</v>
      </c>
      <c r="AI847" s="68" t="s">
        <v>56</v>
      </c>
      <c r="AJ847" s="68" t="s">
        <v>54</v>
      </c>
      <c r="AK847" s="68" t="str" cm="1">
        <f t="array" ref="AK8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7" s="69" t="s">
        <v>69</v>
      </c>
      <c r="AM847" s="69">
        <v>45912</v>
      </c>
    </row>
    <row r="848" spans="1:39" ht="15" customHeight="1" x14ac:dyDescent="0.3">
      <c r="A848" s="68">
        <v>994</v>
      </c>
      <c r="B848" s="68" t="s">
        <v>3239</v>
      </c>
      <c r="C848" s="69">
        <v>32946</v>
      </c>
      <c r="D848" s="68" t="s">
        <v>72</v>
      </c>
      <c r="E848" s="71" t="str">
        <f t="shared" si="3"/>
        <v>06052024994</v>
      </c>
      <c r="F848" s="68">
        <v>15505878</v>
      </c>
      <c r="G848" s="68"/>
      <c r="H848" s="68"/>
      <c r="I848" s="68" t="s">
        <v>5802</v>
      </c>
      <c r="J848" s="68" t="s">
        <v>5803</v>
      </c>
      <c r="K848" s="105" t="s">
        <v>5804</v>
      </c>
      <c r="L848" s="68" t="s">
        <v>5805</v>
      </c>
      <c r="M848" s="68" t="s">
        <v>3239</v>
      </c>
      <c r="N848" s="71">
        <v>5581988141431</v>
      </c>
      <c r="O848" s="71"/>
      <c r="P848" s="71"/>
      <c r="Q848" s="68" t="s">
        <v>66</v>
      </c>
      <c r="R848" s="68" t="str" cm="1">
        <f t="array" ref="R848">_xlfn.IFS(BaseClientes[[#This Row],[tipoDeCliente]]="ADVISOR","ADVISOR",BaseClientes[[#This Row],[tipoDeCliente]]="FAMILIA","RETENCAO",BaseClientes[[#This Row],[tipoDeCliente]]="RETENCAO","RETENCAO",BaseClientes[[#This Row],[tipoDeCliente]]="NORMAL","CONSULTORIA",BaseClientes[[#This Row],[tipoDeCliente]]="HIBRIDO","CONSULTORIA")</f>
        <v>CONSULTORIA</v>
      </c>
      <c r="S848" s="68" t="s">
        <v>49</v>
      </c>
      <c r="T848" s="68" t="s">
        <v>50</v>
      </c>
      <c r="U848" s="68" t="s">
        <v>2495</v>
      </c>
      <c r="V848" s="71">
        <v>5581988141431</v>
      </c>
      <c r="W848" s="69">
        <v>45418</v>
      </c>
      <c r="X848" s="69"/>
      <c r="Y848" s="68" t="s">
        <v>3750</v>
      </c>
      <c r="Z848" s="68" t="s">
        <v>5805</v>
      </c>
      <c r="AA848" s="68" t="s">
        <v>3239</v>
      </c>
      <c r="AB848" s="68" t="s">
        <v>3893</v>
      </c>
      <c r="AC848" s="68" t="s">
        <v>53</v>
      </c>
      <c r="AD848" s="68" t="s">
        <v>54</v>
      </c>
      <c r="AE848" s="68" t="s">
        <v>176</v>
      </c>
      <c r="AF848" s="72">
        <v>1</v>
      </c>
      <c r="AG848" s="68">
        <v>8</v>
      </c>
      <c r="AH848" s="68" t="s">
        <v>54</v>
      </c>
      <c r="AI848" s="68" t="s">
        <v>56</v>
      </c>
      <c r="AJ848" s="68" t="s">
        <v>54</v>
      </c>
      <c r="AK848" s="68" t="str" cm="1">
        <f t="array" ref="AK8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8" s="69" t="s">
        <v>58</v>
      </c>
      <c r="AM848" s="69"/>
    </row>
    <row r="849" spans="1:39" ht="15" customHeight="1" x14ac:dyDescent="0.3">
      <c r="A849" s="68">
        <v>995</v>
      </c>
      <c r="B849" s="68" t="s">
        <v>3583</v>
      </c>
      <c r="C849" s="69">
        <v>31180</v>
      </c>
      <c r="D849" s="68" t="s">
        <v>40</v>
      </c>
      <c r="E849" s="71" t="str">
        <f t="shared" si="3"/>
        <v>11042024995</v>
      </c>
      <c r="F849" s="68"/>
      <c r="G849" s="68">
        <v>5436488</v>
      </c>
      <c r="H849" s="68"/>
      <c r="I849" s="68" t="s">
        <v>42</v>
      </c>
      <c r="J849" s="68" t="s">
        <v>5703</v>
      </c>
      <c r="K849" s="70" t="s">
        <v>5704</v>
      </c>
      <c r="L849" s="68" t="s">
        <v>5710</v>
      </c>
      <c r="M849" s="68" t="s">
        <v>3180</v>
      </c>
      <c r="N849" s="71">
        <v>5581997508108</v>
      </c>
      <c r="O849" s="71" t="s">
        <v>65</v>
      </c>
      <c r="P849" s="71"/>
      <c r="Q849" s="68" t="s">
        <v>5705</v>
      </c>
      <c r="R849" s="68" t="str" cm="1">
        <f t="array" ref="R849">_xlfn.IFS(BaseClientes[[#This Row],[tipoDeCliente]]="ADVISOR","ADVISOR",BaseClientes[[#This Row],[tipoDeCliente]]="FAMILIA","RETENCAO",BaseClientes[[#This Row],[tipoDeCliente]]="RETENCAO","RETENCAO",BaseClientes[[#This Row],[tipoDeCliente]]="NORMAL","CONSULTORIA",BaseClientes[[#This Row],[tipoDeCliente]]="HIBRIDO","CONSULTORIA")</f>
        <v>CONSULTORIA</v>
      </c>
      <c r="S849" s="68" t="s">
        <v>49</v>
      </c>
      <c r="T849" s="68" t="s">
        <v>50</v>
      </c>
      <c r="U849" s="68" t="s">
        <v>5006</v>
      </c>
      <c r="V849" s="71">
        <v>5581997508108</v>
      </c>
      <c r="W849" s="69">
        <v>45393</v>
      </c>
      <c r="X849" s="69"/>
      <c r="Y849" s="68" t="s">
        <v>3735</v>
      </c>
      <c r="Z849" s="68" t="s">
        <v>3735</v>
      </c>
      <c r="AA849" s="68" t="s">
        <v>3180</v>
      </c>
      <c r="AB849" s="68" t="s">
        <v>5706</v>
      </c>
      <c r="AC849" s="68"/>
      <c r="AD849" s="68" t="s">
        <v>56</v>
      </c>
      <c r="AE849" s="68" t="s">
        <v>176</v>
      </c>
      <c r="AF849" s="72">
        <v>1</v>
      </c>
      <c r="AG849" s="68">
        <v>8</v>
      </c>
      <c r="AH849" s="68" t="s">
        <v>54</v>
      </c>
      <c r="AI849" s="68" t="s">
        <v>56</v>
      </c>
      <c r="AJ849" s="68" t="s">
        <v>54</v>
      </c>
      <c r="AK849" s="68" t="str" cm="1">
        <f t="array" ref="AK8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9" s="69" t="s">
        <v>69</v>
      </c>
      <c r="AM849" s="69"/>
    </row>
    <row r="850" spans="1:39" ht="15" customHeight="1" x14ac:dyDescent="0.3">
      <c r="A850" s="68">
        <v>996</v>
      </c>
      <c r="B850" s="68" t="s">
        <v>3169</v>
      </c>
      <c r="C850" s="69">
        <v>33227</v>
      </c>
      <c r="D850" s="68" t="s">
        <v>72</v>
      </c>
      <c r="E850" s="71" t="str">
        <f t="shared" si="3"/>
        <v>18012024996</v>
      </c>
      <c r="F850" s="68">
        <v>14901383</v>
      </c>
      <c r="G850" s="68"/>
      <c r="H850" s="68"/>
      <c r="I850" s="68" t="s">
        <v>42</v>
      </c>
      <c r="J850" s="68" t="s">
        <v>5288</v>
      </c>
      <c r="K850" s="70" t="s">
        <v>5289</v>
      </c>
      <c r="L850" s="68" t="s">
        <v>5298</v>
      </c>
      <c r="M850" s="68" t="s">
        <v>3169</v>
      </c>
      <c r="N850" s="71">
        <v>5583982102012</v>
      </c>
      <c r="O850" s="71" t="s">
        <v>65</v>
      </c>
      <c r="P850" s="71"/>
      <c r="Q850" s="68" t="s">
        <v>66</v>
      </c>
      <c r="R850" s="68" t="str" cm="1">
        <f t="array" ref="R850">_xlfn.IFS(BaseClientes[[#This Row],[tipoDeCliente]]="ADVISOR","ADVISOR",BaseClientes[[#This Row],[tipoDeCliente]]="FAMILIA","RETENCAO",BaseClientes[[#This Row],[tipoDeCliente]]="RETENCAO","RETENCAO",BaseClientes[[#This Row],[tipoDeCliente]]="NORMAL","CONSULTORIA",BaseClientes[[#This Row],[tipoDeCliente]]="HIBRIDO","CONSULTORIA")</f>
        <v>CONSULTORIA</v>
      </c>
      <c r="S850" s="68" t="s">
        <v>5291</v>
      </c>
      <c r="T850" s="68" t="s">
        <v>196</v>
      </c>
      <c r="U850" s="68" t="s">
        <v>5292</v>
      </c>
      <c r="V850" s="71">
        <v>5583982102012</v>
      </c>
      <c r="W850" s="69">
        <v>45309</v>
      </c>
      <c r="X850" s="69"/>
      <c r="Y850" s="68" t="s">
        <v>3683</v>
      </c>
      <c r="Z850" s="68" t="s">
        <v>5290</v>
      </c>
      <c r="AA850" s="68" t="s">
        <v>3169</v>
      </c>
      <c r="AB850" s="68" t="s">
        <v>3893</v>
      </c>
      <c r="AC850" s="68"/>
      <c r="AD850" s="68" t="s">
        <v>54</v>
      </c>
      <c r="AE850" s="68" t="s">
        <v>176</v>
      </c>
      <c r="AF850" s="72">
        <v>1</v>
      </c>
      <c r="AG850" s="68">
        <v>8</v>
      </c>
      <c r="AH850" s="68" t="s">
        <v>54</v>
      </c>
      <c r="AI850" s="68" t="s">
        <v>56</v>
      </c>
      <c r="AJ850" s="68" t="s">
        <v>54</v>
      </c>
      <c r="AK850" s="68" t="str" cm="1">
        <f t="array" ref="AK8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0" s="69" t="s">
        <v>58</v>
      </c>
      <c r="AM850" s="69"/>
    </row>
    <row r="851" spans="1:39" ht="15" customHeight="1" x14ac:dyDescent="0.3">
      <c r="A851" s="68">
        <v>997</v>
      </c>
      <c r="B851" s="68" t="s">
        <v>3584</v>
      </c>
      <c r="C851" s="69">
        <v>20064</v>
      </c>
      <c r="D851" s="68" t="s">
        <v>72</v>
      </c>
      <c r="E851" s="71" t="str">
        <f t="shared" si="3"/>
        <v>23022024997</v>
      </c>
      <c r="F851" s="68"/>
      <c r="G851" s="68">
        <v>2831562</v>
      </c>
      <c r="H851" s="68" t="s">
        <v>5466</v>
      </c>
      <c r="I851" s="187" t="s">
        <v>5467</v>
      </c>
      <c r="J851" s="68" t="s">
        <v>5462</v>
      </c>
      <c r="K851" s="70" t="s">
        <v>5463</v>
      </c>
      <c r="L851" s="68" t="s">
        <v>5468</v>
      </c>
      <c r="M851" s="68" t="s">
        <v>3184</v>
      </c>
      <c r="N851" s="71">
        <v>5583991067546</v>
      </c>
      <c r="O851" s="71" t="s">
        <v>106</v>
      </c>
      <c r="P851" s="71"/>
      <c r="Q851" s="68" t="s">
        <v>66</v>
      </c>
      <c r="R851" s="68" t="str" cm="1">
        <f t="array" ref="R851">_xlfn.IFS(BaseClientes[[#This Row],[tipoDeCliente]]="ADVISOR","ADVISOR",BaseClientes[[#This Row],[tipoDeCliente]]="FAMILIA","RETENCAO",BaseClientes[[#This Row],[tipoDeCliente]]="RETENCAO","RETENCAO",BaseClientes[[#This Row],[tipoDeCliente]]="NORMAL","CONSULTORIA",BaseClientes[[#This Row],[tipoDeCliente]]="HIBRIDO","CONSULTORIA")</f>
        <v>CONSULTORIA</v>
      </c>
      <c r="S851" s="68" t="s">
        <v>2478</v>
      </c>
      <c r="T851" s="68" t="s">
        <v>196</v>
      </c>
      <c r="U851" s="68" t="s">
        <v>5465</v>
      </c>
      <c r="V851" s="71">
        <v>5583991067546</v>
      </c>
      <c r="W851" s="69">
        <v>45345</v>
      </c>
      <c r="X851" s="69"/>
      <c r="Y851" s="68" t="s">
        <v>3709</v>
      </c>
      <c r="Z851" s="68" t="s">
        <v>5469</v>
      </c>
      <c r="AA851" s="68" t="s">
        <v>3184</v>
      </c>
      <c r="AB851" s="68" t="s">
        <v>3899</v>
      </c>
      <c r="AC851" s="68"/>
      <c r="AD851" s="68"/>
      <c r="AE851" s="68" t="s">
        <v>176</v>
      </c>
      <c r="AF851" s="72">
        <v>1</v>
      </c>
      <c r="AG851" s="68">
        <v>8</v>
      </c>
      <c r="AH851" s="68" t="s">
        <v>54</v>
      </c>
      <c r="AI851" s="68" t="s">
        <v>54</v>
      </c>
      <c r="AJ851" s="68" t="s">
        <v>54</v>
      </c>
      <c r="AK851" s="68" t="str" cm="1">
        <f t="array" ref="AK8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1" s="69" t="s">
        <v>58</v>
      </c>
      <c r="AM851" s="69"/>
    </row>
    <row r="852" spans="1:39" ht="15" customHeight="1" x14ac:dyDescent="0.3">
      <c r="A852" s="68">
        <v>998</v>
      </c>
      <c r="B852" s="68" t="s">
        <v>3585</v>
      </c>
      <c r="C852" s="69">
        <v>20064</v>
      </c>
      <c r="D852" s="68" t="s">
        <v>72</v>
      </c>
      <c r="E852" s="71" t="str">
        <f t="shared" si="3"/>
        <v>23022024998</v>
      </c>
      <c r="F852" s="68"/>
      <c r="G852" s="68">
        <v>2253487</v>
      </c>
      <c r="H852" s="68"/>
      <c r="I852" s="187" t="s">
        <v>5471</v>
      </c>
      <c r="J852" s="68" t="s">
        <v>5462</v>
      </c>
      <c r="K852" s="70" t="s">
        <v>5463</v>
      </c>
      <c r="L852" s="68" t="s">
        <v>5469</v>
      </c>
      <c r="M852" s="68" t="s">
        <v>3184</v>
      </c>
      <c r="N852" s="71">
        <v>5583991067546</v>
      </c>
      <c r="O852" s="71" t="s">
        <v>106</v>
      </c>
      <c r="P852" s="71"/>
      <c r="Q852" s="68" t="s">
        <v>66</v>
      </c>
      <c r="R852" s="68" t="str" cm="1">
        <f t="array" ref="R852">_xlfn.IFS(BaseClientes[[#This Row],[tipoDeCliente]]="ADVISOR","ADVISOR",BaseClientes[[#This Row],[tipoDeCliente]]="FAMILIA","RETENCAO",BaseClientes[[#This Row],[tipoDeCliente]]="RETENCAO","RETENCAO",BaseClientes[[#This Row],[tipoDeCliente]]="NORMAL","CONSULTORIA",BaseClientes[[#This Row],[tipoDeCliente]]="HIBRIDO","CONSULTORIA")</f>
        <v>CONSULTORIA</v>
      </c>
      <c r="S852" s="68" t="s">
        <v>2478</v>
      </c>
      <c r="T852" s="68" t="s">
        <v>196</v>
      </c>
      <c r="U852" s="68" t="s">
        <v>5465</v>
      </c>
      <c r="V852" s="71">
        <v>5583991067546</v>
      </c>
      <c r="W852" s="69">
        <v>45345</v>
      </c>
      <c r="X852" s="69"/>
      <c r="Y852" s="68" t="s">
        <v>3709</v>
      </c>
      <c r="Z852" s="68" t="s">
        <v>5469</v>
      </c>
      <c r="AA852" s="68" t="s">
        <v>3184</v>
      </c>
      <c r="AB852" s="68" t="s">
        <v>3899</v>
      </c>
      <c r="AC852" s="68"/>
      <c r="AD852" s="68"/>
      <c r="AE852" s="68" t="s">
        <v>176</v>
      </c>
      <c r="AF852" s="72">
        <v>1</v>
      </c>
      <c r="AG852" s="68">
        <v>8</v>
      </c>
      <c r="AH852" s="68" t="s">
        <v>54</v>
      </c>
      <c r="AI852" s="68" t="s">
        <v>54</v>
      </c>
      <c r="AJ852" s="68" t="s">
        <v>54</v>
      </c>
      <c r="AK852" s="68" t="str" cm="1">
        <f t="array" ref="AK8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2" s="69" t="s">
        <v>58</v>
      </c>
      <c r="AM852" s="69"/>
    </row>
    <row r="853" spans="1:39" ht="15" customHeight="1" x14ac:dyDescent="0.3">
      <c r="A853" s="68">
        <v>999</v>
      </c>
      <c r="B853" s="68" t="s">
        <v>3586</v>
      </c>
      <c r="C853" s="69">
        <v>32945</v>
      </c>
      <c r="D853" s="68" t="s">
        <v>40</v>
      </c>
      <c r="E853" s="71" t="str">
        <f t="shared" si="3"/>
        <v>23042024999</v>
      </c>
      <c r="F853" s="68">
        <v>321072</v>
      </c>
      <c r="G853" s="68"/>
      <c r="H853" s="68"/>
      <c r="I853" s="68" t="s">
        <v>42</v>
      </c>
      <c r="J853" s="68" t="s">
        <v>5768</v>
      </c>
      <c r="K853" s="70" t="s">
        <v>5769</v>
      </c>
      <c r="L853" s="68" t="s">
        <v>5770</v>
      </c>
      <c r="M853" s="68" t="s">
        <v>3586</v>
      </c>
      <c r="N853" s="71">
        <v>5581999912271</v>
      </c>
      <c r="O853" s="71" t="s">
        <v>65</v>
      </c>
      <c r="P853" s="71"/>
      <c r="Q853" s="68" t="s">
        <v>5771</v>
      </c>
      <c r="R853" s="68" t="str" cm="1">
        <f t="array" ref="R853">_xlfn.IFS(BaseClientes[[#This Row],[tipoDeCliente]]="ADVISOR","ADVISOR",BaseClientes[[#This Row],[tipoDeCliente]]="FAMILIA","RETENCAO",BaseClientes[[#This Row],[tipoDeCliente]]="RETENCAO","RETENCAO",BaseClientes[[#This Row],[tipoDeCliente]]="NORMAL","CONSULTORIA",BaseClientes[[#This Row],[tipoDeCliente]]="HIBRIDO","CONSULTORIA")</f>
        <v>RETENCAO</v>
      </c>
      <c r="S853" s="68" t="s">
        <v>49</v>
      </c>
      <c r="T853" s="68" t="s">
        <v>50</v>
      </c>
      <c r="U853" s="68" t="s">
        <v>5772</v>
      </c>
      <c r="V853" s="71">
        <v>5581999912271</v>
      </c>
      <c r="W853" s="69">
        <v>45405</v>
      </c>
      <c r="X853" s="69"/>
      <c r="Y853" s="68" t="s">
        <v>5771</v>
      </c>
      <c r="Z853" s="68" t="s">
        <v>5770</v>
      </c>
      <c r="AA853" s="68" t="s">
        <v>3586</v>
      </c>
      <c r="AB853" s="68" t="s">
        <v>5773</v>
      </c>
      <c r="AC853" s="68"/>
      <c r="AD853" s="68" t="s">
        <v>54</v>
      </c>
      <c r="AE853" s="68" t="s">
        <v>55</v>
      </c>
      <c r="AF853" s="72">
        <v>1</v>
      </c>
      <c r="AG853" s="68"/>
      <c r="AH853" s="68" t="s">
        <v>56</v>
      </c>
      <c r="AI853" s="68" t="s">
        <v>56</v>
      </c>
      <c r="AJ853" s="68" t="s">
        <v>56</v>
      </c>
      <c r="AK853" s="68" t="str" cm="1">
        <f t="array" ref="AK8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3" s="69" t="s">
        <v>58</v>
      </c>
      <c r="AM853" s="69"/>
    </row>
    <row r="854" spans="1:39" ht="15" customHeight="1" x14ac:dyDescent="0.3">
      <c r="A854" s="68">
        <v>1000</v>
      </c>
      <c r="B854" s="68" t="s">
        <v>3587</v>
      </c>
      <c r="C854" s="69">
        <v>32092</v>
      </c>
      <c r="D854" s="68" t="s">
        <v>40</v>
      </c>
      <c r="E854" s="71" t="str">
        <f t="shared" si="3"/>
        <v>230420241000</v>
      </c>
      <c r="F854" s="68">
        <v>11673212</v>
      </c>
      <c r="G854" s="68"/>
      <c r="H854" s="68"/>
      <c r="I854" s="120" t="s">
        <v>5774</v>
      </c>
      <c r="J854" s="68" t="s">
        <v>5775</v>
      </c>
      <c r="K854" s="105" t="s">
        <v>5776</v>
      </c>
      <c r="L854" s="68" t="s">
        <v>5777</v>
      </c>
      <c r="M854" s="68" t="s">
        <v>3587</v>
      </c>
      <c r="N854" s="71">
        <v>5581988167842</v>
      </c>
      <c r="O854" s="71"/>
      <c r="P854" s="71"/>
      <c r="Q854" s="68" t="s">
        <v>5771</v>
      </c>
      <c r="R854" s="68" t="str" cm="1">
        <f t="array" ref="R854">_xlfn.IFS(BaseClientes[[#This Row],[tipoDeCliente]]="ADVISOR","ADVISOR",BaseClientes[[#This Row],[tipoDeCliente]]="FAMILIA","RETENCAO",BaseClientes[[#This Row],[tipoDeCliente]]="RETENCAO","RETENCAO",BaseClientes[[#This Row],[tipoDeCliente]]="NORMAL","CONSULTORIA",BaseClientes[[#This Row],[tipoDeCliente]]="HIBRIDO","CONSULTORIA")</f>
        <v>RETENCAO</v>
      </c>
      <c r="S854" s="68" t="s">
        <v>4067</v>
      </c>
      <c r="T854" s="68" t="s">
        <v>50</v>
      </c>
      <c r="U854" s="68" t="s">
        <v>5778</v>
      </c>
      <c r="V854" s="71">
        <v>5581988167842</v>
      </c>
      <c r="W854" s="69">
        <v>45405</v>
      </c>
      <c r="X854" s="69"/>
      <c r="Y854" s="68" t="s">
        <v>5779</v>
      </c>
      <c r="Z854" s="68" t="s">
        <v>5777</v>
      </c>
      <c r="AA854" s="68" t="s">
        <v>3587</v>
      </c>
      <c r="AB854" s="68" t="s">
        <v>3912</v>
      </c>
      <c r="AC854" s="68"/>
      <c r="AD854" s="68"/>
      <c r="AE854" s="68" t="s">
        <v>55</v>
      </c>
      <c r="AF854" s="72">
        <v>1</v>
      </c>
      <c r="AG854" s="68"/>
      <c r="AH854" s="68" t="s">
        <v>56</v>
      </c>
      <c r="AI854" s="68" t="s">
        <v>56</v>
      </c>
      <c r="AJ854" s="68" t="s">
        <v>56</v>
      </c>
      <c r="AK854" s="68" t="str" cm="1">
        <f t="array" ref="AK8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4" s="69" t="s">
        <v>58</v>
      </c>
      <c r="AM854" s="69"/>
    </row>
    <row r="855" spans="1:39" ht="15" customHeight="1" x14ac:dyDescent="0.3">
      <c r="A855" s="68">
        <v>1001</v>
      </c>
      <c r="B855" s="68" t="s">
        <v>3241</v>
      </c>
      <c r="C855" s="69">
        <v>33521</v>
      </c>
      <c r="D855" s="68" t="s">
        <v>40</v>
      </c>
      <c r="E855" s="71" t="str">
        <f t="shared" si="3"/>
        <v>140520241001</v>
      </c>
      <c r="F855" s="68"/>
      <c r="G855" s="68">
        <v>5625885</v>
      </c>
      <c r="H855" s="68"/>
      <c r="I855" s="68" t="s">
        <v>5809</v>
      </c>
      <c r="J855" s="68" t="s">
        <v>5810</v>
      </c>
      <c r="K855" s="105" t="s">
        <v>5811</v>
      </c>
      <c r="L855" s="68" t="s">
        <v>5812</v>
      </c>
      <c r="M855" s="68" t="s">
        <v>3241</v>
      </c>
      <c r="N855" s="71">
        <v>5511973654398</v>
      </c>
      <c r="O855" s="71"/>
      <c r="P855" s="71"/>
      <c r="Q855" s="68" t="s">
        <v>66</v>
      </c>
      <c r="R855" s="68" t="str" cm="1">
        <f t="array" ref="R855">_xlfn.IFS(BaseClientes[[#This Row],[tipoDeCliente]]="ADVISOR","ADVISOR",BaseClientes[[#This Row],[tipoDeCliente]]="FAMILIA","RETENCAO",BaseClientes[[#This Row],[tipoDeCliente]]="RETENCAO","RETENCAO",BaseClientes[[#This Row],[tipoDeCliente]]="NORMAL","CONSULTORIA",BaseClientes[[#This Row],[tipoDeCliente]]="HIBRIDO","CONSULTORIA")</f>
        <v>CONSULTORIA</v>
      </c>
      <c r="S855" s="68" t="s">
        <v>2799</v>
      </c>
      <c r="T855" s="68" t="s">
        <v>185</v>
      </c>
      <c r="U855" s="68" t="s">
        <v>4992</v>
      </c>
      <c r="V855" s="71">
        <v>5511973654398</v>
      </c>
      <c r="W855" s="69">
        <v>45426</v>
      </c>
      <c r="X855" s="69"/>
      <c r="Y855" s="68" t="s">
        <v>3751</v>
      </c>
      <c r="Z855" s="68" t="s">
        <v>5813</v>
      </c>
      <c r="AA855" s="68" t="s">
        <v>3242</v>
      </c>
      <c r="AB855" s="68" t="s">
        <v>5814</v>
      </c>
      <c r="AC855" s="68"/>
      <c r="AD855" s="68"/>
      <c r="AE855" s="68" t="s">
        <v>176</v>
      </c>
      <c r="AF855" s="72">
        <v>1</v>
      </c>
      <c r="AG855" s="68">
        <v>8</v>
      </c>
      <c r="AH855" s="68" t="s">
        <v>54</v>
      </c>
      <c r="AI855" s="68" t="s">
        <v>56</v>
      </c>
      <c r="AJ855" s="68" t="s">
        <v>56</v>
      </c>
      <c r="AK855" s="68" t="str" cm="1">
        <f t="array" ref="AK8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5" s="69" t="s">
        <v>58</v>
      </c>
      <c r="AM855" s="69"/>
    </row>
    <row r="856" spans="1:39" ht="15" customHeight="1" x14ac:dyDescent="0.3">
      <c r="A856" s="68">
        <v>1002</v>
      </c>
      <c r="B856" s="68" t="s">
        <v>3242</v>
      </c>
      <c r="C856" s="69">
        <v>32727</v>
      </c>
      <c r="D856" s="68" t="s">
        <v>72</v>
      </c>
      <c r="E856" s="71" t="str">
        <f t="shared" si="3"/>
        <v>140520241002</v>
      </c>
      <c r="F856" s="68">
        <v>7514540</v>
      </c>
      <c r="G856" s="68"/>
      <c r="H856" s="68"/>
      <c r="I856" s="68" t="s">
        <v>5815</v>
      </c>
      <c r="J856" s="68" t="s">
        <v>4989</v>
      </c>
      <c r="K856" s="105" t="s">
        <v>5816</v>
      </c>
      <c r="L856" s="68" t="s">
        <v>5813</v>
      </c>
      <c r="M856" s="68" t="s">
        <v>3242</v>
      </c>
      <c r="N856" s="71">
        <v>5511950352376</v>
      </c>
      <c r="O856" s="71"/>
      <c r="P856" s="71"/>
      <c r="Q856" s="68" t="s">
        <v>66</v>
      </c>
      <c r="R856" s="68" t="str" cm="1">
        <f t="array" ref="R856">_xlfn.IFS(BaseClientes[[#This Row],[tipoDeCliente]]="ADVISOR","ADVISOR",BaseClientes[[#This Row],[tipoDeCliente]]="FAMILIA","RETENCAO",BaseClientes[[#This Row],[tipoDeCliente]]="RETENCAO","RETENCAO",BaseClientes[[#This Row],[tipoDeCliente]]="NORMAL","CONSULTORIA",BaseClientes[[#This Row],[tipoDeCliente]]="HIBRIDO","CONSULTORIA")</f>
        <v>CONSULTORIA</v>
      </c>
      <c r="S856" s="68" t="s">
        <v>2799</v>
      </c>
      <c r="T856" s="68" t="s">
        <v>185</v>
      </c>
      <c r="U856" s="68" t="s">
        <v>4992</v>
      </c>
      <c r="V856" s="71">
        <v>5511950352376</v>
      </c>
      <c r="W856" s="69">
        <v>45426</v>
      </c>
      <c r="X856" s="69"/>
      <c r="Y856" s="68" t="s">
        <v>3751</v>
      </c>
      <c r="Z856" s="68" t="s">
        <v>5813</v>
      </c>
      <c r="AA856" s="68" t="s">
        <v>3242</v>
      </c>
      <c r="AB856" s="68" t="s">
        <v>3902</v>
      </c>
      <c r="AC856" s="68" t="s">
        <v>53</v>
      </c>
      <c r="AD856" s="68" t="s">
        <v>54</v>
      </c>
      <c r="AE856" s="68" t="s">
        <v>176</v>
      </c>
      <c r="AF856" s="72">
        <v>1</v>
      </c>
      <c r="AG856" s="68">
        <v>8</v>
      </c>
      <c r="AH856" s="68" t="s">
        <v>54</v>
      </c>
      <c r="AI856" s="68" t="s">
        <v>56</v>
      </c>
      <c r="AJ856" s="68" t="s">
        <v>56</v>
      </c>
      <c r="AK856" s="68" t="str" cm="1">
        <f t="array" ref="AK8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6" s="69" t="s">
        <v>58</v>
      </c>
      <c r="AM856" s="69"/>
    </row>
    <row r="857" spans="1:39" ht="15" customHeight="1" x14ac:dyDescent="0.3">
      <c r="A857" s="68">
        <v>1003</v>
      </c>
      <c r="B857" s="68" t="s">
        <v>3404</v>
      </c>
      <c r="C857" s="69">
        <v>32004</v>
      </c>
      <c r="D857" s="68" t="s">
        <v>72</v>
      </c>
      <c r="E857" s="71" t="str">
        <f t="shared" si="3"/>
        <v>300420241003</v>
      </c>
      <c r="F857" s="68">
        <v>229038</v>
      </c>
      <c r="G857" s="68"/>
      <c r="H857" s="68"/>
      <c r="I857" s="68" t="s">
        <v>5796</v>
      </c>
      <c r="J857" s="68" t="s">
        <v>5797</v>
      </c>
      <c r="K857" s="70" t="s">
        <v>5798</v>
      </c>
      <c r="L857" s="68" t="s">
        <v>5799</v>
      </c>
      <c r="M857" s="68" t="s">
        <v>3404</v>
      </c>
      <c r="N857" s="71">
        <v>5581986259989</v>
      </c>
      <c r="O857" s="71" t="s">
        <v>65</v>
      </c>
      <c r="P857" s="71"/>
      <c r="Q857" s="68" t="s">
        <v>1749</v>
      </c>
      <c r="R857" s="68" t="str" cm="1">
        <f t="array" ref="R857">_xlfn.IFS(BaseClientes[[#This Row],[tipoDeCliente]]="ADVISOR","ADVISOR",BaseClientes[[#This Row],[tipoDeCliente]]="FAMILIA","RETENCAO",BaseClientes[[#This Row],[tipoDeCliente]]="RETENCAO","RETENCAO",BaseClientes[[#This Row],[tipoDeCliente]]="NORMAL","CONSULTORIA",BaseClientes[[#This Row],[tipoDeCliente]]="HIBRIDO","CONSULTORIA")</f>
        <v>RETENCAO</v>
      </c>
      <c r="S857" s="68" t="s">
        <v>49</v>
      </c>
      <c r="T857" s="68" t="s">
        <v>50</v>
      </c>
      <c r="U857" s="68" t="s">
        <v>4972</v>
      </c>
      <c r="V857" s="71">
        <v>5581986259989</v>
      </c>
      <c r="W857" s="69">
        <v>45412</v>
      </c>
      <c r="X857" s="69"/>
      <c r="Y857" s="68" t="s">
        <v>3804</v>
      </c>
      <c r="Z857" s="68" t="s">
        <v>5799</v>
      </c>
      <c r="AA857" s="68" t="s">
        <v>3404</v>
      </c>
      <c r="AB857" s="68" t="s">
        <v>838</v>
      </c>
      <c r="AC857" s="68"/>
      <c r="AD857" s="68"/>
      <c r="AE857" s="68" t="s">
        <v>68</v>
      </c>
      <c r="AF857" s="72">
        <v>0</v>
      </c>
      <c r="AG857" s="68" t="s">
        <v>7443</v>
      </c>
      <c r="AH857" s="68" t="s">
        <v>54</v>
      </c>
      <c r="AI857" s="68" t="s">
        <v>54</v>
      </c>
      <c r="AJ857" s="68" t="s">
        <v>54</v>
      </c>
      <c r="AK857" s="68" t="str" cm="1">
        <f t="array" ref="AK8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7" s="69" t="s">
        <v>58</v>
      </c>
      <c r="AM857" s="69"/>
    </row>
    <row r="858" spans="1:39" ht="15" customHeight="1" x14ac:dyDescent="0.3">
      <c r="A858" s="68">
        <v>1004</v>
      </c>
      <c r="B858" s="68" t="s">
        <v>3588</v>
      </c>
      <c r="C858" s="69">
        <v>32003</v>
      </c>
      <c r="D858" s="68" t="s">
        <v>72</v>
      </c>
      <c r="E858" s="71" t="str">
        <f t="shared" si="3"/>
        <v>160520241004</v>
      </c>
      <c r="F858" s="68"/>
      <c r="G858" s="68">
        <v>5380675</v>
      </c>
      <c r="H858" s="68"/>
      <c r="I858" s="68" t="s">
        <v>5817</v>
      </c>
      <c r="J858" s="68" t="s">
        <v>5568</v>
      </c>
      <c r="K858" s="105" t="s">
        <v>5569</v>
      </c>
      <c r="L858" s="68" t="s">
        <v>5818</v>
      </c>
      <c r="M858" s="68" t="s">
        <v>3202</v>
      </c>
      <c r="N858" s="71">
        <v>5511996436288</v>
      </c>
      <c r="O858" s="71"/>
      <c r="P858" s="71"/>
      <c r="Q858" s="68" t="s">
        <v>66</v>
      </c>
      <c r="R858" s="68" t="str" cm="1">
        <f t="array" ref="R858">_xlfn.IFS(BaseClientes[[#This Row],[tipoDeCliente]]="ADVISOR","ADVISOR",BaseClientes[[#This Row],[tipoDeCliente]]="FAMILIA","RETENCAO",BaseClientes[[#This Row],[tipoDeCliente]]="RETENCAO","RETENCAO",BaseClientes[[#This Row],[tipoDeCliente]]="NORMAL","CONSULTORIA",BaseClientes[[#This Row],[tipoDeCliente]]="HIBRIDO","CONSULTORIA")</f>
        <v>CONSULTORIA</v>
      </c>
      <c r="S858" s="68" t="s">
        <v>2799</v>
      </c>
      <c r="T858" s="68" t="s">
        <v>185</v>
      </c>
      <c r="U858" s="68" t="s">
        <v>5819</v>
      </c>
      <c r="V858" s="71">
        <v>5511996436288</v>
      </c>
      <c r="W858" s="69">
        <v>45428</v>
      </c>
      <c r="X858" s="69"/>
      <c r="Y858" s="68" t="s">
        <v>3723</v>
      </c>
      <c r="Z858" s="68" t="s">
        <v>5570</v>
      </c>
      <c r="AA858" s="68" t="s">
        <v>3202</v>
      </c>
      <c r="AB858" s="68" t="s">
        <v>3893</v>
      </c>
      <c r="AC858" s="68"/>
      <c r="AD858" s="68"/>
      <c r="AE858" s="68" t="s">
        <v>176</v>
      </c>
      <c r="AF858" s="72">
        <v>1</v>
      </c>
      <c r="AG858" s="68">
        <v>8</v>
      </c>
      <c r="AH858" s="68" t="s">
        <v>54</v>
      </c>
      <c r="AI858" s="68" t="s">
        <v>54</v>
      </c>
      <c r="AJ858" s="68" t="s">
        <v>54</v>
      </c>
      <c r="AK858" s="68" t="str" cm="1">
        <f t="array" ref="AK8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8" s="69" t="s">
        <v>58</v>
      </c>
      <c r="AM858" s="69"/>
    </row>
    <row r="859" spans="1:39" ht="15" customHeight="1" x14ac:dyDescent="0.3">
      <c r="A859" s="68">
        <v>1006</v>
      </c>
      <c r="B859" s="68" t="s">
        <v>3589</v>
      </c>
      <c r="C859" s="69">
        <v>35242</v>
      </c>
      <c r="D859" s="68" t="s">
        <v>72</v>
      </c>
      <c r="E859" s="71" t="str">
        <f t="shared" si="3"/>
        <v>200520241006</v>
      </c>
      <c r="F859" s="68">
        <v>15523516</v>
      </c>
      <c r="G859" s="68"/>
      <c r="H859" s="68"/>
      <c r="I859" s="68" t="s">
        <v>42</v>
      </c>
      <c r="J859" s="68" t="s">
        <v>5825</v>
      </c>
      <c r="K859" s="70" t="s">
        <v>5826</v>
      </c>
      <c r="L859" s="68" t="s">
        <v>5827</v>
      </c>
      <c r="M859" s="68" t="s">
        <v>3589</v>
      </c>
      <c r="N859" s="71">
        <v>5581998668816</v>
      </c>
      <c r="O859" s="71" t="s">
        <v>65</v>
      </c>
      <c r="P859" s="71"/>
      <c r="Q859" s="68" t="s">
        <v>66</v>
      </c>
      <c r="R859" s="68" t="str" cm="1">
        <f t="array" ref="R859">_xlfn.IFS(BaseClientes[[#This Row],[tipoDeCliente]]="ADVISOR","ADVISOR",BaseClientes[[#This Row],[tipoDeCliente]]="FAMILIA","RETENCAO",BaseClientes[[#This Row],[tipoDeCliente]]="RETENCAO","RETENCAO",BaseClientes[[#This Row],[tipoDeCliente]]="NORMAL","CONSULTORIA",BaseClientes[[#This Row],[tipoDeCliente]]="HIBRIDO","CONSULTORIA")</f>
        <v>CONSULTORIA</v>
      </c>
      <c r="S859" s="68" t="s">
        <v>470</v>
      </c>
      <c r="T859" s="68" t="s">
        <v>434</v>
      </c>
      <c r="U859" s="68" t="s">
        <v>5828</v>
      </c>
      <c r="V859" s="71">
        <v>5581998668816</v>
      </c>
      <c r="W859" s="69">
        <v>45432</v>
      </c>
      <c r="X859" s="69"/>
      <c r="Y859" s="68" t="s">
        <v>2546</v>
      </c>
      <c r="Z859" s="68" t="s">
        <v>2546</v>
      </c>
      <c r="AA859" s="68" t="s">
        <v>2541</v>
      </c>
      <c r="AB859" s="68"/>
      <c r="AC859" s="68"/>
      <c r="AD859" s="68"/>
      <c r="AE859" s="68" t="s">
        <v>176</v>
      </c>
      <c r="AF859" s="72">
        <v>1</v>
      </c>
      <c r="AG859" s="68">
        <v>2</v>
      </c>
      <c r="AH859" s="68" t="s">
        <v>54</v>
      </c>
      <c r="AI859" s="68" t="s">
        <v>56</v>
      </c>
      <c r="AJ859" s="68" t="s">
        <v>54</v>
      </c>
      <c r="AK859" s="68" t="str" cm="1">
        <f t="array" ref="AK8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9" s="69" t="s">
        <v>69</v>
      </c>
      <c r="AM859" s="69">
        <v>45782</v>
      </c>
    </row>
    <row r="860" spans="1:39" ht="15" customHeight="1" x14ac:dyDescent="0.3">
      <c r="A860" s="68">
        <v>1007</v>
      </c>
      <c r="B860" s="68" t="s">
        <v>3590</v>
      </c>
      <c r="C860" s="69">
        <v>35976</v>
      </c>
      <c r="D860" s="68" t="s">
        <v>40</v>
      </c>
      <c r="E860" s="71" t="str">
        <f t="shared" si="3"/>
        <v>200520241007</v>
      </c>
      <c r="F860" s="68">
        <v>2770898</v>
      </c>
      <c r="G860" s="68"/>
      <c r="H860" s="68"/>
      <c r="I860" s="68" t="s">
        <v>42</v>
      </c>
      <c r="J860" s="68" t="s">
        <v>5829</v>
      </c>
      <c r="K860" s="70" t="s">
        <v>5830</v>
      </c>
      <c r="L860" s="68" t="s">
        <v>5831</v>
      </c>
      <c r="M860" s="68" t="s">
        <v>3590</v>
      </c>
      <c r="N860" s="71">
        <v>5521965588977</v>
      </c>
      <c r="O860" s="71" t="s">
        <v>65</v>
      </c>
      <c r="P860" s="71"/>
      <c r="Q860" s="68" t="s">
        <v>66</v>
      </c>
      <c r="R860" s="68" t="str" cm="1">
        <f t="array" ref="R860">_xlfn.IFS(BaseClientes[[#This Row],[tipoDeCliente]]="ADVISOR","ADVISOR",BaseClientes[[#This Row],[tipoDeCliente]]="FAMILIA","RETENCAO",BaseClientes[[#This Row],[tipoDeCliente]]="RETENCAO","RETENCAO",BaseClientes[[#This Row],[tipoDeCliente]]="NORMAL","CONSULTORIA",BaseClientes[[#This Row],[tipoDeCliente]]="HIBRIDO","CONSULTORIA")</f>
        <v>CONSULTORIA</v>
      </c>
      <c r="S860" s="68" t="s">
        <v>470</v>
      </c>
      <c r="T860" s="68" t="s">
        <v>434</v>
      </c>
      <c r="U860" s="68" t="s">
        <v>5828</v>
      </c>
      <c r="V860" s="71">
        <v>5521965588977</v>
      </c>
      <c r="W860" s="69">
        <v>45432</v>
      </c>
      <c r="X860" s="69"/>
      <c r="Y860" s="68" t="s">
        <v>2546</v>
      </c>
      <c r="Z860" s="68" t="s">
        <v>2546</v>
      </c>
      <c r="AA860" s="68" t="s">
        <v>2541</v>
      </c>
      <c r="AB860" s="68"/>
      <c r="AC860" s="68"/>
      <c r="AD860" s="68"/>
      <c r="AE860" s="68" t="s">
        <v>176</v>
      </c>
      <c r="AF860" s="72">
        <v>1</v>
      </c>
      <c r="AG860" s="68">
        <v>2</v>
      </c>
      <c r="AH860" s="68" t="s">
        <v>54</v>
      </c>
      <c r="AI860" s="68" t="s">
        <v>56</v>
      </c>
      <c r="AJ860" s="68" t="s">
        <v>54</v>
      </c>
      <c r="AK860" s="68" t="str" cm="1">
        <f t="array" ref="AK8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0" s="69" t="s">
        <v>69</v>
      </c>
      <c r="AM860" s="69">
        <v>45782</v>
      </c>
    </row>
    <row r="861" spans="1:39" ht="15" customHeight="1" x14ac:dyDescent="0.3">
      <c r="A861" s="68">
        <v>1008</v>
      </c>
      <c r="B861" s="68" t="s">
        <v>692</v>
      </c>
      <c r="C861" s="69">
        <v>29368</v>
      </c>
      <c r="D861" s="68" t="s">
        <v>72</v>
      </c>
      <c r="E861" s="71" t="str">
        <f t="shared" si="3"/>
        <v>090420241008</v>
      </c>
      <c r="F861" s="68">
        <v>4797446</v>
      </c>
      <c r="G861" s="68" t="s">
        <v>42</v>
      </c>
      <c r="H861" s="68"/>
      <c r="I861" s="68" t="s">
        <v>694</v>
      </c>
      <c r="J861" s="68" t="s">
        <v>695</v>
      </c>
      <c r="K861" s="70" t="s">
        <v>696</v>
      </c>
      <c r="L861" s="68" t="s">
        <v>694</v>
      </c>
      <c r="M861" s="68" t="s">
        <v>692</v>
      </c>
      <c r="N861" s="71">
        <v>5571999793545</v>
      </c>
      <c r="O861" s="71" t="s">
        <v>106</v>
      </c>
      <c r="P861" s="71" t="s">
        <v>42</v>
      </c>
      <c r="Q861" s="68" t="s">
        <v>66</v>
      </c>
      <c r="R861" s="68" t="str" cm="1">
        <f t="array" ref="R861">_xlfn.IFS(BaseClientes[[#This Row],[tipoDeCliente]]="ADVISOR","ADVISOR",BaseClientes[[#This Row],[tipoDeCliente]]="FAMILIA","RETENCAO",BaseClientes[[#This Row],[tipoDeCliente]]="RETENCAO","RETENCAO",BaseClientes[[#This Row],[tipoDeCliente]]="NORMAL","CONSULTORIA",BaseClientes[[#This Row],[tipoDeCliente]]="HIBRIDO","CONSULTORIA")</f>
        <v>RETENCAO</v>
      </c>
      <c r="S861" s="68" t="s">
        <v>698</v>
      </c>
      <c r="T861" s="68" t="s">
        <v>296</v>
      </c>
      <c r="U861" s="68" t="s">
        <v>699</v>
      </c>
      <c r="V861" s="71">
        <v>5571999793545</v>
      </c>
      <c r="W861" s="69">
        <v>45391</v>
      </c>
      <c r="X861" s="69">
        <v>44203</v>
      </c>
      <c r="Y861" s="68" t="s">
        <v>697</v>
      </c>
      <c r="Z861" s="68" t="s">
        <v>694</v>
      </c>
      <c r="AA861" s="68" t="s">
        <v>692</v>
      </c>
      <c r="AB861" s="68" t="s">
        <v>3893</v>
      </c>
      <c r="AC861" s="68" t="s">
        <v>140</v>
      </c>
      <c r="AD861" s="68" t="s">
        <v>56</v>
      </c>
      <c r="AE861" s="68" t="s">
        <v>68</v>
      </c>
      <c r="AF861" s="72">
        <v>0</v>
      </c>
      <c r="AG861" s="68"/>
      <c r="AH861" s="68" t="s">
        <v>54</v>
      </c>
      <c r="AI861" s="68" t="s">
        <v>54</v>
      </c>
      <c r="AJ861" s="68" t="s">
        <v>54</v>
      </c>
      <c r="AK861" s="68" t="str" cm="1">
        <f t="array" ref="AK8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1" s="69" t="s">
        <v>69</v>
      </c>
      <c r="AM861" s="69"/>
    </row>
    <row r="862" spans="1:39" ht="15" customHeight="1" x14ac:dyDescent="0.3">
      <c r="A862" s="68">
        <v>1009</v>
      </c>
      <c r="B862" s="68" t="s">
        <v>3048</v>
      </c>
      <c r="C862" s="69">
        <v>32885</v>
      </c>
      <c r="D862" s="68" t="s">
        <v>40</v>
      </c>
      <c r="E862" s="71" t="str">
        <f t="shared" si="3"/>
        <v>300420241009</v>
      </c>
      <c r="F862" s="68"/>
      <c r="G862" s="68"/>
      <c r="H862" s="68"/>
      <c r="I862" s="68" t="s">
        <v>42</v>
      </c>
      <c r="J862" s="68" t="s">
        <v>5150</v>
      </c>
      <c r="K862" s="70" t="s">
        <v>5151</v>
      </c>
      <c r="L862" s="68" t="s">
        <v>3792</v>
      </c>
      <c r="M862" s="68" t="s">
        <v>3048</v>
      </c>
      <c r="N862" s="71">
        <v>5581999176129</v>
      </c>
      <c r="O862" s="71" t="s">
        <v>65</v>
      </c>
      <c r="P862" s="71"/>
      <c r="Q862" s="68" t="s">
        <v>1749</v>
      </c>
      <c r="R862" s="68" t="str" cm="1">
        <f t="array" ref="R862">_xlfn.IFS(BaseClientes[[#This Row],[tipoDeCliente]]="ADVISOR","ADVISOR",BaseClientes[[#This Row],[tipoDeCliente]]="FAMILIA","RETENCAO",BaseClientes[[#This Row],[tipoDeCliente]]="RETENCAO","RETENCAO",BaseClientes[[#This Row],[tipoDeCliente]]="NORMAL","CONSULTORIA",BaseClientes[[#This Row],[tipoDeCliente]]="HIBRIDO","CONSULTORIA")</f>
        <v>RETENCAO</v>
      </c>
      <c r="S862" s="68" t="s">
        <v>2799</v>
      </c>
      <c r="T862" s="68" t="s">
        <v>185</v>
      </c>
      <c r="U862" s="68" t="s">
        <v>5788</v>
      </c>
      <c r="V862" s="71">
        <v>5581999176129</v>
      </c>
      <c r="W862" s="69">
        <v>45412</v>
      </c>
      <c r="X862" s="69">
        <v>45257</v>
      </c>
      <c r="Y862" s="68" t="s">
        <v>3792</v>
      </c>
      <c r="Z862" s="68" t="s">
        <v>3792</v>
      </c>
      <c r="AA862" s="68" t="s">
        <v>3048</v>
      </c>
      <c r="AB862" s="68" t="s">
        <v>3902</v>
      </c>
      <c r="AC862" s="68" t="s">
        <v>140</v>
      </c>
      <c r="AD862" s="68" t="s">
        <v>54</v>
      </c>
      <c r="AE862" s="68" t="s">
        <v>68</v>
      </c>
      <c r="AF862" s="72">
        <v>0</v>
      </c>
      <c r="AG862" s="68"/>
      <c r="AH862" s="68" t="s">
        <v>54</v>
      </c>
      <c r="AI862" s="68" t="s">
        <v>56</v>
      </c>
      <c r="AJ862" s="68" t="s">
        <v>54</v>
      </c>
      <c r="AK862" s="68" t="str" cm="1">
        <f t="array" ref="AK8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2" s="69" t="s">
        <v>69</v>
      </c>
      <c r="AM862" s="69">
        <v>45525</v>
      </c>
    </row>
    <row r="863" spans="1:39" ht="15" customHeight="1" x14ac:dyDescent="0.3">
      <c r="A863" s="68">
        <v>1010</v>
      </c>
      <c r="B863" s="68" t="s">
        <v>3530</v>
      </c>
      <c r="C863" s="69">
        <v>34329</v>
      </c>
      <c r="D863" s="68" t="s">
        <v>72</v>
      </c>
      <c r="E863" s="71" t="str">
        <f t="shared" si="3"/>
        <v>300420241010</v>
      </c>
      <c r="F863" s="68"/>
      <c r="G863" s="68"/>
      <c r="H863" s="68"/>
      <c r="I863" s="68" t="s">
        <v>42</v>
      </c>
      <c r="J863" s="68" t="s">
        <v>5153</v>
      </c>
      <c r="K863" s="70" t="s">
        <v>5154</v>
      </c>
      <c r="L863" s="68" t="s">
        <v>3792</v>
      </c>
      <c r="M863" s="68" t="s">
        <v>3530</v>
      </c>
      <c r="N863" s="71">
        <v>5581999176129</v>
      </c>
      <c r="O863" s="71" t="s">
        <v>65</v>
      </c>
      <c r="P863" s="71"/>
      <c r="Q863" s="68" t="s">
        <v>1749</v>
      </c>
      <c r="R863" s="68" t="str" cm="1">
        <f t="array" ref="R863">_xlfn.IFS(BaseClientes[[#This Row],[tipoDeCliente]]="ADVISOR","ADVISOR",BaseClientes[[#This Row],[tipoDeCliente]]="FAMILIA","RETENCAO",BaseClientes[[#This Row],[tipoDeCliente]]="RETENCAO","RETENCAO",BaseClientes[[#This Row],[tipoDeCliente]]="NORMAL","CONSULTORIA",BaseClientes[[#This Row],[tipoDeCliente]]="HIBRIDO","CONSULTORIA")</f>
        <v>RETENCAO</v>
      </c>
      <c r="S863" s="68" t="s">
        <v>2799</v>
      </c>
      <c r="T863" s="68" t="s">
        <v>185</v>
      </c>
      <c r="U863" s="68" t="s">
        <v>5788</v>
      </c>
      <c r="V863" s="71">
        <v>5511988202535</v>
      </c>
      <c r="W863" s="69">
        <v>45412</v>
      </c>
      <c r="X863" s="69">
        <v>45257</v>
      </c>
      <c r="Y863" s="68" t="s">
        <v>3792</v>
      </c>
      <c r="Z863" s="68" t="s">
        <v>3792</v>
      </c>
      <c r="AA863" s="68" t="s">
        <v>3048</v>
      </c>
      <c r="AB863" s="68" t="s">
        <v>3902</v>
      </c>
      <c r="AC863" s="68" t="s">
        <v>140</v>
      </c>
      <c r="AD863" s="68" t="s">
        <v>54</v>
      </c>
      <c r="AE863" s="68" t="s">
        <v>68</v>
      </c>
      <c r="AF863" s="72">
        <v>0</v>
      </c>
      <c r="AG863" s="68"/>
      <c r="AH863" s="68" t="s">
        <v>54</v>
      </c>
      <c r="AI863" s="68" t="s">
        <v>56</v>
      </c>
      <c r="AJ863" s="68" t="s">
        <v>54</v>
      </c>
      <c r="AK863" s="68" t="str" cm="1">
        <f t="array" ref="AK8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3" s="69" t="s">
        <v>69</v>
      </c>
      <c r="AM863" s="69">
        <v>45525</v>
      </c>
    </row>
    <row r="864" spans="1:39" ht="15" customHeight="1" x14ac:dyDescent="0.3">
      <c r="A864" s="68">
        <v>1011</v>
      </c>
      <c r="B864" s="68" t="s">
        <v>3048</v>
      </c>
      <c r="C864" s="69">
        <v>32885</v>
      </c>
      <c r="D864" s="68" t="s">
        <v>40</v>
      </c>
      <c r="E864" s="71" t="str">
        <f t="shared" si="3"/>
        <v>300420241011</v>
      </c>
      <c r="F864" s="68"/>
      <c r="G864" s="68"/>
      <c r="H864" s="68"/>
      <c r="I864" s="68" t="s">
        <v>42</v>
      </c>
      <c r="J864" s="68" t="s">
        <v>5150</v>
      </c>
      <c r="K864" s="70" t="s">
        <v>5151</v>
      </c>
      <c r="L864" s="68" t="s">
        <v>5789</v>
      </c>
      <c r="M864" s="68" t="s">
        <v>3048</v>
      </c>
      <c r="N864" s="71">
        <v>5581999176129</v>
      </c>
      <c r="O864" s="71"/>
      <c r="P864" s="71"/>
      <c r="Q864" s="68" t="s">
        <v>1749</v>
      </c>
      <c r="R864" s="68" t="str" cm="1">
        <f t="array" ref="R864">_xlfn.IFS(BaseClientes[[#This Row],[tipoDeCliente]]="ADVISOR","ADVISOR",BaseClientes[[#This Row],[tipoDeCliente]]="FAMILIA","RETENCAO",BaseClientes[[#This Row],[tipoDeCliente]]="RETENCAO","RETENCAO",BaseClientes[[#This Row],[tipoDeCliente]]="NORMAL","CONSULTORIA",BaseClientes[[#This Row],[tipoDeCliente]]="HIBRIDO","CONSULTORIA")</f>
        <v>RETENCAO</v>
      </c>
      <c r="S864" s="68" t="s">
        <v>2799</v>
      </c>
      <c r="T864" s="68" t="s">
        <v>185</v>
      </c>
      <c r="U864" s="68" t="s">
        <v>5788</v>
      </c>
      <c r="V864" s="71">
        <v>5581999176129</v>
      </c>
      <c r="W864" s="69">
        <v>45412</v>
      </c>
      <c r="X864" s="69"/>
      <c r="Y864" s="68" t="s">
        <v>3792</v>
      </c>
      <c r="Z864" s="68" t="s">
        <v>3792</v>
      </c>
      <c r="AA864" s="68" t="s">
        <v>3048</v>
      </c>
      <c r="AB864" s="68" t="s">
        <v>3902</v>
      </c>
      <c r="AC864" s="68" t="s">
        <v>140</v>
      </c>
      <c r="AD864" s="68" t="s">
        <v>54</v>
      </c>
      <c r="AE864" s="68" t="s">
        <v>68</v>
      </c>
      <c r="AF864" s="72">
        <v>0</v>
      </c>
      <c r="AG864" s="68"/>
      <c r="AH864" s="68" t="s">
        <v>54</v>
      </c>
      <c r="AI864" s="68" t="s">
        <v>56</v>
      </c>
      <c r="AJ864" s="68" t="s">
        <v>54</v>
      </c>
      <c r="AK864" s="68" t="str" cm="1">
        <f t="array" ref="AK8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4" s="69" t="s">
        <v>69</v>
      </c>
      <c r="AM864" s="69">
        <v>45525</v>
      </c>
    </row>
    <row r="865" spans="1:39" ht="15" customHeight="1" x14ac:dyDescent="0.3">
      <c r="A865" s="68">
        <v>1012</v>
      </c>
      <c r="B865" s="68" t="s">
        <v>3057</v>
      </c>
      <c r="C865" s="69">
        <v>34890</v>
      </c>
      <c r="D865" s="68" t="s">
        <v>72</v>
      </c>
      <c r="E865" s="71" t="str">
        <f t="shared" si="3"/>
        <v>210520241012</v>
      </c>
      <c r="F865" s="68">
        <v>3044308</v>
      </c>
      <c r="G865" s="68"/>
      <c r="H865" s="68"/>
      <c r="I865" s="68" t="s">
        <v>5836</v>
      </c>
      <c r="J865" s="68" t="s">
        <v>5357</v>
      </c>
      <c r="K865" s="70" t="s">
        <v>5358</v>
      </c>
      <c r="L865" s="68" t="s">
        <v>5837</v>
      </c>
      <c r="M865" s="68" t="s">
        <v>3057</v>
      </c>
      <c r="N865" s="71">
        <v>5511932907518</v>
      </c>
      <c r="O865" s="71" t="s">
        <v>65</v>
      </c>
      <c r="P865" s="71"/>
      <c r="Q865" s="68" t="s">
        <v>66</v>
      </c>
      <c r="R865" s="68" t="str" cm="1">
        <f t="array" ref="R865">_xlfn.IFS(BaseClientes[[#This Row],[tipoDeCliente]]="ADVISOR","ADVISOR",BaseClientes[[#This Row],[tipoDeCliente]]="FAMILIA","RETENCAO",BaseClientes[[#This Row],[tipoDeCliente]]="RETENCAO","RETENCAO",BaseClientes[[#This Row],[tipoDeCliente]]="NORMAL","CONSULTORIA",BaseClientes[[#This Row],[tipoDeCliente]]="HIBRIDO","CONSULTORIA")</f>
        <v>RETENCAO</v>
      </c>
      <c r="S865" s="68" t="s">
        <v>2799</v>
      </c>
      <c r="T865" s="68" t="s">
        <v>185</v>
      </c>
      <c r="U865" s="68" t="s">
        <v>5359</v>
      </c>
      <c r="V865" s="71">
        <v>5511932907518</v>
      </c>
      <c r="W865" s="69">
        <v>45433</v>
      </c>
      <c r="X865" s="69"/>
      <c r="Y865" s="68" t="s">
        <v>3806</v>
      </c>
      <c r="Z865" s="68" t="s">
        <v>5837</v>
      </c>
      <c r="AA865" s="68" t="s">
        <v>3057</v>
      </c>
      <c r="AB865" s="68" t="s">
        <v>3902</v>
      </c>
      <c r="AC865" s="68"/>
      <c r="AD865" s="68" t="s">
        <v>54</v>
      </c>
      <c r="AE865" s="68" t="s">
        <v>68</v>
      </c>
      <c r="AF865" s="72">
        <v>0</v>
      </c>
      <c r="AG865" s="68"/>
      <c r="AH865" s="68" t="s">
        <v>54</v>
      </c>
      <c r="AI865" s="68" t="s">
        <v>56</v>
      </c>
      <c r="AJ865" s="68" t="s">
        <v>54</v>
      </c>
      <c r="AK865" s="68" t="str" cm="1">
        <f t="array" ref="AK8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5" s="69" t="s">
        <v>58</v>
      </c>
      <c r="AM865" s="69"/>
    </row>
    <row r="866" spans="1:39" ht="15" customHeight="1" x14ac:dyDescent="0.3">
      <c r="A866" s="68">
        <v>1013</v>
      </c>
      <c r="B866" s="68" t="s">
        <v>3244</v>
      </c>
      <c r="C866" s="69">
        <v>27969</v>
      </c>
      <c r="D866" s="68" t="s">
        <v>72</v>
      </c>
      <c r="E866" s="71" t="str">
        <f t="shared" si="3"/>
        <v>220520241013</v>
      </c>
      <c r="F866" s="68"/>
      <c r="G866" s="68">
        <v>5631211</v>
      </c>
      <c r="H866" s="68"/>
      <c r="I866" s="68" t="s">
        <v>5838</v>
      </c>
      <c r="J866" s="68" t="s">
        <v>5839</v>
      </c>
      <c r="K866" s="105" t="s">
        <v>5840</v>
      </c>
      <c r="L866" s="68" t="s">
        <v>5841</v>
      </c>
      <c r="M866" s="68" t="s">
        <v>3244</v>
      </c>
      <c r="N866" s="71">
        <v>5581992785279</v>
      </c>
      <c r="O866" s="71"/>
      <c r="P866" s="71"/>
      <c r="Q866" s="68" t="s">
        <v>5705</v>
      </c>
      <c r="R866" s="68" t="str" cm="1">
        <f t="array" ref="R866">_xlfn.IFS(BaseClientes[[#This Row],[tipoDeCliente]]="ADVISOR","ADVISOR",BaseClientes[[#This Row],[tipoDeCliente]]="FAMILIA","RETENCAO",BaseClientes[[#This Row],[tipoDeCliente]]="RETENCAO","RETENCAO",BaseClientes[[#This Row],[tipoDeCliente]]="NORMAL","CONSULTORIA",BaseClientes[[#This Row],[tipoDeCliente]]="HIBRIDO","CONSULTORIA")</f>
        <v>CONSULTORIA</v>
      </c>
      <c r="S866" s="68" t="s">
        <v>49</v>
      </c>
      <c r="T866" s="68" t="s">
        <v>50</v>
      </c>
      <c r="U866" s="68" t="s">
        <v>5842</v>
      </c>
      <c r="V866" s="71">
        <v>5581992785279</v>
      </c>
      <c r="W866" s="69">
        <v>45434</v>
      </c>
      <c r="X866" s="69"/>
      <c r="Y866" s="68" t="s">
        <v>3752</v>
      </c>
      <c r="Z866" s="68" t="s">
        <v>5841</v>
      </c>
      <c r="AA866" s="68" t="s">
        <v>3244</v>
      </c>
      <c r="AB866" s="68" t="s">
        <v>164</v>
      </c>
      <c r="AC866" s="68"/>
      <c r="AD866" s="68" t="s">
        <v>56</v>
      </c>
      <c r="AE866" s="68" t="s">
        <v>176</v>
      </c>
      <c r="AF866" s="72">
        <v>1</v>
      </c>
      <c r="AG866" s="68">
        <v>8</v>
      </c>
      <c r="AH866" s="68" t="s">
        <v>54</v>
      </c>
      <c r="AI866" s="68" t="s">
        <v>56</v>
      </c>
      <c r="AJ866" s="68" t="s">
        <v>54</v>
      </c>
      <c r="AK866" s="68" t="str" cm="1">
        <f t="array" ref="AK8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6" s="69" t="s">
        <v>58</v>
      </c>
      <c r="AM866" s="69"/>
    </row>
    <row r="867" spans="1:39" ht="15" customHeight="1" x14ac:dyDescent="0.3">
      <c r="A867" s="68">
        <v>1014</v>
      </c>
      <c r="B867" s="68" t="s">
        <v>3243</v>
      </c>
      <c r="C867" s="69">
        <v>30008</v>
      </c>
      <c r="D867" s="68" t="s">
        <v>72</v>
      </c>
      <c r="E867" s="71" t="str">
        <f t="shared" si="3"/>
        <v>200520241014</v>
      </c>
      <c r="F867" s="68"/>
      <c r="G867" s="68">
        <v>2292693</v>
      </c>
      <c r="H867" s="68"/>
      <c r="I867" s="68" t="s">
        <v>5820</v>
      </c>
      <c r="J867" s="68" t="s">
        <v>5821</v>
      </c>
      <c r="K867" s="105" t="s">
        <v>5822</v>
      </c>
      <c r="L867" s="68" t="s">
        <v>5823</v>
      </c>
      <c r="M867" s="68" t="s">
        <v>3243</v>
      </c>
      <c r="N867" s="71">
        <v>5581997576116</v>
      </c>
      <c r="O867" s="71" t="s">
        <v>65</v>
      </c>
      <c r="P867" s="71"/>
      <c r="Q867" s="68" t="s">
        <v>1513</v>
      </c>
      <c r="R867" s="68" t="str" cm="1">
        <f t="array" ref="R867">_xlfn.IFS(BaseClientes[[#This Row],[tipoDeCliente]]="ADVISOR","ADVISOR",BaseClientes[[#This Row],[tipoDeCliente]]="FAMILIA","RETENCAO",BaseClientes[[#This Row],[tipoDeCliente]]="RETENCAO","RETENCAO",BaseClientes[[#This Row],[tipoDeCliente]]="NORMAL","CONSULTORIA",BaseClientes[[#This Row],[tipoDeCliente]]="HIBRIDO","CONSULTORIA")</f>
        <v>CONSULTORIA</v>
      </c>
      <c r="S867" s="68" t="s">
        <v>49</v>
      </c>
      <c r="T867" s="68" t="s">
        <v>50</v>
      </c>
      <c r="U867" s="68" t="s">
        <v>5824</v>
      </c>
      <c r="V867" s="71">
        <v>5581997576116</v>
      </c>
      <c r="W867" s="69">
        <v>45432</v>
      </c>
      <c r="X867" s="69"/>
      <c r="Y867" s="68" t="s">
        <v>3753</v>
      </c>
      <c r="Z867" s="68" t="s">
        <v>5823</v>
      </c>
      <c r="AA867" s="68" t="s">
        <v>3243</v>
      </c>
      <c r="AB867" s="68" t="s">
        <v>3950</v>
      </c>
      <c r="AC867" s="68"/>
      <c r="AD867" s="68" t="s">
        <v>54</v>
      </c>
      <c r="AE867" s="68" t="s">
        <v>176</v>
      </c>
      <c r="AF867" s="72">
        <v>1</v>
      </c>
      <c r="AG867" s="68">
        <v>8</v>
      </c>
      <c r="AH867" s="68" t="s">
        <v>54</v>
      </c>
      <c r="AI867" s="68" t="s">
        <v>56</v>
      </c>
      <c r="AJ867" s="68" t="s">
        <v>54</v>
      </c>
      <c r="AK867" s="68" t="str" cm="1">
        <f t="array" ref="AK8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7" s="69" t="s">
        <v>58</v>
      </c>
      <c r="AM867" s="69"/>
    </row>
    <row r="868" spans="1:39" ht="15" customHeight="1" x14ac:dyDescent="0.3">
      <c r="A868" s="68">
        <v>1015</v>
      </c>
      <c r="B868" s="68" t="s">
        <v>3407</v>
      </c>
      <c r="C868" s="69">
        <v>35882</v>
      </c>
      <c r="D868" s="68" t="s">
        <v>40</v>
      </c>
      <c r="E868" s="71" t="str">
        <f t="shared" si="3"/>
        <v>200520241015</v>
      </c>
      <c r="F868" s="68">
        <v>15351805</v>
      </c>
      <c r="G868" s="68"/>
      <c r="H868" s="68"/>
      <c r="I868" s="68" t="s">
        <v>5832</v>
      </c>
      <c r="J868" s="68" t="s">
        <v>5833</v>
      </c>
      <c r="K868" s="105" t="s">
        <v>5834</v>
      </c>
      <c r="L868" s="68" t="s">
        <v>5835</v>
      </c>
      <c r="M868" s="68" t="s">
        <v>3407</v>
      </c>
      <c r="N868" s="71">
        <v>5581988222824</v>
      </c>
      <c r="O868" s="71" t="s">
        <v>65</v>
      </c>
      <c r="P868" s="71"/>
      <c r="Q868" s="68" t="s">
        <v>66</v>
      </c>
      <c r="R868" s="68" t="str" cm="1">
        <f t="array" ref="R868">_xlfn.IFS(BaseClientes[[#This Row],[tipoDeCliente]]="ADVISOR","ADVISOR",BaseClientes[[#This Row],[tipoDeCliente]]="FAMILIA","RETENCAO",BaseClientes[[#This Row],[tipoDeCliente]]="RETENCAO","RETENCAO",BaseClientes[[#This Row],[tipoDeCliente]]="NORMAL","CONSULTORIA",BaseClientes[[#This Row],[tipoDeCliente]]="HIBRIDO","CONSULTORIA")</f>
        <v>RETENCAO</v>
      </c>
      <c r="S868" s="68" t="s">
        <v>49</v>
      </c>
      <c r="T868" s="68" t="s">
        <v>50</v>
      </c>
      <c r="U868" s="68" t="s">
        <v>1275</v>
      </c>
      <c r="V868" s="71">
        <v>5581988222824</v>
      </c>
      <c r="W868" s="69">
        <v>45432</v>
      </c>
      <c r="X868" s="69"/>
      <c r="Y868" s="68" t="s">
        <v>3810</v>
      </c>
      <c r="Z868" s="68" t="s">
        <v>5835</v>
      </c>
      <c r="AA868" s="68" t="s">
        <v>3407</v>
      </c>
      <c r="AB868" s="68" t="s">
        <v>151</v>
      </c>
      <c r="AC868" s="68"/>
      <c r="AD868" s="68"/>
      <c r="AE868" s="68" t="s">
        <v>68</v>
      </c>
      <c r="AF868" s="72">
        <v>0</v>
      </c>
      <c r="AG868" s="68"/>
      <c r="AH868" s="68" t="s">
        <v>54</v>
      </c>
      <c r="AI868" s="68" t="s">
        <v>56</v>
      </c>
      <c r="AJ868" s="68" t="s">
        <v>54</v>
      </c>
      <c r="AK868" s="68" t="str" cm="1">
        <f t="array" ref="AK8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8" s="69" t="s">
        <v>58</v>
      </c>
      <c r="AM868" s="69"/>
    </row>
    <row r="869" spans="1:39" ht="15" customHeight="1" x14ac:dyDescent="0.3">
      <c r="A869" s="68">
        <v>1016</v>
      </c>
      <c r="B869" s="68" t="s">
        <v>700</v>
      </c>
      <c r="C869" s="69">
        <v>29021</v>
      </c>
      <c r="D869" s="68" t="s">
        <v>40</v>
      </c>
      <c r="E869" s="71" t="str">
        <f t="shared" si="3"/>
        <v>070120211016</v>
      </c>
      <c r="F869" s="68">
        <v>2044581</v>
      </c>
      <c r="G869" s="68" t="s">
        <v>42</v>
      </c>
      <c r="H869" s="68"/>
      <c r="I869" s="68" t="s">
        <v>702</v>
      </c>
      <c r="J869" s="68" t="s">
        <v>703</v>
      </c>
      <c r="K869" s="70" t="s">
        <v>704</v>
      </c>
      <c r="L869" s="68" t="s">
        <v>4007</v>
      </c>
      <c r="M869" s="68" t="s">
        <v>692</v>
      </c>
      <c r="N869" s="71">
        <v>5571999793545</v>
      </c>
      <c r="O869" s="71" t="s">
        <v>65</v>
      </c>
      <c r="P869" s="71" t="s">
        <v>42</v>
      </c>
      <c r="Q869" s="68" t="s">
        <v>66</v>
      </c>
      <c r="R869" s="68" t="str" cm="1">
        <f t="array" ref="R869">_xlfn.IFS(BaseClientes[[#This Row],[tipoDeCliente]]="ADVISOR","ADVISOR",BaseClientes[[#This Row],[tipoDeCliente]]="FAMILIA","RETENCAO",BaseClientes[[#This Row],[tipoDeCliente]]="RETENCAO","RETENCAO",BaseClientes[[#This Row],[tipoDeCliente]]="NORMAL","CONSULTORIA",BaseClientes[[#This Row],[tipoDeCliente]]="HIBRIDO","CONSULTORIA")</f>
        <v>RETENCAO</v>
      </c>
      <c r="S869" s="68" t="s">
        <v>698</v>
      </c>
      <c r="T869" s="68" t="s">
        <v>296</v>
      </c>
      <c r="U869" s="68" t="s">
        <v>699</v>
      </c>
      <c r="V869" s="71">
        <v>5571988206696</v>
      </c>
      <c r="W869" s="69">
        <v>44203</v>
      </c>
      <c r="X869" s="69">
        <v>44203</v>
      </c>
      <c r="Y869" s="68" t="s">
        <v>697</v>
      </c>
      <c r="Z869" s="68" t="s">
        <v>694</v>
      </c>
      <c r="AA869" s="68" t="s">
        <v>692</v>
      </c>
      <c r="AB869" s="68" t="s">
        <v>705</v>
      </c>
      <c r="AC869" s="68" t="s">
        <v>140</v>
      </c>
      <c r="AD869" s="68" t="s">
        <v>54</v>
      </c>
      <c r="AE869" s="68" t="s">
        <v>68</v>
      </c>
      <c r="AF869" s="72">
        <v>0</v>
      </c>
      <c r="AG869" s="68"/>
      <c r="AH869" s="68" t="s">
        <v>54</v>
      </c>
      <c r="AI869" s="68" t="s">
        <v>54</v>
      </c>
      <c r="AJ869" s="68" t="s">
        <v>54</v>
      </c>
      <c r="AK869" s="68" t="str" cm="1">
        <f t="array" ref="AK8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9" s="69" t="s">
        <v>69</v>
      </c>
      <c r="AM869" s="69"/>
    </row>
    <row r="870" spans="1:39" ht="15" customHeight="1" x14ac:dyDescent="0.3">
      <c r="A870" s="68">
        <v>1017</v>
      </c>
      <c r="B870" s="68" t="s">
        <v>2480</v>
      </c>
      <c r="C870" s="69">
        <v>33148</v>
      </c>
      <c r="D870" s="68" t="s">
        <v>40</v>
      </c>
      <c r="E870" s="71" t="str">
        <f t="shared" si="3"/>
        <v>270520241017</v>
      </c>
      <c r="F870" s="68">
        <v>15539677</v>
      </c>
      <c r="G870" s="68"/>
      <c r="H870" s="68"/>
      <c r="I870" s="68" t="s">
        <v>5853</v>
      </c>
      <c r="J870" s="68" t="s">
        <v>2482</v>
      </c>
      <c r="K870" s="70" t="s">
        <v>2483</v>
      </c>
      <c r="L870" s="68" t="s">
        <v>5854</v>
      </c>
      <c r="M870" s="68" t="s">
        <v>2485</v>
      </c>
      <c r="N870" s="71" t="s">
        <v>2486</v>
      </c>
      <c r="O870" s="71" t="s">
        <v>65</v>
      </c>
      <c r="P870" s="71"/>
      <c r="Q870" s="68" t="s">
        <v>66</v>
      </c>
      <c r="R870" s="68" t="str" cm="1">
        <f t="array" ref="R870">_xlfn.IFS(BaseClientes[[#This Row],[tipoDeCliente]]="ADVISOR","ADVISOR",BaseClientes[[#This Row],[tipoDeCliente]]="FAMILIA","RETENCAO",BaseClientes[[#This Row],[tipoDeCliente]]="RETENCAO","RETENCAO",BaseClientes[[#This Row],[tipoDeCliente]]="NORMAL","CONSULTORIA",BaseClientes[[#This Row],[tipoDeCliente]]="HIBRIDO","CONSULTORIA")</f>
        <v>CONSULTORIA</v>
      </c>
      <c r="S870" s="68" t="s">
        <v>2487</v>
      </c>
      <c r="T870" s="68" t="s">
        <v>896</v>
      </c>
      <c r="U870" s="68" t="s">
        <v>2488</v>
      </c>
      <c r="V870" s="71" t="s">
        <v>2486</v>
      </c>
      <c r="W870" s="69">
        <v>45439</v>
      </c>
      <c r="X870" s="69"/>
      <c r="Y870" s="68" t="s">
        <v>2484</v>
      </c>
      <c r="Z870" s="68" t="s">
        <v>4931</v>
      </c>
      <c r="AA870" s="68" t="s">
        <v>2480</v>
      </c>
      <c r="AB870" s="68" t="s">
        <v>584</v>
      </c>
      <c r="AC870" s="68" t="s">
        <v>53</v>
      </c>
      <c r="AD870" s="68" t="s">
        <v>56</v>
      </c>
      <c r="AE870" s="68" t="s">
        <v>176</v>
      </c>
      <c r="AF870" s="72">
        <v>1</v>
      </c>
      <c r="AG870" s="68" t="s">
        <v>3061</v>
      </c>
      <c r="AH870" s="68" t="s">
        <v>54</v>
      </c>
      <c r="AI870" s="68" t="s">
        <v>56</v>
      </c>
      <c r="AJ870" s="68" t="s">
        <v>54</v>
      </c>
      <c r="AK870" s="68" t="str" cm="1">
        <f t="array" ref="AK8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0" s="69" t="s">
        <v>58</v>
      </c>
      <c r="AM870" s="69"/>
    </row>
    <row r="871" spans="1:39" ht="15" customHeight="1" x14ac:dyDescent="0.3">
      <c r="A871" s="68">
        <v>1018</v>
      </c>
      <c r="B871" s="68" t="s">
        <v>3246</v>
      </c>
      <c r="C871" s="69">
        <v>28127</v>
      </c>
      <c r="D871" s="68" t="s">
        <v>72</v>
      </c>
      <c r="E871" s="71" t="str">
        <f t="shared" si="3"/>
        <v>240520241018</v>
      </c>
      <c r="F871" s="68">
        <v>5093194</v>
      </c>
      <c r="G871" s="68"/>
      <c r="H871" s="68"/>
      <c r="I871" s="68" t="s">
        <v>5848</v>
      </c>
      <c r="J871" s="68" t="s">
        <v>5849</v>
      </c>
      <c r="K871" s="105" t="s">
        <v>5850</v>
      </c>
      <c r="L871" s="68" t="s">
        <v>5851</v>
      </c>
      <c r="M871" s="68" t="s">
        <v>3246</v>
      </c>
      <c r="N871" s="71">
        <v>5581981199278</v>
      </c>
      <c r="O871" s="71"/>
      <c r="P871" s="71"/>
      <c r="Q871" s="68" t="s">
        <v>66</v>
      </c>
      <c r="R871" s="68" t="str" cm="1">
        <f t="array" ref="R871">_xlfn.IFS(BaseClientes[[#This Row],[tipoDeCliente]]="ADVISOR","ADVISOR",BaseClientes[[#This Row],[tipoDeCliente]]="FAMILIA","RETENCAO",BaseClientes[[#This Row],[tipoDeCliente]]="RETENCAO","RETENCAO",BaseClientes[[#This Row],[tipoDeCliente]]="NORMAL","CONSULTORIA",BaseClientes[[#This Row],[tipoDeCliente]]="HIBRIDO","CONSULTORIA")</f>
        <v>CONSULTORIA</v>
      </c>
      <c r="S871" s="68" t="s">
        <v>49</v>
      </c>
      <c r="T871" s="68" t="s">
        <v>50</v>
      </c>
      <c r="U871" s="68" t="s">
        <v>5852</v>
      </c>
      <c r="V871" s="71">
        <v>5581981199278</v>
      </c>
      <c r="W871" s="69">
        <v>45436</v>
      </c>
      <c r="X871" s="69"/>
      <c r="Y871" s="68" t="s">
        <v>3754</v>
      </c>
      <c r="Z871" s="68" t="s">
        <v>5851</v>
      </c>
      <c r="AA871" s="68" t="s">
        <v>3246</v>
      </c>
      <c r="AB871" s="68" t="s">
        <v>3912</v>
      </c>
      <c r="AC871" s="68"/>
      <c r="AD871" s="68" t="s">
        <v>54</v>
      </c>
      <c r="AE871" s="68" t="s">
        <v>176</v>
      </c>
      <c r="AF871" s="72">
        <v>1</v>
      </c>
      <c r="AG871" s="68">
        <v>8</v>
      </c>
      <c r="AH871" s="68" t="s">
        <v>54</v>
      </c>
      <c r="AI871" s="68" t="s">
        <v>56</v>
      </c>
      <c r="AJ871" s="68" t="s">
        <v>54</v>
      </c>
      <c r="AK871" s="68" t="str" cm="1">
        <f t="array" ref="AK8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1" s="69" t="s">
        <v>58</v>
      </c>
      <c r="AM871" s="69"/>
    </row>
    <row r="872" spans="1:39" ht="15" customHeight="1" x14ac:dyDescent="0.3">
      <c r="A872" s="68">
        <v>1019</v>
      </c>
      <c r="B872" s="68" t="s">
        <v>3248</v>
      </c>
      <c r="C872" s="69">
        <v>33688</v>
      </c>
      <c r="D872" s="68" t="s">
        <v>40</v>
      </c>
      <c r="E872" s="71" t="str">
        <f t="shared" si="3"/>
        <v>270520241019</v>
      </c>
      <c r="F872" s="68">
        <v>589202</v>
      </c>
      <c r="G872" s="68"/>
      <c r="H872" s="68"/>
      <c r="I872" s="68" t="s">
        <v>5861</v>
      </c>
      <c r="J872" s="68" t="s">
        <v>5862</v>
      </c>
      <c r="K872" s="70" t="s">
        <v>5863</v>
      </c>
      <c r="L872" s="68" t="s">
        <v>5864</v>
      </c>
      <c r="M872" s="68" t="s">
        <v>3248</v>
      </c>
      <c r="N872" s="71">
        <v>5581992895245</v>
      </c>
      <c r="O872" s="71"/>
      <c r="P872" s="71"/>
      <c r="Q872" s="68" t="s">
        <v>5705</v>
      </c>
      <c r="R872" s="68" t="str" cm="1">
        <f t="array" ref="R872">_xlfn.IFS(BaseClientes[[#This Row],[tipoDeCliente]]="ADVISOR","ADVISOR",BaseClientes[[#This Row],[tipoDeCliente]]="FAMILIA","RETENCAO",BaseClientes[[#This Row],[tipoDeCliente]]="RETENCAO","RETENCAO",BaseClientes[[#This Row],[tipoDeCliente]]="NORMAL","CONSULTORIA",BaseClientes[[#This Row],[tipoDeCliente]]="HIBRIDO","CONSULTORIA")</f>
        <v>CONSULTORIA</v>
      </c>
      <c r="S872" s="68" t="s">
        <v>49</v>
      </c>
      <c r="T872" s="68" t="s">
        <v>50</v>
      </c>
      <c r="U872" s="68" t="s">
        <v>1023</v>
      </c>
      <c r="V872" s="71">
        <v>16508632527</v>
      </c>
      <c r="W872" s="69">
        <v>45439</v>
      </c>
      <c r="X872" s="69"/>
      <c r="Y872" s="68" t="s">
        <v>3755</v>
      </c>
      <c r="Z872" s="68" t="s">
        <v>5864</v>
      </c>
      <c r="AA872" s="68" t="s">
        <v>3248</v>
      </c>
      <c r="AB872" s="68" t="s">
        <v>5865</v>
      </c>
      <c r="AC872" s="68"/>
      <c r="AD872" s="68" t="s">
        <v>54</v>
      </c>
      <c r="AE872" s="68" t="s">
        <v>176</v>
      </c>
      <c r="AF872" s="72">
        <v>1</v>
      </c>
      <c r="AG872" s="68">
        <v>8</v>
      </c>
      <c r="AH872" s="68" t="s">
        <v>54</v>
      </c>
      <c r="AI872" s="68" t="s">
        <v>56</v>
      </c>
      <c r="AJ872" s="68" t="s">
        <v>54</v>
      </c>
      <c r="AK872" s="68" t="str" cm="1">
        <f t="array" ref="AK8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2" s="69" t="s">
        <v>58</v>
      </c>
      <c r="AM872" s="69"/>
    </row>
    <row r="873" spans="1:39" ht="15" customHeight="1" x14ac:dyDescent="0.3">
      <c r="A873" s="68">
        <v>1020</v>
      </c>
      <c r="B873" s="68" t="s">
        <v>3247</v>
      </c>
      <c r="C873" s="69">
        <v>16493</v>
      </c>
      <c r="D873" s="68" t="s">
        <v>72</v>
      </c>
      <c r="E873" s="71" t="str">
        <f t="shared" si="3"/>
        <v>270520241020</v>
      </c>
      <c r="F873" s="68"/>
      <c r="G873" s="68">
        <v>5640919</v>
      </c>
      <c r="H873" s="68"/>
      <c r="I873" s="68" t="s">
        <v>5855</v>
      </c>
      <c r="J873" s="68" t="s">
        <v>5856</v>
      </c>
      <c r="K873" s="70" t="s">
        <v>5857</v>
      </c>
      <c r="L873" s="68" t="s">
        <v>5858</v>
      </c>
      <c r="M873" s="68" t="s">
        <v>3247</v>
      </c>
      <c r="N873" s="71">
        <v>5511999430992</v>
      </c>
      <c r="O873" s="71"/>
      <c r="P873" s="71"/>
      <c r="Q873" s="68" t="s">
        <v>1749</v>
      </c>
      <c r="R873" s="68" t="str" cm="1">
        <f t="array" ref="R873">_xlfn.IFS(BaseClientes[[#This Row],[tipoDeCliente]]="ADVISOR","ADVISOR",BaseClientes[[#This Row],[tipoDeCliente]]="FAMILIA","RETENCAO",BaseClientes[[#This Row],[tipoDeCliente]]="RETENCAO","RETENCAO",BaseClientes[[#This Row],[tipoDeCliente]]="NORMAL","CONSULTORIA",BaseClientes[[#This Row],[tipoDeCliente]]="HIBRIDO","CONSULTORIA")</f>
        <v>CONSULTORIA</v>
      </c>
      <c r="S873" s="68" t="s">
        <v>2799</v>
      </c>
      <c r="T873" s="68" t="s">
        <v>185</v>
      </c>
      <c r="U873" s="68" t="s">
        <v>5859</v>
      </c>
      <c r="V873" s="71">
        <v>5511999430992</v>
      </c>
      <c r="W873" s="69">
        <v>45439</v>
      </c>
      <c r="X873" s="69"/>
      <c r="Y873" s="68" t="s">
        <v>3756</v>
      </c>
      <c r="Z873" s="68" t="s">
        <v>5858</v>
      </c>
      <c r="AA873" s="68" t="s">
        <v>3247</v>
      </c>
      <c r="AB873" s="68" t="s">
        <v>5860</v>
      </c>
      <c r="AC873" s="68"/>
      <c r="AD873" s="68"/>
      <c r="AE873" s="68" t="s">
        <v>176</v>
      </c>
      <c r="AF873" s="72">
        <v>1</v>
      </c>
      <c r="AG873" s="68">
        <v>8</v>
      </c>
      <c r="AH873" s="68" t="s">
        <v>54</v>
      </c>
      <c r="AI873" s="68" t="s">
        <v>56</v>
      </c>
      <c r="AJ873" s="68" t="s">
        <v>54</v>
      </c>
      <c r="AK873" s="68" t="str" cm="1">
        <f t="array" ref="AK8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3" s="69" t="s">
        <v>58</v>
      </c>
      <c r="AM873" s="69"/>
    </row>
    <row r="874" spans="1:39" ht="15" customHeight="1" x14ac:dyDescent="0.3">
      <c r="A874" s="68">
        <v>1021</v>
      </c>
      <c r="B874" s="68" t="s">
        <v>3249</v>
      </c>
      <c r="C874" s="69">
        <v>30043</v>
      </c>
      <c r="D874" s="68" t="s">
        <v>40</v>
      </c>
      <c r="E874" s="71" t="str">
        <f t="shared" si="3"/>
        <v>290520241021</v>
      </c>
      <c r="F874" s="68">
        <v>294205</v>
      </c>
      <c r="G874" s="68"/>
      <c r="H874" s="1" t="s">
        <v>5866</v>
      </c>
      <c r="I874" s="68" t="s">
        <v>5867</v>
      </c>
      <c r="J874" s="68" t="s">
        <v>5868</v>
      </c>
      <c r="K874" s="105" t="s">
        <v>5869</v>
      </c>
      <c r="L874" s="68" t="s">
        <v>5870</v>
      </c>
      <c r="M874" s="68" t="s">
        <v>3249</v>
      </c>
      <c r="N874" s="71">
        <v>5521990110288</v>
      </c>
      <c r="O874" s="71"/>
      <c r="P874" s="71"/>
      <c r="Q874" s="68" t="s">
        <v>5705</v>
      </c>
      <c r="R874" s="68" t="str" cm="1">
        <f t="array" ref="R874">_xlfn.IFS(BaseClientes[[#This Row],[tipoDeCliente]]="ADVISOR","ADVISOR",BaseClientes[[#This Row],[tipoDeCliente]]="FAMILIA","RETENCAO",BaseClientes[[#This Row],[tipoDeCliente]]="RETENCAO","RETENCAO",BaseClientes[[#This Row],[tipoDeCliente]]="NORMAL","CONSULTORIA",BaseClientes[[#This Row],[tipoDeCliente]]="HIBRIDO","CONSULTORIA")</f>
        <v>CONSULTORIA</v>
      </c>
      <c r="S874" s="68" t="s">
        <v>5871</v>
      </c>
      <c r="T874" s="68" t="s">
        <v>434</v>
      </c>
      <c r="U874" s="68" t="s">
        <v>5872</v>
      </c>
      <c r="V874" s="71">
        <v>5521990110288</v>
      </c>
      <c r="W874" s="69">
        <v>45441</v>
      </c>
      <c r="X874" s="69"/>
      <c r="Y874" s="68" t="s">
        <v>3757</v>
      </c>
      <c r="Z874" s="68" t="s">
        <v>5870</v>
      </c>
      <c r="AA874" s="68" t="s">
        <v>3249</v>
      </c>
      <c r="AB874" s="68" t="s">
        <v>3894</v>
      </c>
      <c r="AC874" s="68"/>
      <c r="AD874" s="68" t="s">
        <v>56</v>
      </c>
      <c r="AE874" s="68" t="s">
        <v>176</v>
      </c>
      <c r="AF874" s="72">
        <v>1</v>
      </c>
      <c r="AG874" s="68">
        <v>8</v>
      </c>
      <c r="AH874" s="68" t="s">
        <v>54</v>
      </c>
      <c r="AI874" s="68" t="s">
        <v>56</v>
      </c>
      <c r="AJ874" s="68" t="s">
        <v>54</v>
      </c>
      <c r="AK874" s="68" t="str" cm="1">
        <f t="array" ref="AK8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4" s="69" t="s">
        <v>58</v>
      </c>
      <c r="AM874" s="69"/>
    </row>
    <row r="875" spans="1:39" ht="15" customHeight="1" x14ac:dyDescent="0.3">
      <c r="A875" s="68">
        <v>1022</v>
      </c>
      <c r="B875" s="68" t="s">
        <v>3591</v>
      </c>
      <c r="C875" s="69">
        <v>44432</v>
      </c>
      <c r="D875" s="68" t="s">
        <v>40</v>
      </c>
      <c r="E875" s="71" t="str">
        <f t="shared" si="3"/>
        <v>070520241022</v>
      </c>
      <c r="F875" s="68"/>
      <c r="G875" s="68">
        <v>5587717</v>
      </c>
      <c r="H875" s="68"/>
      <c r="I875" s="187" t="s">
        <v>5806</v>
      </c>
      <c r="J875" s="68" t="s">
        <v>5807</v>
      </c>
      <c r="K875" s="70" t="s">
        <v>5306</v>
      </c>
      <c r="L875" s="68" t="s">
        <v>5808</v>
      </c>
      <c r="M875" s="68" t="s">
        <v>3170</v>
      </c>
      <c r="N875" s="71">
        <v>5531987650479</v>
      </c>
      <c r="O875" s="71"/>
      <c r="P875" s="71"/>
      <c r="Q875" s="68" t="s">
        <v>1749</v>
      </c>
      <c r="R875" s="68" t="str" cm="1">
        <f t="array" ref="R875">_xlfn.IFS(BaseClientes[[#This Row],[tipoDeCliente]]="ADVISOR","ADVISOR",BaseClientes[[#This Row],[tipoDeCliente]]="FAMILIA","RETENCAO",BaseClientes[[#This Row],[tipoDeCliente]]="RETENCAO","RETENCAO",BaseClientes[[#This Row],[tipoDeCliente]]="NORMAL","CONSULTORIA",BaseClientes[[#This Row],[tipoDeCliente]]="HIBRIDO","CONSULTORIA")</f>
        <v>CONSULTORIA</v>
      </c>
      <c r="S875" s="68" t="s">
        <v>2202</v>
      </c>
      <c r="T875" s="68" t="s">
        <v>896</v>
      </c>
      <c r="U875" s="68" t="s">
        <v>2203</v>
      </c>
      <c r="V875" s="71">
        <v>5531987650479</v>
      </c>
      <c r="W875" s="69">
        <v>45419</v>
      </c>
      <c r="X875" s="69"/>
      <c r="Y875" s="68" t="s">
        <v>3697</v>
      </c>
      <c r="Z875" s="68" t="s">
        <v>5303</v>
      </c>
      <c r="AA875" s="68" t="s">
        <v>3170</v>
      </c>
      <c r="AB875" s="68" t="s">
        <v>151</v>
      </c>
      <c r="AC875" s="68"/>
      <c r="AD875" s="68"/>
      <c r="AE875" s="68" t="s">
        <v>176</v>
      </c>
      <c r="AF875" s="72">
        <v>1</v>
      </c>
      <c r="AG875" s="68">
        <v>2</v>
      </c>
      <c r="AH875" s="68" t="s">
        <v>54</v>
      </c>
      <c r="AI875" s="68" t="s">
        <v>56</v>
      </c>
      <c r="AJ875" s="68" t="s">
        <v>54</v>
      </c>
      <c r="AK875" s="68" t="str" cm="1">
        <f t="array" ref="AK8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5" s="69" t="s">
        <v>58</v>
      </c>
      <c r="AM875" s="69"/>
    </row>
    <row r="876" spans="1:39" ht="15" customHeight="1" x14ac:dyDescent="0.3">
      <c r="A876" s="68">
        <v>1023</v>
      </c>
      <c r="B876" s="68" t="s">
        <v>3251</v>
      </c>
      <c r="C876" s="69">
        <v>30424</v>
      </c>
      <c r="D876" s="68" t="s">
        <v>40</v>
      </c>
      <c r="E876" s="71" t="str">
        <f t="shared" si="3"/>
        <v>310520241023</v>
      </c>
      <c r="F876" s="68">
        <v>5884458</v>
      </c>
      <c r="G876" s="68"/>
      <c r="H876" s="68"/>
      <c r="I876" s="68" t="s">
        <v>5893</v>
      </c>
      <c r="J876" s="68" t="s">
        <v>5889</v>
      </c>
      <c r="K876" s="70" t="s">
        <v>5890</v>
      </c>
      <c r="L876" s="68" t="s">
        <v>5892</v>
      </c>
      <c r="M876" s="68" t="s">
        <v>3251</v>
      </c>
      <c r="N876" s="71">
        <v>5581999740457</v>
      </c>
      <c r="O876" s="71" t="s">
        <v>65</v>
      </c>
      <c r="P876" s="71"/>
      <c r="Q876" s="68" t="s">
        <v>66</v>
      </c>
      <c r="R876" s="68" t="str" cm="1">
        <f t="array" ref="R876">_xlfn.IFS(BaseClientes[[#This Row],[tipoDeCliente]]="ADVISOR","ADVISOR",BaseClientes[[#This Row],[tipoDeCliente]]="FAMILIA","RETENCAO",BaseClientes[[#This Row],[tipoDeCliente]]="RETENCAO","RETENCAO",BaseClientes[[#This Row],[tipoDeCliente]]="NORMAL","CONSULTORIA",BaseClientes[[#This Row],[tipoDeCliente]]="HIBRIDO","CONSULTORIA")</f>
        <v>CONSULTORIA</v>
      </c>
      <c r="S876" s="68" t="s">
        <v>49</v>
      </c>
      <c r="T876" s="68" t="s">
        <v>50</v>
      </c>
      <c r="U876" s="68" t="s">
        <v>1326</v>
      </c>
      <c r="V876" s="71">
        <v>5581999740457</v>
      </c>
      <c r="W876" s="69">
        <v>45443</v>
      </c>
      <c r="X876" s="69"/>
      <c r="Y876" s="68" t="s">
        <v>3759</v>
      </c>
      <c r="Z876" s="68" t="s">
        <v>5892</v>
      </c>
      <c r="AA876" s="68" t="s">
        <v>3251</v>
      </c>
      <c r="AB876" s="68" t="s">
        <v>3893</v>
      </c>
      <c r="AC876" s="68"/>
      <c r="AD876" s="68"/>
      <c r="AE876" s="68" t="s">
        <v>176</v>
      </c>
      <c r="AF876" s="72">
        <v>1</v>
      </c>
      <c r="AG876" s="68" t="s">
        <v>7859</v>
      </c>
      <c r="AH876" s="68" t="s">
        <v>54</v>
      </c>
      <c r="AI876" s="68" t="s">
        <v>56</v>
      </c>
      <c r="AJ876" s="68" t="s">
        <v>54</v>
      </c>
      <c r="AK876" s="68" t="str" cm="1">
        <f t="array" ref="AK8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6" s="69" t="s">
        <v>58</v>
      </c>
      <c r="AM876" s="69"/>
    </row>
    <row r="877" spans="1:39" ht="15" customHeight="1" x14ac:dyDescent="0.3">
      <c r="A877" s="68">
        <v>1024</v>
      </c>
      <c r="B877" s="68" t="s">
        <v>1111</v>
      </c>
      <c r="C877" s="69">
        <v>24323</v>
      </c>
      <c r="D877" s="68" t="s">
        <v>40</v>
      </c>
      <c r="E877" s="71" t="str">
        <f t="shared" si="3"/>
        <v>030620241024</v>
      </c>
      <c r="F877" s="68"/>
      <c r="G877" s="68" t="s">
        <v>42</v>
      </c>
      <c r="H877" s="68"/>
      <c r="I877" s="68" t="s">
        <v>4087</v>
      </c>
      <c r="J877" s="68" t="s">
        <v>1114</v>
      </c>
      <c r="K877" s="70" t="s">
        <v>1119</v>
      </c>
      <c r="L877" s="68" t="s">
        <v>4088</v>
      </c>
      <c r="M877" s="68" t="s">
        <v>1111</v>
      </c>
      <c r="N877" s="71">
        <v>5575999105847</v>
      </c>
      <c r="O877" s="71" t="s">
        <v>47</v>
      </c>
      <c r="P877" s="71" t="s">
        <v>42</v>
      </c>
      <c r="Q877" s="68" t="s">
        <v>66</v>
      </c>
      <c r="R877" s="68" t="str" cm="1">
        <f t="array" ref="R877">_xlfn.IFS(BaseClientes[[#This Row],[tipoDeCliente]]="ADVISOR","ADVISOR",BaseClientes[[#This Row],[tipoDeCliente]]="FAMILIA","RETENCAO",BaseClientes[[#This Row],[tipoDeCliente]]="RETENCAO","RETENCAO",BaseClientes[[#This Row],[tipoDeCliente]]="NORMAL","CONSULTORIA",BaseClientes[[#This Row],[tipoDeCliente]]="HIBRIDO","CONSULTORIA")</f>
        <v>CONSULTORIA</v>
      </c>
      <c r="S877" s="68" t="s">
        <v>936</v>
      </c>
      <c r="T877" s="68" t="s">
        <v>296</v>
      </c>
      <c r="U877" s="68" t="s">
        <v>937</v>
      </c>
      <c r="V877" s="71">
        <v>5575999105847</v>
      </c>
      <c r="W877" s="69">
        <v>45446</v>
      </c>
      <c r="X877" s="69">
        <v>45446</v>
      </c>
      <c r="Y877" s="68" t="s">
        <v>1116</v>
      </c>
      <c r="Z877" s="68" t="s">
        <v>1113</v>
      </c>
      <c r="AA877" s="68" t="s">
        <v>1111</v>
      </c>
      <c r="AB877" s="68" t="s">
        <v>3912</v>
      </c>
      <c r="AC877" s="68" t="s">
        <v>140</v>
      </c>
      <c r="AD877" s="68" t="s">
        <v>54</v>
      </c>
      <c r="AE877" s="68" t="s">
        <v>176</v>
      </c>
      <c r="AF877" s="72">
        <v>1</v>
      </c>
      <c r="AG877" s="68">
        <v>1</v>
      </c>
      <c r="AH877" s="68" t="s">
        <v>54</v>
      </c>
      <c r="AI877" s="68" t="s">
        <v>56</v>
      </c>
      <c r="AJ877" s="68" t="s">
        <v>54</v>
      </c>
      <c r="AK877" s="68" t="str" cm="1">
        <f t="array" ref="AK8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7" s="69" t="s">
        <v>58</v>
      </c>
      <c r="AM877" s="69"/>
    </row>
    <row r="878" spans="1:39" ht="15" customHeight="1" x14ac:dyDescent="0.3">
      <c r="A878" s="68">
        <v>1025</v>
      </c>
      <c r="B878" s="68" t="s">
        <v>3592</v>
      </c>
      <c r="C878" s="69">
        <v>36060</v>
      </c>
      <c r="D878" s="68" t="s">
        <v>40</v>
      </c>
      <c r="E878" s="71" t="str">
        <f t="shared" si="3"/>
        <v>030620241025</v>
      </c>
      <c r="F878" s="68">
        <v>15654473</v>
      </c>
      <c r="G878" s="68"/>
      <c r="H878" s="68"/>
      <c r="I878" s="68" t="s">
        <v>5896</v>
      </c>
      <c r="J878" s="68" t="s">
        <v>5897</v>
      </c>
      <c r="K878" s="70" t="s">
        <v>5898</v>
      </c>
      <c r="L878" s="68" t="s">
        <v>5899</v>
      </c>
      <c r="M878" s="68" t="s">
        <v>3592</v>
      </c>
      <c r="N878" s="71">
        <v>5581991860415</v>
      </c>
      <c r="O878" s="71"/>
      <c r="P878" s="71"/>
      <c r="Q878" s="68" t="s">
        <v>66</v>
      </c>
      <c r="R878" s="68" t="str" cm="1">
        <f t="array" ref="R878">_xlfn.IFS(BaseClientes[[#This Row],[tipoDeCliente]]="ADVISOR","ADVISOR",BaseClientes[[#This Row],[tipoDeCliente]]="FAMILIA","RETENCAO",BaseClientes[[#This Row],[tipoDeCliente]]="RETENCAO","RETENCAO",BaseClientes[[#This Row],[tipoDeCliente]]="NORMAL","CONSULTORIA",BaseClientes[[#This Row],[tipoDeCliente]]="HIBRIDO","CONSULTORIA")</f>
        <v>CONSULTORIA</v>
      </c>
      <c r="S878" s="68" t="s">
        <v>49</v>
      </c>
      <c r="T878" s="68" t="s">
        <v>50</v>
      </c>
      <c r="U878" s="68" t="s">
        <v>4913</v>
      </c>
      <c r="V878" s="71">
        <v>5581991860415</v>
      </c>
      <c r="W878" s="69">
        <v>45446</v>
      </c>
      <c r="X878" s="69"/>
      <c r="Y878" s="68" t="s">
        <v>4914</v>
      </c>
      <c r="Z878" s="68" t="s">
        <v>4912</v>
      </c>
      <c r="AA878" s="68" t="s">
        <v>3126</v>
      </c>
      <c r="AB878" s="68" t="s">
        <v>3912</v>
      </c>
      <c r="AC878" s="68"/>
      <c r="AD878" s="68"/>
      <c r="AE878" s="68" t="s">
        <v>176</v>
      </c>
      <c r="AF878" s="72">
        <v>1</v>
      </c>
      <c r="AG878" s="68">
        <v>7</v>
      </c>
      <c r="AH878" s="68" t="s">
        <v>54</v>
      </c>
      <c r="AI878" s="68" t="s">
        <v>56</v>
      </c>
      <c r="AJ878" s="68" t="s">
        <v>54</v>
      </c>
      <c r="AK878" s="68" t="str" cm="1">
        <f t="array" ref="AK8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8" s="69" t="s">
        <v>58</v>
      </c>
      <c r="AM878" s="69"/>
    </row>
    <row r="879" spans="1:39" ht="15" customHeight="1" x14ac:dyDescent="0.3">
      <c r="A879" s="68">
        <v>1026</v>
      </c>
      <c r="B879" s="68" t="s">
        <v>3593</v>
      </c>
      <c r="C879" s="69">
        <v>30043</v>
      </c>
      <c r="D879" s="68" t="s">
        <v>72</v>
      </c>
      <c r="E879" s="71" t="str">
        <f t="shared" si="3"/>
        <v>290520241026</v>
      </c>
      <c r="F879" s="68"/>
      <c r="G879" s="68">
        <v>3869438</v>
      </c>
      <c r="H879" s="68"/>
      <c r="I879" s="68" t="s">
        <v>5873</v>
      </c>
      <c r="J879" s="68" t="s">
        <v>5874</v>
      </c>
      <c r="K879" s="105" t="s">
        <v>5875</v>
      </c>
      <c r="L879" s="68" t="s">
        <v>5876</v>
      </c>
      <c r="M879" s="68" t="s">
        <v>3593</v>
      </c>
      <c r="N879" s="71">
        <v>5521990110288</v>
      </c>
      <c r="O879" s="71"/>
      <c r="P879" s="71"/>
      <c r="Q879" s="68" t="s">
        <v>5705</v>
      </c>
      <c r="R879" s="68" t="str" cm="1">
        <f t="array" ref="R879">_xlfn.IFS(BaseClientes[[#This Row],[tipoDeCliente]]="ADVISOR","ADVISOR",BaseClientes[[#This Row],[tipoDeCliente]]="FAMILIA","RETENCAO",BaseClientes[[#This Row],[tipoDeCliente]]="RETENCAO","RETENCAO",BaseClientes[[#This Row],[tipoDeCliente]]="NORMAL","CONSULTORIA",BaseClientes[[#This Row],[tipoDeCliente]]="HIBRIDO","CONSULTORIA")</f>
        <v>CONSULTORIA</v>
      </c>
      <c r="S879" s="68" t="s">
        <v>5871</v>
      </c>
      <c r="T879" s="68" t="s">
        <v>434</v>
      </c>
      <c r="U879" s="68" t="s">
        <v>5872</v>
      </c>
      <c r="V879" s="71">
        <v>5521990110288</v>
      </c>
      <c r="W879" s="69">
        <v>45441</v>
      </c>
      <c r="X879" s="69"/>
      <c r="Y879" s="68" t="s">
        <v>3757</v>
      </c>
      <c r="Z879" s="68" t="s">
        <v>5870</v>
      </c>
      <c r="AA879" s="68" t="s">
        <v>3249</v>
      </c>
      <c r="AB879" s="68" t="s">
        <v>4064</v>
      </c>
      <c r="AC879" s="68"/>
      <c r="AD879" s="68"/>
      <c r="AE879" s="68" t="s">
        <v>176</v>
      </c>
      <c r="AF879" s="72">
        <v>1</v>
      </c>
      <c r="AG879" s="68">
        <v>8</v>
      </c>
      <c r="AH879" s="68" t="s">
        <v>54</v>
      </c>
      <c r="AI879" s="68" t="s">
        <v>56</v>
      </c>
      <c r="AJ879" s="68" t="s">
        <v>54</v>
      </c>
      <c r="AK879" s="68" t="str" cm="1">
        <f t="array" ref="AK8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9" s="69" t="s">
        <v>58</v>
      </c>
      <c r="AM879" s="69"/>
    </row>
    <row r="880" spans="1:39" ht="15" customHeight="1" x14ac:dyDescent="0.3">
      <c r="A880" s="68">
        <v>1027</v>
      </c>
      <c r="B880" s="68" t="s">
        <v>3245</v>
      </c>
      <c r="C880" s="69">
        <v>17492</v>
      </c>
      <c r="D880" s="68" t="s">
        <v>40</v>
      </c>
      <c r="E880" s="71" t="str">
        <f t="shared" si="3"/>
        <v>230520241027</v>
      </c>
      <c r="F880" s="68">
        <v>280922</v>
      </c>
      <c r="G880" s="68"/>
      <c r="H880" s="68"/>
      <c r="I880" s="68" t="s">
        <v>5843</v>
      </c>
      <c r="J880" s="68" t="s">
        <v>5844</v>
      </c>
      <c r="K880" s="70" t="s">
        <v>5845</v>
      </c>
      <c r="L880" s="68" t="s">
        <v>5846</v>
      </c>
      <c r="M880" s="68" t="s">
        <v>3245</v>
      </c>
      <c r="N880" s="71">
        <v>5581999613586</v>
      </c>
      <c r="O880" s="71"/>
      <c r="P880" s="71"/>
      <c r="Q880" s="68" t="s">
        <v>66</v>
      </c>
      <c r="R880" s="68" t="str" cm="1">
        <f t="array" ref="R880">_xlfn.IFS(BaseClientes[[#This Row],[tipoDeCliente]]="ADVISOR","ADVISOR",BaseClientes[[#This Row],[tipoDeCliente]]="FAMILIA","RETENCAO",BaseClientes[[#This Row],[tipoDeCliente]]="RETENCAO","RETENCAO",BaseClientes[[#This Row],[tipoDeCliente]]="NORMAL","CONSULTORIA",BaseClientes[[#This Row],[tipoDeCliente]]="HIBRIDO","CONSULTORIA")</f>
        <v>CONSULTORIA</v>
      </c>
      <c r="S880" s="68" t="s">
        <v>49</v>
      </c>
      <c r="T880" s="68" t="s">
        <v>50</v>
      </c>
      <c r="U880" s="68" t="s">
        <v>5847</v>
      </c>
      <c r="V880" s="71">
        <v>5581999613586</v>
      </c>
      <c r="W880" s="69">
        <v>45435</v>
      </c>
      <c r="X880" s="69"/>
      <c r="Y880" s="68" t="s">
        <v>3717</v>
      </c>
      <c r="Z880" s="68" t="s">
        <v>5846</v>
      </c>
      <c r="AA880" s="68" t="s">
        <v>3245</v>
      </c>
      <c r="AB880" s="68" t="s">
        <v>3920</v>
      </c>
      <c r="AC880" s="68"/>
      <c r="AD880" s="68" t="s">
        <v>54</v>
      </c>
      <c r="AE880" s="68" t="s">
        <v>176</v>
      </c>
      <c r="AF880" s="72">
        <v>1</v>
      </c>
      <c r="AG880" s="68">
        <v>8</v>
      </c>
      <c r="AH880" s="68" t="s">
        <v>54</v>
      </c>
      <c r="AI880" s="68" t="s">
        <v>56</v>
      </c>
      <c r="AJ880" s="68" t="s">
        <v>54</v>
      </c>
      <c r="AK880" s="68" t="str" cm="1">
        <f t="array" ref="AK8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0" s="69" t="s">
        <v>58</v>
      </c>
      <c r="AM880" s="69"/>
    </row>
    <row r="881" spans="1:39" ht="15" customHeight="1" x14ac:dyDescent="0.3">
      <c r="A881" s="68">
        <v>1028</v>
      </c>
      <c r="B881" s="68" t="s">
        <v>3250</v>
      </c>
      <c r="C881" s="69">
        <v>32161</v>
      </c>
      <c r="D881" s="68" t="s">
        <v>40</v>
      </c>
      <c r="E881" s="71" t="str">
        <f t="shared" si="3"/>
        <v>030620241028</v>
      </c>
      <c r="F881" s="68">
        <v>2562215</v>
      </c>
      <c r="G881" s="68"/>
      <c r="H881" s="68"/>
      <c r="I881" s="68" t="s">
        <v>5900</v>
      </c>
      <c r="J881" s="68" t="s">
        <v>5901</v>
      </c>
      <c r="K881" s="105" t="s">
        <v>5902</v>
      </c>
      <c r="L881" s="68" t="s">
        <v>5903</v>
      </c>
      <c r="M881" s="68" t="s">
        <v>3250</v>
      </c>
      <c r="N881" s="71">
        <v>5511958455044</v>
      </c>
      <c r="O881" s="71"/>
      <c r="P881" s="71"/>
      <c r="Q881" s="68" t="s">
        <v>5705</v>
      </c>
      <c r="R881" s="68" t="str" cm="1">
        <f t="array" ref="R881">_xlfn.IFS(BaseClientes[[#This Row],[tipoDeCliente]]="ADVISOR","ADVISOR",BaseClientes[[#This Row],[tipoDeCliente]]="FAMILIA","RETENCAO",BaseClientes[[#This Row],[tipoDeCliente]]="RETENCAO","RETENCAO",BaseClientes[[#This Row],[tipoDeCliente]]="NORMAL","CONSULTORIA",BaseClientes[[#This Row],[tipoDeCliente]]="HIBRIDO","CONSULTORIA")</f>
        <v>CONSULTORIA</v>
      </c>
      <c r="S881" s="68" t="s">
        <v>2799</v>
      </c>
      <c r="T881" s="68" t="s">
        <v>185</v>
      </c>
      <c r="U881" s="68" t="s">
        <v>5904</v>
      </c>
      <c r="V881" s="71">
        <v>5511958455044</v>
      </c>
      <c r="W881" s="69">
        <v>45446</v>
      </c>
      <c r="X881" s="69"/>
      <c r="Y881" s="68" t="s">
        <v>3758</v>
      </c>
      <c r="Z881" s="68" t="s">
        <v>5903</v>
      </c>
      <c r="AA881" s="68" t="s">
        <v>3250</v>
      </c>
      <c r="AB881" s="68" t="s">
        <v>3950</v>
      </c>
      <c r="AC881" s="68"/>
      <c r="AD881" s="68"/>
      <c r="AE881" s="68" t="s">
        <v>176</v>
      </c>
      <c r="AF881" s="72">
        <v>1</v>
      </c>
      <c r="AG881" s="68">
        <v>8</v>
      </c>
      <c r="AH881" s="68" t="s">
        <v>54</v>
      </c>
      <c r="AI881" s="68" t="s">
        <v>56</v>
      </c>
      <c r="AJ881" s="68" t="s">
        <v>54</v>
      </c>
      <c r="AK881" s="68" t="str" cm="1">
        <f t="array" ref="AK8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1" s="69" t="s">
        <v>58</v>
      </c>
      <c r="AM881" s="69"/>
    </row>
    <row r="882" spans="1:39" ht="15" customHeight="1" x14ac:dyDescent="0.3">
      <c r="A882" s="68">
        <v>1029</v>
      </c>
      <c r="B882" s="68" t="s">
        <v>3408</v>
      </c>
      <c r="C882" s="69">
        <v>32390</v>
      </c>
      <c r="D882" s="68" t="s">
        <v>72</v>
      </c>
      <c r="E882" s="71" t="str">
        <f t="shared" si="3"/>
        <v>310520241029</v>
      </c>
      <c r="F882" s="68">
        <v>15641890</v>
      </c>
      <c r="G882" s="68"/>
      <c r="H882" s="68"/>
      <c r="I882" s="68" t="s">
        <v>5883</v>
      </c>
      <c r="J882" s="68" t="s">
        <v>5884</v>
      </c>
      <c r="K882" s="70" t="s">
        <v>5885</v>
      </c>
      <c r="L882" s="68" t="s">
        <v>5886</v>
      </c>
      <c r="M882" s="68" t="s">
        <v>3408</v>
      </c>
      <c r="N882" s="71">
        <v>5581997485782</v>
      </c>
      <c r="O882" s="71"/>
      <c r="P882" s="71"/>
      <c r="Q882" s="68" t="s">
        <v>66</v>
      </c>
      <c r="R882" s="68" t="str" cm="1">
        <f t="array" ref="R882">_xlfn.IFS(BaseClientes[[#This Row],[tipoDeCliente]]="ADVISOR","ADVISOR",BaseClientes[[#This Row],[tipoDeCliente]]="FAMILIA","RETENCAO",BaseClientes[[#This Row],[tipoDeCliente]]="RETENCAO","RETENCAO",BaseClientes[[#This Row],[tipoDeCliente]]="NORMAL","CONSULTORIA",BaseClientes[[#This Row],[tipoDeCliente]]="HIBRIDO","CONSULTORIA")</f>
        <v>CONSULTORIA</v>
      </c>
      <c r="S882" s="68" t="s">
        <v>49</v>
      </c>
      <c r="T882" s="68" t="s">
        <v>50</v>
      </c>
      <c r="U882" s="68" t="s">
        <v>1326</v>
      </c>
      <c r="V882" s="71">
        <v>5581997485782</v>
      </c>
      <c r="W882" s="69">
        <v>45443</v>
      </c>
      <c r="X882" s="69"/>
      <c r="Y882" s="68" t="s">
        <v>3759</v>
      </c>
      <c r="Z882" s="68" t="s">
        <v>5886</v>
      </c>
      <c r="AA882" s="68" t="s">
        <v>3408</v>
      </c>
      <c r="AB882" s="68" t="s">
        <v>164</v>
      </c>
      <c r="AC882" s="68"/>
      <c r="AD882" s="68"/>
      <c r="AE882" s="68" t="s">
        <v>176</v>
      </c>
      <c r="AF882" s="72">
        <v>1</v>
      </c>
      <c r="AG882" s="68" t="s">
        <v>7859</v>
      </c>
      <c r="AH882" s="68" t="s">
        <v>54</v>
      </c>
      <c r="AI882" s="68" t="s">
        <v>56</v>
      </c>
      <c r="AJ882" s="68" t="s">
        <v>54</v>
      </c>
      <c r="AK882" s="68" t="str" cm="1">
        <f t="array" ref="AK8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2" s="69" t="s">
        <v>58</v>
      </c>
      <c r="AM882" s="69"/>
    </row>
    <row r="883" spans="1:39" ht="15" customHeight="1" x14ac:dyDescent="0.3">
      <c r="A883" s="68">
        <v>1030</v>
      </c>
      <c r="B883" s="68" t="s">
        <v>3251</v>
      </c>
      <c r="C883" s="69">
        <v>30424</v>
      </c>
      <c r="D883" s="68" t="s">
        <v>40</v>
      </c>
      <c r="E883" s="71" t="str">
        <f t="shared" si="3"/>
        <v>310520241030</v>
      </c>
      <c r="F883" s="68"/>
      <c r="G883" s="68">
        <v>5647792</v>
      </c>
      <c r="H883" s="68"/>
      <c r="I883" s="68" t="s">
        <v>5894</v>
      </c>
      <c r="J883" s="68" t="s">
        <v>5889</v>
      </c>
      <c r="K883" s="70" t="s">
        <v>5890</v>
      </c>
      <c r="L883" s="68" t="s">
        <v>5895</v>
      </c>
      <c r="M883" s="68" t="s">
        <v>3251</v>
      </c>
      <c r="N883" s="71">
        <v>5581999740457</v>
      </c>
      <c r="O883" s="71" t="s">
        <v>65</v>
      </c>
      <c r="P883" s="71"/>
      <c r="Q883" s="68" t="s">
        <v>66</v>
      </c>
      <c r="R883" s="68" t="str" cm="1">
        <f t="array" ref="R883">_xlfn.IFS(BaseClientes[[#This Row],[tipoDeCliente]]="ADVISOR","ADVISOR",BaseClientes[[#This Row],[tipoDeCliente]]="FAMILIA","RETENCAO",BaseClientes[[#This Row],[tipoDeCliente]]="RETENCAO","RETENCAO",BaseClientes[[#This Row],[tipoDeCliente]]="NORMAL","CONSULTORIA",BaseClientes[[#This Row],[tipoDeCliente]]="HIBRIDO","CONSULTORIA")</f>
        <v>CONSULTORIA</v>
      </c>
      <c r="S883" s="68" t="s">
        <v>49</v>
      </c>
      <c r="T883" s="68" t="s">
        <v>50</v>
      </c>
      <c r="U883" s="68" t="s">
        <v>1326</v>
      </c>
      <c r="V883" s="71">
        <v>5581999740457</v>
      </c>
      <c r="W883" s="69">
        <v>45443</v>
      </c>
      <c r="X883" s="69"/>
      <c r="Y883" s="68" t="s">
        <v>3759</v>
      </c>
      <c r="Z883" s="68" t="s">
        <v>5892</v>
      </c>
      <c r="AA883" s="68" t="s">
        <v>3251</v>
      </c>
      <c r="AB883" s="68" t="s">
        <v>3893</v>
      </c>
      <c r="AC883" s="68"/>
      <c r="AD883" s="68"/>
      <c r="AE883" s="68" t="s">
        <v>176</v>
      </c>
      <c r="AF883" s="72">
        <v>1</v>
      </c>
      <c r="AG883" s="68" t="s">
        <v>7859</v>
      </c>
      <c r="AH883" s="68" t="s">
        <v>54</v>
      </c>
      <c r="AI883" s="68" t="s">
        <v>56</v>
      </c>
      <c r="AJ883" s="68" t="s">
        <v>54</v>
      </c>
      <c r="AK883" s="68" t="str" cm="1">
        <f t="array" ref="AK8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3" s="69" t="s">
        <v>58</v>
      </c>
      <c r="AM883" s="69"/>
    </row>
    <row r="884" spans="1:39" ht="15" customHeight="1" x14ac:dyDescent="0.3">
      <c r="A884" s="68">
        <v>1031</v>
      </c>
      <c r="B884" s="68" t="s">
        <v>3594</v>
      </c>
      <c r="C884" s="69">
        <v>29934</v>
      </c>
      <c r="D884" s="68" t="s">
        <v>72</v>
      </c>
      <c r="E884" s="71" t="str">
        <f t="shared" si="3"/>
        <v>060620241031</v>
      </c>
      <c r="F884" s="68">
        <v>2383054</v>
      </c>
      <c r="G884" s="68"/>
      <c r="H884" s="68"/>
      <c r="I884" s="68" t="s">
        <v>5910</v>
      </c>
      <c r="J884" s="68" t="s">
        <v>5911</v>
      </c>
      <c r="K884" s="105" t="s">
        <v>5912</v>
      </c>
      <c r="L884" s="68" t="s">
        <v>5913</v>
      </c>
      <c r="M884" s="68" t="s">
        <v>3594</v>
      </c>
      <c r="N884" s="71">
        <v>5584991883537</v>
      </c>
      <c r="O884" s="71" t="s">
        <v>65</v>
      </c>
      <c r="P884" s="71"/>
      <c r="Q884" s="68" t="s">
        <v>66</v>
      </c>
      <c r="R884" s="68" t="str" cm="1">
        <f t="array" ref="R884">_xlfn.IFS(BaseClientes[[#This Row],[tipoDeCliente]]="ADVISOR","ADVISOR",BaseClientes[[#This Row],[tipoDeCliente]]="FAMILIA","RETENCAO",BaseClientes[[#This Row],[tipoDeCliente]]="RETENCAO","RETENCAO",BaseClientes[[#This Row],[tipoDeCliente]]="NORMAL","CONSULTORIA",BaseClientes[[#This Row],[tipoDeCliente]]="HIBRIDO","CONSULTORIA")</f>
        <v>CONSULTORIA</v>
      </c>
      <c r="S884" s="68" t="s">
        <v>5914</v>
      </c>
      <c r="T884" s="68" t="s">
        <v>50</v>
      </c>
      <c r="U884" s="68" t="s">
        <v>5915</v>
      </c>
      <c r="V884" s="71">
        <v>5584991883537</v>
      </c>
      <c r="W884" s="69">
        <v>45449</v>
      </c>
      <c r="X884" s="69"/>
      <c r="Y884" s="68" t="s">
        <v>333</v>
      </c>
      <c r="Z884" s="68" t="s">
        <v>5913</v>
      </c>
      <c r="AA884" s="68" t="s">
        <v>3594</v>
      </c>
      <c r="AB884" s="68" t="s">
        <v>3893</v>
      </c>
      <c r="AC884" s="68"/>
      <c r="AD884" s="68"/>
      <c r="AE884" s="68" t="s">
        <v>176</v>
      </c>
      <c r="AF884" s="72">
        <v>1</v>
      </c>
      <c r="AG884" s="68">
        <v>1</v>
      </c>
      <c r="AH884" s="68" t="s">
        <v>54</v>
      </c>
      <c r="AI884" s="68" t="s">
        <v>54</v>
      </c>
      <c r="AJ884" s="68" t="s">
        <v>54</v>
      </c>
      <c r="AK884" s="68" t="str" cm="1">
        <f t="array" ref="AK8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4" s="69" t="s">
        <v>58</v>
      </c>
      <c r="AM884" s="69"/>
    </row>
    <row r="885" spans="1:39" ht="15" customHeight="1" x14ac:dyDescent="0.3">
      <c r="A885" s="68">
        <v>1032</v>
      </c>
      <c r="B885" s="68" t="s">
        <v>3595</v>
      </c>
      <c r="C885" s="69">
        <v>33673</v>
      </c>
      <c r="D885" s="68" t="s">
        <v>40</v>
      </c>
      <c r="E885" s="71" t="str">
        <f t="shared" si="3"/>
        <v>050620241032</v>
      </c>
      <c r="F885" s="68">
        <v>15669831</v>
      </c>
      <c r="G885" s="68"/>
      <c r="H885" s="68"/>
      <c r="I885" s="68" t="s">
        <v>5905</v>
      </c>
      <c r="J885" s="68" t="s">
        <v>5906</v>
      </c>
      <c r="K885" s="70" t="s">
        <v>5907</v>
      </c>
      <c r="L885" s="68" t="s">
        <v>5908</v>
      </c>
      <c r="M885" s="68" t="s">
        <v>3595</v>
      </c>
      <c r="N885" s="71">
        <v>5581987265518</v>
      </c>
      <c r="O885" s="71"/>
      <c r="P885" s="71"/>
      <c r="Q885" s="68" t="s">
        <v>66</v>
      </c>
      <c r="R885" s="68" t="str" cm="1">
        <f t="array" ref="R885">_xlfn.IFS(BaseClientes[[#This Row],[tipoDeCliente]]="ADVISOR","ADVISOR",BaseClientes[[#This Row],[tipoDeCliente]]="FAMILIA","RETENCAO",BaseClientes[[#This Row],[tipoDeCliente]]="RETENCAO","RETENCAO",BaseClientes[[#This Row],[tipoDeCliente]]="NORMAL","CONSULTORIA",BaseClientes[[#This Row],[tipoDeCliente]]="HIBRIDO","CONSULTORIA")</f>
        <v>CONSULTORIA</v>
      </c>
      <c r="S885" s="68" t="s">
        <v>49</v>
      </c>
      <c r="T885" s="68" t="s">
        <v>50</v>
      </c>
      <c r="U885" s="68" t="s">
        <v>5909</v>
      </c>
      <c r="V885" s="71">
        <v>5581987265518</v>
      </c>
      <c r="W885" s="69">
        <v>45448</v>
      </c>
      <c r="X885" s="69"/>
      <c r="Y885" s="68" t="s">
        <v>4141</v>
      </c>
      <c r="Z885" s="68" t="s">
        <v>4140</v>
      </c>
      <c r="AA885" s="68" t="s">
        <v>1432</v>
      </c>
      <c r="AB885" s="68" t="s">
        <v>151</v>
      </c>
      <c r="AC885" s="68" t="s">
        <v>140</v>
      </c>
      <c r="AD885" s="68" t="s">
        <v>56</v>
      </c>
      <c r="AE885" s="68" t="s">
        <v>176</v>
      </c>
      <c r="AF885" s="72">
        <v>1</v>
      </c>
      <c r="AG885" s="68">
        <v>1</v>
      </c>
      <c r="AH885" s="68" t="s">
        <v>54</v>
      </c>
      <c r="AI885" s="68" t="s">
        <v>56</v>
      </c>
      <c r="AJ885" s="68" t="s">
        <v>54</v>
      </c>
      <c r="AK885" s="68" t="str" cm="1">
        <f t="array" ref="AK8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5" s="69" t="s">
        <v>58</v>
      </c>
      <c r="AM885" s="69"/>
    </row>
    <row r="886" spans="1:39" ht="15" customHeight="1" x14ac:dyDescent="0.3">
      <c r="A886" s="68">
        <v>1033</v>
      </c>
      <c r="B886" s="68" t="s">
        <v>3413</v>
      </c>
      <c r="C886" s="69">
        <v>33990</v>
      </c>
      <c r="D886" s="68" t="s">
        <v>72</v>
      </c>
      <c r="E886" s="71" t="str">
        <f t="shared" si="3"/>
        <v>070620241033</v>
      </c>
      <c r="F886" s="68"/>
      <c r="G886" s="68"/>
      <c r="H886" s="68"/>
      <c r="I886" s="68" t="s">
        <v>42</v>
      </c>
      <c r="J886" s="68" t="s">
        <v>5920</v>
      </c>
      <c r="K886" s="105" t="s">
        <v>5921</v>
      </c>
      <c r="L886" s="68" t="s">
        <v>3818</v>
      </c>
      <c r="M886" s="68" t="s">
        <v>3413</v>
      </c>
      <c r="N886" s="71">
        <v>5587999243902</v>
      </c>
      <c r="O886" s="71" t="s">
        <v>65</v>
      </c>
      <c r="P886" s="71"/>
      <c r="Q886" s="68" t="s">
        <v>1513</v>
      </c>
      <c r="R886" s="68" t="str" cm="1">
        <f t="array" ref="R886">_xlfn.IFS(BaseClientes[[#This Row],[tipoDeCliente]]="ADVISOR","ADVISOR",BaseClientes[[#This Row],[tipoDeCliente]]="FAMILIA","RETENCAO",BaseClientes[[#This Row],[tipoDeCliente]]="RETENCAO","RETENCAO",BaseClientes[[#This Row],[tipoDeCliente]]="NORMAL","CONSULTORIA",BaseClientes[[#This Row],[tipoDeCliente]]="HIBRIDO","CONSULTORIA")</f>
        <v>RETENCAO</v>
      </c>
      <c r="S886" s="68" t="s">
        <v>5922</v>
      </c>
      <c r="T886" s="68" t="s">
        <v>50</v>
      </c>
      <c r="U886" s="68" t="s">
        <v>5923</v>
      </c>
      <c r="V886" s="71">
        <v>5587999243902</v>
      </c>
      <c r="W886" s="69">
        <v>45450</v>
      </c>
      <c r="X886" s="69"/>
      <c r="Y886" s="68" t="s">
        <v>3818</v>
      </c>
      <c r="Z886" s="68" t="s">
        <v>3818</v>
      </c>
      <c r="AA886" s="68" t="s">
        <v>3413</v>
      </c>
      <c r="AB886" s="68" t="s">
        <v>164</v>
      </c>
      <c r="AC886" s="68"/>
      <c r="AD886" s="68"/>
      <c r="AE886" s="68" t="s">
        <v>68</v>
      </c>
      <c r="AF886" s="72">
        <v>0</v>
      </c>
      <c r="AG886" s="68"/>
      <c r="AH886" s="68" t="s">
        <v>54</v>
      </c>
      <c r="AI886" s="68" t="s">
        <v>56</v>
      </c>
      <c r="AJ886" s="68" t="s">
        <v>54</v>
      </c>
      <c r="AK886" s="68" t="str" cm="1">
        <f t="array" ref="AK8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6" s="69" t="s">
        <v>69</v>
      </c>
      <c r="AM886" s="69">
        <v>45803</v>
      </c>
    </row>
    <row r="887" spans="1:39" ht="15" customHeight="1" x14ac:dyDescent="0.3">
      <c r="A887" s="68">
        <v>1034</v>
      </c>
      <c r="B887" s="68" t="s">
        <v>3252</v>
      </c>
      <c r="C887" s="69">
        <v>29189</v>
      </c>
      <c r="D887" s="68" t="s">
        <v>72</v>
      </c>
      <c r="E887" s="71" t="str">
        <f t="shared" si="3"/>
        <v>070620241034</v>
      </c>
      <c r="F887" s="68">
        <v>11494147</v>
      </c>
      <c r="G887" s="68"/>
      <c r="H887" s="68"/>
      <c r="I887" s="68" t="s">
        <v>5916</v>
      </c>
      <c r="J887" s="68" t="s">
        <v>5917</v>
      </c>
      <c r="K887" s="70" t="s">
        <v>5918</v>
      </c>
      <c r="L887" s="68" t="s">
        <v>5919</v>
      </c>
      <c r="M887" s="68" t="s">
        <v>3252</v>
      </c>
      <c r="N887" s="71">
        <v>5581991525078</v>
      </c>
      <c r="O887" s="71" t="s">
        <v>65</v>
      </c>
      <c r="P887" s="71"/>
      <c r="Q887" s="68" t="s">
        <v>1749</v>
      </c>
      <c r="R887" s="68" t="str" cm="1">
        <f t="array" ref="R887">_xlfn.IFS(BaseClientes[[#This Row],[tipoDeCliente]]="ADVISOR","ADVISOR",BaseClientes[[#This Row],[tipoDeCliente]]="FAMILIA","RETENCAO",BaseClientes[[#This Row],[tipoDeCliente]]="RETENCAO","RETENCAO",BaseClientes[[#This Row],[tipoDeCliente]]="NORMAL","CONSULTORIA",BaseClientes[[#This Row],[tipoDeCliente]]="HIBRIDO","CONSULTORIA")</f>
        <v>CONSULTORIA</v>
      </c>
      <c r="S887" s="68" t="s">
        <v>49</v>
      </c>
      <c r="T887" s="68" t="s">
        <v>50</v>
      </c>
      <c r="U887" s="68" t="s">
        <v>5054</v>
      </c>
      <c r="V887" s="71">
        <v>5581991525078</v>
      </c>
      <c r="W887" s="69">
        <v>45450</v>
      </c>
      <c r="X887" s="69"/>
      <c r="Y887" s="68" t="s">
        <v>4126</v>
      </c>
      <c r="Z887" s="68" t="s">
        <v>5919</v>
      </c>
      <c r="AA887" s="68" t="s">
        <v>3252</v>
      </c>
      <c r="AB887" s="68" t="s">
        <v>164</v>
      </c>
      <c r="AC887" s="68" t="s">
        <v>53</v>
      </c>
      <c r="AD887" s="68" t="s">
        <v>54</v>
      </c>
      <c r="AE887" s="68" t="s">
        <v>176</v>
      </c>
      <c r="AF887" s="72">
        <v>1</v>
      </c>
      <c r="AG887" s="68">
        <v>1</v>
      </c>
      <c r="AH887" s="68" t="s">
        <v>54</v>
      </c>
      <c r="AI887" s="68" t="s">
        <v>56</v>
      </c>
      <c r="AJ887" s="68" t="s">
        <v>54</v>
      </c>
      <c r="AK887" s="68" t="str" cm="1">
        <f t="array" ref="AK8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7" s="69" t="s">
        <v>58</v>
      </c>
      <c r="AM887" s="69"/>
    </row>
    <row r="888" spans="1:39" ht="15" customHeight="1" x14ac:dyDescent="0.3">
      <c r="A888" s="68">
        <v>1035</v>
      </c>
      <c r="B888" s="68" t="s">
        <v>2496</v>
      </c>
      <c r="C888" s="69">
        <v>34151</v>
      </c>
      <c r="D888" s="68" t="s">
        <v>72</v>
      </c>
      <c r="E888" s="71" t="str">
        <f t="shared" si="3"/>
        <v>310520241035</v>
      </c>
      <c r="F888" s="68">
        <v>8107483</v>
      </c>
      <c r="G888" s="68"/>
      <c r="H888" s="68"/>
      <c r="I888" s="68" t="s">
        <v>5882</v>
      </c>
      <c r="J888" s="68" t="s">
        <v>2498</v>
      </c>
      <c r="K888" s="70" t="s">
        <v>2499</v>
      </c>
      <c r="L888" s="68" t="s">
        <v>5882</v>
      </c>
      <c r="M888" s="68" t="s">
        <v>2496</v>
      </c>
      <c r="N888" s="71">
        <v>5581988527059</v>
      </c>
      <c r="O888" s="71" t="s">
        <v>65</v>
      </c>
      <c r="P888" s="71"/>
      <c r="Q888" s="68" t="s">
        <v>1513</v>
      </c>
      <c r="R888" s="68" t="str" cm="1">
        <f t="array" ref="R888">_xlfn.IFS(BaseClientes[[#This Row],[tipoDeCliente]]="ADVISOR","ADVISOR",BaseClientes[[#This Row],[tipoDeCliente]]="FAMILIA","RETENCAO",BaseClientes[[#This Row],[tipoDeCliente]]="RETENCAO","RETENCAO",BaseClientes[[#This Row],[tipoDeCliente]]="NORMAL","CONSULTORIA",BaseClientes[[#This Row],[tipoDeCliente]]="HIBRIDO","CONSULTORIA")</f>
        <v>RETENCAO</v>
      </c>
      <c r="S888" s="68" t="s">
        <v>2501</v>
      </c>
      <c r="T888" s="68" t="s">
        <v>50</v>
      </c>
      <c r="U888" s="68" t="s">
        <v>2502</v>
      </c>
      <c r="V888" s="71">
        <v>5581988527059</v>
      </c>
      <c r="W888" s="69">
        <v>45443</v>
      </c>
      <c r="X888" s="69">
        <v>45138</v>
      </c>
      <c r="Y888" s="68" t="s">
        <v>3820</v>
      </c>
      <c r="Z888" s="68" t="s">
        <v>5882</v>
      </c>
      <c r="AA888" s="68" t="s">
        <v>2496</v>
      </c>
      <c r="AB888" s="68" t="s">
        <v>3893</v>
      </c>
      <c r="AC888" s="68"/>
      <c r="AD888" s="68"/>
      <c r="AE888" s="68" t="s">
        <v>68</v>
      </c>
      <c r="AF888" s="72">
        <v>0</v>
      </c>
      <c r="AG888" s="68"/>
      <c r="AH888" s="68" t="s">
        <v>54</v>
      </c>
      <c r="AI888" s="68" t="s">
        <v>56</v>
      </c>
      <c r="AJ888" s="68" t="s">
        <v>54</v>
      </c>
      <c r="AK888" s="68" t="str" cm="1">
        <f t="array" ref="AK8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8" s="69" t="s">
        <v>69</v>
      </c>
      <c r="AM888" s="69">
        <v>45847</v>
      </c>
    </row>
    <row r="889" spans="1:39" ht="15" customHeight="1" x14ac:dyDescent="0.3">
      <c r="A889" s="68">
        <v>1036</v>
      </c>
      <c r="B889" s="68" t="s">
        <v>3253</v>
      </c>
      <c r="C889" s="69">
        <v>21422</v>
      </c>
      <c r="D889" s="68" t="s">
        <v>72</v>
      </c>
      <c r="E889" s="71" t="str">
        <f t="shared" si="3"/>
        <v>110620241036</v>
      </c>
      <c r="F889" s="68">
        <v>15305301</v>
      </c>
      <c r="G889" s="68"/>
      <c r="H889" s="68"/>
      <c r="I889" s="68" t="s">
        <v>5924</v>
      </c>
      <c r="J889" s="68" t="s">
        <v>5925</v>
      </c>
      <c r="K889" s="70" t="s">
        <v>5926</v>
      </c>
      <c r="L889" s="68" t="s">
        <v>5927</v>
      </c>
      <c r="M889" s="68" t="s">
        <v>3108</v>
      </c>
      <c r="N889" s="71">
        <v>5581998994477</v>
      </c>
      <c r="O889" s="71" t="s">
        <v>65</v>
      </c>
      <c r="P889" s="71"/>
      <c r="Q889" s="68" t="s">
        <v>1749</v>
      </c>
      <c r="R889" s="68" t="str" cm="1">
        <f t="array" ref="R889">_xlfn.IFS(BaseClientes[[#This Row],[tipoDeCliente]]="ADVISOR","ADVISOR",BaseClientes[[#This Row],[tipoDeCliente]]="FAMILIA","RETENCAO",BaseClientes[[#This Row],[tipoDeCliente]]="RETENCAO","RETENCAO",BaseClientes[[#This Row],[tipoDeCliente]]="NORMAL","CONSULTORIA",BaseClientes[[#This Row],[tipoDeCliente]]="HIBRIDO","CONSULTORIA")</f>
        <v>CONSULTORIA</v>
      </c>
      <c r="S889" s="68" t="s">
        <v>49</v>
      </c>
      <c r="T889" s="68" t="s">
        <v>50</v>
      </c>
      <c r="U889" s="68" t="s">
        <v>5928</v>
      </c>
      <c r="V889" s="71">
        <v>5581998994477</v>
      </c>
      <c r="W889" s="69">
        <v>45454</v>
      </c>
      <c r="X889" s="69"/>
      <c r="Y889" s="68" t="s">
        <v>4751</v>
      </c>
      <c r="Z889" s="68" t="s">
        <v>5927</v>
      </c>
      <c r="AA889" s="68" t="s">
        <v>3253</v>
      </c>
      <c r="AB889" s="68" t="s">
        <v>4064</v>
      </c>
      <c r="AC889" s="68"/>
      <c r="AD889" s="68"/>
      <c r="AE889" s="68" t="s">
        <v>176</v>
      </c>
      <c r="AF889" s="72">
        <v>1</v>
      </c>
      <c r="AG889" s="68">
        <v>8</v>
      </c>
      <c r="AH889" s="68" t="s">
        <v>54</v>
      </c>
      <c r="AI889" s="68" t="s">
        <v>56</v>
      </c>
      <c r="AJ889" s="68" t="s">
        <v>54</v>
      </c>
      <c r="AK889" s="68" t="str" cm="1">
        <f t="array" ref="AK8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9" s="69" t="s">
        <v>58</v>
      </c>
      <c r="AM889" s="69"/>
    </row>
    <row r="890" spans="1:39" ht="15" customHeight="1" x14ac:dyDescent="0.3">
      <c r="A890" s="68">
        <v>1037</v>
      </c>
      <c r="B890" s="68" t="s">
        <v>3254</v>
      </c>
      <c r="C890" s="69">
        <v>31652</v>
      </c>
      <c r="D890" s="68" t="s">
        <v>40</v>
      </c>
      <c r="E890" s="71" t="str">
        <f t="shared" si="3"/>
        <v>110620241037</v>
      </c>
      <c r="F890" s="68">
        <v>2319159</v>
      </c>
      <c r="G890" s="68"/>
      <c r="H890" s="68"/>
      <c r="I890" s="68" t="s">
        <v>5939</v>
      </c>
      <c r="J890" s="68" t="s">
        <v>5940</v>
      </c>
      <c r="K890" s="70" t="s">
        <v>5941</v>
      </c>
      <c r="L890" s="68" t="s">
        <v>5938</v>
      </c>
      <c r="M890" s="68" t="s">
        <v>3254</v>
      </c>
      <c r="N890" s="71">
        <v>5581981824016</v>
      </c>
      <c r="O890" s="71" t="s">
        <v>65</v>
      </c>
      <c r="P890" s="71"/>
      <c r="Q890" s="68" t="s">
        <v>7234</v>
      </c>
      <c r="R890" s="68" t="str" cm="1">
        <f t="array" ref="R890">_xlfn.IFS(BaseClientes[[#This Row],[tipoDeCliente]]="ADVISOR","ADVISOR",BaseClientes[[#This Row],[tipoDeCliente]]="FAMILIA","RETENCAO",BaseClientes[[#This Row],[tipoDeCliente]]="RETENCAO","RETENCAO",BaseClientes[[#This Row],[tipoDeCliente]]="NORMAL","CONSULTORIA",BaseClientes[[#This Row],[tipoDeCliente]]="HIBRIDO","CONSULTORIA")</f>
        <v>CONSULTORIA</v>
      </c>
      <c r="S890" s="68" t="s">
        <v>49</v>
      </c>
      <c r="T890" s="68" t="s">
        <v>50</v>
      </c>
      <c r="U890" s="68" t="s">
        <v>5937</v>
      </c>
      <c r="V890" s="71">
        <v>5581981824016</v>
      </c>
      <c r="W890" s="69">
        <v>45454</v>
      </c>
      <c r="X890" s="69"/>
      <c r="Y890" s="68" t="s">
        <v>3760</v>
      </c>
      <c r="Z890" s="68" t="s">
        <v>5938</v>
      </c>
      <c r="AA890" s="68" t="s">
        <v>3254</v>
      </c>
      <c r="AB890" s="68" t="s">
        <v>4981</v>
      </c>
      <c r="AC890" s="68"/>
      <c r="AD890" s="68"/>
      <c r="AE890" s="68" t="s">
        <v>176</v>
      </c>
      <c r="AF890" s="72">
        <v>1</v>
      </c>
      <c r="AG890" s="68">
        <v>8</v>
      </c>
      <c r="AH890" s="68" t="s">
        <v>54</v>
      </c>
      <c r="AI890" s="68" t="s">
        <v>54</v>
      </c>
      <c r="AJ890" s="68" t="s">
        <v>54</v>
      </c>
      <c r="AK890" s="68" t="str" cm="1">
        <f t="array" ref="AK8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0" s="69" t="s">
        <v>58</v>
      </c>
      <c r="AM890" s="69"/>
    </row>
    <row r="891" spans="1:39" ht="15" customHeight="1" x14ac:dyDescent="0.3">
      <c r="A891" s="68">
        <v>1038</v>
      </c>
      <c r="B891" s="68" t="s">
        <v>3201</v>
      </c>
      <c r="C891" s="69">
        <v>22012</v>
      </c>
      <c r="D891" s="68" t="s">
        <v>40</v>
      </c>
      <c r="E891" s="71" t="str">
        <f t="shared" si="3"/>
        <v>130620241038</v>
      </c>
      <c r="F891" s="68"/>
      <c r="G891" s="68">
        <v>5674250</v>
      </c>
      <c r="H891" s="68"/>
      <c r="I891" s="68" t="s">
        <v>5950</v>
      </c>
      <c r="J891" s="68" t="s">
        <v>5582</v>
      </c>
      <c r="K891" s="70" t="s">
        <v>5583</v>
      </c>
      <c r="L891" s="68" t="s">
        <v>5951</v>
      </c>
      <c r="M891" s="68" t="s">
        <v>3201</v>
      </c>
      <c r="N891" s="71">
        <v>5581998990763</v>
      </c>
      <c r="O891" s="71"/>
      <c r="P891" s="71"/>
      <c r="Q891" s="68" t="s">
        <v>1749</v>
      </c>
      <c r="R891" s="68" t="str" cm="1">
        <f t="array" ref="R891">_xlfn.IFS(BaseClientes[[#This Row],[tipoDeCliente]]="ADVISOR","ADVISOR",BaseClientes[[#This Row],[tipoDeCliente]]="FAMILIA","RETENCAO",BaseClientes[[#This Row],[tipoDeCliente]]="RETENCAO","RETENCAO",BaseClientes[[#This Row],[tipoDeCliente]]="NORMAL","CONSULTORIA",BaseClientes[[#This Row],[tipoDeCliente]]="HIBRIDO","CONSULTORIA")</f>
        <v>CONSULTORIA</v>
      </c>
      <c r="S891" s="68" t="s">
        <v>49</v>
      </c>
      <c r="T891" s="68" t="s">
        <v>50</v>
      </c>
      <c r="U891" s="68" t="s">
        <v>5585</v>
      </c>
      <c r="V891" s="71">
        <v>5581998990763</v>
      </c>
      <c r="W891" s="69">
        <v>45456</v>
      </c>
      <c r="X891" s="69">
        <v>45362</v>
      </c>
      <c r="Y891" s="68" t="s">
        <v>3721</v>
      </c>
      <c r="Z891" s="68" t="s">
        <v>5584</v>
      </c>
      <c r="AA891" s="68" t="s">
        <v>3201</v>
      </c>
      <c r="AB891" s="68" t="s">
        <v>3950</v>
      </c>
      <c r="AC891" s="68"/>
      <c r="AD891" s="68" t="s">
        <v>54</v>
      </c>
      <c r="AE891" s="68" t="s">
        <v>176</v>
      </c>
      <c r="AF891" s="72">
        <v>1</v>
      </c>
      <c r="AG891" s="68">
        <v>8</v>
      </c>
      <c r="AH891" s="68" t="s">
        <v>54</v>
      </c>
      <c r="AI891" s="68" t="s">
        <v>56</v>
      </c>
      <c r="AJ891" s="68" t="s">
        <v>54</v>
      </c>
      <c r="AK891" s="68" t="str" cm="1">
        <f t="array" ref="AK8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1" s="69" t="s">
        <v>58</v>
      </c>
      <c r="AM891" s="69"/>
    </row>
    <row r="892" spans="1:39" ht="15" customHeight="1" x14ac:dyDescent="0.3">
      <c r="A892" s="68">
        <v>1039</v>
      </c>
      <c r="B892" s="68" t="s">
        <v>3257</v>
      </c>
      <c r="C892" s="69">
        <v>14197</v>
      </c>
      <c r="D892" s="68" t="s">
        <v>40</v>
      </c>
      <c r="E892" s="71" t="str">
        <f t="shared" si="3"/>
        <v>130620241039</v>
      </c>
      <c r="F892" s="68"/>
      <c r="G892" s="68">
        <v>5692380</v>
      </c>
      <c r="H892" s="68"/>
      <c r="I892" s="68" t="s">
        <v>42</v>
      </c>
      <c r="J892" s="68" t="s">
        <v>5942</v>
      </c>
      <c r="K892" s="70" t="s">
        <v>5943</v>
      </c>
      <c r="L892" s="68" t="s">
        <v>5944</v>
      </c>
      <c r="M892" s="68" t="s">
        <v>3257</v>
      </c>
      <c r="N892" s="71">
        <v>5581992113986</v>
      </c>
      <c r="O892" s="71"/>
      <c r="P892" s="71"/>
      <c r="Q892" s="68" t="s">
        <v>1513</v>
      </c>
      <c r="R892" s="68" t="str" cm="1">
        <f t="array" ref="R892">_xlfn.IFS(BaseClientes[[#This Row],[tipoDeCliente]]="ADVISOR","ADVISOR",BaseClientes[[#This Row],[tipoDeCliente]]="FAMILIA","RETENCAO",BaseClientes[[#This Row],[tipoDeCliente]]="RETENCAO","RETENCAO",BaseClientes[[#This Row],[tipoDeCliente]]="NORMAL","CONSULTORIA",BaseClientes[[#This Row],[tipoDeCliente]]="HIBRIDO","CONSULTORIA")</f>
        <v>CONSULTORIA</v>
      </c>
      <c r="S892" s="68" t="s">
        <v>49</v>
      </c>
      <c r="T892" s="68" t="s">
        <v>50</v>
      </c>
      <c r="U892" s="68" t="s">
        <v>5945</v>
      </c>
      <c r="V892" s="71">
        <v>5581992113986</v>
      </c>
      <c r="W892" s="69">
        <v>45456</v>
      </c>
      <c r="X892" s="69"/>
      <c r="Y892" s="68" t="s">
        <v>5944</v>
      </c>
      <c r="Z892" s="68" t="s">
        <v>5944</v>
      </c>
      <c r="AA892" s="68" t="s">
        <v>3257</v>
      </c>
      <c r="AB892" s="68" t="s">
        <v>4763</v>
      </c>
      <c r="AC892" s="68" t="s">
        <v>53</v>
      </c>
      <c r="AD892" s="68"/>
      <c r="AE892" s="68" t="s">
        <v>176</v>
      </c>
      <c r="AF892" s="72">
        <v>1</v>
      </c>
      <c r="AG892" s="68">
        <v>8</v>
      </c>
      <c r="AH892" s="68" t="s">
        <v>54</v>
      </c>
      <c r="AI892" s="68" t="s">
        <v>56</v>
      </c>
      <c r="AJ892" s="68" t="s">
        <v>54</v>
      </c>
      <c r="AK892" s="68" t="str" cm="1">
        <f t="array" ref="AK8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2" s="69" t="s">
        <v>69</v>
      </c>
      <c r="AM892" s="69">
        <v>45684</v>
      </c>
    </row>
    <row r="893" spans="1:39" ht="15" customHeight="1" x14ac:dyDescent="0.3">
      <c r="A893" s="68">
        <v>1040</v>
      </c>
      <c r="B893" s="68" t="s">
        <v>3596</v>
      </c>
      <c r="C893" s="69">
        <v>45435</v>
      </c>
      <c r="D893" s="68" t="s">
        <v>40</v>
      </c>
      <c r="E893" s="71" t="str">
        <f t="shared" si="3"/>
        <v>140620241040</v>
      </c>
      <c r="F893" s="68"/>
      <c r="G893" s="68">
        <v>5675501</v>
      </c>
      <c r="H893" s="68"/>
      <c r="I893" s="68" t="s">
        <v>42</v>
      </c>
      <c r="J893" s="68" t="s">
        <v>5959</v>
      </c>
      <c r="K893" s="70" t="s">
        <v>5960</v>
      </c>
      <c r="L893" s="68"/>
      <c r="M893" s="68" t="s">
        <v>3596</v>
      </c>
      <c r="N893" s="71">
        <v>5581992113986</v>
      </c>
      <c r="O893" s="71"/>
      <c r="P893" s="71"/>
      <c r="Q893" s="68" t="s">
        <v>66</v>
      </c>
      <c r="R893" s="68" t="str" cm="1">
        <f t="array" ref="R893">_xlfn.IFS(BaseClientes[[#This Row],[tipoDeCliente]]="ADVISOR","ADVISOR",BaseClientes[[#This Row],[tipoDeCliente]]="FAMILIA","RETENCAO",BaseClientes[[#This Row],[tipoDeCliente]]="RETENCAO","RETENCAO",BaseClientes[[#This Row],[tipoDeCliente]]="NORMAL","CONSULTORIA",BaseClientes[[#This Row],[tipoDeCliente]]="HIBRIDO","CONSULTORIA")</f>
        <v>RETENCAO</v>
      </c>
      <c r="S893" s="68" t="s">
        <v>49</v>
      </c>
      <c r="T893" s="68" t="s">
        <v>50</v>
      </c>
      <c r="U893" s="68" t="s">
        <v>4625</v>
      </c>
      <c r="V893" s="71">
        <v>5511999411646</v>
      </c>
      <c r="W893" s="69">
        <v>45457</v>
      </c>
      <c r="X893" s="69"/>
      <c r="Y893" s="68" t="s">
        <v>405</v>
      </c>
      <c r="Z893" s="68" t="s">
        <v>405</v>
      </c>
      <c r="AA893" s="68" t="s">
        <v>400</v>
      </c>
      <c r="AB893" s="68" t="s">
        <v>151</v>
      </c>
      <c r="AC893" s="68"/>
      <c r="AD893" s="68"/>
      <c r="AE893" s="68" t="s">
        <v>68</v>
      </c>
      <c r="AF893" s="72">
        <v>0</v>
      </c>
      <c r="AG893" s="68"/>
      <c r="AH893" s="68" t="s">
        <v>54</v>
      </c>
      <c r="AI893" s="68" t="s">
        <v>56</v>
      </c>
      <c r="AJ893" s="68" t="s">
        <v>54</v>
      </c>
      <c r="AK893" s="68" t="str" cm="1">
        <f t="array" ref="AK8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3" s="69" t="s">
        <v>69</v>
      </c>
      <c r="AM893" s="69">
        <v>45593</v>
      </c>
    </row>
    <row r="894" spans="1:39" ht="15" customHeight="1" x14ac:dyDescent="0.3">
      <c r="A894" s="68">
        <v>1041</v>
      </c>
      <c r="B894" s="68" t="s">
        <v>3255</v>
      </c>
      <c r="C894" s="69">
        <v>34305</v>
      </c>
      <c r="D894" s="68" t="s">
        <v>40</v>
      </c>
      <c r="E894" s="71" t="str">
        <f t="shared" si="3"/>
        <v>110620241041</v>
      </c>
      <c r="F894" s="68"/>
      <c r="G894" s="68">
        <v>4024907</v>
      </c>
      <c r="H894" s="68"/>
      <c r="I894" s="68" t="s">
        <v>5929</v>
      </c>
      <c r="J894" s="68" t="s">
        <v>5930</v>
      </c>
      <c r="K894" s="105" t="s">
        <v>5931</v>
      </c>
      <c r="L894" s="68" t="s">
        <v>5932</v>
      </c>
      <c r="M894" s="68" t="s">
        <v>3255</v>
      </c>
      <c r="N894" s="71">
        <v>5571992785138</v>
      </c>
      <c r="O894" s="71"/>
      <c r="P894" s="71"/>
      <c r="Q894" s="68" t="s">
        <v>66</v>
      </c>
      <c r="R894" s="68" t="str" cm="1">
        <f t="array" ref="R894">_xlfn.IFS(BaseClientes[[#This Row],[tipoDeCliente]]="ADVISOR","ADVISOR",BaseClientes[[#This Row],[tipoDeCliente]]="FAMILIA","RETENCAO",BaseClientes[[#This Row],[tipoDeCliente]]="RETENCAO","RETENCAO",BaseClientes[[#This Row],[tipoDeCliente]]="NORMAL","CONSULTORIA",BaseClientes[[#This Row],[tipoDeCliente]]="HIBRIDO","CONSULTORIA")</f>
        <v>CONSULTORIA</v>
      </c>
      <c r="S894" s="68" t="s">
        <v>49</v>
      </c>
      <c r="T894" s="68" t="s">
        <v>50</v>
      </c>
      <c r="U894" s="68" t="s">
        <v>5933</v>
      </c>
      <c r="V894" s="71">
        <v>5571992785138</v>
      </c>
      <c r="W894" s="69">
        <v>45454</v>
      </c>
      <c r="X894" s="69"/>
      <c r="Y894" s="68" t="s">
        <v>3751</v>
      </c>
      <c r="Z894" s="68" t="s">
        <v>5932</v>
      </c>
      <c r="AA894" s="68" t="s">
        <v>3255</v>
      </c>
      <c r="AB894" s="68" t="s">
        <v>3902</v>
      </c>
      <c r="AC894" s="68"/>
      <c r="AD894" s="68"/>
      <c r="AE894" s="68" t="s">
        <v>176</v>
      </c>
      <c r="AF894" s="72">
        <v>1</v>
      </c>
      <c r="AG894" s="68">
        <v>8</v>
      </c>
      <c r="AH894" s="68" t="s">
        <v>54</v>
      </c>
      <c r="AI894" s="68" t="s">
        <v>56</v>
      </c>
      <c r="AJ894" s="68" t="s">
        <v>56</v>
      </c>
      <c r="AK894" s="68" t="str" cm="1">
        <f t="array" ref="AK8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4" s="69" t="s">
        <v>58</v>
      </c>
      <c r="AM894" s="69"/>
    </row>
    <row r="895" spans="1:39" ht="15" customHeight="1" x14ac:dyDescent="0.3">
      <c r="A895" s="68">
        <v>1042</v>
      </c>
      <c r="B895" s="68" t="s">
        <v>3258</v>
      </c>
      <c r="C895" s="69">
        <v>34688</v>
      </c>
      <c r="D895" s="68" t="s">
        <v>72</v>
      </c>
      <c r="E895" s="71" t="str">
        <f t="shared" si="3"/>
        <v>130620241042</v>
      </c>
      <c r="F895" s="68"/>
      <c r="G895" s="68">
        <v>5686749</v>
      </c>
      <c r="H895" s="68" t="s">
        <v>5952</v>
      </c>
      <c r="I895" s="68" t="s">
        <v>5953</v>
      </c>
      <c r="J895" s="68" t="s">
        <v>5954</v>
      </c>
      <c r="K895" s="105" t="s">
        <v>5955</v>
      </c>
      <c r="L895" s="68" t="s">
        <v>5956</v>
      </c>
      <c r="M895" s="68" t="s">
        <v>3258</v>
      </c>
      <c r="N895" s="71">
        <v>5581997014250</v>
      </c>
      <c r="O895" s="71"/>
      <c r="P895" s="71"/>
      <c r="Q895" s="68" t="s">
        <v>66</v>
      </c>
      <c r="R895" s="68" t="str" cm="1">
        <f t="array" ref="R895">_xlfn.IFS(BaseClientes[[#This Row],[tipoDeCliente]]="ADVISOR","ADVISOR",BaseClientes[[#This Row],[tipoDeCliente]]="FAMILIA","RETENCAO",BaseClientes[[#This Row],[tipoDeCliente]]="RETENCAO","RETENCAO",BaseClientes[[#This Row],[tipoDeCliente]]="NORMAL","CONSULTORIA",BaseClientes[[#This Row],[tipoDeCliente]]="HIBRIDO","CONSULTORIA")</f>
        <v>CONSULTORIA</v>
      </c>
      <c r="S895" s="68" t="s">
        <v>5957</v>
      </c>
      <c r="T895" s="68" t="s">
        <v>185</v>
      </c>
      <c r="U895" s="68" t="s">
        <v>5958</v>
      </c>
      <c r="V895" s="71">
        <v>5581997014250</v>
      </c>
      <c r="W895" s="69">
        <v>45456</v>
      </c>
      <c r="X895" s="69"/>
      <c r="Y895" s="68" t="s">
        <v>3761</v>
      </c>
      <c r="Z895" s="68" t="s">
        <v>5956</v>
      </c>
      <c r="AA895" s="68" t="s">
        <v>3258</v>
      </c>
      <c r="AB895" s="68" t="s">
        <v>3950</v>
      </c>
      <c r="AC895" s="68"/>
      <c r="AD895" s="68"/>
      <c r="AE895" s="68" t="s">
        <v>176</v>
      </c>
      <c r="AF895" s="72">
        <v>1</v>
      </c>
      <c r="AG895" s="68">
        <v>8</v>
      </c>
      <c r="AH895" s="68" t="s">
        <v>54</v>
      </c>
      <c r="AI895" s="68" t="s">
        <v>56</v>
      </c>
      <c r="AJ895" s="68" t="s">
        <v>56</v>
      </c>
      <c r="AK895" s="68" t="str" cm="1">
        <f t="array" ref="AK8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5" s="69" t="s">
        <v>58</v>
      </c>
      <c r="AM895" s="69"/>
    </row>
    <row r="896" spans="1:39" ht="15" customHeight="1" x14ac:dyDescent="0.3">
      <c r="A896" s="68">
        <v>1043</v>
      </c>
      <c r="B896" s="68" t="s">
        <v>3184</v>
      </c>
      <c r="C896" s="69">
        <v>20064</v>
      </c>
      <c r="D896" s="68" t="s">
        <v>72</v>
      </c>
      <c r="E896" s="71" t="str">
        <f t="shared" si="3"/>
        <v>230220241043</v>
      </c>
      <c r="F896" s="68"/>
      <c r="G896" s="68"/>
      <c r="H896" s="68"/>
      <c r="I896" s="68" t="s">
        <v>42</v>
      </c>
      <c r="J896" s="68" t="s">
        <v>5462</v>
      </c>
      <c r="K896" s="70" t="s">
        <v>5463</v>
      </c>
      <c r="L896" s="68" t="s">
        <v>5464</v>
      </c>
      <c r="M896" s="68" t="s">
        <v>3184</v>
      </c>
      <c r="N896" s="71">
        <v>5583991067546</v>
      </c>
      <c r="O896" s="71" t="s">
        <v>106</v>
      </c>
      <c r="P896" s="71"/>
      <c r="Q896" s="68" t="s">
        <v>66</v>
      </c>
      <c r="R896" s="68" t="str" cm="1">
        <f t="array" ref="R896">_xlfn.IFS(BaseClientes[[#This Row],[tipoDeCliente]]="ADVISOR","ADVISOR",BaseClientes[[#This Row],[tipoDeCliente]]="FAMILIA","RETENCAO",BaseClientes[[#This Row],[tipoDeCliente]]="RETENCAO","RETENCAO",BaseClientes[[#This Row],[tipoDeCliente]]="NORMAL","CONSULTORIA",BaseClientes[[#This Row],[tipoDeCliente]]="HIBRIDO","CONSULTORIA")</f>
        <v>CONSULTORIA</v>
      </c>
      <c r="S896" s="68" t="s">
        <v>2478</v>
      </c>
      <c r="T896" s="68" t="s">
        <v>196</v>
      </c>
      <c r="U896" s="68" t="s">
        <v>5465</v>
      </c>
      <c r="V896" s="71">
        <v>5583991067546</v>
      </c>
      <c r="W896" s="69">
        <v>45345</v>
      </c>
      <c r="X896" s="69">
        <v>45345</v>
      </c>
      <c r="Y896" s="68" t="s">
        <v>3709</v>
      </c>
      <c r="Z896" s="68" t="s">
        <v>3709</v>
      </c>
      <c r="AA896" s="68" t="s">
        <v>3184</v>
      </c>
      <c r="AB896" s="68" t="s">
        <v>3899</v>
      </c>
      <c r="AC896" s="68"/>
      <c r="AD896" s="68"/>
      <c r="AE896" s="68" t="s">
        <v>176</v>
      </c>
      <c r="AF896" s="72">
        <v>1</v>
      </c>
      <c r="AG896" s="68">
        <v>8</v>
      </c>
      <c r="AH896" s="68" t="s">
        <v>54</v>
      </c>
      <c r="AI896" s="68" t="s">
        <v>54</v>
      </c>
      <c r="AJ896" s="68" t="s">
        <v>54</v>
      </c>
      <c r="AK896" s="68" t="str" cm="1">
        <f t="array" ref="AK8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6" s="69" t="s">
        <v>69</v>
      </c>
      <c r="AM896" s="69"/>
    </row>
    <row r="897" spans="1:39" ht="15" customHeight="1" x14ac:dyDescent="0.3">
      <c r="A897" s="68">
        <v>1044</v>
      </c>
      <c r="B897" s="68" t="s">
        <v>3597</v>
      </c>
      <c r="C897" s="69">
        <v>33252</v>
      </c>
      <c r="D897" s="68" t="s">
        <v>40</v>
      </c>
      <c r="E897" s="71" t="str">
        <f t="shared" si="3"/>
        <v>180620241044</v>
      </c>
      <c r="F897" s="68"/>
      <c r="G897" s="68">
        <v>3957858</v>
      </c>
      <c r="H897" s="68"/>
      <c r="I897" s="68" t="s">
        <v>5961</v>
      </c>
      <c r="J897" s="68" t="s">
        <v>5962</v>
      </c>
      <c r="K897" s="105" t="s">
        <v>5963</v>
      </c>
      <c r="L897" s="68" t="s">
        <v>5964</v>
      </c>
      <c r="M897" s="68" t="s">
        <v>3597</v>
      </c>
      <c r="N897" s="71">
        <v>5581998217260</v>
      </c>
      <c r="O897" s="71"/>
      <c r="P897" s="71"/>
      <c r="Q897" s="68" t="s">
        <v>66</v>
      </c>
      <c r="R897" s="68" t="str" cm="1">
        <f t="array" ref="R897">_xlfn.IFS(BaseClientes[[#This Row],[tipoDeCliente]]="ADVISOR","ADVISOR",BaseClientes[[#This Row],[tipoDeCliente]]="FAMILIA","RETENCAO",BaseClientes[[#This Row],[tipoDeCliente]]="RETENCAO","RETENCAO",BaseClientes[[#This Row],[tipoDeCliente]]="NORMAL","CONSULTORIA",BaseClientes[[#This Row],[tipoDeCliente]]="HIBRIDO","CONSULTORIA")</f>
        <v>CONSULTORIA</v>
      </c>
      <c r="S897" s="68" t="s">
        <v>49</v>
      </c>
      <c r="T897" s="68" t="s">
        <v>50</v>
      </c>
      <c r="U897" s="68" t="s">
        <v>5965</v>
      </c>
      <c r="V897" s="71">
        <v>5581998217260</v>
      </c>
      <c r="W897" s="69">
        <v>45461</v>
      </c>
      <c r="X897" s="69"/>
      <c r="Y897" s="68" t="s">
        <v>1253</v>
      </c>
      <c r="Z897" s="68" t="s">
        <v>1250</v>
      </c>
      <c r="AA897" s="68" t="s">
        <v>1248</v>
      </c>
      <c r="AB897" s="68" t="s">
        <v>5966</v>
      </c>
      <c r="AC897" s="68"/>
      <c r="AD897" s="68"/>
      <c r="AE897" s="68" t="s">
        <v>176</v>
      </c>
      <c r="AF897" s="72">
        <v>1</v>
      </c>
      <c r="AG897" s="68">
        <v>1</v>
      </c>
      <c r="AH897" s="68" t="s">
        <v>54</v>
      </c>
      <c r="AI897" s="68" t="s">
        <v>56</v>
      </c>
      <c r="AJ897" s="68" t="s">
        <v>54</v>
      </c>
      <c r="AK897" s="68" t="str" cm="1">
        <f t="array" ref="AK8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7" s="69" t="s">
        <v>58</v>
      </c>
      <c r="AM897" s="69"/>
    </row>
    <row r="898" spans="1:39" ht="15" customHeight="1" x14ac:dyDescent="0.3">
      <c r="A898" s="68">
        <v>1045</v>
      </c>
      <c r="B898" s="68" t="s">
        <v>3598</v>
      </c>
      <c r="C898" s="69">
        <v>32967</v>
      </c>
      <c r="D898" s="68" t="s">
        <v>40</v>
      </c>
      <c r="E898" s="71" t="str">
        <f t="shared" si="3"/>
        <v>310520241045</v>
      </c>
      <c r="F898" s="68">
        <v>414803</v>
      </c>
      <c r="G898" s="68">
        <v>4256616</v>
      </c>
      <c r="H898" s="68"/>
      <c r="I898" s="68" t="s">
        <v>5877</v>
      </c>
      <c r="J898" s="68" t="s">
        <v>5878</v>
      </c>
      <c r="K898" s="70" t="s">
        <v>5879</v>
      </c>
      <c r="L898" s="68" t="s">
        <v>5880</v>
      </c>
      <c r="M898" s="68" t="s">
        <v>3598</v>
      </c>
      <c r="N898" s="71">
        <v>5581994547860</v>
      </c>
      <c r="O898" s="71" t="s">
        <v>106</v>
      </c>
      <c r="P898" s="71"/>
      <c r="Q898" s="68" t="s">
        <v>66</v>
      </c>
      <c r="R898" s="68" t="str" cm="1">
        <f t="array" ref="R898">_xlfn.IFS(BaseClientes[[#This Row],[tipoDeCliente]]="ADVISOR","ADVISOR",BaseClientes[[#This Row],[tipoDeCliente]]="FAMILIA","RETENCAO",BaseClientes[[#This Row],[tipoDeCliente]]="RETENCAO","RETENCAO",BaseClientes[[#This Row],[tipoDeCliente]]="NORMAL","CONSULTORIA",BaseClientes[[#This Row],[tipoDeCliente]]="HIBRIDO","CONSULTORIA")</f>
        <v>CONSULTORIA</v>
      </c>
      <c r="S898" s="68" t="s">
        <v>49</v>
      </c>
      <c r="T898" s="68" t="s">
        <v>50</v>
      </c>
      <c r="U898" s="68" t="s">
        <v>5881</v>
      </c>
      <c r="V898" s="71">
        <v>5581994547860</v>
      </c>
      <c r="W898" s="69">
        <v>45443</v>
      </c>
      <c r="X898" s="69"/>
      <c r="Y898" s="68" t="s">
        <v>3762</v>
      </c>
      <c r="Z898" s="68" t="s">
        <v>5880</v>
      </c>
      <c r="AA898" s="68" t="s">
        <v>3598</v>
      </c>
      <c r="AB898" s="68" t="s">
        <v>3950</v>
      </c>
      <c r="AC898" s="68"/>
      <c r="AD898" s="68"/>
      <c r="AE898" s="68" t="s">
        <v>176</v>
      </c>
      <c r="AF898" s="72">
        <v>1</v>
      </c>
      <c r="AG898" s="68">
        <v>1</v>
      </c>
      <c r="AH898" s="68" t="s">
        <v>54</v>
      </c>
      <c r="AI898" s="68" t="s">
        <v>56</v>
      </c>
      <c r="AJ898" s="68" t="s">
        <v>54</v>
      </c>
      <c r="AK898" s="68" t="str" cm="1">
        <f t="array" ref="AK8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8" s="69" t="s">
        <v>58</v>
      </c>
      <c r="AM898" s="69"/>
    </row>
    <row r="899" spans="1:39" ht="15" customHeight="1" x14ac:dyDescent="0.3">
      <c r="A899" s="68">
        <v>1046</v>
      </c>
      <c r="B899" s="68" t="s">
        <v>3259</v>
      </c>
      <c r="C899" s="69">
        <v>28914</v>
      </c>
      <c r="D899" s="68" t="s">
        <v>40</v>
      </c>
      <c r="E899" s="71" t="str">
        <f t="shared" ref="E899:E962" si="4">_xlfn.CONCAT((TEXT(W899,"ddmmaaaa")),A899)</f>
        <v>130620241046</v>
      </c>
      <c r="F899" s="68">
        <v>5093417</v>
      </c>
      <c r="G899" s="68"/>
      <c r="H899" s="68"/>
      <c r="I899" s="68" t="s">
        <v>5946</v>
      </c>
      <c r="J899" s="68" t="s">
        <v>5947</v>
      </c>
      <c r="K899" s="70" t="s">
        <v>5948</v>
      </c>
      <c r="L899" s="68" t="s">
        <v>5949</v>
      </c>
      <c r="M899" s="68" t="s">
        <v>3259</v>
      </c>
      <c r="N899" s="71">
        <v>5581996069246</v>
      </c>
      <c r="O899" s="71" t="s">
        <v>106</v>
      </c>
      <c r="P899" s="71"/>
      <c r="Q899" s="68" t="s">
        <v>66</v>
      </c>
      <c r="R899" s="1" t="str" cm="1">
        <f t="array" ref="R899">_xlfn.IFS(BaseClientes[[#This Row],[tipoDeCliente]]="ADVISOR","ADVISOR",BaseClientes[[#This Row],[tipoDeCliente]]="FAMILIA","RETENCAO",BaseClientes[[#This Row],[tipoDeCliente]]="RETENCAO","RETENCAO",BaseClientes[[#This Row],[tipoDeCliente]]="NORMAL","CONSULTORIA",BaseClientes[[#This Row],[tipoDeCliente]]="HIBRIDO","CONSULTORIA")</f>
        <v>CONSULTORIA</v>
      </c>
      <c r="S899" s="68" t="s">
        <v>49</v>
      </c>
      <c r="T899" s="68" t="s">
        <v>50</v>
      </c>
      <c r="U899" s="68" t="s">
        <v>1660</v>
      </c>
      <c r="V899" s="71">
        <v>5581996069246</v>
      </c>
      <c r="W899" s="69">
        <v>45456</v>
      </c>
      <c r="X899" s="69"/>
      <c r="Y899" s="68" t="s">
        <v>1029</v>
      </c>
      <c r="Z899" s="68" t="s">
        <v>5949</v>
      </c>
      <c r="AA899" s="68" t="s">
        <v>3259</v>
      </c>
      <c r="AB899" s="68" t="s">
        <v>3893</v>
      </c>
      <c r="AC899" s="68" t="s">
        <v>53</v>
      </c>
      <c r="AD899" s="68" t="s">
        <v>54</v>
      </c>
      <c r="AE899" s="68" t="s">
        <v>176</v>
      </c>
      <c r="AF899" s="72">
        <v>1</v>
      </c>
      <c r="AG899" s="68">
        <v>1</v>
      </c>
      <c r="AH899" s="68" t="s">
        <v>54</v>
      </c>
      <c r="AI899" s="68" t="s">
        <v>56</v>
      </c>
      <c r="AJ899" s="68" t="s">
        <v>54</v>
      </c>
      <c r="AK899" s="68" t="str" cm="1">
        <f t="array" ref="AK8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9" s="69" t="s">
        <v>69</v>
      </c>
      <c r="AM899" s="69">
        <v>45884</v>
      </c>
    </row>
    <row r="900" spans="1:39" ht="15" customHeight="1" x14ac:dyDescent="0.3">
      <c r="A900" s="68">
        <v>1047</v>
      </c>
      <c r="B900" s="68" t="s">
        <v>3412</v>
      </c>
      <c r="C900" s="69">
        <v>33355</v>
      </c>
      <c r="D900" s="68" t="s">
        <v>72</v>
      </c>
      <c r="E900" s="71" t="str">
        <f t="shared" si="4"/>
        <v>190620241047</v>
      </c>
      <c r="F900" s="68"/>
      <c r="G900" s="68">
        <v>5693360</v>
      </c>
      <c r="H900" s="68"/>
      <c r="I900" s="187" t="s">
        <v>5967</v>
      </c>
      <c r="J900" s="68" t="s">
        <v>5968</v>
      </c>
      <c r="K900" s="70" t="s">
        <v>5969</v>
      </c>
      <c r="L900" s="68" t="s">
        <v>5970</v>
      </c>
      <c r="M900" s="68" t="s">
        <v>3412</v>
      </c>
      <c r="N900" s="71">
        <v>5581998017278</v>
      </c>
      <c r="O900" s="71" t="s">
        <v>65</v>
      </c>
      <c r="P900" s="71"/>
      <c r="Q900" s="68" t="s">
        <v>5971</v>
      </c>
      <c r="R900" s="68" t="str" cm="1">
        <f t="array" ref="R900">_xlfn.IFS(BaseClientes[[#This Row],[tipoDeCliente]]="ADVISOR","ADVISOR",BaseClientes[[#This Row],[tipoDeCliente]]="FAMILIA","RETENCAO",BaseClientes[[#This Row],[tipoDeCliente]]="RETENCAO","RETENCAO",BaseClientes[[#This Row],[tipoDeCliente]]="NORMAL","CONSULTORIA",BaseClientes[[#This Row],[tipoDeCliente]]="HIBRIDO","CONSULTORIA")</f>
        <v>RETENCAO</v>
      </c>
      <c r="S900" s="68" t="s">
        <v>5972</v>
      </c>
      <c r="T900" s="68" t="s">
        <v>50</v>
      </c>
      <c r="U900" s="68" t="s">
        <v>5973</v>
      </c>
      <c r="V900" s="71">
        <v>5581998017278</v>
      </c>
      <c r="W900" s="69">
        <v>45462</v>
      </c>
      <c r="X900" s="69"/>
      <c r="Y900" s="68" t="s">
        <v>3825</v>
      </c>
      <c r="Z900" s="68" t="s">
        <v>5970</v>
      </c>
      <c r="AA900" s="68" t="s">
        <v>3412</v>
      </c>
      <c r="AB900" s="68" t="s">
        <v>3902</v>
      </c>
      <c r="AC900" s="68"/>
      <c r="AD900" s="68"/>
      <c r="AE900" s="68" t="s">
        <v>68</v>
      </c>
      <c r="AF900" s="72">
        <v>1</v>
      </c>
      <c r="AG900" s="68">
        <v>8</v>
      </c>
      <c r="AH900" s="68" t="s">
        <v>54</v>
      </c>
      <c r="AI900" s="68" t="s">
        <v>54</v>
      </c>
      <c r="AJ900" s="68" t="s">
        <v>54</v>
      </c>
      <c r="AK900" s="68" t="str" cm="1">
        <f t="array" ref="AK9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0" s="69" t="s">
        <v>58</v>
      </c>
      <c r="AM900" s="69"/>
    </row>
    <row r="901" spans="1:39" ht="15" customHeight="1" x14ac:dyDescent="0.3">
      <c r="A901" s="68">
        <v>1048</v>
      </c>
      <c r="B901" s="68" t="s">
        <v>3256</v>
      </c>
      <c r="C901" s="69">
        <v>30290</v>
      </c>
      <c r="D901" s="68" t="s">
        <v>72</v>
      </c>
      <c r="E901" s="71" t="str">
        <f t="shared" si="4"/>
        <v>110620241048</v>
      </c>
      <c r="F901" s="68"/>
      <c r="G901" s="68"/>
      <c r="H901" s="68"/>
      <c r="I901" s="68" t="s">
        <v>42</v>
      </c>
      <c r="J901" s="68" t="s">
        <v>5934</v>
      </c>
      <c r="K901" s="70" t="s">
        <v>5935</v>
      </c>
      <c r="L901" s="68" t="s">
        <v>5936</v>
      </c>
      <c r="M901" s="68" t="s">
        <v>3256</v>
      </c>
      <c r="N901" s="71">
        <v>5581992885160</v>
      </c>
      <c r="O901" s="71"/>
      <c r="P901" s="71"/>
      <c r="Q901" s="68" t="s">
        <v>7234</v>
      </c>
      <c r="R901" s="68" t="str" cm="1">
        <f t="array" ref="R901">_xlfn.IFS(BaseClientes[[#This Row],[tipoDeCliente]]="ADVISOR","ADVISOR",BaseClientes[[#This Row],[tipoDeCliente]]="FAMILIA","RETENCAO",BaseClientes[[#This Row],[tipoDeCliente]]="RETENCAO","RETENCAO",BaseClientes[[#This Row],[tipoDeCliente]]="NORMAL","CONSULTORIA",BaseClientes[[#This Row],[tipoDeCliente]]="HIBRIDO","CONSULTORIA")</f>
        <v>CONSULTORIA</v>
      </c>
      <c r="S901" s="68" t="s">
        <v>49</v>
      </c>
      <c r="T901" s="68" t="s">
        <v>50</v>
      </c>
      <c r="U901" s="68" t="s">
        <v>5937</v>
      </c>
      <c r="V901" s="71">
        <v>5581992885160</v>
      </c>
      <c r="W901" s="69">
        <v>45454</v>
      </c>
      <c r="X901" s="69"/>
      <c r="Y901" s="68" t="s">
        <v>3760</v>
      </c>
      <c r="Z901" s="68" t="s">
        <v>5938</v>
      </c>
      <c r="AA901" s="68" t="s">
        <v>3256</v>
      </c>
      <c r="AB901" s="68" t="s">
        <v>5596</v>
      </c>
      <c r="AC901" s="68"/>
      <c r="AD901" s="68"/>
      <c r="AE901" s="68" t="s">
        <v>176</v>
      </c>
      <c r="AF901" s="72">
        <v>1</v>
      </c>
      <c r="AG901" s="68">
        <v>8</v>
      </c>
      <c r="AH901" s="68" t="s">
        <v>54</v>
      </c>
      <c r="AI901" s="68" t="s">
        <v>54</v>
      </c>
      <c r="AJ901" s="68" t="s">
        <v>54</v>
      </c>
      <c r="AK901" s="68" t="str" cm="1">
        <f t="array" ref="AK9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1" s="69" t="s">
        <v>58</v>
      </c>
      <c r="AM901" s="69"/>
    </row>
    <row r="902" spans="1:39" ht="15" customHeight="1" x14ac:dyDescent="0.3">
      <c r="A902" s="68">
        <v>1049</v>
      </c>
      <c r="B902" s="68" t="s">
        <v>3260</v>
      </c>
      <c r="C902" s="69">
        <v>21299</v>
      </c>
      <c r="D902" s="68" t="s">
        <v>40</v>
      </c>
      <c r="E902" s="71" t="str">
        <f t="shared" si="4"/>
        <v>250620241049</v>
      </c>
      <c r="F902" s="68">
        <v>2681859</v>
      </c>
      <c r="G902" s="68"/>
      <c r="H902" s="68"/>
      <c r="I902" s="68" t="s">
        <v>5974</v>
      </c>
      <c r="J902" s="68" t="s">
        <v>5975</v>
      </c>
      <c r="K902" s="26" t="s">
        <v>5976</v>
      </c>
      <c r="L902" s="68" t="s">
        <v>5977</v>
      </c>
      <c r="M902" s="68" t="s">
        <v>3260</v>
      </c>
      <c r="N902" s="71">
        <v>5584999851492</v>
      </c>
      <c r="O902" s="71"/>
      <c r="P902" s="71"/>
      <c r="Q902" s="68" t="s">
        <v>66</v>
      </c>
      <c r="R902" s="68" t="str" cm="1">
        <f t="array" ref="R902">_xlfn.IFS(BaseClientes[[#This Row],[tipoDeCliente]]="ADVISOR","ADVISOR",BaseClientes[[#This Row],[tipoDeCliente]]="FAMILIA","RETENCAO",BaseClientes[[#This Row],[tipoDeCliente]]="RETENCAO","RETENCAO",BaseClientes[[#This Row],[tipoDeCliente]]="NORMAL","CONSULTORIA",BaseClientes[[#This Row],[tipoDeCliente]]="HIBRIDO","CONSULTORIA")</f>
        <v>CONSULTORIA</v>
      </c>
      <c r="S902" s="68" t="s">
        <v>349</v>
      </c>
      <c r="T902" s="68" t="s">
        <v>336</v>
      </c>
      <c r="U902" s="68" t="s">
        <v>5978</v>
      </c>
      <c r="V902" s="71">
        <v>5584999851492</v>
      </c>
      <c r="W902" s="69">
        <v>45468</v>
      </c>
      <c r="X902" s="69"/>
      <c r="Y902" s="68" t="s">
        <v>3764</v>
      </c>
      <c r="Z902" s="68" t="s">
        <v>5977</v>
      </c>
      <c r="AA902" s="68" t="s">
        <v>3260</v>
      </c>
      <c r="AB902" s="68" t="s">
        <v>4064</v>
      </c>
      <c r="AC902" s="68"/>
      <c r="AD902" s="68" t="s">
        <v>54</v>
      </c>
      <c r="AE902" s="68" t="s">
        <v>176</v>
      </c>
      <c r="AF902" s="72">
        <v>1</v>
      </c>
      <c r="AG902" s="68">
        <v>8</v>
      </c>
      <c r="AH902" s="68" t="s">
        <v>54</v>
      </c>
      <c r="AI902" s="68" t="s">
        <v>54</v>
      </c>
      <c r="AJ902" s="68" t="s">
        <v>54</v>
      </c>
      <c r="AK902" s="68" t="str" cm="1">
        <f t="array" ref="AK9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2" s="69" t="s">
        <v>58</v>
      </c>
      <c r="AM902" s="69"/>
    </row>
    <row r="903" spans="1:39" ht="15" customHeight="1" x14ac:dyDescent="0.3">
      <c r="A903" s="68">
        <v>1050</v>
      </c>
      <c r="B903" s="68" t="s">
        <v>3008</v>
      </c>
      <c r="C903" s="69">
        <v>31077</v>
      </c>
      <c r="D903" s="68" t="s">
        <v>40</v>
      </c>
      <c r="E903" s="71" t="str">
        <f t="shared" si="4"/>
        <v>260620241050</v>
      </c>
      <c r="F903" s="68"/>
      <c r="G903" s="68">
        <v>4792280</v>
      </c>
      <c r="H903" s="68"/>
      <c r="I903" s="68" t="s">
        <v>5989</v>
      </c>
      <c r="J903" s="68" t="s">
        <v>3009</v>
      </c>
      <c r="K903" s="105" t="s">
        <v>3010</v>
      </c>
      <c r="L903" s="68" t="s">
        <v>3011</v>
      </c>
      <c r="M903" s="68" t="s">
        <v>4411</v>
      </c>
      <c r="N903" s="71">
        <v>5511970340196</v>
      </c>
      <c r="O903" s="71"/>
      <c r="P903" s="71" t="s">
        <v>65</v>
      </c>
      <c r="Q903" s="68" t="s">
        <v>7234</v>
      </c>
      <c r="R903" s="68" t="str" cm="1">
        <f t="array" ref="R903">_xlfn.IFS(BaseClientes[[#This Row],[tipoDeCliente]]="ADVISOR","ADVISOR",BaseClientes[[#This Row],[tipoDeCliente]]="FAMILIA","RETENCAO",BaseClientes[[#This Row],[tipoDeCliente]]="RETENCAO","RETENCAO",BaseClientes[[#This Row],[tipoDeCliente]]="NORMAL","CONSULTORIA",BaseClientes[[#This Row],[tipoDeCliente]]="HIBRIDO","CONSULTORIA")</f>
        <v>CONSULTORIA</v>
      </c>
      <c r="S903" s="68" t="s">
        <v>2799</v>
      </c>
      <c r="T903" s="68" t="s">
        <v>185</v>
      </c>
      <c r="U903" s="68" t="s">
        <v>3012</v>
      </c>
      <c r="V903" s="71">
        <v>5511970340196</v>
      </c>
      <c r="W903" s="69">
        <v>45469</v>
      </c>
      <c r="X903" s="69"/>
      <c r="Y903" s="68" t="s">
        <v>2081</v>
      </c>
      <c r="Z903" s="68" t="s">
        <v>3011</v>
      </c>
      <c r="AA903" s="68" t="s">
        <v>3008</v>
      </c>
      <c r="AB903" s="68" t="s">
        <v>3905</v>
      </c>
      <c r="AC903" s="68" t="s">
        <v>53</v>
      </c>
      <c r="AD903" s="68" t="s">
        <v>54</v>
      </c>
      <c r="AE903" s="68" t="s">
        <v>176</v>
      </c>
      <c r="AF903" s="72">
        <v>1</v>
      </c>
      <c r="AG903" s="68">
        <v>2</v>
      </c>
      <c r="AH903" s="68" t="s">
        <v>54</v>
      </c>
      <c r="AI903" s="68" t="s">
        <v>56</v>
      </c>
      <c r="AJ903" s="68" t="s">
        <v>54</v>
      </c>
      <c r="AK903" s="68" t="str" cm="1">
        <f t="array" ref="AK9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3" s="69" t="s">
        <v>58</v>
      </c>
      <c r="AM903" s="69"/>
    </row>
    <row r="904" spans="1:39" ht="15" customHeight="1" x14ac:dyDescent="0.3">
      <c r="A904" s="68">
        <v>1051</v>
      </c>
      <c r="B904" s="68" t="s">
        <v>3133</v>
      </c>
      <c r="C904" s="69">
        <v>19328</v>
      </c>
      <c r="D904" s="68" t="s">
        <v>40</v>
      </c>
      <c r="E904" s="71" t="str">
        <f t="shared" si="4"/>
        <v>120920231051</v>
      </c>
      <c r="F904" s="68">
        <v>12618806</v>
      </c>
      <c r="G904" s="68"/>
      <c r="H904" s="68"/>
      <c r="I904" s="68" t="s">
        <v>4987</v>
      </c>
      <c r="J904" s="68" t="s">
        <v>4973</v>
      </c>
      <c r="K904" s="70" t="s">
        <v>4974</v>
      </c>
      <c r="L904" s="68" t="s">
        <v>4988</v>
      </c>
      <c r="M904" s="68" t="s">
        <v>3133</v>
      </c>
      <c r="N904" s="71">
        <v>5581996029409</v>
      </c>
      <c r="O904" s="71" t="s">
        <v>65</v>
      </c>
      <c r="P904" s="71"/>
      <c r="Q904" s="68" t="s">
        <v>66</v>
      </c>
      <c r="R904" s="68" t="str" cm="1">
        <f t="array" ref="R904">_xlfn.IFS(BaseClientes[[#This Row],[tipoDeCliente]]="ADVISOR","ADVISOR",BaseClientes[[#This Row],[tipoDeCliente]]="FAMILIA","RETENCAO",BaseClientes[[#This Row],[tipoDeCliente]]="RETENCAO","RETENCAO",BaseClientes[[#This Row],[tipoDeCliente]]="NORMAL","CONSULTORIA",BaseClientes[[#This Row],[tipoDeCliente]]="HIBRIDO","CONSULTORIA")</f>
        <v>RETENCAO</v>
      </c>
      <c r="S904" s="68" t="s">
        <v>1009</v>
      </c>
      <c r="T904" s="68" t="s">
        <v>50</v>
      </c>
      <c r="U904" s="68">
        <v>54783010</v>
      </c>
      <c r="V904" s="71">
        <v>5581996029409</v>
      </c>
      <c r="W904" s="69">
        <v>45181</v>
      </c>
      <c r="X904" s="69">
        <v>45181</v>
      </c>
      <c r="Y904" s="68" t="s">
        <v>3828</v>
      </c>
      <c r="Z904" s="68" t="s">
        <v>4988</v>
      </c>
      <c r="AA904" s="68" t="s">
        <v>3133</v>
      </c>
      <c r="AB904" s="68" t="s">
        <v>3950</v>
      </c>
      <c r="AC904" s="68" t="s">
        <v>53</v>
      </c>
      <c r="AD904" s="68" t="s">
        <v>54</v>
      </c>
      <c r="AE904" s="68" t="s">
        <v>68</v>
      </c>
      <c r="AF904" s="72">
        <v>0</v>
      </c>
      <c r="AG904" s="68"/>
      <c r="AH904" s="68" t="s">
        <v>54</v>
      </c>
      <c r="AI904" s="68" t="s">
        <v>56</v>
      </c>
      <c r="AJ904" s="68" t="s">
        <v>54</v>
      </c>
      <c r="AK904" s="68" t="str" cm="1">
        <f t="array" ref="AK9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4" s="69" t="s">
        <v>69</v>
      </c>
      <c r="AM904" s="69"/>
    </row>
    <row r="905" spans="1:39" ht="15" customHeight="1" x14ac:dyDescent="0.3">
      <c r="A905" s="68">
        <v>1052</v>
      </c>
      <c r="B905" s="68" t="s">
        <v>3261</v>
      </c>
      <c r="C905" s="69">
        <v>32583</v>
      </c>
      <c r="D905" s="68" t="s">
        <v>40</v>
      </c>
      <c r="E905" s="71" t="str">
        <f t="shared" si="4"/>
        <v>280620241052</v>
      </c>
      <c r="F905" s="68"/>
      <c r="G905" s="68">
        <v>1005069</v>
      </c>
      <c r="H905" s="68" t="s">
        <v>5990</v>
      </c>
      <c r="I905" s="68" t="s">
        <v>42</v>
      </c>
      <c r="J905" s="68" t="s">
        <v>5991</v>
      </c>
      <c r="K905" s="70" t="s">
        <v>5992</v>
      </c>
      <c r="L905" s="68" t="s">
        <v>3765</v>
      </c>
      <c r="M905" s="68" t="s">
        <v>3261</v>
      </c>
      <c r="N905" s="71">
        <v>5511939611571</v>
      </c>
      <c r="O905" s="71"/>
      <c r="P905" s="71"/>
      <c r="Q905" s="68" t="s">
        <v>66</v>
      </c>
      <c r="R905" s="68" t="str" cm="1">
        <f t="array" ref="R905">_xlfn.IFS(BaseClientes[[#This Row],[tipoDeCliente]]="ADVISOR","ADVISOR",BaseClientes[[#This Row],[tipoDeCliente]]="FAMILIA","RETENCAO",BaseClientes[[#This Row],[tipoDeCliente]]="RETENCAO","RETENCAO",BaseClientes[[#This Row],[tipoDeCliente]]="NORMAL","CONSULTORIA",BaseClientes[[#This Row],[tipoDeCliente]]="HIBRIDO","CONSULTORIA")</f>
        <v>CONSULTORIA</v>
      </c>
      <c r="S905" s="68" t="s">
        <v>49</v>
      </c>
      <c r="T905" s="68" t="s">
        <v>50</v>
      </c>
      <c r="U905" s="68" t="s">
        <v>4485</v>
      </c>
      <c r="V905" s="71">
        <v>5511939611571</v>
      </c>
      <c r="W905" s="69">
        <v>45471</v>
      </c>
      <c r="X905" s="69"/>
      <c r="Y905" s="68" t="s">
        <v>3765</v>
      </c>
      <c r="Z905" s="68" t="s">
        <v>3765</v>
      </c>
      <c r="AA905" s="68" t="s">
        <v>3261</v>
      </c>
      <c r="AB905" s="68" t="s">
        <v>3902</v>
      </c>
      <c r="AC905" s="68"/>
      <c r="AD905" s="68" t="s">
        <v>54</v>
      </c>
      <c r="AE905" s="68" t="s">
        <v>176</v>
      </c>
      <c r="AF905" s="72">
        <v>1</v>
      </c>
      <c r="AG905" s="68">
        <v>8</v>
      </c>
      <c r="AH905" s="68" t="s">
        <v>54</v>
      </c>
      <c r="AI905" s="68" t="s">
        <v>56</v>
      </c>
      <c r="AJ905" s="68" t="s">
        <v>54</v>
      </c>
      <c r="AK905" s="68" t="str" cm="1">
        <f t="array" ref="AK9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5" s="69" t="s">
        <v>69</v>
      </c>
      <c r="AM905" s="69">
        <v>45755</v>
      </c>
    </row>
    <row r="906" spans="1:39" ht="15" customHeight="1" x14ac:dyDescent="0.3">
      <c r="A906" s="68">
        <v>1053</v>
      </c>
      <c r="B906" s="68" t="s">
        <v>3262</v>
      </c>
      <c r="C906" s="69">
        <v>33272</v>
      </c>
      <c r="D906" s="68" t="s">
        <v>40</v>
      </c>
      <c r="E906" s="71" t="str">
        <f t="shared" si="4"/>
        <v>020720241053</v>
      </c>
      <c r="F906" s="68">
        <v>2928645</v>
      </c>
      <c r="G906" s="68"/>
      <c r="H906" s="68"/>
      <c r="I906" s="68" t="s">
        <v>5993</v>
      </c>
      <c r="J906" s="68" t="s">
        <v>5994</v>
      </c>
      <c r="K906" s="70" t="s">
        <v>5995</v>
      </c>
      <c r="L906" s="68" t="s">
        <v>5996</v>
      </c>
      <c r="M906" s="68" t="s">
        <v>3262</v>
      </c>
      <c r="N906" s="71">
        <v>5571996363525</v>
      </c>
      <c r="O906" s="71"/>
      <c r="P906" s="71"/>
      <c r="Q906" s="68" t="s">
        <v>5705</v>
      </c>
      <c r="R906" s="68" t="str" cm="1">
        <f t="array" ref="R906">_xlfn.IFS(BaseClientes[[#This Row],[tipoDeCliente]]="ADVISOR","ADVISOR",BaseClientes[[#This Row],[tipoDeCliente]]="FAMILIA","RETENCAO",BaseClientes[[#This Row],[tipoDeCliente]]="RETENCAO","RETENCAO",BaseClientes[[#This Row],[tipoDeCliente]]="NORMAL","CONSULTORIA",BaseClientes[[#This Row],[tipoDeCliente]]="HIBRIDO","CONSULTORIA")</f>
        <v>CONSULTORIA</v>
      </c>
      <c r="S906" s="68" t="s">
        <v>2799</v>
      </c>
      <c r="T906" s="68" t="s">
        <v>185</v>
      </c>
      <c r="U906" s="68" t="s">
        <v>5997</v>
      </c>
      <c r="V906" s="71">
        <v>5571996363525</v>
      </c>
      <c r="W906" s="69">
        <v>45475</v>
      </c>
      <c r="X906" s="69"/>
      <c r="Y906" s="68" t="s">
        <v>3766</v>
      </c>
      <c r="Z906" s="68" t="s">
        <v>5996</v>
      </c>
      <c r="AA906" s="68" t="s">
        <v>3262</v>
      </c>
      <c r="AB906" s="68" t="s">
        <v>769</v>
      </c>
      <c r="AC906" s="68"/>
      <c r="AD906" s="68"/>
      <c r="AE906" s="68" t="s">
        <v>176</v>
      </c>
      <c r="AF906" s="72">
        <v>1</v>
      </c>
      <c r="AG906" s="68">
        <v>8</v>
      </c>
      <c r="AH906" s="68" t="s">
        <v>54</v>
      </c>
      <c r="AI906" s="68" t="s">
        <v>56</v>
      </c>
      <c r="AJ906" s="68" t="s">
        <v>54</v>
      </c>
      <c r="AK906" s="68" t="str" cm="1">
        <f t="array" ref="AK9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6" s="69" t="s">
        <v>58</v>
      </c>
      <c r="AM906" s="69"/>
    </row>
    <row r="907" spans="1:39" ht="15" customHeight="1" x14ac:dyDescent="0.3">
      <c r="A907" s="68">
        <v>1054</v>
      </c>
      <c r="B907" s="68" t="s">
        <v>3113</v>
      </c>
      <c r="C907" s="69">
        <v>30427</v>
      </c>
      <c r="D907" s="68" t="s">
        <v>40</v>
      </c>
      <c r="E907" s="71" t="str">
        <f t="shared" si="4"/>
        <v>050720231054</v>
      </c>
      <c r="F907" s="68"/>
      <c r="G907" s="68"/>
      <c r="H907" s="68"/>
      <c r="I907" s="68" t="s">
        <v>42</v>
      </c>
      <c r="J907" s="68" t="s">
        <v>4776</v>
      </c>
      <c r="K907" s="70" t="s">
        <v>4777</v>
      </c>
      <c r="L907" s="68" t="s">
        <v>3807</v>
      </c>
      <c r="M907" s="68" t="s">
        <v>3113</v>
      </c>
      <c r="N907" s="71">
        <v>5577981012722</v>
      </c>
      <c r="O907" s="71" t="s">
        <v>106</v>
      </c>
      <c r="P907" s="71"/>
      <c r="Q907" s="68" t="s">
        <v>66</v>
      </c>
      <c r="R907" s="68" t="str" cm="1">
        <f t="array" ref="R907">_xlfn.IFS(BaseClientes[[#This Row],[tipoDeCliente]]="ADVISOR","ADVISOR",BaseClientes[[#This Row],[tipoDeCliente]]="FAMILIA","RETENCAO",BaseClientes[[#This Row],[tipoDeCliente]]="RETENCAO","RETENCAO",BaseClientes[[#This Row],[tipoDeCliente]]="NORMAL","CONSULTORIA",BaseClientes[[#This Row],[tipoDeCliente]]="HIBRIDO","CONSULTORIA")</f>
        <v>RETENCAO</v>
      </c>
      <c r="S907" s="68" t="s">
        <v>4778</v>
      </c>
      <c r="T907" s="68" t="s">
        <v>296</v>
      </c>
      <c r="U907" s="68" t="s">
        <v>4779</v>
      </c>
      <c r="V907" s="71">
        <v>5577981012722</v>
      </c>
      <c r="W907" s="69">
        <v>45112</v>
      </c>
      <c r="X907" s="69">
        <v>45117</v>
      </c>
      <c r="Y907" s="68" t="s">
        <v>3807</v>
      </c>
      <c r="Z907" s="68" t="s">
        <v>3807</v>
      </c>
      <c r="AA907" s="68" t="s">
        <v>3113</v>
      </c>
      <c r="AB907" s="68" t="s">
        <v>4780</v>
      </c>
      <c r="AC907" s="68" t="s">
        <v>53</v>
      </c>
      <c r="AD907" s="68" t="s">
        <v>54</v>
      </c>
      <c r="AE907" s="68" t="s">
        <v>68</v>
      </c>
      <c r="AF907" s="72">
        <v>0</v>
      </c>
      <c r="AG907" s="68"/>
      <c r="AH907" s="68" t="s">
        <v>54</v>
      </c>
      <c r="AI907" s="68" t="s">
        <v>54</v>
      </c>
      <c r="AJ907" s="68" t="s">
        <v>54</v>
      </c>
      <c r="AK907" s="68" t="str" cm="1">
        <f t="array" ref="AK9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7" s="69" t="s">
        <v>69</v>
      </c>
      <c r="AM907" s="69">
        <v>45532</v>
      </c>
    </row>
    <row r="908" spans="1:39" ht="15" customHeight="1" x14ac:dyDescent="0.3">
      <c r="A908" s="68">
        <v>1055</v>
      </c>
      <c r="B908" s="68" t="s">
        <v>3498</v>
      </c>
      <c r="C908" s="69">
        <v>31072</v>
      </c>
      <c r="D908" s="68" t="s">
        <v>72</v>
      </c>
      <c r="E908" s="71" t="str">
        <f t="shared" si="4"/>
        <v>050720231055</v>
      </c>
      <c r="F908" s="68"/>
      <c r="G908" s="68"/>
      <c r="H908" s="68"/>
      <c r="I908" s="68" t="s">
        <v>42</v>
      </c>
      <c r="J908" s="68" t="s">
        <v>4781</v>
      </c>
      <c r="K908" s="70" t="s">
        <v>4782</v>
      </c>
      <c r="L908" s="68" t="s">
        <v>3807</v>
      </c>
      <c r="M908" s="68" t="s">
        <v>3113</v>
      </c>
      <c r="N908" s="71">
        <v>5577981012722</v>
      </c>
      <c r="O908" s="71" t="s">
        <v>65</v>
      </c>
      <c r="P908" s="71"/>
      <c r="Q908" s="68" t="s">
        <v>66</v>
      </c>
      <c r="R908" s="68" t="str" cm="1">
        <f t="array" ref="R908">_xlfn.IFS(BaseClientes[[#This Row],[tipoDeCliente]]="ADVISOR","ADVISOR",BaseClientes[[#This Row],[tipoDeCliente]]="FAMILIA","RETENCAO",BaseClientes[[#This Row],[tipoDeCliente]]="RETENCAO","RETENCAO",BaseClientes[[#This Row],[tipoDeCliente]]="NORMAL","CONSULTORIA",BaseClientes[[#This Row],[tipoDeCliente]]="HIBRIDO","CONSULTORIA")</f>
        <v>RETENCAO</v>
      </c>
      <c r="S908" s="68" t="s">
        <v>4778</v>
      </c>
      <c r="T908" s="68" t="s">
        <v>296</v>
      </c>
      <c r="U908" s="68" t="s">
        <v>4779</v>
      </c>
      <c r="V908" s="71">
        <v>5577981012722</v>
      </c>
      <c r="W908" s="69">
        <v>45112</v>
      </c>
      <c r="X908" s="69">
        <v>45117</v>
      </c>
      <c r="Y908" s="68" t="s">
        <v>3807</v>
      </c>
      <c r="Z908" s="68" t="s">
        <v>3807</v>
      </c>
      <c r="AA908" s="68" t="s">
        <v>3113</v>
      </c>
      <c r="AB908" s="68" t="s">
        <v>3893</v>
      </c>
      <c r="AC908" s="68" t="s">
        <v>53</v>
      </c>
      <c r="AD908" s="68" t="s">
        <v>54</v>
      </c>
      <c r="AE908" s="68" t="s">
        <v>68</v>
      </c>
      <c r="AF908" s="72">
        <v>0</v>
      </c>
      <c r="AG908" s="68"/>
      <c r="AH908" s="68" t="s">
        <v>54</v>
      </c>
      <c r="AI908" s="68" t="s">
        <v>54</v>
      </c>
      <c r="AJ908" s="68" t="s">
        <v>54</v>
      </c>
      <c r="AK908" s="68" t="str" cm="1">
        <f t="array" ref="AK9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8" s="69" t="s">
        <v>69</v>
      </c>
      <c r="AM908" s="69">
        <v>45532</v>
      </c>
    </row>
    <row r="909" spans="1:39" ht="15" customHeight="1" x14ac:dyDescent="0.3">
      <c r="A909" s="68">
        <v>1056</v>
      </c>
      <c r="B909" s="68" t="s">
        <v>3263</v>
      </c>
      <c r="C909" s="69">
        <v>21299</v>
      </c>
      <c r="D909" s="68" t="s">
        <v>40</v>
      </c>
      <c r="E909" s="71" t="str">
        <f t="shared" si="4"/>
        <v>030720241056</v>
      </c>
      <c r="F909" s="68">
        <v>7659055</v>
      </c>
      <c r="G909" s="68"/>
      <c r="H909" s="68"/>
      <c r="I909" s="68" t="s">
        <v>5998</v>
      </c>
      <c r="J909" s="68" t="s">
        <v>5999</v>
      </c>
      <c r="K909" s="70" t="s">
        <v>6000</v>
      </c>
      <c r="L909" s="68" t="s">
        <v>6001</v>
      </c>
      <c r="M909" s="68" t="s">
        <v>3263</v>
      </c>
      <c r="N909" s="71">
        <v>5581991392161</v>
      </c>
      <c r="O909" s="71"/>
      <c r="P909" s="71"/>
      <c r="Q909" s="68" t="s">
        <v>66</v>
      </c>
      <c r="R909" s="68" t="str" cm="1">
        <f t="array" ref="R909">_xlfn.IFS(BaseClientes[[#This Row],[tipoDeCliente]]="ADVISOR","ADVISOR",BaseClientes[[#This Row],[tipoDeCliente]]="FAMILIA","RETENCAO",BaseClientes[[#This Row],[tipoDeCliente]]="RETENCAO","RETENCAO",BaseClientes[[#This Row],[tipoDeCliente]]="NORMAL","CONSULTORIA",BaseClientes[[#This Row],[tipoDeCliente]]="HIBRIDO","CONSULTORIA")</f>
        <v>CONSULTORIA</v>
      </c>
      <c r="S909" s="68" t="s">
        <v>49</v>
      </c>
      <c r="T909" s="68" t="s">
        <v>50</v>
      </c>
      <c r="U909" s="68" t="s">
        <v>5787</v>
      </c>
      <c r="V909" s="71">
        <v>5581991392161</v>
      </c>
      <c r="W909" s="69">
        <v>45476</v>
      </c>
      <c r="X909" s="69"/>
      <c r="Y909" s="68" t="s">
        <v>3767</v>
      </c>
      <c r="Z909" s="68" t="s">
        <v>6001</v>
      </c>
      <c r="AA909" s="68" t="s">
        <v>3263</v>
      </c>
      <c r="AB909" s="68" t="s">
        <v>3950</v>
      </c>
      <c r="AC909" s="68" t="s">
        <v>53</v>
      </c>
      <c r="AD909" s="68" t="s">
        <v>54</v>
      </c>
      <c r="AE909" s="68" t="s">
        <v>176</v>
      </c>
      <c r="AF909" s="72">
        <v>1</v>
      </c>
      <c r="AG909" s="68">
        <v>8</v>
      </c>
      <c r="AH909" s="68" t="s">
        <v>54</v>
      </c>
      <c r="AI909" s="68" t="s">
        <v>56</v>
      </c>
      <c r="AJ909" s="68" t="s">
        <v>54</v>
      </c>
      <c r="AK909" s="68" t="str" cm="1">
        <f t="array" ref="AK9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9" s="69" t="s">
        <v>58</v>
      </c>
      <c r="AM909" s="69"/>
    </row>
    <row r="910" spans="1:39" ht="15" customHeight="1" x14ac:dyDescent="0.3">
      <c r="A910" s="68">
        <v>1057</v>
      </c>
      <c r="B910" s="68" t="s">
        <v>3263</v>
      </c>
      <c r="C910" s="69">
        <v>21299</v>
      </c>
      <c r="D910" s="68" t="s">
        <v>40</v>
      </c>
      <c r="E910" s="71" t="str">
        <f t="shared" si="4"/>
        <v>030720241057</v>
      </c>
      <c r="F910" s="68">
        <v>4336972</v>
      </c>
      <c r="G910" s="68"/>
      <c r="H910" s="68"/>
      <c r="I910" s="68" t="s">
        <v>5998</v>
      </c>
      <c r="J910" s="68" t="s">
        <v>5999</v>
      </c>
      <c r="K910" s="70" t="s">
        <v>6000</v>
      </c>
      <c r="L910" s="68" t="s">
        <v>6001</v>
      </c>
      <c r="M910" s="68" t="s">
        <v>3263</v>
      </c>
      <c r="N910" s="71">
        <v>5581991392161</v>
      </c>
      <c r="O910" s="71"/>
      <c r="P910" s="71"/>
      <c r="Q910" s="68" t="s">
        <v>66</v>
      </c>
      <c r="R910" s="68" t="str" cm="1">
        <f t="array" ref="R910">_xlfn.IFS(BaseClientes[[#This Row],[tipoDeCliente]]="ADVISOR","ADVISOR",BaseClientes[[#This Row],[tipoDeCliente]]="FAMILIA","RETENCAO",BaseClientes[[#This Row],[tipoDeCliente]]="RETENCAO","RETENCAO",BaseClientes[[#This Row],[tipoDeCliente]]="NORMAL","CONSULTORIA",BaseClientes[[#This Row],[tipoDeCliente]]="HIBRIDO","CONSULTORIA")</f>
        <v>CONSULTORIA</v>
      </c>
      <c r="S910" s="68" t="s">
        <v>49</v>
      </c>
      <c r="T910" s="68" t="s">
        <v>50</v>
      </c>
      <c r="U910" s="68" t="s">
        <v>5787</v>
      </c>
      <c r="V910" s="71">
        <v>5581991392161</v>
      </c>
      <c r="W910" s="69">
        <v>45476</v>
      </c>
      <c r="X910" s="69"/>
      <c r="Y910" s="68" t="s">
        <v>3767</v>
      </c>
      <c r="Z910" s="68" t="s">
        <v>6001</v>
      </c>
      <c r="AA910" s="68" t="s">
        <v>3263</v>
      </c>
      <c r="AB910" s="68" t="s">
        <v>3950</v>
      </c>
      <c r="AC910" s="68" t="s">
        <v>53</v>
      </c>
      <c r="AD910" s="68" t="s">
        <v>54</v>
      </c>
      <c r="AE910" s="68" t="s">
        <v>176</v>
      </c>
      <c r="AF910" s="72">
        <v>1</v>
      </c>
      <c r="AG910" s="68">
        <v>8</v>
      </c>
      <c r="AH910" s="68" t="s">
        <v>54</v>
      </c>
      <c r="AI910" s="68" t="s">
        <v>56</v>
      </c>
      <c r="AJ910" s="68" t="s">
        <v>54</v>
      </c>
      <c r="AK910" s="68" t="str" cm="1">
        <f t="array" ref="AK9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0" s="69" t="s">
        <v>58</v>
      </c>
      <c r="AM910" s="69"/>
    </row>
    <row r="911" spans="1:39" ht="15" customHeight="1" x14ac:dyDescent="0.3">
      <c r="A911" s="68">
        <v>1058</v>
      </c>
      <c r="B911" s="68" t="s">
        <v>3264</v>
      </c>
      <c r="C911" s="69">
        <v>30241</v>
      </c>
      <c r="D911" s="68" t="s">
        <v>40</v>
      </c>
      <c r="E911" s="71" t="str">
        <f t="shared" si="4"/>
        <v>040720241058</v>
      </c>
      <c r="F911" s="68">
        <v>6874543</v>
      </c>
      <c r="G911" s="68">
        <v>3913268</v>
      </c>
      <c r="H911" s="68"/>
      <c r="I911" s="68" t="s">
        <v>6002</v>
      </c>
      <c r="J911" s="68" t="s">
        <v>6003</v>
      </c>
      <c r="K911" s="70" t="s">
        <v>6004</v>
      </c>
      <c r="L911" s="68" t="s">
        <v>6005</v>
      </c>
      <c r="M911" s="68" t="s">
        <v>3264</v>
      </c>
      <c r="N911" s="71">
        <v>5581991671691</v>
      </c>
      <c r="O911" s="71"/>
      <c r="P911" s="71"/>
      <c r="Q911" s="68" t="s">
        <v>66</v>
      </c>
      <c r="R911" s="68" t="str" cm="1">
        <f t="array" ref="R911">_xlfn.IFS(BaseClientes[[#This Row],[tipoDeCliente]]="ADVISOR","ADVISOR",BaseClientes[[#This Row],[tipoDeCliente]]="FAMILIA","RETENCAO",BaseClientes[[#This Row],[tipoDeCliente]]="RETENCAO","RETENCAO",BaseClientes[[#This Row],[tipoDeCliente]]="NORMAL","CONSULTORIA",BaseClientes[[#This Row],[tipoDeCliente]]="HIBRIDO","CONSULTORIA")</f>
        <v>CONSULTORIA</v>
      </c>
      <c r="S911" s="68" t="s">
        <v>49</v>
      </c>
      <c r="T911" s="68" t="s">
        <v>50</v>
      </c>
      <c r="U911" s="68" t="s">
        <v>6006</v>
      </c>
      <c r="V911" s="71">
        <v>5581991671961</v>
      </c>
      <c r="W911" s="69">
        <v>45477</v>
      </c>
      <c r="X911" s="69"/>
      <c r="Y911" s="68" t="s">
        <v>3768</v>
      </c>
      <c r="Z911" s="68" t="s">
        <v>6005</v>
      </c>
      <c r="AA911" s="68" t="s">
        <v>3264</v>
      </c>
      <c r="AB911" s="68" t="s">
        <v>3912</v>
      </c>
      <c r="AC911" s="68"/>
      <c r="AD911" s="68"/>
      <c r="AE911" s="68" t="s">
        <v>176</v>
      </c>
      <c r="AF911" s="72">
        <v>1</v>
      </c>
      <c r="AG911" s="68">
        <v>2</v>
      </c>
      <c r="AH911" s="68" t="s">
        <v>54</v>
      </c>
      <c r="AI911" s="68" t="s">
        <v>56</v>
      </c>
      <c r="AJ911" s="68" t="s">
        <v>54</v>
      </c>
      <c r="AK911" s="68" t="str" cm="1">
        <f t="array" ref="AK9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1" s="69" t="s">
        <v>58</v>
      </c>
      <c r="AM911" s="69"/>
    </row>
    <row r="912" spans="1:39" ht="15" customHeight="1" x14ac:dyDescent="0.3">
      <c r="A912" s="68">
        <v>1059</v>
      </c>
      <c r="B912" s="68" t="s">
        <v>3415</v>
      </c>
      <c r="C912" s="69">
        <v>35258</v>
      </c>
      <c r="D912" s="68" t="s">
        <v>72</v>
      </c>
      <c r="E912" s="71" t="str">
        <f t="shared" si="4"/>
        <v>050720241059</v>
      </c>
      <c r="F912" s="68"/>
      <c r="G912" s="68"/>
      <c r="H912" s="68"/>
      <c r="I912" s="68" t="s">
        <v>42</v>
      </c>
      <c r="J912" s="68" t="s">
        <v>6018</v>
      </c>
      <c r="K912" s="70" t="s">
        <v>6019</v>
      </c>
      <c r="L912" s="68" t="s">
        <v>3833</v>
      </c>
      <c r="M912" s="68" t="s">
        <v>3415</v>
      </c>
      <c r="N912" s="71">
        <v>5581995646627</v>
      </c>
      <c r="O912" s="71"/>
      <c r="P912" s="71"/>
      <c r="Q912" s="68" t="s">
        <v>1513</v>
      </c>
      <c r="R912" s="68" t="str" cm="1">
        <f t="array" ref="R912">_xlfn.IFS(BaseClientes[[#This Row],[tipoDeCliente]]="ADVISOR","ADVISOR",BaseClientes[[#This Row],[tipoDeCliente]]="FAMILIA","RETENCAO",BaseClientes[[#This Row],[tipoDeCliente]]="RETENCAO","RETENCAO",BaseClientes[[#This Row],[tipoDeCliente]]="NORMAL","CONSULTORIA",BaseClientes[[#This Row],[tipoDeCliente]]="HIBRIDO","CONSULTORIA")</f>
        <v>RETENCAO</v>
      </c>
      <c r="S912" s="68" t="s">
        <v>698</v>
      </c>
      <c r="T912" s="68" t="s">
        <v>296</v>
      </c>
      <c r="U912" s="68" t="s">
        <v>6020</v>
      </c>
      <c r="V912" s="71">
        <v>5581995646627</v>
      </c>
      <c r="W912" s="69">
        <v>45478</v>
      </c>
      <c r="X912" s="69"/>
      <c r="Y912" s="68" t="s">
        <v>3833</v>
      </c>
      <c r="Z912" s="68" t="s">
        <v>3833</v>
      </c>
      <c r="AA912" s="68" t="s">
        <v>3415</v>
      </c>
      <c r="AB912" s="68" t="s">
        <v>3893</v>
      </c>
      <c r="AC912" s="68"/>
      <c r="AD912" s="68"/>
      <c r="AE912" s="68" t="s">
        <v>68</v>
      </c>
      <c r="AF912" s="72">
        <v>0</v>
      </c>
      <c r="AG912" s="68"/>
      <c r="AH912" s="68" t="s">
        <v>54</v>
      </c>
      <c r="AI912" s="68" t="s">
        <v>54</v>
      </c>
      <c r="AJ912" s="68" t="s">
        <v>54</v>
      </c>
      <c r="AK912" s="68" t="str" cm="1">
        <f t="array" ref="AK9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2" s="69" t="s">
        <v>69</v>
      </c>
      <c r="AM912" s="69">
        <v>45803</v>
      </c>
    </row>
    <row r="913" spans="1:39" ht="15" customHeight="1" x14ac:dyDescent="0.3">
      <c r="A913" s="68">
        <v>1060</v>
      </c>
      <c r="B913" s="68" t="s">
        <v>3265</v>
      </c>
      <c r="C913" s="69">
        <v>33427</v>
      </c>
      <c r="D913" s="68" t="s">
        <v>40</v>
      </c>
      <c r="E913" s="71" t="str">
        <f t="shared" si="4"/>
        <v>040720241060</v>
      </c>
      <c r="F913" s="68">
        <v>2364459</v>
      </c>
      <c r="G913" s="68"/>
      <c r="H913" s="68"/>
      <c r="I913" s="68" t="s">
        <v>6007</v>
      </c>
      <c r="J913" s="68" t="s">
        <v>6008</v>
      </c>
      <c r="K913" s="105" t="s">
        <v>6009</v>
      </c>
      <c r="L913" s="68" t="s">
        <v>6010</v>
      </c>
      <c r="M913" s="68" t="s">
        <v>3265</v>
      </c>
      <c r="N913" s="71">
        <v>5583987738720</v>
      </c>
      <c r="O913" s="71"/>
      <c r="P913" s="71"/>
      <c r="Q913" s="68" t="s">
        <v>1749</v>
      </c>
      <c r="R913" s="68" t="str" cm="1">
        <f t="array" ref="R913">_xlfn.IFS(BaseClientes[[#This Row],[tipoDeCliente]]="ADVISOR","ADVISOR",BaseClientes[[#This Row],[tipoDeCliente]]="FAMILIA","RETENCAO",BaseClientes[[#This Row],[tipoDeCliente]]="RETENCAO","RETENCAO",BaseClientes[[#This Row],[tipoDeCliente]]="NORMAL","CONSULTORIA",BaseClientes[[#This Row],[tipoDeCliente]]="HIBRIDO","CONSULTORIA")</f>
        <v>CONSULTORIA</v>
      </c>
      <c r="S913" s="68" t="s">
        <v>2478</v>
      </c>
      <c r="T913" s="68" t="s">
        <v>196</v>
      </c>
      <c r="U913" s="68" t="s">
        <v>6011</v>
      </c>
      <c r="V913" s="71">
        <v>5583987738720</v>
      </c>
      <c r="W913" s="69">
        <v>45477</v>
      </c>
      <c r="X913" s="69"/>
      <c r="Y913" s="68" t="s">
        <v>3769</v>
      </c>
      <c r="Z913" s="68" t="s">
        <v>6010</v>
      </c>
      <c r="AA913" s="68" t="s">
        <v>3265</v>
      </c>
      <c r="AB913" s="68" t="s">
        <v>6012</v>
      </c>
      <c r="AC913" s="68"/>
      <c r="AD913" s="68" t="s">
        <v>54</v>
      </c>
      <c r="AE913" s="68" t="s">
        <v>176</v>
      </c>
      <c r="AF913" s="72">
        <v>1</v>
      </c>
      <c r="AG913" s="68">
        <v>2</v>
      </c>
      <c r="AH913" s="68" t="s">
        <v>54</v>
      </c>
      <c r="AI913" s="68" t="s">
        <v>54</v>
      </c>
      <c r="AJ913" s="68" t="s">
        <v>54</v>
      </c>
      <c r="AK913" s="68" t="str" cm="1">
        <f t="array" ref="AK9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3" s="69" t="s">
        <v>58</v>
      </c>
      <c r="AM913" s="69"/>
    </row>
    <row r="914" spans="1:39" ht="15" customHeight="1" x14ac:dyDescent="0.3">
      <c r="A914" s="68">
        <v>1061</v>
      </c>
      <c r="B914" s="68" t="s">
        <v>3410</v>
      </c>
      <c r="C914" s="69">
        <v>33357</v>
      </c>
      <c r="D914" s="68" t="s">
        <v>40</v>
      </c>
      <c r="E914" s="71" t="str">
        <f t="shared" si="4"/>
        <v>260620241061</v>
      </c>
      <c r="F914" s="68"/>
      <c r="G914" s="68">
        <v>5723065</v>
      </c>
      <c r="H914" s="68"/>
      <c r="I914" s="68" t="s">
        <v>5984</v>
      </c>
      <c r="J914" s="68" t="s">
        <v>5985</v>
      </c>
      <c r="K914" s="70" t="s">
        <v>5986</v>
      </c>
      <c r="L914" s="68" t="s">
        <v>5987</v>
      </c>
      <c r="M914" s="68" t="s">
        <v>3410</v>
      </c>
      <c r="N914" s="71">
        <v>5571991033954</v>
      </c>
      <c r="O914" s="71"/>
      <c r="P914" s="71"/>
      <c r="Q914" s="68" t="s">
        <v>1749</v>
      </c>
      <c r="R914" s="68" t="str" cm="1">
        <f t="array" ref="R914">_xlfn.IFS(BaseClientes[[#This Row],[tipoDeCliente]]="ADVISOR","ADVISOR",BaseClientes[[#This Row],[tipoDeCliente]]="FAMILIA","RETENCAO",BaseClientes[[#This Row],[tipoDeCliente]]="RETENCAO","RETENCAO",BaseClientes[[#This Row],[tipoDeCliente]]="NORMAL","CONSULTORIA",BaseClientes[[#This Row],[tipoDeCliente]]="HIBRIDO","CONSULTORIA")</f>
        <v>RETENCAO</v>
      </c>
      <c r="S914" s="68" t="s">
        <v>698</v>
      </c>
      <c r="T914" s="68" t="s">
        <v>296</v>
      </c>
      <c r="U914" s="68" t="s">
        <v>5983</v>
      </c>
      <c r="V914" s="71">
        <v>5571991033954</v>
      </c>
      <c r="W914" s="69">
        <v>45469</v>
      </c>
      <c r="X914" s="69"/>
      <c r="Y914" s="68" t="s">
        <v>3835</v>
      </c>
      <c r="Z914" s="68" t="s">
        <v>5987</v>
      </c>
      <c r="AA914" s="68" t="s">
        <v>3410</v>
      </c>
      <c r="AB914" s="68" t="s">
        <v>5988</v>
      </c>
      <c r="AC914" s="68"/>
      <c r="AD914" s="68" t="s">
        <v>54</v>
      </c>
      <c r="AE914" s="68" t="s">
        <v>68</v>
      </c>
      <c r="AF914" s="72">
        <v>0</v>
      </c>
      <c r="AG914" s="68"/>
      <c r="AH914" s="68" t="s">
        <v>54</v>
      </c>
      <c r="AI914" s="68" t="s">
        <v>54</v>
      </c>
      <c r="AJ914" s="68" t="s">
        <v>54</v>
      </c>
      <c r="AK914" s="68" t="str" cm="1">
        <f t="array" ref="AK9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4" s="69" t="s">
        <v>69</v>
      </c>
      <c r="AM914" s="69"/>
    </row>
    <row r="915" spans="1:39" ht="15" customHeight="1" x14ac:dyDescent="0.3">
      <c r="A915" s="68">
        <v>1062</v>
      </c>
      <c r="B915" s="68" t="s">
        <v>3411</v>
      </c>
      <c r="C915" s="69">
        <v>32906</v>
      </c>
      <c r="D915" s="68" t="s">
        <v>72</v>
      </c>
      <c r="E915" s="71" t="str">
        <f t="shared" si="4"/>
        <v>260620241062</v>
      </c>
      <c r="F915" s="68"/>
      <c r="G915" s="68">
        <v>3008512</v>
      </c>
      <c r="H915" s="68"/>
      <c r="I915" s="68" t="s">
        <v>5979</v>
      </c>
      <c r="J915" s="68" t="s">
        <v>5980</v>
      </c>
      <c r="K915" s="70" t="s">
        <v>5981</v>
      </c>
      <c r="L915" s="68" t="s">
        <v>5982</v>
      </c>
      <c r="M915" s="68" t="s">
        <v>3411</v>
      </c>
      <c r="N915" s="71">
        <v>5571991944106</v>
      </c>
      <c r="O915" s="71"/>
      <c r="P915" s="71"/>
      <c r="Q915" s="68" t="s">
        <v>1749</v>
      </c>
      <c r="R915" s="68" t="str" cm="1">
        <f t="array" ref="R915">_xlfn.IFS(BaseClientes[[#This Row],[tipoDeCliente]]="ADVISOR","ADVISOR",BaseClientes[[#This Row],[tipoDeCliente]]="FAMILIA","RETENCAO",BaseClientes[[#This Row],[tipoDeCliente]]="RETENCAO","RETENCAO",BaseClientes[[#This Row],[tipoDeCliente]]="NORMAL","CONSULTORIA",BaseClientes[[#This Row],[tipoDeCliente]]="HIBRIDO","CONSULTORIA")</f>
        <v>RETENCAO</v>
      </c>
      <c r="S915" s="68" t="s">
        <v>698</v>
      </c>
      <c r="T915" s="68" t="s">
        <v>296</v>
      </c>
      <c r="U915" s="68" t="s">
        <v>5983</v>
      </c>
      <c r="V915" s="71">
        <v>5571991944106</v>
      </c>
      <c r="W915" s="69">
        <v>45469</v>
      </c>
      <c r="X915" s="69"/>
      <c r="Y915" s="68" t="s">
        <v>3835</v>
      </c>
      <c r="Z915" s="68" t="s">
        <v>5982</v>
      </c>
      <c r="AA915" s="68" t="s">
        <v>3411</v>
      </c>
      <c r="AB915" s="68"/>
      <c r="AC915" s="68"/>
      <c r="AD915" s="68"/>
      <c r="AE915" s="68" t="s">
        <v>68</v>
      </c>
      <c r="AF915" s="72">
        <v>0</v>
      </c>
      <c r="AG915" s="68"/>
      <c r="AH915" s="68" t="s">
        <v>54</v>
      </c>
      <c r="AI915" s="68" t="s">
        <v>54</v>
      </c>
      <c r="AJ915" s="68" t="s">
        <v>54</v>
      </c>
      <c r="AK915" s="68" t="str" cm="1">
        <f t="array" ref="AK9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5" s="69" t="s">
        <v>69</v>
      </c>
      <c r="AM915" s="69"/>
    </row>
    <row r="916" spans="1:39" ht="15" customHeight="1" x14ac:dyDescent="0.3">
      <c r="A916" s="68">
        <v>1063</v>
      </c>
      <c r="B916" s="68" t="s">
        <v>6013</v>
      </c>
      <c r="C916" s="69">
        <v>34081</v>
      </c>
      <c r="D916" s="68" t="s">
        <v>72</v>
      </c>
      <c r="E916" s="71" t="str">
        <f t="shared" si="4"/>
        <v>040720241063</v>
      </c>
      <c r="F916" s="68">
        <v>15948246</v>
      </c>
      <c r="G916" s="68"/>
      <c r="H916" s="68"/>
      <c r="I916" s="68" t="s">
        <v>6014</v>
      </c>
      <c r="J916" s="68" t="s">
        <v>6015</v>
      </c>
      <c r="K916" s="108" t="s">
        <v>6016</v>
      </c>
      <c r="L916" s="68" t="s">
        <v>6017</v>
      </c>
      <c r="M916" s="68" t="s">
        <v>6013</v>
      </c>
      <c r="N916" s="71">
        <v>5571991033954</v>
      </c>
      <c r="O916" s="71"/>
      <c r="P916" s="71"/>
      <c r="Q916" s="68" t="s">
        <v>1749</v>
      </c>
      <c r="R916" s="68" t="str" cm="1">
        <f t="array" ref="R916">_xlfn.IFS(BaseClientes[[#This Row],[tipoDeCliente]]="ADVISOR","ADVISOR",BaseClientes[[#This Row],[tipoDeCliente]]="FAMILIA","RETENCAO",BaseClientes[[#This Row],[tipoDeCliente]]="RETENCAO","RETENCAO",BaseClientes[[#This Row],[tipoDeCliente]]="NORMAL","CONSULTORIA",BaseClientes[[#This Row],[tipoDeCliente]]="HIBRIDO","CONSULTORIA")</f>
        <v>CONSULTORIA</v>
      </c>
      <c r="S916" s="68" t="s">
        <v>2478</v>
      </c>
      <c r="T916" s="68" t="s">
        <v>196</v>
      </c>
      <c r="U916" s="68" t="s">
        <v>6011</v>
      </c>
      <c r="V916" s="71">
        <v>5583987738720</v>
      </c>
      <c r="W916" s="69">
        <v>45477</v>
      </c>
      <c r="X916" s="69"/>
      <c r="Y916" s="68" t="s">
        <v>3769</v>
      </c>
      <c r="Z916" s="68" t="s">
        <v>6010</v>
      </c>
      <c r="AA916" s="68" t="s">
        <v>3265</v>
      </c>
      <c r="AB916" s="68" t="s">
        <v>3893</v>
      </c>
      <c r="AC916" s="68"/>
      <c r="AD916" s="68" t="s">
        <v>54</v>
      </c>
      <c r="AE916" s="68" t="s">
        <v>176</v>
      </c>
      <c r="AF916" s="72">
        <v>1</v>
      </c>
      <c r="AG916" s="68">
        <v>2</v>
      </c>
      <c r="AH916" s="68" t="s">
        <v>54</v>
      </c>
      <c r="AI916" s="68" t="s">
        <v>54</v>
      </c>
      <c r="AJ916" s="68" t="s">
        <v>54</v>
      </c>
      <c r="AK916" s="68" t="str" cm="1">
        <f t="array" ref="AK9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6" s="69" t="s">
        <v>58</v>
      </c>
      <c r="AM916" s="69"/>
    </row>
    <row r="917" spans="1:39" ht="15" customHeight="1" x14ac:dyDescent="0.3">
      <c r="A917" s="68">
        <v>1064</v>
      </c>
      <c r="B917" s="68" t="s">
        <v>3268</v>
      </c>
      <c r="C917" s="69">
        <v>30916</v>
      </c>
      <c r="D917" s="68" t="s">
        <v>72</v>
      </c>
      <c r="E917" s="71" t="str">
        <f t="shared" si="4"/>
        <v>090720241064</v>
      </c>
      <c r="F917" s="68">
        <v>15713652</v>
      </c>
      <c r="G917" s="68"/>
      <c r="H917" s="68" t="s">
        <v>6030</v>
      </c>
      <c r="I917" s="68" t="s">
        <v>6031</v>
      </c>
      <c r="J917" s="68" t="s">
        <v>6032</v>
      </c>
      <c r="K917" s="108" t="s">
        <v>6033</v>
      </c>
      <c r="L917" s="68" t="s">
        <v>6034</v>
      </c>
      <c r="M917" s="68" t="s">
        <v>3268</v>
      </c>
      <c r="N917" s="71">
        <v>5511999886614</v>
      </c>
      <c r="O917" s="71"/>
      <c r="P917" s="71"/>
      <c r="Q917" s="68" t="s">
        <v>1073</v>
      </c>
      <c r="R917" s="68" t="str" cm="1">
        <f t="array" ref="R917">_xlfn.IFS(BaseClientes[[#This Row],[tipoDeCliente]]="ADVISOR","ADVISOR",BaseClientes[[#This Row],[tipoDeCliente]]="FAMILIA","RETENCAO",BaseClientes[[#This Row],[tipoDeCliente]]="RETENCAO","RETENCAO",BaseClientes[[#This Row],[tipoDeCliente]]="NORMAL","CONSULTORIA",BaseClientes[[#This Row],[tipoDeCliente]]="HIBRIDO","CONSULTORIA")</f>
        <v>CONSULTORIA</v>
      </c>
      <c r="S917" s="68" t="s">
        <v>2799</v>
      </c>
      <c r="T917" s="68" t="s">
        <v>185</v>
      </c>
      <c r="U917" s="68" t="s">
        <v>6035</v>
      </c>
      <c r="V917" s="71">
        <v>5511999886614</v>
      </c>
      <c r="W917" s="69">
        <v>45482</v>
      </c>
      <c r="X917" s="69"/>
      <c r="Y917" s="68" t="s">
        <v>3770</v>
      </c>
      <c r="Z917" s="68" t="s">
        <v>6034</v>
      </c>
      <c r="AA917" s="68" t="s">
        <v>3268</v>
      </c>
      <c r="AB917" s="68" t="s">
        <v>6036</v>
      </c>
      <c r="AC917" s="68" t="s">
        <v>53</v>
      </c>
      <c r="AD917" s="68" t="s">
        <v>54</v>
      </c>
      <c r="AE917" s="68" t="s">
        <v>176</v>
      </c>
      <c r="AF917" s="72">
        <v>1</v>
      </c>
      <c r="AG917" s="68" t="s">
        <v>1073</v>
      </c>
      <c r="AH917" s="68" t="s">
        <v>54</v>
      </c>
      <c r="AI917" s="68" t="s">
        <v>56</v>
      </c>
      <c r="AJ917" s="68" t="s">
        <v>54</v>
      </c>
      <c r="AK917" s="68" t="str" cm="1">
        <f t="array" ref="AK9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7" s="69" t="s">
        <v>58</v>
      </c>
      <c r="AM917" s="69"/>
    </row>
    <row r="918" spans="1:39" ht="15" customHeight="1" x14ac:dyDescent="0.3">
      <c r="A918" s="68">
        <v>1065</v>
      </c>
      <c r="B918" s="68" t="s">
        <v>3267</v>
      </c>
      <c r="C918" s="69">
        <v>29816</v>
      </c>
      <c r="D918" s="68" t="s">
        <v>72</v>
      </c>
      <c r="E918" s="71" t="str">
        <f t="shared" si="4"/>
        <v>090720241065</v>
      </c>
      <c r="F918" s="68">
        <v>8828984</v>
      </c>
      <c r="G918" s="68">
        <v>4068308</v>
      </c>
      <c r="H918" s="68"/>
      <c r="I918" s="68" t="s">
        <v>6021</v>
      </c>
      <c r="J918" s="68" t="s">
        <v>6022</v>
      </c>
      <c r="K918" s="108" t="s">
        <v>6023</v>
      </c>
      <c r="L918" s="68" t="s">
        <v>6024</v>
      </c>
      <c r="M918" s="68" t="s">
        <v>3267</v>
      </c>
      <c r="N918" s="71">
        <v>5581999048880</v>
      </c>
      <c r="O918" s="71"/>
      <c r="P918" s="71"/>
      <c r="Q918" s="68" t="s">
        <v>66</v>
      </c>
      <c r="R918" s="68" t="str" cm="1">
        <f t="array" ref="R918">_xlfn.IFS(BaseClientes[[#This Row],[tipoDeCliente]]="ADVISOR","ADVISOR",BaseClientes[[#This Row],[tipoDeCliente]]="FAMILIA","RETENCAO",BaseClientes[[#This Row],[tipoDeCliente]]="RETENCAO","RETENCAO",BaseClientes[[#This Row],[tipoDeCliente]]="NORMAL","CONSULTORIA",BaseClientes[[#This Row],[tipoDeCliente]]="HIBRIDO","CONSULTORIA")</f>
        <v>CONSULTORIA</v>
      </c>
      <c r="S918" s="68" t="s">
        <v>49</v>
      </c>
      <c r="T918" s="68" t="s">
        <v>50</v>
      </c>
      <c r="U918" s="68" t="s">
        <v>6025</v>
      </c>
      <c r="V918" s="71">
        <v>5581999048880</v>
      </c>
      <c r="W918" s="69">
        <v>45482</v>
      </c>
      <c r="X918" s="69"/>
      <c r="Y918" s="68" t="s">
        <v>1029</v>
      </c>
      <c r="Z918" s="68" t="s">
        <v>6026</v>
      </c>
      <c r="AA918" s="68" t="s">
        <v>3266</v>
      </c>
      <c r="AB918" s="68" t="s">
        <v>3902</v>
      </c>
      <c r="AC918" s="68"/>
      <c r="AD918" s="68" t="s">
        <v>54</v>
      </c>
      <c r="AE918" s="68" t="s">
        <v>176</v>
      </c>
      <c r="AF918" s="72">
        <v>1</v>
      </c>
      <c r="AG918" s="68">
        <v>1</v>
      </c>
      <c r="AH918" s="68" t="s">
        <v>54</v>
      </c>
      <c r="AI918" s="68" t="s">
        <v>54</v>
      </c>
      <c r="AJ918" s="68" t="s">
        <v>54</v>
      </c>
      <c r="AK918" s="68" t="str" cm="1">
        <f t="array" ref="AK9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8" s="69" t="s">
        <v>58</v>
      </c>
      <c r="AM918" s="69"/>
    </row>
    <row r="919" spans="1:39" ht="15" customHeight="1" x14ac:dyDescent="0.3">
      <c r="A919" s="68">
        <v>1066</v>
      </c>
      <c r="B919" s="68" t="s">
        <v>3266</v>
      </c>
      <c r="C919" s="69">
        <v>26871</v>
      </c>
      <c r="D919" s="68" t="s">
        <v>40</v>
      </c>
      <c r="E919" s="71" t="str">
        <f t="shared" si="4"/>
        <v>090720241066</v>
      </c>
      <c r="F919" s="68">
        <v>4688662</v>
      </c>
      <c r="G919" s="68"/>
      <c r="H919" s="68"/>
      <c r="I919" s="68" t="s">
        <v>6027</v>
      </c>
      <c r="J919" s="68" t="s">
        <v>6028</v>
      </c>
      <c r="K919" s="105" t="s">
        <v>6029</v>
      </c>
      <c r="L919" s="68" t="s">
        <v>6026</v>
      </c>
      <c r="M919" s="68" t="s">
        <v>3266</v>
      </c>
      <c r="N919" s="71">
        <v>5581997217624</v>
      </c>
      <c r="O919" s="71"/>
      <c r="P919" s="71"/>
      <c r="Q919" s="68" t="s">
        <v>66</v>
      </c>
      <c r="R919" s="68" t="str" cm="1">
        <f t="array" ref="R919">_xlfn.IFS(BaseClientes[[#This Row],[tipoDeCliente]]="ADVISOR","ADVISOR",BaseClientes[[#This Row],[tipoDeCliente]]="FAMILIA","RETENCAO",BaseClientes[[#This Row],[tipoDeCliente]]="RETENCAO","RETENCAO",BaseClientes[[#This Row],[tipoDeCliente]]="NORMAL","CONSULTORIA",BaseClientes[[#This Row],[tipoDeCliente]]="HIBRIDO","CONSULTORIA")</f>
        <v>CONSULTORIA</v>
      </c>
      <c r="S919" s="68" t="s">
        <v>49</v>
      </c>
      <c r="T919" s="68" t="s">
        <v>50</v>
      </c>
      <c r="U919" s="68" t="s">
        <v>6025</v>
      </c>
      <c r="V919" s="71">
        <v>5581997217624</v>
      </c>
      <c r="W919" s="69">
        <v>45482</v>
      </c>
      <c r="X919" s="69"/>
      <c r="Y919" s="68" t="s">
        <v>1029</v>
      </c>
      <c r="Z919" s="68" t="s">
        <v>6026</v>
      </c>
      <c r="AA919" s="68" t="s">
        <v>3266</v>
      </c>
      <c r="AB919" s="68" t="s">
        <v>3894</v>
      </c>
      <c r="AC919" s="68"/>
      <c r="AD919" s="68" t="s">
        <v>54</v>
      </c>
      <c r="AE919" s="68" t="s">
        <v>176</v>
      </c>
      <c r="AF919" s="72">
        <v>1</v>
      </c>
      <c r="AG919" s="68">
        <v>1</v>
      </c>
      <c r="AH919" s="68" t="s">
        <v>54</v>
      </c>
      <c r="AI919" s="68" t="s">
        <v>54</v>
      </c>
      <c r="AJ919" s="68" t="s">
        <v>54</v>
      </c>
      <c r="AK919" s="68" t="str" cm="1">
        <f t="array" ref="AK9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9" s="69" t="s">
        <v>58</v>
      </c>
      <c r="AM919" s="69"/>
    </row>
    <row r="920" spans="1:39" ht="15" customHeight="1" x14ac:dyDescent="0.3">
      <c r="A920" s="68">
        <v>1067</v>
      </c>
      <c r="B920" s="68" t="s">
        <v>6037</v>
      </c>
      <c r="C920" s="69">
        <v>39261</v>
      </c>
      <c r="D920" s="68" t="s">
        <v>40</v>
      </c>
      <c r="E920" s="71" t="str">
        <f t="shared" si="4"/>
        <v>150720241067</v>
      </c>
      <c r="F920" s="68"/>
      <c r="G920" s="68">
        <v>5744152</v>
      </c>
      <c r="H920" s="68"/>
      <c r="I920" s="187" t="s">
        <v>6038</v>
      </c>
      <c r="J920" s="68" t="s">
        <v>6039</v>
      </c>
      <c r="K920" s="108" t="s">
        <v>6040</v>
      </c>
      <c r="L920" s="68" t="s">
        <v>6041</v>
      </c>
      <c r="M920" s="68" t="s">
        <v>6037</v>
      </c>
      <c r="N920" s="71">
        <v>5571987935807</v>
      </c>
      <c r="O920" s="71"/>
      <c r="P920" s="71"/>
      <c r="Q920" s="68" t="s">
        <v>1749</v>
      </c>
      <c r="R920" s="68" t="str" cm="1">
        <f t="array" ref="R920">_xlfn.IFS(BaseClientes[[#This Row],[tipoDeCliente]]="ADVISOR","ADVISOR",BaseClientes[[#This Row],[tipoDeCliente]]="FAMILIA","RETENCAO",BaseClientes[[#This Row],[tipoDeCliente]]="RETENCAO","RETENCAO",BaseClientes[[#This Row],[tipoDeCliente]]="NORMAL","CONSULTORIA",BaseClientes[[#This Row],[tipoDeCliente]]="HIBRIDO","CONSULTORIA")</f>
        <v>CONSULTORIA</v>
      </c>
      <c r="S920" s="68" t="s">
        <v>698</v>
      </c>
      <c r="T920" s="68" t="s">
        <v>296</v>
      </c>
      <c r="U920" s="68" t="s">
        <v>5226</v>
      </c>
      <c r="V920" s="71">
        <v>5571987935807</v>
      </c>
      <c r="W920" s="69">
        <v>45488</v>
      </c>
      <c r="X920" s="69"/>
      <c r="Y920" s="68" t="s">
        <v>3687</v>
      </c>
      <c r="Z920" s="68" t="s">
        <v>5227</v>
      </c>
      <c r="AA920" s="68" t="s">
        <v>3160</v>
      </c>
      <c r="AB920" s="68" t="s">
        <v>151</v>
      </c>
      <c r="AC920" s="68"/>
      <c r="AD920" s="68"/>
      <c r="AE920" s="68" t="s">
        <v>176</v>
      </c>
      <c r="AF920" s="72">
        <v>1</v>
      </c>
      <c r="AG920" s="68">
        <v>8</v>
      </c>
      <c r="AH920" s="68" t="s">
        <v>54</v>
      </c>
      <c r="AI920" s="68" t="s">
        <v>56</v>
      </c>
      <c r="AJ920" s="68" t="s">
        <v>54</v>
      </c>
      <c r="AK920" s="68" t="str" cm="1">
        <f t="array" ref="AK9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0" s="69" t="s">
        <v>58</v>
      </c>
      <c r="AM920" s="69"/>
    </row>
    <row r="921" spans="1:39" ht="15" customHeight="1" x14ac:dyDescent="0.3">
      <c r="A921" s="68">
        <v>1068</v>
      </c>
      <c r="B921" s="68" t="s">
        <v>3269</v>
      </c>
      <c r="C921" s="69">
        <v>30900</v>
      </c>
      <c r="D921" s="68" t="s">
        <v>40</v>
      </c>
      <c r="E921" s="71" t="str">
        <f t="shared" si="4"/>
        <v>160720241068</v>
      </c>
      <c r="F921" s="68">
        <v>14461093</v>
      </c>
      <c r="G921" s="68">
        <v>8437401</v>
      </c>
      <c r="H921" s="68"/>
      <c r="I921" s="68" t="s">
        <v>6049</v>
      </c>
      <c r="J921" s="68" t="s">
        <v>6050</v>
      </c>
      <c r="K921" s="108" t="s">
        <v>6045</v>
      </c>
      <c r="L921" s="68" t="s">
        <v>6048</v>
      </c>
      <c r="M921" s="68" t="s">
        <v>3269</v>
      </c>
      <c r="N921" s="71">
        <v>5511968425285</v>
      </c>
      <c r="O921" s="71"/>
      <c r="P921" s="71"/>
      <c r="Q921" s="68" t="s">
        <v>66</v>
      </c>
      <c r="R921" s="68" t="str" cm="1">
        <f t="array" ref="R921">_xlfn.IFS(BaseClientes[[#This Row],[tipoDeCliente]]="ADVISOR","ADVISOR",BaseClientes[[#This Row],[tipoDeCliente]]="FAMILIA","RETENCAO",BaseClientes[[#This Row],[tipoDeCliente]]="RETENCAO","RETENCAO",BaseClientes[[#This Row],[tipoDeCliente]]="NORMAL","CONSULTORIA",BaseClientes[[#This Row],[tipoDeCliente]]="HIBRIDO","CONSULTORIA")</f>
        <v>CONSULTORIA</v>
      </c>
      <c r="S921" s="68" t="s">
        <v>2799</v>
      </c>
      <c r="T921" s="68" t="s">
        <v>185</v>
      </c>
      <c r="U921" s="68" t="s">
        <v>6047</v>
      </c>
      <c r="V921" s="71">
        <v>5511968425285</v>
      </c>
      <c r="W921" s="69">
        <v>45489</v>
      </c>
      <c r="X921" s="69"/>
      <c r="Y921" s="68" t="s">
        <v>3772</v>
      </c>
      <c r="Z921" s="68" t="s">
        <v>6048</v>
      </c>
      <c r="AA921" s="68" t="s">
        <v>3269</v>
      </c>
      <c r="AB921" s="68" t="s">
        <v>3912</v>
      </c>
      <c r="AC921" s="68"/>
      <c r="AD921" s="68" t="s">
        <v>56</v>
      </c>
      <c r="AE921" s="68" t="s">
        <v>176</v>
      </c>
      <c r="AF921" s="72">
        <v>1</v>
      </c>
      <c r="AG921" s="68">
        <v>9</v>
      </c>
      <c r="AH921" s="68" t="s">
        <v>54</v>
      </c>
      <c r="AI921" s="68" t="s">
        <v>56</v>
      </c>
      <c r="AJ921" s="68" t="s">
        <v>54</v>
      </c>
      <c r="AK921" s="68" t="str" cm="1">
        <f t="array" ref="AK9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1" s="69" t="s">
        <v>58</v>
      </c>
      <c r="AM921" s="69"/>
    </row>
    <row r="922" spans="1:39" ht="15" customHeight="1" x14ac:dyDescent="0.3">
      <c r="A922" s="68">
        <v>1069</v>
      </c>
      <c r="B922" s="68" t="s">
        <v>3270</v>
      </c>
      <c r="C922" s="69">
        <v>32346</v>
      </c>
      <c r="D922" s="68" t="s">
        <v>40</v>
      </c>
      <c r="E922" s="71" t="str">
        <f t="shared" si="4"/>
        <v>160720241069</v>
      </c>
      <c r="F922" s="68">
        <v>523731</v>
      </c>
      <c r="G922" s="68">
        <v>858188</v>
      </c>
      <c r="H922" s="68"/>
      <c r="I922" s="68" t="s">
        <v>6055</v>
      </c>
      <c r="J922" s="68" t="s">
        <v>6056</v>
      </c>
      <c r="K922" s="108" t="s">
        <v>6057</v>
      </c>
      <c r="L922" s="68" t="s">
        <v>6058</v>
      </c>
      <c r="M922" s="68" t="s">
        <v>3270</v>
      </c>
      <c r="N922" s="71">
        <v>5581999266427</v>
      </c>
      <c r="O922" s="71"/>
      <c r="P922" s="71"/>
      <c r="Q922" s="68" t="s">
        <v>66</v>
      </c>
      <c r="R922" s="68" t="str" cm="1">
        <f t="array" ref="R922">_xlfn.IFS(BaseClientes[[#This Row],[tipoDeCliente]]="ADVISOR","ADVISOR",BaseClientes[[#This Row],[tipoDeCliente]]="FAMILIA","RETENCAO",BaseClientes[[#This Row],[tipoDeCliente]]="RETENCAO","RETENCAO",BaseClientes[[#This Row],[tipoDeCliente]]="NORMAL","CONSULTORIA",BaseClientes[[#This Row],[tipoDeCliente]]="HIBRIDO","CONSULTORIA")</f>
        <v>CONSULTORIA</v>
      </c>
      <c r="S922" s="68" t="s">
        <v>49</v>
      </c>
      <c r="T922" s="68" t="s">
        <v>50</v>
      </c>
      <c r="U922" s="68" t="s">
        <v>6059</v>
      </c>
      <c r="V922" s="71">
        <v>5581999266427</v>
      </c>
      <c r="W922" s="69">
        <v>45489</v>
      </c>
      <c r="X922" s="69"/>
      <c r="Y922" s="68" t="s">
        <v>3773</v>
      </c>
      <c r="Z922" s="68" t="s">
        <v>6058</v>
      </c>
      <c r="AA922" s="68" t="s">
        <v>3270</v>
      </c>
      <c r="AB922" s="68" t="s">
        <v>3995</v>
      </c>
      <c r="AC922" s="68"/>
      <c r="AD922" s="68" t="s">
        <v>54</v>
      </c>
      <c r="AE922" s="68" t="s">
        <v>176</v>
      </c>
      <c r="AF922" s="72">
        <v>1</v>
      </c>
      <c r="AG922" s="68">
        <v>8</v>
      </c>
      <c r="AH922" s="68" t="s">
        <v>54</v>
      </c>
      <c r="AI922" s="68" t="s">
        <v>56</v>
      </c>
      <c r="AJ922" s="68" t="s">
        <v>54</v>
      </c>
      <c r="AK922" s="68" t="str" cm="1">
        <f t="array" ref="AK9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2" s="69" t="s">
        <v>58</v>
      </c>
      <c r="AM922" s="69"/>
    </row>
    <row r="923" spans="1:39" ht="15" customHeight="1" x14ac:dyDescent="0.3">
      <c r="A923" s="68">
        <v>1070</v>
      </c>
      <c r="B923" s="68" t="s">
        <v>3230</v>
      </c>
      <c r="C923" s="69">
        <v>29481</v>
      </c>
      <c r="D923" s="68" t="s">
        <v>40</v>
      </c>
      <c r="E923" s="71" t="str">
        <f t="shared" si="4"/>
        <v>180420241070</v>
      </c>
      <c r="F923" s="68"/>
      <c r="G923" s="68">
        <v>5755915</v>
      </c>
      <c r="H923" s="68"/>
      <c r="I923" s="68" t="s">
        <v>5726</v>
      </c>
      <c r="J923" s="68" t="s">
        <v>5727</v>
      </c>
      <c r="K923" s="70" t="s">
        <v>5728</v>
      </c>
      <c r="L923" s="68" t="s">
        <v>5729</v>
      </c>
      <c r="M923" s="68" t="s">
        <v>3230</v>
      </c>
      <c r="N923" s="71">
        <v>5581991671717</v>
      </c>
      <c r="O923" s="71"/>
      <c r="P923" s="71"/>
      <c r="Q923" s="68" t="s">
        <v>66</v>
      </c>
      <c r="R923" s="68" t="str" cm="1">
        <f t="array" ref="R923">_xlfn.IFS(BaseClientes[[#This Row],[tipoDeCliente]]="ADVISOR","ADVISOR",BaseClientes[[#This Row],[tipoDeCliente]]="FAMILIA","RETENCAO",BaseClientes[[#This Row],[tipoDeCliente]]="RETENCAO","RETENCAO",BaseClientes[[#This Row],[tipoDeCliente]]="NORMAL","CONSULTORIA",BaseClientes[[#This Row],[tipoDeCliente]]="HIBRIDO","CONSULTORIA")</f>
        <v>CONSULTORIA</v>
      </c>
      <c r="S923" s="68" t="s">
        <v>49</v>
      </c>
      <c r="T923" s="68" t="s">
        <v>50</v>
      </c>
      <c r="U923" s="68" t="s">
        <v>5663</v>
      </c>
      <c r="V923" s="71">
        <v>5581991671717</v>
      </c>
      <c r="W923" s="69">
        <v>45400</v>
      </c>
      <c r="X923" s="69"/>
      <c r="Y923" s="68" t="s">
        <v>3738</v>
      </c>
      <c r="Z923" s="68" t="s">
        <v>5729</v>
      </c>
      <c r="AA923" s="68" t="s">
        <v>3230</v>
      </c>
      <c r="AB923" s="68" t="s">
        <v>3894</v>
      </c>
      <c r="AC923" s="68"/>
      <c r="AD923" s="68" t="s">
        <v>56</v>
      </c>
      <c r="AE923" s="68" t="s">
        <v>176</v>
      </c>
      <c r="AF923" s="72">
        <v>1</v>
      </c>
      <c r="AG923" s="68">
        <v>9</v>
      </c>
      <c r="AH923" s="68" t="s">
        <v>54</v>
      </c>
      <c r="AI923" s="68" t="s">
        <v>56</v>
      </c>
      <c r="AJ923" s="68" t="s">
        <v>54</v>
      </c>
      <c r="AK923" s="68" t="str" cm="1">
        <f t="array" ref="AK9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3" s="69" t="s">
        <v>58</v>
      </c>
      <c r="AM923" s="69"/>
    </row>
    <row r="924" spans="1:39" ht="15" customHeight="1" x14ac:dyDescent="0.3">
      <c r="A924" s="68">
        <v>1071</v>
      </c>
      <c r="B924" s="68" t="s">
        <v>6060</v>
      </c>
      <c r="C924" s="69">
        <v>44611</v>
      </c>
      <c r="D924" s="68" t="s">
        <v>72</v>
      </c>
      <c r="E924" s="71" t="str">
        <f t="shared" si="4"/>
        <v>180720241071</v>
      </c>
      <c r="F924" s="68"/>
      <c r="G924" s="68">
        <v>5748919</v>
      </c>
      <c r="H924" s="68"/>
      <c r="I924" s="187" t="s">
        <v>6061</v>
      </c>
      <c r="J924" s="68" t="s">
        <v>6062</v>
      </c>
      <c r="K924" s="108" t="s">
        <v>6063</v>
      </c>
      <c r="L924" s="68" t="s">
        <v>6064</v>
      </c>
      <c r="M924" s="68" t="s">
        <v>6060</v>
      </c>
      <c r="N924" s="71">
        <v>5581988514775</v>
      </c>
      <c r="O924" s="71"/>
      <c r="P924" s="71"/>
      <c r="Q924" s="68" t="s">
        <v>1749</v>
      </c>
      <c r="R924" s="68" t="str" cm="1">
        <f t="array" ref="R924">_xlfn.IFS(BaseClientes[[#This Row],[tipoDeCliente]]="ADVISOR","ADVISOR",BaseClientes[[#This Row],[tipoDeCliente]]="FAMILIA","RETENCAO",BaseClientes[[#This Row],[tipoDeCliente]]="RETENCAO","RETENCAO",BaseClientes[[#This Row],[tipoDeCliente]]="NORMAL","CONSULTORIA",BaseClientes[[#This Row],[tipoDeCliente]]="HIBRIDO","CONSULTORIA")</f>
        <v>CONSULTORIA</v>
      </c>
      <c r="S924" s="68" t="s">
        <v>49</v>
      </c>
      <c r="T924" s="68" t="s">
        <v>50</v>
      </c>
      <c r="U924" s="68" t="s">
        <v>6065</v>
      </c>
      <c r="V924" s="71">
        <v>5581988514775</v>
      </c>
      <c r="W924" s="69">
        <v>45491</v>
      </c>
      <c r="X924" s="69"/>
      <c r="Y924" s="68" t="s">
        <v>4126</v>
      </c>
      <c r="Z924" s="68" t="s">
        <v>4168</v>
      </c>
      <c r="AA924" s="68" t="s">
        <v>1618</v>
      </c>
      <c r="AB924" s="68" t="s">
        <v>151</v>
      </c>
      <c r="AC924" s="68"/>
      <c r="AD924" s="68"/>
      <c r="AE924" s="68" t="s">
        <v>176</v>
      </c>
      <c r="AF924" s="72">
        <v>1</v>
      </c>
      <c r="AG924" s="68">
        <v>1</v>
      </c>
      <c r="AH924" s="68" t="s">
        <v>54</v>
      </c>
      <c r="AI924" s="68" t="s">
        <v>56</v>
      </c>
      <c r="AJ924" s="68" t="s">
        <v>54</v>
      </c>
      <c r="AK924" s="68" t="str" cm="1">
        <f t="array" ref="AK9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4" s="69" t="s">
        <v>58</v>
      </c>
      <c r="AM924" s="69"/>
    </row>
    <row r="925" spans="1:39" ht="15" customHeight="1" x14ac:dyDescent="0.3">
      <c r="A925" s="68">
        <v>1072</v>
      </c>
      <c r="B925" s="68" t="s">
        <v>3414</v>
      </c>
      <c r="C925" s="69">
        <v>36006</v>
      </c>
      <c r="D925" s="68" t="s">
        <v>72</v>
      </c>
      <c r="E925" s="71" t="str">
        <f t="shared" si="4"/>
        <v>180720241072</v>
      </c>
      <c r="F925" s="68">
        <v>15873775</v>
      </c>
      <c r="G925" s="68"/>
      <c r="H925" s="68"/>
      <c r="I925" s="68" t="s">
        <v>42</v>
      </c>
      <c r="J925" s="68" t="s">
        <v>6066</v>
      </c>
      <c r="K925" s="108" t="s">
        <v>6067</v>
      </c>
      <c r="L925" s="68" t="s">
        <v>6068</v>
      </c>
      <c r="M925" s="68" t="s">
        <v>3414</v>
      </c>
      <c r="N925" s="71">
        <v>5581988312734</v>
      </c>
      <c r="O925" s="71"/>
      <c r="P925" s="71"/>
      <c r="Q925" s="68" t="s">
        <v>3841</v>
      </c>
      <c r="R925" s="68" t="str" cm="1">
        <f t="array" ref="R925">_xlfn.IFS(BaseClientes[[#This Row],[tipoDeCliente]]="ADVISOR","ADVISOR",BaseClientes[[#This Row],[tipoDeCliente]]="FAMILIA","RETENCAO",BaseClientes[[#This Row],[tipoDeCliente]]="RETENCAO","RETENCAO",BaseClientes[[#This Row],[tipoDeCliente]]="NORMAL","CONSULTORIA",BaseClientes[[#This Row],[tipoDeCliente]]="HIBRIDO","CONSULTORIA")</f>
        <v>RETENCAO</v>
      </c>
      <c r="S925" s="68" t="s">
        <v>49</v>
      </c>
      <c r="T925" s="68" t="s">
        <v>50</v>
      </c>
      <c r="U925" s="68" t="s">
        <v>5254</v>
      </c>
      <c r="V925" s="71">
        <v>5581988312734</v>
      </c>
      <c r="W925" s="69">
        <v>45491</v>
      </c>
      <c r="X925" s="69"/>
      <c r="Y925" s="68" t="s">
        <v>3841</v>
      </c>
      <c r="Z925" s="68" t="s">
        <v>6068</v>
      </c>
      <c r="AA925" s="68" t="s">
        <v>3414</v>
      </c>
      <c r="AB925" s="68" t="s">
        <v>3893</v>
      </c>
      <c r="AC925" s="68"/>
      <c r="AD925" s="68"/>
      <c r="AE925" s="68" t="s">
        <v>68</v>
      </c>
      <c r="AF925" s="72">
        <v>0</v>
      </c>
      <c r="AG925" s="68"/>
      <c r="AH925" s="68" t="s">
        <v>54</v>
      </c>
      <c r="AI925" s="68" t="s">
        <v>56</v>
      </c>
      <c r="AJ925" s="68" t="s">
        <v>54</v>
      </c>
      <c r="AK925" s="68" t="str" cm="1">
        <f t="array" ref="AK9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5" s="69" t="s">
        <v>58</v>
      </c>
      <c r="AM925" s="69"/>
    </row>
    <row r="926" spans="1:39" ht="15" customHeight="1" x14ac:dyDescent="0.3">
      <c r="A926" s="68">
        <v>1073</v>
      </c>
      <c r="B926" s="68" t="s">
        <v>3271</v>
      </c>
      <c r="C926" s="69">
        <v>35688</v>
      </c>
      <c r="D926" s="68" t="s">
        <v>40</v>
      </c>
      <c r="E926" s="71" t="str">
        <f t="shared" si="4"/>
        <v>180720241073</v>
      </c>
      <c r="F926" s="68"/>
      <c r="G926" s="68">
        <v>5862857</v>
      </c>
      <c r="H926" s="68"/>
      <c r="I926" s="68" t="s">
        <v>6069</v>
      </c>
      <c r="J926" s="68" t="s">
        <v>6070</v>
      </c>
      <c r="K926" s="134" t="s">
        <v>6071</v>
      </c>
      <c r="L926" s="68" t="s">
        <v>6072</v>
      </c>
      <c r="M926" s="68" t="s">
        <v>3271</v>
      </c>
      <c r="N926" s="71">
        <v>5581992770885</v>
      </c>
      <c r="O926" s="71"/>
      <c r="P926" s="71"/>
      <c r="Q926" s="68" t="s">
        <v>5705</v>
      </c>
      <c r="R926" s="68" t="str" cm="1">
        <f t="array" ref="R926">_xlfn.IFS(BaseClientes[[#This Row],[tipoDeCliente]]="ADVISOR","ADVISOR",BaseClientes[[#This Row],[tipoDeCliente]]="FAMILIA","RETENCAO",BaseClientes[[#This Row],[tipoDeCliente]]="RETENCAO","RETENCAO",BaseClientes[[#This Row],[tipoDeCliente]]="NORMAL","CONSULTORIA",BaseClientes[[#This Row],[tipoDeCliente]]="HIBRIDO","CONSULTORIA")</f>
        <v>CONSULTORIA</v>
      </c>
      <c r="S926" s="68" t="s">
        <v>406</v>
      </c>
      <c r="T926" s="68" t="s">
        <v>407</v>
      </c>
      <c r="U926" s="68" t="s">
        <v>6073</v>
      </c>
      <c r="V926" s="71">
        <v>5581992770885</v>
      </c>
      <c r="W926" s="69">
        <v>45491</v>
      </c>
      <c r="X926" s="69"/>
      <c r="Y926" s="68" t="s">
        <v>3774</v>
      </c>
      <c r="Z926" s="68" t="s">
        <v>6072</v>
      </c>
      <c r="AA926" s="68" t="s">
        <v>3271</v>
      </c>
      <c r="AB926" s="68" t="s">
        <v>6074</v>
      </c>
      <c r="AC926" s="68"/>
      <c r="AD926" s="68" t="s">
        <v>56</v>
      </c>
      <c r="AE926" s="68" t="s">
        <v>176</v>
      </c>
      <c r="AF926" s="72">
        <v>1</v>
      </c>
      <c r="AG926" s="68">
        <v>9</v>
      </c>
      <c r="AH926" s="68" t="s">
        <v>54</v>
      </c>
      <c r="AI926" s="68" t="s">
        <v>56</v>
      </c>
      <c r="AJ926" s="68" t="s">
        <v>54</v>
      </c>
      <c r="AK926" s="68" t="str" cm="1">
        <f t="array" ref="AK9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6" s="69" t="s">
        <v>58</v>
      </c>
      <c r="AM926" s="69"/>
    </row>
    <row r="927" spans="1:39" ht="15" customHeight="1" x14ac:dyDescent="0.3">
      <c r="A927" s="68">
        <v>1074</v>
      </c>
      <c r="B927" s="68" t="s">
        <v>3054</v>
      </c>
      <c r="C927" s="69">
        <v>31497</v>
      </c>
      <c r="D927" s="68" t="s">
        <v>72</v>
      </c>
      <c r="E927" s="71" t="str">
        <f t="shared" si="4"/>
        <v>110520241074</v>
      </c>
      <c r="F927" s="68">
        <v>4265212</v>
      </c>
      <c r="G927" s="68"/>
      <c r="H927" s="68"/>
      <c r="I927" s="68" t="s">
        <v>42</v>
      </c>
      <c r="J927" s="68" t="s">
        <v>5037</v>
      </c>
      <c r="K927" s="70" t="s">
        <v>5038</v>
      </c>
      <c r="L927" s="68" t="s">
        <v>3844</v>
      </c>
      <c r="M927" s="68" t="s">
        <v>3054</v>
      </c>
      <c r="N927" s="71">
        <v>5583988103506</v>
      </c>
      <c r="O927" s="71" t="s">
        <v>65</v>
      </c>
      <c r="P927" s="71"/>
      <c r="Q927" s="68" t="s">
        <v>66</v>
      </c>
      <c r="R927" s="68" t="str" cm="1">
        <f t="array" ref="R927">_xlfn.IFS(BaseClientes[[#This Row],[tipoDeCliente]]="ADVISOR","ADVISOR",BaseClientes[[#This Row],[tipoDeCliente]]="FAMILIA","RETENCAO",BaseClientes[[#This Row],[tipoDeCliente]]="RETENCAO","RETENCAO",BaseClientes[[#This Row],[tipoDeCliente]]="NORMAL","CONSULTORIA",BaseClientes[[#This Row],[tipoDeCliente]]="HIBRIDO","CONSULTORIA")</f>
        <v>RETENCAO</v>
      </c>
      <c r="S927" s="68" t="s">
        <v>49</v>
      </c>
      <c r="T927" s="68" t="s">
        <v>50</v>
      </c>
      <c r="U927" s="68" t="s">
        <v>5039</v>
      </c>
      <c r="V927" s="71">
        <v>5583988103506</v>
      </c>
      <c r="W927" s="69">
        <v>45423</v>
      </c>
      <c r="X927" s="69"/>
      <c r="Y927" s="68" t="s">
        <v>3844</v>
      </c>
      <c r="Z927" s="68" t="s">
        <v>3844</v>
      </c>
      <c r="AA927" s="68" t="s">
        <v>3054</v>
      </c>
      <c r="AB927" s="68" t="s">
        <v>5040</v>
      </c>
      <c r="AC927" s="68" t="s">
        <v>53</v>
      </c>
      <c r="AD927" s="68" t="s">
        <v>54</v>
      </c>
      <c r="AE927" s="68" t="s">
        <v>68</v>
      </c>
      <c r="AF927" s="72">
        <v>0</v>
      </c>
      <c r="AG927" s="68"/>
      <c r="AH927" s="68" t="s">
        <v>54</v>
      </c>
      <c r="AI927" s="68" t="s">
        <v>56</v>
      </c>
      <c r="AJ927" s="68" t="s">
        <v>54</v>
      </c>
      <c r="AK927" s="68" t="str" cm="1">
        <f t="array" ref="AK9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7" s="69" t="s">
        <v>69</v>
      </c>
      <c r="AM927" s="69">
        <v>45803</v>
      </c>
    </row>
    <row r="928" spans="1:39" ht="15" customHeight="1" x14ac:dyDescent="0.3">
      <c r="A928" s="68">
        <v>1075</v>
      </c>
      <c r="B928" s="68" t="s">
        <v>3272</v>
      </c>
      <c r="C928" s="69">
        <v>17179</v>
      </c>
      <c r="D928" s="68" t="s">
        <v>40</v>
      </c>
      <c r="E928" s="71" t="str">
        <f t="shared" si="4"/>
        <v>240720241075</v>
      </c>
      <c r="F928" s="68">
        <v>2249487</v>
      </c>
      <c r="G928" s="68"/>
      <c r="H928" s="68"/>
      <c r="I928" s="68" t="s">
        <v>6080</v>
      </c>
      <c r="J928" s="68" t="s">
        <v>6081</v>
      </c>
      <c r="K928" s="108" t="s">
        <v>6082</v>
      </c>
      <c r="L928" s="68" t="s">
        <v>6083</v>
      </c>
      <c r="M928" s="68" t="s">
        <v>3272</v>
      </c>
      <c r="N928" s="71">
        <v>5511971816060</v>
      </c>
      <c r="O928" s="71"/>
      <c r="P928" s="71"/>
      <c r="Q928" s="68" t="s">
        <v>66</v>
      </c>
      <c r="R928" s="68" t="str" cm="1">
        <f t="array" ref="R928">_xlfn.IFS(BaseClientes[[#This Row],[tipoDeCliente]]="ADVISOR","ADVISOR",BaseClientes[[#This Row],[tipoDeCliente]]="FAMILIA","RETENCAO",BaseClientes[[#This Row],[tipoDeCliente]]="RETENCAO","RETENCAO",BaseClientes[[#This Row],[tipoDeCliente]]="NORMAL","CONSULTORIA",BaseClientes[[#This Row],[tipoDeCliente]]="HIBRIDO","CONSULTORIA")</f>
        <v>CONSULTORIA</v>
      </c>
      <c r="S928" s="68" t="s">
        <v>2799</v>
      </c>
      <c r="T928" s="68" t="s">
        <v>185</v>
      </c>
      <c r="U928" s="68" t="s">
        <v>6084</v>
      </c>
      <c r="V928" s="71">
        <v>5511971816060</v>
      </c>
      <c r="W928" s="69">
        <v>45497</v>
      </c>
      <c r="X928" s="69"/>
      <c r="Y928" s="68" t="s">
        <v>4609</v>
      </c>
      <c r="Z928" s="68" t="s">
        <v>6083</v>
      </c>
      <c r="AA928" s="68" t="s">
        <v>3272</v>
      </c>
      <c r="AB928" s="68" t="s">
        <v>3899</v>
      </c>
      <c r="AC928" s="68"/>
      <c r="AD928" s="68" t="s">
        <v>56</v>
      </c>
      <c r="AE928" s="68" t="s">
        <v>176</v>
      </c>
      <c r="AF928" s="72">
        <v>1</v>
      </c>
      <c r="AG928" s="68">
        <v>4</v>
      </c>
      <c r="AH928" s="68" t="s">
        <v>54</v>
      </c>
      <c r="AI928" s="68" t="s">
        <v>56</v>
      </c>
      <c r="AJ928" s="68" t="s">
        <v>54</v>
      </c>
      <c r="AK928" s="68" t="str" cm="1">
        <f t="array" ref="AK9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8" s="69" t="s">
        <v>58</v>
      </c>
      <c r="AM928" s="69"/>
    </row>
    <row r="929" spans="1:39" ht="15" customHeight="1" x14ac:dyDescent="0.3">
      <c r="A929" s="68">
        <v>1076</v>
      </c>
      <c r="B929" s="68" t="s">
        <v>3274</v>
      </c>
      <c r="C929" s="69">
        <v>34890</v>
      </c>
      <c r="D929" s="68" t="s">
        <v>40</v>
      </c>
      <c r="E929" s="71" t="str">
        <f t="shared" si="4"/>
        <v>260720241076</v>
      </c>
      <c r="F929" s="68"/>
      <c r="G929" s="68">
        <v>5872894</v>
      </c>
      <c r="H929" s="68" t="s">
        <v>6090</v>
      </c>
      <c r="I929" s="68" t="s">
        <v>6091</v>
      </c>
      <c r="J929" s="68" t="s">
        <v>6092</v>
      </c>
      <c r="K929" s="105" t="s">
        <v>6093</v>
      </c>
      <c r="L929" s="68" t="s">
        <v>6094</v>
      </c>
      <c r="M929" s="68" t="s">
        <v>3274</v>
      </c>
      <c r="N929" s="71">
        <v>5511932427437</v>
      </c>
      <c r="O929" s="71"/>
      <c r="P929" s="71"/>
      <c r="Q929" s="68" t="s">
        <v>66</v>
      </c>
      <c r="R929" s="68" t="str" cm="1">
        <f t="array" ref="R929">_xlfn.IFS(BaseClientes[[#This Row],[tipoDeCliente]]="ADVISOR","ADVISOR",BaseClientes[[#This Row],[tipoDeCliente]]="FAMILIA","RETENCAO",BaseClientes[[#This Row],[tipoDeCliente]]="RETENCAO","RETENCAO",BaseClientes[[#This Row],[tipoDeCliente]]="NORMAL","CONSULTORIA",BaseClientes[[#This Row],[tipoDeCliente]]="HIBRIDO","CONSULTORIA")</f>
        <v>CONSULTORIA</v>
      </c>
      <c r="S929" s="68" t="s">
        <v>2799</v>
      </c>
      <c r="T929" s="68" t="s">
        <v>185</v>
      </c>
      <c r="U929" s="68" t="s">
        <v>6095</v>
      </c>
      <c r="V929" s="71">
        <v>5511932427437</v>
      </c>
      <c r="W929" s="69">
        <v>45499</v>
      </c>
      <c r="X929" s="69"/>
      <c r="Y929" s="68" t="s">
        <v>3775</v>
      </c>
      <c r="Z929" s="68" t="s">
        <v>6094</v>
      </c>
      <c r="AA929" s="68" t="s">
        <v>3274</v>
      </c>
      <c r="AB929" s="68" t="s">
        <v>3893</v>
      </c>
      <c r="AC929" s="68"/>
      <c r="AD929" s="68" t="s">
        <v>56</v>
      </c>
      <c r="AE929" s="68" t="s">
        <v>176</v>
      </c>
      <c r="AF929" s="72">
        <v>1</v>
      </c>
      <c r="AG929" s="68">
        <v>8</v>
      </c>
      <c r="AH929" s="68" t="s">
        <v>54</v>
      </c>
      <c r="AI929" s="68" t="s">
        <v>56</v>
      </c>
      <c r="AJ929" s="68" t="s">
        <v>54</v>
      </c>
      <c r="AK929" s="68" t="str" cm="1">
        <f t="array" ref="AK9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9" s="69" t="s">
        <v>58</v>
      </c>
      <c r="AM929" s="69"/>
    </row>
    <row r="930" spans="1:39" ht="15" customHeight="1" x14ac:dyDescent="0.3">
      <c r="A930" s="68">
        <v>1077</v>
      </c>
      <c r="B930" s="68" t="s">
        <v>3273</v>
      </c>
      <c r="C930" s="69">
        <v>26810</v>
      </c>
      <c r="D930" s="68" t="s">
        <v>40</v>
      </c>
      <c r="E930" s="71" t="str">
        <f t="shared" si="4"/>
        <v>250720241077</v>
      </c>
      <c r="F930" s="68">
        <v>2694709</v>
      </c>
      <c r="G930" s="68"/>
      <c r="H930" s="68"/>
      <c r="I930" s="68" t="s">
        <v>6085</v>
      </c>
      <c r="J930" s="68" t="s">
        <v>6086</v>
      </c>
      <c r="K930" s="134" t="s">
        <v>6087</v>
      </c>
      <c r="L930" s="68" t="s">
        <v>6088</v>
      </c>
      <c r="M930" s="68" t="s">
        <v>3273</v>
      </c>
      <c r="N930" s="71">
        <v>5511988225543</v>
      </c>
      <c r="O930" s="71"/>
      <c r="P930" s="71"/>
      <c r="Q930" s="68" t="s">
        <v>66</v>
      </c>
      <c r="R930" s="68" t="str" cm="1">
        <f t="array" ref="R930">_xlfn.IFS(BaseClientes[[#This Row],[tipoDeCliente]]="ADVISOR","ADVISOR",BaseClientes[[#This Row],[tipoDeCliente]]="FAMILIA","RETENCAO",BaseClientes[[#This Row],[tipoDeCliente]]="RETENCAO","RETENCAO",BaseClientes[[#This Row],[tipoDeCliente]]="NORMAL","CONSULTORIA",BaseClientes[[#This Row],[tipoDeCliente]]="HIBRIDO","CONSULTORIA")</f>
        <v>CONSULTORIA</v>
      </c>
      <c r="S930" s="68" t="s">
        <v>2799</v>
      </c>
      <c r="T930" s="68" t="s">
        <v>185</v>
      </c>
      <c r="U930" s="68" t="s">
        <v>6089</v>
      </c>
      <c r="V930" s="71">
        <v>5511988225543</v>
      </c>
      <c r="W930" s="69">
        <v>45498</v>
      </c>
      <c r="X930" s="69"/>
      <c r="Y930" s="68" t="s">
        <v>3776</v>
      </c>
      <c r="Z930" s="68" t="s">
        <v>6088</v>
      </c>
      <c r="AA930" s="68" t="s">
        <v>3273</v>
      </c>
      <c r="AB930" s="68" t="s">
        <v>3920</v>
      </c>
      <c r="AC930" s="68"/>
      <c r="AD930" s="68" t="s">
        <v>54</v>
      </c>
      <c r="AE930" s="68" t="s">
        <v>176</v>
      </c>
      <c r="AF930" s="72">
        <v>1</v>
      </c>
      <c r="AG930" s="68">
        <v>8</v>
      </c>
      <c r="AH930" s="68" t="s">
        <v>54</v>
      </c>
      <c r="AI930" s="68" t="s">
        <v>56</v>
      </c>
      <c r="AJ930" s="68" t="s">
        <v>54</v>
      </c>
      <c r="AK930" s="68" t="str" cm="1">
        <f t="array" ref="AK9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0" s="69" t="s">
        <v>58</v>
      </c>
      <c r="AM930" s="69"/>
    </row>
    <row r="931" spans="1:39" ht="15" customHeight="1" x14ac:dyDescent="0.3">
      <c r="A931" s="68">
        <v>1078</v>
      </c>
      <c r="B931" s="68" t="s">
        <v>3275</v>
      </c>
      <c r="C931" s="69">
        <v>28382</v>
      </c>
      <c r="D931" s="68" t="s">
        <v>72</v>
      </c>
      <c r="E931" s="71" t="str">
        <f t="shared" si="4"/>
        <v>300720241078</v>
      </c>
      <c r="F931" s="68">
        <v>4201174</v>
      </c>
      <c r="G931" s="68"/>
      <c r="H931" s="68"/>
      <c r="I931" s="68" t="s">
        <v>6096</v>
      </c>
      <c r="J931" s="68" t="s">
        <v>6097</v>
      </c>
      <c r="K931" s="108" t="s">
        <v>6098</v>
      </c>
      <c r="L931" s="68" t="s">
        <v>6099</v>
      </c>
      <c r="M931" s="68" t="s">
        <v>3275</v>
      </c>
      <c r="N931" s="71">
        <v>5585991973621</v>
      </c>
      <c r="O931" s="71"/>
      <c r="P931" s="71"/>
      <c r="Q931" s="68" t="s">
        <v>1749</v>
      </c>
      <c r="R931" s="68" t="str" cm="1">
        <f t="array" ref="R931">_xlfn.IFS(BaseClientes[[#This Row],[tipoDeCliente]]="ADVISOR","ADVISOR",BaseClientes[[#This Row],[tipoDeCliente]]="FAMILIA","RETENCAO",BaseClientes[[#This Row],[tipoDeCliente]]="RETENCAO","RETENCAO",BaseClientes[[#This Row],[tipoDeCliente]]="NORMAL","CONSULTORIA",BaseClientes[[#This Row],[tipoDeCliente]]="HIBRIDO","CONSULTORIA")</f>
        <v>CONSULTORIA</v>
      </c>
      <c r="S931" s="68" t="s">
        <v>406</v>
      </c>
      <c r="T931" s="68" t="s">
        <v>407</v>
      </c>
      <c r="U931" s="68" t="s">
        <v>6100</v>
      </c>
      <c r="V931" s="71">
        <v>5585991973621</v>
      </c>
      <c r="W931" s="69">
        <v>45503</v>
      </c>
      <c r="X931" s="69"/>
      <c r="Y931" s="68" t="s">
        <v>3777</v>
      </c>
      <c r="Z931" s="68" t="s">
        <v>6099</v>
      </c>
      <c r="AA931" s="68" t="s">
        <v>3275</v>
      </c>
      <c r="AB931" s="68" t="s">
        <v>3893</v>
      </c>
      <c r="AC931" s="68"/>
      <c r="AD931" s="68" t="s">
        <v>54</v>
      </c>
      <c r="AE931" s="68" t="s">
        <v>176</v>
      </c>
      <c r="AF931" s="72">
        <v>1</v>
      </c>
      <c r="AG931" s="68">
        <v>8</v>
      </c>
      <c r="AH931" s="68" t="s">
        <v>54</v>
      </c>
      <c r="AI931" s="68" t="s">
        <v>56</v>
      </c>
      <c r="AJ931" s="68" t="s">
        <v>54</v>
      </c>
      <c r="AK931" s="68" t="str" cm="1">
        <f t="array" ref="AK9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1" s="69" t="s">
        <v>58</v>
      </c>
      <c r="AM931" s="69"/>
    </row>
    <row r="932" spans="1:39" ht="15" customHeight="1" x14ac:dyDescent="0.3">
      <c r="A932" s="68">
        <v>1079</v>
      </c>
      <c r="B932" s="68" t="s">
        <v>3276</v>
      </c>
      <c r="C932" s="69">
        <v>30197</v>
      </c>
      <c r="D932" s="68" t="s">
        <v>40</v>
      </c>
      <c r="E932" s="71" t="str">
        <f t="shared" si="4"/>
        <v>310720241079</v>
      </c>
      <c r="F932" s="68"/>
      <c r="G932" s="68">
        <v>4691803</v>
      </c>
      <c r="H932" s="68"/>
      <c r="I932" s="68" t="s">
        <v>6101</v>
      </c>
      <c r="J932" s="68" t="s">
        <v>6102</v>
      </c>
      <c r="K932" s="118" t="s">
        <v>6103</v>
      </c>
      <c r="L932" s="68" t="s">
        <v>6104</v>
      </c>
      <c r="M932" s="68" t="s">
        <v>3276</v>
      </c>
      <c r="N932" s="71">
        <v>5581988180903</v>
      </c>
      <c r="O932" s="71"/>
      <c r="P932" s="71"/>
      <c r="Q932" s="68" t="s">
        <v>66</v>
      </c>
      <c r="R932" s="68" t="str" cm="1">
        <f t="array" ref="R932">_xlfn.IFS(BaseClientes[[#This Row],[tipoDeCliente]]="ADVISOR","ADVISOR",BaseClientes[[#This Row],[tipoDeCliente]]="FAMILIA","RETENCAO",BaseClientes[[#This Row],[tipoDeCliente]]="RETENCAO","RETENCAO",BaseClientes[[#This Row],[tipoDeCliente]]="NORMAL","CONSULTORIA",BaseClientes[[#This Row],[tipoDeCliente]]="HIBRIDO","CONSULTORIA")</f>
        <v>CONSULTORIA</v>
      </c>
      <c r="S932" s="68" t="s">
        <v>49</v>
      </c>
      <c r="T932" s="68" t="s">
        <v>50</v>
      </c>
      <c r="U932" s="68" t="s">
        <v>670</v>
      </c>
      <c r="V932" s="71">
        <v>5581988180903</v>
      </c>
      <c r="W932" s="69">
        <v>45504</v>
      </c>
      <c r="X932" s="69"/>
      <c r="Y932" s="68" t="s">
        <v>3778</v>
      </c>
      <c r="Z932" s="68" t="s">
        <v>6104</v>
      </c>
      <c r="AA932" s="68" t="s">
        <v>3276</v>
      </c>
      <c r="AB932" s="68" t="s">
        <v>3893</v>
      </c>
      <c r="AC932" s="68"/>
      <c r="AD932" s="68" t="s">
        <v>54</v>
      </c>
      <c r="AE932" s="68" t="s">
        <v>176</v>
      </c>
      <c r="AF932" s="72">
        <v>1</v>
      </c>
      <c r="AG932" s="68">
        <v>9</v>
      </c>
      <c r="AH932" s="68" t="s">
        <v>54</v>
      </c>
      <c r="AI932" s="68" t="s">
        <v>56</v>
      </c>
      <c r="AJ932" s="68" t="s">
        <v>54</v>
      </c>
      <c r="AK932" s="68" t="str" cm="1">
        <f t="array" ref="AK9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2" s="69" t="s">
        <v>58</v>
      </c>
      <c r="AM932" s="69"/>
    </row>
    <row r="933" spans="1:39" ht="15" customHeight="1" x14ac:dyDescent="0.3">
      <c r="A933" s="68">
        <v>1080</v>
      </c>
      <c r="B933" s="68" t="s">
        <v>3324</v>
      </c>
      <c r="C933" s="69"/>
      <c r="D933" s="68" t="s">
        <v>84</v>
      </c>
      <c r="E933" s="71" t="str">
        <f t="shared" si="4"/>
        <v>180720241080</v>
      </c>
      <c r="F933" s="68">
        <v>15467518</v>
      </c>
      <c r="G933" s="68"/>
      <c r="H933" s="68"/>
      <c r="I933" s="68" t="s">
        <v>6075</v>
      </c>
      <c r="J933" s="68" t="s">
        <v>6076</v>
      </c>
      <c r="K933" s="68" t="s">
        <v>6077</v>
      </c>
      <c r="L933" s="68" t="s">
        <v>6078</v>
      </c>
      <c r="M933" s="68" t="s">
        <v>3324</v>
      </c>
      <c r="N933" s="71">
        <v>558199268624</v>
      </c>
      <c r="O933" s="71"/>
      <c r="P933" s="71"/>
      <c r="Q933" s="68" t="s">
        <v>66</v>
      </c>
      <c r="R933" s="68" t="str" cm="1">
        <f t="array" ref="R933">_xlfn.IFS(BaseClientes[[#This Row],[tipoDeCliente]]="ADVISOR","ADVISOR",BaseClientes[[#This Row],[tipoDeCliente]]="FAMILIA","RETENCAO",BaseClientes[[#This Row],[tipoDeCliente]]="RETENCAO","RETENCAO",BaseClientes[[#This Row],[tipoDeCliente]]="NORMAL","CONSULTORIA",BaseClientes[[#This Row],[tipoDeCliente]]="HIBRIDO","CONSULTORIA")</f>
        <v>CONSULTORIA</v>
      </c>
      <c r="S933" s="68" t="s">
        <v>49</v>
      </c>
      <c r="T933" s="68" t="s">
        <v>50</v>
      </c>
      <c r="U933" s="68" t="s">
        <v>6079</v>
      </c>
      <c r="V933" s="71">
        <v>5581992688624</v>
      </c>
      <c r="W933" s="69">
        <v>45491</v>
      </c>
      <c r="X933" s="69"/>
      <c r="Y933" s="68" t="s">
        <v>3779</v>
      </c>
      <c r="Z933" s="68" t="s">
        <v>6078</v>
      </c>
      <c r="AA933" s="68" t="s">
        <v>3324</v>
      </c>
      <c r="AB933" s="68" t="s">
        <v>89</v>
      </c>
      <c r="AC933" s="68"/>
      <c r="AD933" s="68"/>
      <c r="AE933" s="68" t="s">
        <v>176</v>
      </c>
      <c r="AF933" s="72">
        <v>1</v>
      </c>
      <c r="AG933" s="68">
        <v>8</v>
      </c>
      <c r="AH933" s="68" t="s">
        <v>54</v>
      </c>
      <c r="AI933" s="68" t="s">
        <v>56</v>
      </c>
      <c r="AJ933" s="68" t="s">
        <v>54</v>
      </c>
      <c r="AK933" s="68" t="str" cm="1">
        <f t="array" ref="AK9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3" s="69" t="s">
        <v>58</v>
      </c>
      <c r="AM933" s="69"/>
    </row>
    <row r="934" spans="1:39" ht="15" customHeight="1" x14ac:dyDescent="0.3">
      <c r="A934" s="68">
        <v>1081</v>
      </c>
      <c r="B934" s="68" t="s">
        <v>3509</v>
      </c>
      <c r="C934" s="69">
        <v>29898</v>
      </c>
      <c r="D934" s="68" t="s">
        <v>40</v>
      </c>
      <c r="E934" s="71" t="str">
        <f t="shared" si="4"/>
        <v>310720231081</v>
      </c>
      <c r="F934" s="68"/>
      <c r="G934" s="68">
        <v>5865840</v>
      </c>
      <c r="H934" s="68"/>
      <c r="I934" s="68" t="s">
        <v>4824</v>
      </c>
      <c r="J934" s="68" t="s">
        <v>4820</v>
      </c>
      <c r="K934" s="70" t="s">
        <v>4821</v>
      </c>
      <c r="L934" s="68" t="s">
        <v>4825</v>
      </c>
      <c r="M934" s="68" t="s">
        <v>3509</v>
      </c>
      <c r="N934" s="71">
        <v>5581999569954</v>
      </c>
      <c r="O934" s="71" t="s">
        <v>65</v>
      </c>
      <c r="P934" s="71"/>
      <c r="Q934" s="68" t="s">
        <v>66</v>
      </c>
      <c r="R934" s="68" t="str" cm="1">
        <f t="array" ref="R934">_xlfn.IFS(BaseClientes[[#This Row],[tipoDeCliente]]="ADVISOR","ADVISOR",BaseClientes[[#This Row],[tipoDeCliente]]="FAMILIA","RETENCAO",BaseClientes[[#This Row],[tipoDeCliente]]="RETENCAO","RETENCAO",BaseClientes[[#This Row],[tipoDeCliente]]="NORMAL","CONSULTORIA",BaseClientes[[#This Row],[tipoDeCliente]]="HIBRIDO","CONSULTORIA")</f>
        <v>CONSULTORIA</v>
      </c>
      <c r="S934" s="68" t="s">
        <v>4067</v>
      </c>
      <c r="T934" s="68" t="s">
        <v>50</v>
      </c>
      <c r="U934" s="68" t="s">
        <v>4823</v>
      </c>
      <c r="V934" s="71">
        <v>5581999569954</v>
      </c>
      <c r="W934" s="69">
        <v>45138</v>
      </c>
      <c r="X934" s="69">
        <v>45138</v>
      </c>
      <c r="Y934" s="68" t="s">
        <v>3638</v>
      </c>
      <c r="Z934" s="68" t="s">
        <v>4822</v>
      </c>
      <c r="AA934" s="68" t="s">
        <v>3509</v>
      </c>
      <c r="AB934" s="68" t="s">
        <v>584</v>
      </c>
      <c r="AC934" s="68" t="s">
        <v>53</v>
      </c>
      <c r="AD934" s="68" t="s">
        <v>54</v>
      </c>
      <c r="AE934" s="68" t="s">
        <v>176</v>
      </c>
      <c r="AF934" s="72">
        <v>1</v>
      </c>
      <c r="AG934" s="68">
        <v>7</v>
      </c>
      <c r="AH934" s="68" t="s">
        <v>54</v>
      </c>
      <c r="AI934" s="68" t="s">
        <v>56</v>
      </c>
      <c r="AJ934" s="68" t="s">
        <v>54</v>
      </c>
      <c r="AK934" s="68" t="str" cm="1">
        <f t="array" ref="AK9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4" s="69" t="s">
        <v>58</v>
      </c>
      <c r="AM934" s="69"/>
    </row>
    <row r="935" spans="1:39" ht="15" customHeight="1" x14ac:dyDescent="0.3">
      <c r="A935" s="68">
        <v>1082</v>
      </c>
      <c r="B935" s="68" t="s">
        <v>3294</v>
      </c>
      <c r="C935" s="69">
        <v>22989</v>
      </c>
      <c r="D935" s="68" t="s">
        <v>72</v>
      </c>
      <c r="E935" s="71" t="str">
        <f t="shared" si="4"/>
        <v>050820241082</v>
      </c>
      <c r="F935" s="68">
        <v>4979271</v>
      </c>
      <c r="G935" s="68"/>
      <c r="H935" s="68"/>
      <c r="I935" s="68" t="s">
        <v>6120</v>
      </c>
      <c r="J935" s="68" t="s">
        <v>6121</v>
      </c>
      <c r="K935" s="105" t="s">
        <v>6122</v>
      </c>
      <c r="L935" s="68" t="s">
        <v>6119</v>
      </c>
      <c r="M935" s="68" t="s">
        <v>3294</v>
      </c>
      <c r="N935" s="71">
        <v>5581996425159</v>
      </c>
      <c r="O935" s="71"/>
      <c r="P935" s="71"/>
      <c r="Q935" s="68" t="s">
        <v>66</v>
      </c>
      <c r="R935" s="68" t="str" cm="1">
        <f t="array" ref="R935">_xlfn.IFS(BaseClientes[[#This Row],[tipoDeCliente]]="ADVISOR","ADVISOR",BaseClientes[[#This Row],[tipoDeCliente]]="FAMILIA","RETENCAO",BaseClientes[[#This Row],[tipoDeCliente]]="RETENCAO","RETENCAO",BaseClientes[[#This Row],[tipoDeCliente]]="NORMAL","CONSULTORIA",BaseClientes[[#This Row],[tipoDeCliente]]="HIBRIDO","CONSULTORIA")</f>
        <v>CONSULTORIA</v>
      </c>
      <c r="S935" s="68" t="s">
        <v>49</v>
      </c>
      <c r="T935" s="68" t="s">
        <v>50</v>
      </c>
      <c r="U935" s="68" t="s">
        <v>6118</v>
      </c>
      <c r="V935" s="71">
        <v>5581996425159</v>
      </c>
      <c r="W935" s="69">
        <v>45509</v>
      </c>
      <c r="X935" s="69"/>
      <c r="Y935" s="68" t="s">
        <v>3780</v>
      </c>
      <c r="Z935" s="68" t="s">
        <v>6119</v>
      </c>
      <c r="AA935" s="68" t="s">
        <v>3294</v>
      </c>
      <c r="AB935" s="68" t="s">
        <v>3893</v>
      </c>
      <c r="AC935" s="68"/>
      <c r="AD935" s="68"/>
      <c r="AE935" s="68" t="s">
        <v>176</v>
      </c>
      <c r="AF935" s="72">
        <v>1</v>
      </c>
      <c r="AG935" s="68">
        <v>8</v>
      </c>
      <c r="AH935" s="68" t="s">
        <v>54</v>
      </c>
      <c r="AI935" s="68" t="s">
        <v>56</v>
      </c>
      <c r="AJ935" s="68" t="s">
        <v>54</v>
      </c>
      <c r="AK935" s="68" t="str" cm="1">
        <f t="array" ref="AK9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5" s="69" t="s">
        <v>58</v>
      </c>
      <c r="AM935" s="69"/>
    </row>
    <row r="936" spans="1:39" ht="15" customHeight="1" x14ac:dyDescent="0.3">
      <c r="A936" s="68">
        <v>1083</v>
      </c>
      <c r="B936" s="68" t="s">
        <v>6114</v>
      </c>
      <c r="C936" s="69">
        <v>20639</v>
      </c>
      <c r="D936" s="68" t="s">
        <v>40</v>
      </c>
      <c r="E936" s="71" t="str">
        <f t="shared" si="4"/>
        <v>050820241083</v>
      </c>
      <c r="F936" s="68">
        <v>4979166</v>
      </c>
      <c r="G936" s="68"/>
      <c r="H936" s="68"/>
      <c r="I936" s="68" t="s">
        <v>6115</v>
      </c>
      <c r="J936" s="68" t="s">
        <v>6116</v>
      </c>
      <c r="K936" s="105" t="s">
        <v>6117</v>
      </c>
      <c r="L936" s="68" t="s">
        <v>6115</v>
      </c>
      <c r="M936" s="68" t="s">
        <v>6114</v>
      </c>
      <c r="N936" s="71">
        <v>5581996424883</v>
      </c>
      <c r="O936" s="71"/>
      <c r="P936" s="71"/>
      <c r="Q936" s="68" t="s">
        <v>66</v>
      </c>
      <c r="R936" s="68" t="str" cm="1">
        <f t="array" ref="R936">_xlfn.IFS(BaseClientes[[#This Row],[tipoDeCliente]]="ADVISOR","ADVISOR",BaseClientes[[#This Row],[tipoDeCliente]]="FAMILIA","RETENCAO",BaseClientes[[#This Row],[tipoDeCliente]]="RETENCAO","RETENCAO",BaseClientes[[#This Row],[tipoDeCliente]]="NORMAL","CONSULTORIA",BaseClientes[[#This Row],[tipoDeCliente]]="HIBRIDO","CONSULTORIA")</f>
        <v>CONSULTORIA</v>
      </c>
      <c r="S936" s="68" t="s">
        <v>49</v>
      </c>
      <c r="T936" s="68" t="s">
        <v>50</v>
      </c>
      <c r="U936" s="68" t="s">
        <v>6118</v>
      </c>
      <c r="V936" s="71">
        <v>5581996424883</v>
      </c>
      <c r="W936" s="69">
        <v>45509</v>
      </c>
      <c r="X936" s="69"/>
      <c r="Y936" s="68" t="s">
        <v>3780</v>
      </c>
      <c r="Z936" s="68" t="s">
        <v>6119</v>
      </c>
      <c r="AA936" s="68" t="s">
        <v>3294</v>
      </c>
      <c r="AB936" s="68" t="s">
        <v>3894</v>
      </c>
      <c r="AC936" s="68"/>
      <c r="AD936" s="68"/>
      <c r="AE936" s="68" t="s">
        <v>176</v>
      </c>
      <c r="AF936" s="72">
        <v>1</v>
      </c>
      <c r="AG936" s="68">
        <v>8</v>
      </c>
      <c r="AH936" s="68" t="s">
        <v>54</v>
      </c>
      <c r="AI936" s="68" t="s">
        <v>56</v>
      </c>
      <c r="AJ936" s="68" t="s">
        <v>54</v>
      </c>
      <c r="AK936" s="68" t="str" cm="1">
        <f t="array" ref="AK9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6" s="69" t="s">
        <v>58</v>
      </c>
      <c r="AM936" s="69"/>
    </row>
    <row r="937" spans="1:39" ht="15" customHeight="1" x14ac:dyDescent="0.3">
      <c r="A937" s="68">
        <v>1084</v>
      </c>
      <c r="B937" s="68" t="s">
        <v>3278</v>
      </c>
      <c r="C937" s="69">
        <v>32924</v>
      </c>
      <c r="D937" s="68" t="s">
        <v>72</v>
      </c>
      <c r="E937" s="71" t="str">
        <f t="shared" si="4"/>
        <v>010820241084</v>
      </c>
      <c r="F937" s="68">
        <v>2314570</v>
      </c>
      <c r="G937" s="68"/>
      <c r="H937" s="68"/>
      <c r="I937" s="68" t="s">
        <v>6105</v>
      </c>
      <c r="J937" s="68" t="s">
        <v>6106</v>
      </c>
      <c r="K937" s="105" t="s">
        <v>6107</v>
      </c>
      <c r="L937" s="68" t="s">
        <v>6108</v>
      </c>
      <c r="M937" s="68" t="s">
        <v>3278</v>
      </c>
      <c r="N937" s="71">
        <v>5512981392818</v>
      </c>
      <c r="O937" s="71"/>
      <c r="P937" s="71"/>
      <c r="Q937" s="68" t="s">
        <v>1749</v>
      </c>
      <c r="R937" s="68" t="str" cm="1">
        <f t="array" ref="R937">_xlfn.IFS(BaseClientes[[#This Row],[tipoDeCliente]]="ADVISOR","ADVISOR",BaseClientes[[#This Row],[tipoDeCliente]]="FAMILIA","RETENCAO",BaseClientes[[#This Row],[tipoDeCliente]]="RETENCAO","RETENCAO",BaseClientes[[#This Row],[tipoDeCliente]]="NORMAL","CONSULTORIA",BaseClientes[[#This Row],[tipoDeCliente]]="HIBRIDO","CONSULTORIA")</f>
        <v>CONSULTORIA</v>
      </c>
      <c r="S937" s="68" t="s">
        <v>2799</v>
      </c>
      <c r="T937" s="68" t="s">
        <v>185</v>
      </c>
      <c r="U937" s="68" t="s">
        <v>6109</v>
      </c>
      <c r="V937" s="71">
        <v>5512981392818</v>
      </c>
      <c r="W937" s="69">
        <v>45505</v>
      </c>
      <c r="X937" s="69"/>
      <c r="Y937" s="68" t="s">
        <v>3781</v>
      </c>
      <c r="Z937" s="68" t="s">
        <v>6110</v>
      </c>
      <c r="AA937" s="68" t="s">
        <v>3277</v>
      </c>
      <c r="AB937" s="68" t="s">
        <v>3893</v>
      </c>
      <c r="AC937" s="68"/>
      <c r="AD937" s="68" t="s">
        <v>54</v>
      </c>
      <c r="AE937" s="68" t="s">
        <v>176</v>
      </c>
      <c r="AF937" s="72">
        <v>1</v>
      </c>
      <c r="AG937" s="68">
        <v>8</v>
      </c>
      <c r="AH937" s="68" t="s">
        <v>54</v>
      </c>
      <c r="AI937" s="68" t="s">
        <v>56</v>
      </c>
      <c r="AJ937" s="68" t="s">
        <v>54</v>
      </c>
      <c r="AK937" s="68" t="str" cm="1">
        <f t="array" ref="AK9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7" s="69" t="s">
        <v>58</v>
      </c>
      <c r="AM937" s="69"/>
    </row>
    <row r="938" spans="1:39" ht="15" customHeight="1" x14ac:dyDescent="0.3">
      <c r="A938" s="68">
        <v>1085</v>
      </c>
      <c r="B938" s="68" t="s">
        <v>3420</v>
      </c>
      <c r="C938" s="69">
        <v>30446</v>
      </c>
      <c r="D938" s="68" t="s">
        <v>40</v>
      </c>
      <c r="E938" s="71" t="str">
        <f t="shared" si="4"/>
        <v>050920231085</v>
      </c>
      <c r="F938" s="68"/>
      <c r="G938" s="68">
        <v>4673237</v>
      </c>
      <c r="H938" s="68"/>
      <c r="I938" s="187" t="s">
        <v>4960</v>
      </c>
      <c r="J938" s="68" t="s">
        <v>4956</v>
      </c>
      <c r="K938" s="70" t="s">
        <v>4957</v>
      </c>
      <c r="L938" s="68" t="s">
        <v>4958</v>
      </c>
      <c r="M938" s="68" t="s">
        <v>3420</v>
      </c>
      <c r="N938" s="71">
        <v>5584988713642</v>
      </c>
      <c r="O938" s="71"/>
      <c r="P938" s="71" t="s">
        <v>65</v>
      </c>
      <c r="Q938" s="68" t="s">
        <v>1749</v>
      </c>
      <c r="R938" s="68" t="str" cm="1">
        <f t="array" ref="R938">_xlfn.IFS(BaseClientes[[#This Row],[tipoDeCliente]]="ADVISOR","ADVISOR",BaseClientes[[#This Row],[tipoDeCliente]]="FAMILIA","RETENCAO",BaseClientes[[#This Row],[tipoDeCliente]]="RETENCAO","RETENCAO",BaseClientes[[#This Row],[tipoDeCliente]]="NORMAL","CONSULTORIA",BaseClientes[[#This Row],[tipoDeCliente]]="HIBRIDO","CONSULTORIA")</f>
        <v>RETENCAO</v>
      </c>
      <c r="S938" s="68" t="s">
        <v>349</v>
      </c>
      <c r="T938" s="68" t="s">
        <v>336</v>
      </c>
      <c r="U938" s="68" t="s">
        <v>4959</v>
      </c>
      <c r="V938" s="71">
        <v>5584988713642</v>
      </c>
      <c r="W938" s="69">
        <v>45174</v>
      </c>
      <c r="X938" s="69"/>
      <c r="Y938" s="68" t="s">
        <v>3702</v>
      </c>
      <c r="Z938" s="68" t="s">
        <v>4958</v>
      </c>
      <c r="AA938" s="68" t="s">
        <v>3420</v>
      </c>
      <c r="AB938" s="68" t="s">
        <v>3920</v>
      </c>
      <c r="AC938" s="68" t="s">
        <v>53</v>
      </c>
      <c r="AD938" s="68" t="s">
        <v>54</v>
      </c>
      <c r="AE938" s="68" t="s">
        <v>68</v>
      </c>
      <c r="AF938" s="72">
        <v>0</v>
      </c>
      <c r="AG938" s="68"/>
      <c r="AH938" s="68" t="s">
        <v>54</v>
      </c>
      <c r="AI938" s="68" t="s">
        <v>56</v>
      </c>
      <c r="AJ938" s="68" t="s">
        <v>54</v>
      </c>
      <c r="AK938" s="68" t="str" cm="1">
        <f t="array" ref="AK9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8" s="69" t="s">
        <v>58</v>
      </c>
      <c r="AM938" s="69"/>
    </row>
    <row r="939" spans="1:39" ht="15" customHeight="1" x14ac:dyDescent="0.3">
      <c r="A939" s="68">
        <v>1086</v>
      </c>
      <c r="B939" s="68" t="s">
        <v>6133</v>
      </c>
      <c r="C939" s="69">
        <v>44670</v>
      </c>
      <c r="D939" s="68" t="s">
        <v>72</v>
      </c>
      <c r="E939" s="71" t="str">
        <f t="shared" si="4"/>
        <v>060820241086</v>
      </c>
      <c r="F939" s="68"/>
      <c r="G939" s="68">
        <v>5176471</v>
      </c>
      <c r="H939" s="68"/>
      <c r="I939" s="187" t="s">
        <v>6134</v>
      </c>
      <c r="J939" s="68" t="s">
        <v>6135</v>
      </c>
      <c r="K939" s="108" t="s">
        <v>6136</v>
      </c>
      <c r="L939" s="68" t="s">
        <v>6137</v>
      </c>
      <c r="M939" s="68" t="s">
        <v>6133</v>
      </c>
      <c r="N939" s="71">
        <v>5581996189966</v>
      </c>
      <c r="O939" s="71" t="s">
        <v>42</v>
      </c>
      <c r="P939" s="71"/>
      <c r="Q939" s="68" t="s">
        <v>1749</v>
      </c>
      <c r="R939" s="68" t="str" cm="1">
        <f t="array" ref="R939">_xlfn.IFS(BaseClientes[[#This Row],[tipoDeCliente]]="ADVISOR","ADVISOR",BaseClientes[[#This Row],[tipoDeCliente]]="FAMILIA","RETENCAO",BaseClientes[[#This Row],[tipoDeCliente]]="RETENCAO","RETENCAO",BaseClientes[[#This Row],[tipoDeCliente]]="NORMAL","CONSULTORIA",BaseClientes[[#This Row],[tipoDeCliente]]="HIBRIDO","CONSULTORIA")</f>
        <v>CONSULTORIA</v>
      </c>
      <c r="S939" s="68" t="s">
        <v>49</v>
      </c>
      <c r="T939" s="68" t="s">
        <v>50</v>
      </c>
      <c r="U939" s="68" t="s">
        <v>478</v>
      </c>
      <c r="V939" s="71">
        <v>5581996189966</v>
      </c>
      <c r="W939" s="69">
        <v>45510</v>
      </c>
      <c r="X939" s="69"/>
      <c r="Y939" s="68" t="s">
        <v>477</v>
      </c>
      <c r="Z939" s="68" t="s">
        <v>474</v>
      </c>
      <c r="AA939" s="68" t="s">
        <v>472</v>
      </c>
      <c r="AB939" s="68" t="s">
        <v>151</v>
      </c>
      <c r="AC939" s="68" t="s">
        <v>140</v>
      </c>
      <c r="AD939" s="68" t="s">
        <v>54</v>
      </c>
      <c r="AE939" s="68" t="s">
        <v>176</v>
      </c>
      <c r="AF939" s="72">
        <v>1</v>
      </c>
      <c r="AG939" s="68">
        <v>1</v>
      </c>
      <c r="AH939" s="68" t="s">
        <v>54</v>
      </c>
      <c r="AI939" s="68" t="s">
        <v>56</v>
      </c>
      <c r="AJ939" s="68" t="s">
        <v>54</v>
      </c>
      <c r="AK939" s="68" t="str" cm="1">
        <f t="array" ref="AK9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9" s="69" t="s">
        <v>58</v>
      </c>
      <c r="AM939" s="69"/>
    </row>
    <row r="940" spans="1:39" ht="15" customHeight="1" x14ac:dyDescent="0.3">
      <c r="A940" s="68">
        <v>1087</v>
      </c>
      <c r="B940" s="68" t="s">
        <v>3419</v>
      </c>
      <c r="C940" s="69">
        <v>32762</v>
      </c>
      <c r="D940" s="68" t="s">
        <v>72</v>
      </c>
      <c r="E940" s="71" t="str">
        <f t="shared" si="4"/>
        <v>060820241087</v>
      </c>
      <c r="F940" s="68"/>
      <c r="G940" s="68"/>
      <c r="H940" s="68"/>
      <c r="I940" s="68" t="s">
        <v>42</v>
      </c>
      <c r="J940" s="68" t="s">
        <v>6138</v>
      </c>
      <c r="K940" s="70" t="s">
        <v>6139</v>
      </c>
      <c r="L940" s="68" t="s">
        <v>3853</v>
      </c>
      <c r="M940" s="68" t="s">
        <v>3419</v>
      </c>
      <c r="N940" s="71">
        <v>5582981370484</v>
      </c>
      <c r="O940" s="71"/>
      <c r="P940" s="71"/>
      <c r="Q940" s="68" t="s">
        <v>1513</v>
      </c>
      <c r="R940" s="68" t="str" cm="1">
        <f t="array" ref="R940">_xlfn.IFS(BaseClientes[[#This Row],[tipoDeCliente]]="ADVISOR","ADVISOR",BaseClientes[[#This Row],[tipoDeCliente]]="FAMILIA","RETENCAO",BaseClientes[[#This Row],[tipoDeCliente]]="RETENCAO","RETENCAO",BaseClientes[[#This Row],[tipoDeCliente]]="NORMAL","CONSULTORIA",BaseClientes[[#This Row],[tipoDeCliente]]="HIBRIDO","CONSULTORIA")</f>
        <v>RETENCAO</v>
      </c>
      <c r="S940" s="68" t="s">
        <v>49</v>
      </c>
      <c r="T940" s="68" t="s">
        <v>50</v>
      </c>
      <c r="U940" s="68" t="s">
        <v>1678</v>
      </c>
      <c r="V940" s="71">
        <v>5582981370484</v>
      </c>
      <c r="W940" s="69">
        <v>45510</v>
      </c>
      <c r="X940" s="69"/>
      <c r="Y940" s="68" t="s">
        <v>3853</v>
      </c>
      <c r="Z940" s="68" t="s">
        <v>3853</v>
      </c>
      <c r="AA940" s="68" t="s">
        <v>3419</v>
      </c>
      <c r="AB940" s="68" t="s">
        <v>3902</v>
      </c>
      <c r="AC940" s="68"/>
      <c r="AD940" s="68"/>
      <c r="AE940" s="68" t="s">
        <v>68</v>
      </c>
      <c r="AF940" s="72">
        <v>0</v>
      </c>
      <c r="AG940" s="68"/>
      <c r="AH940" s="68" t="s">
        <v>56</v>
      </c>
      <c r="AI940" s="68" t="s">
        <v>56</v>
      </c>
      <c r="AJ940" s="68" t="s">
        <v>56</v>
      </c>
      <c r="AK940" s="68" t="str" cm="1">
        <f t="array" ref="AK9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0" s="69" t="s">
        <v>69</v>
      </c>
      <c r="AM940" s="69">
        <v>45803</v>
      </c>
    </row>
    <row r="941" spans="1:39" ht="15" customHeight="1" x14ac:dyDescent="0.3">
      <c r="A941" s="68">
        <v>1088</v>
      </c>
      <c r="B941" s="68" t="s">
        <v>6153</v>
      </c>
      <c r="C941" s="69">
        <v>40976</v>
      </c>
      <c r="D941" s="68" t="s">
        <v>40</v>
      </c>
      <c r="E941" s="71" t="str">
        <f t="shared" si="4"/>
        <v>060820241088</v>
      </c>
      <c r="F941" s="68"/>
      <c r="G941" s="68">
        <v>5224368</v>
      </c>
      <c r="H941" s="68"/>
      <c r="I941" s="68" t="s">
        <v>6154</v>
      </c>
      <c r="J941" s="68" t="s">
        <v>6155</v>
      </c>
      <c r="K941" s="108" t="s">
        <v>5202</v>
      </c>
      <c r="L941" s="68" t="s">
        <v>6156</v>
      </c>
      <c r="M941" s="68" t="s">
        <v>6153</v>
      </c>
      <c r="N941" s="71">
        <v>5581991685827</v>
      </c>
      <c r="O941" s="71" t="s">
        <v>65</v>
      </c>
      <c r="P941" s="71"/>
      <c r="Q941" s="68" t="s">
        <v>66</v>
      </c>
      <c r="R941" s="68" t="str" cm="1">
        <f t="array" ref="R941">_xlfn.IFS(BaseClientes[[#This Row],[tipoDeCliente]]="ADVISOR","ADVISOR",BaseClientes[[#This Row],[tipoDeCliente]]="FAMILIA","RETENCAO",BaseClientes[[#This Row],[tipoDeCliente]]="RETENCAO","RETENCAO",BaseClientes[[#This Row],[tipoDeCliente]]="NORMAL","CONSULTORIA",BaseClientes[[#This Row],[tipoDeCliente]]="HIBRIDO","CONSULTORIA")</f>
        <v>CONSULTORIA</v>
      </c>
      <c r="S941" s="68" t="s">
        <v>49</v>
      </c>
      <c r="T941" s="68" t="s">
        <v>50</v>
      </c>
      <c r="U941" s="68" t="s">
        <v>5204</v>
      </c>
      <c r="V941" s="71">
        <v>558191685827</v>
      </c>
      <c r="W941" s="69">
        <v>45510</v>
      </c>
      <c r="X941" s="69"/>
      <c r="Y941" s="68" t="s">
        <v>5205</v>
      </c>
      <c r="Z941" s="68" t="s">
        <v>5203</v>
      </c>
      <c r="AA941" s="68" t="s">
        <v>3157</v>
      </c>
      <c r="AB941" s="68" t="s">
        <v>151</v>
      </c>
      <c r="AC941" s="68"/>
      <c r="AD941" s="68"/>
      <c r="AE941" s="68" t="s">
        <v>176</v>
      </c>
      <c r="AF941" s="72">
        <v>1</v>
      </c>
      <c r="AG941" s="68">
        <v>8</v>
      </c>
      <c r="AH941" s="68" t="s">
        <v>54</v>
      </c>
      <c r="AI941" s="68" t="s">
        <v>56</v>
      </c>
      <c r="AJ941" s="68" t="s">
        <v>54</v>
      </c>
      <c r="AK941" s="68" t="str" cm="1">
        <f t="array" ref="AK9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1" s="69" t="s">
        <v>58</v>
      </c>
      <c r="AM941" s="69"/>
    </row>
    <row r="942" spans="1:39" ht="15" customHeight="1" x14ac:dyDescent="0.3">
      <c r="A942" s="68">
        <v>1089</v>
      </c>
      <c r="B942" s="68" t="s">
        <v>6150</v>
      </c>
      <c r="C942" s="69">
        <v>33521</v>
      </c>
      <c r="D942" s="68" t="s">
        <v>40</v>
      </c>
      <c r="E942" s="71" t="str">
        <f t="shared" si="4"/>
        <v>060820241089</v>
      </c>
      <c r="F942" s="68"/>
      <c r="G942" s="68">
        <v>5680729</v>
      </c>
      <c r="H942" s="68"/>
      <c r="I942" s="68" t="s">
        <v>6151</v>
      </c>
      <c r="J942" s="68" t="s">
        <v>5810</v>
      </c>
      <c r="K942" s="105" t="s">
        <v>5811</v>
      </c>
      <c r="L942" s="68" t="s">
        <v>6152</v>
      </c>
      <c r="M942" s="68" t="s">
        <v>3241</v>
      </c>
      <c r="N942" s="71">
        <v>5511973654398</v>
      </c>
      <c r="O942" s="71"/>
      <c r="P942" s="71"/>
      <c r="Q942" s="68" t="s">
        <v>66</v>
      </c>
      <c r="R942" s="68" t="str" cm="1">
        <f t="array" ref="R942">_xlfn.IFS(BaseClientes[[#This Row],[tipoDeCliente]]="ADVISOR","ADVISOR",BaseClientes[[#This Row],[tipoDeCliente]]="FAMILIA","RETENCAO",BaseClientes[[#This Row],[tipoDeCliente]]="RETENCAO","RETENCAO",BaseClientes[[#This Row],[tipoDeCliente]]="NORMAL","CONSULTORIA",BaseClientes[[#This Row],[tipoDeCliente]]="HIBRIDO","CONSULTORIA")</f>
        <v>CONSULTORIA</v>
      </c>
      <c r="S942" s="68" t="s">
        <v>2799</v>
      </c>
      <c r="T942" s="68" t="s">
        <v>185</v>
      </c>
      <c r="U942" s="68" t="s">
        <v>4992</v>
      </c>
      <c r="V942" s="71">
        <v>5511973654398</v>
      </c>
      <c r="W942" s="69">
        <v>45510</v>
      </c>
      <c r="X942" s="69"/>
      <c r="Y942" s="68" t="s">
        <v>3751</v>
      </c>
      <c r="Z942" s="68" t="s">
        <v>5813</v>
      </c>
      <c r="AA942" s="68" t="s">
        <v>3242</v>
      </c>
      <c r="AB942" s="68" t="s">
        <v>5814</v>
      </c>
      <c r="AC942" s="68"/>
      <c r="AD942" s="68"/>
      <c r="AE942" s="68" t="s">
        <v>176</v>
      </c>
      <c r="AF942" s="72">
        <v>1</v>
      </c>
      <c r="AG942" s="68">
        <v>8</v>
      </c>
      <c r="AH942" s="68" t="s">
        <v>54</v>
      </c>
      <c r="AI942" s="68" t="s">
        <v>56</v>
      </c>
      <c r="AJ942" s="68" t="s">
        <v>56</v>
      </c>
      <c r="AK942" s="68" t="str" cm="1">
        <f t="array" ref="AK9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2" s="69" t="s">
        <v>58</v>
      </c>
      <c r="AM942" s="69"/>
    </row>
    <row r="943" spans="1:39" ht="15" customHeight="1" x14ac:dyDescent="0.3">
      <c r="A943" s="68">
        <v>1090</v>
      </c>
      <c r="B943" s="68" t="s">
        <v>6123</v>
      </c>
      <c r="C943" s="69">
        <v>41877</v>
      </c>
      <c r="D943" s="68" t="s">
        <v>40</v>
      </c>
      <c r="E943" s="71" t="str">
        <f t="shared" si="4"/>
        <v>060820241090</v>
      </c>
      <c r="F943" s="68"/>
      <c r="G943" s="68">
        <v>5357704</v>
      </c>
      <c r="H943" s="68"/>
      <c r="I943" s="187" t="s">
        <v>6124</v>
      </c>
      <c r="J943" s="68" t="s">
        <v>6125</v>
      </c>
      <c r="K943" s="108" t="s">
        <v>6126</v>
      </c>
      <c r="L943" s="68" t="s">
        <v>6127</v>
      </c>
      <c r="M943" s="68" t="s">
        <v>6123</v>
      </c>
      <c r="N943" s="71">
        <v>5541999881140</v>
      </c>
      <c r="O943" s="71"/>
      <c r="P943" s="71"/>
      <c r="Q943" s="68" t="s">
        <v>1749</v>
      </c>
      <c r="R943" s="68" t="str" cm="1">
        <f t="array" ref="R943">_xlfn.IFS(BaseClientes[[#This Row],[tipoDeCliente]]="ADVISOR","ADVISOR",BaseClientes[[#This Row],[tipoDeCliente]]="FAMILIA","RETENCAO",BaseClientes[[#This Row],[tipoDeCliente]]="RETENCAO","RETENCAO",BaseClientes[[#This Row],[tipoDeCliente]]="NORMAL","CONSULTORIA",BaseClientes[[#This Row],[tipoDeCliente]]="HIBRIDO","CONSULTORIA")</f>
        <v>CONSULTORIA</v>
      </c>
      <c r="S943" s="68" t="s">
        <v>2064</v>
      </c>
      <c r="T943" s="68" t="s">
        <v>2065</v>
      </c>
      <c r="U943" s="68" t="s">
        <v>2130</v>
      </c>
      <c r="V943" s="71">
        <v>5541995365995</v>
      </c>
      <c r="W943" s="69">
        <v>45510</v>
      </c>
      <c r="X943" s="69"/>
      <c r="Y943" s="68" t="s">
        <v>3639</v>
      </c>
      <c r="Z943" s="68" t="s">
        <v>4838</v>
      </c>
      <c r="AA943" s="68" t="s">
        <v>2125</v>
      </c>
      <c r="AB943" s="68" t="s">
        <v>151</v>
      </c>
      <c r="AC943" s="68" t="s">
        <v>53</v>
      </c>
      <c r="AD943" s="68" t="s">
        <v>54</v>
      </c>
      <c r="AE943" s="68" t="s">
        <v>176</v>
      </c>
      <c r="AF943" s="72">
        <v>1</v>
      </c>
      <c r="AG943" s="68" t="s">
        <v>3061</v>
      </c>
      <c r="AH943" s="68" t="s">
        <v>54</v>
      </c>
      <c r="AI943" s="68" t="s">
        <v>56</v>
      </c>
      <c r="AJ943" s="68" t="s">
        <v>54</v>
      </c>
      <c r="AK943" s="68" t="str" cm="1">
        <f t="array" ref="AK9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3" s="69" t="s">
        <v>58</v>
      </c>
      <c r="AM943" s="69"/>
    </row>
    <row r="944" spans="1:39" ht="15" customHeight="1" x14ac:dyDescent="0.3">
      <c r="A944" s="68">
        <v>1091</v>
      </c>
      <c r="B944" s="68" t="s">
        <v>6146</v>
      </c>
      <c r="C944" s="69">
        <v>43591</v>
      </c>
      <c r="D944" s="68" t="s">
        <v>72</v>
      </c>
      <c r="E944" s="71" t="str">
        <f t="shared" si="4"/>
        <v>060820241091</v>
      </c>
      <c r="F944" s="68"/>
      <c r="G944" s="68">
        <v>5866768</v>
      </c>
      <c r="H944" s="68"/>
      <c r="I944" s="187" t="s">
        <v>6147</v>
      </c>
      <c r="J944" s="68" t="s">
        <v>6148</v>
      </c>
      <c r="K944" s="108" t="s">
        <v>6143</v>
      </c>
      <c r="L944" s="68" t="s">
        <v>6149</v>
      </c>
      <c r="M944" s="68" t="s">
        <v>6146</v>
      </c>
      <c r="N944" s="71">
        <v>5583991067547</v>
      </c>
      <c r="O944" s="71"/>
      <c r="P944" s="71"/>
      <c r="Q944" s="68" t="s">
        <v>66</v>
      </c>
      <c r="R944" s="68" t="str" cm="1">
        <f t="array" ref="R944">_xlfn.IFS(BaseClientes[[#This Row],[tipoDeCliente]]="ADVISOR","ADVISOR",BaseClientes[[#This Row],[tipoDeCliente]]="FAMILIA","RETENCAO",BaseClientes[[#This Row],[tipoDeCliente]]="RETENCAO","RETENCAO",BaseClientes[[#This Row],[tipoDeCliente]]="NORMAL","CONSULTORIA",BaseClientes[[#This Row],[tipoDeCliente]]="HIBRIDO","CONSULTORIA")</f>
        <v>CONSULTORIA</v>
      </c>
      <c r="S944" s="68" t="s">
        <v>2478</v>
      </c>
      <c r="T944" s="68" t="s">
        <v>196</v>
      </c>
      <c r="U944" s="68" t="s">
        <v>6145</v>
      </c>
      <c r="V944" s="71">
        <v>5583991067547</v>
      </c>
      <c r="W944" s="69">
        <v>45510</v>
      </c>
      <c r="X944" s="69"/>
      <c r="Y944" s="68" t="s">
        <v>3709</v>
      </c>
      <c r="Z944" s="68" t="s">
        <v>5469</v>
      </c>
      <c r="AA944" s="68" t="s">
        <v>3184</v>
      </c>
      <c r="AB944" s="68" t="s">
        <v>151</v>
      </c>
      <c r="AC944" s="68"/>
      <c r="AD944" s="68"/>
      <c r="AE944" s="68" t="s">
        <v>176</v>
      </c>
      <c r="AF944" s="72">
        <v>1</v>
      </c>
      <c r="AG944" s="68">
        <v>8</v>
      </c>
      <c r="AH944" s="68" t="s">
        <v>54</v>
      </c>
      <c r="AI944" s="68" t="s">
        <v>54</v>
      </c>
      <c r="AJ944" s="68" t="s">
        <v>54</v>
      </c>
      <c r="AK944" s="68" t="str" cm="1">
        <f t="array" ref="AK9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4" s="69" t="s">
        <v>58</v>
      </c>
      <c r="AM944" s="69"/>
    </row>
    <row r="945" spans="1:39" ht="15" customHeight="1" x14ac:dyDescent="0.3">
      <c r="A945" s="68">
        <v>1092</v>
      </c>
      <c r="B945" s="68" t="s">
        <v>6140</v>
      </c>
      <c r="C945" s="69">
        <v>42648</v>
      </c>
      <c r="D945" s="68" t="s">
        <v>72</v>
      </c>
      <c r="E945" s="71" t="str">
        <f t="shared" si="4"/>
        <v>060820241092</v>
      </c>
      <c r="F945" s="68"/>
      <c r="G945" s="68">
        <v>5866786</v>
      </c>
      <c r="H945" s="68"/>
      <c r="I945" s="187" t="s">
        <v>6141</v>
      </c>
      <c r="J945" s="68" t="s">
        <v>6142</v>
      </c>
      <c r="K945" s="108" t="s">
        <v>6143</v>
      </c>
      <c r="L945" s="68" t="s">
        <v>6144</v>
      </c>
      <c r="M945" s="68" t="s">
        <v>6140</v>
      </c>
      <c r="N945" s="71">
        <v>5583991067547</v>
      </c>
      <c r="O945" s="71"/>
      <c r="P945" s="71"/>
      <c r="Q945" s="68" t="s">
        <v>66</v>
      </c>
      <c r="R945" s="68" t="str" cm="1">
        <f t="array" ref="R945">_xlfn.IFS(BaseClientes[[#This Row],[tipoDeCliente]]="ADVISOR","ADVISOR",BaseClientes[[#This Row],[tipoDeCliente]]="FAMILIA","RETENCAO",BaseClientes[[#This Row],[tipoDeCliente]]="RETENCAO","RETENCAO",BaseClientes[[#This Row],[tipoDeCliente]]="NORMAL","CONSULTORIA",BaseClientes[[#This Row],[tipoDeCliente]]="HIBRIDO","CONSULTORIA")</f>
        <v>CONSULTORIA</v>
      </c>
      <c r="S945" s="68" t="s">
        <v>2478</v>
      </c>
      <c r="T945" s="68" t="s">
        <v>196</v>
      </c>
      <c r="U945" s="68" t="s">
        <v>6145</v>
      </c>
      <c r="V945" s="71">
        <v>5583991067547</v>
      </c>
      <c r="W945" s="69">
        <v>45510</v>
      </c>
      <c r="X945" s="69"/>
      <c r="Y945" s="68" t="s">
        <v>3709</v>
      </c>
      <c r="Z945" s="68" t="s">
        <v>5469</v>
      </c>
      <c r="AA945" s="68" t="s">
        <v>3184</v>
      </c>
      <c r="AB945" s="68" t="s">
        <v>151</v>
      </c>
      <c r="AC945" s="68"/>
      <c r="AD945" s="68"/>
      <c r="AE945" s="68" t="s">
        <v>176</v>
      </c>
      <c r="AF945" s="72">
        <v>1</v>
      </c>
      <c r="AG945" s="68">
        <v>8</v>
      </c>
      <c r="AH945" s="68" t="s">
        <v>54</v>
      </c>
      <c r="AI945" s="68" t="s">
        <v>54</v>
      </c>
      <c r="AJ945" s="68" t="s">
        <v>54</v>
      </c>
      <c r="AK945" s="68" t="str" cm="1">
        <f t="array" ref="AK9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5" s="69" t="s">
        <v>58</v>
      </c>
      <c r="AM945" s="69"/>
    </row>
    <row r="946" spans="1:39" ht="15" customHeight="1" x14ac:dyDescent="0.3">
      <c r="A946" s="68">
        <v>1093</v>
      </c>
      <c r="B946" s="68" t="s">
        <v>804</v>
      </c>
      <c r="C946" s="69">
        <v>34343</v>
      </c>
      <c r="D946" s="68" t="s">
        <v>40</v>
      </c>
      <c r="E946" s="71" t="str">
        <f t="shared" si="4"/>
        <v>060820241093</v>
      </c>
      <c r="F946" s="68"/>
      <c r="G946" s="68"/>
      <c r="H946" s="68"/>
      <c r="I946" s="68" t="s">
        <v>42</v>
      </c>
      <c r="J946" s="68" t="s">
        <v>808</v>
      </c>
      <c r="K946" s="70" t="s">
        <v>809</v>
      </c>
      <c r="L946" s="68" t="s">
        <v>810</v>
      </c>
      <c r="M946" s="68" t="s">
        <v>804</v>
      </c>
      <c r="N946" s="71">
        <v>5511997001994</v>
      </c>
      <c r="O946" s="71"/>
      <c r="P946" s="71"/>
      <c r="Q946" s="68" t="s">
        <v>66</v>
      </c>
      <c r="R946" s="68" t="str" cm="1">
        <f t="array" ref="R946">_xlfn.IFS(BaseClientes[[#This Row],[tipoDeCliente]]="ADVISOR","ADVISOR",BaseClientes[[#This Row],[tipoDeCliente]]="FAMILIA","RETENCAO",BaseClientes[[#This Row],[tipoDeCliente]]="RETENCAO","RETENCAO",BaseClientes[[#This Row],[tipoDeCliente]]="NORMAL","CONSULTORIA",BaseClientes[[#This Row],[tipoDeCliente]]="HIBRIDO","CONSULTORIA")</f>
        <v>CONSULTORIA</v>
      </c>
      <c r="S946" s="68" t="s">
        <v>2799</v>
      </c>
      <c r="T946" s="68" t="s">
        <v>185</v>
      </c>
      <c r="U946" s="68" t="s">
        <v>811</v>
      </c>
      <c r="V946" s="71">
        <v>5511997001994</v>
      </c>
      <c r="W946" s="69">
        <v>45510</v>
      </c>
      <c r="X946" s="69"/>
      <c r="Y946" s="68" t="s">
        <v>810</v>
      </c>
      <c r="Z946" s="68" t="s">
        <v>810</v>
      </c>
      <c r="AA946" s="68" t="s">
        <v>804</v>
      </c>
      <c r="AB946" s="68" t="s">
        <v>3893</v>
      </c>
      <c r="AC946" s="68" t="s">
        <v>53</v>
      </c>
      <c r="AD946" s="68" t="s">
        <v>56</v>
      </c>
      <c r="AE946" s="68" t="s">
        <v>176</v>
      </c>
      <c r="AF946" s="72">
        <v>1</v>
      </c>
      <c r="AG946" s="68">
        <v>1</v>
      </c>
      <c r="AH946" s="68" t="s">
        <v>54</v>
      </c>
      <c r="AI946" s="68" t="s">
        <v>56</v>
      </c>
      <c r="AJ946" s="68" t="s">
        <v>54</v>
      </c>
      <c r="AK946" s="68" t="str" cm="1">
        <f t="array" ref="AK9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6" s="69" t="s">
        <v>69</v>
      </c>
      <c r="AM946" s="69">
        <v>45510</v>
      </c>
    </row>
    <row r="947" spans="1:39" ht="15" customHeight="1" x14ac:dyDescent="0.3">
      <c r="A947" s="68">
        <v>1094</v>
      </c>
      <c r="B947" s="68" t="s">
        <v>3593</v>
      </c>
      <c r="C947" s="69">
        <v>30043</v>
      </c>
      <c r="D947" s="68" t="s">
        <v>72</v>
      </c>
      <c r="E947" s="71" t="str">
        <f t="shared" si="4"/>
        <v>290520241094</v>
      </c>
      <c r="F947" s="68"/>
      <c r="G947" s="68">
        <v>4823565</v>
      </c>
      <c r="H947" s="68"/>
      <c r="I947" s="68" t="s">
        <v>42</v>
      </c>
      <c r="J947" s="68" t="s">
        <v>5874</v>
      </c>
      <c r="K947" s="70" t="s">
        <v>5875</v>
      </c>
      <c r="L947" s="68" t="s">
        <v>5876</v>
      </c>
      <c r="M947" s="68" t="s">
        <v>3593</v>
      </c>
      <c r="N947" s="71">
        <v>5521990110288</v>
      </c>
      <c r="O947" s="71"/>
      <c r="P947" s="71"/>
      <c r="Q947" s="68" t="s">
        <v>5705</v>
      </c>
      <c r="R947" s="68" t="str" cm="1">
        <f t="array" ref="R947">_xlfn.IFS(BaseClientes[[#This Row],[tipoDeCliente]]="ADVISOR","ADVISOR",BaseClientes[[#This Row],[tipoDeCliente]]="FAMILIA","RETENCAO",BaseClientes[[#This Row],[tipoDeCliente]]="RETENCAO","RETENCAO",BaseClientes[[#This Row],[tipoDeCliente]]="NORMAL","CONSULTORIA",BaseClientes[[#This Row],[tipoDeCliente]]="HIBRIDO","CONSULTORIA")</f>
        <v>CONSULTORIA</v>
      </c>
      <c r="S947" s="68" t="s">
        <v>5871</v>
      </c>
      <c r="T947" s="68" t="s">
        <v>434</v>
      </c>
      <c r="U947" s="68" t="s">
        <v>5872</v>
      </c>
      <c r="V947" s="71">
        <v>5521990110288</v>
      </c>
      <c r="W947" s="69">
        <v>45441</v>
      </c>
      <c r="X947" s="69"/>
      <c r="Y947" s="68" t="s">
        <v>3757</v>
      </c>
      <c r="Z947" s="68" t="s">
        <v>5870</v>
      </c>
      <c r="AA947" s="68" t="s">
        <v>3249</v>
      </c>
      <c r="AB947" s="68" t="s">
        <v>4064</v>
      </c>
      <c r="AC947" s="68"/>
      <c r="AD947" s="68"/>
      <c r="AE947" s="68" t="s">
        <v>176</v>
      </c>
      <c r="AF947" s="72">
        <v>1</v>
      </c>
      <c r="AG947" s="68">
        <v>8</v>
      </c>
      <c r="AH947" s="68" t="s">
        <v>54</v>
      </c>
      <c r="AI947" s="68" t="s">
        <v>56</v>
      </c>
      <c r="AJ947" s="68" t="s">
        <v>54</v>
      </c>
      <c r="AK947" s="68" t="str" cm="1">
        <f t="array" ref="AK9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7" s="69" t="s">
        <v>58</v>
      </c>
      <c r="AM947" s="69"/>
    </row>
    <row r="948" spans="1:39" ht="15" customHeight="1" x14ac:dyDescent="0.3">
      <c r="A948" s="68">
        <v>1095</v>
      </c>
      <c r="B948" s="68" t="s">
        <v>3429</v>
      </c>
      <c r="C948" s="69">
        <v>35935</v>
      </c>
      <c r="D948" s="68" t="s">
        <v>40</v>
      </c>
      <c r="E948" s="71" t="str">
        <f t="shared" si="4"/>
        <v>070820241095</v>
      </c>
      <c r="F948" s="68">
        <v>5262659</v>
      </c>
      <c r="G948" s="68"/>
      <c r="H948" s="68"/>
      <c r="I948" s="68" t="s">
        <v>42</v>
      </c>
      <c r="J948" s="68" t="s">
        <v>6166</v>
      </c>
      <c r="K948" s="70" t="s">
        <v>6167</v>
      </c>
      <c r="L948" s="68" t="s">
        <v>6168</v>
      </c>
      <c r="M948" s="68" t="s">
        <v>3429</v>
      </c>
      <c r="N948" s="71">
        <v>5581994632207</v>
      </c>
      <c r="O948" s="71"/>
      <c r="P948" s="71"/>
      <c r="Q948" s="68" t="s">
        <v>316</v>
      </c>
      <c r="R948" s="68" t="str" cm="1">
        <f t="array" ref="R948">_xlfn.IFS(BaseClientes[[#This Row],[tipoDeCliente]]="ADVISOR","ADVISOR",BaseClientes[[#This Row],[tipoDeCliente]]="FAMILIA","RETENCAO",BaseClientes[[#This Row],[tipoDeCliente]]="RETENCAO","RETENCAO",BaseClientes[[#This Row],[tipoDeCliente]]="NORMAL","CONSULTORIA",BaseClientes[[#This Row],[tipoDeCliente]]="HIBRIDO","CONSULTORIA")</f>
        <v>RETENCAO</v>
      </c>
      <c r="S948" s="68" t="s">
        <v>317</v>
      </c>
      <c r="T948" s="68" t="s">
        <v>50</v>
      </c>
      <c r="U948" s="68" t="s">
        <v>6169</v>
      </c>
      <c r="V948" s="71">
        <v>5581994632207</v>
      </c>
      <c r="W948" s="69">
        <v>45511</v>
      </c>
      <c r="X948" s="69"/>
      <c r="Y948" s="68" t="s">
        <v>6168</v>
      </c>
      <c r="Z948" s="68" t="s">
        <v>6168</v>
      </c>
      <c r="AA948" s="68" t="s">
        <v>3429</v>
      </c>
      <c r="AB948" s="68"/>
      <c r="AC948" s="68"/>
      <c r="AD948" s="68"/>
      <c r="AE948" s="68" t="s">
        <v>68</v>
      </c>
      <c r="AF948" s="72">
        <v>0</v>
      </c>
      <c r="AG948" s="68"/>
      <c r="AH948" s="68" t="s">
        <v>56</v>
      </c>
      <c r="AI948" s="68" t="s">
        <v>56</v>
      </c>
      <c r="AJ948" s="68" t="s">
        <v>56</v>
      </c>
      <c r="AK948" s="68" t="str" cm="1">
        <f t="array" ref="AK9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8" s="69" t="s">
        <v>69</v>
      </c>
      <c r="AM948" s="69">
        <v>45562</v>
      </c>
    </row>
    <row r="949" spans="1:39" ht="15" customHeight="1" x14ac:dyDescent="0.3">
      <c r="A949" s="68">
        <v>1096</v>
      </c>
      <c r="B949" s="68" t="s">
        <v>3279</v>
      </c>
      <c r="C949" s="69">
        <v>31559</v>
      </c>
      <c r="D949" s="68" t="s">
        <v>72</v>
      </c>
      <c r="E949" s="71" t="str">
        <f t="shared" si="4"/>
        <v>060820241096</v>
      </c>
      <c r="F949" s="68">
        <v>16185580</v>
      </c>
      <c r="G949" s="68"/>
      <c r="H949" s="68"/>
      <c r="I949" s="68" t="s">
        <v>6157</v>
      </c>
      <c r="J949" s="68" t="s">
        <v>6158</v>
      </c>
      <c r="K949" s="108" t="s">
        <v>6159</v>
      </c>
      <c r="L949" s="68" t="s">
        <v>6160</v>
      </c>
      <c r="M949" s="68" t="s">
        <v>3279</v>
      </c>
      <c r="N949" s="71">
        <v>5581999764645</v>
      </c>
      <c r="O949" s="71"/>
      <c r="P949" s="71"/>
      <c r="Q949" s="68" t="s">
        <v>1749</v>
      </c>
      <c r="R949" s="68" t="str" cm="1">
        <f t="array" ref="R949">_xlfn.IFS(BaseClientes[[#This Row],[tipoDeCliente]]="ADVISOR","ADVISOR",BaseClientes[[#This Row],[tipoDeCliente]]="FAMILIA","RETENCAO",BaseClientes[[#This Row],[tipoDeCliente]]="RETENCAO","RETENCAO",BaseClientes[[#This Row],[tipoDeCliente]]="NORMAL","CONSULTORIA",BaseClientes[[#This Row],[tipoDeCliente]]="HIBRIDO","CONSULTORIA")</f>
        <v>CONSULTORIA</v>
      </c>
      <c r="S949" s="68" t="s">
        <v>49</v>
      </c>
      <c r="T949" s="68" t="s">
        <v>50</v>
      </c>
      <c r="U949" s="68" t="s">
        <v>2963</v>
      </c>
      <c r="V949" s="71">
        <v>5581999764645</v>
      </c>
      <c r="W949" s="69">
        <v>45510</v>
      </c>
      <c r="X949" s="69"/>
      <c r="Y949" s="68" t="s">
        <v>3782</v>
      </c>
      <c r="Z949" s="68" t="s">
        <v>6160</v>
      </c>
      <c r="AA949" s="68" t="s">
        <v>3279</v>
      </c>
      <c r="AB949" s="68" t="s">
        <v>6161</v>
      </c>
      <c r="AC949" s="68"/>
      <c r="AD949" s="68"/>
      <c r="AE949" s="68" t="s">
        <v>176</v>
      </c>
      <c r="AF949" s="72">
        <v>1</v>
      </c>
      <c r="AG949" s="68">
        <v>9</v>
      </c>
      <c r="AH949" s="68" t="s">
        <v>54</v>
      </c>
      <c r="AI949" s="68" t="s">
        <v>56</v>
      </c>
      <c r="AJ949" s="68" t="s">
        <v>54</v>
      </c>
      <c r="AK949" s="68" t="str" cm="1">
        <f t="array" ref="AK9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9" s="69" t="s">
        <v>58</v>
      </c>
      <c r="AM949" s="69"/>
    </row>
    <row r="950" spans="1:39" ht="15" customHeight="1" x14ac:dyDescent="0.3">
      <c r="A950" s="68">
        <v>1097</v>
      </c>
      <c r="B950" s="68" t="s">
        <v>3281</v>
      </c>
      <c r="C950" s="69">
        <v>32150</v>
      </c>
      <c r="D950" s="68" t="s">
        <v>72</v>
      </c>
      <c r="E950" s="71" t="str">
        <f t="shared" si="4"/>
        <v>090820241097</v>
      </c>
      <c r="F950" s="68"/>
      <c r="G950" s="68">
        <v>5904673</v>
      </c>
      <c r="H950" s="68"/>
      <c r="I950" s="68" t="s">
        <v>6170</v>
      </c>
      <c r="J950" s="68" t="s">
        <v>6171</v>
      </c>
      <c r="K950" s="108" t="s">
        <v>6172</v>
      </c>
      <c r="L950" s="68" t="s">
        <v>6173</v>
      </c>
      <c r="M950" s="68" t="s">
        <v>3281</v>
      </c>
      <c r="N950" s="71">
        <v>5581995285664</v>
      </c>
      <c r="O950" s="71"/>
      <c r="P950" s="71"/>
      <c r="Q950" s="68" t="s">
        <v>1749</v>
      </c>
      <c r="R950" s="68" t="str" cm="1">
        <f t="array" ref="R950">_xlfn.IFS(BaseClientes[[#This Row],[tipoDeCliente]]="ADVISOR","ADVISOR",BaseClientes[[#This Row],[tipoDeCliente]]="FAMILIA","RETENCAO",BaseClientes[[#This Row],[tipoDeCliente]]="RETENCAO","RETENCAO",BaseClientes[[#This Row],[tipoDeCliente]]="NORMAL","CONSULTORIA",BaseClientes[[#This Row],[tipoDeCliente]]="HIBRIDO","CONSULTORIA")</f>
        <v>CONSULTORIA</v>
      </c>
      <c r="S950" s="68" t="s">
        <v>49</v>
      </c>
      <c r="T950" s="68" t="s">
        <v>50</v>
      </c>
      <c r="U950" s="68" t="s">
        <v>6174</v>
      </c>
      <c r="V950" s="71">
        <v>5581995285664</v>
      </c>
      <c r="W950" s="69">
        <v>45513</v>
      </c>
      <c r="X950" s="69"/>
      <c r="Y950" s="68" t="s">
        <v>3783</v>
      </c>
      <c r="Z950" s="68" t="s">
        <v>6173</v>
      </c>
      <c r="AA950" s="68" t="s">
        <v>3281</v>
      </c>
      <c r="AB950" s="68" t="s">
        <v>3905</v>
      </c>
      <c r="AC950" s="68"/>
      <c r="AD950" s="68" t="s">
        <v>54</v>
      </c>
      <c r="AE950" s="68" t="s">
        <v>176</v>
      </c>
      <c r="AF950" s="72">
        <v>1</v>
      </c>
      <c r="AG950" s="68">
        <v>9</v>
      </c>
      <c r="AH950" s="68" t="s">
        <v>54</v>
      </c>
      <c r="AI950" s="68" t="s">
        <v>56</v>
      </c>
      <c r="AJ950" s="68" t="s">
        <v>54</v>
      </c>
      <c r="AK950" s="68" t="str" cm="1">
        <f t="array" ref="AK9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0" s="69" t="s">
        <v>58</v>
      </c>
      <c r="AM950" s="69"/>
    </row>
    <row r="951" spans="1:39" ht="15" customHeight="1" x14ac:dyDescent="0.3">
      <c r="A951" s="68">
        <v>1098</v>
      </c>
      <c r="B951" s="68" t="s">
        <v>3277</v>
      </c>
      <c r="C951" s="69">
        <v>30968</v>
      </c>
      <c r="D951" s="68" t="s">
        <v>40</v>
      </c>
      <c r="E951" s="71" t="str">
        <f t="shared" si="4"/>
        <v>010820241098</v>
      </c>
      <c r="F951" s="68">
        <v>2314858</v>
      </c>
      <c r="G951" s="68">
        <v>9293037</v>
      </c>
      <c r="H951" s="68"/>
      <c r="I951" s="68" t="s">
        <v>6111</v>
      </c>
      <c r="J951" s="68" t="s">
        <v>6112</v>
      </c>
      <c r="K951" s="118" t="s">
        <v>6113</v>
      </c>
      <c r="L951" s="68" t="s">
        <v>6110</v>
      </c>
      <c r="M951" s="68" t="s">
        <v>3277</v>
      </c>
      <c r="N951" s="71">
        <v>5512982438888</v>
      </c>
      <c r="O951" s="71"/>
      <c r="P951" s="71"/>
      <c r="Q951" s="68" t="s">
        <v>1749</v>
      </c>
      <c r="R951" s="68" t="str" cm="1">
        <f t="array" ref="R951">_xlfn.IFS(BaseClientes[[#This Row],[tipoDeCliente]]="ADVISOR","ADVISOR",BaseClientes[[#This Row],[tipoDeCliente]]="FAMILIA","RETENCAO",BaseClientes[[#This Row],[tipoDeCliente]]="RETENCAO","RETENCAO",BaseClientes[[#This Row],[tipoDeCliente]]="NORMAL","CONSULTORIA",BaseClientes[[#This Row],[tipoDeCliente]]="HIBRIDO","CONSULTORIA")</f>
        <v>CONSULTORIA</v>
      </c>
      <c r="S951" s="68" t="s">
        <v>2799</v>
      </c>
      <c r="T951" s="68" t="s">
        <v>185</v>
      </c>
      <c r="U951" s="68" t="s">
        <v>6109</v>
      </c>
      <c r="V951" s="71">
        <v>5512982438888</v>
      </c>
      <c r="W951" s="69">
        <v>45505</v>
      </c>
      <c r="X951" s="69"/>
      <c r="Y951" s="68" t="s">
        <v>3781</v>
      </c>
      <c r="Z951" s="68" t="s">
        <v>6110</v>
      </c>
      <c r="AA951" s="1" t="s">
        <v>3277</v>
      </c>
      <c r="AB951" s="68" t="s">
        <v>3893</v>
      </c>
      <c r="AC951" s="68"/>
      <c r="AD951" s="68" t="s">
        <v>54</v>
      </c>
      <c r="AE951" s="68" t="s">
        <v>176</v>
      </c>
      <c r="AF951" s="72">
        <v>1</v>
      </c>
      <c r="AG951" s="68">
        <v>8</v>
      </c>
      <c r="AH951" s="68" t="s">
        <v>54</v>
      </c>
      <c r="AI951" s="68" t="s">
        <v>56</v>
      </c>
      <c r="AJ951" s="68" t="s">
        <v>54</v>
      </c>
      <c r="AK951" s="68" t="str" cm="1">
        <f t="array" ref="AK9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1" s="69" t="s">
        <v>58</v>
      </c>
      <c r="AM951" s="69"/>
    </row>
    <row r="952" spans="1:39" ht="15" customHeight="1" x14ac:dyDescent="0.3">
      <c r="A952" s="68">
        <v>1099</v>
      </c>
      <c r="B952" s="68" t="s">
        <v>6128</v>
      </c>
      <c r="C952" s="69">
        <v>37205</v>
      </c>
      <c r="D952" s="68" t="s">
        <v>72</v>
      </c>
      <c r="E952" s="71" t="str">
        <f t="shared" si="4"/>
        <v>060820241099</v>
      </c>
      <c r="F952" s="68">
        <v>9205424</v>
      </c>
      <c r="G952" s="68"/>
      <c r="H952" s="68"/>
      <c r="I952" s="68" t="s">
        <v>6129</v>
      </c>
      <c r="J952" s="68" t="s">
        <v>6130</v>
      </c>
      <c r="K952" s="108" t="s">
        <v>6131</v>
      </c>
      <c r="L952" s="68" t="s">
        <v>6132</v>
      </c>
      <c r="M952" s="68" t="s">
        <v>6128</v>
      </c>
      <c r="N952" s="71">
        <v>5581995135006</v>
      </c>
      <c r="O952" s="71"/>
      <c r="P952" s="71"/>
      <c r="Q952" s="68" t="s">
        <v>66</v>
      </c>
      <c r="R952" s="68" t="str" cm="1">
        <f t="array" ref="R952">_xlfn.IFS(BaseClientes[[#This Row],[tipoDeCliente]]="ADVISOR","ADVISOR",BaseClientes[[#This Row],[tipoDeCliente]]="FAMILIA","RETENCAO",BaseClientes[[#This Row],[tipoDeCliente]]="RETENCAO","RETENCAO",BaseClientes[[#This Row],[tipoDeCliente]]="NORMAL","CONSULTORIA",BaseClientes[[#This Row],[tipoDeCliente]]="HIBRIDO","CONSULTORIA")</f>
        <v>CONSULTORIA</v>
      </c>
      <c r="S952" s="68" t="s">
        <v>49</v>
      </c>
      <c r="T952" s="68" t="s">
        <v>50</v>
      </c>
      <c r="U952" s="68" t="s">
        <v>6025</v>
      </c>
      <c r="V952" s="71">
        <v>5581995135006</v>
      </c>
      <c r="W952" s="69">
        <v>45510</v>
      </c>
      <c r="X952" s="69"/>
      <c r="Y952" s="68" t="s">
        <v>1029</v>
      </c>
      <c r="Z952" s="68" t="s">
        <v>6026</v>
      </c>
      <c r="AA952" s="68" t="s">
        <v>3266</v>
      </c>
      <c r="AB952" s="68" t="s">
        <v>151</v>
      </c>
      <c r="AC952" s="68"/>
      <c r="AD952" s="68"/>
      <c r="AE952" s="68" t="s">
        <v>176</v>
      </c>
      <c r="AF952" s="72">
        <v>1</v>
      </c>
      <c r="AG952" s="68">
        <v>1</v>
      </c>
      <c r="AH952" s="68" t="s">
        <v>54</v>
      </c>
      <c r="AI952" s="68" t="s">
        <v>54</v>
      </c>
      <c r="AJ952" s="68" t="s">
        <v>54</v>
      </c>
      <c r="AK952" s="68" t="str" cm="1">
        <f t="array" ref="AK9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2" s="69" t="s">
        <v>58</v>
      </c>
      <c r="AM952" s="69"/>
    </row>
    <row r="953" spans="1:39" ht="15" customHeight="1" x14ac:dyDescent="0.3">
      <c r="A953" s="68">
        <v>1100</v>
      </c>
      <c r="B953" s="68" t="s">
        <v>3280</v>
      </c>
      <c r="C953" s="69">
        <v>38891</v>
      </c>
      <c r="D953" s="68" t="s">
        <v>40</v>
      </c>
      <c r="E953" s="71" t="str">
        <f t="shared" si="4"/>
        <v>070820241100</v>
      </c>
      <c r="F953" s="68"/>
      <c r="G953" s="68">
        <v>5900466</v>
      </c>
      <c r="H953" s="68"/>
      <c r="I953" s="68" t="s">
        <v>6162</v>
      </c>
      <c r="J953" s="68" t="s">
        <v>6163</v>
      </c>
      <c r="K953" s="105" t="s">
        <v>6164</v>
      </c>
      <c r="L953" s="68" t="s">
        <v>6165</v>
      </c>
      <c r="M953" s="68" t="s">
        <v>3280</v>
      </c>
      <c r="N953" s="71">
        <v>5581979115050</v>
      </c>
      <c r="O953" s="71"/>
      <c r="P953" s="71"/>
      <c r="Q953" s="68" t="s">
        <v>66</v>
      </c>
      <c r="R953" s="68" t="str" cm="1">
        <f t="array" ref="R953">_xlfn.IFS(BaseClientes[[#This Row],[tipoDeCliente]]="ADVISOR","ADVISOR",BaseClientes[[#This Row],[tipoDeCliente]]="FAMILIA","RETENCAO",BaseClientes[[#This Row],[tipoDeCliente]]="RETENCAO","RETENCAO",BaseClientes[[#This Row],[tipoDeCliente]]="NORMAL","CONSULTORIA",BaseClientes[[#This Row],[tipoDeCliente]]="HIBRIDO","CONSULTORIA")</f>
        <v>CONSULTORIA</v>
      </c>
      <c r="S953" s="68" t="s">
        <v>49</v>
      </c>
      <c r="T953" s="68" t="s">
        <v>50</v>
      </c>
      <c r="U953" s="68" t="s">
        <v>1066</v>
      </c>
      <c r="V953" s="71">
        <v>5581979115050</v>
      </c>
      <c r="W953" s="69">
        <v>45511</v>
      </c>
      <c r="X953" s="69"/>
      <c r="Y953" s="68" t="s">
        <v>4141</v>
      </c>
      <c r="Z953" s="68" t="s">
        <v>6165</v>
      </c>
      <c r="AA953" s="68" t="s">
        <v>3280</v>
      </c>
      <c r="AB953" s="68" t="s">
        <v>151</v>
      </c>
      <c r="AC953" s="68"/>
      <c r="AD953" s="68"/>
      <c r="AE953" s="68" t="s">
        <v>176</v>
      </c>
      <c r="AF953" s="72">
        <v>1</v>
      </c>
      <c r="AG953" s="68">
        <v>1</v>
      </c>
      <c r="AH953" s="68" t="s">
        <v>54</v>
      </c>
      <c r="AI953" s="68" t="s">
        <v>56</v>
      </c>
      <c r="AJ953" s="68" t="s">
        <v>54</v>
      </c>
      <c r="AK953" s="68" t="str" cm="1">
        <f t="array" ref="AK9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3" s="69" t="s">
        <v>58</v>
      </c>
      <c r="AM953" s="69"/>
    </row>
    <row r="954" spans="1:39" ht="15" customHeight="1" x14ac:dyDescent="0.3">
      <c r="A954" s="68">
        <v>1101</v>
      </c>
      <c r="B954" s="68" t="s">
        <v>3282</v>
      </c>
      <c r="C954" s="69">
        <v>23534</v>
      </c>
      <c r="D954" s="68" t="s">
        <v>40</v>
      </c>
      <c r="E954" s="71" t="str">
        <f t="shared" si="4"/>
        <v>140820241101</v>
      </c>
      <c r="F954" s="68">
        <v>4649350</v>
      </c>
      <c r="G954" s="68"/>
      <c r="H954" s="68"/>
      <c r="I954" s="68" t="s">
        <v>6181</v>
      </c>
      <c r="J954" s="68" t="s">
        <v>6182</v>
      </c>
      <c r="K954" s="108" t="s">
        <v>6183</v>
      </c>
      <c r="L954" s="68" t="s">
        <v>6180</v>
      </c>
      <c r="M954" s="68" t="s">
        <v>3282</v>
      </c>
      <c r="N954" s="71">
        <v>5581999719174</v>
      </c>
      <c r="O954" s="71"/>
      <c r="P954" s="71"/>
      <c r="Q954" s="68" t="s">
        <v>66</v>
      </c>
      <c r="R954" s="68" t="str" cm="1">
        <f t="array" ref="R954">_xlfn.IFS(BaseClientes[[#This Row],[tipoDeCliente]]="ADVISOR","ADVISOR",BaseClientes[[#This Row],[tipoDeCliente]]="FAMILIA","RETENCAO",BaseClientes[[#This Row],[tipoDeCliente]]="RETENCAO","RETENCAO",BaseClientes[[#This Row],[tipoDeCliente]]="NORMAL","CONSULTORIA",BaseClientes[[#This Row],[tipoDeCliente]]="HIBRIDO","CONSULTORIA")</f>
        <v>CONSULTORIA</v>
      </c>
      <c r="S954" s="68" t="s">
        <v>49</v>
      </c>
      <c r="T954" s="68" t="s">
        <v>50</v>
      </c>
      <c r="U954" s="68" t="s">
        <v>1660</v>
      </c>
      <c r="V954" s="71">
        <v>5581999719174</v>
      </c>
      <c r="W954" s="69">
        <v>45518</v>
      </c>
      <c r="X954" s="69"/>
      <c r="Y954" s="68" t="s">
        <v>3785</v>
      </c>
      <c r="Z954" s="68" t="s">
        <v>6180</v>
      </c>
      <c r="AA954" s="68" t="s">
        <v>3282</v>
      </c>
      <c r="AB954" s="68" t="s">
        <v>6012</v>
      </c>
      <c r="AC954" s="68" t="s">
        <v>53</v>
      </c>
      <c r="AD954" s="68" t="s">
        <v>54</v>
      </c>
      <c r="AE954" s="68" t="s">
        <v>176</v>
      </c>
      <c r="AF954" s="72">
        <v>1</v>
      </c>
      <c r="AG954" s="68">
        <v>9</v>
      </c>
      <c r="AH954" s="68" t="s">
        <v>54</v>
      </c>
      <c r="AI954" s="68" t="s">
        <v>56</v>
      </c>
      <c r="AJ954" s="68" t="s">
        <v>54</v>
      </c>
      <c r="AK954" s="68" t="str" cm="1">
        <f t="array" ref="AK9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4" s="69" t="s">
        <v>58</v>
      </c>
      <c r="AM954" s="69"/>
    </row>
    <row r="955" spans="1:39" ht="15" customHeight="1" x14ac:dyDescent="0.3">
      <c r="A955" s="68">
        <v>1102</v>
      </c>
      <c r="B955" s="68" t="s">
        <v>3283</v>
      </c>
      <c r="C955" s="69">
        <v>21849</v>
      </c>
      <c r="D955" s="68" t="s">
        <v>40</v>
      </c>
      <c r="E955" s="71" t="str">
        <f t="shared" si="4"/>
        <v>140820241102</v>
      </c>
      <c r="F955" s="68">
        <v>4652647</v>
      </c>
      <c r="G955" s="68">
        <v>3478788</v>
      </c>
      <c r="H955" s="68"/>
      <c r="I955" s="68" t="s">
        <v>6184</v>
      </c>
      <c r="J955" s="68" t="s">
        <v>6185</v>
      </c>
      <c r="K955" s="108" t="s">
        <v>6186</v>
      </c>
      <c r="L955" s="68" t="s">
        <v>6187</v>
      </c>
      <c r="M955" s="68" t="s">
        <v>3283</v>
      </c>
      <c r="N955" s="71">
        <v>5581999251067</v>
      </c>
      <c r="O955" s="71"/>
      <c r="P955" s="71"/>
      <c r="Q955" s="68" t="s">
        <v>66</v>
      </c>
      <c r="R955" s="68" t="str" cm="1">
        <f t="array" ref="R955">_xlfn.IFS(BaseClientes[[#This Row],[tipoDeCliente]]="ADVISOR","ADVISOR",BaseClientes[[#This Row],[tipoDeCliente]]="FAMILIA","RETENCAO",BaseClientes[[#This Row],[tipoDeCliente]]="RETENCAO","RETENCAO",BaseClientes[[#This Row],[tipoDeCliente]]="NORMAL","CONSULTORIA",BaseClientes[[#This Row],[tipoDeCliente]]="HIBRIDO","CONSULTORIA")</f>
        <v>CONSULTORIA</v>
      </c>
      <c r="S955" s="68" t="s">
        <v>49</v>
      </c>
      <c r="T955" s="68" t="s">
        <v>50</v>
      </c>
      <c r="U955" s="68" t="s">
        <v>6188</v>
      </c>
      <c r="V955" s="71">
        <v>5581999251067</v>
      </c>
      <c r="W955" s="69">
        <v>45518</v>
      </c>
      <c r="X955" s="69"/>
      <c r="Y955" s="68" t="s">
        <v>3787</v>
      </c>
      <c r="Z955" s="68" t="s">
        <v>6187</v>
      </c>
      <c r="AA955" s="68" t="s">
        <v>3283</v>
      </c>
      <c r="AB955" s="68" t="s">
        <v>3894</v>
      </c>
      <c r="AC955" s="68" t="s">
        <v>53</v>
      </c>
      <c r="AD955" s="68" t="s">
        <v>54</v>
      </c>
      <c r="AE955" s="68" t="s">
        <v>176</v>
      </c>
      <c r="AF955" s="72">
        <v>1</v>
      </c>
      <c r="AG955" s="68">
        <v>9</v>
      </c>
      <c r="AH955" s="68" t="s">
        <v>54</v>
      </c>
      <c r="AI955" s="68" t="s">
        <v>56</v>
      </c>
      <c r="AJ955" s="68" t="s">
        <v>54</v>
      </c>
      <c r="AK955" s="68" t="str" cm="1">
        <f t="array" ref="AK9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5" s="69" t="s">
        <v>58</v>
      </c>
      <c r="AM955" s="69"/>
    </row>
    <row r="956" spans="1:39" ht="15" customHeight="1" x14ac:dyDescent="0.3">
      <c r="A956" s="68">
        <v>1103</v>
      </c>
      <c r="B956" s="68" t="s">
        <v>3284</v>
      </c>
      <c r="C956" s="69">
        <v>33260</v>
      </c>
      <c r="D956" s="68" t="s">
        <v>72</v>
      </c>
      <c r="E956" s="71" t="str">
        <f t="shared" si="4"/>
        <v>140820241103</v>
      </c>
      <c r="F956" s="68">
        <v>3126098</v>
      </c>
      <c r="G956" s="68">
        <v>8686379</v>
      </c>
      <c r="H956" s="68"/>
      <c r="I956" s="68" t="s">
        <v>6189</v>
      </c>
      <c r="J956" s="68" t="s">
        <v>6190</v>
      </c>
      <c r="K956" s="105" t="s">
        <v>6191</v>
      </c>
      <c r="L956" s="68" t="s">
        <v>6192</v>
      </c>
      <c r="M956" s="68" t="s">
        <v>3284</v>
      </c>
      <c r="N956" s="71">
        <v>5531999905999</v>
      </c>
      <c r="O956" s="71"/>
      <c r="P956" s="71"/>
      <c r="Q956" s="68" t="s">
        <v>1749</v>
      </c>
      <c r="R956" s="68" t="str" cm="1">
        <f t="array" ref="R956">_xlfn.IFS(BaseClientes[[#This Row],[tipoDeCliente]]="ADVISOR","ADVISOR",BaseClientes[[#This Row],[tipoDeCliente]]="FAMILIA","RETENCAO",BaseClientes[[#This Row],[tipoDeCliente]]="RETENCAO","RETENCAO",BaseClientes[[#This Row],[tipoDeCliente]]="NORMAL","CONSULTORIA",BaseClientes[[#This Row],[tipoDeCliente]]="HIBRIDO","CONSULTORIA")</f>
        <v>CONSULTORIA</v>
      </c>
      <c r="S956" s="68" t="s">
        <v>895</v>
      </c>
      <c r="T956" s="68" t="s">
        <v>896</v>
      </c>
      <c r="U956" s="68" t="s">
        <v>6193</v>
      </c>
      <c r="V956" s="71">
        <v>5531999905999</v>
      </c>
      <c r="W956" s="69">
        <v>45518</v>
      </c>
      <c r="X956" s="69"/>
      <c r="Y956" s="68" t="s">
        <v>3788</v>
      </c>
      <c r="Z956" s="68" t="s">
        <v>6192</v>
      </c>
      <c r="AA956" s="68" t="s">
        <v>3284</v>
      </c>
      <c r="AB956" s="68" t="s">
        <v>3893</v>
      </c>
      <c r="AC956" s="68" t="s">
        <v>53</v>
      </c>
      <c r="AD956" s="68" t="s">
        <v>54</v>
      </c>
      <c r="AE956" s="68" t="s">
        <v>176</v>
      </c>
      <c r="AF956" s="72">
        <v>1</v>
      </c>
      <c r="AG956" s="68">
        <v>9</v>
      </c>
      <c r="AH956" s="68" t="s">
        <v>54</v>
      </c>
      <c r="AI956" s="68" t="s">
        <v>56</v>
      </c>
      <c r="AJ956" s="68" t="s">
        <v>54</v>
      </c>
      <c r="AK956" s="68" t="str" cm="1">
        <f t="array" ref="AK9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6" s="69" t="s">
        <v>58</v>
      </c>
      <c r="AM956" s="69"/>
    </row>
    <row r="957" spans="1:39" ht="15" customHeight="1" x14ac:dyDescent="0.3">
      <c r="A957" s="68">
        <v>1104</v>
      </c>
      <c r="B957" s="68" t="s">
        <v>6175</v>
      </c>
      <c r="C957" s="69">
        <v>24975</v>
      </c>
      <c r="D957" s="68" t="s">
        <v>72</v>
      </c>
      <c r="E957" s="71" t="str">
        <f t="shared" si="4"/>
        <v>140820241104</v>
      </c>
      <c r="F957" s="68"/>
      <c r="G957" s="68"/>
      <c r="H957" s="68"/>
      <c r="I957" s="68" t="s">
        <v>6176</v>
      </c>
      <c r="J957" s="68" t="s">
        <v>6177</v>
      </c>
      <c r="K957" s="108" t="s">
        <v>6178</v>
      </c>
      <c r="L957" s="68" t="s">
        <v>6179</v>
      </c>
      <c r="M957" s="68" t="s">
        <v>6175</v>
      </c>
      <c r="N957" s="71">
        <v>5531999905999</v>
      </c>
      <c r="O957" s="71"/>
      <c r="P957" s="71"/>
      <c r="Q957" s="68" t="s">
        <v>66</v>
      </c>
      <c r="R957" s="68" t="str" cm="1">
        <f t="array" ref="R957">_xlfn.IFS(BaseClientes[[#This Row],[tipoDeCliente]]="ADVISOR","ADVISOR",BaseClientes[[#This Row],[tipoDeCliente]]="FAMILIA","RETENCAO",BaseClientes[[#This Row],[tipoDeCliente]]="RETENCAO","RETENCAO",BaseClientes[[#This Row],[tipoDeCliente]]="NORMAL","CONSULTORIA",BaseClientes[[#This Row],[tipoDeCliente]]="HIBRIDO","CONSULTORIA")</f>
        <v>CONSULTORIA</v>
      </c>
      <c r="S957" s="68" t="s">
        <v>49</v>
      </c>
      <c r="T957" s="68" t="s">
        <v>50</v>
      </c>
      <c r="U957" s="68" t="s">
        <v>1660</v>
      </c>
      <c r="V957" s="71">
        <v>5581999719174</v>
      </c>
      <c r="W957" s="69">
        <v>45518</v>
      </c>
      <c r="X957" s="69"/>
      <c r="Y957" s="68" t="s">
        <v>3785</v>
      </c>
      <c r="Z957" s="68" t="s">
        <v>6180</v>
      </c>
      <c r="AA957" s="68" t="s">
        <v>3282</v>
      </c>
      <c r="AB957" s="68" t="s">
        <v>4064</v>
      </c>
      <c r="AC957" s="68" t="s">
        <v>53</v>
      </c>
      <c r="AD957" s="68" t="s">
        <v>54</v>
      </c>
      <c r="AE957" s="68" t="s">
        <v>176</v>
      </c>
      <c r="AF957" s="72">
        <v>1</v>
      </c>
      <c r="AG957" s="68">
        <v>9</v>
      </c>
      <c r="AH957" s="68" t="s">
        <v>54</v>
      </c>
      <c r="AI957" s="68" t="s">
        <v>56</v>
      </c>
      <c r="AJ957" s="68" t="s">
        <v>54</v>
      </c>
      <c r="AK957" s="68" t="str" cm="1">
        <f t="array" ref="AK9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7" s="69" t="s">
        <v>58</v>
      </c>
      <c r="AM957" s="69"/>
    </row>
    <row r="958" spans="1:39" ht="15" customHeight="1" x14ac:dyDescent="0.3">
      <c r="A958" s="68">
        <v>1105</v>
      </c>
      <c r="B958" s="68" t="s">
        <v>3287</v>
      </c>
      <c r="C958" s="69">
        <v>31696</v>
      </c>
      <c r="D958" s="68" t="s">
        <v>40</v>
      </c>
      <c r="E958" s="71" t="str">
        <f t="shared" si="4"/>
        <v>160820241105</v>
      </c>
      <c r="F958" s="68">
        <v>2005688</v>
      </c>
      <c r="G958" s="68"/>
      <c r="H958" s="68"/>
      <c r="I958" s="68" t="s">
        <v>6200</v>
      </c>
      <c r="J958" s="68" t="s">
        <v>6201</v>
      </c>
      <c r="K958" s="108" t="s">
        <v>6202</v>
      </c>
      <c r="L958" s="68" t="s">
        <v>6203</v>
      </c>
      <c r="M958" s="68" t="s">
        <v>3287</v>
      </c>
      <c r="N958" s="71">
        <v>5511995719576</v>
      </c>
      <c r="O958" s="71"/>
      <c r="P958" s="71"/>
      <c r="Q958" s="68" t="s">
        <v>1749</v>
      </c>
      <c r="R958" s="68" t="str" cm="1">
        <f t="array" ref="R958">_xlfn.IFS(BaseClientes[[#This Row],[tipoDeCliente]]="ADVISOR","ADVISOR",BaseClientes[[#This Row],[tipoDeCliente]]="FAMILIA","RETENCAO",BaseClientes[[#This Row],[tipoDeCliente]]="RETENCAO","RETENCAO",BaseClientes[[#This Row],[tipoDeCliente]]="NORMAL","CONSULTORIA",BaseClientes[[#This Row],[tipoDeCliente]]="HIBRIDO","CONSULTORIA")</f>
        <v>CONSULTORIA</v>
      </c>
      <c r="S958" s="68" t="s">
        <v>2799</v>
      </c>
      <c r="T958" s="68" t="s">
        <v>185</v>
      </c>
      <c r="U958" s="68" t="s">
        <v>6204</v>
      </c>
      <c r="V958" s="71">
        <v>5511995719576</v>
      </c>
      <c r="W958" s="69">
        <v>45520</v>
      </c>
      <c r="X958" s="69"/>
      <c r="Y958" s="68" t="s">
        <v>3789</v>
      </c>
      <c r="Z958" s="68" t="s">
        <v>6203</v>
      </c>
      <c r="AA958" s="68" t="s">
        <v>3287</v>
      </c>
      <c r="AB958" s="68" t="s">
        <v>3893</v>
      </c>
      <c r="AC958" s="68" t="s">
        <v>53</v>
      </c>
      <c r="AD958" s="68" t="s">
        <v>54</v>
      </c>
      <c r="AE958" s="68" t="s">
        <v>176</v>
      </c>
      <c r="AF958" s="72">
        <v>1</v>
      </c>
      <c r="AG958" s="68">
        <v>9</v>
      </c>
      <c r="AH958" s="68" t="s">
        <v>54</v>
      </c>
      <c r="AI958" s="68" t="s">
        <v>54</v>
      </c>
      <c r="AJ958" s="68" t="s">
        <v>54</v>
      </c>
      <c r="AK958" s="68" t="str" cm="1">
        <f t="array" ref="AK9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8" s="69" t="s">
        <v>58</v>
      </c>
      <c r="AM958" s="69"/>
    </row>
    <row r="959" spans="1:39" ht="15" customHeight="1" x14ac:dyDescent="0.3">
      <c r="A959" s="68">
        <v>1106</v>
      </c>
      <c r="B959" s="68" t="s">
        <v>3093</v>
      </c>
      <c r="C959" s="69">
        <v>32314</v>
      </c>
      <c r="D959" s="68" t="s">
        <v>40</v>
      </c>
      <c r="E959" s="71" t="str">
        <f t="shared" si="4"/>
        <v>270420231106</v>
      </c>
      <c r="F959" s="68"/>
      <c r="G959" s="68">
        <v>5930124</v>
      </c>
      <c r="H959" s="68"/>
      <c r="I959" s="68" t="s">
        <v>4594</v>
      </c>
      <c r="J959" s="68" t="s">
        <v>4590</v>
      </c>
      <c r="K959" s="70" t="s">
        <v>4591</v>
      </c>
      <c r="L959" s="68" t="s">
        <v>4595</v>
      </c>
      <c r="M959" s="68" t="s">
        <v>3093</v>
      </c>
      <c r="N959" s="71">
        <v>5581998768467</v>
      </c>
      <c r="O959" s="71"/>
      <c r="P959" s="71"/>
      <c r="Q959" s="68" t="s">
        <v>1749</v>
      </c>
      <c r="R959" s="68" t="str" cm="1">
        <f t="array" ref="R959">_xlfn.IFS(BaseClientes[[#This Row],[tipoDeCliente]]="ADVISOR","ADVISOR",BaseClientes[[#This Row],[tipoDeCliente]]="FAMILIA","RETENCAO",BaseClientes[[#This Row],[tipoDeCliente]]="RETENCAO","RETENCAO",BaseClientes[[#This Row],[tipoDeCliente]]="NORMAL","CONSULTORIA",BaseClientes[[#This Row],[tipoDeCliente]]="HIBRIDO","CONSULTORIA")</f>
        <v>CONSULTORIA</v>
      </c>
      <c r="S959" s="68" t="s">
        <v>49</v>
      </c>
      <c r="T959" s="68" t="s">
        <v>50</v>
      </c>
      <c r="U959" s="68">
        <v>50610160</v>
      </c>
      <c r="V959" s="71">
        <v>5581998768467</v>
      </c>
      <c r="W959" s="69">
        <v>45043</v>
      </c>
      <c r="X959" s="69">
        <v>45523</v>
      </c>
      <c r="Y959" s="68" t="s">
        <v>4593</v>
      </c>
      <c r="Z959" s="68" t="s">
        <v>4592</v>
      </c>
      <c r="AA959" s="68" t="s">
        <v>3093</v>
      </c>
      <c r="AB959" s="68" t="s">
        <v>3912</v>
      </c>
      <c r="AC959" s="68" t="s">
        <v>140</v>
      </c>
      <c r="AD959" s="68" t="s">
        <v>54</v>
      </c>
      <c r="AE959" s="68" t="s">
        <v>176</v>
      </c>
      <c r="AF959" s="72">
        <v>1</v>
      </c>
      <c r="AG959" s="68">
        <v>8</v>
      </c>
      <c r="AH959" s="68" t="s">
        <v>54</v>
      </c>
      <c r="AI959" s="68" t="s">
        <v>56</v>
      </c>
      <c r="AJ959" s="68" t="s">
        <v>54</v>
      </c>
      <c r="AK959" s="68" t="str" cm="1">
        <f t="array" ref="AK9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9" s="69" t="s">
        <v>58</v>
      </c>
      <c r="AM959" s="69"/>
    </row>
    <row r="960" spans="1:39" ht="15" customHeight="1" x14ac:dyDescent="0.3">
      <c r="A960" s="68">
        <v>1107</v>
      </c>
      <c r="B960" s="68" t="s">
        <v>3285</v>
      </c>
      <c r="C960" s="69">
        <v>30246</v>
      </c>
      <c r="D960" s="68" t="s">
        <v>72</v>
      </c>
      <c r="E960" s="71" t="str">
        <f t="shared" si="4"/>
        <v>150820241107</v>
      </c>
      <c r="F960" s="68"/>
      <c r="G960" s="68">
        <v>5941825</v>
      </c>
      <c r="H960" s="68"/>
      <c r="I960" s="68" t="s">
        <v>42</v>
      </c>
      <c r="J960" s="68" t="s">
        <v>6194</v>
      </c>
      <c r="K960" s="70" t="s">
        <v>6195</v>
      </c>
      <c r="L960" s="68" t="s">
        <v>3790</v>
      </c>
      <c r="M960" s="68" t="s">
        <v>3285</v>
      </c>
      <c r="N960" s="71">
        <v>5581999666124</v>
      </c>
      <c r="O960" s="71"/>
      <c r="P960" s="71"/>
      <c r="Q960" s="68" t="s">
        <v>66</v>
      </c>
      <c r="R960" s="68" t="str" cm="1">
        <f t="array" ref="R960">_xlfn.IFS(BaseClientes[[#This Row],[tipoDeCliente]]="ADVISOR","ADVISOR",BaseClientes[[#This Row],[tipoDeCliente]]="FAMILIA","RETENCAO",BaseClientes[[#This Row],[tipoDeCliente]]="RETENCAO","RETENCAO",BaseClientes[[#This Row],[tipoDeCliente]]="NORMAL","CONSULTORIA",BaseClientes[[#This Row],[tipoDeCliente]]="HIBRIDO","CONSULTORIA")</f>
        <v>CONSULTORIA</v>
      </c>
      <c r="S960" s="68" t="s">
        <v>2799</v>
      </c>
      <c r="T960" s="68" t="s">
        <v>185</v>
      </c>
      <c r="U960" s="68" t="s">
        <v>6196</v>
      </c>
      <c r="V960" s="71">
        <v>5581999666124</v>
      </c>
      <c r="W960" s="69">
        <v>45519</v>
      </c>
      <c r="X960" s="69"/>
      <c r="Y960" s="68" t="s">
        <v>3790</v>
      </c>
      <c r="Z960" s="68" t="s">
        <v>3790</v>
      </c>
      <c r="AA960" s="68" t="s">
        <v>3285</v>
      </c>
      <c r="AB960" s="68" t="s">
        <v>3912</v>
      </c>
      <c r="AC960" s="68"/>
      <c r="AD960" s="68" t="s">
        <v>54</v>
      </c>
      <c r="AE960" s="68" t="s">
        <v>176</v>
      </c>
      <c r="AF960" s="72">
        <v>1</v>
      </c>
      <c r="AG960" s="68">
        <v>8</v>
      </c>
      <c r="AH960" s="68" t="s">
        <v>54</v>
      </c>
      <c r="AI960" s="68" t="s">
        <v>56</v>
      </c>
      <c r="AJ960" s="68" t="s">
        <v>54</v>
      </c>
      <c r="AK960" s="68" t="str" cm="1">
        <f t="array" ref="AK9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0" s="69" t="s">
        <v>69</v>
      </c>
      <c r="AM960" s="69">
        <v>45786</v>
      </c>
    </row>
    <row r="961" spans="1:39" ht="15" customHeight="1" x14ac:dyDescent="0.3">
      <c r="A961" s="68">
        <v>1108</v>
      </c>
      <c r="B961" s="68" t="s">
        <v>6205</v>
      </c>
      <c r="C961" s="69">
        <v>32194</v>
      </c>
      <c r="D961" s="68" t="s">
        <v>72</v>
      </c>
      <c r="E961" s="71" t="str">
        <f t="shared" si="4"/>
        <v>160820241108</v>
      </c>
      <c r="F961" s="68"/>
      <c r="G961" s="68"/>
      <c r="H961" s="68"/>
      <c r="I961" s="68" t="s">
        <v>42</v>
      </c>
      <c r="J961" s="68" t="s">
        <v>6206</v>
      </c>
      <c r="K961" s="108" t="s">
        <v>6207</v>
      </c>
      <c r="L961" s="68" t="s">
        <v>3791</v>
      </c>
      <c r="M961" s="68" t="s">
        <v>6205</v>
      </c>
      <c r="N961" s="71">
        <v>5511955525589</v>
      </c>
      <c r="O961" s="71"/>
      <c r="P961" s="71"/>
      <c r="Q961" s="68" t="s">
        <v>1749</v>
      </c>
      <c r="R961" s="68" t="str" cm="1">
        <f t="array" ref="R961">_xlfn.IFS(BaseClientes[[#This Row],[tipoDeCliente]]="ADVISOR","ADVISOR",BaseClientes[[#This Row],[tipoDeCliente]]="FAMILIA","RETENCAO",BaseClientes[[#This Row],[tipoDeCliente]]="RETENCAO","RETENCAO",BaseClientes[[#This Row],[tipoDeCliente]]="NORMAL","CONSULTORIA",BaseClientes[[#This Row],[tipoDeCliente]]="HIBRIDO","CONSULTORIA")</f>
        <v>CONSULTORIA</v>
      </c>
      <c r="S961" s="68" t="s">
        <v>2799</v>
      </c>
      <c r="T961" s="68" t="s">
        <v>185</v>
      </c>
      <c r="U961" s="68" t="s">
        <v>6204</v>
      </c>
      <c r="V961" s="71">
        <v>5511955525589</v>
      </c>
      <c r="W961" s="69">
        <v>45520</v>
      </c>
      <c r="X961" s="69"/>
      <c r="Y961" s="68" t="s">
        <v>3789</v>
      </c>
      <c r="Z961" s="68" t="s">
        <v>6203</v>
      </c>
      <c r="AA961" s="68" t="s">
        <v>3287</v>
      </c>
      <c r="AB961" s="68" t="s">
        <v>3893</v>
      </c>
      <c r="AC961" s="68"/>
      <c r="AD961" s="68"/>
      <c r="AE961" s="68" t="s">
        <v>176</v>
      </c>
      <c r="AF961" s="72">
        <v>1</v>
      </c>
      <c r="AG961" s="68">
        <v>9</v>
      </c>
      <c r="AH961" s="68" t="s">
        <v>54</v>
      </c>
      <c r="AI961" s="68" t="s">
        <v>54</v>
      </c>
      <c r="AJ961" s="68" t="s">
        <v>54</v>
      </c>
      <c r="AK961" s="68" t="str" cm="1">
        <f t="array" ref="AK9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1" s="69" t="s">
        <v>58</v>
      </c>
      <c r="AM961" s="69"/>
    </row>
    <row r="962" spans="1:39" ht="15" customHeight="1" x14ac:dyDescent="0.3">
      <c r="A962" s="68">
        <v>1109</v>
      </c>
      <c r="B962" s="68" t="s">
        <v>3286</v>
      </c>
      <c r="C962" s="69">
        <v>29134</v>
      </c>
      <c r="D962" s="68" t="s">
        <v>40</v>
      </c>
      <c r="E962" s="71" t="str">
        <f t="shared" si="4"/>
        <v>150820241109</v>
      </c>
      <c r="F962" s="68"/>
      <c r="G962" s="68">
        <v>5943421</v>
      </c>
      <c r="H962" s="68"/>
      <c r="I962" s="68" t="s">
        <v>42</v>
      </c>
      <c r="J962" s="68" t="s">
        <v>6197</v>
      </c>
      <c r="K962" s="70" t="s">
        <v>6198</v>
      </c>
      <c r="L962" s="68" t="s">
        <v>6199</v>
      </c>
      <c r="M962" s="68" t="s">
        <v>3286</v>
      </c>
      <c r="N962" s="71">
        <v>5511993780053</v>
      </c>
      <c r="O962" s="71"/>
      <c r="P962" s="71"/>
      <c r="Q962" s="68" t="s">
        <v>66</v>
      </c>
      <c r="R962" s="68" t="str" cm="1">
        <f t="array" ref="R962">_xlfn.IFS(BaseClientes[[#This Row],[tipoDeCliente]]="ADVISOR","ADVISOR",BaseClientes[[#This Row],[tipoDeCliente]]="FAMILIA","RETENCAO",BaseClientes[[#This Row],[tipoDeCliente]]="RETENCAO","RETENCAO",BaseClientes[[#This Row],[tipoDeCliente]]="NORMAL","CONSULTORIA",BaseClientes[[#This Row],[tipoDeCliente]]="HIBRIDO","CONSULTORIA")</f>
        <v>CONSULTORIA</v>
      </c>
      <c r="S962" s="68" t="s">
        <v>2799</v>
      </c>
      <c r="T962" s="68" t="s">
        <v>185</v>
      </c>
      <c r="U962" s="68" t="s">
        <v>6196</v>
      </c>
      <c r="V962" s="71">
        <v>5511993780053</v>
      </c>
      <c r="W962" s="69">
        <v>45519</v>
      </c>
      <c r="X962" s="69"/>
      <c r="Y962" s="68" t="s">
        <v>3790</v>
      </c>
      <c r="Z962" s="68" t="s">
        <v>6199</v>
      </c>
      <c r="AA962" s="68" t="s">
        <v>3286</v>
      </c>
      <c r="AB962" s="68" t="s">
        <v>3902</v>
      </c>
      <c r="AC962" s="68"/>
      <c r="AD962" s="68" t="s">
        <v>54</v>
      </c>
      <c r="AE962" s="68" t="s">
        <v>176</v>
      </c>
      <c r="AF962" s="72">
        <v>1</v>
      </c>
      <c r="AG962" s="68">
        <v>8</v>
      </c>
      <c r="AH962" s="68" t="s">
        <v>54</v>
      </c>
      <c r="AI962" s="68" t="s">
        <v>56</v>
      </c>
      <c r="AJ962" s="68" t="s">
        <v>54</v>
      </c>
      <c r="AK962" s="68"/>
      <c r="AL962" s="69" t="s">
        <v>69</v>
      </c>
      <c r="AM962" s="69">
        <v>45786</v>
      </c>
    </row>
    <row r="963" spans="1:39" ht="15" customHeight="1" x14ac:dyDescent="0.3">
      <c r="A963" s="68">
        <v>1110</v>
      </c>
      <c r="B963" s="68" t="s">
        <v>3226</v>
      </c>
      <c r="C963" s="69">
        <v>34439</v>
      </c>
      <c r="D963" s="68" t="s">
        <v>40</v>
      </c>
      <c r="E963" s="71" t="str">
        <f t="shared" ref="E963:E1026" si="5">_xlfn.CONCAT((TEXT(W963,"ddmmaaaa")),A963)</f>
        <v>200820241110</v>
      </c>
      <c r="F963" s="68">
        <v>8590118</v>
      </c>
      <c r="G963" s="68"/>
      <c r="H963" s="68"/>
      <c r="I963" s="68" t="s">
        <v>42</v>
      </c>
      <c r="J963" s="68" t="s">
        <v>6218</v>
      </c>
      <c r="K963" s="70" t="s">
        <v>6219</v>
      </c>
      <c r="L963" s="68" t="s">
        <v>6220</v>
      </c>
      <c r="M963" s="68" t="s">
        <v>3226</v>
      </c>
      <c r="N963" s="71">
        <v>5585999968114</v>
      </c>
      <c r="O963" s="71"/>
      <c r="P963" s="71"/>
      <c r="Q963" s="68" t="s">
        <v>66</v>
      </c>
      <c r="R963" s="68" t="str" cm="1">
        <f t="array" ref="R963">_xlfn.IFS(BaseClientes[[#This Row],[tipoDeCliente]]="ADVISOR","ADVISOR",BaseClientes[[#This Row],[tipoDeCliente]]="FAMILIA","RETENCAO",BaseClientes[[#This Row],[tipoDeCliente]]="RETENCAO","RETENCAO",BaseClientes[[#This Row],[tipoDeCliente]]="NORMAL","CONSULTORIA",BaseClientes[[#This Row],[tipoDeCliente]]="HIBRIDO","CONSULTORIA")</f>
        <v>CONSULTORIA</v>
      </c>
      <c r="S963" s="68" t="s">
        <v>406</v>
      </c>
      <c r="T963" s="68" t="s">
        <v>407</v>
      </c>
      <c r="U963" s="68" t="s">
        <v>6221</v>
      </c>
      <c r="V963" s="71">
        <v>5585999968114</v>
      </c>
      <c r="W963" s="69">
        <v>45524</v>
      </c>
      <c r="X963" s="69"/>
      <c r="Y963" s="68" t="s">
        <v>6220</v>
      </c>
      <c r="Z963" s="68" t="s">
        <v>6220</v>
      </c>
      <c r="AA963" s="68" t="s">
        <v>3226</v>
      </c>
      <c r="AB963" s="68" t="s">
        <v>5407</v>
      </c>
      <c r="AC963" s="68"/>
      <c r="AD963" s="68"/>
      <c r="AE963" s="68" t="s">
        <v>176</v>
      </c>
      <c r="AF963" s="72">
        <v>1</v>
      </c>
      <c r="AG963" s="68">
        <v>9</v>
      </c>
      <c r="AH963" s="68" t="s">
        <v>54</v>
      </c>
      <c r="AI963" s="68"/>
      <c r="AJ963" s="68" t="s">
        <v>54</v>
      </c>
      <c r="AK963" s="68" t="str" cm="1">
        <f t="array" ref="AK9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3" s="69" t="s">
        <v>69</v>
      </c>
      <c r="AM963" s="69">
        <v>45705</v>
      </c>
    </row>
    <row r="964" spans="1:39" ht="15" customHeight="1" x14ac:dyDescent="0.3">
      <c r="A964" s="68">
        <v>1111</v>
      </c>
      <c r="B964" s="68" t="s">
        <v>3048</v>
      </c>
      <c r="C964" s="69">
        <v>32885</v>
      </c>
      <c r="D964" s="68" t="s">
        <v>40</v>
      </c>
      <c r="E964" s="71" t="str">
        <f t="shared" si="5"/>
        <v>210820241111</v>
      </c>
      <c r="F964" s="68">
        <v>2124725</v>
      </c>
      <c r="G964" s="68"/>
      <c r="H964" s="68"/>
      <c r="I964" s="68" t="s">
        <v>6222</v>
      </c>
      <c r="J964" s="68" t="s">
        <v>5150</v>
      </c>
      <c r="K964" s="108" t="s">
        <v>5151</v>
      </c>
      <c r="L964" s="68" t="s">
        <v>6223</v>
      </c>
      <c r="M964" s="68" t="s">
        <v>3048</v>
      </c>
      <c r="N964" s="71">
        <v>5581999176129</v>
      </c>
      <c r="O964" s="71" t="s">
        <v>65</v>
      </c>
      <c r="P964" s="71"/>
      <c r="Q964" s="68" t="s">
        <v>1749</v>
      </c>
      <c r="R964" s="68" t="str" cm="1">
        <f t="array" ref="R964">_xlfn.IFS(BaseClientes[[#This Row],[tipoDeCliente]]="ADVISOR","ADVISOR",BaseClientes[[#This Row],[tipoDeCliente]]="FAMILIA","RETENCAO",BaseClientes[[#This Row],[tipoDeCliente]]="RETENCAO","RETENCAO",BaseClientes[[#This Row],[tipoDeCliente]]="NORMAL","CONSULTORIA",BaseClientes[[#This Row],[tipoDeCliente]]="HIBRIDO","CONSULTORIA")</f>
        <v>CONSULTORIA</v>
      </c>
      <c r="S964" s="68" t="s">
        <v>2799</v>
      </c>
      <c r="T964" s="68" t="s">
        <v>185</v>
      </c>
      <c r="U964" s="68" t="s">
        <v>5788</v>
      </c>
      <c r="V964" s="71">
        <v>5581999176129</v>
      </c>
      <c r="W964" s="69">
        <v>45525</v>
      </c>
      <c r="X964" s="69">
        <v>45257</v>
      </c>
      <c r="Y964" s="68" t="s">
        <v>3792</v>
      </c>
      <c r="Z964" s="68" t="s">
        <v>6223</v>
      </c>
      <c r="AA964" s="68" t="s">
        <v>3048</v>
      </c>
      <c r="AB964" s="68" t="s">
        <v>3902</v>
      </c>
      <c r="AC964" s="68" t="s">
        <v>140</v>
      </c>
      <c r="AD964" s="68" t="s">
        <v>54</v>
      </c>
      <c r="AE964" s="68" t="s">
        <v>176</v>
      </c>
      <c r="AF964" s="72">
        <v>1</v>
      </c>
      <c r="AG964" s="68">
        <v>8</v>
      </c>
      <c r="AH964" s="68" t="s">
        <v>54</v>
      </c>
      <c r="AI964" s="68" t="s">
        <v>56</v>
      </c>
      <c r="AJ964" s="68" t="s">
        <v>54</v>
      </c>
      <c r="AK964" s="68" t="str" cm="1">
        <f t="array" ref="AK9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4" s="69" t="s">
        <v>58</v>
      </c>
      <c r="AM964" s="69"/>
    </row>
    <row r="965" spans="1:39" ht="15" customHeight="1" x14ac:dyDescent="0.3">
      <c r="A965" s="68">
        <v>1112</v>
      </c>
      <c r="B965" s="68" t="s">
        <v>3530</v>
      </c>
      <c r="C965" s="69">
        <v>34329</v>
      </c>
      <c r="D965" s="68" t="s">
        <v>72</v>
      </c>
      <c r="E965" s="71" t="str">
        <f t="shared" si="5"/>
        <v>210820241112</v>
      </c>
      <c r="F965" s="68">
        <v>4176498</v>
      </c>
      <c r="G965" s="68">
        <v>4176498</v>
      </c>
      <c r="H965" s="68"/>
      <c r="I965" s="68" t="s">
        <v>6226</v>
      </c>
      <c r="J965" s="68" t="s">
        <v>5153</v>
      </c>
      <c r="K965" s="105" t="s">
        <v>5154</v>
      </c>
      <c r="L965" s="68" t="s">
        <v>6227</v>
      </c>
      <c r="M965" s="68" t="s">
        <v>3530</v>
      </c>
      <c r="N965" s="71">
        <v>5581999176129</v>
      </c>
      <c r="O965" s="71" t="s">
        <v>65</v>
      </c>
      <c r="P965" s="71"/>
      <c r="Q965" s="68" t="s">
        <v>1749</v>
      </c>
      <c r="R965" s="68" t="str" cm="1">
        <f t="array" ref="R965">_xlfn.IFS(BaseClientes[[#This Row],[tipoDeCliente]]="ADVISOR","ADVISOR",BaseClientes[[#This Row],[tipoDeCliente]]="FAMILIA","RETENCAO",BaseClientes[[#This Row],[tipoDeCliente]]="RETENCAO","RETENCAO",BaseClientes[[#This Row],[tipoDeCliente]]="NORMAL","CONSULTORIA",BaseClientes[[#This Row],[tipoDeCliente]]="HIBRIDO","CONSULTORIA")</f>
        <v>CONSULTORIA</v>
      </c>
      <c r="S965" s="68" t="s">
        <v>2799</v>
      </c>
      <c r="T965" s="68" t="s">
        <v>185</v>
      </c>
      <c r="U965" s="68" t="s">
        <v>5788</v>
      </c>
      <c r="V965" s="71">
        <v>5511988202535</v>
      </c>
      <c r="W965" s="69">
        <v>45525</v>
      </c>
      <c r="X965" s="69">
        <v>45257</v>
      </c>
      <c r="Y965" s="68" t="s">
        <v>3792</v>
      </c>
      <c r="Z965" s="68" t="s">
        <v>6223</v>
      </c>
      <c r="AA965" s="68" t="s">
        <v>3048</v>
      </c>
      <c r="AB965" s="68" t="s">
        <v>3902</v>
      </c>
      <c r="AC965" s="68" t="s">
        <v>140</v>
      </c>
      <c r="AD965" s="68" t="s">
        <v>54</v>
      </c>
      <c r="AE965" s="68" t="s">
        <v>176</v>
      </c>
      <c r="AF965" s="72">
        <v>1</v>
      </c>
      <c r="AG965" s="68">
        <v>8</v>
      </c>
      <c r="AH965" s="68" t="s">
        <v>54</v>
      </c>
      <c r="AI965" s="68" t="s">
        <v>56</v>
      </c>
      <c r="AJ965" s="68" t="s">
        <v>54</v>
      </c>
      <c r="AK965" s="68" t="str" cm="1">
        <f t="array" ref="AK9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5" s="69" t="s">
        <v>58</v>
      </c>
      <c r="AM965" s="69"/>
    </row>
    <row r="966" spans="1:39" ht="15" customHeight="1" x14ac:dyDescent="0.3">
      <c r="A966" s="68">
        <v>1113</v>
      </c>
      <c r="B966" s="68" t="s">
        <v>3048</v>
      </c>
      <c r="C966" s="69">
        <v>32885</v>
      </c>
      <c r="D966" s="68" t="s">
        <v>40</v>
      </c>
      <c r="E966" s="71" t="str">
        <f t="shared" si="5"/>
        <v>210820241113</v>
      </c>
      <c r="F966" s="68"/>
      <c r="G966" s="68">
        <v>5619548</v>
      </c>
      <c r="H966" s="68"/>
      <c r="I966" s="68" t="s">
        <v>6224</v>
      </c>
      <c r="J966" s="68" t="s">
        <v>5150</v>
      </c>
      <c r="K966" s="108" t="s">
        <v>5151</v>
      </c>
      <c r="L966" s="68" t="s">
        <v>6225</v>
      </c>
      <c r="M966" s="68" t="s">
        <v>3048</v>
      </c>
      <c r="N966" s="71">
        <v>5581999176129</v>
      </c>
      <c r="O966" s="71"/>
      <c r="P966" s="71"/>
      <c r="Q966" s="68" t="s">
        <v>1749</v>
      </c>
      <c r="R966" s="68" t="str" cm="1">
        <f t="array" ref="R966">_xlfn.IFS(BaseClientes[[#This Row],[tipoDeCliente]]="ADVISOR","ADVISOR",BaseClientes[[#This Row],[tipoDeCliente]]="FAMILIA","RETENCAO",BaseClientes[[#This Row],[tipoDeCliente]]="RETENCAO","RETENCAO",BaseClientes[[#This Row],[tipoDeCliente]]="NORMAL","CONSULTORIA",BaseClientes[[#This Row],[tipoDeCliente]]="HIBRIDO","CONSULTORIA")</f>
        <v>CONSULTORIA</v>
      </c>
      <c r="S966" s="68" t="s">
        <v>2799</v>
      </c>
      <c r="T966" s="68" t="s">
        <v>185</v>
      </c>
      <c r="U966" s="68" t="s">
        <v>5788</v>
      </c>
      <c r="V966" s="71">
        <v>5581999176129</v>
      </c>
      <c r="W966" s="69">
        <v>45525</v>
      </c>
      <c r="X966" s="69"/>
      <c r="Y966" s="68" t="s">
        <v>3792</v>
      </c>
      <c r="Z966" s="68" t="s">
        <v>6223</v>
      </c>
      <c r="AA966" s="68" t="s">
        <v>3048</v>
      </c>
      <c r="AB966" s="68" t="s">
        <v>3902</v>
      </c>
      <c r="AC966" s="68" t="s">
        <v>140</v>
      </c>
      <c r="AD966" s="68" t="s">
        <v>54</v>
      </c>
      <c r="AE966" s="68" t="s">
        <v>176</v>
      </c>
      <c r="AF966" s="72">
        <v>1</v>
      </c>
      <c r="AG966" s="68">
        <v>8</v>
      </c>
      <c r="AH966" s="68" t="s">
        <v>54</v>
      </c>
      <c r="AI966" s="68" t="s">
        <v>56</v>
      </c>
      <c r="AJ966" s="68"/>
      <c r="AK966" s="68" t="str" cm="1">
        <f t="array" ref="AK9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6" s="69" t="s">
        <v>58</v>
      </c>
      <c r="AM966" s="69"/>
    </row>
    <row r="967" spans="1:39" ht="15" customHeight="1" x14ac:dyDescent="0.3">
      <c r="A967" s="68">
        <v>1114</v>
      </c>
      <c r="B967" s="68" t="s">
        <v>3288</v>
      </c>
      <c r="C967" s="69">
        <v>22309</v>
      </c>
      <c r="D967" s="68" t="s">
        <v>40</v>
      </c>
      <c r="E967" s="71" t="str">
        <f t="shared" si="5"/>
        <v>190820241114</v>
      </c>
      <c r="F967" s="68"/>
      <c r="G967" s="68">
        <v>5946206</v>
      </c>
      <c r="H967" s="68"/>
      <c r="I967" s="68" t="s">
        <v>6208</v>
      </c>
      <c r="J967" s="68" t="s">
        <v>6209</v>
      </c>
      <c r="K967" s="108" t="s">
        <v>6210</v>
      </c>
      <c r="L967" s="68" t="s">
        <v>6211</v>
      </c>
      <c r="M967" s="68" t="s">
        <v>3288</v>
      </c>
      <c r="N967" s="71">
        <v>5551991550150</v>
      </c>
      <c r="O967" s="71"/>
      <c r="P967" s="71"/>
      <c r="Q967" s="68" t="s">
        <v>66</v>
      </c>
      <c r="R967" s="68" t="str" cm="1">
        <f t="array" ref="R967">_xlfn.IFS(BaseClientes[[#This Row],[tipoDeCliente]]="ADVISOR","ADVISOR",BaseClientes[[#This Row],[tipoDeCliente]]="FAMILIA","RETENCAO",BaseClientes[[#This Row],[tipoDeCliente]]="RETENCAO","RETENCAO",BaseClientes[[#This Row],[tipoDeCliente]]="NORMAL","CONSULTORIA",BaseClientes[[#This Row],[tipoDeCliente]]="HIBRIDO","CONSULTORIA")</f>
        <v>CONSULTORIA</v>
      </c>
      <c r="S967" s="68" t="s">
        <v>581</v>
      </c>
      <c r="T967" s="68" t="s">
        <v>582</v>
      </c>
      <c r="U967" s="68" t="s">
        <v>6212</v>
      </c>
      <c r="V967" s="71">
        <v>5551991550150</v>
      </c>
      <c r="W967" s="69">
        <v>45523</v>
      </c>
      <c r="X967" s="69"/>
      <c r="Y967" s="68" t="s">
        <v>3793</v>
      </c>
      <c r="Z967" s="68" t="s">
        <v>6211</v>
      </c>
      <c r="AA967" s="68" t="s">
        <v>3288</v>
      </c>
      <c r="AB967" s="68" t="s">
        <v>164</v>
      </c>
      <c r="AC967" s="68" t="s">
        <v>140</v>
      </c>
      <c r="AD967" s="68" t="s">
        <v>54</v>
      </c>
      <c r="AE967" s="68" t="s">
        <v>176</v>
      </c>
      <c r="AF967" s="72">
        <v>1</v>
      </c>
      <c r="AG967" s="68">
        <v>9</v>
      </c>
      <c r="AH967" s="68" t="s">
        <v>54</v>
      </c>
      <c r="AI967" s="68" t="s">
        <v>56</v>
      </c>
      <c r="AJ967" s="68" t="s">
        <v>54</v>
      </c>
      <c r="AK967" s="68" t="str" cm="1">
        <f t="array" ref="AK9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7" s="69" t="s">
        <v>58</v>
      </c>
      <c r="AM967" s="69"/>
    </row>
    <row r="968" spans="1:39" ht="15" customHeight="1" x14ac:dyDescent="0.3">
      <c r="A968" s="68">
        <v>1115</v>
      </c>
      <c r="B968" s="68" t="s">
        <v>3289</v>
      </c>
      <c r="C968" s="69">
        <v>33490</v>
      </c>
      <c r="D968" s="68" t="s">
        <v>72</v>
      </c>
      <c r="E968" s="71" t="str">
        <f t="shared" si="5"/>
        <v>190820241115</v>
      </c>
      <c r="F968" s="68">
        <v>3374389</v>
      </c>
      <c r="G968" s="68"/>
      <c r="H968" s="68"/>
      <c r="I968" s="68" t="s">
        <v>6213</v>
      </c>
      <c r="J968" s="68" t="s">
        <v>6214</v>
      </c>
      <c r="K968" s="105" t="s">
        <v>6215</v>
      </c>
      <c r="L968" s="68" t="s">
        <v>6216</v>
      </c>
      <c r="M968" s="68" t="s">
        <v>3289</v>
      </c>
      <c r="N968" s="71">
        <v>5581995967717</v>
      </c>
      <c r="O968" s="71"/>
      <c r="P968" s="71"/>
      <c r="Q968" s="68" t="s">
        <v>5705</v>
      </c>
      <c r="R968" s="68" t="str" cm="1">
        <f t="array" ref="R968">_xlfn.IFS(BaseClientes[[#This Row],[tipoDeCliente]]="ADVISOR","ADVISOR",BaseClientes[[#This Row],[tipoDeCliente]]="FAMILIA","RETENCAO",BaseClientes[[#This Row],[tipoDeCliente]]="RETENCAO","RETENCAO",BaseClientes[[#This Row],[tipoDeCliente]]="NORMAL","CONSULTORIA",BaseClientes[[#This Row],[tipoDeCliente]]="HIBRIDO","CONSULTORIA")</f>
        <v>CONSULTORIA</v>
      </c>
      <c r="S968" s="68" t="s">
        <v>49</v>
      </c>
      <c r="T968" s="68" t="s">
        <v>50</v>
      </c>
      <c r="U968" s="68" t="s">
        <v>6217</v>
      </c>
      <c r="V968" s="71">
        <v>5581995967717</v>
      </c>
      <c r="W968" s="69">
        <v>45523</v>
      </c>
      <c r="X968" s="69"/>
      <c r="Y968" s="68" t="s">
        <v>3794</v>
      </c>
      <c r="Z968" s="68" t="s">
        <v>6216</v>
      </c>
      <c r="AA968" s="68" t="s">
        <v>3289</v>
      </c>
      <c r="AB968" s="68" t="s">
        <v>6012</v>
      </c>
      <c r="AC968" s="68"/>
      <c r="AD968" s="68" t="s">
        <v>54</v>
      </c>
      <c r="AE968" s="68" t="s">
        <v>176</v>
      </c>
      <c r="AF968" s="72">
        <v>1</v>
      </c>
      <c r="AG968" s="68">
        <v>8</v>
      </c>
      <c r="AH968" s="68" t="s">
        <v>54</v>
      </c>
      <c r="AI968" s="68" t="s">
        <v>56</v>
      </c>
      <c r="AJ968" s="68" t="s">
        <v>54</v>
      </c>
      <c r="AK968" s="68" t="str" cm="1">
        <f t="array" ref="AK9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8" s="69" t="s">
        <v>58</v>
      </c>
      <c r="AM968" s="69"/>
    </row>
    <row r="969" spans="1:39" ht="15" customHeight="1" x14ac:dyDescent="0.3">
      <c r="A969" s="68">
        <v>1116</v>
      </c>
      <c r="B969" s="68" t="s">
        <v>3165</v>
      </c>
      <c r="C969" s="69">
        <v>31216</v>
      </c>
      <c r="D969" s="68" t="s">
        <v>40</v>
      </c>
      <c r="E969" s="71" t="str">
        <f t="shared" si="5"/>
        <v>220820241116</v>
      </c>
      <c r="F969" s="68"/>
      <c r="G969" s="68">
        <v>5941951</v>
      </c>
      <c r="H969" s="68"/>
      <c r="I969" s="68" t="s">
        <v>42</v>
      </c>
      <c r="J969" s="68" t="s">
        <v>5256</v>
      </c>
      <c r="K969" s="70" t="s">
        <v>5257</v>
      </c>
      <c r="L969" s="68" t="s">
        <v>6233</v>
      </c>
      <c r="M969" s="68" t="s">
        <v>3165</v>
      </c>
      <c r="N969" s="71">
        <v>5583999198364</v>
      </c>
      <c r="O969" s="71"/>
      <c r="P969" s="71"/>
      <c r="Q969" s="68" t="s">
        <v>1749</v>
      </c>
      <c r="R969" s="68" t="str" cm="1">
        <f t="array" ref="R969">_xlfn.IFS(BaseClientes[[#This Row],[tipoDeCliente]]="ADVISOR","ADVISOR",BaseClientes[[#This Row],[tipoDeCliente]]="FAMILIA","RETENCAO",BaseClientes[[#This Row],[tipoDeCliente]]="RETENCAO","RETENCAO",BaseClientes[[#This Row],[tipoDeCliente]]="NORMAL","CONSULTORIA",BaseClientes[[#This Row],[tipoDeCliente]]="HIBRIDO","CONSULTORIA")</f>
        <v>CONSULTORIA</v>
      </c>
      <c r="S969" s="68" t="s">
        <v>1616</v>
      </c>
      <c r="T969" s="68" t="s">
        <v>196</v>
      </c>
      <c r="U969" s="68" t="s">
        <v>5259</v>
      </c>
      <c r="V969" s="71">
        <v>558399198364</v>
      </c>
      <c r="W969" s="69">
        <v>45526</v>
      </c>
      <c r="X969" s="69"/>
      <c r="Y969" s="68" t="s">
        <v>3690</v>
      </c>
      <c r="Z969" s="68" t="s">
        <v>5258</v>
      </c>
      <c r="AA969" s="68" t="s">
        <v>3165</v>
      </c>
      <c r="AB969" s="68" t="s">
        <v>3912</v>
      </c>
      <c r="AC969" s="68" t="s">
        <v>57</v>
      </c>
      <c r="AD969" s="68" t="s">
        <v>56</v>
      </c>
      <c r="AE969" s="68" t="s">
        <v>176</v>
      </c>
      <c r="AF969" s="72">
        <v>1</v>
      </c>
      <c r="AG969" s="68">
        <v>8</v>
      </c>
      <c r="AH969" s="68" t="s">
        <v>54</v>
      </c>
      <c r="AI969" s="68" t="s">
        <v>56</v>
      </c>
      <c r="AJ969" s="68" t="s">
        <v>54</v>
      </c>
      <c r="AK969" s="68" t="str" cm="1">
        <f t="array" ref="AK9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9" s="69" t="s">
        <v>58</v>
      </c>
      <c r="AM969" s="69"/>
    </row>
    <row r="970" spans="1:39" ht="15" customHeight="1" x14ac:dyDescent="0.3">
      <c r="A970" s="68">
        <v>1117</v>
      </c>
      <c r="B970" s="68" t="s">
        <v>3295</v>
      </c>
      <c r="C970" s="69">
        <v>32408</v>
      </c>
      <c r="D970" s="68" t="s">
        <v>40</v>
      </c>
      <c r="E970" s="71" t="str">
        <f t="shared" si="5"/>
        <v>260820241117</v>
      </c>
      <c r="F970" s="68">
        <v>2804459</v>
      </c>
      <c r="G970" s="68"/>
      <c r="H970" s="68"/>
      <c r="I970" s="68" t="s">
        <v>6251</v>
      </c>
      <c r="J970" s="68" t="s">
        <v>6252</v>
      </c>
      <c r="K970" s="108" t="s">
        <v>6253</v>
      </c>
      <c r="L970" s="68" t="s">
        <v>6254</v>
      </c>
      <c r="M970" s="68" t="s">
        <v>3295</v>
      </c>
      <c r="N970" s="71">
        <v>5581985018030</v>
      </c>
      <c r="O970" s="71"/>
      <c r="P970" s="71"/>
      <c r="Q970" s="68" t="s">
        <v>5705</v>
      </c>
      <c r="R970" s="68" t="str" cm="1">
        <f t="array" ref="R970">_xlfn.IFS(BaseClientes[[#This Row],[tipoDeCliente]]="ADVISOR","ADVISOR",BaseClientes[[#This Row],[tipoDeCliente]]="FAMILIA","RETENCAO",BaseClientes[[#This Row],[tipoDeCliente]]="RETENCAO","RETENCAO",BaseClientes[[#This Row],[tipoDeCliente]]="NORMAL","CONSULTORIA",BaseClientes[[#This Row],[tipoDeCliente]]="HIBRIDO","CONSULTORIA")</f>
        <v>CONSULTORIA</v>
      </c>
      <c r="S970" s="68" t="s">
        <v>49</v>
      </c>
      <c r="T970" s="68" t="s">
        <v>50</v>
      </c>
      <c r="U970" s="68" t="s">
        <v>6250</v>
      </c>
      <c r="V970" s="71">
        <v>5581985018030</v>
      </c>
      <c r="W970" s="69">
        <v>45530</v>
      </c>
      <c r="X970" s="69"/>
      <c r="Y970" s="68" t="s">
        <v>3795</v>
      </c>
      <c r="Z970" s="68" t="s">
        <v>6254</v>
      </c>
      <c r="AA970" s="68" t="s">
        <v>3295</v>
      </c>
      <c r="AB970" s="68" t="s">
        <v>6255</v>
      </c>
      <c r="AC970" s="68"/>
      <c r="AD970" s="68" t="s">
        <v>54</v>
      </c>
      <c r="AE970" s="68" t="s">
        <v>176</v>
      </c>
      <c r="AF970" s="72">
        <v>1</v>
      </c>
      <c r="AG970" s="68">
        <v>9</v>
      </c>
      <c r="AH970" s="68" t="s">
        <v>54</v>
      </c>
      <c r="AI970" s="68" t="s">
        <v>56</v>
      </c>
      <c r="AJ970" s="68" t="s">
        <v>54</v>
      </c>
      <c r="AK970" s="68" t="str" cm="1">
        <f t="array" ref="AK9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0" s="69" t="s">
        <v>58</v>
      </c>
      <c r="AM970" s="69"/>
    </row>
    <row r="971" spans="1:39" ht="15" customHeight="1" x14ac:dyDescent="0.3">
      <c r="A971" s="68">
        <v>1118</v>
      </c>
      <c r="B971" s="68" t="s">
        <v>3296</v>
      </c>
      <c r="C971" s="69">
        <v>32996</v>
      </c>
      <c r="D971" s="68" t="s">
        <v>72</v>
      </c>
      <c r="E971" s="71" t="str">
        <f t="shared" si="5"/>
        <v>260820241118</v>
      </c>
      <c r="F971" s="68">
        <v>2303628</v>
      </c>
      <c r="G971" s="68"/>
      <c r="H971" s="68"/>
      <c r="I971" s="68" t="s">
        <v>6246</v>
      </c>
      <c r="J971" s="68" t="s">
        <v>6247</v>
      </c>
      <c r="K971" s="108" t="s">
        <v>6248</v>
      </c>
      <c r="L971" s="68" t="s">
        <v>6249</v>
      </c>
      <c r="M971" s="68" t="s">
        <v>3296</v>
      </c>
      <c r="N971" s="71">
        <v>5581981652257</v>
      </c>
      <c r="O971" s="71"/>
      <c r="P971" s="71"/>
      <c r="Q971" s="68" t="s">
        <v>5705</v>
      </c>
      <c r="R971" s="68" t="str" cm="1">
        <f t="array" ref="R971">_xlfn.IFS(BaseClientes[[#This Row],[tipoDeCliente]]="ADVISOR","ADVISOR",BaseClientes[[#This Row],[tipoDeCliente]]="FAMILIA","RETENCAO",BaseClientes[[#This Row],[tipoDeCliente]]="RETENCAO","RETENCAO",BaseClientes[[#This Row],[tipoDeCliente]]="NORMAL","CONSULTORIA",BaseClientes[[#This Row],[tipoDeCliente]]="HIBRIDO","CONSULTORIA")</f>
        <v>CONSULTORIA</v>
      </c>
      <c r="S971" s="68" t="s">
        <v>49</v>
      </c>
      <c r="T971" s="68" t="s">
        <v>50</v>
      </c>
      <c r="U971" s="68" t="s">
        <v>6250</v>
      </c>
      <c r="V971" s="71">
        <v>5581981652257</v>
      </c>
      <c r="W971" s="69">
        <v>45530</v>
      </c>
      <c r="X971" s="69"/>
      <c r="Y971" s="1" t="s">
        <v>3795</v>
      </c>
      <c r="Z971" s="1" t="s">
        <v>6249</v>
      </c>
      <c r="AA971" s="68" t="s">
        <v>3296</v>
      </c>
      <c r="AB971" s="68" t="s">
        <v>4094</v>
      </c>
      <c r="AC971" s="68"/>
      <c r="AD971" s="68" t="s">
        <v>54</v>
      </c>
      <c r="AE971" s="68" t="s">
        <v>176</v>
      </c>
      <c r="AF971" s="72">
        <v>1</v>
      </c>
      <c r="AG971" s="68">
        <v>9</v>
      </c>
      <c r="AH971" s="68" t="s">
        <v>54</v>
      </c>
      <c r="AI971" s="68" t="s">
        <v>56</v>
      </c>
      <c r="AJ971" s="68" t="s">
        <v>54</v>
      </c>
      <c r="AK971" s="68" t="str" cm="1">
        <f t="array" ref="AK9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1" s="69" t="s">
        <v>58</v>
      </c>
      <c r="AM971" s="69"/>
    </row>
    <row r="972" spans="1:39" ht="15" customHeight="1" x14ac:dyDescent="0.3">
      <c r="A972" s="68">
        <v>1119</v>
      </c>
      <c r="B972" s="68" t="s">
        <v>3292</v>
      </c>
      <c r="C972" s="69">
        <v>34406</v>
      </c>
      <c r="D972" s="68" t="s">
        <v>40</v>
      </c>
      <c r="E972" s="71" t="str">
        <f t="shared" si="5"/>
        <v>220820241119</v>
      </c>
      <c r="F972" s="68">
        <v>2689240</v>
      </c>
      <c r="G972" s="68"/>
      <c r="H972" s="68"/>
      <c r="I972" s="68" t="s">
        <v>6228</v>
      </c>
      <c r="J972" s="68" t="s">
        <v>6229</v>
      </c>
      <c r="K972" s="105" t="s">
        <v>6230</v>
      </c>
      <c r="L972" s="68" t="s">
        <v>6231</v>
      </c>
      <c r="M972" s="68" t="s">
        <v>3292</v>
      </c>
      <c r="N972" s="71">
        <v>5581994547835</v>
      </c>
      <c r="O972" s="71"/>
      <c r="P972" s="71"/>
      <c r="Q972" s="68" t="s">
        <v>66</v>
      </c>
      <c r="R972" s="68" t="str" cm="1">
        <f t="array" ref="R972">_xlfn.IFS(BaseClientes[[#This Row],[tipoDeCliente]]="ADVISOR","ADVISOR",BaseClientes[[#This Row],[tipoDeCliente]]="FAMILIA","RETENCAO",BaseClientes[[#This Row],[tipoDeCliente]]="RETENCAO","RETENCAO",BaseClientes[[#This Row],[tipoDeCliente]]="NORMAL","CONSULTORIA",BaseClientes[[#This Row],[tipoDeCliente]]="HIBRIDO","CONSULTORIA")</f>
        <v>CONSULTORIA</v>
      </c>
      <c r="S972" s="68" t="s">
        <v>49</v>
      </c>
      <c r="T972" s="68" t="s">
        <v>50</v>
      </c>
      <c r="U972" s="68" t="s">
        <v>6232</v>
      </c>
      <c r="V972" s="71">
        <v>5581994547835</v>
      </c>
      <c r="W972" s="69">
        <v>45526</v>
      </c>
      <c r="X972" s="69"/>
      <c r="Y972" s="68" t="s">
        <v>3762</v>
      </c>
      <c r="Z972" s="68" t="s">
        <v>6231</v>
      </c>
      <c r="AA972" s="68" t="s">
        <v>3292</v>
      </c>
      <c r="AB972" s="68" t="s">
        <v>3950</v>
      </c>
      <c r="AC972" s="68"/>
      <c r="AD972" s="68" t="s">
        <v>54</v>
      </c>
      <c r="AE972" s="68" t="s">
        <v>176</v>
      </c>
      <c r="AF972" s="72">
        <v>1</v>
      </c>
      <c r="AG972" s="68">
        <v>1</v>
      </c>
      <c r="AH972" s="68" t="s">
        <v>54</v>
      </c>
      <c r="AI972" s="68" t="s">
        <v>56</v>
      </c>
      <c r="AJ972" s="68" t="s">
        <v>54</v>
      </c>
      <c r="AK972" s="68" t="str" cm="1">
        <f t="array" ref="AK9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2" s="69" t="s">
        <v>58</v>
      </c>
      <c r="AM972" s="69"/>
    </row>
    <row r="973" spans="1:39" ht="15" customHeight="1" x14ac:dyDescent="0.3">
      <c r="A973" s="68">
        <v>1120</v>
      </c>
      <c r="B973" s="68" t="s">
        <v>3418</v>
      </c>
      <c r="C973" s="69">
        <v>29912</v>
      </c>
      <c r="D973" s="68" t="s">
        <v>40</v>
      </c>
      <c r="E973" s="71" t="str">
        <f t="shared" si="5"/>
        <v>270820241120</v>
      </c>
      <c r="F973" s="68"/>
      <c r="G973" s="68"/>
      <c r="H973" s="68"/>
      <c r="I973" s="68" t="s">
        <v>42</v>
      </c>
      <c r="J973" s="68" t="s">
        <v>6256</v>
      </c>
      <c r="K973" s="108" t="s">
        <v>6257</v>
      </c>
      <c r="L973" s="68" t="s">
        <v>6258</v>
      </c>
      <c r="M973" s="68" t="s">
        <v>3418</v>
      </c>
      <c r="N973" s="71">
        <v>5581997687394</v>
      </c>
      <c r="O973" s="71"/>
      <c r="P973" s="71"/>
      <c r="Q973" s="68" t="s">
        <v>6259</v>
      </c>
      <c r="R973" s="68" t="str" cm="1">
        <f t="array" ref="R973">_xlfn.IFS(BaseClientes[[#This Row],[tipoDeCliente]]="ADVISOR","ADVISOR",BaseClientes[[#This Row],[tipoDeCliente]]="FAMILIA","RETENCAO",BaseClientes[[#This Row],[tipoDeCliente]]="RETENCAO","RETENCAO",BaseClientes[[#This Row],[tipoDeCliente]]="NORMAL","CONSULTORIA",BaseClientes[[#This Row],[tipoDeCliente]]="HIBRIDO","CONSULTORIA")</f>
        <v>RETENCAO</v>
      </c>
      <c r="S973" s="68" t="s">
        <v>49</v>
      </c>
      <c r="T973" s="68" t="s">
        <v>50</v>
      </c>
      <c r="U973" s="68" t="s">
        <v>6260</v>
      </c>
      <c r="V973" s="71">
        <v>5581997687394</v>
      </c>
      <c r="W973" s="69">
        <v>45531</v>
      </c>
      <c r="X973" s="69"/>
      <c r="Y973" s="68" t="s">
        <v>3868</v>
      </c>
      <c r="Z973" s="68" t="s">
        <v>6258</v>
      </c>
      <c r="AA973" s="68" t="s">
        <v>3418</v>
      </c>
      <c r="AB973" s="68" t="s">
        <v>164</v>
      </c>
      <c r="AC973" s="68"/>
      <c r="AD973" s="68" t="s">
        <v>56</v>
      </c>
      <c r="AE973" s="68" t="s">
        <v>68</v>
      </c>
      <c r="AF973" s="72">
        <v>1</v>
      </c>
      <c r="AG973" s="68">
        <v>9</v>
      </c>
      <c r="AH973" s="68" t="s">
        <v>54</v>
      </c>
      <c r="AI973" s="68" t="s">
        <v>56</v>
      </c>
      <c r="AJ973" s="68" t="s">
        <v>54</v>
      </c>
      <c r="AK973" s="68" t="str" cm="1">
        <f t="array" ref="AK9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3" s="69" t="s">
        <v>69</v>
      </c>
      <c r="AM973" s="69">
        <v>45826</v>
      </c>
    </row>
    <row r="974" spans="1:39" ht="15" customHeight="1" x14ac:dyDescent="0.3">
      <c r="A974" s="68">
        <v>1121</v>
      </c>
      <c r="B974" s="68" t="s">
        <v>3154</v>
      </c>
      <c r="C974" s="69">
        <v>31855</v>
      </c>
      <c r="D974" s="68" t="s">
        <v>40</v>
      </c>
      <c r="E974" s="71" t="str">
        <f t="shared" si="5"/>
        <v>290820241121</v>
      </c>
      <c r="F974" s="68"/>
      <c r="G974" s="68">
        <v>4990707</v>
      </c>
      <c r="H974" s="68"/>
      <c r="I974" s="68" t="s">
        <v>6265</v>
      </c>
      <c r="J974" s="68" t="s">
        <v>5175</v>
      </c>
      <c r="K974" s="70" t="s">
        <v>5176</v>
      </c>
      <c r="L974" s="68" t="s">
        <v>6266</v>
      </c>
      <c r="M974" s="68" t="s">
        <v>3154</v>
      </c>
      <c r="N974" s="71">
        <v>5511932892711</v>
      </c>
      <c r="O974" s="71" t="s">
        <v>65</v>
      </c>
      <c r="P974" s="71"/>
      <c r="Q974" s="68" t="s">
        <v>1749</v>
      </c>
      <c r="R974" s="68" t="str" cm="1">
        <f t="array" ref="R974">_xlfn.IFS(BaseClientes[[#This Row],[tipoDeCliente]]="ADVISOR","ADVISOR",BaseClientes[[#This Row],[tipoDeCliente]]="FAMILIA","RETENCAO",BaseClientes[[#This Row],[tipoDeCliente]]="RETENCAO","RETENCAO",BaseClientes[[#This Row],[tipoDeCliente]]="NORMAL","CONSULTORIA",BaseClientes[[#This Row],[tipoDeCliente]]="HIBRIDO","CONSULTORIA")</f>
        <v>CONSULTORIA</v>
      </c>
      <c r="S974" s="68" t="s">
        <v>2799</v>
      </c>
      <c r="T974" s="68" t="s">
        <v>185</v>
      </c>
      <c r="U974" s="68" t="s">
        <v>5171</v>
      </c>
      <c r="V974" s="71">
        <v>5511932892711</v>
      </c>
      <c r="W974" s="69">
        <v>45533</v>
      </c>
      <c r="X974" s="69"/>
      <c r="Y974" s="68" t="s">
        <v>5172</v>
      </c>
      <c r="Z974" s="68" t="s">
        <v>5173</v>
      </c>
      <c r="AA974" s="68" t="s">
        <v>3154</v>
      </c>
      <c r="AB974" s="68" t="s">
        <v>584</v>
      </c>
      <c r="AC974" s="68" t="s">
        <v>53</v>
      </c>
      <c r="AD974" s="68" t="s">
        <v>54</v>
      </c>
      <c r="AE974" s="68" t="s">
        <v>176</v>
      </c>
      <c r="AF974" s="72">
        <v>1</v>
      </c>
      <c r="AG974" s="68">
        <v>8</v>
      </c>
      <c r="AH974" s="68" t="s">
        <v>54</v>
      </c>
      <c r="AI974" s="68" t="s">
        <v>56</v>
      </c>
      <c r="AJ974" s="68" t="s">
        <v>54</v>
      </c>
      <c r="AK974" s="68" t="str" cm="1">
        <f t="array" ref="AK9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4" s="69" t="s">
        <v>58</v>
      </c>
      <c r="AM974" s="69"/>
    </row>
    <row r="975" spans="1:39" ht="15" customHeight="1" x14ac:dyDescent="0.3">
      <c r="A975" s="68">
        <v>1122</v>
      </c>
      <c r="B975" s="68" t="s">
        <v>3293</v>
      </c>
      <c r="C975" s="69">
        <v>31562</v>
      </c>
      <c r="D975" s="68" t="s">
        <v>72</v>
      </c>
      <c r="E975" s="71" t="str">
        <f t="shared" si="5"/>
        <v>260820241122</v>
      </c>
      <c r="F975" s="68">
        <v>16380652</v>
      </c>
      <c r="G975" s="68"/>
      <c r="H975" s="68"/>
      <c r="I975" s="68" t="s">
        <v>42</v>
      </c>
      <c r="J975" s="68" t="s">
        <v>6241</v>
      </c>
      <c r="K975" s="108" t="s">
        <v>6242</v>
      </c>
      <c r="L975" s="68" t="s">
        <v>6243</v>
      </c>
      <c r="M975" s="68" t="s">
        <v>3293</v>
      </c>
      <c r="N975" s="71">
        <v>5571991183456</v>
      </c>
      <c r="O975" s="71"/>
      <c r="P975" s="71"/>
      <c r="Q975" s="68" t="s">
        <v>1749</v>
      </c>
      <c r="R975" s="68" t="str" cm="1">
        <f t="array" ref="R975">_xlfn.IFS(BaseClientes[[#This Row],[tipoDeCliente]]="ADVISOR","ADVISOR",BaseClientes[[#This Row],[tipoDeCliente]]="FAMILIA","RETENCAO",BaseClientes[[#This Row],[tipoDeCliente]]="RETENCAO","RETENCAO",BaseClientes[[#This Row],[tipoDeCliente]]="NORMAL","CONSULTORIA",BaseClientes[[#This Row],[tipoDeCliente]]="HIBRIDO","CONSULTORIA")</f>
        <v>CONSULTORIA</v>
      </c>
      <c r="S975" s="68" t="s">
        <v>698</v>
      </c>
      <c r="T975" s="68" t="s">
        <v>296</v>
      </c>
      <c r="U975" s="68" t="s">
        <v>6244</v>
      </c>
      <c r="V975" s="71">
        <v>5571991183456</v>
      </c>
      <c r="W975" s="69">
        <v>45530</v>
      </c>
      <c r="X975" s="69"/>
      <c r="Y975" s="68" t="s">
        <v>3797</v>
      </c>
      <c r="Z975" s="68" t="s">
        <v>6243</v>
      </c>
      <c r="AA975" s="68" t="s">
        <v>3293</v>
      </c>
      <c r="AB975" s="68" t="s">
        <v>5596</v>
      </c>
      <c r="AC975" s="68"/>
      <c r="AD975" s="68" t="s">
        <v>54</v>
      </c>
      <c r="AE975" s="68" t="s">
        <v>176</v>
      </c>
      <c r="AF975" s="72">
        <v>1</v>
      </c>
      <c r="AG975" s="68">
        <v>8</v>
      </c>
      <c r="AH975" s="68" t="s">
        <v>54</v>
      </c>
      <c r="AI975" s="68" t="s">
        <v>56</v>
      </c>
      <c r="AJ975" s="68" t="s">
        <v>54</v>
      </c>
      <c r="AK975" s="68"/>
      <c r="AL975" s="69" t="s">
        <v>69</v>
      </c>
      <c r="AM975" s="69">
        <v>45853</v>
      </c>
    </row>
    <row r="976" spans="1:39" ht="15" customHeight="1" x14ac:dyDescent="0.3">
      <c r="A976" s="68">
        <v>1123</v>
      </c>
      <c r="B976" s="68" t="s">
        <v>6234</v>
      </c>
      <c r="C976" s="69">
        <v>34030</v>
      </c>
      <c r="D976" s="68" t="s">
        <v>72</v>
      </c>
      <c r="E976" s="71" t="str">
        <f t="shared" si="5"/>
        <v>260820241123</v>
      </c>
      <c r="F976" s="68">
        <v>7872761</v>
      </c>
      <c r="G976" s="68"/>
      <c r="H976" s="68"/>
      <c r="I976" s="68" t="s">
        <v>6235</v>
      </c>
      <c r="J976" s="68" t="s">
        <v>6236</v>
      </c>
      <c r="K976" s="108" t="s">
        <v>6237</v>
      </c>
      <c r="L976" s="68" t="s">
        <v>6238</v>
      </c>
      <c r="M976" s="68" t="s">
        <v>6234</v>
      </c>
      <c r="N976" s="71">
        <v>5581996425134</v>
      </c>
      <c r="O976" s="71"/>
      <c r="P976" s="71"/>
      <c r="Q976" s="68" t="s">
        <v>66</v>
      </c>
      <c r="R976" s="68" t="str" cm="1">
        <f t="array" ref="R976">_xlfn.IFS(BaseClientes[[#This Row],[tipoDeCliente]]="ADVISOR","ADVISOR",BaseClientes[[#This Row],[tipoDeCliente]]="FAMILIA","RETENCAO",BaseClientes[[#This Row],[tipoDeCliente]]="RETENCAO","RETENCAO",BaseClientes[[#This Row],[tipoDeCliente]]="NORMAL","CONSULTORIA",BaseClientes[[#This Row],[tipoDeCliente]]="HIBRIDO","CONSULTORIA")</f>
        <v>CONSULTORIA</v>
      </c>
      <c r="S976" s="68" t="s">
        <v>6239</v>
      </c>
      <c r="T976" s="68" t="s">
        <v>896</v>
      </c>
      <c r="U976" s="68" t="s">
        <v>6240</v>
      </c>
      <c r="V976" s="71">
        <v>5581996425134</v>
      </c>
      <c r="W976" s="69">
        <v>45530</v>
      </c>
      <c r="X976" s="69"/>
      <c r="Y976" s="68" t="s">
        <v>3780</v>
      </c>
      <c r="Z976" s="68" t="s">
        <v>6119</v>
      </c>
      <c r="AA976" s="68" t="s">
        <v>3294</v>
      </c>
      <c r="AB976" s="68" t="s">
        <v>6012</v>
      </c>
      <c r="AC976" s="68"/>
      <c r="AD976" s="68"/>
      <c r="AE976" s="68" t="s">
        <v>176</v>
      </c>
      <c r="AF976" s="72">
        <v>1</v>
      </c>
      <c r="AG976" s="68">
        <v>8</v>
      </c>
      <c r="AH976" s="68" t="s">
        <v>54</v>
      </c>
      <c r="AI976" s="68" t="s">
        <v>56</v>
      </c>
      <c r="AJ976" s="68" t="s">
        <v>54</v>
      </c>
      <c r="AK976" s="68" t="str" cm="1">
        <f t="array" ref="AK9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6" s="69" t="s">
        <v>58</v>
      </c>
      <c r="AM976" s="69"/>
    </row>
    <row r="977" spans="1:39" ht="15" customHeight="1" x14ac:dyDescent="0.3">
      <c r="A977" s="68">
        <v>1124</v>
      </c>
      <c r="B977" s="68" t="s">
        <v>3417</v>
      </c>
      <c r="C977" s="69">
        <v>37553</v>
      </c>
      <c r="D977" s="68" t="s">
        <v>40</v>
      </c>
      <c r="E977" s="71" t="str">
        <f t="shared" si="5"/>
        <v>290820241124</v>
      </c>
      <c r="F977" s="68">
        <v>15108915</v>
      </c>
      <c r="G977" s="68"/>
      <c r="H977" s="68"/>
      <c r="I977" s="68" t="s">
        <v>42</v>
      </c>
      <c r="J977" s="68" t="s">
        <v>6267</v>
      </c>
      <c r="K977" s="70" t="s">
        <v>6268</v>
      </c>
      <c r="L977" s="68" t="s">
        <v>3871</v>
      </c>
      <c r="M977" s="68" t="s">
        <v>3417</v>
      </c>
      <c r="N977" s="71">
        <v>5581979142203</v>
      </c>
      <c r="O977" s="71"/>
      <c r="P977" s="71"/>
      <c r="Q977" s="68" t="s">
        <v>3841</v>
      </c>
      <c r="R977" s="68" t="str" cm="1">
        <f t="array" ref="R977">_xlfn.IFS(BaseClientes[[#This Row],[tipoDeCliente]]="ADVISOR","ADVISOR",BaseClientes[[#This Row],[tipoDeCliente]]="FAMILIA","RETENCAO",BaseClientes[[#This Row],[tipoDeCliente]]="RETENCAO","RETENCAO",BaseClientes[[#This Row],[tipoDeCliente]]="NORMAL","CONSULTORIA",BaseClientes[[#This Row],[tipoDeCliente]]="HIBRIDO","CONSULTORIA")</f>
        <v>RETENCAO</v>
      </c>
      <c r="S977" s="68" t="s">
        <v>49</v>
      </c>
      <c r="T977" s="68" t="s">
        <v>50</v>
      </c>
      <c r="U977" s="68" t="s">
        <v>6269</v>
      </c>
      <c r="V977" s="71">
        <v>5581979142203</v>
      </c>
      <c r="W977" s="69">
        <v>45533</v>
      </c>
      <c r="X977" s="69"/>
      <c r="Y977" s="68" t="s">
        <v>3871</v>
      </c>
      <c r="Z977" s="68" t="s">
        <v>3871</v>
      </c>
      <c r="AA977" s="68" t="s">
        <v>3417</v>
      </c>
      <c r="AB977" s="68" t="s">
        <v>6270</v>
      </c>
      <c r="AC977" s="68"/>
      <c r="AD977" s="68"/>
      <c r="AE977" s="68" t="s">
        <v>68</v>
      </c>
      <c r="AF977" s="72">
        <v>0</v>
      </c>
      <c r="AG977" s="68"/>
      <c r="AH977" s="68" t="s">
        <v>54</v>
      </c>
      <c r="AI977" s="68" t="s">
        <v>56</v>
      </c>
      <c r="AJ977" s="68" t="s">
        <v>54</v>
      </c>
      <c r="AK977" s="68" t="str" cm="1">
        <f t="array" ref="AK9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7" s="69" t="s">
        <v>69</v>
      </c>
      <c r="AM977" s="69">
        <v>45803</v>
      </c>
    </row>
    <row r="978" spans="1:39" ht="15" customHeight="1" x14ac:dyDescent="0.3">
      <c r="A978" s="68">
        <v>1125</v>
      </c>
      <c r="B978" s="68" t="s">
        <v>6271</v>
      </c>
      <c r="C978" s="69">
        <v>37580</v>
      </c>
      <c r="D978" s="68" t="s">
        <v>72</v>
      </c>
      <c r="E978" s="71" t="str">
        <f t="shared" si="5"/>
        <v>290820241125</v>
      </c>
      <c r="F978" s="68">
        <v>15131187</v>
      </c>
      <c r="G978" s="68"/>
      <c r="H978" s="68"/>
      <c r="I978" s="68" t="s">
        <v>42</v>
      </c>
      <c r="J978" s="68" t="s">
        <v>6272</v>
      </c>
      <c r="K978" s="70" t="s">
        <v>6273</v>
      </c>
      <c r="L978" s="68" t="s">
        <v>6274</v>
      </c>
      <c r="M978" s="68" t="s">
        <v>6271</v>
      </c>
      <c r="N978" s="71">
        <v>5581996618587</v>
      </c>
      <c r="O978" s="71"/>
      <c r="P978" s="71"/>
      <c r="Q978" s="68" t="s">
        <v>3841</v>
      </c>
      <c r="R978" s="68" t="str" cm="1">
        <f t="array" ref="R978">_xlfn.IFS(BaseClientes[[#This Row],[tipoDeCliente]]="ADVISOR","ADVISOR",BaseClientes[[#This Row],[tipoDeCliente]]="FAMILIA","RETENCAO",BaseClientes[[#This Row],[tipoDeCliente]]="RETENCAO","RETENCAO",BaseClientes[[#This Row],[tipoDeCliente]]="NORMAL","CONSULTORIA",BaseClientes[[#This Row],[tipoDeCliente]]="HIBRIDO","CONSULTORIA")</f>
        <v>RETENCAO</v>
      </c>
      <c r="S978" s="68" t="s">
        <v>49</v>
      </c>
      <c r="T978" s="68" t="s">
        <v>50</v>
      </c>
      <c r="U978" s="68" t="s">
        <v>6275</v>
      </c>
      <c r="V978" s="71">
        <v>5581996618587</v>
      </c>
      <c r="W978" s="69">
        <v>45533</v>
      </c>
      <c r="X978" s="69"/>
      <c r="Y978" s="68" t="s">
        <v>3871</v>
      </c>
      <c r="Z978" s="68" t="s">
        <v>6274</v>
      </c>
      <c r="AA978" s="68" t="s">
        <v>3416</v>
      </c>
      <c r="AB978" s="68" t="s">
        <v>3920</v>
      </c>
      <c r="AC978" s="68"/>
      <c r="AD978" s="68"/>
      <c r="AE978" s="68" t="s">
        <v>68</v>
      </c>
      <c r="AF978" s="72">
        <v>0</v>
      </c>
      <c r="AG978" s="68"/>
      <c r="AH978" s="68" t="s">
        <v>54</v>
      </c>
      <c r="AI978" s="68" t="s">
        <v>56</v>
      </c>
      <c r="AJ978" s="68" t="s">
        <v>54</v>
      </c>
      <c r="AK978" s="68" t="str" cm="1">
        <f t="array" ref="AK9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8" s="69" t="s">
        <v>69</v>
      </c>
      <c r="AM978" s="69">
        <v>45803</v>
      </c>
    </row>
    <row r="979" spans="1:39" ht="15" customHeight="1" x14ac:dyDescent="0.3">
      <c r="A979" s="68">
        <v>1126</v>
      </c>
      <c r="B979" s="68" t="s">
        <v>3425</v>
      </c>
      <c r="C979" s="69">
        <v>31737</v>
      </c>
      <c r="D979" s="68" t="s">
        <v>72</v>
      </c>
      <c r="E979" s="71" t="str">
        <f t="shared" si="5"/>
        <v>020920241126</v>
      </c>
      <c r="F979" s="68"/>
      <c r="G979" s="68">
        <v>3880197</v>
      </c>
      <c r="H979" s="68"/>
      <c r="I979" s="68" t="s">
        <v>6276</v>
      </c>
      <c r="J979" s="68" t="s">
        <v>6277</v>
      </c>
      <c r="K979" s="108" t="s">
        <v>6278</v>
      </c>
      <c r="L979" s="68" t="s">
        <v>6279</v>
      </c>
      <c r="M979" s="68" t="s">
        <v>3425</v>
      </c>
      <c r="N979" s="71">
        <v>351911943562</v>
      </c>
      <c r="O979" s="71"/>
      <c r="P979" s="71"/>
      <c r="Q979" s="68" t="s">
        <v>1749</v>
      </c>
      <c r="R979" s="68" t="str" cm="1">
        <f t="array" ref="R979">_xlfn.IFS(BaseClientes[[#This Row],[tipoDeCliente]]="ADVISOR","ADVISOR",BaseClientes[[#This Row],[tipoDeCliente]]="FAMILIA","RETENCAO",BaseClientes[[#This Row],[tipoDeCliente]]="RETENCAO","RETENCAO",BaseClientes[[#This Row],[tipoDeCliente]]="NORMAL","CONSULTORIA",BaseClientes[[#This Row],[tipoDeCliente]]="HIBRIDO","CONSULTORIA")</f>
        <v>RETENCAO</v>
      </c>
      <c r="S979" s="68" t="s">
        <v>49</v>
      </c>
      <c r="T979" s="68" t="s">
        <v>50</v>
      </c>
      <c r="U979" s="68" t="s">
        <v>6280</v>
      </c>
      <c r="V979" s="71">
        <v>351911943562</v>
      </c>
      <c r="W979" s="69">
        <v>45537</v>
      </c>
      <c r="X979" s="69"/>
      <c r="Y979" s="68" t="s">
        <v>3873</v>
      </c>
      <c r="Z979" s="68" t="s">
        <v>6279</v>
      </c>
      <c r="AA979" s="68" t="s">
        <v>3425</v>
      </c>
      <c r="AB979" s="68" t="s">
        <v>4092</v>
      </c>
      <c r="AC979" s="68"/>
      <c r="AD979" s="68"/>
      <c r="AE979" s="68" t="s">
        <v>68</v>
      </c>
      <c r="AF979" s="72">
        <v>0</v>
      </c>
      <c r="AG979" s="68"/>
      <c r="AH979" s="68" t="s">
        <v>54</v>
      </c>
      <c r="AI979" s="68" t="s">
        <v>56</v>
      </c>
      <c r="AJ979" s="68" t="s">
        <v>54</v>
      </c>
      <c r="AK979" s="68" t="str" cm="1">
        <f t="array" ref="AK9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9" s="69" t="s">
        <v>58</v>
      </c>
      <c r="AM979" s="69"/>
    </row>
    <row r="980" spans="1:39" ht="15" customHeight="1" x14ac:dyDescent="0.3">
      <c r="A980" s="68">
        <v>1127</v>
      </c>
      <c r="B980" s="68" t="s">
        <v>5887</v>
      </c>
      <c r="C980" s="69">
        <v>30424</v>
      </c>
      <c r="D980" s="68" t="s">
        <v>40</v>
      </c>
      <c r="E980" s="71" t="str">
        <f t="shared" si="5"/>
        <v>310520241127</v>
      </c>
      <c r="F980" s="68"/>
      <c r="G980" s="68">
        <v>5861120</v>
      </c>
      <c r="H980" s="68"/>
      <c r="I980" s="68" t="s">
        <v>5888</v>
      </c>
      <c r="J980" s="68" t="s">
        <v>5889</v>
      </c>
      <c r="K980" s="70" t="s">
        <v>5890</v>
      </c>
      <c r="L980" s="68" t="s">
        <v>5891</v>
      </c>
      <c r="M980" s="68" t="s">
        <v>3251</v>
      </c>
      <c r="N980" s="71">
        <v>5581999740457</v>
      </c>
      <c r="O980" s="71" t="s">
        <v>65</v>
      </c>
      <c r="P980" s="71"/>
      <c r="Q980" s="68" t="s">
        <v>66</v>
      </c>
      <c r="R980" s="68" t="str" cm="1">
        <f t="array" ref="R980">_xlfn.IFS(BaseClientes[[#This Row],[tipoDeCliente]]="ADVISOR","ADVISOR",BaseClientes[[#This Row],[tipoDeCliente]]="FAMILIA","RETENCAO",BaseClientes[[#This Row],[tipoDeCliente]]="RETENCAO","RETENCAO",BaseClientes[[#This Row],[tipoDeCliente]]="NORMAL","CONSULTORIA",BaseClientes[[#This Row],[tipoDeCliente]]="HIBRIDO","CONSULTORIA")</f>
        <v>CONSULTORIA</v>
      </c>
      <c r="S980" s="68" t="s">
        <v>49</v>
      </c>
      <c r="T980" s="68" t="s">
        <v>50</v>
      </c>
      <c r="U980" s="68" t="s">
        <v>1326</v>
      </c>
      <c r="V980" s="71">
        <v>5581999740457</v>
      </c>
      <c r="W980" s="69">
        <v>45443</v>
      </c>
      <c r="X980" s="69"/>
      <c r="Y980" s="68" t="s">
        <v>3759</v>
      </c>
      <c r="Z980" s="68" t="s">
        <v>5892</v>
      </c>
      <c r="AA980" s="68" t="s">
        <v>3251</v>
      </c>
      <c r="AB980" s="68" t="s">
        <v>3893</v>
      </c>
      <c r="AC980" s="68"/>
      <c r="AD980" s="68"/>
      <c r="AE980" s="68" t="s">
        <v>176</v>
      </c>
      <c r="AF980" s="72">
        <v>1</v>
      </c>
      <c r="AG980" s="68" t="s">
        <v>7859</v>
      </c>
      <c r="AH980" s="68" t="s">
        <v>54</v>
      </c>
      <c r="AI980" s="68" t="s">
        <v>56</v>
      </c>
      <c r="AJ980" s="68" t="s">
        <v>54</v>
      </c>
      <c r="AK980" s="68" t="str" cm="1">
        <f t="array" ref="AK9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0" s="69" t="s">
        <v>58</v>
      </c>
      <c r="AM980" s="69"/>
    </row>
    <row r="981" spans="1:39" ht="15" customHeight="1" x14ac:dyDescent="0.3">
      <c r="A981" s="68">
        <v>1128</v>
      </c>
      <c r="B981" s="68" t="s">
        <v>6051</v>
      </c>
      <c r="C981" s="69">
        <v>41803</v>
      </c>
      <c r="D981" s="68" t="s">
        <v>40</v>
      </c>
      <c r="E981" s="71" t="str">
        <f t="shared" si="5"/>
        <v>160720241128</v>
      </c>
      <c r="F981" s="68"/>
      <c r="G981" s="68">
        <v>5871624</v>
      </c>
      <c r="H981" s="68"/>
      <c r="I981" s="68" t="s">
        <v>6052</v>
      </c>
      <c r="J981" s="68" t="s">
        <v>6053</v>
      </c>
      <c r="K981" s="70" t="s">
        <v>6045</v>
      </c>
      <c r="L981" s="68" t="s">
        <v>6054</v>
      </c>
      <c r="M981" s="68" t="s">
        <v>6051</v>
      </c>
      <c r="N981" s="71">
        <v>5581999740457</v>
      </c>
      <c r="O981" s="71"/>
      <c r="P981" s="71"/>
      <c r="Q981" s="68" t="s">
        <v>66</v>
      </c>
      <c r="R981" s="68" t="str" cm="1">
        <f t="array" ref="R981">_xlfn.IFS(BaseClientes[[#This Row],[tipoDeCliente]]="ADVISOR","ADVISOR",BaseClientes[[#This Row],[tipoDeCliente]]="FAMILIA","RETENCAO",BaseClientes[[#This Row],[tipoDeCliente]]="RETENCAO","RETENCAO",BaseClientes[[#This Row],[tipoDeCliente]]="NORMAL","CONSULTORIA",BaseClientes[[#This Row],[tipoDeCliente]]="HIBRIDO","CONSULTORIA")</f>
        <v>CONSULTORIA</v>
      </c>
      <c r="S981" s="68" t="s">
        <v>2799</v>
      </c>
      <c r="T981" s="68" t="s">
        <v>185</v>
      </c>
      <c r="U981" s="68" t="s">
        <v>6047</v>
      </c>
      <c r="V981" s="71">
        <v>5511968425285</v>
      </c>
      <c r="W981" s="69">
        <v>45489</v>
      </c>
      <c r="X981" s="69"/>
      <c r="Y981" s="68" t="s">
        <v>3772</v>
      </c>
      <c r="Z981" s="68" t="s">
        <v>6048</v>
      </c>
      <c r="AA981" s="68" t="s">
        <v>3269</v>
      </c>
      <c r="AB981" s="68" t="s">
        <v>151</v>
      </c>
      <c r="AC981" s="68"/>
      <c r="AD981" s="68" t="s">
        <v>56</v>
      </c>
      <c r="AE981" s="68" t="s">
        <v>176</v>
      </c>
      <c r="AF981" s="72">
        <v>1</v>
      </c>
      <c r="AG981" s="68">
        <v>9</v>
      </c>
      <c r="AH981" s="68" t="s">
        <v>54</v>
      </c>
      <c r="AI981" s="68" t="s">
        <v>56</v>
      </c>
      <c r="AJ981" s="68" t="s">
        <v>54</v>
      </c>
      <c r="AK981" s="68" t="str" cm="1">
        <f t="array" ref="AK9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1" s="69" t="s">
        <v>58</v>
      </c>
      <c r="AM981" s="69"/>
    </row>
    <row r="982" spans="1:39" ht="15" customHeight="1" x14ac:dyDescent="0.3">
      <c r="A982" s="68">
        <v>1129</v>
      </c>
      <c r="B982" s="68" t="s">
        <v>3297</v>
      </c>
      <c r="C982" s="69">
        <v>19489</v>
      </c>
      <c r="D982" s="68" t="s">
        <v>40</v>
      </c>
      <c r="E982" s="71" t="str">
        <f t="shared" si="5"/>
        <v>050920241129</v>
      </c>
      <c r="F982" s="68"/>
      <c r="G982" s="68">
        <v>4754501</v>
      </c>
      <c r="H982" s="68"/>
      <c r="I982" s="187" t="s">
        <v>6281</v>
      </c>
      <c r="J982" s="68" t="s">
        <v>6282</v>
      </c>
      <c r="K982" s="108" t="s">
        <v>6283</v>
      </c>
      <c r="L982" s="68" t="s">
        <v>6284</v>
      </c>
      <c r="M982" s="68" t="s">
        <v>3297</v>
      </c>
      <c r="N982" s="71">
        <v>5562992483056</v>
      </c>
      <c r="O982" s="71"/>
      <c r="P982" s="71"/>
      <c r="Q982" s="68" t="s">
        <v>5705</v>
      </c>
      <c r="R982" s="68" t="str" cm="1">
        <f t="array" ref="R982">_xlfn.IFS(BaseClientes[[#This Row],[tipoDeCliente]]="ADVISOR","ADVISOR",BaseClientes[[#This Row],[tipoDeCliente]]="FAMILIA","RETENCAO",BaseClientes[[#This Row],[tipoDeCliente]]="RETENCAO","RETENCAO",BaseClientes[[#This Row],[tipoDeCliente]]="NORMAL","CONSULTORIA",BaseClientes[[#This Row],[tipoDeCliente]]="HIBRIDO","CONSULTORIA")</f>
        <v>RETENCAO</v>
      </c>
      <c r="S982" s="68" t="s">
        <v>2459</v>
      </c>
      <c r="T982" s="68" t="s">
        <v>605</v>
      </c>
      <c r="U982" s="68" t="s">
        <v>6285</v>
      </c>
      <c r="V982" s="71">
        <v>5562992483056</v>
      </c>
      <c r="W982" s="69">
        <v>45540</v>
      </c>
      <c r="X982" s="69"/>
      <c r="Y982" s="68" t="s">
        <v>602</v>
      </c>
      <c r="Z982" s="68" t="s">
        <v>6284</v>
      </c>
      <c r="AA982" s="68" t="s">
        <v>3297</v>
      </c>
      <c r="AB982" s="68" t="s">
        <v>3912</v>
      </c>
      <c r="AC982" s="68"/>
      <c r="AD982" s="68"/>
      <c r="AE982" s="68" t="s">
        <v>68</v>
      </c>
      <c r="AF982" s="72">
        <v>0</v>
      </c>
      <c r="AG982" s="68"/>
      <c r="AH982" s="68" t="s">
        <v>54</v>
      </c>
      <c r="AI982" s="68" t="s">
        <v>56</v>
      </c>
      <c r="AJ982" s="68" t="s">
        <v>54</v>
      </c>
      <c r="AK982" s="68" t="str" cm="1">
        <f t="array" ref="AK9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2" s="69" t="s">
        <v>58</v>
      </c>
      <c r="AM982" s="69"/>
    </row>
    <row r="983" spans="1:39" ht="15" customHeight="1" x14ac:dyDescent="0.3">
      <c r="A983" s="68">
        <v>1130</v>
      </c>
      <c r="B983" s="68" t="s">
        <v>6042</v>
      </c>
      <c r="C983" s="69">
        <v>43224</v>
      </c>
      <c r="D983" s="68" t="s">
        <v>40</v>
      </c>
      <c r="E983" s="71" t="str">
        <f t="shared" si="5"/>
        <v>160720241130</v>
      </c>
      <c r="F983" s="68"/>
      <c r="G983" s="68">
        <v>5871550</v>
      </c>
      <c r="H983" s="68"/>
      <c r="I983" s="68" t="s">
        <v>6043</v>
      </c>
      <c r="J983" s="68" t="s">
        <v>6044</v>
      </c>
      <c r="K983" s="70" t="s">
        <v>6045</v>
      </c>
      <c r="L983" s="68" t="s">
        <v>6046</v>
      </c>
      <c r="M983" s="68" t="s">
        <v>6042</v>
      </c>
      <c r="N983" s="71">
        <v>5581999740457</v>
      </c>
      <c r="O983" s="71"/>
      <c r="P983" s="71"/>
      <c r="Q983" s="68" t="s">
        <v>66</v>
      </c>
      <c r="R983" s="68" t="str" cm="1">
        <f t="array" ref="R983">_xlfn.IFS(BaseClientes[[#This Row],[tipoDeCliente]]="ADVISOR","ADVISOR",BaseClientes[[#This Row],[tipoDeCliente]]="FAMILIA","RETENCAO",BaseClientes[[#This Row],[tipoDeCliente]]="RETENCAO","RETENCAO",BaseClientes[[#This Row],[tipoDeCliente]]="NORMAL","CONSULTORIA",BaseClientes[[#This Row],[tipoDeCliente]]="HIBRIDO","CONSULTORIA")</f>
        <v>CONSULTORIA</v>
      </c>
      <c r="S983" s="68" t="s">
        <v>2799</v>
      </c>
      <c r="T983" s="68" t="s">
        <v>185</v>
      </c>
      <c r="U983" s="68" t="s">
        <v>6047</v>
      </c>
      <c r="V983" s="71">
        <v>5511968425285</v>
      </c>
      <c r="W983" s="69">
        <v>45489</v>
      </c>
      <c r="X983" s="69"/>
      <c r="Y983" s="68" t="s">
        <v>3772</v>
      </c>
      <c r="Z983" s="68" t="s">
        <v>6048</v>
      </c>
      <c r="AA983" s="68" t="s">
        <v>3269</v>
      </c>
      <c r="AB983" s="68" t="s">
        <v>151</v>
      </c>
      <c r="AC983" s="68"/>
      <c r="AD983" s="68" t="s">
        <v>56</v>
      </c>
      <c r="AE983" s="68" t="s">
        <v>176</v>
      </c>
      <c r="AF983" s="72">
        <v>1</v>
      </c>
      <c r="AG983" s="68">
        <v>9</v>
      </c>
      <c r="AH983" s="68" t="s">
        <v>54</v>
      </c>
      <c r="AI983" s="68" t="s">
        <v>56</v>
      </c>
      <c r="AJ983" s="68" t="s">
        <v>54</v>
      </c>
      <c r="AK983" s="68" t="str" cm="1">
        <f t="array" ref="AK9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3" s="69" t="s">
        <v>58</v>
      </c>
      <c r="AM983" s="69"/>
    </row>
    <row r="984" spans="1:39" ht="15" customHeight="1" x14ac:dyDescent="0.3">
      <c r="A984" s="68">
        <v>1131</v>
      </c>
      <c r="B984" s="68" t="s">
        <v>3183</v>
      </c>
      <c r="C984" s="69">
        <v>29057</v>
      </c>
      <c r="D984" s="68" t="s">
        <v>40</v>
      </c>
      <c r="E984" s="71" t="str">
        <f t="shared" si="5"/>
        <v>200220241131</v>
      </c>
      <c r="F984" s="68">
        <v>15808931</v>
      </c>
      <c r="G984" s="68"/>
      <c r="H984" s="68"/>
      <c r="I984" s="68" t="s">
        <v>5435</v>
      </c>
      <c r="J984" s="68" t="s">
        <v>5432</v>
      </c>
      <c r="K984" s="70" t="s">
        <v>5433</v>
      </c>
      <c r="L984" s="68" t="s">
        <v>5436</v>
      </c>
      <c r="M984" s="68" t="s">
        <v>3183</v>
      </c>
      <c r="N984" s="71">
        <v>5511993801415</v>
      </c>
      <c r="O984" s="71"/>
      <c r="P984" s="71"/>
      <c r="Q984" s="68" t="s">
        <v>66</v>
      </c>
      <c r="R984" s="68" t="str" cm="1">
        <f t="array" ref="R984">_xlfn.IFS(BaseClientes[[#This Row],[tipoDeCliente]]="ADVISOR","ADVISOR",BaseClientes[[#This Row],[tipoDeCliente]]="FAMILIA","RETENCAO",BaseClientes[[#This Row],[tipoDeCliente]]="RETENCAO","RETENCAO",BaseClientes[[#This Row],[tipoDeCliente]]="NORMAL","CONSULTORIA",BaseClientes[[#This Row],[tipoDeCliente]]="HIBRIDO","CONSULTORIA")</f>
        <v>CONSULTORIA</v>
      </c>
      <c r="S984" s="68" t="s">
        <v>2799</v>
      </c>
      <c r="T984" s="68" t="s">
        <v>185</v>
      </c>
      <c r="U984" s="68" t="s">
        <v>5437</v>
      </c>
      <c r="V984" s="71">
        <v>5511993801415</v>
      </c>
      <c r="W984" s="69">
        <v>45342</v>
      </c>
      <c r="X984" s="69">
        <v>45342</v>
      </c>
      <c r="Y984" s="68" t="s">
        <v>3707</v>
      </c>
      <c r="Z984" s="68" t="s">
        <v>5434</v>
      </c>
      <c r="AA984" s="68" t="s">
        <v>3183</v>
      </c>
      <c r="AB984" s="68" t="s">
        <v>3893</v>
      </c>
      <c r="AC984" s="68"/>
      <c r="AD984" s="68" t="s">
        <v>54</v>
      </c>
      <c r="AE984" s="68" t="s">
        <v>176</v>
      </c>
      <c r="AF984" s="72">
        <v>1</v>
      </c>
      <c r="AG984" s="68">
        <v>8</v>
      </c>
      <c r="AH984" s="68" t="s">
        <v>54</v>
      </c>
      <c r="AI984" s="68" t="s">
        <v>56</v>
      </c>
      <c r="AJ984" s="68" t="s">
        <v>54</v>
      </c>
      <c r="AK984" s="68" t="str" cm="1">
        <f t="array" ref="AK9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4" s="69" t="s">
        <v>58</v>
      </c>
      <c r="AM984" s="69"/>
    </row>
    <row r="985" spans="1:39" ht="15" customHeight="1" x14ac:dyDescent="0.3">
      <c r="A985" s="68">
        <v>1132</v>
      </c>
      <c r="B985" s="68" t="s">
        <v>720</v>
      </c>
      <c r="C985" s="69">
        <v>30094</v>
      </c>
      <c r="D985" s="68" t="s">
        <v>40</v>
      </c>
      <c r="E985" s="71" t="str">
        <f t="shared" si="5"/>
        <v>060920241132</v>
      </c>
      <c r="F985" s="68">
        <v>2645509</v>
      </c>
      <c r="G985" s="68"/>
      <c r="H985" s="68" t="s">
        <v>6286</v>
      </c>
      <c r="I985" s="68" t="s">
        <v>6287</v>
      </c>
      <c r="J985" s="68" t="s">
        <v>724</v>
      </c>
      <c r="K985" s="70" t="s">
        <v>725</v>
      </c>
      <c r="L985" s="68" t="s">
        <v>6288</v>
      </c>
      <c r="M985" s="68" t="s">
        <v>720</v>
      </c>
      <c r="N985" s="71">
        <v>5586999888414</v>
      </c>
      <c r="O985" s="71" t="s">
        <v>106</v>
      </c>
      <c r="P985" s="71" t="s">
        <v>106</v>
      </c>
      <c r="Q985" s="68" t="s">
        <v>66</v>
      </c>
      <c r="R985" s="68" t="str" cm="1">
        <f t="array" ref="R985">_xlfn.IFS(BaseClientes[[#This Row],[tipoDeCliente]]="ADVISOR","ADVISOR",BaseClientes[[#This Row],[tipoDeCliente]]="FAMILIA","RETENCAO",BaseClientes[[#This Row],[tipoDeCliente]]="RETENCAO","RETENCAO",BaseClientes[[#This Row],[tipoDeCliente]]="NORMAL","CONSULTORIA",BaseClientes[[#This Row],[tipoDeCliente]]="HIBRIDO","CONSULTORIA")</f>
        <v>CONSULTORIA</v>
      </c>
      <c r="S985" s="68" t="s">
        <v>713</v>
      </c>
      <c r="T985" s="68" t="s">
        <v>714</v>
      </c>
      <c r="U985" s="68" t="s">
        <v>727</v>
      </c>
      <c r="V985" s="71">
        <v>5586999888414</v>
      </c>
      <c r="W985" s="69">
        <v>45541</v>
      </c>
      <c r="X985" s="69"/>
      <c r="Y985" s="68" t="s">
        <v>3799</v>
      </c>
      <c r="Z985" s="68" t="s">
        <v>6288</v>
      </c>
      <c r="AA985" s="68" t="s">
        <v>720</v>
      </c>
      <c r="AB985" s="68" t="s">
        <v>3950</v>
      </c>
      <c r="AC985" s="68" t="s">
        <v>53</v>
      </c>
      <c r="AD985" s="68" t="s">
        <v>54</v>
      </c>
      <c r="AE985" s="68" t="s">
        <v>176</v>
      </c>
      <c r="AF985" s="72">
        <v>1</v>
      </c>
      <c r="AG985" s="68">
        <v>9</v>
      </c>
      <c r="AH985" s="68" t="s">
        <v>54</v>
      </c>
      <c r="AI985" s="68" t="s">
        <v>54</v>
      </c>
      <c r="AJ985" s="68" t="s">
        <v>54</v>
      </c>
      <c r="AK985" s="68" t="str" cm="1">
        <f t="array" ref="AK9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5" s="69" t="s">
        <v>58</v>
      </c>
      <c r="AM985" s="69"/>
    </row>
    <row r="986" spans="1:39" ht="15" customHeight="1" x14ac:dyDescent="0.3">
      <c r="A986" s="68">
        <v>1133</v>
      </c>
      <c r="B986" s="68" t="s">
        <v>3298</v>
      </c>
      <c r="C986" s="69">
        <v>32842</v>
      </c>
      <c r="D986" s="68" t="s">
        <v>72</v>
      </c>
      <c r="E986" s="71" t="str">
        <f t="shared" si="5"/>
        <v>060920241133</v>
      </c>
      <c r="F986" s="68"/>
      <c r="G986" s="68">
        <v>8000578</v>
      </c>
      <c r="H986" s="68" t="s">
        <v>6289</v>
      </c>
      <c r="I986" s="68" t="s">
        <v>6290</v>
      </c>
      <c r="J986" s="68" t="s">
        <v>6291</v>
      </c>
      <c r="K986" s="118" t="s">
        <v>57</v>
      </c>
      <c r="L986" s="68" t="s">
        <v>6292</v>
      </c>
      <c r="M986" s="68" t="s">
        <v>3298</v>
      </c>
      <c r="N986" s="71">
        <v>5511955588320</v>
      </c>
      <c r="O986" s="71"/>
      <c r="P986" s="71"/>
      <c r="Q986" s="68" t="s">
        <v>1749</v>
      </c>
      <c r="R986" s="68" t="str" cm="1">
        <f t="array" ref="R986">_xlfn.IFS(BaseClientes[[#This Row],[tipoDeCliente]]="ADVISOR","ADVISOR",BaseClientes[[#This Row],[tipoDeCliente]]="FAMILIA","RETENCAO",BaseClientes[[#This Row],[tipoDeCliente]]="RETENCAO","RETENCAO",BaseClientes[[#This Row],[tipoDeCliente]]="NORMAL","CONSULTORIA",BaseClientes[[#This Row],[tipoDeCliente]]="HIBRIDO","CONSULTORIA")</f>
        <v>CONSULTORIA</v>
      </c>
      <c r="S986" s="68" t="s">
        <v>2799</v>
      </c>
      <c r="T986" s="68" t="s">
        <v>185</v>
      </c>
      <c r="U986" s="68" t="s">
        <v>6293</v>
      </c>
      <c r="V986" s="71">
        <v>5511955588320</v>
      </c>
      <c r="W986" s="69">
        <v>45541</v>
      </c>
      <c r="X986" s="69"/>
      <c r="Y986" s="68" t="s">
        <v>3800</v>
      </c>
      <c r="Z986" s="68" t="s">
        <v>6292</v>
      </c>
      <c r="AA986" s="68" t="s">
        <v>3298</v>
      </c>
      <c r="AB986" s="68" t="s">
        <v>3893</v>
      </c>
      <c r="AC986" s="68"/>
      <c r="AD986" s="68"/>
      <c r="AE986" s="68" t="s">
        <v>176</v>
      </c>
      <c r="AF986" s="72">
        <v>1</v>
      </c>
      <c r="AG986" s="68">
        <v>9</v>
      </c>
      <c r="AH986" s="68" t="s">
        <v>54</v>
      </c>
      <c r="AI986" s="68" t="s">
        <v>54</v>
      </c>
      <c r="AJ986" s="68" t="s">
        <v>54</v>
      </c>
      <c r="AK986" s="68" t="str" cm="1">
        <f t="array" ref="AK9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6" s="69" t="s">
        <v>58</v>
      </c>
      <c r="AM986" s="69"/>
    </row>
    <row r="987" spans="1:39" ht="15" customHeight="1" x14ac:dyDescent="0.3">
      <c r="A987" s="68">
        <v>1134</v>
      </c>
      <c r="B987" s="68" t="s">
        <v>3299</v>
      </c>
      <c r="C987" s="69">
        <v>31000</v>
      </c>
      <c r="D987" s="68" t="s">
        <v>40</v>
      </c>
      <c r="E987" s="71" t="str">
        <f t="shared" si="5"/>
        <v>110920241134</v>
      </c>
      <c r="F987" s="68">
        <v>2199362</v>
      </c>
      <c r="G987" s="68"/>
      <c r="H987" s="68"/>
      <c r="I987" s="68" t="s">
        <v>6294</v>
      </c>
      <c r="J987" s="68" t="s">
        <v>6295</v>
      </c>
      <c r="K987" s="105" t="s">
        <v>6296</v>
      </c>
      <c r="L987" s="68" t="s">
        <v>6297</v>
      </c>
      <c r="M987" s="68" t="s">
        <v>3299</v>
      </c>
      <c r="N987" s="71">
        <v>5581988053839</v>
      </c>
      <c r="O987" s="71"/>
      <c r="P987" s="71"/>
      <c r="Q987" s="68" t="s">
        <v>66</v>
      </c>
      <c r="R987" s="68" t="str" cm="1">
        <f t="array" ref="R987">_xlfn.IFS(BaseClientes[[#This Row],[tipoDeCliente]]="ADVISOR","ADVISOR",BaseClientes[[#This Row],[tipoDeCliente]]="FAMILIA","RETENCAO",BaseClientes[[#This Row],[tipoDeCliente]]="RETENCAO","RETENCAO",BaseClientes[[#This Row],[tipoDeCliente]]="NORMAL","CONSULTORIA",BaseClientes[[#This Row],[tipoDeCliente]]="HIBRIDO","CONSULTORIA")</f>
        <v>CONSULTORIA</v>
      </c>
      <c r="S987" s="68" t="s">
        <v>49</v>
      </c>
      <c r="T987" s="68" t="s">
        <v>50</v>
      </c>
      <c r="U987" s="68" t="s">
        <v>6298</v>
      </c>
      <c r="V987" s="71">
        <v>5581988053839</v>
      </c>
      <c r="W987" s="69">
        <v>45546</v>
      </c>
      <c r="X987" s="69"/>
      <c r="Y987" s="68" t="s">
        <v>3801</v>
      </c>
      <c r="Z987" s="68" t="s">
        <v>6297</v>
      </c>
      <c r="AA987" s="68" t="s">
        <v>3299</v>
      </c>
      <c r="AB987" s="68" t="s">
        <v>3893</v>
      </c>
      <c r="AC987" s="68"/>
      <c r="AD987" s="68" t="s">
        <v>54</v>
      </c>
      <c r="AE987" s="68" t="s">
        <v>176</v>
      </c>
      <c r="AF987" s="72">
        <v>1</v>
      </c>
      <c r="AG987" s="68">
        <v>9</v>
      </c>
      <c r="AH987" s="68" t="s">
        <v>54</v>
      </c>
      <c r="AI987" s="68" t="s">
        <v>56</v>
      </c>
      <c r="AJ987" s="68" t="s">
        <v>54</v>
      </c>
      <c r="AK987" s="68" t="str" cm="1">
        <f t="array" ref="AK9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7" s="69" t="s">
        <v>58</v>
      </c>
      <c r="AM987" s="69"/>
    </row>
    <row r="988" spans="1:39" ht="15" customHeight="1" x14ac:dyDescent="0.3">
      <c r="A988" s="68">
        <v>1135</v>
      </c>
      <c r="B988" s="68" t="s">
        <v>2225</v>
      </c>
      <c r="C988" s="69">
        <v>17729</v>
      </c>
      <c r="D988" s="68" t="s">
        <v>72</v>
      </c>
      <c r="E988" s="71" t="str">
        <f t="shared" si="5"/>
        <v>120920241135</v>
      </c>
      <c r="F988" s="68">
        <v>3610965</v>
      </c>
      <c r="G988" s="68"/>
      <c r="H988" s="68"/>
      <c r="I988" s="68" t="s">
        <v>6299</v>
      </c>
      <c r="J988" s="68" t="s">
        <v>6300</v>
      </c>
      <c r="K988" s="70" t="s">
        <v>2227</v>
      </c>
      <c r="L988" s="68" t="s">
        <v>4542</v>
      </c>
      <c r="M988" s="68" t="s">
        <v>2225</v>
      </c>
      <c r="N988" s="71">
        <v>5581999219111</v>
      </c>
      <c r="O988" s="71" t="s">
        <v>106</v>
      </c>
      <c r="P988" s="71" t="s">
        <v>42</v>
      </c>
      <c r="Q988" s="68" t="s">
        <v>5705</v>
      </c>
      <c r="R988" s="68" t="str" cm="1">
        <f t="array" ref="R988">_xlfn.IFS(BaseClientes[[#This Row],[tipoDeCliente]]="ADVISOR","ADVISOR",BaseClientes[[#This Row],[tipoDeCliente]]="FAMILIA","RETENCAO",BaseClientes[[#This Row],[tipoDeCliente]]="RETENCAO","RETENCAO",BaseClientes[[#This Row],[tipoDeCliente]]="NORMAL","CONSULTORIA",BaseClientes[[#This Row],[tipoDeCliente]]="HIBRIDO","CONSULTORIA")</f>
        <v>CONSULTORIA</v>
      </c>
      <c r="S988" s="68" t="s">
        <v>49</v>
      </c>
      <c r="T988" s="68" t="s">
        <v>50</v>
      </c>
      <c r="U988" s="68" t="s">
        <v>1066</v>
      </c>
      <c r="V988" s="71">
        <v>5581999219111</v>
      </c>
      <c r="W988" s="69">
        <v>45547</v>
      </c>
      <c r="X988" s="69"/>
      <c r="Y988" s="68" t="s">
        <v>3802</v>
      </c>
      <c r="Z988" s="68" t="s">
        <v>4542</v>
      </c>
      <c r="AA988" s="68" t="s">
        <v>2225</v>
      </c>
      <c r="AB988" s="68" t="s">
        <v>3899</v>
      </c>
      <c r="AC988" s="68"/>
      <c r="AD988" s="68"/>
      <c r="AE988" s="68" t="s">
        <v>176</v>
      </c>
      <c r="AF988" s="72">
        <v>1</v>
      </c>
      <c r="AG988" s="68" t="s">
        <v>3061</v>
      </c>
      <c r="AH988" s="68" t="s">
        <v>54</v>
      </c>
      <c r="AI988" s="68" t="s">
        <v>56</v>
      </c>
      <c r="AJ988" s="68" t="s">
        <v>54</v>
      </c>
      <c r="AK988" s="68" t="str" cm="1">
        <f t="array" ref="AK9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8" s="69" t="s">
        <v>58</v>
      </c>
      <c r="AM988" s="69"/>
    </row>
    <row r="989" spans="1:39" ht="15" customHeight="1" x14ac:dyDescent="0.3">
      <c r="A989" s="68">
        <v>1136</v>
      </c>
      <c r="B989" s="68" t="s">
        <v>1172</v>
      </c>
      <c r="C989" s="69">
        <v>22738</v>
      </c>
      <c r="D989" s="68" t="s">
        <v>72</v>
      </c>
      <c r="E989" s="71" t="str">
        <f t="shared" si="5"/>
        <v>130920241136</v>
      </c>
      <c r="F989" s="68">
        <v>15202013</v>
      </c>
      <c r="G989" s="68" t="s">
        <v>42</v>
      </c>
      <c r="H989" s="68"/>
      <c r="I989" s="187" t="s">
        <v>4211</v>
      </c>
      <c r="J989" s="68" t="s">
        <v>1175</v>
      </c>
      <c r="K989" s="70" t="s">
        <v>4212</v>
      </c>
      <c r="L989" s="68" t="s">
        <v>1174</v>
      </c>
      <c r="M989" s="68" t="s">
        <v>1172</v>
      </c>
      <c r="N989" s="71">
        <v>5511974888316</v>
      </c>
      <c r="O989" s="71" t="s">
        <v>106</v>
      </c>
      <c r="P989" s="71" t="s">
        <v>42</v>
      </c>
      <c r="Q989" s="68" t="s">
        <v>66</v>
      </c>
      <c r="R989" s="68" t="str" cm="1">
        <f t="array" ref="R989">_xlfn.IFS(BaseClientes[[#This Row],[tipoDeCliente]]="ADVISOR","ADVISOR",BaseClientes[[#This Row],[tipoDeCliente]]="FAMILIA","RETENCAO",BaseClientes[[#This Row],[tipoDeCliente]]="RETENCAO","RETENCAO",BaseClientes[[#This Row],[tipoDeCliente]]="NORMAL","CONSULTORIA",BaseClientes[[#This Row],[tipoDeCliente]]="HIBRIDO","CONSULTORIA")</f>
        <v>CONSULTORIA</v>
      </c>
      <c r="S989" s="68" t="s">
        <v>1178</v>
      </c>
      <c r="T989" s="68" t="s">
        <v>185</v>
      </c>
      <c r="U989" s="68" t="s">
        <v>1179</v>
      </c>
      <c r="V989" s="71">
        <v>5511974888316</v>
      </c>
      <c r="W989" s="69">
        <v>45548</v>
      </c>
      <c r="X989" s="69"/>
      <c r="Y989" s="68" t="s">
        <v>1177</v>
      </c>
      <c r="Z989" s="68" t="s">
        <v>4209</v>
      </c>
      <c r="AA989" s="68" t="s">
        <v>1172</v>
      </c>
      <c r="AB989" s="68" t="s">
        <v>3894</v>
      </c>
      <c r="AC989" s="68" t="s">
        <v>53</v>
      </c>
      <c r="AD989" s="68" t="s">
        <v>54</v>
      </c>
      <c r="AE989" s="68" t="s">
        <v>176</v>
      </c>
      <c r="AF989" s="72">
        <v>1</v>
      </c>
      <c r="AG989" s="68">
        <v>1</v>
      </c>
      <c r="AH989" s="68" t="s">
        <v>54</v>
      </c>
      <c r="AI989" s="68" t="s">
        <v>54</v>
      </c>
      <c r="AJ989" s="68" t="s">
        <v>54</v>
      </c>
      <c r="AK989" s="68" t="str" cm="1">
        <f t="array" ref="AK9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9" s="69" t="s">
        <v>58</v>
      </c>
      <c r="AM989" s="69"/>
    </row>
    <row r="990" spans="1:39" ht="15" customHeight="1" x14ac:dyDescent="0.3">
      <c r="A990" s="68">
        <v>1137</v>
      </c>
      <c r="B990" s="68" t="s">
        <v>3303</v>
      </c>
      <c r="C990" s="69">
        <v>28746</v>
      </c>
      <c r="D990" s="68" t="s">
        <v>72</v>
      </c>
      <c r="E990" s="71" t="str">
        <f t="shared" si="5"/>
        <v>170920241137</v>
      </c>
      <c r="F990" s="68"/>
      <c r="G990" s="68">
        <v>5454059</v>
      </c>
      <c r="H990" s="68" t="s">
        <v>6324</v>
      </c>
      <c r="I990" s="68" t="s">
        <v>6325</v>
      </c>
      <c r="J990" s="68" t="s">
        <v>6326</v>
      </c>
      <c r="K990" s="105" t="s">
        <v>6327</v>
      </c>
      <c r="L990" s="68" t="s">
        <v>6328</v>
      </c>
      <c r="M990" s="68" t="s">
        <v>3303</v>
      </c>
      <c r="N990" s="71">
        <v>5581998025778</v>
      </c>
      <c r="O990" s="71"/>
      <c r="P990" s="71"/>
      <c r="Q990" s="68" t="s">
        <v>5705</v>
      </c>
      <c r="R990" s="68" t="str" cm="1">
        <f t="array" ref="R990">_xlfn.IFS(BaseClientes[[#This Row],[tipoDeCliente]]="ADVISOR","ADVISOR",BaseClientes[[#This Row],[tipoDeCliente]]="FAMILIA","RETENCAO",BaseClientes[[#This Row],[tipoDeCliente]]="RETENCAO","RETENCAO",BaseClientes[[#This Row],[tipoDeCliente]]="NORMAL","CONSULTORIA",BaseClientes[[#This Row],[tipoDeCliente]]="HIBRIDO","CONSULTORIA")</f>
        <v>CONSULTORIA</v>
      </c>
      <c r="S990" s="68" t="s">
        <v>49</v>
      </c>
      <c r="T990" s="68" t="s">
        <v>50</v>
      </c>
      <c r="U990" s="68" t="s">
        <v>1609</v>
      </c>
      <c r="V990" s="71">
        <v>5581998025778</v>
      </c>
      <c r="W990" s="69">
        <v>45552</v>
      </c>
      <c r="X990" s="69"/>
      <c r="Y990" s="68" t="s">
        <v>3803</v>
      </c>
      <c r="Z990" s="68" t="s">
        <v>6328</v>
      </c>
      <c r="AA990" s="68" t="s">
        <v>3303</v>
      </c>
      <c r="AB990" s="68" t="s">
        <v>3905</v>
      </c>
      <c r="AC990" s="68"/>
      <c r="AD990" s="68"/>
      <c r="AE990" s="68" t="s">
        <v>176</v>
      </c>
      <c r="AF990" s="72">
        <v>1</v>
      </c>
      <c r="AG990" s="68">
        <v>7</v>
      </c>
      <c r="AH990" s="68" t="s">
        <v>54</v>
      </c>
      <c r="AI990" s="68" t="s">
        <v>56</v>
      </c>
      <c r="AJ990" s="68" t="s">
        <v>54</v>
      </c>
      <c r="AK990" s="68" t="str" cm="1">
        <f t="array" ref="AK9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0" s="69" t="s">
        <v>58</v>
      </c>
      <c r="AM990" s="69"/>
    </row>
    <row r="991" spans="1:39" ht="15" customHeight="1" x14ac:dyDescent="0.3">
      <c r="A991" s="68">
        <v>1138</v>
      </c>
      <c r="B991" s="68" t="s">
        <v>3301</v>
      </c>
      <c r="C991" s="69">
        <v>31438</v>
      </c>
      <c r="D991" s="68" t="s">
        <v>40</v>
      </c>
      <c r="E991" s="71" t="str">
        <f t="shared" si="5"/>
        <v>170920241138</v>
      </c>
      <c r="F991" s="68"/>
      <c r="G991" s="68">
        <v>5420293</v>
      </c>
      <c r="H991" s="68" t="s">
        <v>6305</v>
      </c>
      <c r="I991" s="68" t="s">
        <v>6306</v>
      </c>
      <c r="J991" s="68" t="s">
        <v>6307</v>
      </c>
      <c r="K991" s="105" t="s">
        <v>6308</v>
      </c>
      <c r="L991" s="68" t="s">
        <v>6309</v>
      </c>
      <c r="M991" s="68" t="s">
        <v>3301</v>
      </c>
      <c r="N991" s="71">
        <v>5592991033383</v>
      </c>
      <c r="O991" s="71"/>
      <c r="P991" s="71"/>
      <c r="Q991" s="68" t="s">
        <v>66</v>
      </c>
      <c r="R991" s="68" t="str" cm="1">
        <f t="array" ref="R991">_xlfn.IFS(BaseClientes[[#This Row],[tipoDeCliente]]="ADVISOR","ADVISOR",BaseClientes[[#This Row],[tipoDeCliente]]="FAMILIA","RETENCAO",BaseClientes[[#This Row],[tipoDeCliente]]="RETENCAO","RETENCAO",BaseClientes[[#This Row],[tipoDeCliente]]="NORMAL","CONSULTORIA",BaseClientes[[#This Row],[tipoDeCliente]]="HIBRIDO","CONSULTORIA")</f>
        <v>CONSULTORIA</v>
      </c>
      <c r="S991" s="68" t="s">
        <v>6310</v>
      </c>
      <c r="T991" s="68" t="s">
        <v>6311</v>
      </c>
      <c r="U991" s="68" t="s">
        <v>6312</v>
      </c>
      <c r="V991" s="71">
        <v>5592991033383</v>
      </c>
      <c r="W991" s="69">
        <v>45552</v>
      </c>
      <c r="X991" s="69"/>
      <c r="Y991" s="68" t="s">
        <v>2304</v>
      </c>
      <c r="Z991" s="68" t="s">
        <v>6309</v>
      </c>
      <c r="AA991" s="68" t="s">
        <v>3301</v>
      </c>
      <c r="AB991" s="68" t="s">
        <v>6313</v>
      </c>
      <c r="AC991" s="68"/>
      <c r="AD991" s="68" t="s">
        <v>54</v>
      </c>
      <c r="AE991" s="68" t="s">
        <v>176</v>
      </c>
      <c r="AF991" s="72">
        <v>1</v>
      </c>
      <c r="AG991" s="68">
        <v>9</v>
      </c>
      <c r="AH991" s="68" t="s">
        <v>54</v>
      </c>
      <c r="AI991" s="68" t="s">
        <v>56</v>
      </c>
      <c r="AJ991" s="68" t="s">
        <v>54</v>
      </c>
      <c r="AK991" s="68" t="str" cm="1">
        <f t="array" ref="AK9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1" s="69" t="s">
        <v>69</v>
      </c>
      <c r="AM991" s="69">
        <v>45923</v>
      </c>
    </row>
    <row r="992" spans="1:39" ht="15" customHeight="1" x14ac:dyDescent="0.3">
      <c r="A992" s="68">
        <v>1139</v>
      </c>
      <c r="B992" s="68" t="s">
        <v>3302</v>
      </c>
      <c r="C992" s="69">
        <v>20759</v>
      </c>
      <c r="D992" s="68" t="s">
        <v>72</v>
      </c>
      <c r="E992" s="71" t="str">
        <f t="shared" si="5"/>
        <v>170920241139</v>
      </c>
      <c r="F992" s="68">
        <v>2338718</v>
      </c>
      <c r="G992" s="68"/>
      <c r="H992" s="68"/>
      <c r="I992" s="68" t="s">
        <v>6318</v>
      </c>
      <c r="J992" s="68" t="s">
        <v>6319</v>
      </c>
      <c r="K992" s="108" t="s">
        <v>6320</v>
      </c>
      <c r="L992" s="68" t="s">
        <v>6321</v>
      </c>
      <c r="M992" s="68" t="s">
        <v>3302</v>
      </c>
      <c r="N992" s="71">
        <v>5574999283597</v>
      </c>
      <c r="O992" s="71"/>
      <c r="P992" s="71"/>
      <c r="Q992" s="68" t="s">
        <v>5705</v>
      </c>
      <c r="R992" s="68" t="str" cm="1">
        <f t="array" ref="R992">_xlfn.IFS(BaseClientes[[#This Row],[tipoDeCliente]]="ADVISOR","ADVISOR",BaseClientes[[#This Row],[tipoDeCliente]]="FAMILIA","RETENCAO",BaseClientes[[#This Row],[tipoDeCliente]]="RETENCAO","RETENCAO",BaseClientes[[#This Row],[tipoDeCliente]]="NORMAL","CONSULTORIA",BaseClientes[[#This Row],[tipoDeCliente]]="HIBRIDO","CONSULTORIA")</f>
        <v>CONSULTORIA</v>
      </c>
      <c r="S992" s="68" t="s">
        <v>6322</v>
      </c>
      <c r="T992" s="68" t="s">
        <v>296</v>
      </c>
      <c r="U992" s="68" t="s">
        <v>6323</v>
      </c>
      <c r="V992" s="71">
        <v>5574999283597</v>
      </c>
      <c r="W992" s="69">
        <v>45552</v>
      </c>
      <c r="X992" s="69"/>
      <c r="Y992" s="68" t="s">
        <v>3805</v>
      </c>
      <c r="Z992" s="68" t="s">
        <v>6321</v>
      </c>
      <c r="AA992" s="68" t="s">
        <v>3302</v>
      </c>
      <c r="AB992" s="68" t="s">
        <v>3894</v>
      </c>
      <c r="AC992" s="68"/>
      <c r="AD992" s="68" t="s">
        <v>54</v>
      </c>
      <c r="AE992" s="68" t="s">
        <v>176</v>
      </c>
      <c r="AF992" s="72">
        <v>1</v>
      </c>
      <c r="AG992" s="68">
        <v>9</v>
      </c>
      <c r="AH992" s="68" t="s">
        <v>54</v>
      </c>
      <c r="AI992" s="68" t="s">
        <v>56</v>
      </c>
      <c r="AJ992" s="68" t="s">
        <v>54</v>
      </c>
      <c r="AK992" s="68" t="str" cm="1">
        <f t="array" ref="AK9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2" s="69" t="s">
        <v>58</v>
      </c>
      <c r="AM992" s="69"/>
    </row>
    <row r="993" spans="1:39" ht="15" customHeight="1" x14ac:dyDescent="0.3">
      <c r="A993" s="68">
        <v>1140</v>
      </c>
      <c r="B993" s="68" t="s">
        <v>6329</v>
      </c>
      <c r="C993" s="69">
        <v>30570</v>
      </c>
      <c r="D993" s="68" t="s">
        <v>72</v>
      </c>
      <c r="E993" s="71" t="str">
        <f t="shared" si="5"/>
        <v>170920241140</v>
      </c>
      <c r="F993" s="68"/>
      <c r="G993" s="68"/>
      <c r="H993" s="68"/>
      <c r="I993" s="68" t="s">
        <v>6330</v>
      </c>
      <c r="J993" s="68" t="s">
        <v>6331</v>
      </c>
      <c r="K993" s="105" t="s">
        <v>6332</v>
      </c>
      <c r="L993" s="68" t="s">
        <v>6333</v>
      </c>
      <c r="M993" s="68" t="s">
        <v>169</v>
      </c>
      <c r="N993" s="71">
        <v>5581981992221</v>
      </c>
      <c r="O993" s="71"/>
      <c r="P993" s="71"/>
      <c r="Q993" s="68" t="s">
        <v>66</v>
      </c>
      <c r="R993" s="68" t="str" cm="1">
        <f t="array" ref="R993">_xlfn.IFS(BaseClientes[[#This Row],[tipoDeCliente]]="ADVISOR","ADVISOR",BaseClientes[[#This Row],[tipoDeCliente]]="FAMILIA","RETENCAO",BaseClientes[[#This Row],[tipoDeCliente]]="RETENCAO","RETENCAO",BaseClientes[[#This Row],[tipoDeCliente]]="NORMAL","CONSULTORIA",BaseClientes[[#This Row],[tipoDeCliente]]="HIBRIDO","CONSULTORIA")</f>
        <v>CONSULTORIA</v>
      </c>
      <c r="S993" s="68" t="s">
        <v>49</v>
      </c>
      <c r="T993" s="68" t="s">
        <v>50</v>
      </c>
      <c r="U993" s="68" t="s">
        <v>175</v>
      </c>
      <c r="V993" s="71">
        <v>5581981022221</v>
      </c>
      <c r="W993" s="69">
        <v>45552</v>
      </c>
      <c r="X993" s="69">
        <v>45552</v>
      </c>
      <c r="Y993" s="68" t="s">
        <v>174</v>
      </c>
      <c r="Z993" s="68" t="s">
        <v>171</v>
      </c>
      <c r="AA993" s="68" t="s">
        <v>169</v>
      </c>
      <c r="AB993" s="68" t="s">
        <v>3893</v>
      </c>
      <c r="AC993" s="68" t="s">
        <v>140</v>
      </c>
      <c r="AD993" s="68" t="s">
        <v>54</v>
      </c>
      <c r="AE993" s="68" t="s">
        <v>176</v>
      </c>
      <c r="AF993" s="72">
        <v>1</v>
      </c>
      <c r="AG993" s="68">
        <v>1</v>
      </c>
      <c r="AH993" s="68" t="s">
        <v>54</v>
      </c>
      <c r="AI993" s="68" t="s">
        <v>56</v>
      </c>
      <c r="AJ993" s="68" t="s">
        <v>54</v>
      </c>
      <c r="AK993" s="68" t="str" cm="1">
        <f t="array" ref="AK9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3" s="69" t="s">
        <v>58</v>
      </c>
      <c r="AM993" s="69"/>
    </row>
    <row r="994" spans="1:39" ht="15" customHeight="1" x14ac:dyDescent="0.3">
      <c r="A994" s="68">
        <v>1141</v>
      </c>
      <c r="B994" s="68" t="s">
        <v>5458</v>
      </c>
      <c r="C994" s="69">
        <v>31231</v>
      </c>
      <c r="D994" s="68" t="s">
        <v>40</v>
      </c>
      <c r="E994" s="71" t="str">
        <f t="shared" si="5"/>
        <v>230220241141</v>
      </c>
      <c r="F994" s="68"/>
      <c r="G994" s="68">
        <v>5292994</v>
      </c>
      <c r="H994" s="68"/>
      <c r="I994" s="68" t="s">
        <v>5459</v>
      </c>
      <c r="J994" s="68" t="s">
        <v>5449</v>
      </c>
      <c r="K994" s="70" t="s">
        <v>5450</v>
      </c>
      <c r="L994" s="68" t="s">
        <v>5460</v>
      </c>
      <c r="M994" s="68" t="s">
        <v>3186</v>
      </c>
      <c r="N994" s="71">
        <v>5511982638283</v>
      </c>
      <c r="O994" s="71"/>
      <c r="P994" s="71"/>
      <c r="Q994" s="68" t="s">
        <v>66</v>
      </c>
      <c r="R994" s="68" t="str" cm="1">
        <f t="array" ref="R994">_xlfn.IFS(BaseClientes[[#This Row],[tipoDeCliente]]="ADVISOR","ADVISOR",BaseClientes[[#This Row],[tipoDeCliente]]="FAMILIA","RETENCAO",BaseClientes[[#This Row],[tipoDeCliente]]="RETENCAO","RETENCAO",BaseClientes[[#This Row],[tipoDeCliente]]="NORMAL","CONSULTORIA",BaseClientes[[#This Row],[tipoDeCliente]]="HIBRIDO","CONSULTORIA")</f>
        <v>CONSULTORIA</v>
      </c>
      <c r="S994" s="68" t="s">
        <v>2799</v>
      </c>
      <c r="T994" s="68" t="s">
        <v>185</v>
      </c>
      <c r="U994" s="68" t="s">
        <v>5452</v>
      </c>
      <c r="V994" s="71">
        <v>5511982638283</v>
      </c>
      <c r="W994" s="69">
        <v>45345</v>
      </c>
      <c r="X994" s="69">
        <v>45345</v>
      </c>
      <c r="Y994" s="68" t="s">
        <v>3711</v>
      </c>
      <c r="Z994" s="68" t="s">
        <v>5451</v>
      </c>
      <c r="AA994" s="68" t="s">
        <v>3186</v>
      </c>
      <c r="AB994" s="68" t="s">
        <v>3902</v>
      </c>
      <c r="AC994" s="68"/>
      <c r="AD994" s="68" t="s">
        <v>54</v>
      </c>
      <c r="AE994" s="68" t="s">
        <v>176</v>
      </c>
      <c r="AF994" s="72">
        <v>1</v>
      </c>
      <c r="AG994" s="68">
        <v>8</v>
      </c>
      <c r="AH994" s="68" t="s">
        <v>54</v>
      </c>
      <c r="AI994" s="68" t="s">
        <v>54</v>
      </c>
      <c r="AJ994" s="68" t="s">
        <v>54</v>
      </c>
      <c r="AK994" s="68" t="str" cm="1">
        <f t="array" ref="AK9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4" s="69" t="s">
        <v>58</v>
      </c>
      <c r="AM994" s="69"/>
    </row>
    <row r="995" spans="1:39" ht="15" customHeight="1" x14ac:dyDescent="0.3">
      <c r="A995" s="68">
        <v>1142</v>
      </c>
      <c r="B995" s="68" t="s">
        <v>3142</v>
      </c>
      <c r="C995" s="69">
        <v>33778</v>
      </c>
      <c r="D995" s="68" t="s">
        <v>40</v>
      </c>
      <c r="E995" s="71" t="str">
        <f t="shared" si="5"/>
        <v>240920241142</v>
      </c>
      <c r="F995" s="68">
        <v>16424758</v>
      </c>
      <c r="G995" s="68"/>
      <c r="H995" s="68"/>
      <c r="I995" s="68" t="s">
        <v>6345</v>
      </c>
      <c r="J995" s="68" t="s">
        <v>5051</v>
      </c>
      <c r="K995" s="70" t="s">
        <v>5052</v>
      </c>
      <c r="L995" s="68" t="s">
        <v>6346</v>
      </c>
      <c r="M995" s="68" t="s">
        <v>3142</v>
      </c>
      <c r="N995" s="71">
        <v>5581999265556</v>
      </c>
      <c r="O995" s="71" t="s">
        <v>65</v>
      </c>
      <c r="P995" s="71"/>
      <c r="Q995" s="68" t="s">
        <v>66</v>
      </c>
      <c r="R995" s="68" t="str" cm="1">
        <f t="array" ref="R995">_xlfn.IFS(BaseClientes[[#This Row],[tipoDeCliente]]="ADVISOR","ADVISOR",BaseClientes[[#This Row],[tipoDeCliente]]="FAMILIA","RETENCAO",BaseClientes[[#This Row],[tipoDeCliente]]="RETENCAO","RETENCAO",BaseClientes[[#This Row],[tipoDeCliente]]="NORMAL","CONSULTORIA",BaseClientes[[#This Row],[tipoDeCliente]]="HIBRIDO","CONSULTORIA")</f>
        <v>CONSULTORIA</v>
      </c>
      <c r="S995" s="68" t="s">
        <v>49</v>
      </c>
      <c r="T995" s="68" t="s">
        <v>50</v>
      </c>
      <c r="U995" s="68" t="s">
        <v>5054</v>
      </c>
      <c r="V995" s="71">
        <v>5581999265556</v>
      </c>
      <c r="W995" s="69">
        <v>45559</v>
      </c>
      <c r="X995" s="69">
        <v>45559</v>
      </c>
      <c r="Y995" s="68" t="s">
        <v>3670</v>
      </c>
      <c r="Z995" s="68" t="s">
        <v>5053</v>
      </c>
      <c r="AA995" s="68" t="s">
        <v>3142</v>
      </c>
      <c r="AB995" s="68" t="s">
        <v>3893</v>
      </c>
      <c r="AC995" s="68" t="s">
        <v>140</v>
      </c>
      <c r="AD995" s="68" t="s">
        <v>54</v>
      </c>
      <c r="AE995" s="68" t="s">
        <v>176</v>
      </c>
      <c r="AF995" s="72">
        <v>1</v>
      </c>
      <c r="AG995" s="68">
        <v>7</v>
      </c>
      <c r="AH995" s="68" t="s">
        <v>54</v>
      </c>
      <c r="AI995" s="68" t="s">
        <v>56</v>
      </c>
      <c r="AJ995" s="68" t="s">
        <v>54</v>
      </c>
      <c r="AK995" s="68" t="str" cm="1">
        <f t="array" ref="AK9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5" s="69" t="s">
        <v>58</v>
      </c>
      <c r="AM995" s="69"/>
    </row>
    <row r="996" spans="1:39" ht="15" customHeight="1" x14ac:dyDescent="0.3">
      <c r="A996" s="68">
        <v>1143</v>
      </c>
      <c r="B996" s="68" t="s">
        <v>3304</v>
      </c>
      <c r="C996" s="69">
        <v>18927</v>
      </c>
      <c r="D996" s="68" t="s">
        <v>72</v>
      </c>
      <c r="E996" s="71" t="str">
        <f t="shared" si="5"/>
        <v>180920241143</v>
      </c>
      <c r="F996" s="68">
        <v>16136703</v>
      </c>
      <c r="G996" s="68"/>
      <c r="H996" s="68"/>
      <c r="I996" s="68" t="s">
        <v>6334</v>
      </c>
      <c r="J996" s="68" t="s">
        <v>6335</v>
      </c>
      <c r="K996" s="108" t="s">
        <v>6336</v>
      </c>
      <c r="L996" s="68" t="s">
        <v>6337</v>
      </c>
      <c r="M996" s="68" t="s">
        <v>3304</v>
      </c>
      <c r="N996" s="71">
        <v>5581999594879</v>
      </c>
      <c r="O996" s="71"/>
      <c r="P996" s="71"/>
      <c r="Q996" s="68" t="s">
        <v>1073</v>
      </c>
      <c r="R996" s="68" t="str" cm="1">
        <f t="array" ref="R996">_xlfn.IFS(BaseClientes[[#This Row],[tipoDeCliente]]="ADVISOR","ADVISOR",BaseClientes[[#This Row],[tipoDeCliente]]="FAMILIA","RETENCAO",BaseClientes[[#This Row],[tipoDeCliente]]="RETENCAO","RETENCAO",BaseClientes[[#This Row],[tipoDeCliente]]="NORMAL","CONSULTORIA",BaseClientes[[#This Row],[tipoDeCliente]]="HIBRIDO","CONSULTORIA")</f>
        <v>CONSULTORIA</v>
      </c>
      <c r="S996" s="68" t="s">
        <v>49</v>
      </c>
      <c r="T996" s="68" t="s">
        <v>50</v>
      </c>
      <c r="U996" s="68" t="s">
        <v>1660</v>
      </c>
      <c r="V996" s="71">
        <v>5581999594879</v>
      </c>
      <c r="W996" s="69">
        <v>45553</v>
      </c>
      <c r="X996" s="69"/>
      <c r="Y996" s="68" t="s">
        <v>3733</v>
      </c>
      <c r="Z996" s="68" t="s">
        <v>6337</v>
      </c>
      <c r="AA996" s="68" t="s">
        <v>3304</v>
      </c>
      <c r="AB996" s="68" t="s">
        <v>3893</v>
      </c>
      <c r="AC996" s="68"/>
      <c r="AD996" s="68" t="s">
        <v>56</v>
      </c>
      <c r="AE996" s="68" t="s">
        <v>176</v>
      </c>
      <c r="AF996" s="72">
        <v>1</v>
      </c>
      <c r="AG996" s="68">
        <v>8</v>
      </c>
      <c r="AH996" s="68" t="s">
        <v>54</v>
      </c>
      <c r="AI996" s="68" t="s">
        <v>56</v>
      </c>
      <c r="AJ996" s="68" t="s">
        <v>54</v>
      </c>
      <c r="AK996" s="68" t="str" cm="1">
        <f t="array" ref="AK9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6" s="69" t="s">
        <v>69</v>
      </c>
      <c r="AM996" s="69">
        <v>45882</v>
      </c>
    </row>
    <row r="997" spans="1:39" ht="15" customHeight="1" x14ac:dyDescent="0.3">
      <c r="A997" s="68">
        <v>1144</v>
      </c>
      <c r="B997" s="68" t="s">
        <v>3231</v>
      </c>
      <c r="C997" s="69">
        <v>29474</v>
      </c>
      <c r="D997" s="68" t="s">
        <v>40</v>
      </c>
      <c r="E997" s="71" t="str">
        <f t="shared" si="5"/>
        <v>180420241144</v>
      </c>
      <c r="F997" s="68">
        <v>7166373</v>
      </c>
      <c r="G997" s="68"/>
      <c r="H997" s="68"/>
      <c r="I997" s="187" t="s">
        <v>5740</v>
      </c>
      <c r="J997" s="68" t="s">
        <v>5734</v>
      </c>
      <c r="K997" s="70" t="s">
        <v>5735</v>
      </c>
      <c r="L997" s="68" t="s">
        <v>5741</v>
      </c>
      <c r="M997" s="68" t="s">
        <v>3231</v>
      </c>
      <c r="N997" s="71">
        <v>5584996633922</v>
      </c>
      <c r="O997" s="71"/>
      <c r="P997" s="71"/>
      <c r="Q997" s="68" t="s">
        <v>5705</v>
      </c>
      <c r="R997" s="68" t="str" cm="1">
        <f t="array" ref="R997">_xlfn.IFS(BaseClientes[[#This Row],[tipoDeCliente]]="ADVISOR","ADVISOR",BaseClientes[[#This Row],[tipoDeCliente]]="FAMILIA","RETENCAO",BaseClientes[[#This Row],[tipoDeCliente]]="RETENCAO","RETENCAO",BaseClientes[[#This Row],[tipoDeCliente]]="NORMAL","CONSULTORIA",BaseClientes[[#This Row],[tipoDeCliente]]="HIBRIDO","CONSULTORIA")</f>
        <v>CONSULTORIA</v>
      </c>
      <c r="S997" s="68" t="s">
        <v>349</v>
      </c>
      <c r="T997" s="68" t="s">
        <v>336</v>
      </c>
      <c r="U997" s="68" t="s">
        <v>5737</v>
      </c>
      <c r="V997" s="71">
        <v>5584996633922</v>
      </c>
      <c r="W997" s="69">
        <v>45400</v>
      </c>
      <c r="X997" s="69"/>
      <c r="Y997" s="68" t="s">
        <v>3739</v>
      </c>
      <c r="Z997" s="68" t="s">
        <v>5736</v>
      </c>
      <c r="AA997" s="68" t="s">
        <v>3231</v>
      </c>
      <c r="AB997" s="68" t="s">
        <v>3893</v>
      </c>
      <c r="AC997" s="68"/>
      <c r="AD997" s="68" t="s">
        <v>54</v>
      </c>
      <c r="AE997" s="68" t="s">
        <v>176</v>
      </c>
      <c r="AF997" s="72">
        <v>1</v>
      </c>
      <c r="AG997" s="68">
        <v>8</v>
      </c>
      <c r="AH997" s="68" t="s">
        <v>54</v>
      </c>
      <c r="AI997" s="68" t="s">
        <v>56</v>
      </c>
      <c r="AJ997" s="68" t="s">
        <v>54</v>
      </c>
      <c r="AK997" s="68" t="str" cm="1">
        <f t="array" ref="AK9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7" s="69" t="s">
        <v>58</v>
      </c>
      <c r="AM997" s="69"/>
    </row>
    <row r="998" spans="1:39" ht="15" customHeight="1" x14ac:dyDescent="0.3">
      <c r="A998" s="68">
        <v>1145</v>
      </c>
      <c r="B998" s="68" t="s">
        <v>3293</v>
      </c>
      <c r="C998" s="69">
        <v>31562</v>
      </c>
      <c r="D998" s="68" t="s">
        <v>72</v>
      </c>
      <c r="E998" s="71" t="str">
        <f t="shared" si="5"/>
        <v>260820241145</v>
      </c>
      <c r="F998" s="68"/>
      <c r="G998" s="68">
        <v>8021741</v>
      </c>
      <c r="H998" s="68"/>
      <c r="I998" s="68" t="s">
        <v>42</v>
      </c>
      <c r="J998" s="68" t="s">
        <v>6241</v>
      </c>
      <c r="K998" s="105" t="s">
        <v>6242</v>
      </c>
      <c r="L998" s="68" t="s">
        <v>6245</v>
      </c>
      <c r="M998" s="68" t="s">
        <v>3293</v>
      </c>
      <c r="N998" s="71">
        <v>5571991183456</v>
      </c>
      <c r="O998" s="71"/>
      <c r="P998" s="71"/>
      <c r="Q998" s="68" t="s">
        <v>1749</v>
      </c>
      <c r="R998" s="68" t="str" cm="1">
        <f t="array" ref="R998">_xlfn.IFS(BaseClientes[[#This Row],[tipoDeCliente]]="ADVISOR","ADVISOR",BaseClientes[[#This Row],[tipoDeCliente]]="FAMILIA","RETENCAO",BaseClientes[[#This Row],[tipoDeCliente]]="RETENCAO","RETENCAO",BaseClientes[[#This Row],[tipoDeCliente]]="NORMAL","CONSULTORIA",BaseClientes[[#This Row],[tipoDeCliente]]="HIBRIDO","CONSULTORIA")</f>
        <v>CONSULTORIA</v>
      </c>
      <c r="S998" s="68" t="s">
        <v>698</v>
      </c>
      <c r="T998" s="68" t="s">
        <v>296</v>
      </c>
      <c r="U998" s="68" t="s">
        <v>6244</v>
      </c>
      <c r="V998" s="71">
        <v>5571991183456</v>
      </c>
      <c r="W998" s="69">
        <v>45530</v>
      </c>
      <c r="X998" s="69"/>
      <c r="Y998" s="68" t="s">
        <v>3797</v>
      </c>
      <c r="Z998" s="68" t="s">
        <v>6243</v>
      </c>
      <c r="AA998" s="68" t="s">
        <v>3293</v>
      </c>
      <c r="AB998" s="68" t="s">
        <v>5596</v>
      </c>
      <c r="AC998" s="68"/>
      <c r="AD998" s="68" t="s">
        <v>54</v>
      </c>
      <c r="AE998" s="68" t="s">
        <v>176</v>
      </c>
      <c r="AF998" s="72">
        <v>1</v>
      </c>
      <c r="AG998" s="68">
        <v>8</v>
      </c>
      <c r="AH998" s="68" t="s">
        <v>54</v>
      </c>
      <c r="AI998" s="68" t="s">
        <v>56</v>
      </c>
      <c r="AJ998" s="68" t="s">
        <v>54</v>
      </c>
      <c r="AK998" s="68" t="str" cm="1">
        <f t="array" ref="AK9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8" s="69" t="s">
        <v>69</v>
      </c>
      <c r="AM998" s="69">
        <v>45853</v>
      </c>
    </row>
    <row r="999" spans="1:39" ht="15" customHeight="1" x14ac:dyDescent="0.3">
      <c r="A999" s="68">
        <v>1146</v>
      </c>
      <c r="B999" s="68" t="s">
        <v>3113</v>
      </c>
      <c r="C999" s="69">
        <v>30427</v>
      </c>
      <c r="D999" s="68" t="s">
        <v>40</v>
      </c>
      <c r="E999" s="71" t="str">
        <f t="shared" si="5"/>
        <v>280820241146</v>
      </c>
      <c r="F999" s="68">
        <v>548345</v>
      </c>
      <c r="G999" s="68"/>
      <c r="H999" s="68"/>
      <c r="I999" s="68" t="s">
        <v>6264</v>
      </c>
      <c r="J999" s="68" t="s">
        <v>4776</v>
      </c>
      <c r="K999" s="70" t="s">
        <v>4777</v>
      </c>
      <c r="L999" s="68" t="s">
        <v>6263</v>
      </c>
      <c r="M999" s="68" t="s">
        <v>3113</v>
      </c>
      <c r="N999" s="71">
        <v>5577981012722</v>
      </c>
      <c r="O999" s="71" t="s">
        <v>106</v>
      </c>
      <c r="P999" s="71"/>
      <c r="Q999" s="68" t="s">
        <v>66</v>
      </c>
      <c r="R999" s="68" t="str" cm="1">
        <f t="array" ref="R999">_xlfn.IFS(BaseClientes[[#This Row],[tipoDeCliente]]="ADVISOR","ADVISOR",BaseClientes[[#This Row],[tipoDeCliente]]="FAMILIA","RETENCAO",BaseClientes[[#This Row],[tipoDeCliente]]="RETENCAO","RETENCAO",BaseClientes[[#This Row],[tipoDeCliente]]="NORMAL","CONSULTORIA",BaseClientes[[#This Row],[tipoDeCliente]]="HIBRIDO","CONSULTORIA")</f>
        <v>CONSULTORIA</v>
      </c>
      <c r="S999" s="68" t="s">
        <v>4778</v>
      </c>
      <c r="T999" s="68" t="s">
        <v>296</v>
      </c>
      <c r="U999" s="68" t="s">
        <v>4779</v>
      </c>
      <c r="V999" s="71">
        <v>5577981012722</v>
      </c>
      <c r="W999" s="69">
        <v>45532</v>
      </c>
      <c r="X999" s="69"/>
      <c r="Y999" s="68" t="s">
        <v>4147</v>
      </c>
      <c r="Z999" s="68" t="s">
        <v>6263</v>
      </c>
      <c r="AA999" s="68" t="s">
        <v>3113</v>
      </c>
      <c r="AB999" s="68" t="s">
        <v>4780</v>
      </c>
      <c r="AC999" s="68" t="s">
        <v>53</v>
      </c>
      <c r="AD999" s="68" t="s">
        <v>54</v>
      </c>
      <c r="AE999" s="68" t="s">
        <v>176</v>
      </c>
      <c r="AF999" s="72">
        <v>1</v>
      </c>
      <c r="AG999" s="68">
        <v>1</v>
      </c>
      <c r="AH999" s="68" t="s">
        <v>54</v>
      </c>
      <c r="AI999" s="68" t="s">
        <v>54</v>
      </c>
      <c r="AJ999" s="68" t="s">
        <v>54</v>
      </c>
      <c r="AK999" s="68" t="str" cm="1">
        <f t="array" ref="AK9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9" s="69" t="s">
        <v>58</v>
      </c>
      <c r="AM999" s="69"/>
    </row>
    <row r="1000" spans="1:39" ht="15" customHeight="1" x14ac:dyDescent="0.3">
      <c r="A1000" s="68">
        <v>1147</v>
      </c>
      <c r="B1000" s="68" t="s">
        <v>3498</v>
      </c>
      <c r="C1000" s="69">
        <v>31072</v>
      </c>
      <c r="D1000" s="68" t="s">
        <v>72</v>
      </c>
      <c r="E1000" s="71" t="str">
        <f t="shared" si="5"/>
        <v>280820241147</v>
      </c>
      <c r="F1000" s="68">
        <v>2648571</v>
      </c>
      <c r="G1000" s="68"/>
      <c r="H1000" s="68"/>
      <c r="I1000" s="68" t="s">
        <v>6261</v>
      </c>
      <c r="J1000" s="68" t="s">
        <v>4781</v>
      </c>
      <c r="K1000" s="70" t="s">
        <v>4782</v>
      </c>
      <c r="L1000" s="68" t="s">
        <v>6262</v>
      </c>
      <c r="M1000" s="68" t="s">
        <v>3113</v>
      </c>
      <c r="N1000" s="71">
        <v>5577981012722</v>
      </c>
      <c r="O1000" s="71" t="s">
        <v>65</v>
      </c>
      <c r="P1000" s="71"/>
      <c r="Q1000" s="68" t="s">
        <v>66</v>
      </c>
      <c r="R1000" s="68" t="str" cm="1">
        <f t="array" ref="R1000">_xlfn.IFS(BaseClientes[[#This Row],[tipoDeCliente]]="ADVISOR","ADVISOR",BaseClientes[[#This Row],[tipoDeCliente]]="FAMILIA","RETENCAO",BaseClientes[[#This Row],[tipoDeCliente]]="RETENCAO","RETENCAO",BaseClientes[[#This Row],[tipoDeCliente]]="NORMAL","CONSULTORIA",BaseClientes[[#This Row],[tipoDeCliente]]="HIBRIDO","CONSULTORIA")</f>
        <v>CONSULTORIA</v>
      </c>
      <c r="S1000" s="68" t="s">
        <v>4778</v>
      </c>
      <c r="T1000" s="68" t="s">
        <v>296</v>
      </c>
      <c r="U1000" s="68" t="s">
        <v>4779</v>
      </c>
      <c r="V1000" s="71">
        <v>5577981012722</v>
      </c>
      <c r="W1000" s="69">
        <v>45532</v>
      </c>
      <c r="X1000" s="69"/>
      <c r="Y1000" s="68" t="s">
        <v>4147</v>
      </c>
      <c r="Z1000" s="68" t="s">
        <v>6263</v>
      </c>
      <c r="AA1000" s="68" t="s">
        <v>3113</v>
      </c>
      <c r="AB1000" s="68" t="s">
        <v>3893</v>
      </c>
      <c r="AC1000" s="68" t="s">
        <v>53</v>
      </c>
      <c r="AD1000" s="68" t="s">
        <v>54</v>
      </c>
      <c r="AE1000" s="68" t="s">
        <v>176</v>
      </c>
      <c r="AF1000" s="72">
        <v>1</v>
      </c>
      <c r="AG1000" s="68">
        <v>1</v>
      </c>
      <c r="AH1000" s="68" t="s">
        <v>54</v>
      </c>
      <c r="AI1000" s="68" t="s">
        <v>54</v>
      </c>
      <c r="AJ1000" s="68" t="s">
        <v>54</v>
      </c>
      <c r="AK1000" s="68" t="str" cm="1">
        <f t="array" ref="AK10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0" s="69" t="s">
        <v>58</v>
      </c>
      <c r="AM1000" s="69"/>
    </row>
    <row r="1001" spans="1:39" ht="15" customHeight="1" x14ac:dyDescent="0.3">
      <c r="A1001" s="68">
        <v>1148</v>
      </c>
      <c r="B1001" s="68" t="s">
        <v>1751</v>
      </c>
      <c r="C1001" s="69">
        <v>20444</v>
      </c>
      <c r="D1001" s="68" t="s">
        <v>72</v>
      </c>
      <c r="E1001" s="71" t="str">
        <f t="shared" si="5"/>
        <v>270920241148</v>
      </c>
      <c r="F1001" s="68"/>
      <c r="G1001" s="68">
        <v>8029789</v>
      </c>
      <c r="H1001" s="68"/>
      <c r="I1001" s="68" t="s">
        <v>6366</v>
      </c>
      <c r="J1001" s="68" t="s">
        <v>1754</v>
      </c>
      <c r="K1001" s="70" t="s">
        <v>1755</v>
      </c>
      <c r="L1001" s="68" t="s">
        <v>6367</v>
      </c>
      <c r="M1001" s="68" t="s">
        <v>1751</v>
      </c>
      <c r="N1001" s="71">
        <v>5581992486415</v>
      </c>
      <c r="O1001" s="71" t="s">
        <v>42</v>
      </c>
      <c r="P1001" s="71" t="s">
        <v>65</v>
      </c>
      <c r="Q1001" s="68" t="s">
        <v>1749</v>
      </c>
      <c r="R1001" s="68" t="str" cm="1">
        <f t="array" ref="R1001">_xlfn.IFS(BaseClientes[[#This Row],[tipoDeCliente]]="ADVISOR","ADVISOR",BaseClientes[[#This Row],[tipoDeCliente]]="FAMILIA","RETENCAO",BaseClientes[[#This Row],[tipoDeCliente]]="RETENCAO","RETENCAO",BaseClientes[[#This Row],[tipoDeCliente]]="NORMAL","CONSULTORIA",BaseClientes[[#This Row],[tipoDeCliente]]="HIBRIDO","CONSULTORIA")</f>
        <v>CONSULTORIA</v>
      </c>
      <c r="S1001" s="68" t="s">
        <v>49</v>
      </c>
      <c r="T1001" s="68" t="s">
        <v>50</v>
      </c>
      <c r="U1001" s="68" t="s">
        <v>1757</v>
      </c>
      <c r="V1001" s="71">
        <v>5581992486415</v>
      </c>
      <c r="W1001" s="69">
        <v>45562</v>
      </c>
      <c r="X1001" s="69"/>
      <c r="Y1001" s="68" t="s">
        <v>4198</v>
      </c>
      <c r="Z1001" s="68" t="s">
        <v>4197</v>
      </c>
      <c r="AA1001" s="68" t="s">
        <v>1751</v>
      </c>
      <c r="AB1001" s="68" t="s">
        <v>3950</v>
      </c>
      <c r="AC1001" s="68" t="s">
        <v>140</v>
      </c>
      <c r="AD1001" s="68" t="s">
        <v>54</v>
      </c>
      <c r="AE1001" s="68" t="s">
        <v>176</v>
      </c>
      <c r="AF1001" s="72">
        <v>1</v>
      </c>
      <c r="AG1001" s="68">
        <v>2</v>
      </c>
      <c r="AH1001" s="68" t="s">
        <v>54</v>
      </c>
      <c r="AI1001" s="68" t="s">
        <v>54</v>
      </c>
      <c r="AJ1001" s="68" t="s">
        <v>54</v>
      </c>
      <c r="AK1001" s="68" t="str" cm="1">
        <f t="array" ref="AK10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1" s="69" t="s">
        <v>58</v>
      </c>
      <c r="AM1001" s="69"/>
    </row>
    <row r="1002" spans="1:39" ht="15" customHeight="1" x14ac:dyDescent="0.3">
      <c r="A1002" s="68">
        <v>1149</v>
      </c>
      <c r="B1002" s="68" t="s">
        <v>3306</v>
      </c>
      <c r="C1002" s="69">
        <v>33275</v>
      </c>
      <c r="D1002" s="68" t="s">
        <v>40</v>
      </c>
      <c r="E1002" s="71" t="str">
        <f t="shared" si="5"/>
        <v>250920241149</v>
      </c>
      <c r="F1002" s="68">
        <v>16853257</v>
      </c>
      <c r="G1002" s="68"/>
      <c r="H1002" s="68"/>
      <c r="I1002" s="68" t="s">
        <v>6347</v>
      </c>
      <c r="J1002" s="68" t="s">
        <v>6348</v>
      </c>
      <c r="K1002" s="105" t="s">
        <v>6349</v>
      </c>
      <c r="L1002" s="68" t="s">
        <v>6350</v>
      </c>
      <c r="M1002" s="68" t="s">
        <v>3306</v>
      </c>
      <c r="N1002" s="71">
        <v>5581998733467</v>
      </c>
      <c r="O1002" s="71"/>
      <c r="P1002" s="71"/>
      <c r="Q1002" s="68" t="s">
        <v>66</v>
      </c>
      <c r="R1002" s="68" t="str" cm="1">
        <f t="array" ref="R1002">_xlfn.IFS(BaseClientes[[#This Row],[tipoDeCliente]]="ADVISOR","ADVISOR",BaseClientes[[#This Row],[tipoDeCliente]]="FAMILIA","RETENCAO",BaseClientes[[#This Row],[tipoDeCliente]]="RETENCAO","RETENCAO",BaseClientes[[#This Row],[tipoDeCliente]]="NORMAL","CONSULTORIA",BaseClientes[[#This Row],[tipoDeCliente]]="HIBRIDO","CONSULTORIA")</f>
        <v>CONSULTORIA</v>
      </c>
      <c r="S1002" s="68" t="s">
        <v>49</v>
      </c>
      <c r="T1002" s="68" t="s">
        <v>50</v>
      </c>
      <c r="U1002" s="68" t="s">
        <v>6351</v>
      </c>
      <c r="V1002" s="71">
        <v>5581998733467</v>
      </c>
      <c r="W1002" s="69">
        <v>45560</v>
      </c>
      <c r="X1002" s="69"/>
      <c r="Y1002" s="68" t="s">
        <v>3808</v>
      </c>
      <c r="Z1002" s="68" t="s">
        <v>6350</v>
      </c>
      <c r="AA1002" s="68" t="s">
        <v>3306</v>
      </c>
      <c r="AB1002" s="68" t="s">
        <v>3912</v>
      </c>
      <c r="AC1002" s="68"/>
      <c r="AD1002" s="68" t="s">
        <v>56</v>
      </c>
      <c r="AE1002" s="68" t="s">
        <v>176</v>
      </c>
      <c r="AF1002" s="72">
        <v>1</v>
      </c>
      <c r="AG1002" s="68">
        <v>8</v>
      </c>
      <c r="AH1002" s="68" t="s">
        <v>54</v>
      </c>
      <c r="AI1002" s="68" t="s">
        <v>56</v>
      </c>
      <c r="AJ1002" s="68" t="s">
        <v>54</v>
      </c>
      <c r="AK1002" s="68" t="str" cm="1">
        <f t="array" ref="AK10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2" s="69" t="s">
        <v>58</v>
      </c>
      <c r="AM1002" s="69"/>
    </row>
    <row r="1003" spans="1:39" ht="15" customHeight="1" x14ac:dyDescent="0.3">
      <c r="A1003" s="68">
        <v>1150</v>
      </c>
      <c r="B1003" s="68" t="s">
        <v>3307</v>
      </c>
      <c r="C1003" s="69">
        <v>22469</v>
      </c>
      <c r="D1003" s="68" t="s">
        <v>40</v>
      </c>
      <c r="E1003" s="71" t="str">
        <f t="shared" si="5"/>
        <v>270920241150</v>
      </c>
      <c r="F1003" s="68"/>
      <c r="G1003" s="68">
        <v>8042397</v>
      </c>
      <c r="H1003" s="68"/>
      <c r="I1003" s="68" t="s">
        <v>6358</v>
      </c>
      <c r="J1003" s="68" t="s">
        <v>6359</v>
      </c>
      <c r="K1003" s="134" t="s">
        <v>6360</v>
      </c>
      <c r="L1003" s="68" t="s">
        <v>6361</v>
      </c>
      <c r="M1003" s="68" t="s">
        <v>3307</v>
      </c>
      <c r="N1003" s="71">
        <v>5518981354285</v>
      </c>
      <c r="O1003" s="71"/>
      <c r="P1003" s="71"/>
      <c r="Q1003" s="68" t="s">
        <v>5705</v>
      </c>
      <c r="R1003" s="68" t="str" cm="1">
        <f t="array" ref="R1003">_xlfn.IFS(BaseClientes[[#This Row],[tipoDeCliente]]="ADVISOR","ADVISOR",BaseClientes[[#This Row],[tipoDeCliente]]="FAMILIA","RETENCAO",BaseClientes[[#This Row],[tipoDeCliente]]="RETENCAO","RETENCAO",BaseClientes[[#This Row],[tipoDeCliente]]="NORMAL","CONSULTORIA",BaseClientes[[#This Row],[tipoDeCliente]]="HIBRIDO","CONSULTORIA")</f>
        <v>CONSULTORIA</v>
      </c>
      <c r="S1003" s="68" t="s">
        <v>6362</v>
      </c>
      <c r="T1003" s="68" t="s">
        <v>185</v>
      </c>
      <c r="U1003" s="68" t="s">
        <v>6363</v>
      </c>
      <c r="V1003" s="71">
        <v>5518981354285</v>
      </c>
      <c r="W1003" s="69">
        <v>45562</v>
      </c>
      <c r="X1003" s="69"/>
      <c r="Y1003" s="68" t="s">
        <v>3809</v>
      </c>
      <c r="Z1003" s="68" t="s">
        <v>6361</v>
      </c>
      <c r="AA1003" s="68" t="s">
        <v>3307</v>
      </c>
      <c r="AB1003" s="68" t="s">
        <v>3899</v>
      </c>
      <c r="AC1003" s="68" t="s">
        <v>53</v>
      </c>
      <c r="AD1003" s="68" t="s">
        <v>56</v>
      </c>
      <c r="AE1003" s="68" t="s">
        <v>176</v>
      </c>
      <c r="AF1003" s="72">
        <v>1</v>
      </c>
      <c r="AG1003" s="68">
        <v>9</v>
      </c>
      <c r="AH1003" s="68" t="s">
        <v>54</v>
      </c>
      <c r="AI1003" s="68" t="s">
        <v>56</v>
      </c>
      <c r="AJ1003" s="68" t="s">
        <v>54</v>
      </c>
      <c r="AK1003" s="68" t="str" cm="1">
        <f t="array" ref="AK10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3" s="69" t="s">
        <v>58</v>
      </c>
      <c r="AM1003" s="69"/>
    </row>
    <row r="1004" spans="1:39" ht="15" customHeight="1" x14ac:dyDescent="0.3">
      <c r="A1004" s="68">
        <v>1151</v>
      </c>
      <c r="B1004" s="68" t="s">
        <v>3308</v>
      </c>
      <c r="C1004" s="69">
        <v>24173</v>
      </c>
      <c r="D1004" s="68" t="s">
        <v>40</v>
      </c>
      <c r="E1004" s="71" t="str">
        <f t="shared" si="5"/>
        <v>270920241151</v>
      </c>
      <c r="F1004" s="68"/>
      <c r="G1004" s="68">
        <v>2385878</v>
      </c>
      <c r="H1004" s="68"/>
      <c r="I1004" s="68" t="s">
        <v>6368</v>
      </c>
      <c r="J1004" s="68" t="s">
        <v>6369</v>
      </c>
      <c r="K1004" s="105" t="s">
        <v>6370</v>
      </c>
      <c r="L1004" s="68" t="s">
        <v>6371</v>
      </c>
      <c r="M1004" s="68" t="s">
        <v>3308</v>
      </c>
      <c r="N1004" s="71">
        <v>5547992789005</v>
      </c>
      <c r="O1004" s="71"/>
      <c r="P1004" s="71"/>
      <c r="Q1004" s="68" t="s">
        <v>5705</v>
      </c>
      <c r="R1004" s="68" t="str" cm="1">
        <f t="array" ref="R1004">_xlfn.IFS(BaseClientes[[#This Row],[tipoDeCliente]]="ADVISOR","ADVISOR",BaseClientes[[#This Row],[tipoDeCliente]]="FAMILIA","RETENCAO",BaseClientes[[#This Row],[tipoDeCliente]]="RETENCAO","RETENCAO",BaseClientes[[#This Row],[tipoDeCliente]]="NORMAL","CONSULTORIA",BaseClientes[[#This Row],[tipoDeCliente]]="HIBRIDO","CONSULTORIA")</f>
        <v>CONSULTORIA</v>
      </c>
      <c r="S1004" s="68" t="s">
        <v>6372</v>
      </c>
      <c r="T1004" s="68" t="s">
        <v>2898</v>
      </c>
      <c r="U1004" s="68" t="s">
        <v>6373</v>
      </c>
      <c r="V1004" s="71">
        <v>5547992789005</v>
      </c>
      <c r="W1004" s="69">
        <v>45562</v>
      </c>
      <c r="X1004" s="69"/>
      <c r="Y1004" s="68" t="s">
        <v>3811</v>
      </c>
      <c r="Z1004" s="68" t="s">
        <v>6371</v>
      </c>
      <c r="AA1004" s="68" t="s">
        <v>3308</v>
      </c>
      <c r="AB1004" s="68" t="s">
        <v>3950</v>
      </c>
      <c r="AC1004" s="68"/>
      <c r="AD1004" s="68" t="s">
        <v>54</v>
      </c>
      <c r="AE1004" s="68" t="s">
        <v>176</v>
      </c>
      <c r="AF1004" s="72">
        <v>1</v>
      </c>
      <c r="AG1004" s="68">
        <v>9</v>
      </c>
      <c r="AH1004" s="68" t="s">
        <v>54</v>
      </c>
      <c r="AI1004" s="68" t="s">
        <v>56</v>
      </c>
      <c r="AJ1004" s="68" t="s">
        <v>54</v>
      </c>
      <c r="AK1004" s="68" t="str" cm="1">
        <f t="array" ref="AK10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4" s="69" t="s">
        <v>58</v>
      </c>
      <c r="AM1004" s="69"/>
    </row>
    <row r="1005" spans="1:39" ht="15" customHeight="1" x14ac:dyDescent="0.3">
      <c r="A1005" s="68">
        <v>1152</v>
      </c>
      <c r="B1005" s="68" t="s">
        <v>3301</v>
      </c>
      <c r="C1005" s="69">
        <v>31438</v>
      </c>
      <c r="D1005" s="68" t="s">
        <v>40</v>
      </c>
      <c r="E1005" s="71" t="str">
        <f t="shared" si="5"/>
        <v>170920241152</v>
      </c>
      <c r="F1005" s="68"/>
      <c r="G1005" s="68">
        <v>8030256</v>
      </c>
      <c r="H1005" s="68"/>
      <c r="I1005" s="68" t="s">
        <v>6314</v>
      </c>
      <c r="J1005" s="68" t="s">
        <v>6307</v>
      </c>
      <c r="K1005" s="70" t="s">
        <v>6308</v>
      </c>
      <c r="L1005" s="68" t="s">
        <v>6315</v>
      </c>
      <c r="M1005" s="68" t="s">
        <v>3301</v>
      </c>
      <c r="N1005" s="71">
        <v>5592991033383</v>
      </c>
      <c r="O1005" s="71"/>
      <c r="P1005" s="71"/>
      <c r="Q1005" s="68" t="s">
        <v>66</v>
      </c>
      <c r="R1005" s="68" t="str" cm="1">
        <f t="array" ref="R1005">_xlfn.IFS(BaseClientes[[#This Row],[tipoDeCliente]]="ADVISOR","ADVISOR",BaseClientes[[#This Row],[tipoDeCliente]]="FAMILIA","RETENCAO",BaseClientes[[#This Row],[tipoDeCliente]]="RETENCAO","RETENCAO",BaseClientes[[#This Row],[tipoDeCliente]]="NORMAL","CONSULTORIA",BaseClientes[[#This Row],[tipoDeCliente]]="HIBRIDO","CONSULTORIA")</f>
        <v>CONSULTORIA</v>
      </c>
      <c r="S1005" s="68" t="s">
        <v>6310</v>
      </c>
      <c r="T1005" s="68" t="s">
        <v>6311</v>
      </c>
      <c r="U1005" s="68" t="s">
        <v>6312</v>
      </c>
      <c r="V1005" s="71">
        <v>5592991033383</v>
      </c>
      <c r="W1005" s="69">
        <v>45552</v>
      </c>
      <c r="X1005" s="69"/>
      <c r="Y1005" s="68" t="s">
        <v>2304</v>
      </c>
      <c r="Z1005" s="68" t="s">
        <v>6309</v>
      </c>
      <c r="AA1005" s="68" t="s">
        <v>3301</v>
      </c>
      <c r="AB1005" s="68" t="s">
        <v>6313</v>
      </c>
      <c r="AC1005" s="68"/>
      <c r="AD1005" s="68" t="s">
        <v>54</v>
      </c>
      <c r="AE1005" s="68" t="s">
        <v>176</v>
      </c>
      <c r="AF1005" s="72">
        <v>1</v>
      </c>
      <c r="AG1005" s="68">
        <v>9</v>
      </c>
      <c r="AH1005" s="68" t="s">
        <v>54</v>
      </c>
      <c r="AI1005" s="68" t="s">
        <v>56</v>
      </c>
      <c r="AJ1005" s="68" t="s">
        <v>54</v>
      </c>
      <c r="AK1005" s="68" t="str" cm="1">
        <f t="array" ref="AK10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5" s="69" t="s">
        <v>69</v>
      </c>
      <c r="AM1005" s="69">
        <v>45923</v>
      </c>
    </row>
    <row r="1006" spans="1:39" ht="15" customHeight="1" x14ac:dyDescent="0.3">
      <c r="A1006" s="68">
        <v>1153</v>
      </c>
      <c r="B1006" s="68" t="s">
        <v>3301</v>
      </c>
      <c r="C1006" s="69">
        <v>31438</v>
      </c>
      <c r="D1006" s="68" t="s">
        <v>40</v>
      </c>
      <c r="E1006" s="71" t="str">
        <f t="shared" si="5"/>
        <v>170920241153</v>
      </c>
      <c r="F1006" s="68"/>
      <c r="G1006" s="68">
        <v>8030275</v>
      </c>
      <c r="H1006" s="68"/>
      <c r="I1006" s="68" t="s">
        <v>6316</v>
      </c>
      <c r="J1006" s="68" t="s">
        <v>6307</v>
      </c>
      <c r="K1006" s="70" t="s">
        <v>6308</v>
      </c>
      <c r="L1006" s="68" t="s">
        <v>6317</v>
      </c>
      <c r="M1006" s="68" t="s">
        <v>3301</v>
      </c>
      <c r="N1006" s="71">
        <v>5592991033383</v>
      </c>
      <c r="O1006" s="71"/>
      <c r="P1006" s="71"/>
      <c r="Q1006" s="68" t="s">
        <v>66</v>
      </c>
      <c r="R1006" s="68" t="str" cm="1">
        <f t="array" ref="R1006">_xlfn.IFS(BaseClientes[[#This Row],[tipoDeCliente]]="ADVISOR","ADVISOR",BaseClientes[[#This Row],[tipoDeCliente]]="FAMILIA","RETENCAO",BaseClientes[[#This Row],[tipoDeCliente]]="RETENCAO","RETENCAO",BaseClientes[[#This Row],[tipoDeCliente]]="NORMAL","CONSULTORIA",BaseClientes[[#This Row],[tipoDeCliente]]="HIBRIDO","CONSULTORIA")</f>
        <v>CONSULTORIA</v>
      </c>
      <c r="S1006" s="68" t="s">
        <v>6310</v>
      </c>
      <c r="T1006" s="68" t="s">
        <v>6311</v>
      </c>
      <c r="U1006" s="68" t="s">
        <v>6312</v>
      </c>
      <c r="V1006" s="71">
        <v>5592991033383</v>
      </c>
      <c r="W1006" s="69">
        <v>45552</v>
      </c>
      <c r="X1006" s="69"/>
      <c r="Y1006" s="68" t="s">
        <v>2304</v>
      </c>
      <c r="Z1006" s="68" t="s">
        <v>6309</v>
      </c>
      <c r="AA1006" s="68" t="s">
        <v>3301</v>
      </c>
      <c r="AB1006" s="68" t="s">
        <v>6313</v>
      </c>
      <c r="AC1006" s="68"/>
      <c r="AD1006" s="68" t="s">
        <v>54</v>
      </c>
      <c r="AE1006" s="68" t="s">
        <v>176</v>
      </c>
      <c r="AF1006" s="72">
        <v>1</v>
      </c>
      <c r="AG1006" s="68">
        <v>9</v>
      </c>
      <c r="AH1006" s="68" t="s">
        <v>54</v>
      </c>
      <c r="AI1006" s="68" t="s">
        <v>56</v>
      </c>
      <c r="AJ1006" s="68" t="s">
        <v>54</v>
      </c>
      <c r="AK1006" s="68" t="str" cm="1">
        <f t="array" ref="AK10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6" s="69" t="s">
        <v>69</v>
      </c>
      <c r="AM1006" s="69">
        <v>45923</v>
      </c>
    </row>
    <row r="1007" spans="1:39" ht="15" customHeight="1" x14ac:dyDescent="0.3">
      <c r="A1007" s="68">
        <v>1154</v>
      </c>
      <c r="B1007" s="68" t="s">
        <v>3424</v>
      </c>
      <c r="C1007" s="69">
        <v>29440</v>
      </c>
      <c r="D1007" s="68" t="s">
        <v>40</v>
      </c>
      <c r="E1007" s="71" t="str">
        <f t="shared" si="5"/>
        <v>260920241154</v>
      </c>
      <c r="F1007" s="68">
        <v>15224193</v>
      </c>
      <c r="G1007" s="68"/>
      <c r="H1007" s="68"/>
      <c r="I1007" s="68" t="s">
        <v>6352</v>
      </c>
      <c r="J1007" s="68" t="s">
        <v>6353</v>
      </c>
      <c r="K1007" s="108" t="s">
        <v>6354</v>
      </c>
      <c r="L1007" s="68" t="s">
        <v>6355</v>
      </c>
      <c r="M1007" s="68" t="s">
        <v>3424</v>
      </c>
      <c r="N1007" s="71">
        <v>5581982791010</v>
      </c>
      <c r="O1007" s="71"/>
      <c r="P1007" s="71"/>
      <c r="Q1007" s="68" t="s">
        <v>1749</v>
      </c>
      <c r="R1007" s="68" t="str" cm="1">
        <f t="array" ref="R1007">_xlfn.IFS(BaseClientes[[#This Row],[tipoDeCliente]]="ADVISOR","ADVISOR",BaseClientes[[#This Row],[tipoDeCliente]]="FAMILIA","RETENCAO",BaseClientes[[#This Row],[tipoDeCliente]]="RETENCAO","RETENCAO",BaseClientes[[#This Row],[tipoDeCliente]]="NORMAL","CONSULTORIA",BaseClientes[[#This Row],[tipoDeCliente]]="HIBRIDO","CONSULTORIA")</f>
        <v>RETENCAO</v>
      </c>
      <c r="S1007" s="68" t="s">
        <v>6356</v>
      </c>
      <c r="T1007" s="68" t="s">
        <v>2898</v>
      </c>
      <c r="U1007" s="68" t="s">
        <v>6357</v>
      </c>
      <c r="V1007" s="71">
        <v>5581982791010</v>
      </c>
      <c r="W1007" s="69">
        <v>45561</v>
      </c>
      <c r="X1007" s="69"/>
      <c r="Y1007" s="68" t="s">
        <v>3884</v>
      </c>
      <c r="Z1007" s="68" t="s">
        <v>6355</v>
      </c>
      <c r="AA1007" s="68" t="s">
        <v>3424</v>
      </c>
      <c r="AB1007" s="68" t="s">
        <v>3894</v>
      </c>
      <c r="AC1007" s="68"/>
      <c r="AD1007" s="68"/>
      <c r="AE1007" s="68" t="s">
        <v>68</v>
      </c>
      <c r="AF1007" s="72">
        <v>0</v>
      </c>
      <c r="AG1007" s="68"/>
      <c r="AH1007" s="68" t="s">
        <v>54</v>
      </c>
      <c r="AI1007" s="68" t="s">
        <v>56</v>
      </c>
      <c r="AJ1007" s="68" t="s">
        <v>54</v>
      </c>
      <c r="AK1007" s="68" t="str" cm="1">
        <f t="array" ref="AK10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7" s="69" t="s">
        <v>58</v>
      </c>
      <c r="AM1007" s="69"/>
    </row>
    <row r="1008" spans="1:39" ht="15" customHeight="1" x14ac:dyDescent="0.3">
      <c r="A1008" s="68">
        <v>1155</v>
      </c>
      <c r="B1008" s="68" t="s">
        <v>3300</v>
      </c>
      <c r="C1008" s="69">
        <v>29641</v>
      </c>
      <c r="D1008" s="68" t="s">
        <v>40</v>
      </c>
      <c r="E1008" s="71" t="str">
        <f t="shared" si="5"/>
        <v>130920241155</v>
      </c>
      <c r="F1008" s="68"/>
      <c r="G1008" s="68">
        <v>8025489</v>
      </c>
      <c r="H1008" s="68"/>
      <c r="I1008" s="68" t="s">
        <v>6301</v>
      </c>
      <c r="J1008" s="68" t="s">
        <v>6302</v>
      </c>
      <c r="K1008" s="108" t="s">
        <v>6303</v>
      </c>
      <c r="L1008" s="68" t="s">
        <v>6304</v>
      </c>
      <c r="M1008" s="68" t="s">
        <v>3300</v>
      </c>
      <c r="N1008" s="71">
        <v>5581996510057</v>
      </c>
      <c r="O1008" s="71"/>
      <c r="P1008" s="71"/>
      <c r="Q1008" s="68" t="s">
        <v>66</v>
      </c>
      <c r="R1008" s="68" t="str" cm="1">
        <f t="array" ref="R1008">_xlfn.IFS(BaseClientes[[#This Row],[tipoDeCliente]]="ADVISOR","ADVISOR",BaseClientes[[#This Row],[tipoDeCliente]]="FAMILIA","RETENCAO",BaseClientes[[#This Row],[tipoDeCliente]]="RETENCAO","RETENCAO",BaseClientes[[#This Row],[tipoDeCliente]]="NORMAL","CONSULTORIA",BaseClientes[[#This Row],[tipoDeCliente]]="HIBRIDO","CONSULTORIA")</f>
        <v>CONSULTORIA</v>
      </c>
      <c r="S1008" s="68" t="s">
        <v>49</v>
      </c>
      <c r="T1008" s="68" t="s">
        <v>50</v>
      </c>
      <c r="U1008" s="68" t="s">
        <v>2189</v>
      </c>
      <c r="V1008" s="71">
        <v>5581996510057</v>
      </c>
      <c r="W1008" s="69">
        <v>45548</v>
      </c>
      <c r="X1008" s="69"/>
      <c r="Y1008" s="68" t="s">
        <v>3812</v>
      </c>
      <c r="Z1008" s="68" t="s">
        <v>6304</v>
      </c>
      <c r="AA1008" s="68" t="s">
        <v>3300</v>
      </c>
      <c r="AB1008" s="68" t="s">
        <v>3894</v>
      </c>
      <c r="AC1008" s="68"/>
      <c r="AD1008" s="68" t="s">
        <v>54</v>
      </c>
      <c r="AE1008" s="68" t="s">
        <v>176</v>
      </c>
      <c r="AF1008" s="72">
        <v>1</v>
      </c>
      <c r="AG1008" s="68">
        <v>9</v>
      </c>
      <c r="AH1008" s="68" t="s">
        <v>54</v>
      </c>
      <c r="AI1008" s="68" t="s">
        <v>56</v>
      </c>
      <c r="AJ1008" s="68" t="s">
        <v>54</v>
      </c>
      <c r="AK1008" s="68" t="str" cm="1">
        <f t="array" ref="AK10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8" s="69" t="s">
        <v>58</v>
      </c>
      <c r="AM1008" s="69"/>
    </row>
    <row r="1009" spans="1:39" ht="15" customHeight="1" x14ac:dyDescent="0.3">
      <c r="A1009" s="68">
        <v>1156</v>
      </c>
      <c r="B1009" s="68" t="s">
        <v>3314</v>
      </c>
      <c r="C1009" s="69">
        <v>28337</v>
      </c>
      <c r="D1009" s="68" t="s">
        <v>40</v>
      </c>
      <c r="E1009" s="71" t="str">
        <f t="shared" si="5"/>
        <v>021020241156</v>
      </c>
      <c r="F1009" s="68">
        <v>7799667</v>
      </c>
      <c r="G1009" s="68"/>
      <c r="H1009" s="68"/>
      <c r="I1009" s="68" t="s">
        <v>6390</v>
      </c>
      <c r="J1009" s="68" t="s">
        <v>6391</v>
      </c>
      <c r="K1009" s="108" t="s">
        <v>6392</v>
      </c>
      <c r="L1009" s="68" t="s">
        <v>6393</v>
      </c>
      <c r="M1009" s="68" t="s">
        <v>3314</v>
      </c>
      <c r="N1009" s="71">
        <v>5581987126901</v>
      </c>
      <c r="O1009" s="71"/>
      <c r="P1009" s="71"/>
      <c r="Q1009" s="68" t="s">
        <v>5705</v>
      </c>
      <c r="R1009" s="68" t="str" cm="1">
        <f t="array" ref="R1009">_xlfn.IFS(BaseClientes[[#This Row],[tipoDeCliente]]="ADVISOR","ADVISOR",BaseClientes[[#This Row],[tipoDeCliente]]="FAMILIA","RETENCAO",BaseClientes[[#This Row],[tipoDeCliente]]="RETENCAO","RETENCAO",BaseClientes[[#This Row],[tipoDeCliente]]="NORMAL","CONSULTORIA",BaseClientes[[#This Row],[tipoDeCliente]]="HIBRIDO","CONSULTORIA")</f>
        <v>CONSULTORIA</v>
      </c>
      <c r="S1009" s="68" t="s">
        <v>49</v>
      </c>
      <c r="T1009" s="68" t="s">
        <v>50</v>
      </c>
      <c r="U1009" s="68" t="s">
        <v>6394</v>
      </c>
      <c r="V1009" s="71">
        <v>5581987126901</v>
      </c>
      <c r="W1009" s="69">
        <v>45567</v>
      </c>
      <c r="X1009" s="69"/>
      <c r="Y1009" s="68" t="s">
        <v>3813</v>
      </c>
      <c r="Z1009" s="68" t="s">
        <v>6393</v>
      </c>
      <c r="AA1009" s="68" t="s">
        <v>3314</v>
      </c>
      <c r="AB1009" s="68" t="s">
        <v>3912</v>
      </c>
      <c r="AC1009" s="68"/>
      <c r="AD1009" s="68" t="s">
        <v>56</v>
      </c>
      <c r="AE1009" s="68" t="s">
        <v>176</v>
      </c>
      <c r="AF1009" s="72">
        <v>1</v>
      </c>
      <c r="AG1009" s="68">
        <v>9</v>
      </c>
      <c r="AH1009" s="68" t="s">
        <v>54</v>
      </c>
      <c r="AI1009" s="68" t="s">
        <v>56</v>
      </c>
      <c r="AJ1009" s="68" t="s">
        <v>54</v>
      </c>
      <c r="AK1009" s="68" t="str" cm="1">
        <f t="array" ref="AK10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9" s="69" t="s">
        <v>58</v>
      </c>
      <c r="AM1009" s="69"/>
    </row>
    <row r="1010" spans="1:39" ht="15" customHeight="1" x14ac:dyDescent="0.3">
      <c r="A1010" s="68">
        <v>1157</v>
      </c>
      <c r="B1010" s="68" t="s">
        <v>3427</v>
      </c>
      <c r="C1010" s="69">
        <v>37188</v>
      </c>
      <c r="D1010" s="68" t="s">
        <v>40</v>
      </c>
      <c r="E1010" s="71" t="str">
        <f t="shared" si="5"/>
        <v>021020241157</v>
      </c>
      <c r="F1010" s="68">
        <v>9133252</v>
      </c>
      <c r="G1010" s="68"/>
      <c r="H1010" s="68"/>
      <c r="I1010" s="68" t="s">
        <v>42</v>
      </c>
      <c r="J1010" s="68" t="s">
        <v>6404</v>
      </c>
      <c r="K1010" s="108" t="s">
        <v>6405</v>
      </c>
      <c r="L1010" s="68" t="s">
        <v>6406</v>
      </c>
      <c r="M1010" s="68" t="s">
        <v>3427</v>
      </c>
      <c r="N1010" s="71">
        <v>5581988382410</v>
      </c>
      <c r="O1010" s="71"/>
      <c r="P1010" s="71"/>
      <c r="Q1010" s="68" t="s">
        <v>6399</v>
      </c>
      <c r="R1010" s="68" t="str" cm="1">
        <f t="array" ref="R1010">_xlfn.IFS(BaseClientes[[#This Row],[tipoDeCliente]]="ADVISOR","ADVISOR",BaseClientes[[#This Row],[tipoDeCliente]]="FAMILIA","RETENCAO",BaseClientes[[#This Row],[tipoDeCliente]]="RETENCAO","RETENCAO",BaseClientes[[#This Row],[tipoDeCliente]]="NORMAL","CONSULTORIA",BaseClientes[[#This Row],[tipoDeCliente]]="HIBRIDO","CONSULTORIA")</f>
        <v>RETENCAO</v>
      </c>
      <c r="S1010" s="68" t="s">
        <v>49</v>
      </c>
      <c r="T1010" s="68" t="s">
        <v>50</v>
      </c>
      <c r="U1010" s="68" t="s">
        <v>4464</v>
      </c>
      <c r="V1010" s="71">
        <v>5581988382410</v>
      </c>
      <c r="W1010" s="69">
        <v>45567</v>
      </c>
      <c r="X1010" s="69"/>
      <c r="Y1010" s="68" t="s">
        <v>3886</v>
      </c>
      <c r="Z1010" s="68" t="s">
        <v>6406</v>
      </c>
      <c r="AA1010" s="68" t="s">
        <v>3427</v>
      </c>
      <c r="AB1010" s="68" t="s">
        <v>151</v>
      </c>
      <c r="AC1010" s="68"/>
      <c r="AD1010" s="68"/>
      <c r="AE1010" s="68" t="s">
        <v>68</v>
      </c>
      <c r="AF1010" s="72">
        <v>0</v>
      </c>
      <c r="AG1010" s="68"/>
      <c r="AH1010" s="68" t="s">
        <v>54</v>
      </c>
      <c r="AI1010" s="68" t="s">
        <v>56</v>
      </c>
      <c r="AJ1010" s="68" t="s">
        <v>54</v>
      </c>
      <c r="AK1010" s="68" t="str" cm="1">
        <f t="array" ref="AK10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0" s="69" t="s">
        <v>58</v>
      </c>
      <c r="AM1010" s="69"/>
    </row>
    <row r="1011" spans="1:39" ht="15" customHeight="1" x14ac:dyDescent="0.3">
      <c r="A1011" s="68">
        <v>1158</v>
      </c>
      <c r="B1011" s="68" t="s">
        <v>3428</v>
      </c>
      <c r="C1011" s="69">
        <v>36581</v>
      </c>
      <c r="D1011" s="68" t="s">
        <v>40</v>
      </c>
      <c r="E1011" s="71" t="str">
        <f t="shared" si="5"/>
        <v>021020241158</v>
      </c>
      <c r="F1011" s="68">
        <v>3742289</v>
      </c>
      <c r="G1011" s="68"/>
      <c r="H1011" s="116"/>
      <c r="I1011" s="68" t="s">
        <v>42</v>
      </c>
      <c r="J1011" s="68" t="s">
        <v>6400</v>
      </c>
      <c r="K1011" s="108" t="s">
        <v>6401</v>
      </c>
      <c r="L1011" s="68" t="s">
        <v>6402</v>
      </c>
      <c r="M1011" s="68" t="s">
        <v>3428</v>
      </c>
      <c r="N1011" s="71">
        <v>5581996558388</v>
      </c>
      <c r="O1011" s="71"/>
      <c r="P1011" s="71"/>
      <c r="Q1011" s="68" t="s">
        <v>6399</v>
      </c>
      <c r="R1011" s="68" t="str" cm="1">
        <f t="array" ref="R1011">_xlfn.IFS(BaseClientes[[#This Row],[tipoDeCliente]]="ADVISOR","ADVISOR",BaseClientes[[#This Row],[tipoDeCliente]]="FAMILIA","RETENCAO",BaseClientes[[#This Row],[tipoDeCliente]]="RETENCAO","RETENCAO",BaseClientes[[#This Row],[tipoDeCliente]]="NORMAL","CONSULTORIA",BaseClientes[[#This Row],[tipoDeCliente]]="HIBRIDO","CONSULTORIA")</f>
        <v>RETENCAO</v>
      </c>
      <c r="S1011" s="68" t="s">
        <v>49</v>
      </c>
      <c r="T1011" s="68" t="s">
        <v>50</v>
      </c>
      <c r="U1011" s="68" t="s">
        <v>6403</v>
      </c>
      <c r="V1011" s="71">
        <v>5581996558388</v>
      </c>
      <c r="W1011" s="69">
        <v>45567</v>
      </c>
      <c r="X1011" s="69"/>
      <c r="Y1011" s="68" t="s">
        <v>3887</v>
      </c>
      <c r="Z1011" s="68" t="s">
        <v>6402</v>
      </c>
      <c r="AA1011" s="68" t="s">
        <v>3428</v>
      </c>
      <c r="AB1011" s="68" t="s">
        <v>3893</v>
      </c>
      <c r="AC1011" s="68"/>
      <c r="AD1011" s="68"/>
      <c r="AE1011" s="68" t="s">
        <v>68</v>
      </c>
      <c r="AF1011" s="72">
        <v>0</v>
      </c>
      <c r="AG1011" s="68"/>
      <c r="AH1011" s="68" t="s">
        <v>54</v>
      </c>
      <c r="AI1011" s="68" t="s">
        <v>56</v>
      </c>
      <c r="AJ1011" s="68" t="s">
        <v>54</v>
      </c>
      <c r="AK1011" s="68" t="str" cm="1">
        <f t="array" ref="AK10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1" s="69" t="s">
        <v>58</v>
      </c>
      <c r="AM1011" s="69"/>
    </row>
    <row r="1012" spans="1:39" ht="15" customHeight="1" x14ac:dyDescent="0.3">
      <c r="A1012" s="68">
        <v>1159</v>
      </c>
      <c r="B1012" s="68" t="s">
        <v>6395</v>
      </c>
      <c r="C1012" s="69">
        <v>37252</v>
      </c>
      <c r="D1012" s="68" t="s">
        <v>40</v>
      </c>
      <c r="E1012" s="71" t="str">
        <f t="shared" si="5"/>
        <v>021020241159</v>
      </c>
      <c r="F1012" s="68">
        <v>8165535</v>
      </c>
      <c r="G1012" s="68"/>
      <c r="H1012" s="116"/>
      <c r="I1012" s="68" t="s">
        <v>42</v>
      </c>
      <c r="J1012" s="68" t="s">
        <v>6396</v>
      </c>
      <c r="K1012" s="108" t="s">
        <v>6397</v>
      </c>
      <c r="L1012" s="68" t="s">
        <v>6398</v>
      </c>
      <c r="M1012" s="68" t="s">
        <v>6395</v>
      </c>
      <c r="N1012" s="71">
        <v>5581996349099</v>
      </c>
      <c r="O1012" s="71"/>
      <c r="P1012" s="71"/>
      <c r="Q1012" s="68" t="s">
        <v>6399</v>
      </c>
      <c r="R1012" s="68" t="str" cm="1">
        <f t="array" ref="R1012">_xlfn.IFS(BaseClientes[[#This Row],[tipoDeCliente]]="ADVISOR","ADVISOR",BaseClientes[[#This Row],[tipoDeCliente]]="FAMILIA","RETENCAO",BaseClientes[[#This Row],[tipoDeCliente]]="RETENCAO","RETENCAO",BaseClientes[[#This Row],[tipoDeCliente]]="NORMAL","CONSULTORIA",BaseClientes[[#This Row],[tipoDeCliente]]="HIBRIDO","CONSULTORIA")</f>
        <v>RETENCAO</v>
      </c>
      <c r="S1012" s="68" t="s">
        <v>49</v>
      </c>
      <c r="T1012" s="68" t="s">
        <v>50</v>
      </c>
      <c r="U1012" s="68" t="s">
        <v>5054</v>
      </c>
      <c r="V1012" s="71">
        <v>5581996349099</v>
      </c>
      <c r="W1012" s="69">
        <v>45567</v>
      </c>
      <c r="X1012" s="69"/>
      <c r="Y1012" s="68" t="s">
        <v>6399</v>
      </c>
      <c r="Z1012" s="68" t="s">
        <v>6398</v>
      </c>
      <c r="AA1012" s="68" t="s">
        <v>6395</v>
      </c>
      <c r="AB1012" s="68" t="s">
        <v>151</v>
      </c>
      <c r="AC1012" s="68"/>
      <c r="AD1012" s="68"/>
      <c r="AE1012" s="68" t="s">
        <v>55</v>
      </c>
      <c r="AF1012" s="72">
        <v>1</v>
      </c>
      <c r="AG1012" s="68"/>
      <c r="AH1012" s="68" t="s">
        <v>54</v>
      </c>
      <c r="AI1012" s="68" t="s">
        <v>56</v>
      </c>
      <c r="AJ1012" s="68" t="s">
        <v>54</v>
      </c>
      <c r="AK1012" s="68" t="str" cm="1">
        <f t="array" ref="AK10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2" s="69" t="s">
        <v>58</v>
      </c>
      <c r="AM1012" s="69"/>
    </row>
    <row r="1013" spans="1:39" ht="15" customHeight="1" x14ac:dyDescent="0.3">
      <c r="A1013" s="68">
        <v>1160</v>
      </c>
      <c r="B1013" s="68" t="s">
        <v>3307</v>
      </c>
      <c r="C1013" s="69">
        <v>22469</v>
      </c>
      <c r="D1013" s="68" t="s">
        <v>40</v>
      </c>
      <c r="E1013" s="71" t="str">
        <f t="shared" si="5"/>
        <v>270920241160</v>
      </c>
      <c r="F1013" s="68"/>
      <c r="G1013" s="68">
        <v>8048754</v>
      </c>
      <c r="H1013" s="68"/>
      <c r="I1013" s="68" t="s">
        <v>6364</v>
      </c>
      <c r="J1013" s="68" t="s">
        <v>6359</v>
      </c>
      <c r="K1013" s="70" t="s">
        <v>6360</v>
      </c>
      <c r="L1013" s="68" t="s">
        <v>6365</v>
      </c>
      <c r="M1013" s="68" t="s">
        <v>3307</v>
      </c>
      <c r="N1013" s="71">
        <v>5518981354285</v>
      </c>
      <c r="O1013" s="71"/>
      <c r="P1013" s="71"/>
      <c r="Q1013" s="68" t="s">
        <v>5705</v>
      </c>
      <c r="R1013" s="68" t="str" cm="1">
        <f t="array" ref="R1013">_xlfn.IFS(BaseClientes[[#This Row],[tipoDeCliente]]="ADVISOR","ADVISOR",BaseClientes[[#This Row],[tipoDeCliente]]="FAMILIA","RETENCAO",BaseClientes[[#This Row],[tipoDeCliente]]="RETENCAO","RETENCAO",BaseClientes[[#This Row],[tipoDeCliente]]="NORMAL","CONSULTORIA",BaseClientes[[#This Row],[tipoDeCliente]]="HIBRIDO","CONSULTORIA")</f>
        <v>CONSULTORIA</v>
      </c>
      <c r="S1013" s="68" t="s">
        <v>6362</v>
      </c>
      <c r="T1013" s="68" t="s">
        <v>185</v>
      </c>
      <c r="U1013" s="68" t="s">
        <v>6363</v>
      </c>
      <c r="V1013" s="71">
        <v>5518981354285</v>
      </c>
      <c r="W1013" s="69">
        <v>45562</v>
      </c>
      <c r="X1013" s="69"/>
      <c r="Y1013" s="68" t="s">
        <v>3809</v>
      </c>
      <c r="Z1013" s="68" t="s">
        <v>6361</v>
      </c>
      <c r="AA1013" s="68" t="s">
        <v>3307</v>
      </c>
      <c r="AB1013" s="68" t="s">
        <v>3899</v>
      </c>
      <c r="AC1013" s="68" t="s">
        <v>53</v>
      </c>
      <c r="AD1013" s="68" t="s">
        <v>56</v>
      </c>
      <c r="AE1013" s="68" t="s">
        <v>176</v>
      </c>
      <c r="AF1013" s="72">
        <v>1</v>
      </c>
      <c r="AG1013" s="68">
        <v>9</v>
      </c>
      <c r="AH1013" s="68" t="s">
        <v>54</v>
      </c>
      <c r="AI1013" s="68" t="s">
        <v>56</v>
      </c>
      <c r="AJ1013" s="68" t="s">
        <v>54</v>
      </c>
      <c r="AK1013" s="68" t="str" cm="1">
        <f t="array" ref="AK10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3" s="69" t="s">
        <v>58</v>
      </c>
      <c r="AM1013" s="69"/>
    </row>
    <row r="1014" spans="1:39" ht="15" customHeight="1" x14ac:dyDescent="0.3">
      <c r="A1014" s="68">
        <v>1161</v>
      </c>
      <c r="B1014" s="68" t="s">
        <v>3316</v>
      </c>
      <c r="C1014" s="69">
        <v>34627</v>
      </c>
      <c r="D1014" s="68" t="s">
        <v>40</v>
      </c>
      <c r="E1014" s="71" t="str">
        <f t="shared" si="5"/>
        <v>041020241161</v>
      </c>
      <c r="F1014" s="68">
        <v>4039613</v>
      </c>
      <c r="G1014" s="68"/>
      <c r="H1014" s="68"/>
      <c r="I1014" s="68" t="s">
        <v>6426</v>
      </c>
      <c r="J1014" s="68" t="s">
        <v>6427</v>
      </c>
      <c r="K1014" s="108" t="s">
        <v>6428</v>
      </c>
      <c r="L1014" s="68" t="s">
        <v>6429</v>
      </c>
      <c r="M1014" s="68" t="s">
        <v>3316</v>
      </c>
      <c r="N1014" s="71">
        <v>5581998986566</v>
      </c>
      <c r="O1014" s="71"/>
      <c r="P1014" s="71"/>
      <c r="Q1014" s="68" t="s">
        <v>5705</v>
      </c>
      <c r="R1014" s="68" t="str" cm="1">
        <f t="array" ref="R1014">_xlfn.IFS(BaseClientes[[#This Row],[tipoDeCliente]]="ADVISOR","ADVISOR",BaseClientes[[#This Row],[tipoDeCliente]]="FAMILIA","RETENCAO",BaseClientes[[#This Row],[tipoDeCliente]]="RETENCAO","RETENCAO",BaseClientes[[#This Row],[tipoDeCliente]]="NORMAL","CONSULTORIA",BaseClientes[[#This Row],[tipoDeCliente]]="HIBRIDO","CONSULTORIA")</f>
        <v>CONSULTORIA</v>
      </c>
      <c r="S1014" s="68" t="s">
        <v>49</v>
      </c>
      <c r="T1014" s="68" t="s">
        <v>50</v>
      </c>
      <c r="U1014" s="68" t="s">
        <v>6430</v>
      </c>
      <c r="V1014" s="71">
        <v>5581998986566</v>
      </c>
      <c r="W1014" s="69">
        <v>45569</v>
      </c>
      <c r="X1014" s="69"/>
      <c r="Y1014" s="68" t="s">
        <v>3814</v>
      </c>
      <c r="Z1014" s="68" t="s">
        <v>6429</v>
      </c>
      <c r="AA1014" s="68" t="s">
        <v>3316</v>
      </c>
      <c r="AB1014" s="68" t="s">
        <v>3893</v>
      </c>
      <c r="AC1014" s="68"/>
      <c r="AD1014" s="68" t="s">
        <v>54</v>
      </c>
      <c r="AE1014" s="68" t="s">
        <v>176</v>
      </c>
      <c r="AF1014" s="72">
        <v>1</v>
      </c>
      <c r="AG1014" s="68">
        <v>8</v>
      </c>
      <c r="AH1014" s="68" t="s">
        <v>54</v>
      </c>
      <c r="AI1014" s="68" t="s">
        <v>56</v>
      </c>
      <c r="AJ1014" s="68" t="s">
        <v>54</v>
      </c>
      <c r="AK1014" s="68" t="str" cm="1">
        <f t="array" ref="AK10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4" s="69" t="s">
        <v>58</v>
      </c>
      <c r="AM1014" s="69"/>
    </row>
    <row r="1015" spans="1:39" ht="15" customHeight="1" x14ac:dyDescent="0.3">
      <c r="A1015" s="68">
        <v>1162</v>
      </c>
      <c r="B1015" s="68" t="s">
        <v>288</v>
      </c>
      <c r="C1015" s="69">
        <v>33199</v>
      </c>
      <c r="D1015" s="68" t="s">
        <v>40</v>
      </c>
      <c r="E1015" s="71" t="str">
        <f t="shared" si="5"/>
        <v>071020241162</v>
      </c>
      <c r="F1015" s="68"/>
      <c r="G1015" s="68">
        <v>8029813</v>
      </c>
      <c r="H1015" s="68"/>
      <c r="I1015" s="68" t="s">
        <v>42</v>
      </c>
      <c r="J1015" s="68" t="s">
        <v>292</v>
      </c>
      <c r="K1015" s="108" t="s">
        <v>293</v>
      </c>
      <c r="L1015" s="68" t="s">
        <v>6437</v>
      </c>
      <c r="M1015" s="68" t="s">
        <v>288</v>
      </c>
      <c r="N1015" s="71">
        <v>5575999191633</v>
      </c>
      <c r="O1015" s="71"/>
      <c r="P1015" s="71"/>
      <c r="Q1015" s="68" t="s">
        <v>66</v>
      </c>
      <c r="R1015" s="68" t="s">
        <v>945</v>
      </c>
      <c r="S1015" s="68" t="s">
        <v>295</v>
      </c>
      <c r="T1015" s="68" t="s">
        <v>296</v>
      </c>
      <c r="U1015" s="68" t="s">
        <v>297</v>
      </c>
      <c r="V1015" s="71">
        <v>5575999191633</v>
      </c>
      <c r="W1015" s="69">
        <v>45572</v>
      </c>
      <c r="X1015" s="69"/>
      <c r="Y1015" s="68" t="s">
        <v>294</v>
      </c>
      <c r="Z1015" s="68" t="s">
        <v>291</v>
      </c>
      <c r="AA1015" s="68" t="s">
        <v>288</v>
      </c>
      <c r="AB1015" s="68" t="s">
        <v>3902</v>
      </c>
      <c r="AC1015" s="68" t="s">
        <v>140</v>
      </c>
      <c r="AD1015" s="68" t="s">
        <v>56</v>
      </c>
      <c r="AE1015" s="68" t="s">
        <v>176</v>
      </c>
      <c r="AF1015" s="72">
        <v>1</v>
      </c>
      <c r="AG1015" s="68">
        <v>1</v>
      </c>
      <c r="AH1015" s="68" t="s">
        <v>54</v>
      </c>
      <c r="AI1015" s="68" t="s">
        <v>56</v>
      </c>
      <c r="AJ1015" s="68" t="s">
        <v>54</v>
      </c>
      <c r="AK1015" s="68" t="str" cm="1">
        <f t="array" ref="AK10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5" s="69" t="s">
        <v>58</v>
      </c>
      <c r="AM1015" s="69"/>
    </row>
    <row r="1016" spans="1:39" ht="15" customHeight="1" x14ac:dyDescent="0.3">
      <c r="A1016" s="68">
        <v>1163</v>
      </c>
      <c r="B1016" s="68" t="s">
        <v>6438</v>
      </c>
      <c r="C1016" s="69">
        <v>30329</v>
      </c>
      <c r="D1016" s="68" t="s">
        <v>72</v>
      </c>
      <c r="E1016" s="71" t="str">
        <f t="shared" si="5"/>
        <v>071020241163</v>
      </c>
      <c r="F1016" s="68">
        <v>9036395</v>
      </c>
      <c r="G1016" s="68">
        <v>8054172</v>
      </c>
      <c r="H1016" s="68"/>
      <c r="I1016" s="68" t="s">
        <v>6439</v>
      </c>
      <c r="J1016" s="68" t="s">
        <v>6440</v>
      </c>
      <c r="K1016" s="105" t="s">
        <v>6441</v>
      </c>
      <c r="L1016" s="68" t="s">
        <v>6442</v>
      </c>
      <c r="M1016" s="68" t="s">
        <v>6438</v>
      </c>
      <c r="N1016" s="71">
        <v>5531988964157</v>
      </c>
      <c r="O1016" s="71"/>
      <c r="P1016" s="71"/>
      <c r="Q1016" s="68" t="s">
        <v>66</v>
      </c>
      <c r="R1016" s="68" t="str" cm="1">
        <f t="array" ref="R1016">_xlfn.IFS(BaseClientes[[#This Row],[tipoDeCliente]]="ADVISOR","ADVISOR",BaseClientes[[#This Row],[tipoDeCliente]]="FAMILIA","RETENCAO",BaseClientes[[#This Row],[tipoDeCliente]]="RETENCAO","RETENCAO",BaseClientes[[#This Row],[tipoDeCliente]]="NORMAL","CONSULTORIA",BaseClientes[[#This Row],[tipoDeCliente]]="HIBRIDO","CONSULTORIA")</f>
        <v>CONSULTORIA</v>
      </c>
      <c r="S1016" s="68" t="s">
        <v>6443</v>
      </c>
      <c r="T1016" s="68" t="s">
        <v>896</v>
      </c>
      <c r="U1016" s="68" t="s">
        <v>6444</v>
      </c>
      <c r="V1016" s="71">
        <v>5531988964157</v>
      </c>
      <c r="W1016" s="69">
        <v>45572</v>
      </c>
      <c r="X1016" s="69"/>
      <c r="Y1016" s="68" t="s">
        <v>3695</v>
      </c>
      <c r="Z1016" s="68" t="s">
        <v>5277</v>
      </c>
      <c r="AA1016" s="68" t="s">
        <v>3167</v>
      </c>
      <c r="AB1016" s="68" t="s">
        <v>6445</v>
      </c>
      <c r="AC1016" s="68"/>
      <c r="AD1016" s="68"/>
      <c r="AE1016" s="68" t="s">
        <v>176</v>
      </c>
      <c r="AF1016" s="72">
        <v>1</v>
      </c>
      <c r="AG1016" s="68">
        <v>8</v>
      </c>
      <c r="AH1016" s="68" t="s">
        <v>54</v>
      </c>
      <c r="AI1016" s="68" t="s">
        <v>56</v>
      </c>
      <c r="AJ1016" s="68" t="s">
        <v>54</v>
      </c>
      <c r="AK1016" s="68" t="str" cm="1">
        <f t="array" ref="AK10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6" s="69" t="s">
        <v>58</v>
      </c>
      <c r="AM1016" s="69"/>
    </row>
    <row r="1017" spans="1:39" ht="15" customHeight="1" x14ac:dyDescent="0.3">
      <c r="A1017" s="68">
        <v>1164</v>
      </c>
      <c r="B1017" s="68" t="s">
        <v>3305</v>
      </c>
      <c r="C1017" s="69">
        <v>30049</v>
      </c>
      <c r="D1017" s="68" t="s">
        <v>40</v>
      </c>
      <c r="E1017" s="71" t="str">
        <f t="shared" si="5"/>
        <v>200920241164</v>
      </c>
      <c r="F1017" s="68"/>
      <c r="G1017" s="68">
        <v>8045633</v>
      </c>
      <c r="H1017" s="68"/>
      <c r="I1017" s="68" t="s">
        <v>6340</v>
      </c>
      <c r="J1017" s="68" t="s">
        <v>6341</v>
      </c>
      <c r="K1017" s="108" t="s">
        <v>6342</v>
      </c>
      <c r="L1017" s="68" t="s">
        <v>6343</v>
      </c>
      <c r="M1017" s="68" t="s">
        <v>3305</v>
      </c>
      <c r="N1017" s="71">
        <v>5565981413737</v>
      </c>
      <c r="O1017" s="71"/>
      <c r="P1017" s="71"/>
      <c r="Q1017" s="68" t="s">
        <v>5705</v>
      </c>
      <c r="R1017" s="68" t="str" cm="1">
        <f t="array" ref="R1017">_xlfn.IFS(BaseClientes[[#This Row],[tipoDeCliente]]="ADVISOR","ADVISOR",BaseClientes[[#This Row],[tipoDeCliente]]="FAMILIA","RETENCAO",BaseClientes[[#This Row],[tipoDeCliente]]="RETENCAO","RETENCAO",BaseClientes[[#This Row],[tipoDeCliente]]="NORMAL","CONSULTORIA",BaseClientes[[#This Row],[tipoDeCliente]]="HIBRIDO","CONSULTORIA")</f>
        <v>CONSULTORIA</v>
      </c>
      <c r="S1017" s="68" t="s">
        <v>5377</v>
      </c>
      <c r="T1017" s="68" t="s">
        <v>5378</v>
      </c>
      <c r="U1017" s="68" t="s">
        <v>6344</v>
      </c>
      <c r="V1017" s="71">
        <v>5565981413737</v>
      </c>
      <c r="W1017" s="69">
        <v>45555</v>
      </c>
      <c r="X1017" s="69"/>
      <c r="Y1017" s="68" t="s">
        <v>3815</v>
      </c>
      <c r="Z1017" s="68" t="s">
        <v>6343</v>
      </c>
      <c r="AA1017" s="68" t="s">
        <v>3305</v>
      </c>
      <c r="AB1017" s="68" t="s">
        <v>3893</v>
      </c>
      <c r="AC1017" s="68"/>
      <c r="AD1017" s="68"/>
      <c r="AE1017" s="68" t="s">
        <v>176</v>
      </c>
      <c r="AF1017" s="72">
        <v>1</v>
      </c>
      <c r="AG1017" s="68">
        <v>9</v>
      </c>
      <c r="AH1017" s="68" t="s">
        <v>54</v>
      </c>
      <c r="AI1017" s="68" t="s">
        <v>56</v>
      </c>
      <c r="AJ1017" s="68" t="s">
        <v>54</v>
      </c>
      <c r="AK1017" s="68" t="str" cm="1">
        <f t="array" ref="AK10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7" s="69" t="s">
        <v>58</v>
      </c>
      <c r="AM1017" s="69"/>
    </row>
    <row r="1018" spans="1:39" ht="15" customHeight="1" x14ac:dyDescent="0.3">
      <c r="A1018" s="68">
        <v>1165</v>
      </c>
      <c r="B1018" s="68" t="s">
        <v>3317</v>
      </c>
      <c r="C1018" s="69">
        <v>29664</v>
      </c>
      <c r="D1018" s="68" t="s">
        <v>40</v>
      </c>
      <c r="E1018" s="71" t="str">
        <f t="shared" si="5"/>
        <v>071020241165</v>
      </c>
      <c r="F1018" s="68">
        <v>3529017</v>
      </c>
      <c r="G1018" s="68"/>
      <c r="H1018" s="68"/>
      <c r="I1018" s="68" t="s">
        <v>6431</v>
      </c>
      <c r="J1018" s="68" t="s">
        <v>6432</v>
      </c>
      <c r="K1018" s="105" t="s">
        <v>6433</v>
      </c>
      <c r="L1018" s="68" t="s">
        <v>6434</v>
      </c>
      <c r="M1018" s="68" t="s">
        <v>3317</v>
      </c>
      <c r="N1018" s="71">
        <v>5581996066399</v>
      </c>
      <c r="O1018" s="71"/>
      <c r="P1018" s="71"/>
      <c r="Q1018" s="68" t="s">
        <v>1749</v>
      </c>
      <c r="R1018" s="68" t="str" cm="1">
        <f t="array" ref="R1018">_xlfn.IFS(BaseClientes[[#This Row],[tipoDeCliente]]="ADVISOR","ADVISOR",BaseClientes[[#This Row],[tipoDeCliente]]="FAMILIA","RETENCAO",BaseClientes[[#This Row],[tipoDeCliente]]="RETENCAO","RETENCAO",BaseClientes[[#This Row],[tipoDeCliente]]="NORMAL","CONSULTORIA",BaseClientes[[#This Row],[tipoDeCliente]]="HIBRIDO","CONSULTORIA")</f>
        <v>CONSULTORIA</v>
      </c>
      <c r="S1018" s="68" t="s">
        <v>49</v>
      </c>
      <c r="T1018" s="68" t="s">
        <v>50</v>
      </c>
      <c r="U1018" s="68" t="s">
        <v>946</v>
      </c>
      <c r="V1018" s="71">
        <v>5581996066399</v>
      </c>
      <c r="W1018" s="69">
        <v>45572</v>
      </c>
      <c r="X1018" s="69"/>
      <c r="Y1018" s="68" t="s">
        <v>3816</v>
      </c>
      <c r="Z1018" s="68" t="s">
        <v>6434</v>
      </c>
      <c r="AA1018" s="68" t="s">
        <v>3317</v>
      </c>
      <c r="AB1018" s="68" t="s">
        <v>6435</v>
      </c>
      <c r="AC1018" s="68"/>
      <c r="AD1018" s="68" t="s">
        <v>54</v>
      </c>
      <c r="AE1018" s="68" t="s">
        <v>176</v>
      </c>
      <c r="AF1018" s="72">
        <v>1</v>
      </c>
      <c r="AG1018" s="68">
        <v>8</v>
      </c>
      <c r="AH1018" s="68" t="s">
        <v>54</v>
      </c>
      <c r="AI1018" s="68" t="s">
        <v>56</v>
      </c>
      <c r="AJ1018" s="68" t="s">
        <v>54</v>
      </c>
      <c r="AK1018" s="68" t="str" cm="1">
        <f t="array" ref="AK10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8" s="69" t="s">
        <v>58</v>
      </c>
      <c r="AM1018" s="69"/>
    </row>
    <row r="1019" spans="1:39" ht="15" customHeight="1" x14ac:dyDescent="0.3">
      <c r="A1019" s="68">
        <v>1166</v>
      </c>
      <c r="B1019" s="68" t="s">
        <v>3318</v>
      </c>
      <c r="C1019" s="69">
        <v>22620</v>
      </c>
      <c r="D1019" s="68" t="s">
        <v>40</v>
      </c>
      <c r="E1019" s="71" t="str">
        <f t="shared" si="5"/>
        <v>101020241166</v>
      </c>
      <c r="F1019" s="68">
        <v>3478906</v>
      </c>
      <c r="G1019" s="68"/>
      <c r="H1019" s="68" t="s">
        <v>6446</v>
      </c>
      <c r="I1019" s="68" t="s">
        <v>6447</v>
      </c>
      <c r="J1019" s="68" t="s">
        <v>6448</v>
      </c>
      <c r="K1019" s="108" t="s">
        <v>6449</v>
      </c>
      <c r="L1019" s="68" t="s">
        <v>6450</v>
      </c>
      <c r="M1019" s="68" t="s">
        <v>3318</v>
      </c>
      <c r="N1019" s="71">
        <v>5562981113993</v>
      </c>
      <c r="O1019" s="71"/>
      <c r="P1019" s="71"/>
      <c r="Q1019" s="68" t="s">
        <v>66</v>
      </c>
      <c r="R1019" s="68" t="str" cm="1">
        <f t="array" ref="R1019">_xlfn.IFS(BaseClientes[[#This Row],[tipoDeCliente]]="ADVISOR","ADVISOR",BaseClientes[[#This Row],[tipoDeCliente]]="FAMILIA","RETENCAO",BaseClientes[[#This Row],[tipoDeCliente]]="RETENCAO","RETENCAO",BaseClientes[[#This Row],[tipoDeCliente]]="NORMAL","CONSULTORIA",BaseClientes[[#This Row],[tipoDeCliente]]="HIBRIDO","CONSULTORIA")</f>
        <v>CONSULTORIA</v>
      </c>
      <c r="S1019" s="68" t="s">
        <v>2459</v>
      </c>
      <c r="T1019" s="68" t="s">
        <v>605</v>
      </c>
      <c r="U1019" s="68" t="s">
        <v>6451</v>
      </c>
      <c r="V1019" s="71">
        <v>5562981113993</v>
      </c>
      <c r="W1019" s="69">
        <v>45575</v>
      </c>
      <c r="X1019" s="69"/>
      <c r="Y1019" s="68" t="s">
        <v>3817</v>
      </c>
      <c r="Z1019" s="68" t="s">
        <v>6450</v>
      </c>
      <c r="AA1019" s="68" t="s">
        <v>3318</v>
      </c>
      <c r="AB1019" s="68" t="s">
        <v>3893</v>
      </c>
      <c r="AC1019" s="68"/>
      <c r="AD1019" s="68" t="s">
        <v>54</v>
      </c>
      <c r="AE1019" s="68" t="s">
        <v>176</v>
      </c>
      <c r="AF1019" s="72">
        <v>1</v>
      </c>
      <c r="AG1019" s="68">
        <v>9</v>
      </c>
      <c r="AH1019" s="68" t="s">
        <v>54</v>
      </c>
      <c r="AI1019" s="68" t="s">
        <v>56</v>
      </c>
      <c r="AJ1019" s="68" t="s">
        <v>54</v>
      </c>
      <c r="AK1019" s="68" t="str" cm="1">
        <f t="array" ref="AK10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9" s="69" t="s">
        <v>58</v>
      </c>
      <c r="AM1019" s="69"/>
    </row>
    <row r="1020" spans="1:39" ht="15" customHeight="1" x14ac:dyDescent="0.3">
      <c r="A1020" s="68">
        <v>1167</v>
      </c>
      <c r="B1020" s="68" t="s">
        <v>3309</v>
      </c>
      <c r="C1020" s="69"/>
      <c r="D1020" s="68" t="s">
        <v>84</v>
      </c>
      <c r="E1020" s="71" t="str">
        <f t="shared" si="5"/>
        <v>011020241167</v>
      </c>
      <c r="F1020" s="68"/>
      <c r="G1020" s="68">
        <v>8086416</v>
      </c>
      <c r="H1020" s="68"/>
      <c r="I1020" s="68" t="s">
        <v>6381</v>
      </c>
      <c r="J1020" s="117" t="s">
        <v>6382</v>
      </c>
      <c r="K1020" s="108" t="s">
        <v>6375</v>
      </c>
      <c r="L1020" s="68" t="s">
        <v>6383</v>
      </c>
      <c r="M1020" s="68" t="s">
        <v>3309</v>
      </c>
      <c r="N1020" s="71">
        <v>5581991131338</v>
      </c>
      <c r="O1020" s="71"/>
      <c r="P1020" s="71"/>
      <c r="Q1020" s="68" t="s">
        <v>66</v>
      </c>
      <c r="R1020" s="68" t="str" cm="1">
        <f t="array" ref="R1020">_xlfn.IFS(BaseClientes[[#This Row],[tipoDeCliente]]="ADVISOR","ADVISOR",BaseClientes[[#This Row],[tipoDeCliente]]="FAMILIA","RETENCAO",BaseClientes[[#This Row],[tipoDeCliente]]="RETENCAO","RETENCAO",BaseClientes[[#This Row],[tipoDeCliente]]="NORMAL","CONSULTORIA",BaseClientes[[#This Row],[tipoDeCliente]]="HIBRIDO","CONSULTORIA")</f>
        <v>CONSULTORIA</v>
      </c>
      <c r="S1020" s="68" t="s">
        <v>5048</v>
      </c>
      <c r="T1020" s="68" t="s">
        <v>50</v>
      </c>
      <c r="U1020" s="68" t="s">
        <v>6384</v>
      </c>
      <c r="V1020" s="71">
        <v>5581991131338</v>
      </c>
      <c r="W1020" s="69">
        <v>45566</v>
      </c>
      <c r="X1020" s="69"/>
      <c r="Y1020" s="68" t="s">
        <v>3819</v>
      </c>
      <c r="Z1020" s="68" t="s">
        <v>6383</v>
      </c>
      <c r="AA1020" s="68" t="s">
        <v>3309</v>
      </c>
      <c r="AB1020" s="68" t="s">
        <v>89</v>
      </c>
      <c r="AC1020" s="68"/>
      <c r="AD1020" s="68"/>
      <c r="AE1020" s="68" t="s">
        <v>176</v>
      </c>
      <c r="AF1020" s="72">
        <v>1</v>
      </c>
      <c r="AG1020" s="68">
        <v>9</v>
      </c>
      <c r="AH1020" s="68" t="s">
        <v>54</v>
      </c>
      <c r="AI1020" s="68" t="s">
        <v>56</v>
      </c>
      <c r="AJ1020" s="68" t="s">
        <v>54</v>
      </c>
      <c r="AK1020" s="68" t="str" cm="1">
        <f t="array" ref="AK10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0" s="69" t="s">
        <v>58</v>
      </c>
      <c r="AM1020" s="69"/>
    </row>
    <row r="1021" spans="1:39" ht="15" customHeight="1" x14ac:dyDescent="0.3">
      <c r="A1021" s="68">
        <v>1168</v>
      </c>
      <c r="B1021" s="68" t="s">
        <v>3311</v>
      </c>
      <c r="C1021" s="69"/>
      <c r="D1021" s="68" t="s">
        <v>84</v>
      </c>
      <c r="E1021" s="71" t="str">
        <f t="shared" si="5"/>
        <v>011020241168</v>
      </c>
      <c r="F1021" s="68"/>
      <c r="G1021" s="68">
        <v>8086143</v>
      </c>
      <c r="H1021" s="68"/>
      <c r="I1021" s="68" t="s">
        <v>6378</v>
      </c>
      <c r="J1021" s="68" t="s">
        <v>6379</v>
      </c>
      <c r="K1021" s="108" t="s">
        <v>6375</v>
      </c>
      <c r="L1021" s="68" t="s">
        <v>6380</v>
      </c>
      <c r="M1021" s="68" t="s">
        <v>3311</v>
      </c>
      <c r="N1021" s="71">
        <v>5581991131338</v>
      </c>
      <c r="O1021" s="71"/>
      <c r="P1021" s="71"/>
      <c r="Q1021" s="68" t="s">
        <v>66</v>
      </c>
      <c r="R1021" s="68" t="str" cm="1">
        <f t="array" ref="R1021">_xlfn.IFS(BaseClientes[[#This Row],[tipoDeCliente]]="ADVISOR","ADVISOR",BaseClientes[[#This Row],[tipoDeCliente]]="FAMILIA","RETENCAO",BaseClientes[[#This Row],[tipoDeCliente]]="RETENCAO","RETENCAO",BaseClientes[[#This Row],[tipoDeCliente]]="NORMAL","CONSULTORIA",BaseClientes[[#This Row],[tipoDeCliente]]="HIBRIDO","CONSULTORIA")</f>
        <v>CONSULTORIA</v>
      </c>
      <c r="S1021" s="68" t="s">
        <v>5048</v>
      </c>
      <c r="T1021" s="68" t="s">
        <v>50</v>
      </c>
      <c r="U1021" s="68" t="s">
        <v>6377</v>
      </c>
      <c r="V1021" s="71">
        <v>5581991131338</v>
      </c>
      <c r="W1021" s="69">
        <v>45566</v>
      </c>
      <c r="X1021" s="69"/>
      <c r="Y1021" s="68" t="s">
        <v>3819</v>
      </c>
      <c r="Z1021" s="68" t="s">
        <v>6380</v>
      </c>
      <c r="AA1021" s="68" t="s">
        <v>3311</v>
      </c>
      <c r="AB1021" s="68" t="s">
        <v>89</v>
      </c>
      <c r="AC1021" s="68"/>
      <c r="AD1021" s="68"/>
      <c r="AE1021" s="68" t="s">
        <v>176</v>
      </c>
      <c r="AF1021" s="72">
        <v>1</v>
      </c>
      <c r="AG1021" s="68">
        <v>9</v>
      </c>
      <c r="AH1021" s="68" t="s">
        <v>54</v>
      </c>
      <c r="AI1021" s="68" t="s">
        <v>56</v>
      </c>
      <c r="AJ1021" s="68" t="s">
        <v>54</v>
      </c>
      <c r="AK1021" s="68" t="str" cm="1">
        <f t="array" ref="AK10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1" s="69" t="s">
        <v>58</v>
      </c>
      <c r="AM1021" s="69"/>
    </row>
    <row r="1022" spans="1:39" ht="15" customHeight="1" x14ac:dyDescent="0.3">
      <c r="A1022" s="68">
        <v>1169</v>
      </c>
      <c r="B1022" s="68" t="s">
        <v>3310</v>
      </c>
      <c r="C1022" s="69"/>
      <c r="D1022" s="68" t="s">
        <v>84</v>
      </c>
      <c r="E1022" s="71" t="str">
        <f t="shared" si="5"/>
        <v>011020241169</v>
      </c>
      <c r="F1022" s="68"/>
      <c r="G1022" s="68">
        <v>8150122</v>
      </c>
      <c r="H1022" s="68"/>
      <c r="I1022" s="68" t="s">
        <v>42</v>
      </c>
      <c r="J1022" s="68" t="s">
        <v>6374</v>
      </c>
      <c r="K1022" s="108" t="s">
        <v>6375</v>
      </c>
      <c r="L1022" s="68" t="s">
        <v>6376</v>
      </c>
      <c r="M1022" s="68" t="s">
        <v>3310</v>
      </c>
      <c r="N1022" s="71">
        <v>5581991131338</v>
      </c>
      <c r="O1022" s="71"/>
      <c r="P1022" s="71"/>
      <c r="Q1022" s="68" t="s">
        <v>66</v>
      </c>
      <c r="R1022" s="68" t="str" cm="1">
        <f t="array" ref="R1022">_xlfn.IFS(BaseClientes[[#This Row],[tipoDeCliente]]="ADVISOR","ADVISOR",BaseClientes[[#This Row],[tipoDeCliente]]="FAMILIA","RETENCAO",BaseClientes[[#This Row],[tipoDeCliente]]="RETENCAO","RETENCAO",BaseClientes[[#This Row],[tipoDeCliente]]="NORMAL","CONSULTORIA",BaseClientes[[#This Row],[tipoDeCliente]]="HIBRIDO","CONSULTORIA")</f>
        <v>CONSULTORIA</v>
      </c>
      <c r="S1022" s="68" t="s">
        <v>5048</v>
      </c>
      <c r="T1022" s="68" t="s">
        <v>50</v>
      </c>
      <c r="U1022" s="68" t="s">
        <v>6377</v>
      </c>
      <c r="V1022" s="71">
        <v>5581991131338</v>
      </c>
      <c r="W1022" s="69">
        <v>45566</v>
      </c>
      <c r="X1022" s="69"/>
      <c r="Y1022" s="68" t="s">
        <v>3819</v>
      </c>
      <c r="Z1022" s="68" t="s">
        <v>6376</v>
      </c>
      <c r="AA1022" s="68" t="s">
        <v>3310</v>
      </c>
      <c r="AB1022" s="68" t="s">
        <v>89</v>
      </c>
      <c r="AC1022" s="68"/>
      <c r="AD1022" s="68"/>
      <c r="AE1022" s="68" t="s">
        <v>176</v>
      </c>
      <c r="AF1022" s="72">
        <v>1</v>
      </c>
      <c r="AG1022" s="68">
        <v>9</v>
      </c>
      <c r="AH1022" s="68" t="s">
        <v>54</v>
      </c>
      <c r="AI1022" s="68" t="s">
        <v>56</v>
      </c>
      <c r="AJ1022" s="68" t="s">
        <v>54</v>
      </c>
      <c r="AK1022" s="68" t="str" cm="1">
        <f t="array" ref="AK10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2" s="69" t="s">
        <v>58</v>
      </c>
      <c r="AM1022" s="69"/>
    </row>
    <row r="1023" spans="1:39" ht="15" customHeight="1" x14ac:dyDescent="0.3">
      <c r="A1023" s="68">
        <v>1170</v>
      </c>
      <c r="B1023" s="68" t="s">
        <v>3312</v>
      </c>
      <c r="C1023" s="69"/>
      <c r="D1023" s="68" t="s">
        <v>84</v>
      </c>
      <c r="E1023" s="71" t="str">
        <f t="shared" si="5"/>
        <v>011020241170</v>
      </c>
      <c r="F1023" s="68"/>
      <c r="G1023" s="68">
        <v>8226979</v>
      </c>
      <c r="H1023" s="68"/>
      <c r="I1023" s="68" t="s">
        <v>42</v>
      </c>
      <c r="J1023" s="68" t="s">
        <v>6385</v>
      </c>
      <c r="K1023" s="108" t="s">
        <v>6375</v>
      </c>
      <c r="L1023" s="68" t="s">
        <v>6386</v>
      </c>
      <c r="M1023" s="68" t="s">
        <v>3312</v>
      </c>
      <c r="N1023" s="71">
        <v>5581991131338</v>
      </c>
      <c r="O1023" s="71"/>
      <c r="P1023" s="71"/>
      <c r="Q1023" s="68" t="s">
        <v>66</v>
      </c>
      <c r="R1023" s="68" t="str" cm="1">
        <f t="array" ref="R1023">_xlfn.IFS(BaseClientes[[#This Row],[tipoDeCliente]]="ADVISOR","ADVISOR",BaseClientes[[#This Row],[tipoDeCliente]]="FAMILIA","RETENCAO",BaseClientes[[#This Row],[tipoDeCliente]]="RETENCAO","RETENCAO",BaseClientes[[#This Row],[tipoDeCliente]]="NORMAL","CONSULTORIA",BaseClientes[[#This Row],[tipoDeCliente]]="HIBRIDO","CONSULTORIA")</f>
        <v>CONSULTORIA</v>
      </c>
      <c r="S1023" s="68" t="s">
        <v>5048</v>
      </c>
      <c r="T1023" s="68" t="s">
        <v>50</v>
      </c>
      <c r="U1023" s="68" t="s">
        <v>6377</v>
      </c>
      <c r="V1023" s="71">
        <v>5581991131338</v>
      </c>
      <c r="W1023" s="69">
        <v>45566</v>
      </c>
      <c r="X1023" s="69"/>
      <c r="Y1023" s="68" t="s">
        <v>3819</v>
      </c>
      <c r="Z1023" s="68" t="s">
        <v>6386</v>
      </c>
      <c r="AA1023" s="68" t="s">
        <v>3312</v>
      </c>
      <c r="AB1023" s="68" t="s">
        <v>89</v>
      </c>
      <c r="AC1023" s="68"/>
      <c r="AD1023" s="68"/>
      <c r="AE1023" s="68" t="s">
        <v>176</v>
      </c>
      <c r="AF1023" s="72">
        <v>1</v>
      </c>
      <c r="AG1023" s="68">
        <v>9</v>
      </c>
      <c r="AH1023" s="68" t="s">
        <v>54</v>
      </c>
      <c r="AI1023" s="68" t="s">
        <v>56</v>
      </c>
      <c r="AJ1023" s="68" t="s">
        <v>54</v>
      </c>
      <c r="AK1023" s="68" t="str" cm="1">
        <f t="array" ref="AK10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3" s="69" t="s">
        <v>58</v>
      </c>
      <c r="AM1023" s="69"/>
    </row>
    <row r="1024" spans="1:39" ht="15" customHeight="1" x14ac:dyDescent="0.3">
      <c r="A1024" s="68">
        <v>1171</v>
      </c>
      <c r="B1024" s="68" t="s">
        <v>3313</v>
      </c>
      <c r="C1024" s="69"/>
      <c r="D1024" s="68" t="s">
        <v>84</v>
      </c>
      <c r="E1024" s="71" t="str">
        <f t="shared" si="5"/>
        <v>011020241171</v>
      </c>
      <c r="F1024" s="68"/>
      <c r="G1024" s="68">
        <v>8082454</v>
      </c>
      <c r="H1024" s="68"/>
      <c r="I1024" s="68" t="s">
        <v>6387</v>
      </c>
      <c r="J1024" s="68" t="s">
        <v>6388</v>
      </c>
      <c r="K1024" s="108" t="s">
        <v>6375</v>
      </c>
      <c r="L1024" s="68" t="s">
        <v>6389</v>
      </c>
      <c r="M1024" s="68" t="s">
        <v>3313</v>
      </c>
      <c r="N1024" s="71">
        <v>5581991131338</v>
      </c>
      <c r="O1024" s="71"/>
      <c r="P1024" s="71"/>
      <c r="Q1024" s="68" t="s">
        <v>66</v>
      </c>
      <c r="R1024" s="68" t="str" cm="1">
        <f t="array" ref="R1024">_xlfn.IFS(BaseClientes[[#This Row],[tipoDeCliente]]="ADVISOR","ADVISOR",BaseClientes[[#This Row],[tipoDeCliente]]="FAMILIA","RETENCAO",BaseClientes[[#This Row],[tipoDeCliente]]="RETENCAO","RETENCAO",BaseClientes[[#This Row],[tipoDeCliente]]="NORMAL","CONSULTORIA",BaseClientes[[#This Row],[tipoDeCliente]]="HIBRIDO","CONSULTORIA")</f>
        <v>CONSULTORIA</v>
      </c>
      <c r="S1024" s="68" t="s">
        <v>5048</v>
      </c>
      <c r="T1024" s="68" t="s">
        <v>50</v>
      </c>
      <c r="U1024" s="68" t="s">
        <v>6377</v>
      </c>
      <c r="V1024" s="71">
        <v>5581991131338</v>
      </c>
      <c r="W1024" s="69">
        <v>45566</v>
      </c>
      <c r="X1024" s="69"/>
      <c r="Y1024" s="68" t="s">
        <v>3819</v>
      </c>
      <c r="Z1024" s="68" t="s">
        <v>6389</v>
      </c>
      <c r="AA1024" s="68" t="s">
        <v>3313</v>
      </c>
      <c r="AB1024" s="68" t="s">
        <v>89</v>
      </c>
      <c r="AC1024" s="68"/>
      <c r="AD1024" s="68"/>
      <c r="AE1024" s="68" t="s">
        <v>176</v>
      </c>
      <c r="AF1024" s="72">
        <v>1</v>
      </c>
      <c r="AG1024" s="68">
        <v>9</v>
      </c>
      <c r="AH1024" s="68" t="s">
        <v>54</v>
      </c>
      <c r="AI1024" s="68" t="s">
        <v>56</v>
      </c>
      <c r="AJ1024" s="68" t="s">
        <v>54</v>
      </c>
      <c r="AK1024" s="68" t="str" cm="1">
        <f t="array" ref="AK10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4" s="69" t="s">
        <v>58</v>
      </c>
      <c r="AM1024" s="69"/>
    </row>
    <row r="1025" spans="1:39" ht="15" customHeight="1" x14ac:dyDescent="0.3">
      <c r="A1025" s="68">
        <v>1172</v>
      </c>
      <c r="B1025" s="68" t="s">
        <v>2328</v>
      </c>
      <c r="C1025" s="69">
        <v>36264</v>
      </c>
      <c r="D1025" s="68" t="s">
        <v>72</v>
      </c>
      <c r="E1025" s="71" t="str">
        <f t="shared" si="5"/>
        <v>190920241172</v>
      </c>
      <c r="F1025" s="68">
        <v>8781245</v>
      </c>
      <c r="G1025" s="68"/>
      <c r="H1025" s="68"/>
      <c r="I1025" s="68" t="s">
        <v>6338</v>
      </c>
      <c r="J1025" s="68" t="s">
        <v>2331</v>
      </c>
      <c r="K1025" s="70" t="s">
        <v>2332</v>
      </c>
      <c r="L1025" s="68" t="s">
        <v>6339</v>
      </c>
      <c r="M1025" s="68" t="s">
        <v>1432</v>
      </c>
      <c r="N1025" s="71">
        <v>5581999494857</v>
      </c>
      <c r="O1025" s="71" t="s">
        <v>65</v>
      </c>
      <c r="P1025" s="71" t="s">
        <v>42</v>
      </c>
      <c r="Q1025" s="68" t="s">
        <v>66</v>
      </c>
      <c r="R1025" s="68" t="str" cm="1">
        <f t="array" ref="R1025">_xlfn.IFS(BaseClientes[[#This Row],[tipoDeCliente]]="ADVISOR","ADVISOR",BaseClientes[[#This Row],[tipoDeCliente]]="FAMILIA","RETENCAO",BaseClientes[[#This Row],[tipoDeCliente]]="RETENCAO","RETENCAO",BaseClientes[[#This Row],[tipoDeCliente]]="NORMAL","CONSULTORIA",BaseClientes[[#This Row],[tipoDeCliente]]="HIBRIDO","CONSULTORIA")</f>
        <v>CONSULTORIA</v>
      </c>
      <c r="S1025" s="68" t="s">
        <v>49</v>
      </c>
      <c r="T1025" s="68" t="s">
        <v>50</v>
      </c>
      <c r="U1025" s="68" t="s">
        <v>1438</v>
      </c>
      <c r="V1025" s="71">
        <v>5581999962824</v>
      </c>
      <c r="W1025" s="69">
        <v>45554</v>
      </c>
      <c r="X1025" s="69"/>
      <c r="Y1025" s="68" t="s">
        <v>4141</v>
      </c>
      <c r="Z1025" s="68" t="s">
        <v>4140</v>
      </c>
      <c r="AA1025" s="68" t="s">
        <v>1432</v>
      </c>
      <c r="AB1025" s="68" t="s">
        <v>151</v>
      </c>
      <c r="AC1025" s="68" t="s">
        <v>140</v>
      </c>
      <c r="AD1025" s="68" t="s">
        <v>56</v>
      </c>
      <c r="AE1025" s="68" t="s">
        <v>176</v>
      </c>
      <c r="AF1025" s="72">
        <v>1</v>
      </c>
      <c r="AG1025" s="68">
        <v>1</v>
      </c>
      <c r="AH1025" s="68" t="s">
        <v>54</v>
      </c>
      <c r="AI1025" s="68" t="s">
        <v>56</v>
      </c>
      <c r="AJ1025" s="68" t="s">
        <v>54</v>
      </c>
      <c r="AK1025" s="68" t="str" cm="1">
        <f t="array" ref="AK10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5" s="69" t="s">
        <v>58</v>
      </c>
      <c r="AM1025" s="69"/>
    </row>
    <row r="1026" spans="1:39" ht="15" customHeight="1" x14ac:dyDescent="0.3">
      <c r="A1026" s="68">
        <v>1173</v>
      </c>
      <c r="B1026" s="68" t="s">
        <v>6417</v>
      </c>
      <c r="C1026" s="69">
        <v>28060</v>
      </c>
      <c r="D1026" s="68" t="s">
        <v>40</v>
      </c>
      <c r="E1026" s="71" t="str">
        <f t="shared" si="5"/>
        <v>041020241173</v>
      </c>
      <c r="F1026" s="68">
        <v>2684700</v>
      </c>
      <c r="G1026" s="68"/>
      <c r="H1026" s="68" t="s">
        <v>6418</v>
      </c>
      <c r="I1026" s="68" t="s">
        <v>6419</v>
      </c>
      <c r="J1026" s="68" t="s">
        <v>6420</v>
      </c>
      <c r="K1026" s="118" t="s">
        <v>6410</v>
      </c>
      <c r="L1026" s="68" t="s">
        <v>6412</v>
      </c>
      <c r="M1026" s="68" t="s">
        <v>3315</v>
      </c>
      <c r="N1026" s="71">
        <v>5581992909382</v>
      </c>
      <c r="O1026" s="71" t="s">
        <v>106</v>
      </c>
      <c r="P1026" s="71"/>
      <c r="Q1026" s="68" t="s">
        <v>6399</v>
      </c>
      <c r="R1026" s="68" t="str" cm="1">
        <f t="array" ref="R1026">_xlfn.IFS(BaseClientes[[#This Row],[tipoDeCliente]]="ADVISOR","ADVISOR",BaseClientes[[#This Row],[tipoDeCliente]]="FAMILIA","RETENCAO",BaseClientes[[#This Row],[tipoDeCliente]]="RETENCAO","RETENCAO",BaseClientes[[#This Row],[tipoDeCliente]]="NORMAL","CONSULTORIA",BaseClientes[[#This Row],[tipoDeCliente]]="HIBRIDO","CONSULTORIA")</f>
        <v>CONSULTORIA</v>
      </c>
      <c r="S1026" s="68" t="s">
        <v>49</v>
      </c>
      <c r="T1026" s="68" t="s">
        <v>50</v>
      </c>
      <c r="U1026" s="118" t="s">
        <v>1066</v>
      </c>
      <c r="V1026" s="71">
        <v>5581992909382</v>
      </c>
      <c r="W1026" s="69">
        <v>45569</v>
      </c>
      <c r="X1026" s="69"/>
      <c r="Y1026" s="68" t="s">
        <v>3821</v>
      </c>
      <c r="Z1026" s="68" t="s">
        <v>6412</v>
      </c>
      <c r="AA1026" s="68" t="s">
        <v>3315</v>
      </c>
      <c r="AB1026" s="68" t="s">
        <v>3902</v>
      </c>
      <c r="AC1026" s="68"/>
      <c r="AD1026" s="68"/>
      <c r="AE1026" s="68" t="s">
        <v>176</v>
      </c>
      <c r="AF1026" s="72">
        <v>1</v>
      </c>
      <c r="AG1026" s="68">
        <v>9</v>
      </c>
      <c r="AH1026" s="68" t="s">
        <v>54</v>
      </c>
      <c r="AI1026" s="68" t="s">
        <v>56</v>
      </c>
      <c r="AJ1026" s="68" t="s">
        <v>54</v>
      </c>
      <c r="AK1026" s="68" t="str" cm="1">
        <f t="array" ref="AK10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6" s="69" t="s">
        <v>58</v>
      </c>
      <c r="AM1026" s="69"/>
    </row>
    <row r="1027" spans="1:39" ht="15" customHeight="1" x14ac:dyDescent="0.3">
      <c r="A1027" s="68">
        <v>1174</v>
      </c>
      <c r="B1027" s="68" t="s">
        <v>3320</v>
      </c>
      <c r="C1027" s="69">
        <v>28523</v>
      </c>
      <c r="D1027" s="68" t="s">
        <v>72</v>
      </c>
      <c r="E1027" s="71" t="str">
        <f t="shared" ref="E1027:E1090" si="6">_xlfn.CONCAT((TEXT(W1027,"ddmmaaaa")),A1027)</f>
        <v>221020241174</v>
      </c>
      <c r="F1027" s="68">
        <v>14257852</v>
      </c>
      <c r="G1027" s="68"/>
      <c r="H1027" s="68"/>
      <c r="I1027" s="68" t="s">
        <v>6458</v>
      </c>
      <c r="J1027" s="68" t="s">
        <v>6459</v>
      </c>
      <c r="K1027" s="108" t="s">
        <v>6460</v>
      </c>
      <c r="L1027" s="68" t="s">
        <v>6461</v>
      </c>
      <c r="M1027" s="68" t="s">
        <v>3320</v>
      </c>
      <c r="N1027" s="71">
        <v>5562992664364</v>
      </c>
      <c r="O1027" s="71"/>
      <c r="P1027" s="71"/>
      <c r="Q1027" s="68" t="s">
        <v>66</v>
      </c>
      <c r="R1027" s="68" t="str" cm="1">
        <f t="array" ref="R1027">_xlfn.IFS(BaseClientes[[#This Row],[tipoDeCliente]]="ADVISOR","ADVISOR",BaseClientes[[#This Row],[tipoDeCliente]]="FAMILIA","RETENCAO",BaseClientes[[#This Row],[tipoDeCliente]]="RETENCAO","RETENCAO",BaseClientes[[#This Row],[tipoDeCliente]]="NORMAL","CONSULTORIA",BaseClientes[[#This Row],[tipoDeCliente]]="HIBRIDO","CONSULTORIA")</f>
        <v>CONSULTORIA</v>
      </c>
      <c r="S1027" s="68" t="s">
        <v>2459</v>
      </c>
      <c r="T1027" s="68" t="s">
        <v>605</v>
      </c>
      <c r="U1027" s="68" t="s">
        <v>6462</v>
      </c>
      <c r="V1027" s="71">
        <v>5562992664364</v>
      </c>
      <c r="W1027" s="69">
        <v>45587</v>
      </c>
      <c r="X1027" s="69"/>
      <c r="Y1027" s="68" t="s">
        <v>3822</v>
      </c>
      <c r="Z1027" s="68" t="s">
        <v>6461</v>
      </c>
      <c r="AA1027" s="68" t="s">
        <v>3320</v>
      </c>
      <c r="AB1027" s="68" t="s">
        <v>3902</v>
      </c>
      <c r="AC1027" s="68"/>
      <c r="AD1027" s="68" t="s">
        <v>56</v>
      </c>
      <c r="AE1027" s="68" t="s">
        <v>176</v>
      </c>
      <c r="AF1027" s="72">
        <v>1</v>
      </c>
      <c r="AG1027" s="68">
        <v>9</v>
      </c>
      <c r="AH1027" s="68" t="s">
        <v>54</v>
      </c>
      <c r="AI1027" s="68" t="s">
        <v>56</v>
      </c>
      <c r="AJ1027" s="68" t="s">
        <v>54</v>
      </c>
      <c r="AK1027" s="68" t="str" cm="1">
        <f t="array" ref="AK10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7" s="69" t="s">
        <v>58</v>
      </c>
      <c r="AM1027" s="69"/>
    </row>
    <row r="1028" spans="1:39" ht="15" customHeight="1" x14ac:dyDescent="0.3">
      <c r="A1028" s="68">
        <v>1175</v>
      </c>
      <c r="B1028" s="68" t="s">
        <v>3319</v>
      </c>
      <c r="C1028" s="69">
        <v>31202</v>
      </c>
      <c r="D1028" s="132" t="s">
        <v>72</v>
      </c>
      <c r="E1028" s="71" t="str">
        <f t="shared" si="6"/>
        <v>211020241175</v>
      </c>
      <c r="F1028" s="68">
        <v>2477428</v>
      </c>
      <c r="G1028" s="68"/>
      <c r="H1028" s="68" t="s">
        <v>6452</v>
      </c>
      <c r="I1028" s="68" t="s">
        <v>6453</v>
      </c>
      <c r="J1028" s="68" t="s">
        <v>6454</v>
      </c>
      <c r="K1028" s="105" t="s">
        <v>6455</v>
      </c>
      <c r="L1028" s="68" t="s">
        <v>6456</v>
      </c>
      <c r="M1028" s="68" t="s">
        <v>3319</v>
      </c>
      <c r="N1028" s="71">
        <v>5581997409555</v>
      </c>
      <c r="O1028" s="71"/>
      <c r="P1028" s="71"/>
      <c r="Q1028" s="68" t="s">
        <v>1073</v>
      </c>
      <c r="R1028" s="68" t="str" cm="1">
        <f t="array" ref="R1028">_xlfn.IFS(BaseClientes[[#This Row],[tipoDeCliente]]="ADVISOR","ADVISOR",BaseClientes[[#This Row],[tipoDeCliente]]="FAMILIA","RETENCAO",BaseClientes[[#This Row],[tipoDeCliente]]="RETENCAO","RETENCAO",BaseClientes[[#This Row],[tipoDeCliente]]="NORMAL","CONSULTORIA",BaseClientes[[#This Row],[tipoDeCliente]]="HIBRIDO","CONSULTORIA")</f>
        <v>CONSULTORIA</v>
      </c>
      <c r="S1028" s="68" t="s">
        <v>2799</v>
      </c>
      <c r="T1028" s="68" t="s">
        <v>185</v>
      </c>
      <c r="U1028" s="68" t="s">
        <v>6457</v>
      </c>
      <c r="V1028" s="71">
        <v>5581997409555</v>
      </c>
      <c r="W1028" s="69">
        <v>45586</v>
      </c>
      <c r="X1028" s="69"/>
      <c r="Y1028" s="68" t="s">
        <v>3823</v>
      </c>
      <c r="Z1028" s="68" t="s">
        <v>6456</v>
      </c>
      <c r="AA1028" s="68" t="s">
        <v>3319</v>
      </c>
      <c r="AB1028" s="68" t="s">
        <v>6313</v>
      </c>
      <c r="AC1028" s="68"/>
      <c r="AD1028" s="68"/>
      <c r="AE1028" s="68" t="s">
        <v>176</v>
      </c>
      <c r="AF1028" s="72">
        <v>1</v>
      </c>
      <c r="AG1028" s="68">
        <v>9</v>
      </c>
      <c r="AH1028" s="68" t="s">
        <v>54</v>
      </c>
      <c r="AI1028" s="68" t="s">
        <v>56</v>
      </c>
      <c r="AJ1028" s="68" t="s">
        <v>54</v>
      </c>
      <c r="AK1028" s="68" t="str" cm="1">
        <f t="array" ref="AK10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8" s="69" t="s">
        <v>58</v>
      </c>
      <c r="AM1028" s="69"/>
    </row>
    <row r="1029" spans="1:39" ht="15" customHeight="1" x14ac:dyDescent="0.3">
      <c r="A1029" s="68">
        <v>1176</v>
      </c>
      <c r="B1029" s="68" t="s">
        <v>6421</v>
      </c>
      <c r="C1029" s="69">
        <v>28668</v>
      </c>
      <c r="D1029" s="68" t="s">
        <v>72</v>
      </c>
      <c r="E1029" s="71" t="str">
        <f t="shared" si="6"/>
        <v>041020241176</v>
      </c>
      <c r="F1029" s="68">
        <v>4660043</v>
      </c>
      <c r="G1029" s="68"/>
      <c r="H1029" s="68"/>
      <c r="I1029" s="68" t="s">
        <v>6422</v>
      </c>
      <c r="J1029" s="68" t="s">
        <v>6423</v>
      </c>
      <c r="K1029" s="108" t="s">
        <v>6424</v>
      </c>
      <c r="L1029" s="68" t="s">
        <v>6425</v>
      </c>
      <c r="M1029" s="68" t="s">
        <v>6421</v>
      </c>
      <c r="N1029" s="71">
        <v>5581991963672</v>
      </c>
      <c r="O1029" s="71"/>
      <c r="P1029" s="71"/>
      <c r="Q1029" s="68" t="s">
        <v>6399</v>
      </c>
      <c r="R1029" s="68" t="str" cm="1">
        <f t="array" ref="R1029">_xlfn.IFS(BaseClientes[[#This Row],[tipoDeCliente]]="ADVISOR","ADVISOR",BaseClientes[[#This Row],[tipoDeCliente]]="FAMILIA","RETENCAO",BaseClientes[[#This Row],[tipoDeCliente]]="RETENCAO","RETENCAO",BaseClientes[[#This Row],[tipoDeCliente]]="NORMAL","CONSULTORIA",BaseClientes[[#This Row],[tipoDeCliente]]="HIBRIDO","CONSULTORIA")</f>
        <v>CONSULTORIA</v>
      </c>
      <c r="S1029" s="68" t="s">
        <v>49</v>
      </c>
      <c r="T1029" s="68" t="s">
        <v>50</v>
      </c>
      <c r="U1029" s="68" t="s">
        <v>1438</v>
      </c>
      <c r="V1029" s="71">
        <v>5581991963672</v>
      </c>
      <c r="W1029" s="69">
        <v>45569</v>
      </c>
      <c r="X1029" s="69"/>
      <c r="Y1029" s="68" t="s">
        <v>3821</v>
      </c>
      <c r="Z1029" s="68" t="s">
        <v>6412</v>
      </c>
      <c r="AA1029" s="68" t="s">
        <v>3315</v>
      </c>
      <c r="AB1029" s="68" t="s">
        <v>3902</v>
      </c>
      <c r="AC1029" s="68"/>
      <c r="AD1029" s="68"/>
      <c r="AE1029" s="68" t="s">
        <v>176</v>
      </c>
      <c r="AF1029" s="72">
        <v>1</v>
      </c>
      <c r="AG1029" s="68">
        <v>9</v>
      </c>
      <c r="AH1029" s="68" t="s">
        <v>54</v>
      </c>
      <c r="AI1029" s="68" t="s">
        <v>56</v>
      </c>
      <c r="AJ1029" s="68" t="s">
        <v>54</v>
      </c>
      <c r="AK1029" s="68" t="str" cm="1">
        <f t="array" ref="AK10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9" s="69" t="s">
        <v>58</v>
      </c>
      <c r="AM1029" s="69"/>
    </row>
    <row r="1030" spans="1:39" ht="15" customHeight="1" x14ac:dyDescent="0.3">
      <c r="A1030" s="68">
        <v>1177</v>
      </c>
      <c r="B1030" s="68" t="s">
        <v>6407</v>
      </c>
      <c r="C1030" s="69">
        <v>38604</v>
      </c>
      <c r="D1030" s="68" t="s">
        <v>40</v>
      </c>
      <c r="E1030" s="71" t="str">
        <f t="shared" si="6"/>
        <v>041020241177</v>
      </c>
      <c r="F1030" s="68">
        <v>3851054</v>
      </c>
      <c r="G1030" s="68"/>
      <c r="H1030" s="68"/>
      <c r="I1030" s="68" t="s">
        <v>6408</v>
      </c>
      <c r="J1030" s="68" t="s">
        <v>6409</v>
      </c>
      <c r="K1030" s="118" t="s">
        <v>6410</v>
      </c>
      <c r="L1030" s="68" t="s">
        <v>6411</v>
      </c>
      <c r="M1030" s="68" t="s">
        <v>6407</v>
      </c>
      <c r="N1030" s="71">
        <v>5581982413538</v>
      </c>
      <c r="O1030" s="71"/>
      <c r="P1030" s="71"/>
      <c r="Q1030" s="68" t="s">
        <v>6399</v>
      </c>
      <c r="R1030" s="68" t="str" cm="1">
        <f t="array" ref="R1030">_xlfn.IFS(BaseClientes[[#This Row],[tipoDeCliente]]="ADVISOR","ADVISOR",BaseClientes[[#This Row],[tipoDeCliente]]="FAMILIA","RETENCAO",BaseClientes[[#This Row],[tipoDeCliente]]="RETENCAO","RETENCAO",BaseClientes[[#This Row],[tipoDeCliente]]="NORMAL","CONSULTORIA",BaseClientes[[#This Row],[tipoDeCliente]]="HIBRIDO","CONSULTORIA")</f>
        <v>CONSULTORIA</v>
      </c>
      <c r="S1030" s="68" t="s">
        <v>49</v>
      </c>
      <c r="T1030" s="68" t="s">
        <v>50</v>
      </c>
      <c r="U1030" s="68" t="s">
        <v>1438</v>
      </c>
      <c r="V1030" s="71">
        <v>5581982413538</v>
      </c>
      <c r="W1030" s="69">
        <v>45569</v>
      </c>
      <c r="X1030" s="69"/>
      <c r="Y1030" s="68" t="s">
        <v>3821</v>
      </c>
      <c r="Z1030" s="68" t="s">
        <v>6412</v>
      </c>
      <c r="AA1030" s="68" t="s">
        <v>3315</v>
      </c>
      <c r="AB1030" s="68" t="s">
        <v>151</v>
      </c>
      <c r="AC1030" s="68"/>
      <c r="AD1030" s="68"/>
      <c r="AE1030" s="68" t="s">
        <v>176</v>
      </c>
      <c r="AF1030" s="72">
        <v>1</v>
      </c>
      <c r="AG1030" s="68">
        <v>9</v>
      </c>
      <c r="AH1030" s="68" t="s">
        <v>54</v>
      </c>
      <c r="AI1030" s="68" t="s">
        <v>56</v>
      </c>
      <c r="AJ1030" s="68" t="s">
        <v>54</v>
      </c>
      <c r="AK1030" s="68" t="str" cm="1">
        <f t="array" ref="AK10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0" s="69" t="s">
        <v>58</v>
      </c>
      <c r="AM1030" s="69"/>
    </row>
    <row r="1031" spans="1:39" ht="15" customHeight="1" x14ac:dyDescent="0.3">
      <c r="A1031" s="68">
        <v>1178</v>
      </c>
      <c r="B1031" s="68" t="s">
        <v>6413</v>
      </c>
      <c r="C1031" s="69">
        <v>37674</v>
      </c>
      <c r="D1031" s="68" t="s">
        <v>40</v>
      </c>
      <c r="E1031" s="71" t="str">
        <f t="shared" si="6"/>
        <v>041020241178</v>
      </c>
      <c r="F1031" s="68">
        <v>3850602</v>
      </c>
      <c r="G1031" s="68"/>
      <c r="H1031" s="68"/>
      <c r="I1031" s="68" t="s">
        <v>6414</v>
      </c>
      <c r="J1031" s="68" t="s">
        <v>6415</v>
      </c>
      <c r="K1031" s="118" t="s">
        <v>6410</v>
      </c>
      <c r="L1031" s="68" t="s">
        <v>6416</v>
      </c>
      <c r="M1031" s="68" t="s">
        <v>6413</v>
      </c>
      <c r="N1031" s="71">
        <v>5581991992876</v>
      </c>
      <c r="O1031" s="71"/>
      <c r="P1031" s="71"/>
      <c r="Q1031" s="68" t="s">
        <v>6399</v>
      </c>
      <c r="R1031" s="68" t="str" cm="1">
        <f t="array" ref="R1031">_xlfn.IFS(BaseClientes[[#This Row],[tipoDeCliente]]="ADVISOR","ADVISOR",BaseClientes[[#This Row],[tipoDeCliente]]="FAMILIA","RETENCAO",BaseClientes[[#This Row],[tipoDeCliente]]="RETENCAO","RETENCAO",BaseClientes[[#This Row],[tipoDeCliente]]="NORMAL","CONSULTORIA",BaseClientes[[#This Row],[tipoDeCliente]]="HIBRIDO","CONSULTORIA")</f>
        <v>CONSULTORIA</v>
      </c>
      <c r="S1031" s="68" t="s">
        <v>49</v>
      </c>
      <c r="T1031" s="68" t="s">
        <v>50</v>
      </c>
      <c r="U1031" s="68" t="s">
        <v>1438</v>
      </c>
      <c r="V1031" s="71">
        <v>5581991992876</v>
      </c>
      <c r="W1031" s="69">
        <v>45569</v>
      </c>
      <c r="X1031" s="69"/>
      <c r="Y1031" s="68" t="s">
        <v>3821</v>
      </c>
      <c r="Z1031" s="68" t="s">
        <v>6412</v>
      </c>
      <c r="AA1031" s="68" t="s">
        <v>3315</v>
      </c>
      <c r="AB1031" s="68" t="s">
        <v>151</v>
      </c>
      <c r="AC1031" s="68"/>
      <c r="AD1031" s="68"/>
      <c r="AE1031" s="68" t="s">
        <v>176</v>
      </c>
      <c r="AF1031" s="72">
        <v>1</v>
      </c>
      <c r="AG1031" s="68">
        <v>9</v>
      </c>
      <c r="AH1031" s="68" t="s">
        <v>54</v>
      </c>
      <c r="AI1031" s="68" t="s">
        <v>56</v>
      </c>
      <c r="AJ1031" s="68" t="s">
        <v>54</v>
      </c>
      <c r="AK1031" s="68" t="str" cm="1">
        <f t="array" ref="AK10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1" s="69" t="s">
        <v>58</v>
      </c>
      <c r="AM1031" s="69"/>
    </row>
    <row r="1032" spans="1:39" ht="15" customHeight="1" x14ac:dyDescent="0.3">
      <c r="A1032" s="68">
        <v>1179</v>
      </c>
      <c r="B1032" s="68" t="s">
        <v>400</v>
      </c>
      <c r="C1032" s="69">
        <v>31929</v>
      </c>
      <c r="D1032" s="68" t="s">
        <v>40</v>
      </c>
      <c r="E1032" s="71" t="str">
        <f t="shared" si="6"/>
        <v>281020241179</v>
      </c>
      <c r="F1032" s="68">
        <v>15032427</v>
      </c>
      <c r="G1032" s="68"/>
      <c r="H1032" s="68"/>
      <c r="I1032" s="68" t="s">
        <v>6473</v>
      </c>
      <c r="J1032" s="68" t="s">
        <v>403</v>
      </c>
      <c r="K1032" s="105" t="s">
        <v>404</v>
      </c>
      <c r="L1032" s="68" t="s">
        <v>6474</v>
      </c>
      <c r="M1032" s="68" t="s">
        <v>400</v>
      </c>
      <c r="N1032" s="71">
        <v>5511999411646</v>
      </c>
      <c r="O1032" s="71" t="s">
        <v>65</v>
      </c>
      <c r="P1032" s="71"/>
      <c r="Q1032" s="68" t="s">
        <v>66</v>
      </c>
      <c r="R1032" s="68" t="str" cm="1">
        <f t="array" ref="R1032">_xlfn.IFS(BaseClientes[[#This Row],[tipoDeCliente]]="ADVISOR","ADVISOR",BaseClientes[[#This Row],[tipoDeCliente]]="FAMILIA","RETENCAO",BaseClientes[[#This Row],[tipoDeCliente]]="RETENCAO","RETENCAO",BaseClientes[[#This Row],[tipoDeCliente]]="NORMAL","CONSULTORIA",BaseClientes[[#This Row],[tipoDeCliente]]="HIBRIDO","CONSULTORIA")</f>
        <v>CONSULTORIA</v>
      </c>
      <c r="S1032" s="68" t="s">
        <v>406</v>
      </c>
      <c r="T1032" s="68" t="s">
        <v>407</v>
      </c>
      <c r="U1032" s="68" t="s">
        <v>408</v>
      </c>
      <c r="V1032" s="71">
        <v>5511999411646</v>
      </c>
      <c r="W1032" s="69">
        <v>45593</v>
      </c>
      <c r="X1032" s="69">
        <v>45344</v>
      </c>
      <c r="Y1032" s="68" t="s">
        <v>405</v>
      </c>
      <c r="Z1032" s="68" t="s">
        <v>402</v>
      </c>
      <c r="AA1032" s="68" t="s">
        <v>400</v>
      </c>
      <c r="AB1032" s="68" t="s">
        <v>3950</v>
      </c>
      <c r="AC1032" s="68" t="s">
        <v>140</v>
      </c>
      <c r="AD1032" s="68" t="s">
        <v>54</v>
      </c>
      <c r="AE1032" s="68" t="s">
        <v>176</v>
      </c>
      <c r="AF1032" s="72">
        <v>1</v>
      </c>
      <c r="AG1032" s="68">
        <v>9</v>
      </c>
      <c r="AH1032" s="68" t="s">
        <v>54</v>
      </c>
      <c r="AI1032" s="68" t="s">
        <v>56</v>
      </c>
      <c r="AJ1032" s="68" t="s">
        <v>54</v>
      </c>
      <c r="AK1032" s="68" t="str" cm="1">
        <f t="array" ref="AK10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2" s="69" t="s">
        <v>58</v>
      </c>
      <c r="AM1032" s="69"/>
    </row>
    <row r="1033" spans="1:39" ht="15" customHeight="1" x14ac:dyDescent="0.3">
      <c r="A1033" s="68">
        <v>1180</v>
      </c>
      <c r="B1033" s="68" t="s">
        <v>400</v>
      </c>
      <c r="C1033" s="69">
        <v>31929</v>
      </c>
      <c r="D1033" s="68" t="s">
        <v>40</v>
      </c>
      <c r="E1033" s="71" t="str">
        <f t="shared" si="6"/>
        <v>281020241180</v>
      </c>
      <c r="F1033" s="68">
        <v>3745552</v>
      </c>
      <c r="G1033" s="68" t="s">
        <v>42</v>
      </c>
      <c r="H1033" s="68"/>
      <c r="I1033" s="68" t="s">
        <v>6472</v>
      </c>
      <c r="J1033" s="68" t="s">
        <v>403</v>
      </c>
      <c r="K1033" s="108" t="s">
        <v>404</v>
      </c>
      <c r="L1033" s="68" t="s">
        <v>402</v>
      </c>
      <c r="M1033" s="68" t="s">
        <v>400</v>
      </c>
      <c r="N1033" s="71">
        <v>5511999411646</v>
      </c>
      <c r="O1033" s="71" t="s">
        <v>65</v>
      </c>
      <c r="P1033" s="71" t="s">
        <v>42</v>
      </c>
      <c r="Q1033" s="68" t="s">
        <v>66</v>
      </c>
      <c r="R1033" s="68" t="str" cm="1">
        <f t="array" ref="R1033">_xlfn.IFS(BaseClientes[[#This Row],[tipoDeCliente]]="ADVISOR","ADVISOR",BaseClientes[[#This Row],[tipoDeCliente]]="FAMILIA","RETENCAO",BaseClientes[[#This Row],[tipoDeCliente]]="RETENCAO","RETENCAO",BaseClientes[[#This Row],[tipoDeCliente]]="NORMAL","CONSULTORIA",BaseClientes[[#This Row],[tipoDeCliente]]="HIBRIDO","CONSULTORIA")</f>
        <v>CONSULTORIA</v>
      </c>
      <c r="S1033" s="68" t="s">
        <v>406</v>
      </c>
      <c r="T1033" s="68" t="s">
        <v>407</v>
      </c>
      <c r="U1033" s="68" t="s">
        <v>408</v>
      </c>
      <c r="V1033" s="71">
        <v>5511999411646</v>
      </c>
      <c r="W1033" s="69">
        <v>45593</v>
      </c>
      <c r="X1033" s="69">
        <v>44106</v>
      </c>
      <c r="Y1033" s="68" t="s">
        <v>405</v>
      </c>
      <c r="Z1033" s="68" t="s">
        <v>402</v>
      </c>
      <c r="AA1033" s="68" t="s">
        <v>400</v>
      </c>
      <c r="AB1033" s="68" t="s">
        <v>3950</v>
      </c>
      <c r="AC1033" s="68" t="s">
        <v>140</v>
      </c>
      <c r="AD1033" s="68" t="s">
        <v>54</v>
      </c>
      <c r="AE1033" s="68" t="s">
        <v>176</v>
      </c>
      <c r="AF1033" s="72">
        <v>1</v>
      </c>
      <c r="AG1033" s="68">
        <v>9</v>
      </c>
      <c r="AH1033" s="68" t="s">
        <v>54</v>
      </c>
      <c r="AI1033" s="68" t="s">
        <v>56</v>
      </c>
      <c r="AJ1033" s="68" t="s">
        <v>54</v>
      </c>
      <c r="AK1033" s="68" t="str" cm="1">
        <f t="array" ref="AK10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3" s="69" t="s">
        <v>58</v>
      </c>
      <c r="AM1033" s="69"/>
    </row>
    <row r="1034" spans="1:39" ht="15" customHeight="1" x14ac:dyDescent="0.3">
      <c r="A1034" s="68">
        <v>1181</v>
      </c>
      <c r="B1034" s="68" t="s">
        <v>3596</v>
      </c>
      <c r="C1034" s="69">
        <v>45435</v>
      </c>
      <c r="D1034" s="68" t="s">
        <v>40</v>
      </c>
      <c r="E1034" s="71" t="str">
        <f t="shared" si="6"/>
        <v>281020241181</v>
      </c>
      <c r="F1034" s="68"/>
      <c r="G1034" s="68">
        <v>5675501</v>
      </c>
      <c r="H1034" s="68"/>
      <c r="I1034" s="68" t="s">
        <v>6475</v>
      </c>
      <c r="J1034" s="68" t="s">
        <v>5959</v>
      </c>
      <c r="K1034" s="108" t="s">
        <v>5960</v>
      </c>
      <c r="L1034" s="68" t="s">
        <v>6476</v>
      </c>
      <c r="M1034" s="68" t="s">
        <v>3596</v>
      </c>
      <c r="N1034" s="71">
        <v>5581992113986</v>
      </c>
      <c r="O1034" s="71"/>
      <c r="P1034" s="71"/>
      <c r="Q1034" s="68" t="s">
        <v>66</v>
      </c>
      <c r="R1034" s="68" t="str" cm="1">
        <f t="array" ref="R1034">_xlfn.IFS(BaseClientes[[#This Row],[tipoDeCliente]]="ADVISOR","ADVISOR",BaseClientes[[#This Row],[tipoDeCliente]]="FAMILIA","RETENCAO",BaseClientes[[#This Row],[tipoDeCliente]]="RETENCAO","RETENCAO",BaseClientes[[#This Row],[tipoDeCliente]]="NORMAL","CONSULTORIA",BaseClientes[[#This Row],[tipoDeCliente]]="HIBRIDO","CONSULTORIA")</f>
        <v>CONSULTORIA</v>
      </c>
      <c r="S1034" s="68" t="s">
        <v>49</v>
      </c>
      <c r="T1034" s="68" t="s">
        <v>50</v>
      </c>
      <c r="U1034" s="68" t="s">
        <v>4625</v>
      </c>
      <c r="V1034" s="71">
        <v>5511999411646</v>
      </c>
      <c r="W1034" s="69">
        <v>45593</v>
      </c>
      <c r="X1034" s="69"/>
      <c r="Y1034" s="68" t="s">
        <v>405</v>
      </c>
      <c r="Z1034" s="68" t="s">
        <v>402</v>
      </c>
      <c r="AA1034" s="68" t="s">
        <v>400</v>
      </c>
      <c r="AB1034" s="68" t="s">
        <v>151</v>
      </c>
      <c r="AC1034" s="68"/>
      <c r="AD1034" s="68"/>
      <c r="AE1034" s="68" t="s">
        <v>176</v>
      </c>
      <c r="AF1034" s="72">
        <v>1</v>
      </c>
      <c r="AG1034" s="68">
        <v>9</v>
      </c>
      <c r="AH1034" s="68" t="s">
        <v>54</v>
      </c>
      <c r="AI1034" s="68" t="s">
        <v>56</v>
      </c>
      <c r="AJ1034" s="68" t="s">
        <v>54</v>
      </c>
      <c r="AK1034" s="68" t="str" cm="1">
        <f t="array" ref="AK10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4" s="69" t="s">
        <v>58</v>
      </c>
      <c r="AM1034" s="69"/>
    </row>
    <row r="1035" spans="1:39" ht="15" customHeight="1" x14ac:dyDescent="0.3">
      <c r="A1035" s="68">
        <v>1182</v>
      </c>
      <c r="B1035" s="68" t="s">
        <v>3405</v>
      </c>
      <c r="C1035" s="69">
        <v>33047</v>
      </c>
      <c r="D1035" s="68" t="s">
        <v>72</v>
      </c>
      <c r="E1035" s="71" t="str">
        <f t="shared" si="6"/>
        <v>281020241182</v>
      </c>
      <c r="F1035" s="68">
        <v>11349441</v>
      </c>
      <c r="G1035" s="68"/>
      <c r="H1035" s="68"/>
      <c r="I1035" s="68" t="s">
        <v>6477</v>
      </c>
      <c r="J1035" s="68" t="s">
        <v>4645</v>
      </c>
      <c r="K1035" s="105" t="s">
        <v>4646</v>
      </c>
      <c r="L1035" s="68" t="s">
        <v>6478</v>
      </c>
      <c r="M1035" s="68" t="s">
        <v>400</v>
      </c>
      <c r="N1035" s="71">
        <v>5511999411646</v>
      </c>
      <c r="O1035" s="71" t="s">
        <v>65</v>
      </c>
      <c r="P1035" s="71"/>
      <c r="Q1035" s="68" t="s">
        <v>66</v>
      </c>
      <c r="R1035" s="68" t="str" cm="1">
        <f t="array" ref="R1035">_xlfn.IFS(BaseClientes[[#This Row],[tipoDeCliente]]="ADVISOR","ADVISOR",BaseClientes[[#This Row],[tipoDeCliente]]="FAMILIA","RETENCAO",BaseClientes[[#This Row],[tipoDeCliente]]="RETENCAO","RETENCAO",BaseClientes[[#This Row],[tipoDeCliente]]="NORMAL","CONSULTORIA",BaseClientes[[#This Row],[tipoDeCliente]]="HIBRIDO","CONSULTORIA")</f>
        <v>CONSULTORIA</v>
      </c>
      <c r="S1035" s="68" t="s">
        <v>49</v>
      </c>
      <c r="T1035" s="68" t="s">
        <v>50</v>
      </c>
      <c r="U1035" s="68" t="s">
        <v>4648</v>
      </c>
      <c r="V1035" s="71">
        <v>5511999411646</v>
      </c>
      <c r="W1035" s="69">
        <v>45593</v>
      </c>
      <c r="X1035" s="69">
        <v>44106</v>
      </c>
      <c r="Y1035" s="68" t="s">
        <v>405</v>
      </c>
      <c r="Z1035" s="68" t="s">
        <v>402</v>
      </c>
      <c r="AA1035" s="68" t="s">
        <v>400</v>
      </c>
      <c r="AB1035" s="68" t="s">
        <v>3902</v>
      </c>
      <c r="AC1035" s="68" t="s">
        <v>140</v>
      </c>
      <c r="AD1035" s="68" t="s">
        <v>54</v>
      </c>
      <c r="AE1035" s="68" t="s">
        <v>176</v>
      </c>
      <c r="AF1035" s="72">
        <v>1</v>
      </c>
      <c r="AG1035" s="68">
        <v>9</v>
      </c>
      <c r="AH1035" s="68" t="s">
        <v>54</v>
      </c>
      <c r="AI1035" s="68" t="s">
        <v>56</v>
      </c>
      <c r="AJ1035" s="68" t="s">
        <v>54</v>
      </c>
      <c r="AK1035" s="68" t="str" cm="1">
        <f t="array" ref="AK10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5" s="69" t="s">
        <v>58</v>
      </c>
      <c r="AM1035" s="69"/>
    </row>
    <row r="1036" spans="1:39" ht="15" customHeight="1" x14ac:dyDescent="0.3">
      <c r="A1036" s="68">
        <v>1183</v>
      </c>
      <c r="B1036" s="68" t="s">
        <v>6468</v>
      </c>
      <c r="C1036" s="69">
        <v>40188</v>
      </c>
      <c r="D1036" s="68" t="s">
        <v>72</v>
      </c>
      <c r="E1036" s="71" t="str">
        <f t="shared" si="6"/>
        <v>221020241183</v>
      </c>
      <c r="F1036" s="68">
        <v>16475959</v>
      </c>
      <c r="G1036" s="68"/>
      <c r="H1036" s="68"/>
      <c r="I1036" s="68" t="s">
        <v>6469</v>
      </c>
      <c r="J1036" s="68" t="s">
        <v>6470</v>
      </c>
      <c r="K1036" s="108" t="s">
        <v>6466</v>
      </c>
      <c r="L1036" s="68" t="s">
        <v>6471</v>
      </c>
      <c r="M1036" s="68" t="s">
        <v>6468</v>
      </c>
      <c r="N1036" s="71">
        <v>5562992664364</v>
      </c>
      <c r="O1036" s="71"/>
      <c r="P1036" s="71"/>
      <c r="Q1036" s="68" t="s">
        <v>66</v>
      </c>
      <c r="R1036" s="68" t="str" cm="1">
        <f t="array" ref="R1036">_xlfn.IFS(BaseClientes[[#This Row],[tipoDeCliente]]="ADVISOR","ADVISOR",BaseClientes[[#This Row],[tipoDeCliente]]="FAMILIA","RETENCAO",BaseClientes[[#This Row],[tipoDeCliente]]="RETENCAO","RETENCAO",BaseClientes[[#This Row],[tipoDeCliente]]="NORMAL","CONSULTORIA",BaseClientes[[#This Row],[tipoDeCliente]]="HIBRIDO","CONSULTORIA")</f>
        <v>CONSULTORIA</v>
      </c>
      <c r="S1036" s="68" t="s">
        <v>2459</v>
      </c>
      <c r="T1036" s="68" t="s">
        <v>605</v>
      </c>
      <c r="U1036" s="68" t="s">
        <v>6462</v>
      </c>
      <c r="V1036" s="71">
        <v>5562992664364</v>
      </c>
      <c r="W1036" s="69">
        <v>45587</v>
      </c>
      <c r="X1036" s="69"/>
      <c r="Y1036" s="68" t="s">
        <v>3822</v>
      </c>
      <c r="Z1036" s="68" t="s">
        <v>6461</v>
      </c>
      <c r="AA1036" s="68" t="s">
        <v>3320</v>
      </c>
      <c r="AB1036" s="68" t="s">
        <v>151</v>
      </c>
      <c r="AC1036" s="68"/>
      <c r="AD1036" s="68" t="s">
        <v>56</v>
      </c>
      <c r="AE1036" s="68" t="s">
        <v>176</v>
      </c>
      <c r="AF1036" s="72">
        <v>1</v>
      </c>
      <c r="AG1036" s="68">
        <v>9</v>
      </c>
      <c r="AH1036" s="68" t="s">
        <v>54</v>
      </c>
      <c r="AI1036" s="68" t="s">
        <v>56</v>
      </c>
      <c r="AJ1036" s="68" t="s">
        <v>54</v>
      </c>
      <c r="AK1036" s="68" t="str" cm="1">
        <f t="array" ref="AK10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6" s="69" t="s">
        <v>58</v>
      </c>
      <c r="AM1036" s="69"/>
    </row>
    <row r="1037" spans="1:39" ht="15" customHeight="1" x14ac:dyDescent="0.3">
      <c r="A1037" s="68">
        <v>1184</v>
      </c>
      <c r="B1037" s="68" t="s">
        <v>6463</v>
      </c>
      <c r="C1037" s="69">
        <v>39336</v>
      </c>
      <c r="D1037" s="68" t="s">
        <v>72</v>
      </c>
      <c r="E1037" s="71" t="str">
        <f t="shared" si="6"/>
        <v>221020241184</v>
      </c>
      <c r="F1037" s="68">
        <v>16487107</v>
      </c>
      <c r="G1037" s="68"/>
      <c r="H1037" s="68"/>
      <c r="I1037" s="68" t="s">
        <v>6464</v>
      </c>
      <c r="J1037" s="68" t="s">
        <v>6465</v>
      </c>
      <c r="K1037" s="108" t="s">
        <v>6466</v>
      </c>
      <c r="L1037" s="68" t="s">
        <v>6467</v>
      </c>
      <c r="M1037" s="68" t="s">
        <v>6463</v>
      </c>
      <c r="N1037" s="71">
        <v>5562992664364</v>
      </c>
      <c r="O1037" s="71"/>
      <c r="P1037" s="71"/>
      <c r="Q1037" s="68" t="s">
        <v>66</v>
      </c>
      <c r="R1037" s="68" t="str" cm="1">
        <f t="array" ref="R1037">_xlfn.IFS(BaseClientes[[#This Row],[tipoDeCliente]]="ADVISOR","ADVISOR",BaseClientes[[#This Row],[tipoDeCliente]]="FAMILIA","RETENCAO",BaseClientes[[#This Row],[tipoDeCliente]]="RETENCAO","RETENCAO",BaseClientes[[#This Row],[tipoDeCliente]]="NORMAL","CONSULTORIA",BaseClientes[[#This Row],[tipoDeCliente]]="HIBRIDO","CONSULTORIA")</f>
        <v>CONSULTORIA</v>
      </c>
      <c r="S1037" s="68" t="s">
        <v>2459</v>
      </c>
      <c r="T1037" s="68" t="s">
        <v>605</v>
      </c>
      <c r="U1037" s="68" t="s">
        <v>6462</v>
      </c>
      <c r="V1037" s="71">
        <v>5562992664364</v>
      </c>
      <c r="W1037" s="69">
        <v>45587</v>
      </c>
      <c r="X1037" s="69"/>
      <c r="Y1037" s="68" t="s">
        <v>3822</v>
      </c>
      <c r="Z1037" s="68" t="s">
        <v>6461</v>
      </c>
      <c r="AA1037" s="68" t="s">
        <v>3320</v>
      </c>
      <c r="AB1037" s="68" t="s">
        <v>151</v>
      </c>
      <c r="AC1037" s="68"/>
      <c r="AD1037" s="68" t="s">
        <v>56</v>
      </c>
      <c r="AE1037" s="68" t="s">
        <v>176</v>
      </c>
      <c r="AF1037" s="72">
        <v>1</v>
      </c>
      <c r="AG1037" s="68">
        <v>9</v>
      </c>
      <c r="AH1037" s="68" t="s">
        <v>54</v>
      </c>
      <c r="AI1037" s="68" t="s">
        <v>56</v>
      </c>
      <c r="AJ1037" s="68" t="s">
        <v>54</v>
      </c>
      <c r="AK1037" s="68" t="str" cm="1">
        <f t="array" ref="AK10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7" s="69" t="s">
        <v>58</v>
      </c>
      <c r="AM1037" s="69"/>
    </row>
    <row r="1038" spans="1:39" ht="15" customHeight="1" x14ac:dyDescent="0.3">
      <c r="A1038" s="68">
        <v>1185</v>
      </c>
      <c r="B1038" s="68" t="s">
        <v>3322</v>
      </c>
      <c r="C1038" s="69">
        <v>30203</v>
      </c>
      <c r="D1038" s="68" t="s">
        <v>72</v>
      </c>
      <c r="E1038" s="71" t="str">
        <f t="shared" si="6"/>
        <v>301020241185</v>
      </c>
      <c r="F1038" s="68">
        <v>9826040</v>
      </c>
      <c r="G1038" s="68"/>
      <c r="H1038" s="68"/>
      <c r="I1038" s="68" t="s">
        <v>6545</v>
      </c>
      <c r="J1038" s="68" t="s">
        <v>6546</v>
      </c>
      <c r="K1038" s="108" t="s">
        <v>6547</v>
      </c>
      <c r="L1038" s="68" t="s">
        <v>6548</v>
      </c>
      <c r="M1038" s="68" t="s">
        <v>3322</v>
      </c>
      <c r="N1038" s="71">
        <v>5511991161806</v>
      </c>
      <c r="O1038" s="71"/>
      <c r="P1038" s="71"/>
      <c r="Q1038" s="68" t="s">
        <v>1749</v>
      </c>
      <c r="R1038" s="68" t="str" cm="1">
        <f t="array" ref="R1038">_xlfn.IFS(BaseClientes[[#This Row],[tipoDeCliente]]="ADVISOR","ADVISOR",BaseClientes[[#This Row],[tipoDeCliente]]="FAMILIA","RETENCAO",BaseClientes[[#This Row],[tipoDeCliente]]="RETENCAO","RETENCAO",BaseClientes[[#This Row],[tipoDeCliente]]="NORMAL","CONSULTORIA",BaseClientes[[#This Row],[tipoDeCliente]]="HIBRIDO","CONSULTORIA")</f>
        <v>CONSULTORIA</v>
      </c>
      <c r="S1038" s="68" t="s">
        <v>2799</v>
      </c>
      <c r="T1038" s="68" t="s">
        <v>185</v>
      </c>
      <c r="U1038" s="68" t="s">
        <v>6549</v>
      </c>
      <c r="V1038" s="71">
        <v>5511991161806</v>
      </c>
      <c r="W1038" s="69">
        <v>45595</v>
      </c>
      <c r="X1038" s="69"/>
      <c r="Y1038" s="68" t="s">
        <v>3824</v>
      </c>
      <c r="Z1038" s="68" t="s">
        <v>6548</v>
      </c>
      <c r="AA1038" s="68" t="s">
        <v>3322</v>
      </c>
      <c r="AB1038" s="68" t="s">
        <v>6550</v>
      </c>
      <c r="AC1038" s="68"/>
      <c r="AD1038" s="68" t="s">
        <v>54</v>
      </c>
      <c r="AE1038" s="68" t="s">
        <v>176</v>
      </c>
      <c r="AF1038" s="72">
        <v>1</v>
      </c>
      <c r="AG1038" s="68">
        <v>8</v>
      </c>
      <c r="AH1038" s="68" t="s">
        <v>54</v>
      </c>
      <c r="AI1038" s="68" t="s">
        <v>56</v>
      </c>
      <c r="AJ1038" s="68" t="s">
        <v>54</v>
      </c>
      <c r="AK1038" s="68" t="str" cm="1">
        <f t="array" ref="AK10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8" s="69" t="s">
        <v>58</v>
      </c>
      <c r="AM1038" s="69"/>
    </row>
    <row r="1039" spans="1:39" ht="15" customHeight="1" x14ac:dyDescent="0.3">
      <c r="A1039" s="68">
        <v>1186</v>
      </c>
      <c r="B1039" s="68" t="s">
        <v>6498</v>
      </c>
      <c r="C1039" s="69">
        <v>30078</v>
      </c>
      <c r="D1039" s="68" t="s">
        <v>40</v>
      </c>
      <c r="E1039" s="71" t="str">
        <f t="shared" si="6"/>
        <v>291020241186</v>
      </c>
      <c r="F1039" s="68">
        <v>9158494</v>
      </c>
      <c r="G1039" s="68"/>
      <c r="H1039" s="68"/>
      <c r="I1039" s="68" t="s">
        <v>6531</v>
      </c>
      <c r="J1039" s="68" t="s">
        <v>6500</v>
      </c>
      <c r="K1039" s="118" t="s">
        <v>6501</v>
      </c>
      <c r="L1039" s="68" t="s">
        <v>6532</v>
      </c>
      <c r="M1039" s="68" t="s">
        <v>6498</v>
      </c>
      <c r="N1039" s="71">
        <v>551989105219</v>
      </c>
      <c r="O1039" s="71"/>
      <c r="P1039" s="71"/>
      <c r="Q1039" s="68" t="s">
        <v>66</v>
      </c>
      <c r="R1039" s="68" t="str" cm="1">
        <f t="array" ref="R1039">_xlfn.IFS(BaseClientes[[#This Row],[tipoDeCliente]]="ADVISOR","ADVISOR",BaseClientes[[#This Row],[tipoDeCliente]]="FAMILIA","RETENCAO",BaseClientes[[#This Row],[tipoDeCliente]]="RETENCAO","RETENCAO",BaseClientes[[#This Row],[tipoDeCliente]]="NORMAL","CONSULTORIA",BaseClientes[[#This Row],[tipoDeCliente]]="HIBRIDO","CONSULTORIA")</f>
        <v>CONSULTORIA</v>
      </c>
      <c r="S1039" s="68" t="s">
        <v>49</v>
      </c>
      <c r="T1039" s="68" t="s">
        <v>50</v>
      </c>
      <c r="U1039" s="68" t="s">
        <v>6502</v>
      </c>
      <c r="V1039" s="71">
        <v>551989105219</v>
      </c>
      <c r="W1039" s="69">
        <v>45594</v>
      </c>
      <c r="X1039" s="69"/>
      <c r="Y1039" s="68" t="s">
        <v>6525</v>
      </c>
      <c r="Z1039" s="68" t="s">
        <v>6485</v>
      </c>
      <c r="AA1039" s="68" t="s">
        <v>3321</v>
      </c>
      <c r="AB1039" s="68" t="s">
        <v>3894</v>
      </c>
      <c r="AC1039" s="68"/>
      <c r="AD1039" s="68"/>
      <c r="AE1039" s="68" t="s">
        <v>176</v>
      </c>
      <c r="AF1039" s="72">
        <v>1</v>
      </c>
      <c r="AG1039" s="68">
        <v>9</v>
      </c>
      <c r="AH1039" s="68" t="s">
        <v>54</v>
      </c>
      <c r="AI1039" s="68" t="s">
        <v>56</v>
      </c>
      <c r="AJ1039" s="68" t="s">
        <v>54</v>
      </c>
      <c r="AK1039" s="68" t="str" cm="1">
        <f t="array" ref="AK10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9" s="69" t="s">
        <v>58</v>
      </c>
      <c r="AM1039" s="69"/>
    </row>
    <row r="1040" spans="1:39" ht="15" customHeight="1" x14ac:dyDescent="0.3">
      <c r="A1040" s="68">
        <v>1187</v>
      </c>
      <c r="B1040" s="68" t="s">
        <v>6564</v>
      </c>
      <c r="C1040" s="69">
        <v>32933</v>
      </c>
      <c r="D1040" s="68" t="s">
        <v>72</v>
      </c>
      <c r="E1040" s="71" t="str">
        <f t="shared" si="6"/>
        <v>311020241187</v>
      </c>
      <c r="F1040" s="68">
        <v>2695941</v>
      </c>
      <c r="G1040" s="68"/>
      <c r="H1040" s="68"/>
      <c r="I1040" s="68" t="s">
        <v>6565</v>
      </c>
      <c r="J1040" s="68" t="s">
        <v>6566</v>
      </c>
      <c r="K1040" s="108" t="s">
        <v>6077</v>
      </c>
      <c r="L1040" s="68" t="s">
        <v>6567</v>
      </c>
      <c r="M1040" s="68" t="s">
        <v>6564</v>
      </c>
      <c r="N1040" s="71">
        <v>558199268624</v>
      </c>
      <c r="O1040" s="71"/>
      <c r="P1040" s="71"/>
      <c r="Q1040" s="68" t="s">
        <v>1749</v>
      </c>
      <c r="R1040" s="68" t="str" cm="1">
        <f t="array" ref="R1040">_xlfn.IFS(BaseClientes[[#This Row],[tipoDeCliente]]="ADVISOR","ADVISOR",BaseClientes[[#This Row],[tipoDeCliente]]="FAMILIA","RETENCAO",BaseClientes[[#This Row],[tipoDeCliente]]="RETENCAO","RETENCAO",BaseClientes[[#This Row],[tipoDeCliente]]="NORMAL","CONSULTORIA",BaseClientes[[#This Row],[tipoDeCliente]]="HIBRIDO","CONSULTORIA")</f>
        <v>CONSULTORIA</v>
      </c>
      <c r="S1040" s="68" t="s">
        <v>49</v>
      </c>
      <c r="T1040" s="68" t="s">
        <v>50</v>
      </c>
      <c r="U1040" s="68" t="s">
        <v>51</v>
      </c>
      <c r="V1040" s="71">
        <v>558199268624</v>
      </c>
      <c r="W1040" s="69">
        <v>45596</v>
      </c>
      <c r="X1040" s="69"/>
      <c r="Y1040" s="68" t="s">
        <v>3779</v>
      </c>
      <c r="Z1040" s="68" t="s">
        <v>6078</v>
      </c>
      <c r="AA1040" s="68" t="s">
        <v>3324</v>
      </c>
      <c r="AB1040" s="68" t="s">
        <v>89</v>
      </c>
      <c r="AC1040" s="68"/>
      <c r="AD1040" s="68"/>
      <c r="AE1040" s="68" t="s">
        <v>176</v>
      </c>
      <c r="AF1040" s="72">
        <v>1</v>
      </c>
      <c r="AG1040" s="68">
        <v>8</v>
      </c>
      <c r="AH1040" s="68" t="s">
        <v>54</v>
      </c>
      <c r="AI1040" s="68" t="s">
        <v>56</v>
      </c>
      <c r="AJ1040" s="68" t="s">
        <v>54</v>
      </c>
      <c r="AK1040" s="68" t="str" cm="1">
        <f t="array" ref="AK10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0" s="69" t="s">
        <v>58</v>
      </c>
      <c r="AM1040" s="69"/>
    </row>
    <row r="1041" spans="1:39" ht="15" customHeight="1" x14ac:dyDescent="0.3">
      <c r="A1041" s="68">
        <v>1188</v>
      </c>
      <c r="B1041" s="68" t="s">
        <v>6479</v>
      </c>
      <c r="C1041" s="69"/>
      <c r="D1041" s="68" t="s">
        <v>84</v>
      </c>
      <c r="E1041" s="71" t="str">
        <f t="shared" si="6"/>
        <v>291020241188</v>
      </c>
      <c r="F1041" s="68">
        <v>9075837</v>
      </c>
      <c r="G1041" s="68"/>
      <c r="H1041" s="68"/>
      <c r="I1041" s="68" t="s">
        <v>6543</v>
      </c>
      <c r="J1041" s="68" t="s">
        <v>6481</v>
      </c>
      <c r="K1041" s="108" t="s">
        <v>6482</v>
      </c>
      <c r="L1041" s="68" t="s">
        <v>6544</v>
      </c>
      <c r="M1041" s="68" t="s">
        <v>6479</v>
      </c>
      <c r="N1041" s="71">
        <v>5581991487790</v>
      </c>
      <c r="O1041" s="71"/>
      <c r="P1041" s="71"/>
      <c r="Q1041" s="68" t="s">
        <v>66</v>
      </c>
      <c r="R1041" s="68" t="str" cm="1">
        <f t="array" ref="R1041">_xlfn.IFS(BaseClientes[[#This Row],[tipoDeCliente]]="ADVISOR","ADVISOR",BaseClientes[[#This Row],[tipoDeCliente]]="FAMILIA","RETENCAO",BaseClientes[[#This Row],[tipoDeCliente]]="RETENCAO","RETENCAO",BaseClientes[[#This Row],[tipoDeCliente]]="NORMAL","CONSULTORIA",BaseClientes[[#This Row],[tipoDeCliente]]="HIBRIDO","CONSULTORIA")</f>
        <v>CONSULTORIA</v>
      </c>
      <c r="S1041" s="68" t="s">
        <v>49</v>
      </c>
      <c r="T1041" s="68" t="s">
        <v>50</v>
      </c>
      <c r="U1041" s="68" t="s">
        <v>6484</v>
      </c>
      <c r="V1041" s="71">
        <v>5581991487790</v>
      </c>
      <c r="W1041" s="69">
        <v>45594</v>
      </c>
      <c r="X1041" s="69"/>
      <c r="Y1041" s="68" t="s">
        <v>6525</v>
      </c>
      <c r="Z1041" s="68" t="s">
        <v>6485</v>
      </c>
      <c r="AA1041" s="68" t="s">
        <v>3321</v>
      </c>
      <c r="AB1041" s="68" t="s">
        <v>89</v>
      </c>
      <c r="AC1041" s="68"/>
      <c r="AD1041" s="68"/>
      <c r="AE1041" s="68" t="s">
        <v>176</v>
      </c>
      <c r="AF1041" s="72">
        <v>1</v>
      </c>
      <c r="AG1041" s="68">
        <v>9</v>
      </c>
      <c r="AH1041" s="68" t="s">
        <v>54</v>
      </c>
      <c r="AI1041" s="68" t="s">
        <v>56</v>
      </c>
      <c r="AJ1041" s="68" t="s">
        <v>54</v>
      </c>
      <c r="AK1041" s="68" t="str" cm="1">
        <f t="array" ref="AK10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1" s="69" t="s">
        <v>58</v>
      </c>
      <c r="AM1041" s="69"/>
    </row>
    <row r="1042" spans="1:39" ht="15" customHeight="1" x14ac:dyDescent="0.3">
      <c r="A1042" s="68">
        <v>1189</v>
      </c>
      <c r="B1042" s="68" t="s">
        <v>6486</v>
      </c>
      <c r="C1042" s="69"/>
      <c r="D1042" s="68" t="s">
        <v>84</v>
      </c>
      <c r="E1042" s="71" t="str">
        <f t="shared" si="6"/>
        <v>291020241189</v>
      </c>
      <c r="F1042" s="68">
        <v>9054250</v>
      </c>
      <c r="G1042" s="68"/>
      <c r="H1042" s="68"/>
      <c r="I1042" s="68" t="s">
        <v>6541</v>
      </c>
      <c r="J1042" s="68" t="s">
        <v>6488</v>
      </c>
      <c r="K1042" s="108" t="s">
        <v>6482</v>
      </c>
      <c r="L1042" s="68" t="s">
        <v>6542</v>
      </c>
      <c r="M1042" s="68" t="s">
        <v>6486</v>
      </c>
      <c r="N1042" s="71">
        <v>5581991487790</v>
      </c>
      <c r="O1042" s="71"/>
      <c r="P1042" s="71"/>
      <c r="Q1042" s="68" t="s">
        <v>66</v>
      </c>
      <c r="R1042" s="68" t="str" cm="1">
        <f t="array" ref="R1042">_xlfn.IFS(BaseClientes[[#This Row],[tipoDeCliente]]="ADVISOR","ADVISOR",BaseClientes[[#This Row],[tipoDeCliente]]="FAMILIA","RETENCAO",BaseClientes[[#This Row],[tipoDeCliente]]="RETENCAO","RETENCAO",BaseClientes[[#This Row],[tipoDeCliente]]="NORMAL","CONSULTORIA",BaseClientes[[#This Row],[tipoDeCliente]]="HIBRIDO","CONSULTORIA")</f>
        <v>CONSULTORIA</v>
      </c>
      <c r="S1042" s="68" t="s">
        <v>49</v>
      </c>
      <c r="T1042" s="68" t="s">
        <v>50</v>
      </c>
      <c r="U1042" s="68" t="s">
        <v>6489</v>
      </c>
      <c r="V1042" s="71">
        <v>5581991487790</v>
      </c>
      <c r="W1042" s="69">
        <v>45594</v>
      </c>
      <c r="X1042" s="69"/>
      <c r="Y1042" s="68" t="s">
        <v>6525</v>
      </c>
      <c r="Z1042" s="68" t="s">
        <v>6485</v>
      </c>
      <c r="AA1042" s="68" t="s">
        <v>3321</v>
      </c>
      <c r="AB1042" s="68" t="s">
        <v>89</v>
      </c>
      <c r="AC1042" s="68"/>
      <c r="AD1042" s="68"/>
      <c r="AE1042" s="68" t="s">
        <v>176</v>
      </c>
      <c r="AF1042" s="72">
        <v>1</v>
      </c>
      <c r="AG1042" s="68">
        <v>9</v>
      </c>
      <c r="AH1042" s="68" t="s">
        <v>54</v>
      </c>
      <c r="AI1042" s="68" t="s">
        <v>56</v>
      </c>
      <c r="AJ1042" s="68" t="s">
        <v>54</v>
      </c>
      <c r="AK1042" s="68" t="str" cm="1">
        <f t="array" ref="AK10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2" s="69" t="s">
        <v>58</v>
      </c>
      <c r="AM1042" s="69"/>
    </row>
    <row r="1043" spans="1:39" ht="15" customHeight="1" x14ac:dyDescent="0.3">
      <c r="A1043" s="68">
        <v>1190</v>
      </c>
      <c r="B1043" s="68" t="s">
        <v>6490</v>
      </c>
      <c r="C1043" s="69"/>
      <c r="D1043" s="68" t="s">
        <v>84</v>
      </c>
      <c r="E1043" s="71" t="str">
        <f t="shared" si="6"/>
        <v>291020241190</v>
      </c>
      <c r="F1043" s="68">
        <v>9048202</v>
      </c>
      <c r="G1043" s="68"/>
      <c r="H1043" s="68"/>
      <c r="I1043" s="68" t="s">
        <v>6523</v>
      </c>
      <c r="J1043" s="68" t="s">
        <v>6492</v>
      </c>
      <c r="K1043" s="108" t="s">
        <v>6482</v>
      </c>
      <c r="L1043" s="68" t="s">
        <v>6524</v>
      </c>
      <c r="M1043" s="68" t="s">
        <v>6490</v>
      </c>
      <c r="N1043" s="71">
        <v>5581991487790</v>
      </c>
      <c r="O1043" s="71"/>
      <c r="P1043" s="71"/>
      <c r="Q1043" s="68" t="s">
        <v>66</v>
      </c>
      <c r="R1043" s="68" t="str" cm="1">
        <f t="array" ref="R1043">_xlfn.IFS(BaseClientes[[#This Row],[tipoDeCliente]]="ADVISOR","ADVISOR",BaseClientes[[#This Row],[tipoDeCliente]]="FAMILIA","RETENCAO",BaseClientes[[#This Row],[tipoDeCliente]]="RETENCAO","RETENCAO",BaseClientes[[#This Row],[tipoDeCliente]]="NORMAL","CONSULTORIA",BaseClientes[[#This Row],[tipoDeCliente]]="HIBRIDO","CONSULTORIA")</f>
        <v>CONSULTORIA</v>
      </c>
      <c r="S1043" s="68" t="s">
        <v>49</v>
      </c>
      <c r="T1043" s="68" t="s">
        <v>50</v>
      </c>
      <c r="U1043" s="68" t="s">
        <v>6493</v>
      </c>
      <c r="V1043" s="71">
        <v>5581991487790</v>
      </c>
      <c r="W1043" s="69">
        <v>45594</v>
      </c>
      <c r="X1043" s="69"/>
      <c r="Y1043" s="68" t="s">
        <v>6525</v>
      </c>
      <c r="Z1043" s="68" t="s">
        <v>6485</v>
      </c>
      <c r="AA1043" s="68" t="s">
        <v>3321</v>
      </c>
      <c r="AB1043" s="68" t="s">
        <v>89</v>
      </c>
      <c r="AC1043" s="68"/>
      <c r="AD1043" s="68"/>
      <c r="AE1043" s="68" t="s">
        <v>176</v>
      </c>
      <c r="AF1043" s="72">
        <v>1</v>
      </c>
      <c r="AG1043" s="68">
        <v>9</v>
      </c>
      <c r="AH1043" s="68" t="s">
        <v>54</v>
      </c>
      <c r="AI1043" s="68" t="s">
        <v>56</v>
      </c>
      <c r="AJ1043" s="68" t="s">
        <v>54</v>
      </c>
      <c r="AK1043" s="68" t="str" cm="1">
        <f t="array" ref="AK10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3" s="69" t="s">
        <v>58</v>
      </c>
      <c r="AM1043" s="69"/>
    </row>
    <row r="1044" spans="1:39" ht="15" customHeight="1" x14ac:dyDescent="0.3">
      <c r="A1044" s="68">
        <v>1191</v>
      </c>
      <c r="B1044" s="68" t="s">
        <v>6494</v>
      </c>
      <c r="C1044" s="69"/>
      <c r="D1044" s="68" t="s">
        <v>84</v>
      </c>
      <c r="E1044" s="71" t="str">
        <f t="shared" si="6"/>
        <v>291020241191</v>
      </c>
      <c r="F1044" s="68">
        <v>9048354</v>
      </c>
      <c r="G1044" s="68"/>
      <c r="H1044" s="68"/>
      <c r="I1044" s="68" t="s">
        <v>6537</v>
      </c>
      <c r="J1044" s="68" t="s">
        <v>6496</v>
      </c>
      <c r="K1044" s="105" t="s">
        <v>6482</v>
      </c>
      <c r="L1044" s="68" t="s">
        <v>6538</v>
      </c>
      <c r="M1044" s="68" t="s">
        <v>6494</v>
      </c>
      <c r="N1044" s="71">
        <v>5581991487790</v>
      </c>
      <c r="O1044" s="71"/>
      <c r="P1044" s="71"/>
      <c r="Q1044" s="68" t="s">
        <v>66</v>
      </c>
      <c r="R1044" s="68" t="str" cm="1">
        <f t="array" ref="R1044">_xlfn.IFS(BaseClientes[[#This Row],[tipoDeCliente]]="ADVISOR","ADVISOR",BaseClientes[[#This Row],[tipoDeCliente]]="FAMILIA","RETENCAO",BaseClientes[[#This Row],[tipoDeCliente]]="RETENCAO","RETENCAO",BaseClientes[[#This Row],[tipoDeCliente]]="NORMAL","CONSULTORIA",BaseClientes[[#This Row],[tipoDeCliente]]="HIBRIDO","CONSULTORIA")</f>
        <v>CONSULTORIA</v>
      </c>
      <c r="S1044" s="68" t="s">
        <v>49</v>
      </c>
      <c r="T1044" s="68" t="s">
        <v>50</v>
      </c>
      <c r="U1044" s="68" t="s">
        <v>6497</v>
      </c>
      <c r="V1044" s="71">
        <v>5581991487790</v>
      </c>
      <c r="W1044" s="69">
        <v>45594</v>
      </c>
      <c r="X1044" s="69"/>
      <c r="Y1044" s="68" t="s">
        <v>6525</v>
      </c>
      <c r="Z1044" s="68" t="s">
        <v>6485</v>
      </c>
      <c r="AA1044" s="68" t="s">
        <v>3321</v>
      </c>
      <c r="AB1044" s="68" t="s">
        <v>89</v>
      </c>
      <c r="AC1044" s="68"/>
      <c r="AD1044" s="68"/>
      <c r="AE1044" s="68" t="s">
        <v>176</v>
      </c>
      <c r="AF1044" s="72">
        <v>1</v>
      </c>
      <c r="AG1044" s="68">
        <v>9</v>
      </c>
      <c r="AH1044" s="68" t="s">
        <v>54</v>
      </c>
      <c r="AI1044" s="68" t="s">
        <v>56</v>
      </c>
      <c r="AJ1044" s="68" t="s">
        <v>54</v>
      </c>
      <c r="AK1044" s="68" t="str" cm="1">
        <f t="array" ref="AK10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4" s="69" t="s">
        <v>58</v>
      </c>
      <c r="AM1044" s="69"/>
    </row>
    <row r="1045" spans="1:39" ht="15" customHeight="1" x14ac:dyDescent="0.3">
      <c r="A1045" s="68">
        <v>1192</v>
      </c>
      <c r="B1045" s="68" t="s">
        <v>3323</v>
      </c>
      <c r="C1045" s="69">
        <v>32604</v>
      </c>
      <c r="D1045" s="68" t="s">
        <v>40</v>
      </c>
      <c r="E1045" s="71" t="str">
        <f t="shared" si="6"/>
        <v>311020241192</v>
      </c>
      <c r="F1045" s="68">
        <v>2540193</v>
      </c>
      <c r="G1045" s="68"/>
      <c r="H1045" s="68"/>
      <c r="I1045" s="68" t="s">
        <v>6559</v>
      </c>
      <c r="J1045" s="68" t="s">
        <v>6560</v>
      </c>
      <c r="K1045" s="105" t="s">
        <v>6561</v>
      </c>
      <c r="L1045" s="68" t="s">
        <v>6562</v>
      </c>
      <c r="M1045" s="68" t="s">
        <v>3323</v>
      </c>
      <c r="N1045" s="71">
        <v>5587999188732</v>
      </c>
      <c r="O1045" s="71"/>
      <c r="P1045" s="71"/>
      <c r="Q1045" s="68" t="s">
        <v>66</v>
      </c>
      <c r="R1045" s="68" t="str" cm="1">
        <f t="array" ref="R1045">_xlfn.IFS(BaseClientes[[#This Row],[tipoDeCliente]]="ADVISOR","ADVISOR",BaseClientes[[#This Row],[tipoDeCliente]]="FAMILIA","RETENCAO",BaseClientes[[#This Row],[tipoDeCliente]]="RETENCAO","RETENCAO",BaseClientes[[#This Row],[tipoDeCliente]]="NORMAL","CONSULTORIA",BaseClientes[[#This Row],[tipoDeCliente]]="HIBRIDO","CONSULTORIA")</f>
        <v>CONSULTORIA</v>
      </c>
      <c r="S1045" s="68" t="s">
        <v>49</v>
      </c>
      <c r="T1045" s="68" t="s">
        <v>50</v>
      </c>
      <c r="U1045" s="68" t="s">
        <v>6563</v>
      </c>
      <c r="V1045" s="71">
        <v>5587999188732</v>
      </c>
      <c r="W1045" s="69">
        <v>45596</v>
      </c>
      <c r="X1045" s="69"/>
      <c r="Y1045" s="68" t="s">
        <v>3827</v>
      </c>
      <c r="Z1045" s="68" t="s">
        <v>6562</v>
      </c>
      <c r="AA1045" s="68" t="s">
        <v>3323</v>
      </c>
      <c r="AB1045" s="68" t="s">
        <v>3893</v>
      </c>
      <c r="AC1045" s="68"/>
      <c r="AD1045" s="68" t="s">
        <v>54</v>
      </c>
      <c r="AE1045" s="68" t="s">
        <v>176</v>
      </c>
      <c r="AF1045" s="72">
        <v>1</v>
      </c>
      <c r="AG1045" s="68">
        <v>9</v>
      </c>
      <c r="AH1045" s="68" t="s">
        <v>54</v>
      </c>
      <c r="AI1045" s="68" t="s">
        <v>56</v>
      </c>
      <c r="AJ1045" s="68" t="s">
        <v>54</v>
      </c>
      <c r="AK1045" s="68" t="str" cm="1">
        <f t="array" ref="AK10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5" s="69" t="s">
        <v>58</v>
      </c>
      <c r="AM1045" s="69"/>
    </row>
    <row r="1046" spans="1:39" ht="15" customHeight="1" x14ac:dyDescent="0.3">
      <c r="A1046" s="68">
        <v>1193</v>
      </c>
      <c r="B1046" s="68" t="s">
        <v>6503</v>
      </c>
      <c r="C1046" s="69"/>
      <c r="D1046" s="68" t="s">
        <v>84</v>
      </c>
      <c r="E1046" s="71" t="str">
        <f t="shared" si="6"/>
        <v>291020241193</v>
      </c>
      <c r="F1046" s="68">
        <v>9049247</v>
      </c>
      <c r="G1046" s="68"/>
      <c r="H1046" s="68"/>
      <c r="I1046" s="68" t="s">
        <v>6528</v>
      </c>
      <c r="J1046" s="68" t="s">
        <v>6505</v>
      </c>
      <c r="K1046" s="108" t="s">
        <v>6482</v>
      </c>
      <c r="L1046" s="68" t="s">
        <v>6485</v>
      </c>
      <c r="M1046" s="68" t="s">
        <v>6503</v>
      </c>
      <c r="N1046" s="71">
        <v>5581991487790</v>
      </c>
      <c r="O1046" s="71"/>
      <c r="P1046" s="71"/>
      <c r="Q1046" s="68" t="s">
        <v>66</v>
      </c>
      <c r="R1046" s="68" t="str" cm="1">
        <f t="array" ref="R1046">_xlfn.IFS(BaseClientes[[#This Row],[tipoDeCliente]]="ADVISOR","ADVISOR",BaseClientes[[#This Row],[tipoDeCliente]]="FAMILIA","RETENCAO",BaseClientes[[#This Row],[tipoDeCliente]]="RETENCAO","RETENCAO",BaseClientes[[#This Row],[tipoDeCliente]]="NORMAL","CONSULTORIA",BaseClientes[[#This Row],[tipoDeCliente]]="HIBRIDO","CONSULTORIA")</f>
        <v>CONSULTORIA</v>
      </c>
      <c r="S1046" s="68" t="s">
        <v>49</v>
      </c>
      <c r="T1046" s="68" t="s">
        <v>50</v>
      </c>
      <c r="U1046" s="68" t="s">
        <v>6506</v>
      </c>
      <c r="V1046" s="71">
        <v>5581991487790</v>
      </c>
      <c r="W1046" s="69">
        <v>45594</v>
      </c>
      <c r="X1046" s="69"/>
      <c r="Y1046" s="68" t="s">
        <v>6525</v>
      </c>
      <c r="Z1046" s="68" t="s">
        <v>6485</v>
      </c>
      <c r="AA1046" s="68" t="s">
        <v>6503</v>
      </c>
      <c r="AB1046" s="68" t="s">
        <v>89</v>
      </c>
      <c r="AC1046" s="68"/>
      <c r="AD1046" s="68"/>
      <c r="AE1046" s="68" t="s">
        <v>176</v>
      </c>
      <c r="AF1046" s="72">
        <v>1</v>
      </c>
      <c r="AG1046" s="68">
        <v>9</v>
      </c>
      <c r="AH1046" s="68" t="s">
        <v>54</v>
      </c>
      <c r="AI1046" s="68" t="s">
        <v>56</v>
      </c>
      <c r="AJ1046" s="68" t="s">
        <v>54</v>
      </c>
      <c r="AK1046" s="68" t="str" cm="1">
        <f t="array" ref="AK10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6" s="69" t="s">
        <v>58</v>
      </c>
      <c r="AM1046" s="69"/>
    </row>
    <row r="1047" spans="1:39" ht="15" customHeight="1" x14ac:dyDescent="0.3">
      <c r="A1047" s="68">
        <v>1194</v>
      </c>
      <c r="B1047" s="68" t="s">
        <v>6507</v>
      </c>
      <c r="C1047" s="69">
        <v>28259</v>
      </c>
      <c r="D1047" s="68" t="s">
        <v>40</v>
      </c>
      <c r="E1047" s="71" t="str">
        <f t="shared" si="6"/>
        <v>291020241194</v>
      </c>
      <c r="F1047" s="68">
        <v>2917585</v>
      </c>
      <c r="G1047" s="68"/>
      <c r="H1047" s="68"/>
      <c r="I1047" s="68" t="s">
        <v>6533</v>
      </c>
      <c r="J1047" s="68" t="s">
        <v>6509</v>
      </c>
      <c r="K1047" s="108" t="s">
        <v>6482</v>
      </c>
      <c r="L1047" s="68" t="s">
        <v>6534</v>
      </c>
      <c r="M1047" s="68" t="s">
        <v>6507</v>
      </c>
      <c r="N1047" s="71">
        <v>5581991487790</v>
      </c>
      <c r="O1047" s="71"/>
      <c r="P1047" s="71"/>
      <c r="Q1047" s="68" t="s">
        <v>66</v>
      </c>
      <c r="R1047" s="68" t="str" cm="1">
        <f t="array" ref="R1047">_xlfn.IFS(BaseClientes[[#This Row],[tipoDeCliente]]="ADVISOR","ADVISOR",BaseClientes[[#This Row],[tipoDeCliente]]="FAMILIA","RETENCAO",BaseClientes[[#This Row],[tipoDeCliente]]="RETENCAO","RETENCAO",BaseClientes[[#This Row],[tipoDeCliente]]="NORMAL","CONSULTORIA",BaseClientes[[#This Row],[tipoDeCliente]]="HIBRIDO","CONSULTORIA")</f>
        <v>CONSULTORIA</v>
      </c>
      <c r="S1047" s="68" t="s">
        <v>317</v>
      </c>
      <c r="T1047" s="68" t="s">
        <v>50</v>
      </c>
      <c r="U1047" s="68" t="s">
        <v>6510</v>
      </c>
      <c r="V1047" s="71">
        <v>5581991487790</v>
      </c>
      <c r="W1047" s="69">
        <v>45594</v>
      </c>
      <c r="X1047" s="69"/>
      <c r="Y1047" s="68" t="s">
        <v>6525</v>
      </c>
      <c r="Z1047" s="68" t="s">
        <v>6485</v>
      </c>
      <c r="AA1047" s="68" t="s">
        <v>3321</v>
      </c>
      <c r="AB1047" s="68" t="s">
        <v>3894</v>
      </c>
      <c r="AC1047" s="68"/>
      <c r="AD1047" s="68"/>
      <c r="AE1047" s="68" t="s">
        <v>176</v>
      </c>
      <c r="AF1047" s="72">
        <v>1</v>
      </c>
      <c r="AG1047" s="68">
        <v>9</v>
      </c>
      <c r="AH1047" s="68" t="s">
        <v>54</v>
      </c>
      <c r="AI1047" s="68" t="s">
        <v>56</v>
      </c>
      <c r="AJ1047" s="68" t="s">
        <v>54</v>
      </c>
      <c r="AK1047" s="68" t="str" cm="1">
        <f t="array" ref="AK10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7" s="69" t="s">
        <v>58</v>
      </c>
      <c r="AM1047" s="69"/>
    </row>
    <row r="1048" spans="1:39" ht="15" customHeight="1" x14ac:dyDescent="0.3">
      <c r="A1048" s="68">
        <v>1195</v>
      </c>
      <c r="B1048" s="68" t="s">
        <v>6507</v>
      </c>
      <c r="C1048" s="69">
        <v>28259</v>
      </c>
      <c r="D1048" s="68" t="s">
        <v>40</v>
      </c>
      <c r="E1048" s="71" t="str">
        <f t="shared" si="6"/>
        <v>291020241195</v>
      </c>
      <c r="F1048" s="68">
        <v>9142003</v>
      </c>
      <c r="G1048" s="68"/>
      <c r="H1048" s="68"/>
      <c r="I1048" s="68" t="s">
        <v>6535</v>
      </c>
      <c r="J1048" s="68" t="s">
        <v>6509</v>
      </c>
      <c r="K1048" s="108" t="s">
        <v>6482</v>
      </c>
      <c r="L1048" s="68" t="s">
        <v>6536</v>
      </c>
      <c r="M1048" s="68" t="s">
        <v>6507</v>
      </c>
      <c r="N1048" s="71">
        <v>5581991487790</v>
      </c>
      <c r="O1048" s="71"/>
      <c r="P1048" s="71"/>
      <c r="Q1048" s="68" t="s">
        <v>66</v>
      </c>
      <c r="R1048" s="68" t="str" cm="1">
        <f t="array" ref="R1048">_xlfn.IFS(BaseClientes[[#This Row],[tipoDeCliente]]="ADVISOR","ADVISOR",BaseClientes[[#This Row],[tipoDeCliente]]="FAMILIA","RETENCAO",BaseClientes[[#This Row],[tipoDeCliente]]="RETENCAO","RETENCAO",BaseClientes[[#This Row],[tipoDeCliente]]="NORMAL","CONSULTORIA",BaseClientes[[#This Row],[tipoDeCliente]]="HIBRIDO","CONSULTORIA")</f>
        <v>CONSULTORIA</v>
      </c>
      <c r="S1048" s="68" t="s">
        <v>317</v>
      </c>
      <c r="T1048" s="68" t="s">
        <v>50</v>
      </c>
      <c r="U1048" s="68" t="s">
        <v>6510</v>
      </c>
      <c r="V1048" s="71">
        <v>5581991487790</v>
      </c>
      <c r="W1048" s="69">
        <v>45594</v>
      </c>
      <c r="X1048" s="69"/>
      <c r="Y1048" s="68" t="s">
        <v>6525</v>
      </c>
      <c r="Z1048" s="68" t="s">
        <v>6485</v>
      </c>
      <c r="AA1048" s="68" t="s">
        <v>3321</v>
      </c>
      <c r="AB1048" s="68" t="s">
        <v>3894</v>
      </c>
      <c r="AC1048" s="68"/>
      <c r="AD1048" s="68"/>
      <c r="AE1048" s="68" t="s">
        <v>176</v>
      </c>
      <c r="AF1048" s="72">
        <v>1</v>
      </c>
      <c r="AG1048" s="68">
        <v>9</v>
      </c>
      <c r="AH1048" s="68" t="s">
        <v>54</v>
      </c>
      <c r="AI1048" s="68" t="s">
        <v>56</v>
      </c>
      <c r="AJ1048" s="68" t="s">
        <v>54</v>
      </c>
      <c r="AK1048" s="68" t="str" cm="1">
        <f t="array" ref="AK10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8" s="69" t="s">
        <v>58</v>
      </c>
      <c r="AM1048" s="69"/>
    </row>
    <row r="1049" spans="1:39" ht="15" customHeight="1" x14ac:dyDescent="0.3">
      <c r="A1049" s="68">
        <v>1196</v>
      </c>
      <c r="B1049" s="68" t="s">
        <v>6511</v>
      </c>
      <c r="C1049" s="69">
        <v>27528</v>
      </c>
      <c r="D1049" s="68" t="s">
        <v>40</v>
      </c>
      <c r="E1049" s="71" t="str">
        <f t="shared" si="6"/>
        <v>291020241196</v>
      </c>
      <c r="F1049" s="68">
        <v>9134235</v>
      </c>
      <c r="G1049" s="68"/>
      <c r="H1049" s="68"/>
      <c r="I1049" s="68" t="s">
        <v>6526</v>
      </c>
      <c r="J1049" s="68" t="s">
        <v>6513</v>
      </c>
      <c r="K1049" s="108" t="s">
        <v>6514</v>
      </c>
      <c r="L1049" s="68" t="s">
        <v>6527</v>
      </c>
      <c r="M1049" s="68" t="s">
        <v>6511</v>
      </c>
      <c r="N1049" s="71">
        <v>5581996884519</v>
      </c>
      <c r="O1049" s="71"/>
      <c r="P1049" s="71"/>
      <c r="Q1049" s="68" t="s">
        <v>66</v>
      </c>
      <c r="R1049" s="68" t="str" cm="1">
        <f t="array" ref="R1049">_xlfn.IFS(BaseClientes[[#This Row],[tipoDeCliente]]="ADVISOR","ADVISOR",BaseClientes[[#This Row],[tipoDeCliente]]="FAMILIA","RETENCAO",BaseClientes[[#This Row],[tipoDeCliente]]="RETENCAO","RETENCAO",BaseClientes[[#This Row],[tipoDeCliente]]="NORMAL","CONSULTORIA",BaseClientes[[#This Row],[tipoDeCliente]]="HIBRIDO","CONSULTORIA")</f>
        <v>CONSULTORIA</v>
      </c>
      <c r="S1049" s="68" t="s">
        <v>49</v>
      </c>
      <c r="T1049" s="68" t="s">
        <v>50</v>
      </c>
      <c r="U1049" s="68" t="s">
        <v>6515</v>
      </c>
      <c r="V1049" s="71">
        <v>5581996884519</v>
      </c>
      <c r="W1049" s="69">
        <v>45594</v>
      </c>
      <c r="X1049" s="69"/>
      <c r="Y1049" s="68" t="s">
        <v>6525</v>
      </c>
      <c r="Z1049" s="68" t="s">
        <v>6485</v>
      </c>
      <c r="AA1049" s="68" t="s">
        <v>6503</v>
      </c>
      <c r="AB1049" s="68" t="s">
        <v>3894</v>
      </c>
      <c r="AC1049" s="68"/>
      <c r="AD1049" s="68"/>
      <c r="AE1049" s="68" t="s">
        <v>176</v>
      </c>
      <c r="AF1049" s="72">
        <v>1</v>
      </c>
      <c r="AG1049" s="68">
        <v>9</v>
      </c>
      <c r="AH1049" s="68" t="s">
        <v>54</v>
      </c>
      <c r="AI1049" s="68" t="s">
        <v>56</v>
      </c>
      <c r="AJ1049" s="68" t="s">
        <v>54</v>
      </c>
      <c r="AK1049" s="68" t="str" cm="1">
        <f t="array" ref="AK10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9" s="69" t="s">
        <v>58</v>
      </c>
      <c r="AM1049" s="69"/>
    </row>
    <row r="1050" spans="1:39" ht="15" customHeight="1" x14ac:dyDescent="0.3">
      <c r="A1050" s="68">
        <v>1197</v>
      </c>
      <c r="B1050" s="68" t="s">
        <v>6516</v>
      </c>
      <c r="C1050" s="69">
        <v>16758</v>
      </c>
      <c r="D1050" s="68" t="s">
        <v>40</v>
      </c>
      <c r="E1050" s="71" t="str">
        <f t="shared" si="6"/>
        <v>291020241197</v>
      </c>
      <c r="F1050" s="68">
        <v>11837718</v>
      </c>
      <c r="G1050" s="68"/>
      <c r="H1050" s="68"/>
      <c r="I1050" s="68" t="s">
        <v>6539</v>
      </c>
      <c r="J1050" s="68" t="s">
        <v>6518</v>
      </c>
      <c r="K1050" s="108" t="s">
        <v>6519</v>
      </c>
      <c r="L1050" s="68" t="s">
        <v>6540</v>
      </c>
      <c r="M1050" s="68" t="s">
        <v>6516</v>
      </c>
      <c r="N1050" s="71">
        <v>5581991487790</v>
      </c>
      <c r="O1050" s="71"/>
      <c r="P1050" s="71"/>
      <c r="Q1050" s="68" t="s">
        <v>66</v>
      </c>
      <c r="R1050" s="68" t="str" cm="1">
        <f t="array" ref="R1050">_xlfn.IFS(BaseClientes[[#This Row],[tipoDeCliente]]="ADVISOR","ADVISOR",BaseClientes[[#This Row],[tipoDeCliente]]="FAMILIA","RETENCAO",BaseClientes[[#This Row],[tipoDeCliente]]="RETENCAO","RETENCAO",BaseClientes[[#This Row],[tipoDeCliente]]="NORMAL","CONSULTORIA",BaseClientes[[#This Row],[tipoDeCliente]]="HIBRIDO","CONSULTORIA")</f>
        <v>CONSULTORIA</v>
      </c>
      <c r="S1050" s="68" t="s">
        <v>49</v>
      </c>
      <c r="T1050" s="68" t="s">
        <v>50</v>
      </c>
      <c r="U1050" s="68" t="s">
        <v>6502</v>
      </c>
      <c r="V1050" s="71">
        <v>5581991487790</v>
      </c>
      <c r="W1050" s="69">
        <v>45594</v>
      </c>
      <c r="X1050" s="69"/>
      <c r="Y1050" s="68" t="s">
        <v>6525</v>
      </c>
      <c r="Z1050" s="68" t="s">
        <v>6485</v>
      </c>
      <c r="AA1050" s="68" t="s">
        <v>6503</v>
      </c>
      <c r="AB1050" s="68" t="s">
        <v>3899</v>
      </c>
      <c r="AC1050" s="68"/>
      <c r="AD1050" s="68"/>
      <c r="AE1050" s="68" t="s">
        <v>176</v>
      </c>
      <c r="AF1050" s="72">
        <v>1</v>
      </c>
      <c r="AG1050" s="68">
        <v>9</v>
      </c>
      <c r="AH1050" s="68" t="s">
        <v>54</v>
      </c>
      <c r="AI1050" s="68" t="s">
        <v>56</v>
      </c>
      <c r="AJ1050" s="68" t="s">
        <v>54</v>
      </c>
      <c r="AK1050" s="68" t="str" cm="1">
        <f t="array" ref="AK10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0" s="69" t="s">
        <v>58</v>
      </c>
      <c r="AM1050" s="69"/>
    </row>
    <row r="1051" spans="1:39" ht="15" customHeight="1" x14ac:dyDescent="0.3">
      <c r="A1051" s="68">
        <v>1198</v>
      </c>
      <c r="B1051" s="68" t="s">
        <v>6520</v>
      </c>
      <c r="C1051" s="69">
        <v>20341</v>
      </c>
      <c r="D1051" s="68" t="s">
        <v>72</v>
      </c>
      <c r="E1051" s="71" t="str">
        <f t="shared" si="6"/>
        <v>291020241198</v>
      </c>
      <c r="F1051" s="68">
        <v>11837537</v>
      </c>
      <c r="G1051" s="68"/>
      <c r="H1051" s="68"/>
      <c r="I1051" s="68" t="s">
        <v>6529</v>
      </c>
      <c r="J1051" s="68" t="s">
        <v>6522</v>
      </c>
      <c r="K1051" s="108" t="s">
        <v>6519</v>
      </c>
      <c r="L1051" s="68" t="s">
        <v>6530</v>
      </c>
      <c r="M1051" s="68" t="s">
        <v>6520</v>
      </c>
      <c r="N1051" s="71">
        <v>5581991487790</v>
      </c>
      <c r="O1051" s="71"/>
      <c r="P1051" s="71"/>
      <c r="Q1051" s="68" t="s">
        <v>66</v>
      </c>
      <c r="R1051" s="68" t="str" cm="1">
        <f t="array" ref="R1051">_xlfn.IFS(BaseClientes[[#This Row],[tipoDeCliente]]="ADVISOR","ADVISOR",BaseClientes[[#This Row],[tipoDeCliente]]="FAMILIA","RETENCAO",BaseClientes[[#This Row],[tipoDeCliente]]="RETENCAO","RETENCAO",BaseClientes[[#This Row],[tipoDeCliente]]="NORMAL","CONSULTORIA",BaseClientes[[#This Row],[tipoDeCliente]]="HIBRIDO","CONSULTORIA")</f>
        <v>CONSULTORIA</v>
      </c>
      <c r="S1051" s="68" t="s">
        <v>49</v>
      </c>
      <c r="T1051" s="68" t="s">
        <v>50</v>
      </c>
      <c r="U1051" s="68" t="s">
        <v>6502</v>
      </c>
      <c r="V1051" s="71">
        <v>5581991487790</v>
      </c>
      <c r="W1051" s="69">
        <v>45594</v>
      </c>
      <c r="X1051" s="69"/>
      <c r="Y1051" s="68" t="s">
        <v>6525</v>
      </c>
      <c r="Z1051" s="68" t="s">
        <v>6485</v>
      </c>
      <c r="AA1051" s="68" t="s">
        <v>6503</v>
      </c>
      <c r="AB1051" s="68" t="s">
        <v>3899</v>
      </c>
      <c r="AC1051" s="68"/>
      <c r="AD1051" s="68"/>
      <c r="AE1051" s="68" t="s">
        <v>176</v>
      </c>
      <c r="AF1051" s="72">
        <v>1</v>
      </c>
      <c r="AG1051" s="68">
        <v>9</v>
      </c>
      <c r="AH1051" s="68" t="s">
        <v>54</v>
      </c>
      <c r="AI1051" s="68" t="s">
        <v>56</v>
      </c>
      <c r="AJ1051" s="68" t="s">
        <v>54</v>
      </c>
      <c r="AK1051" s="68" t="str" cm="1">
        <f t="array" ref="AK10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1" s="69" t="s">
        <v>58</v>
      </c>
      <c r="AM1051" s="69"/>
    </row>
    <row r="1052" spans="1:39" ht="15" customHeight="1" x14ac:dyDescent="0.3">
      <c r="A1052" s="68">
        <v>1199</v>
      </c>
      <c r="B1052" s="68" t="s">
        <v>3325</v>
      </c>
      <c r="C1052" s="69">
        <v>30920</v>
      </c>
      <c r="D1052" s="68" t="s">
        <v>40</v>
      </c>
      <c r="E1052" s="71" t="str">
        <f t="shared" si="6"/>
        <v>011120241199</v>
      </c>
      <c r="F1052" s="68">
        <v>3192179</v>
      </c>
      <c r="G1052" s="68">
        <v>4848889</v>
      </c>
      <c r="H1052" s="68"/>
      <c r="I1052" s="68" t="s">
        <v>6568</v>
      </c>
      <c r="J1052" s="68" t="s">
        <v>6569</v>
      </c>
      <c r="K1052" s="108" t="s">
        <v>6570</v>
      </c>
      <c r="L1052" s="68" t="s">
        <v>6571</v>
      </c>
      <c r="M1052" s="68" t="s">
        <v>3325</v>
      </c>
      <c r="N1052" s="71">
        <v>5581999756111</v>
      </c>
      <c r="O1052" s="71"/>
      <c r="P1052" s="71"/>
      <c r="Q1052" s="68" t="s">
        <v>66</v>
      </c>
      <c r="R1052" s="68" t="str" cm="1">
        <f t="array" ref="R1052">_xlfn.IFS(BaseClientes[[#This Row],[tipoDeCliente]]="ADVISOR","ADVISOR",BaseClientes[[#This Row],[tipoDeCliente]]="FAMILIA","RETENCAO",BaseClientes[[#This Row],[tipoDeCliente]]="RETENCAO","RETENCAO",BaseClientes[[#This Row],[tipoDeCliente]]="NORMAL","CONSULTORIA",BaseClientes[[#This Row],[tipoDeCliente]]="HIBRIDO","CONSULTORIA")</f>
        <v>CONSULTORIA</v>
      </c>
      <c r="S1052" s="68" t="s">
        <v>49</v>
      </c>
      <c r="T1052" s="68" t="s">
        <v>50</v>
      </c>
      <c r="U1052" s="68" t="s">
        <v>4574</v>
      </c>
      <c r="V1052" s="71">
        <v>5581999756111</v>
      </c>
      <c r="W1052" s="69">
        <v>45597</v>
      </c>
      <c r="X1052" s="69"/>
      <c r="Y1052" s="68" t="s">
        <v>3830</v>
      </c>
      <c r="Z1052" s="68" t="s">
        <v>6571</v>
      </c>
      <c r="AA1052" s="68" t="s">
        <v>3325</v>
      </c>
      <c r="AB1052" s="68" t="s">
        <v>3893</v>
      </c>
      <c r="AC1052" s="68"/>
      <c r="AD1052" s="68"/>
      <c r="AE1052" s="68" t="s">
        <v>176</v>
      </c>
      <c r="AF1052" s="72">
        <v>1</v>
      </c>
      <c r="AG1052" s="68">
        <v>9</v>
      </c>
      <c r="AH1052" s="68" t="s">
        <v>54</v>
      </c>
      <c r="AI1052" s="68" t="s">
        <v>56</v>
      </c>
      <c r="AJ1052" s="68" t="s">
        <v>54</v>
      </c>
      <c r="AK1052" s="68" t="str" cm="1">
        <f t="array" ref="AK10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2" s="69" t="s">
        <v>58</v>
      </c>
      <c r="AM1052" s="69"/>
    </row>
    <row r="1053" spans="1:39" ht="15" customHeight="1" x14ac:dyDescent="0.3">
      <c r="A1053" s="68">
        <v>1200</v>
      </c>
      <c r="B1053" s="68" t="s">
        <v>3326</v>
      </c>
      <c r="C1053" s="69">
        <v>26359</v>
      </c>
      <c r="D1053" s="68" t="s">
        <v>72</v>
      </c>
      <c r="E1053" s="71" t="str">
        <f t="shared" si="6"/>
        <v>061120241200</v>
      </c>
      <c r="F1053" s="68"/>
      <c r="G1053" s="68">
        <v>8131517</v>
      </c>
      <c r="H1053" s="68" t="s">
        <v>6572</v>
      </c>
      <c r="I1053" s="68" t="s">
        <v>6573</v>
      </c>
      <c r="J1053" s="68" t="s">
        <v>6574</v>
      </c>
      <c r="K1053" s="105" t="s">
        <v>6575</v>
      </c>
      <c r="L1053" s="68" t="s">
        <v>6576</v>
      </c>
      <c r="M1053" s="68" t="s">
        <v>3326</v>
      </c>
      <c r="N1053" s="71">
        <v>5548991457650</v>
      </c>
      <c r="O1053" s="71"/>
      <c r="P1053" s="71"/>
      <c r="Q1053" s="68" t="s">
        <v>1749</v>
      </c>
      <c r="R1053" s="68" t="str" cm="1">
        <f t="array" ref="R1053">_xlfn.IFS(BaseClientes[[#This Row],[tipoDeCliente]]="ADVISOR","ADVISOR",BaseClientes[[#This Row],[tipoDeCliente]]="FAMILIA","RETENCAO",BaseClientes[[#This Row],[tipoDeCliente]]="RETENCAO","RETENCAO",BaseClientes[[#This Row],[tipoDeCliente]]="NORMAL","CONSULTORIA",BaseClientes[[#This Row],[tipoDeCliente]]="HIBRIDO","CONSULTORIA")</f>
        <v>CONSULTORIA</v>
      </c>
      <c r="S1053" s="68" t="s">
        <v>6577</v>
      </c>
      <c r="T1053" s="68" t="s">
        <v>2898</v>
      </c>
      <c r="U1053" s="68" t="s">
        <v>6578</v>
      </c>
      <c r="V1053" s="71">
        <v>5548991457650</v>
      </c>
      <c r="W1053" s="69">
        <v>45602</v>
      </c>
      <c r="X1053" s="69"/>
      <c r="Y1053" s="68" t="s">
        <v>2493</v>
      </c>
      <c r="Z1053" s="68" t="s">
        <v>6576</v>
      </c>
      <c r="AA1053" s="68" t="s">
        <v>3326</v>
      </c>
      <c r="AB1053" s="68" t="s">
        <v>3902</v>
      </c>
      <c r="AC1053" s="68"/>
      <c r="AD1053" s="68"/>
      <c r="AE1053" s="68" t="s">
        <v>176</v>
      </c>
      <c r="AF1053" s="72">
        <v>1</v>
      </c>
      <c r="AG1053" s="68">
        <v>9</v>
      </c>
      <c r="AH1053" s="68" t="s">
        <v>54</v>
      </c>
      <c r="AI1053" s="68" t="s">
        <v>56</v>
      </c>
      <c r="AJ1053" s="68" t="s">
        <v>54</v>
      </c>
      <c r="AK1053" s="68" t="str" cm="1">
        <f t="array" ref="AK10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3" s="69" t="s">
        <v>58</v>
      </c>
      <c r="AM1053" s="69"/>
    </row>
    <row r="1054" spans="1:39" ht="15" customHeight="1" x14ac:dyDescent="0.3">
      <c r="A1054" s="68">
        <v>1201</v>
      </c>
      <c r="B1054" s="68" t="s">
        <v>3327</v>
      </c>
      <c r="C1054" s="69">
        <v>32421</v>
      </c>
      <c r="D1054" s="68" t="s">
        <v>72</v>
      </c>
      <c r="E1054" s="71" t="str">
        <f t="shared" si="6"/>
        <v>071120241201</v>
      </c>
      <c r="F1054" s="68">
        <v>3240030</v>
      </c>
      <c r="G1054" s="68"/>
      <c r="H1054" s="68"/>
      <c r="I1054" s="68" t="s">
        <v>6579</v>
      </c>
      <c r="J1054" s="68" t="s">
        <v>6580</v>
      </c>
      <c r="K1054" s="105" t="s">
        <v>6581</v>
      </c>
      <c r="L1054" s="68" t="s">
        <v>6582</v>
      </c>
      <c r="M1054" s="68" t="s">
        <v>3327</v>
      </c>
      <c r="N1054" s="71">
        <v>5584998202988</v>
      </c>
      <c r="O1054" s="71"/>
      <c r="P1054" s="71"/>
      <c r="Q1054" s="68" t="s">
        <v>1749</v>
      </c>
      <c r="R1054" s="68" t="str" cm="1">
        <f t="array" ref="R1054">_xlfn.IFS(BaseClientes[[#This Row],[tipoDeCliente]]="ADVISOR","ADVISOR",BaseClientes[[#This Row],[tipoDeCliente]]="FAMILIA","RETENCAO",BaseClientes[[#This Row],[tipoDeCliente]]="RETENCAO","RETENCAO",BaseClientes[[#This Row],[tipoDeCliente]]="NORMAL","CONSULTORIA",BaseClientes[[#This Row],[tipoDeCliente]]="HIBRIDO","CONSULTORIA")</f>
        <v>CONSULTORIA</v>
      </c>
      <c r="S1054" s="68" t="s">
        <v>6583</v>
      </c>
      <c r="T1054" s="68" t="s">
        <v>336</v>
      </c>
      <c r="U1054" s="68" t="s">
        <v>6584</v>
      </c>
      <c r="V1054" s="71">
        <v>5584998202988</v>
      </c>
      <c r="W1054" s="69">
        <v>45603</v>
      </c>
      <c r="X1054" s="69"/>
      <c r="Y1054" s="68" t="s">
        <v>3831</v>
      </c>
      <c r="Z1054" s="68" t="s">
        <v>6582</v>
      </c>
      <c r="AA1054" s="68" t="s">
        <v>3327</v>
      </c>
      <c r="AB1054" s="68" t="s">
        <v>3893</v>
      </c>
      <c r="AC1054" s="68"/>
      <c r="AD1054" s="68"/>
      <c r="AE1054" s="68" t="s">
        <v>176</v>
      </c>
      <c r="AF1054" s="72">
        <v>1</v>
      </c>
      <c r="AG1054" s="68">
        <v>9</v>
      </c>
      <c r="AH1054" s="68" t="s">
        <v>54</v>
      </c>
      <c r="AI1054" s="68" t="s">
        <v>56</v>
      </c>
      <c r="AJ1054" s="68" t="s">
        <v>54</v>
      </c>
      <c r="AK1054" s="68" t="str" cm="1">
        <f t="array" ref="AK10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4" s="69" t="s">
        <v>58</v>
      </c>
      <c r="AM1054" s="69"/>
    </row>
    <row r="1055" spans="1:39" ht="15" customHeight="1" x14ac:dyDescent="0.3">
      <c r="A1055" s="68">
        <v>1202</v>
      </c>
      <c r="B1055" s="68" t="s">
        <v>6555</v>
      </c>
      <c r="C1055" s="69">
        <v>44322</v>
      </c>
      <c r="D1055" s="68" t="s">
        <v>40</v>
      </c>
      <c r="E1055" s="71" t="str">
        <f t="shared" si="6"/>
        <v>301020241202</v>
      </c>
      <c r="F1055" s="68">
        <v>14474351</v>
      </c>
      <c r="G1055" s="68"/>
      <c r="H1055" s="68"/>
      <c r="I1055" s="187" t="s">
        <v>6556</v>
      </c>
      <c r="J1055" s="68" t="s">
        <v>6557</v>
      </c>
      <c r="K1055" s="108" t="s">
        <v>6547</v>
      </c>
      <c r="L1055" s="68" t="s">
        <v>6558</v>
      </c>
      <c r="M1055" s="68" t="s">
        <v>3322</v>
      </c>
      <c r="N1055" s="71">
        <v>5511991161806</v>
      </c>
      <c r="O1055" s="71"/>
      <c r="P1055" s="71"/>
      <c r="Q1055" s="68" t="s">
        <v>1749</v>
      </c>
      <c r="R1055" s="68" t="str" cm="1">
        <f t="array" ref="R1055">_xlfn.IFS(BaseClientes[[#This Row],[tipoDeCliente]]="ADVISOR","ADVISOR",BaseClientes[[#This Row],[tipoDeCliente]]="FAMILIA","RETENCAO",BaseClientes[[#This Row],[tipoDeCliente]]="RETENCAO","RETENCAO",BaseClientes[[#This Row],[tipoDeCliente]]="NORMAL","CONSULTORIA",BaseClientes[[#This Row],[tipoDeCliente]]="HIBRIDO","CONSULTORIA")</f>
        <v>CONSULTORIA</v>
      </c>
      <c r="S1055" s="68" t="s">
        <v>2799</v>
      </c>
      <c r="T1055" s="68" t="s">
        <v>185</v>
      </c>
      <c r="U1055" s="68" t="s">
        <v>6549</v>
      </c>
      <c r="V1055" s="71">
        <v>5511991161806</v>
      </c>
      <c r="W1055" s="69">
        <v>45595</v>
      </c>
      <c r="X1055" s="69"/>
      <c r="Y1055" s="68" t="s">
        <v>3824</v>
      </c>
      <c r="Z1055" s="68" t="s">
        <v>6548</v>
      </c>
      <c r="AA1055" s="68" t="s">
        <v>3322</v>
      </c>
      <c r="AB1055" s="68" t="s">
        <v>151</v>
      </c>
      <c r="AC1055" s="68"/>
      <c r="AD1055" s="68"/>
      <c r="AE1055" s="68" t="s">
        <v>176</v>
      </c>
      <c r="AF1055" s="72">
        <v>1</v>
      </c>
      <c r="AG1055" s="68">
        <v>8</v>
      </c>
      <c r="AH1055" s="68" t="s">
        <v>54</v>
      </c>
      <c r="AI1055" s="68" t="s">
        <v>56</v>
      </c>
      <c r="AJ1055" s="68" t="s">
        <v>54</v>
      </c>
      <c r="AK1055" s="68" t="str" cm="1">
        <f t="array" ref="AK10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5" s="69" t="s">
        <v>58</v>
      </c>
      <c r="AM1055" s="69"/>
    </row>
    <row r="1056" spans="1:39" ht="15" customHeight="1" x14ac:dyDescent="0.3">
      <c r="A1056" s="68">
        <v>1203</v>
      </c>
      <c r="B1056" s="68" t="s">
        <v>6551</v>
      </c>
      <c r="C1056" s="69">
        <v>44322</v>
      </c>
      <c r="D1056" s="68" t="s">
        <v>40</v>
      </c>
      <c r="E1056" s="71" t="str">
        <f t="shared" si="6"/>
        <v>301020241203</v>
      </c>
      <c r="F1056" s="68">
        <v>14527460</v>
      </c>
      <c r="G1056" s="68"/>
      <c r="H1056" s="68"/>
      <c r="I1056" s="187" t="s">
        <v>6552</v>
      </c>
      <c r="J1056" s="68" t="s">
        <v>6553</v>
      </c>
      <c r="K1056" s="108" t="s">
        <v>6547</v>
      </c>
      <c r="L1056" s="68" t="s">
        <v>6554</v>
      </c>
      <c r="M1056" s="68" t="s">
        <v>3322</v>
      </c>
      <c r="N1056" s="71">
        <v>5511991161806</v>
      </c>
      <c r="O1056" s="71"/>
      <c r="P1056" s="71"/>
      <c r="Q1056" s="68" t="s">
        <v>1749</v>
      </c>
      <c r="R1056" s="68" t="str" cm="1">
        <f t="array" ref="R1056">_xlfn.IFS(BaseClientes[[#This Row],[tipoDeCliente]]="ADVISOR","ADVISOR",BaseClientes[[#This Row],[tipoDeCliente]]="FAMILIA","RETENCAO",BaseClientes[[#This Row],[tipoDeCliente]]="RETENCAO","RETENCAO",BaseClientes[[#This Row],[tipoDeCliente]]="NORMAL","CONSULTORIA",BaseClientes[[#This Row],[tipoDeCliente]]="HIBRIDO","CONSULTORIA")</f>
        <v>CONSULTORIA</v>
      </c>
      <c r="S1056" s="68" t="s">
        <v>2799</v>
      </c>
      <c r="T1056" s="68" t="s">
        <v>185</v>
      </c>
      <c r="U1056" s="68" t="s">
        <v>6549</v>
      </c>
      <c r="V1056" s="71">
        <v>5511991161806</v>
      </c>
      <c r="W1056" s="69">
        <v>45595</v>
      </c>
      <c r="X1056" s="69"/>
      <c r="Y1056" s="68" t="s">
        <v>3824</v>
      </c>
      <c r="Z1056" s="68" t="s">
        <v>6548</v>
      </c>
      <c r="AA1056" s="68" t="s">
        <v>3322</v>
      </c>
      <c r="AB1056" s="68" t="s">
        <v>151</v>
      </c>
      <c r="AC1056" s="68"/>
      <c r="AD1056" s="68"/>
      <c r="AE1056" s="68" t="s">
        <v>176</v>
      </c>
      <c r="AF1056" s="72">
        <v>1</v>
      </c>
      <c r="AG1056" s="68">
        <v>8</v>
      </c>
      <c r="AH1056" s="68" t="s">
        <v>54</v>
      </c>
      <c r="AI1056" s="68" t="s">
        <v>56</v>
      </c>
      <c r="AJ1056" s="68" t="s">
        <v>54</v>
      </c>
      <c r="AK1056" s="68" t="str" cm="1">
        <f t="array" ref="AK10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6" s="69" t="s">
        <v>58</v>
      </c>
      <c r="AM1056" s="69"/>
    </row>
    <row r="1057" spans="1:39" ht="15" customHeight="1" x14ac:dyDescent="0.3">
      <c r="A1057" s="68">
        <v>1204</v>
      </c>
      <c r="B1057" s="68" t="s">
        <v>6585</v>
      </c>
      <c r="C1057" s="69">
        <v>33984</v>
      </c>
      <c r="D1057" s="68" t="s">
        <v>72</v>
      </c>
      <c r="E1057" s="71" t="str">
        <f t="shared" si="6"/>
        <v>081120241204</v>
      </c>
      <c r="F1057" s="68">
        <v>15252475</v>
      </c>
      <c r="G1057" s="68"/>
      <c r="H1057" s="68" t="s">
        <v>6586</v>
      </c>
      <c r="I1057" s="68" t="s">
        <v>42</v>
      </c>
      <c r="J1057" s="68" t="s">
        <v>6587</v>
      </c>
      <c r="K1057" s="108" t="s">
        <v>6588</v>
      </c>
      <c r="L1057" s="68" t="s">
        <v>6589</v>
      </c>
      <c r="M1057" s="68" t="s">
        <v>6585</v>
      </c>
      <c r="N1057" s="71">
        <v>5581998114519</v>
      </c>
      <c r="O1057" s="71"/>
      <c r="P1057" s="71"/>
      <c r="Q1057" s="68" t="s">
        <v>5971</v>
      </c>
      <c r="R1057" s="68" t="str" cm="1">
        <f t="array" ref="R1057">_xlfn.IFS(BaseClientes[[#This Row],[tipoDeCliente]]="ADVISOR","ADVISOR",BaseClientes[[#This Row],[tipoDeCliente]]="FAMILIA","RETENCAO",BaseClientes[[#This Row],[tipoDeCliente]]="RETENCAO","RETENCAO",BaseClientes[[#This Row],[tipoDeCliente]]="NORMAL","CONSULTORIA",BaseClientes[[#This Row],[tipoDeCliente]]="HIBRIDO","CONSULTORIA")</f>
        <v>RETENCAO</v>
      </c>
      <c r="S1057" s="68" t="s">
        <v>49</v>
      </c>
      <c r="T1057" s="68" t="s">
        <v>50</v>
      </c>
      <c r="U1057" s="68" t="s">
        <v>1438</v>
      </c>
      <c r="V1057" s="71">
        <v>5581998114519</v>
      </c>
      <c r="W1057" s="69">
        <v>45604</v>
      </c>
      <c r="X1057" s="69"/>
      <c r="Y1057" s="68" t="s">
        <v>5971</v>
      </c>
      <c r="Z1057" s="68" t="s">
        <v>6589</v>
      </c>
      <c r="AA1057" s="68" t="s">
        <v>6585</v>
      </c>
      <c r="AB1057" s="68" t="s">
        <v>151</v>
      </c>
      <c r="AC1057" s="68"/>
      <c r="AD1057" s="68"/>
      <c r="AE1057" s="68" t="s">
        <v>55</v>
      </c>
      <c r="AF1057" s="72">
        <v>1</v>
      </c>
      <c r="AG1057" s="68"/>
      <c r="AH1057" s="68" t="s">
        <v>54</v>
      </c>
      <c r="AI1057" s="68" t="s">
        <v>56</v>
      </c>
      <c r="AJ1057" s="68" t="s">
        <v>54</v>
      </c>
      <c r="AK1057" s="68" t="str" cm="1">
        <f t="array" ref="AK10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7" s="69" t="s">
        <v>58</v>
      </c>
      <c r="AM1057" s="69"/>
    </row>
    <row r="1058" spans="1:39" ht="15" customHeight="1" x14ac:dyDescent="0.3">
      <c r="A1058" s="68">
        <v>1205</v>
      </c>
      <c r="B1058" s="68" t="s">
        <v>3328</v>
      </c>
      <c r="C1058" s="69">
        <v>31170</v>
      </c>
      <c r="D1058" s="68" t="s">
        <v>72</v>
      </c>
      <c r="E1058" s="71" t="str">
        <f t="shared" si="6"/>
        <v>111120241205</v>
      </c>
      <c r="F1058" s="68"/>
      <c r="G1058" s="68">
        <v>8148410</v>
      </c>
      <c r="H1058" s="68"/>
      <c r="I1058" s="68" t="s">
        <v>6597</v>
      </c>
      <c r="J1058" s="68" t="s">
        <v>6598</v>
      </c>
      <c r="K1058" s="108" t="s">
        <v>6599</v>
      </c>
      <c r="L1058" s="68" t="s">
        <v>6600</v>
      </c>
      <c r="M1058" s="68" t="s">
        <v>3328</v>
      </c>
      <c r="N1058" s="71">
        <v>5581991670676</v>
      </c>
      <c r="O1058" s="71"/>
      <c r="P1058" s="71"/>
      <c r="Q1058" s="68" t="s">
        <v>66</v>
      </c>
      <c r="R1058" s="68" t="str" cm="1">
        <f t="array" ref="R1058">_xlfn.IFS(BaseClientes[[#This Row],[tipoDeCliente]]="ADVISOR","ADVISOR",BaseClientes[[#This Row],[tipoDeCliente]]="FAMILIA","RETENCAO",BaseClientes[[#This Row],[tipoDeCliente]]="RETENCAO","RETENCAO",BaseClientes[[#This Row],[tipoDeCliente]]="NORMAL","CONSULTORIA",BaseClientes[[#This Row],[tipoDeCliente]]="HIBRIDO","CONSULTORIA")</f>
        <v>CONSULTORIA</v>
      </c>
      <c r="S1058" s="68" t="s">
        <v>49</v>
      </c>
      <c r="T1058" s="68" t="s">
        <v>50</v>
      </c>
      <c r="U1058" s="68" t="s">
        <v>6601</v>
      </c>
      <c r="V1058" s="71">
        <v>5581991670676</v>
      </c>
      <c r="W1058" s="69">
        <v>45607</v>
      </c>
      <c r="X1058" s="69"/>
      <c r="Y1058" s="68" t="s">
        <v>3832</v>
      </c>
      <c r="Z1058" s="68" t="s">
        <v>6600</v>
      </c>
      <c r="AA1058" s="68" t="s">
        <v>3328</v>
      </c>
      <c r="AB1058" s="68" t="s">
        <v>6602</v>
      </c>
      <c r="AC1058" s="68"/>
      <c r="AD1058" s="68" t="s">
        <v>54</v>
      </c>
      <c r="AE1058" s="68" t="s">
        <v>176</v>
      </c>
      <c r="AF1058" s="72">
        <v>1</v>
      </c>
      <c r="AG1058" s="68">
        <v>9</v>
      </c>
      <c r="AH1058" s="68" t="s">
        <v>54</v>
      </c>
      <c r="AI1058" s="68" t="s">
        <v>56</v>
      </c>
      <c r="AJ1058" s="68" t="s">
        <v>54</v>
      </c>
      <c r="AK1058" s="68" t="str" cm="1">
        <f t="array" ref="AK10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8" s="69" t="s">
        <v>58</v>
      </c>
      <c r="AM1058" s="69"/>
    </row>
    <row r="1059" spans="1:39" ht="15" customHeight="1" x14ac:dyDescent="0.3">
      <c r="A1059" s="68">
        <v>1206</v>
      </c>
      <c r="B1059" s="68" t="s">
        <v>1743</v>
      </c>
      <c r="C1059" s="69">
        <v>24115</v>
      </c>
      <c r="D1059" s="68" t="s">
        <v>72</v>
      </c>
      <c r="E1059" s="71" t="str">
        <f t="shared" si="6"/>
        <v>121120241206</v>
      </c>
      <c r="F1059" s="68">
        <v>8101889</v>
      </c>
      <c r="G1059" s="68"/>
      <c r="H1059" s="68"/>
      <c r="I1059" s="68" t="s">
        <v>6609</v>
      </c>
      <c r="J1059" s="68" t="s">
        <v>1746</v>
      </c>
      <c r="K1059" s="105" t="s">
        <v>1747</v>
      </c>
      <c r="L1059" s="68" t="s">
        <v>1745</v>
      </c>
      <c r="M1059" s="68" t="s">
        <v>1743</v>
      </c>
      <c r="N1059" s="71">
        <v>5584999894904</v>
      </c>
      <c r="O1059" s="71" t="s">
        <v>65</v>
      </c>
      <c r="P1059" s="71" t="s">
        <v>42</v>
      </c>
      <c r="Q1059" s="68" t="s">
        <v>1749</v>
      </c>
      <c r="R1059" s="68" t="str" cm="1">
        <f t="array" ref="R1059">_xlfn.IFS(BaseClientes[[#This Row],[tipoDeCliente]]="ADVISOR","ADVISOR",BaseClientes[[#This Row],[tipoDeCliente]]="FAMILIA","RETENCAO",BaseClientes[[#This Row],[tipoDeCliente]]="RETENCAO","RETENCAO",BaseClientes[[#This Row],[tipoDeCliente]]="NORMAL","CONSULTORIA",BaseClientes[[#This Row],[tipoDeCliente]]="HIBRIDO","CONSULTORIA")</f>
        <v>CONSULTORIA</v>
      </c>
      <c r="S1059" s="68" t="s">
        <v>349</v>
      </c>
      <c r="T1059" s="68" t="s">
        <v>336</v>
      </c>
      <c r="U1059" s="68" t="s">
        <v>1750</v>
      </c>
      <c r="V1059" s="71">
        <v>5584999894904</v>
      </c>
      <c r="W1059" s="69">
        <v>45608</v>
      </c>
      <c r="X1059" s="69"/>
      <c r="Y1059" s="68" t="s">
        <v>1748</v>
      </c>
      <c r="Z1059" s="68" t="s">
        <v>1745</v>
      </c>
      <c r="AA1059" s="68" t="s">
        <v>1743</v>
      </c>
      <c r="AB1059" s="68" t="s">
        <v>3912</v>
      </c>
      <c r="AC1059" s="68" t="s">
        <v>140</v>
      </c>
      <c r="AD1059" s="68" t="s">
        <v>56</v>
      </c>
      <c r="AE1059" s="68" t="s">
        <v>176</v>
      </c>
      <c r="AF1059" s="72">
        <v>1</v>
      </c>
      <c r="AG1059" s="68">
        <v>9</v>
      </c>
      <c r="AH1059" s="68" t="s">
        <v>54</v>
      </c>
      <c r="AI1059" s="68" t="s">
        <v>56</v>
      </c>
      <c r="AJ1059" s="68" t="s">
        <v>54</v>
      </c>
      <c r="AK1059" s="68" t="str" cm="1">
        <f t="array" ref="AK10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9" s="69" t="s">
        <v>58</v>
      </c>
      <c r="AM1059" s="69"/>
    </row>
    <row r="1060" spans="1:39" ht="15" customHeight="1" x14ac:dyDescent="0.3">
      <c r="A1060" s="68">
        <v>1207</v>
      </c>
      <c r="B1060" s="68" t="s">
        <v>3332</v>
      </c>
      <c r="C1060" s="69">
        <v>30432</v>
      </c>
      <c r="D1060" s="68" t="s">
        <v>72</v>
      </c>
      <c r="E1060" s="71" t="str">
        <f t="shared" si="6"/>
        <v>141120241207</v>
      </c>
      <c r="F1060" s="68">
        <v>2083375</v>
      </c>
      <c r="G1060" s="68"/>
      <c r="H1060" s="68"/>
      <c r="I1060" s="68" t="s">
        <v>6641</v>
      </c>
      <c r="J1060" s="68" t="s">
        <v>6642</v>
      </c>
      <c r="K1060" s="108" t="s">
        <v>6643</v>
      </c>
      <c r="L1060" s="68" t="s">
        <v>6644</v>
      </c>
      <c r="M1060" s="68" t="s">
        <v>3332</v>
      </c>
      <c r="N1060" s="71">
        <v>5581991616126</v>
      </c>
      <c r="O1060" s="71"/>
      <c r="P1060" s="71"/>
      <c r="Q1060" s="68" t="s">
        <v>1749</v>
      </c>
      <c r="R1060" s="68" t="str" cm="1">
        <f t="array" ref="R1060">_xlfn.IFS(BaseClientes[[#This Row],[tipoDeCliente]]="ADVISOR","ADVISOR",BaseClientes[[#This Row],[tipoDeCliente]]="FAMILIA","RETENCAO",BaseClientes[[#This Row],[tipoDeCliente]]="RETENCAO","RETENCAO",BaseClientes[[#This Row],[tipoDeCliente]]="NORMAL","CONSULTORIA",BaseClientes[[#This Row],[tipoDeCliente]]="HIBRIDO","CONSULTORIA")</f>
        <v>CONSULTORIA</v>
      </c>
      <c r="S1060" s="68" t="s">
        <v>49</v>
      </c>
      <c r="T1060" s="68" t="s">
        <v>50</v>
      </c>
      <c r="U1060" s="68" t="s">
        <v>4996</v>
      </c>
      <c r="V1060" s="71">
        <v>5581991616126</v>
      </c>
      <c r="W1060" s="69">
        <v>45610</v>
      </c>
      <c r="X1060" s="69"/>
      <c r="Y1060" s="68" t="s">
        <v>3834</v>
      </c>
      <c r="Z1060" s="68" t="s">
        <v>6644</v>
      </c>
      <c r="AA1060" s="68" t="s">
        <v>3332</v>
      </c>
      <c r="AB1060" s="68" t="s">
        <v>6645</v>
      </c>
      <c r="AC1060" s="68"/>
      <c r="AD1060" s="68"/>
      <c r="AE1060" s="68" t="s">
        <v>176</v>
      </c>
      <c r="AF1060" s="72">
        <v>1</v>
      </c>
      <c r="AG1060" s="68">
        <v>9</v>
      </c>
      <c r="AH1060" s="68" t="s">
        <v>54</v>
      </c>
      <c r="AI1060" s="68" t="s">
        <v>56</v>
      </c>
      <c r="AJ1060" s="68" t="s">
        <v>54</v>
      </c>
      <c r="AK1060" s="68" t="str" cm="1">
        <f t="array" ref="AK10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0" s="69" t="s">
        <v>58</v>
      </c>
      <c r="AM1060" s="69"/>
    </row>
    <row r="1061" spans="1:39" ht="15" customHeight="1" x14ac:dyDescent="0.3">
      <c r="A1061" s="68">
        <v>1208</v>
      </c>
      <c r="B1061" s="68" t="s">
        <v>3331</v>
      </c>
      <c r="C1061" s="69">
        <v>22677</v>
      </c>
      <c r="D1061" s="68" t="s">
        <v>72</v>
      </c>
      <c r="E1061" s="71" t="str">
        <f t="shared" si="6"/>
        <v>131120241208</v>
      </c>
      <c r="F1061" s="68">
        <v>3348171</v>
      </c>
      <c r="G1061" s="120">
        <v>2535858</v>
      </c>
      <c r="H1061" s="68"/>
      <c r="I1061" s="68" t="s">
        <v>6627</v>
      </c>
      <c r="J1061" s="68" t="s">
        <v>6628</v>
      </c>
      <c r="K1061" s="108" t="s">
        <v>6629</v>
      </c>
      <c r="L1061" s="68" t="s">
        <v>6626</v>
      </c>
      <c r="M1061" s="68" t="s">
        <v>3331</v>
      </c>
      <c r="N1061" s="71">
        <v>5581987818965</v>
      </c>
      <c r="O1061" s="71"/>
      <c r="P1061" s="71"/>
      <c r="Q1061" s="68" t="s">
        <v>66</v>
      </c>
      <c r="R1061" s="68" t="str" cm="1">
        <f t="array" ref="R1061">_xlfn.IFS(BaseClientes[[#This Row],[tipoDeCliente]]="ADVISOR","ADVISOR",BaseClientes[[#This Row],[tipoDeCliente]]="FAMILIA","RETENCAO",BaseClientes[[#This Row],[tipoDeCliente]]="RETENCAO","RETENCAO",BaseClientes[[#This Row],[tipoDeCliente]]="NORMAL","CONSULTORIA",BaseClientes[[#This Row],[tipoDeCliente]]="HIBRIDO","CONSULTORIA")</f>
        <v>CONSULTORIA</v>
      </c>
      <c r="S1061" s="68" t="s">
        <v>49</v>
      </c>
      <c r="T1061" s="68" t="s">
        <v>50</v>
      </c>
      <c r="U1061" s="68" t="s">
        <v>6625</v>
      </c>
      <c r="V1061" s="71">
        <v>5581987818965</v>
      </c>
      <c r="W1061" s="69">
        <v>45609</v>
      </c>
      <c r="X1061" s="69"/>
      <c r="Y1061" s="68" t="s">
        <v>3836</v>
      </c>
      <c r="Z1061" s="68" t="s">
        <v>6626</v>
      </c>
      <c r="AA1061" s="68" t="s">
        <v>3331</v>
      </c>
      <c r="AB1061" s="68" t="s">
        <v>838</v>
      </c>
      <c r="AC1061" s="68"/>
      <c r="AD1061" s="68"/>
      <c r="AE1061" s="68" t="s">
        <v>176</v>
      </c>
      <c r="AF1061" s="72">
        <v>1</v>
      </c>
      <c r="AG1061" s="68">
        <v>9</v>
      </c>
      <c r="AH1061" s="68" t="s">
        <v>54</v>
      </c>
      <c r="AI1061" s="68" t="s">
        <v>56</v>
      </c>
      <c r="AJ1061" s="68" t="s">
        <v>54</v>
      </c>
      <c r="AK1061" s="68" t="str" cm="1">
        <f t="array" ref="AK10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1" s="69" t="s">
        <v>58</v>
      </c>
      <c r="AM1061" s="69"/>
    </row>
    <row r="1062" spans="1:39" ht="15" customHeight="1" x14ac:dyDescent="0.3">
      <c r="A1062" s="68">
        <v>1209</v>
      </c>
      <c r="B1062" s="68" t="s">
        <v>6636</v>
      </c>
      <c r="C1062" s="69">
        <v>20902</v>
      </c>
      <c r="D1062" s="68" t="s">
        <v>40</v>
      </c>
      <c r="E1062" s="71" t="str">
        <f t="shared" si="6"/>
        <v>131120241209</v>
      </c>
      <c r="F1062" s="68">
        <v>4756785</v>
      </c>
      <c r="G1062" s="120">
        <v>5631003</v>
      </c>
      <c r="H1062" s="68"/>
      <c r="I1062" s="68" t="s">
        <v>6637</v>
      </c>
      <c r="J1062" s="68" t="s">
        <v>6638</v>
      </c>
      <c r="K1062" s="108" t="s">
        <v>6639</v>
      </c>
      <c r="L1062" s="68" t="s">
        <v>6640</v>
      </c>
      <c r="M1062" s="68" t="s">
        <v>6636</v>
      </c>
      <c r="N1062" s="71">
        <v>5581987793585</v>
      </c>
      <c r="O1062" s="71"/>
      <c r="P1062" s="71"/>
      <c r="Q1062" s="68" t="s">
        <v>66</v>
      </c>
      <c r="R1062" s="68" t="str" cm="1">
        <f t="array" ref="R1062">_xlfn.IFS(BaseClientes[[#This Row],[tipoDeCliente]]="ADVISOR","ADVISOR",BaseClientes[[#This Row],[tipoDeCliente]]="FAMILIA","RETENCAO",BaseClientes[[#This Row],[tipoDeCliente]]="RETENCAO","RETENCAO",BaseClientes[[#This Row],[tipoDeCliente]]="NORMAL","CONSULTORIA",BaseClientes[[#This Row],[tipoDeCliente]]="HIBRIDO","CONSULTORIA")</f>
        <v>CONSULTORIA</v>
      </c>
      <c r="S1062" s="68" t="s">
        <v>49</v>
      </c>
      <c r="T1062" s="68" t="s">
        <v>50</v>
      </c>
      <c r="U1062" s="68" t="s">
        <v>6625</v>
      </c>
      <c r="V1062" s="71">
        <v>5581987793585</v>
      </c>
      <c r="W1062" s="69">
        <v>45609</v>
      </c>
      <c r="X1062" s="69"/>
      <c r="Y1062" s="68" t="s">
        <v>3836</v>
      </c>
      <c r="Z1062" s="68" t="s">
        <v>6626</v>
      </c>
      <c r="AA1062" s="68" t="s">
        <v>3331</v>
      </c>
      <c r="AB1062" s="68" t="s">
        <v>4092</v>
      </c>
      <c r="AC1062" s="68"/>
      <c r="AD1062" s="68"/>
      <c r="AE1062" s="68" t="s">
        <v>176</v>
      </c>
      <c r="AF1062" s="72">
        <v>1</v>
      </c>
      <c r="AG1062" s="68">
        <v>9</v>
      </c>
      <c r="AH1062" s="68" t="s">
        <v>54</v>
      </c>
      <c r="AI1062" s="68" t="s">
        <v>56</v>
      </c>
      <c r="AJ1062" s="68" t="s">
        <v>54</v>
      </c>
      <c r="AK1062" s="68" t="str" cm="1">
        <f t="array" ref="AK10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2" s="69" t="s">
        <v>58</v>
      </c>
      <c r="AM1062" s="69"/>
    </row>
    <row r="1063" spans="1:39" ht="15" customHeight="1" x14ac:dyDescent="0.3">
      <c r="A1063" s="68">
        <v>1210</v>
      </c>
      <c r="B1063" s="68" t="s">
        <v>3329</v>
      </c>
      <c r="C1063" s="69">
        <v>30238</v>
      </c>
      <c r="D1063" s="68" t="s">
        <v>40</v>
      </c>
      <c r="E1063" s="71" t="str">
        <f t="shared" si="6"/>
        <v>121120241210</v>
      </c>
      <c r="F1063" s="68"/>
      <c r="G1063" s="120">
        <v>8135288</v>
      </c>
      <c r="H1063" s="68"/>
      <c r="I1063" s="68" t="s">
        <v>6603</v>
      </c>
      <c r="J1063" s="68" t="s">
        <v>6604</v>
      </c>
      <c r="K1063" s="108" t="s">
        <v>6605</v>
      </c>
      <c r="L1063" s="68" t="s">
        <v>6606</v>
      </c>
      <c r="M1063" s="68" t="s">
        <v>3329</v>
      </c>
      <c r="N1063" s="71">
        <v>5584999968482</v>
      </c>
      <c r="O1063" s="71"/>
      <c r="P1063" s="71"/>
      <c r="Q1063" s="68" t="s">
        <v>5705</v>
      </c>
      <c r="R1063" s="68" t="str" cm="1">
        <f t="array" ref="R1063">_xlfn.IFS(BaseClientes[[#This Row],[tipoDeCliente]]="ADVISOR","ADVISOR",BaseClientes[[#This Row],[tipoDeCliente]]="FAMILIA","RETENCAO",BaseClientes[[#This Row],[tipoDeCliente]]="RETENCAO","RETENCAO",BaseClientes[[#This Row],[tipoDeCliente]]="NORMAL","CONSULTORIA",BaseClientes[[#This Row],[tipoDeCliente]]="HIBRIDO","CONSULTORIA")</f>
        <v>CONSULTORIA</v>
      </c>
      <c r="S1063" s="68" t="s">
        <v>6607</v>
      </c>
      <c r="T1063" s="68" t="s">
        <v>336</v>
      </c>
      <c r="U1063" s="68" t="s">
        <v>6608</v>
      </c>
      <c r="V1063" s="71">
        <v>5584999968482</v>
      </c>
      <c r="W1063" s="69">
        <v>45608</v>
      </c>
      <c r="X1063" s="69"/>
      <c r="Y1063" s="68" t="s">
        <v>3837</v>
      </c>
      <c r="Z1063" s="68" t="s">
        <v>6606</v>
      </c>
      <c r="AA1063" s="68" t="s">
        <v>3329</v>
      </c>
      <c r="AB1063" s="68" t="s">
        <v>3894</v>
      </c>
      <c r="AC1063" s="68" t="s">
        <v>140</v>
      </c>
      <c r="AD1063" s="68" t="s">
        <v>56</v>
      </c>
      <c r="AE1063" s="68" t="s">
        <v>176</v>
      </c>
      <c r="AF1063" s="72">
        <v>1</v>
      </c>
      <c r="AG1063" s="68">
        <v>9</v>
      </c>
      <c r="AH1063" s="68" t="s">
        <v>54</v>
      </c>
      <c r="AI1063" s="68" t="s">
        <v>56</v>
      </c>
      <c r="AJ1063" s="68" t="s">
        <v>54</v>
      </c>
      <c r="AK1063" s="68" t="str" cm="1">
        <f t="array" ref="AK10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3" s="69" t="s">
        <v>58</v>
      </c>
      <c r="AM1063" s="69"/>
    </row>
    <row r="1064" spans="1:39" ht="15" customHeight="1" x14ac:dyDescent="0.3">
      <c r="A1064" s="68">
        <v>1211</v>
      </c>
      <c r="B1064" s="68" t="s">
        <v>6620</v>
      </c>
      <c r="C1064" s="69">
        <v>31438</v>
      </c>
      <c r="D1064" s="68" t="s">
        <v>72</v>
      </c>
      <c r="E1064" s="71" t="str">
        <f t="shared" si="6"/>
        <v>131120241211</v>
      </c>
      <c r="F1064" s="68">
        <v>4242970</v>
      </c>
      <c r="G1064" s="120"/>
      <c r="H1064" s="68"/>
      <c r="I1064" s="68" t="s">
        <v>6621</v>
      </c>
      <c r="J1064" s="68" t="s">
        <v>6622</v>
      </c>
      <c r="K1064" s="66" t="s">
        <v>6623</v>
      </c>
      <c r="L1064" s="68" t="s">
        <v>6624</v>
      </c>
      <c r="M1064" s="68" t="s">
        <v>6620</v>
      </c>
      <c r="N1064" s="71">
        <v>5581988834200</v>
      </c>
      <c r="O1064" s="71" t="s">
        <v>65</v>
      </c>
      <c r="P1064" s="71"/>
      <c r="Q1064" s="68" t="s">
        <v>66</v>
      </c>
      <c r="R1064" s="68" t="str" cm="1">
        <f t="array" ref="R1064">_xlfn.IFS(BaseClientes[[#This Row],[tipoDeCliente]]="ADVISOR","ADVISOR",BaseClientes[[#This Row],[tipoDeCliente]]="FAMILIA","RETENCAO",BaseClientes[[#This Row],[tipoDeCliente]]="RETENCAO","RETENCAO",BaseClientes[[#This Row],[tipoDeCliente]]="NORMAL","CONSULTORIA",BaseClientes[[#This Row],[tipoDeCliente]]="HIBRIDO","CONSULTORIA")</f>
        <v>CONSULTORIA</v>
      </c>
      <c r="S1064" s="68" t="s">
        <v>49</v>
      </c>
      <c r="T1064" s="68" t="s">
        <v>50</v>
      </c>
      <c r="U1064" s="68" t="s">
        <v>6625</v>
      </c>
      <c r="V1064" s="71">
        <v>5581988834200</v>
      </c>
      <c r="W1064" s="69">
        <v>45609</v>
      </c>
      <c r="X1064" s="69"/>
      <c r="Y1064" s="68" t="s">
        <v>3836</v>
      </c>
      <c r="Z1064" s="68" t="s">
        <v>6626</v>
      </c>
      <c r="AA1064" s="68" t="s">
        <v>3331</v>
      </c>
      <c r="AB1064" s="68" t="s">
        <v>3894</v>
      </c>
      <c r="AC1064" s="68"/>
      <c r="AD1064" s="68"/>
      <c r="AE1064" s="68" t="s">
        <v>176</v>
      </c>
      <c r="AF1064" s="72">
        <v>1</v>
      </c>
      <c r="AG1064" s="68">
        <v>9</v>
      </c>
      <c r="AH1064" s="68" t="s">
        <v>54</v>
      </c>
      <c r="AI1064" s="68" t="s">
        <v>56</v>
      </c>
      <c r="AJ1064" s="68" t="s">
        <v>54</v>
      </c>
      <c r="AK1064" s="68" t="str" cm="1">
        <f t="array" ref="AK10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4" s="69" t="s">
        <v>58</v>
      </c>
      <c r="AM1064" s="69"/>
    </row>
    <row r="1065" spans="1:39" ht="15" customHeight="1" x14ac:dyDescent="0.3">
      <c r="A1065" s="68">
        <v>1212</v>
      </c>
      <c r="B1065" s="68" t="s">
        <v>6630</v>
      </c>
      <c r="C1065" s="69">
        <v>32754</v>
      </c>
      <c r="D1065" s="68" t="s">
        <v>72</v>
      </c>
      <c r="E1065" s="71" t="str">
        <f t="shared" si="6"/>
        <v>131120241212</v>
      </c>
      <c r="F1065" s="68">
        <v>2593345</v>
      </c>
      <c r="G1065" s="68">
        <v>3037374</v>
      </c>
      <c r="H1065" s="68"/>
      <c r="I1065" s="68" t="s">
        <v>6631</v>
      </c>
      <c r="J1065" s="68" t="s">
        <v>6632</v>
      </c>
      <c r="K1065" s="66" t="s">
        <v>6633</v>
      </c>
      <c r="L1065" s="68" t="s">
        <v>6634</v>
      </c>
      <c r="M1065" s="68" t="s">
        <v>3330</v>
      </c>
      <c r="N1065" s="71">
        <v>5511971140701</v>
      </c>
      <c r="O1065" s="71" t="s">
        <v>65</v>
      </c>
      <c r="P1065" s="71"/>
      <c r="Q1065" s="68" t="s">
        <v>66</v>
      </c>
      <c r="R1065" s="68" t="str" cm="1">
        <f t="array" ref="R1065">_xlfn.IFS(BaseClientes[[#This Row],[tipoDeCliente]]="ADVISOR","ADVISOR",BaseClientes[[#This Row],[tipoDeCliente]]="FAMILIA","RETENCAO",BaseClientes[[#This Row],[tipoDeCliente]]="RETENCAO","RETENCAO",BaseClientes[[#This Row],[tipoDeCliente]]="NORMAL","CONSULTORIA",BaseClientes[[#This Row],[tipoDeCliente]]="HIBRIDO","CONSULTORIA")</f>
        <v>CONSULTORIA</v>
      </c>
      <c r="S1065" s="68" t="s">
        <v>2799</v>
      </c>
      <c r="T1065" s="68" t="s">
        <v>185</v>
      </c>
      <c r="U1065" s="68" t="s">
        <v>6635</v>
      </c>
      <c r="V1065" s="71">
        <v>5511971140701</v>
      </c>
      <c r="W1065" s="69">
        <v>45609</v>
      </c>
      <c r="X1065" s="69"/>
      <c r="Y1065" s="68" t="s">
        <v>3836</v>
      </c>
      <c r="Z1065" s="68" t="s">
        <v>6634</v>
      </c>
      <c r="AA1065" s="68" t="s">
        <v>3330</v>
      </c>
      <c r="AB1065" s="68" t="s">
        <v>6161</v>
      </c>
      <c r="AC1065" s="68" t="s">
        <v>53</v>
      </c>
      <c r="AD1065" s="68" t="s">
        <v>54</v>
      </c>
      <c r="AE1065" s="68" t="s">
        <v>176</v>
      </c>
      <c r="AF1065" s="72">
        <v>1</v>
      </c>
      <c r="AG1065" s="68">
        <v>9</v>
      </c>
      <c r="AH1065" s="68" t="s">
        <v>54</v>
      </c>
      <c r="AI1065" s="68" t="s">
        <v>56</v>
      </c>
      <c r="AJ1065" s="68" t="s">
        <v>54</v>
      </c>
      <c r="AK1065" s="68" t="str" cm="1">
        <f t="array" ref="AK10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5" s="69" t="s">
        <v>58</v>
      </c>
      <c r="AM1065" s="69"/>
    </row>
    <row r="1066" spans="1:39" ht="15" customHeight="1" x14ac:dyDescent="0.3">
      <c r="A1066" s="68">
        <v>1213</v>
      </c>
      <c r="B1066" s="68" t="s">
        <v>3333</v>
      </c>
      <c r="C1066" s="69">
        <v>34375</v>
      </c>
      <c r="D1066" s="68" t="s">
        <v>40</v>
      </c>
      <c r="E1066" s="71" t="str">
        <f t="shared" si="6"/>
        <v>211120241213</v>
      </c>
      <c r="F1066" s="68"/>
      <c r="G1066" s="68">
        <v>5451433</v>
      </c>
      <c r="H1066" s="68"/>
      <c r="I1066" s="68" t="s">
        <v>6646</v>
      </c>
      <c r="J1066" s="68" t="s">
        <v>6647</v>
      </c>
      <c r="K1066" s="66" t="s">
        <v>6648</v>
      </c>
      <c r="L1066" s="68" t="s">
        <v>6649</v>
      </c>
      <c r="M1066" s="68" t="s">
        <v>3333</v>
      </c>
      <c r="N1066" s="71">
        <v>5581998847498</v>
      </c>
      <c r="O1066" s="71"/>
      <c r="P1066" s="71"/>
      <c r="Q1066" s="68" t="s">
        <v>66</v>
      </c>
      <c r="R1066" s="68" t="str" cm="1">
        <f t="array" ref="R1066">_xlfn.IFS(BaseClientes[[#This Row],[tipoDeCliente]]="ADVISOR","ADVISOR",BaseClientes[[#This Row],[tipoDeCliente]]="FAMILIA","RETENCAO",BaseClientes[[#This Row],[tipoDeCliente]]="RETENCAO","RETENCAO",BaseClientes[[#This Row],[tipoDeCliente]]="NORMAL","CONSULTORIA",BaseClientes[[#This Row],[tipoDeCliente]]="HIBRIDO","CONSULTORIA")</f>
        <v>CONSULTORIA</v>
      </c>
      <c r="S1066" s="68" t="s">
        <v>6650</v>
      </c>
      <c r="T1066" s="68" t="s">
        <v>50</v>
      </c>
      <c r="U1066" s="68" t="s">
        <v>6651</v>
      </c>
      <c r="V1066" s="71">
        <v>5581998847498</v>
      </c>
      <c r="W1066" s="69">
        <v>45617</v>
      </c>
      <c r="X1066" s="69"/>
      <c r="Y1066" s="68" t="s">
        <v>3838</v>
      </c>
      <c r="Z1066" s="68" t="s">
        <v>6649</v>
      </c>
      <c r="AA1066" s="68" t="s">
        <v>3333</v>
      </c>
      <c r="AB1066" s="68" t="s">
        <v>3950</v>
      </c>
      <c r="AC1066" s="68" t="s">
        <v>53</v>
      </c>
      <c r="AD1066" s="68" t="s">
        <v>54</v>
      </c>
      <c r="AE1066" s="68" t="s">
        <v>176</v>
      </c>
      <c r="AF1066" s="72">
        <v>1</v>
      </c>
      <c r="AG1066" s="68">
        <v>9</v>
      </c>
      <c r="AH1066" s="68" t="s">
        <v>54</v>
      </c>
      <c r="AI1066" s="68" t="s">
        <v>56</v>
      </c>
      <c r="AJ1066" s="68" t="s">
        <v>54</v>
      </c>
      <c r="AK1066" s="68" t="str" cm="1">
        <f t="array" ref="AK10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6" s="69" t="s">
        <v>58</v>
      </c>
      <c r="AM1066" s="69"/>
    </row>
    <row r="1067" spans="1:39" ht="15" customHeight="1" x14ac:dyDescent="0.3">
      <c r="A1067" s="68">
        <v>1214</v>
      </c>
      <c r="B1067" s="68" t="s">
        <v>3334</v>
      </c>
      <c r="C1067" s="69">
        <v>36091</v>
      </c>
      <c r="D1067" s="68" t="s">
        <v>40</v>
      </c>
      <c r="E1067" s="71" t="str">
        <f t="shared" si="6"/>
        <v>211120241214</v>
      </c>
      <c r="F1067" s="68"/>
      <c r="G1067" s="68"/>
      <c r="H1067" s="68"/>
      <c r="I1067" s="68" t="s">
        <v>42</v>
      </c>
      <c r="J1067" s="68" t="s">
        <v>6660</v>
      </c>
      <c r="K1067" s="70" t="s">
        <v>6655</v>
      </c>
      <c r="L1067" s="68" t="s">
        <v>3890</v>
      </c>
      <c r="M1067" s="68" t="s">
        <v>3334</v>
      </c>
      <c r="N1067" s="71">
        <v>5581991661366</v>
      </c>
      <c r="O1067" s="71" t="s">
        <v>65</v>
      </c>
      <c r="P1067" s="71"/>
      <c r="Q1067" s="68" t="s">
        <v>5971</v>
      </c>
      <c r="R1067" s="68" t="str" cm="1">
        <f t="array" ref="R1067">_xlfn.IFS(BaseClientes[[#This Row],[tipoDeCliente]]="ADVISOR","ADVISOR",BaseClientes[[#This Row],[tipoDeCliente]]="FAMILIA","RETENCAO",BaseClientes[[#This Row],[tipoDeCliente]]="RETENCAO","RETENCAO",BaseClientes[[#This Row],[tipoDeCliente]]="NORMAL","CONSULTORIA",BaseClientes[[#This Row],[tipoDeCliente]]="HIBRIDO","CONSULTORIA")</f>
        <v>CONSULTORIA</v>
      </c>
      <c r="S1067" s="68" t="s">
        <v>6650</v>
      </c>
      <c r="T1067" s="68" t="s">
        <v>50</v>
      </c>
      <c r="U1067" s="68" t="s">
        <v>6661</v>
      </c>
      <c r="V1067" s="71">
        <v>5581991661366</v>
      </c>
      <c r="W1067" s="69">
        <v>45617</v>
      </c>
      <c r="X1067" s="69"/>
      <c r="Y1067" s="68" t="s">
        <v>3890</v>
      </c>
      <c r="Z1067" s="68" t="s">
        <v>3890</v>
      </c>
      <c r="AA1067" s="68" t="s">
        <v>3334</v>
      </c>
      <c r="AB1067" s="68" t="s">
        <v>3894</v>
      </c>
      <c r="AC1067" s="68" t="s">
        <v>53</v>
      </c>
      <c r="AD1067" s="68"/>
      <c r="AE1067" s="68" t="s">
        <v>176</v>
      </c>
      <c r="AF1067" s="72">
        <v>1</v>
      </c>
      <c r="AG1067" s="68">
        <v>9</v>
      </c>
      <c r="AH1067" s="68" t="s">
        <v>54</v>
      </c>
      <c r="AI1067" s="68" t="s">
        <v>56</v>
      </c>
      <c r="AJ1067" s="68" t="s">
        <v>54</v>
      </c>
      <c r="AK1067" s="68" t="str" cm="1">
        <f t="array" ref="AK10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7" s="69" t="s">
        <v>69</v>
      </c>
      <c r="AM1067" s="69"/>
    </row>
    <row r="1068" spans="1:39" ht="15" customHeight="1" x14ac:dyDescent="0.3">
      <c r="A1068" s="68">
        <v>1215</v>
      </c>
      <c r="B1068" s="68" t="s">
        <v>3335</v>
      </c>
      <c r="C1068" s="69">
        <v>19488</v>
      </c>
      <c r="D1068" s="68" t="s">
        <v>40</v>
      </c>
      <c r="E1068" s="71" t="str">
        <f t="shared" si="6"/>
        <v>221120241215</v>
      </c>
      <c r="F1068" s="68">
        <v>2158797</v>
      </c>
      <c r="G1068" s="68"/>
      <c r="H1068" s="68"/>
      <c r="I1068" s="68" t="s">
        <v>6674</v>
      </c>
      <c r="J1068" s="68" t="s">
        <v>6675</v>
      </c>
      <c r="K1068" s="134" t="s">
        <v>6666</v>
      </c>
      <c r="L1068" s="68" t="s">
        <v>6668</v>
      </c>
      <c r="M1068" s="68" t="s">
        <v>3335</v>
      </c>
      <c r="N1068" s="71">
        <v>5581996660722</v>
      </c>
      <c r="O1068" s="71"/>
      <c r="P1068" s="71"/>
      <c r="Q1068" s="68" t="s">
        <v>66</v>
      </c>
      <c r="R1068" s="68" t="str" cm="1">
        <f t="array" ref="R1068">_xlfn.IFS(BaseClientes[[#This Row],[tipoDeCliente]]="ADVISOR","ADVISOR",BaseClientes[[#This Row],[tipoDeCliente]]="FAMILIA","RETENCAO",BaseClientes[[#This Row],[tipoDeCliente]]="RETENCAO","RETENCAO",BaseClientes[[#This Row],[tipoDeCliente]]="NORMAL","CONSULTORIA",BaseClientes[[#This Row],[tipoDeCliente]]="HIBRIDO","CONSULTORIA")</f>
        <v>CONSULTORIA</v>
      </c>
      <c r="S1068" s="68" t="s">
        <v>49</v>
      </c>
      <c r="T1068" s="68" t="s">
        <v>50</v>
      </c>
      <c r="U1068" s="68" t="s">
        <v>523</v>
      </c>
      <c r="V1068" s="71">
        <v>5581996660722</v>
      </c>
      <c r="W1068" s="69">
        <v>45618</v>
      </c>
      <c r="X1068" s="69"/>
      <c r="Y1068" s="68" t="s">
        <v>3839</v>
      </c>
      <c r="Z1068" s="68" t="s">
        <v>6668</v>
      </c>
      <c r="AA1068" s="68" t="s">
        <v>3335</v>
      </c>
      <c r="AB1068" s="68" t="s">
        <v>6012</v>
      </c>
      <c r="AC1068" s="68" t="s">
        <v>53</v>
      </c>
      <c r="AD1068" s="68" t="s">
        <v>54</v>
      </c>
      <c r="AE1068" s="68" t="s">
        <v>176</v>
      </c>
      <c r="AF1068" s="72">
        <v>1</v>
      </c>
      <c r="AG1068" s="68">
        <v>9</v>
      </c>
      <c r="AH1068" s="68" t="s">
        <v>54</v>
      </c>
      <c r="AI1068" s="68" t="s">
        <v>56</v>
      </c>
      <c r="AJ1068" s="68" t="s">
        <v>54</v>
      </c>
      <c r="AK1068" s="68" t="str" cm="1">
        <f t="array" ref="AK10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8" s="69" t="s">
        <v>58</v>
      </c>
      <c r="AM1068" s="69"/>
    </row>
    <row r="1069" spans="1:39" ht="15" customHeight="1" x14ac:dyDescent="0.3">
      <c r="A1069" s="68">
        <v>1216</v>
      </c>
      <c r="B1069" s="68" t="s">
        <v>3338</v>
      </c>
      <c r="C1069" s="69">
        <v>33046</v>
      </c>
      <c r="D1069" s="68" t="s">
        <v>40</v>
      </c>
      <c r="E1069" s="71" t="str">
        <f t="shared" si="6"/>
        <v>261120241216</v>
      </c>
      <c r="F1069" s="68">
        <v>9997240</v>
      </c>
      <c r="G1069" s="68"/>
      <c r="H1069" s="68"/>
      <c r="I1069" s="68" t="s">
        <v>6685</v>
      </c>
      <c r="J1069" s="68" t="s">
        <v>6686</v>
      </c>
      <c r="K1069" s="66" t="s">
        <v>6687</v>
      </c>
      <c r="L1069" s="68" t="s">
        <v>6688</v>
      </c>
      <c r="M1069" s="68" t="s">
        <v>3338</v>
      </c>
      <c r="N1069" s="71">
        <v>5581996009495</v>
      </c>
      <c r="O1069" s="71" t="s">
        <v>65</v>
      </c>
      <c r="P1069" s="71"/>
      <c r="Q1069" s="68" t="s">
        <v>66</v>
      </c>
      <c r="R1069" s="68" t="str" cm="1">
        <f t="array" ref="R1069">_xlfn.IFS(BaseClientes[[#This Row],[tipoDeCliente]]="ADVISOR","ADVISOR",BaseClientes[[#This Row],[tipoDeCliente]]="FAMILIA","RETENCAO",BaseClientes[[#This Row],[tipoDeCliente]]="RETENCAO","RETENCAO",BaseClientes[[#This Row],[tipoDeCliente]]="NORMAL","CONSULTORIA",BaseClientes[[#This Row],[tipoDeCliente]]="HIBRIDO","CONSULTORIA")</f>
        <v>CONSULTORIA</v>
      </c>
      <c r="S1069" s="68" t="s">
        <v>6650</v>
      </c>
      <c r="T1069" s="68" t="s">
        <v>50</v>
      </c>
      <c r="U1069" s="68" t="s">
        <v>5039</v>
      </c>
      <c r="V1069" s="71">
        <v>5581996009495</v>
      </c>
      <c r="W1069" s="69">
        <v>45622</v>
      </c>
      <c r="X1069" s="69"/>
      <c r="Y1069" s="68" t="s">
        <v>3840</v>
      </c>
      <c r="Z1069" s="68" t="s">
        <v>6688</v>
      </c>
      <c r="AA1069" s="68" t="s">
        <v>3338</v>
      </c>
      <c r="AB1069" s="68" t="s">
        <v>3912</v>
      </c>
      <c r="AC1069" s="68" t="s">
        <v>53</v>
      </c>
      <c r="AD1069" s="68" t="s">
        <v>56</v>
      </c>
      <c r="AE1069" s="68" t="s">
        <v>176</v>
      </c>
      <c r="AF1069" s="72">
        <v>1</v>
      </c>
      <c r="AG1069" s="68">
        <v>9</v>
      </c>
      <c r="AH1069" s="68" t="s">
        <v>54</v>
      </c>
      <c r="AI1069" s="68" t="s">
        <v>56</v>
      </c>
      <c r="AJ1069" s="68" t="s">
        <v>54</v>
      </c>
      <c r="AK1069" s="68" t="str" cm="1">
        <f t="array" ref="AK10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9" s="69" t="s">
        <v>58</v>
      </c>
      <c r="AM1069" s="69"/>
    </row>
    <row r="1070" spans="1:39" ht="15" customHeight="1" x14ac:dyDescent="0.3">
      <c r="A1070" s="68">
        <v>1217</v>
      </c>
      <c r="B1070" s="68" t="s">
        <v>6712</v>
      </c>
      <c r="C1070" s="69">
        <v>43771</v>
      </c>
      <c r="D1070" s="68" t="s">
        <v>72</v>
      </c>
      <c r="E1070" s="71" t="str">
        <f t="shared" si="6"/>
        <v>281120241217</v>
      </c>
      <c r="F1070" s="68"/>
      <c r="G1070" s="68">
        <v>8170640</v>
      </c>
      <c r="H1070" s="68"/>
      <c r="I1070" s="68" t="s">
        <v>6713</v>
      </c>
      <c r="J1070" s="68" t="s">
        <v>6714</v>
      </c>
      <c r="K1070" s="66" t="s">
        <v>6710</v>
      </c>
      <c r="L1070" s="68" t="s">
        <v>6715</v>
      </c>
      <c r="M1070" s="68" t="s">
        <v>3307</v>
      </c>
      <c r="N1070" s="71">
        <v>5518981354285</v>
      </c>
      <c r="O1070" s="71"/>
      <c r="P1070" s="71"/>
      <c r="Q1070" s="68" t="s">
        <v>5705</v>
      </c>
      <c r="R1070" s="68" t="str" cm="1">
        <f t="array" ref="R1070">_xlfn.IFS(BaseClientes[[#This Row],[tipoDeCliente]]="ADVISOR","ADVISOR",BaseClientes[[#This Row],[tipoDeCliente]]="FAMILIA","RETENCAO",BaseClientes[[#This Row],[tipoDeCliente]]="RETENCAO","RETENCAO",BaseClientes[[#This Row],[tipoDeCliente]]="NORMAL","CONSULTORIA",BaseClientes[[#This Row],[tipoDeCliente]]="HIBRIDO","CONSULTORIA")</f>
        <v>CONSULTORIA</v>
      </c>
      <c r="S1070" s="68" t="s">
        <v>6362</v>
      </c>
      <c r="T1070" s="68" t="s">
        <v>185</v>
      </c>
      <c r="U1070" s="68" t="s">
        <v>6363</v>
      </c>
      <c r="V1070" s="71">
        <v>5517981262373</v>
      </c>
      <c r="W1070" s="69">
        <v>45624</v>
      </c>
      <c r="X1070" s="69"/>
      <c r="Y1070" s="68" t="s">
        <v>3809</v>
      </c>
      <c r="Z1070" s="68" t="s">
        <v>6361</v>
      </c>
      <c r="AA1070" s="68" t="s">
        <v>3307</v>
      </c>
      <c r="AB1070" s="68"/>
      <c r="AC1070" s="68"/>
      <c r="AD1070" s="68"/>
      <c r="AE1070" s="68" t="s">
        <v>176</v>
      </c>
      <c r="AF1070" s="72">
        <v>1</v>
      </c>
      <c r="AG1070" s="68">
        <v>9</v>
      </c>
      <c r="AH1070" s="68" t="s">
        <v>54</v>
      </c>
      <c r="AI1070" s="68" t="s">
        <v>56</v>
      </c>
      <c r="AJ1070" s="68" t="s">
        <v>54</v>
      </c>
      <c r="AK1070" s="68" t="str" cm="1">
        <f t="array" ref="AK10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0" s="69" t="s">
        <v>58</v>
      </c>
      <c r="AM1070" s="69"/>
    </row>
    <row r="1071" spans="1:39" ht="15" customHeight="1" x14ac:dyDescent="0.3">
      <c r="A1071" s="68">
        <v>1218</v>
      </c>
      <c r="B1071" s="68" t="s">
        <v>6707</v>
      </c>
      <c r="C1071" s="69">
        <v>42046</v>
      </c>
      <c r="D1071" s="68" t="s">
        <v>40</v>
      </c>
      <c r="E1071" s="71" t="str">
        <f t="shared" si="6"/>
        <v>281120241218</v>
      </c>
      <c r="F1071" s="68"/>
      <c r="G1071" s="68">
        <v>8180121</v>
      </c>
      <c r="H1071" s="68"/>
      <c r="I1071" s="68" t="s">
        <v>6708</v>
      </c>
      <c r="J1071" s="68" t="s">
        <v>6709</v>
      </c>
      <c r="K1071" s="66" t="s">
        <v>6710</v>
      </c>
      <c r="L1071" s="68" t="s">
        <v>6711</v>
      </c>
      <c r="M1071" s="68" t="s">
        <v>3307</v>
      </c>
      <c r="N1071" s="71">
        <v>5518981354285</v>
      </c>
      <c r="O1071" s="71"/>
      <c r="P1071" s="71"/>
      <c r="Q1071" s="68" t="s">
        <v>5705</v>
      </c>
      <c r="R1071" s="68" t="str" cm="1">
        <f t="array" ref="R1071">_xlfn.IFS(BaseClientes[[#This Row],[tipoDeCliente]]="ADVISOR","ADVISOR",BaseClientes[[#This Row],[tipoDeCliente]]="FAMILIA","RETENCAO",BaseClientes[[#This Row],[tipoDeCliente]]="RETENCAO","RETENCAO",BaseClientes[[#This Row],[tipoDeCliente]]="NORMAL","CONSULTORIA",BaseClientes[[#This Row],[tipoDeCliente]]="HIBRIDO","CONSULTORIA")</f>
        <v>CONSULTORIA</v>
      </c>
      <c r="S1071" s="68" t="s">
        <v>6362</v>
      </c>
      <c r="T1071" s="68" t="s">
        <v>185</v>
      </c>
      <c r="U1071" s="68" t="s">
        <v>6363</v>
      </c>
      <c r="V1071" s="71">
        <v>5581999798969</v>
      </c>
      <c r="W1071" s="69">
        <v>45624</v>
      </c>
      <c r="X1071" s="69"/>
      <c r="Y1071" s="68" t="s">
        <v>3809</v>
      </c>
      <c r="Z1071" s="68" t="s">
        <v>6361</v>
      </c>
      <c r="AA1071" s="68" t="s">
        <v>3307</v>
      </c>
      <c r="AB1071" s="68"/>
      <c r="AC1071" s="68"/>
      <c r="AD1071" s="68"/>
      <c r="AE1071" s="68" t="s">
        <v>176</v>
      </c>
      <c r="AF1071" s="72">
        <v>1</v>
      </c>
      <c r="AG1071" s="68">
        <v>9</v>
      </c>
      <c r="AH1071" s="68" t="s">
        <v>54</v>
      </c>
      <c r="AI1071" s="68" t="s">
        <v>56</v>
      </c>
      <c r="AJ1071" s="68" t="s">
        <v>54</v>
      </c>
      <c r="AK1071" s="68" t="str" cm="1">
        <f t="array" ref="AK10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1" s="69" t="s">
        <v>58</v>
      </c>
      <c r="AM1071" s="69"/>
    </row>
    <row r="1072" spans="1:39" ht="15" customHeight="1" x14ac:dyDescent="0.3">
      <c r="A1072" s="68">
        <v>1219</v>
      </c>
      <c r="B1072" s="68" t="s">
        <v>3340</v>
      </c>
      <c r="C1072" s="69">
        <v>31619</v>
      </c>
      <c r="D1072" s="68" t="s">
        <v>72</v>
      </c>
      <c r="E1072" s="71" t="str">
        <f t="shared" si="6"/>
        <v>281120241219</v>
      </c>
      <c r="F1072" s="68"/>
      <c r="G1072" s="68">
        <v>4678886</v>
      </c>
      <c r="H1072" s="68"/>
      <c r="I1072" s="68" t="s">
        <v>6700</v>
      </c>
      <c r="J1072" s="68" t="s">
        <v>6701</v>
      </c>
      <c r="K1072" s="108" t="s">
        <v>6702</v>
      </c>
      <c r="L1072" s="68" t="s">
        <v>6703</v>
      </c>
      <c r="M1072" s="68" t="s">
        <v>3340</v>
      </c>
      <c r="N1072" s="71">
        <v>5511999945141</v>
      </c>
      <c r="O1072" s="71"/>
      <c r="P1072" s="71"/>
      <c r="Q1072" s="68" t="s">
        <v>1749</v>
      </c>
      <c r="R1072" s="68" t="str" cm="1">
        <f t="array" ref="R1072">_xlfn.IFS(BaseClientes[[#This Row],[tipoDeCliente]]="ADVISOR","ADVISOR",BaseClientes[[#This Row],[tipoDeCliente]]="FAMILIA","RETENCAO",BaseClientes[[#This Row],[tipoDeCliente]]="RETENCAO","RETENCAO",BaseClientes[[#This Row],[tipoDeCliente]]="NORMAL","CONSULTORIA",BaseClientes[[#This Row],[tipoDeCliente]]="HIBRIDO","CONSULTORIA")</f>
        <v>CONSULTORIA</v>
      </c>
      <c r="S1072" s="68" t="s">
        <v>6704</v>
      </c>
      <c r="T1072" s="68" t="s">
        <v>185</v>
      </c>
      <c r="U1072" s="68" t="s">
        <v>6705</v>
      </c>
      <c r="V1072" s="71">
        <v>5511999945141</v>
      </c>
      <c r="W1072" s="69">
        <v>45624</v>
      </c>
      <c r="X1072" s="69"/>
      <c r="Y1072" s="68" t="s">
        <v>3842</v>
      </c>
      <c r="Z1072" s="68" t="s">
        <v>6703</v>
      </c>
      <c r="AA1072" s="68" t="s">
        <v>3340</v>
      </c>
      <c r="AB1072" s="68" t="s">
        <v>6706</v>
      </c>
      <c r="AC1072" s="68"/>
      <c r="AD1072" s="68" t="s">
        <v>56</v>
      </c>
      <c r="AE1072" s="68" t="s">
        <v>176</v>
      </c>
      <c r="AF1072" s="72">
        <v>1</v>
      </c>
      <c r="AG1072" s="68">
        <v>9</v>
      </c>
      <c r="AH1072" s="68" t="s">
        <v>54</v>
      </c>
      <c r="AI1072" s="68" t="s">
        <v>56</v>
      </c>
      <c r="AJ1072" s="68" t="s">
        <v>54</v>
      </c>
      <c r="AK1072" s="68" t="str" cm="1">
        <f t="array" ref="AK10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2" s="69" t="s">
        <v>58</v>
      </c>
      <c r="AM1072" s="69"/>
    </row>
    <row r="1073" spans="1:39" ht="15" customHeight="1" x14ac:dyDescent="0.3">
      <c r="A1073" s="68">
        <v>1220</v>
      </c>
      <c r="B1073" s="68" t="s">
        <v>3337</v>
      </c>
      <c r="C1073" s="69">
        <v>32600</v>
      </c>
      <c r="D1073" s="68" t="s">
        <v>40</v>
      </c>
      <c r="E1073" s="71" t="str">
        <f t="shared" si="6"/>
        <v>261120241220</v>
      </c>
      <c r="F1073" s="68">
        <v>582383</v>
      </c>
      <c r="G1073" s="68">
        <v>836789</v>
      </c>
      <c r="H1073" s="68"/>
      <c r="I1073" s="68" t="s">
        <v>6680</v>
      </c>
      <c r="J1073" s="68" t="s">
        <v>6681</v>
      </c>
      <c r="K1073" s="133" t="s">
        <v>6682</v>
      </c>
      <c r="L1073" s="68" t="s">
        <v>6683</v>
      </c>
      <c r="M1073" s="68" t="s">
        <v>3337</v>
      </c>
      <c r="N1073" s="71">
        <v>5584999873397</v>
      </c>
      <c r="O1073" s="71" t="s">
        <v>65</v>
      </c>
      <c r="P1073" s="71"/>
      <c r="Q1073" s="68" t="s">
        <v>5705</v>
      </c>
      <c r="R1073" s="68" t="str" cm="1">
        <f t="array" ref="R1073">_xlfn.IFS(BaseClientes[[#This Row],[tipoDeCliente]]="ADVISOR","ADVISOR",BaseClientes[[#This Row],[tipoDeCliente]]="FAMILIA","RETENCAO",BaseClientes[[#This Row],[tipoDeCliente]]="RETENCAO","RETENCAO",BaseClientes[[#This Row],[tipoDeCliente]]="NORMAL","CONSULTORIA",BaseClientes[[#This Row],[tipoDeCliente]]="HIBRIDO","CONSULTORIA")</f>
        <v>CONSULTORIA</v>
      </c>
      <c r="S1073" s="68" t="s">
        <v>470</v>
      </c>
      <c r="T1073" s="68" t="s">
        <v>434</v>
      </c>
      <c r="U1073" s="68" t="s">
        <v>6684</v>
      </c>
      <c r="V1073" s="71">
        <v>5584999873397</v>
      </c>
      <c r="W1073" s="69">
        <v>45622</v>
      </c>
      <c r="X1073" s="69"/>
      <c r="Y1073" s="68" t="s">
        <v>3843</v>
      </c>
      <c r="Z1073" s="68" t="s">
        <v>6683</v>
      </c>
      <c r="AA1073" s="68" t="s">
        <v>3337</v>
      </c>
      <c r="AB1073" s="68" t="s">
        <v>5767</v>
      </c>
      <c r="AC1073" s="68"/>
      <c r="AD1073" s="68"/>
      <c r="AE1073" s="68" t="s">
        <v>176</v>
      </c>
      <c r="AF1073" s="72">
        <v>1</v>
      </c>
      <c r="AG1073" s="68">
        <v>8</v>
      </c>
      <c r="AH1073" s="68" t="s">
        <v>54</v>
      </c>
      <c r="AI1073" s="68" t="s">
        <v>56</v>
      </c>
      <c r="AJ1073" s="68" t="s">
        <v>54</v>
      </c>
      <c r="AK1073" s="68" t="str" cm="1">
        <f t="array" ref="AK10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3" s="69" t="s">
        <v>58</v>
      </c>
      <c r="AM1073" s="69"/>
    </row>
    <row r="1074" spans="1:39" ht="15" customHeight="1" x14ac:dyDescent="0.3">
      <c r="A1074" s="68">
        <v>1221</v>
      </c>
      <c r="B1074" s="68" t="s">
        <v>3336</v>
      </c>
      <c r="C1074" s="69">
        <v>34247</v>
      </c>
      <c r="D1074" s="68" t="s">
        <v>40</v>
      </c>
      <c r="E1074" s="71" t="str">
        <f t="shared" si="6"/>
        <v>251120241221</v>
      </c>
      <c r="F1074" s="68">
        <v>3431224</v>
      </c>
      <c r="G1074" s="68"/>
      <c r="H1074" s="68"/>
      <c r="I1074" s="68" t="s">
        <v>6676</v>
      </c>
      <c r="J1074" s="68" t="s">
        <v>6677</v>
      </c>
      <c r="K1074" s="105" t="s">
        <v>6678</v>
      </c>
      <c r="L1074" s="68" t="s">
        <v>6679</v>
      </c>
      <c r="M1074" s="68" t="s">
        <v>3336</v>
      </c>
      <c r="N1074" s="71">
        <v>5581998097627</v>
      </c>
      <c r="O1074" s="71" t="s">
        <v>65</v>
      </c>
      <c r="P1074" s="71"/>
      <c r="Q1074" s="68" t="s">
        <v>1749</v>
      </c>
      <c r="R1074" s="68" t="str" cm="1">
        <f t="array" ref="R1074">_xlfn.IFS(BaseClientes[[#This Row],[tipoDeCliente]]="ADVISOR","ADVISOR",BaseClientes[[#This Row],[tipoDeCliente]]="FAMILIA","RETENCAO",BaseClientes[[#This Row],[tipoDeCliente]]="RETENCAO","RETENCAO",BaseClientes[[#This Row],[tipoDeCliente]]="NORMAL","CONSULTORIA",BaseClientes[[#This Row],[tipoDeCliente]]="HIBRIDO","CONSULTORIA")</f>
        <v>CONSULTORIA</v>
      </c>
      <c r="S1074" s="68" t="s">
        <v>49</v>
      </c>
      <c r="T1074" s="68" t="s">
        <v>50</v>
      </c>
      <c r="U1074" s="68" t="s">
        <v>1730</v>
      </c>
      <c r="V1074" s="71">
        <v>5581998097627</v>
      </c>
      <c r="W1074" s="69">
        <v>45621</v>
      </c>
      <c r="X1074" s="69"/>
      <c r="Y1074" s="68" t="s">
        <v>3845</v>
      </c>
      <c r="Z1074" s="68" t="s">
        <v>6679</v>
      </c>
      <c r="AA1074" s="68" t="s">
        <v>3336</v>
      </c>
      <c r="AB1074" s="68" t="s">
        <v>3893</v>
      </c>
      <c r="AC1074" s="68" t="s">
        <v>53</v>
      </c>
      <c r="AD1074" s="68" t="s">
        <v>56</v>
      </c>
      <c r="AE1074" s="68" t="s">
        <v>176</v>
      </c>
      <c r="AF1074" s="72">
        <v>1</v>
      </c>
      <c r="AG1074" s="68">
        <v>9</v>
      </c>
      <c r="AH1074" s="68" t="s">
        <v>54</v>
      </c>
      <c r="AI1074" s="68" t="s">
        <v>56</v>
      </c>
      <c r="AJ1074" s="68" t="s">
        <v>54</v>
      </c>
      <c r="AK1074" s="68" t="str" cm="1">
        <f t="array" ref="AK10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4" s="69" t="s">
        <v>58</v>
      </c>
      <c r="AM1074" s="69"/>
    </row>
    <row r="1075" spans="1:39" ht="15" customHeight="1" x14ac:dyDescent="0.3">
      <c r="A1075" s="68">
        <v>1222</v>
      </c>
      <c r="B1075" s="68" t="s">
        <v>3341</v>
      </c>
      <c r="C1075" s="69">
        <v>27329</v>
      </c>
      <c r="D1075" s="68" t="s">
        <v>40</v>
      </c>
      <c r="E1075" s="71" t="str">
        <f t="shared" si="6"/>
        <v>031220241222</v>
      </c>
      <c r="F1075" s="68">
        <v>2028916</v>
      </c>
      <c r="G1075" s="68"/>
      <c r="H1075" s="68"/>
      <c r="I1075" s="68" t="s">
        <v>42</v>
      </c>
      <c r="J1075" s="68" t="s">
        <v>6716</v>
      </c>
      <c r="K1075" s="70" t="s">
        <v>6717</v>
      </c>
      <c r="L1075" s="68" t="s">
        <v>3846</v>
      </c>
      <c r="M1075" s="68" t="s">
        <v>3341</v>
      </c>
      <c r="N1075" s="71">
        <v>5581999660550</v>
      </c>
      <c r="O1075" s="71" t="s">
        <v>106</v>
      </c>
      <c r="P1075" s="71"/>
      <c r="Q1075" s="68" t="s">
        <v>66</v>
      </c>
      <c r="R1075" s="68" t="str" cm="1">
        <f t="array" ref="R1075">_xlfn.IFS(BaseClientes[[#This Row],[tipoDeCliente]]="ADVISOR","ADVISOR",BaseClientes[[#This Row],[tipoDeCliente]]="FAMILIA","RETENCAO",BaseClientes[[#This Row],[tipoDeCliente]]="RETENCAO","RETENCAO",BaseClientes[[#This Row],[tipoDeCliente]]="NORMAL","CONSULTORIA",BaseClientes[[#This Row],[tipoDeCliente]]="HIBRIDO","CONSULTORIA")</f>
        <v>CONSULTORIA</v>
      </c>
      <c r="S1075" s="68" t="s">
        <v>49</v>
      </c>
      <c r="T1075" s="68" t="s">
        <v>50</v>
      </c>
      <c r="U1075" s="68" t="s">
        <v>2689</v>
      </c>
      <c r="V1075" s="71">
        <v>5581999660550</v>
      </c>
      <c r="W1075" s="69">
        <v>45629</v>
      </c>
      <c r="X1075" s="69"/>
      <c r="Y1075" s="68" t="s">
        <v>3846</v>
      </c>
      <c r="Z1075" s="68" t="s">
        <v>3846</v>
      </c>
      <c r="AA1075" s="68" t="s">
        <v>3341</v>
      </c>
      <c r="AB1075" s="68" t="s">
        <v>847</v>
      </c>
      <c r="AC1075" s="68" t="s">
        <v>53</v>
      </c>
      <c r="AD1075" s="68" t="s">
        <v>56</v>
      </c>
      <c r="AE1075" s="68" t="s">
        <v>176</v>
      </c>
      <c r="AF1075" s="72">
        <v>1</v>
      </c>
      <c r="AG1075" s="68">
        <v>9</v>
      </c>
      <c r="AH1075" s="68" t="s">
        <v>54</v>
      </c>
      <c r="AI1075" s="68" t="s">
        <v>56</v>
      </c>
      <c r="AJ1075" s="68" t="s">
        <v>54</v>
      </c>
      <c r="AK1075" s="68"/>
      <c r="AL1075" s="69" t="s">
        <v>69</v>
      </c>
      <c r="AM1075" s="69">
        <v>45803</v>
      </c>
    </row>
    <row r="1076" spans="1:39" ht="15" customHeight="1" x14ac:dyDescent="0.3">
      <c r="A1076" s="68">
        <v>1223</v>
      </c>
      <c r="B1076" s="68" t="s">
        <v>3339</v>
      </c>
      <c r="C1076" s="69">
        <v>34552</v>
      </c>
      <c r="D1076" s="68" t="s">
        <v>40</v>
      </c>
      <c r="E1076" s="71" t="str">
        <f t="shared" si="6"/>
        <v>271120241223</v>
      </c>
      <c r="F1076" s="68">
        <v>2795375</v>
      </c>
      <c r="G1076" s="68"/>
      <c r="H1076" s="68" t="s">
        <v>6696</v>
      </c>
      <c r="I1076" s="68" t="s">
        <v>42</v>
      </c>
      <c r="J1076" s="68" t="s">
        <v>6697</v>
      </c>
      <c r="K1076" s="70" t="s">
        <v>6698</v>
      </c>
      <c r="L1076" s="68" t="s">
        <v>3847</v>
      </c>
      <c r="M1076" s="68" t="s">
        <v>3339</v>
      </c>
      <c r="N1076" s="71">
        <v>5587999627710</v>
      </c>
      <c r="O1076" s="71" t="s">
        <v>65</v>
      </c>
      <c r="P1076" s="71"/>
      <c r="Q1076" s="68" t="s">
        <v>1513</v>
      </c>
      <c r="R1076" s="68" t="str" cm="1">
        <f t="array" ref="R1076">_xlfn.IFS(BaseClientes[[#This Row],[tipoDeCliente]]="ADVISOR","ADVISOR",BaseClientes[[#This Row],[tipoDeCliente]]="FAMILIA","RETENCAO",BaseClientes[[#This Row],[tipoDeCliente]]="RETENCAO","RETENCAO",BaseClientes[[#This Row],[tipoDeCliente]]="NORMAL","CONSULTORIA",BaseClientes[[#This Row],[tipoDeCliente]]="HIBRIDO","CONSULTORIA")</f>
        <v>CONSULTORIA</v>
      </c>
      <c r="S1076" s="68" t="s">
        <v>49</v>
      </c>
      <c r="T1076" s="68" t="s">
        <v>50</v>
      </c>
      <c r="U1076" s="68" t="s">
        <v>6699</v>
      </c>
      <c r="V1076" s="71">
        <v>5587999627710</v>
      </c>
      <c r="W1076" s="69">
        <v>45623</v>
      </c>
      <c r="X1076" s="69"/>
      <c r="Y1076" s="68" t="s">
        <v>3847</v>
      </c>
      <c r="Z1076" s="68" t="s">
        <v>3847</v>
      </c>
      <c r="AA1076" s="68" t="s">
        <v>3339</v>
      </c>
      <c r="AB1076" s="68" t="s">
        <v>3893</v>
      </c>
      <c r="AC1076" s="68"/>
      <c r="AD1076" s="68"/>
      <c r="AE1076" s="68" t="s">
        <v>176</v>
      </c>
      <c r="AF1076" s="72">
        <v>1</v>
      </c>
      <c r="AG1076" s="68">
        <v>9</v>
      </c>
      <c r="AH1076" s="68" t="s">
        <v>54</v>
      </c>
      <c r="AI1076" s="68" t="s">
        <v>56</v>
      </c>
      <c r="AJ1076" s="68" t="s">
        <v>54</v>
      </c>
      <c r="AK1076" s="68" t="str" cm="1">
        <f t="array" ref="AK10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6" s="69" t="s">
        <v>69</v>
      </c>
      <c r="AM1076" s="69"/>
    </row>
    <row r="1077" spans="1:39" ht="15" customHeight="1" x14ac:dyDescent="0.3">
      <c r="A1077" s="68">
        <v>1224</v>
      </c>
      <c r="B1077" s="68" t="s">
        <v>6669</v>
      </c>
      <c r="C1077" s="69">
        <v>31422</v>
      </c>
      <c r="D1077" s="68" t="s">
        <v>40</v>
      </c>
      <c r="E1077" s="71" t="str">
        <f t="shared" si="6"/>
        <v>221120241224</v>
      </c>
      <c r="F1077" s="68">
        <v>17183688</v>
      </c>
      <c r="G1077" s="68"/>
      <c r="H1077" s="68"/>
      <c r="I1077" s="68" t="s">
        <v>6670</v>
      </c>
      <c r="J1077" s="68" t="s">
        <v>6671</v>
      </c>
      <c r="K1077" s="105" t="s">
        <v>6672</v>
      </c>
      <c r="L1077" s="68" t="s">
        <v>6673</v>
      </c>
      <c r="M1077" s="68" t="s">
        <v>6669</v>
      </c>
      <c r="N1077" s="71">
        <v>5581996690001</v>
      </c>
      <c r="O1077" s="71" t="s">
        <v>106</v>
      </c>
      <c r="P1077" s="71"/>
      <c r="Q1077" s="68" t="s">
        <v>66</v>
      </c>
      <c r="R1077" s="68" t="str" cm="1">
        <f t="array" ref="R1077">_xlfn.IFS(BaseClientes[[#This Row],[tipoDeCliente]]="ADVISOR","ADVISOR",BaseClientes[[#This Row],[tipoDeCliente]]="FAMILIA","RETENCAO",BaseClientes[[#This Row],[tipoDeCliente]]="RETENCAO","RETENCAO",BaseClientes[[#This Row],[tipoDeCliente]]="NORMAL","CONSULTORIA",BaseClientes[[#This Row],[tipoDeCliente]]="HIBRIDO","CONSULTORIA")</f>
        <v>CONSULTORIA</v>
      </c>
      <c r="S1077" s="68" t="s">
        <v>49</v>
      </c>
      <c r="T1077" s="68" t="s">
        <v>50</v>
      </c>
      <c r="U1077" s="68" t="s">
        <v>5104</v>
      </c>
      <c r="V1077" s="71">
        <v>5581996690001</v>
      </c>
      <c r="W1077" s="69">
        <v>45618</v>
      </c>
      <c r="X1077" s="69"/>
      <c r="Y1077" s="68" t="s">
        <v>3839</v>
      </c>
      <c r="Z1077" s="68" t="s">
        <v>6668</v>
      </c>
      <c r="AA1077" s="68" t="s">
        <v>3335</v>
      </c>
      <c r="AB1077" s="68" t="s">
        <v>3902</v>
      </c>
      <c r="AC1077" s="68"/>
      <c r="AD1077" s="68"/>
      <c r="AE1077" s="68" t="s">
        <v>176</v>
      </c>
      <c r="AF1077" s="72">
        <v>1</v>
      </c>
      <c r="AG1077" s="68">
        <v>9</v>
      </c>
      <c r="AH1077" s="68" t="s">
        <v>54</v>
      </c>
      <c r="AI1077" s="68" t="s">
        <v>56</v>
      </c>
      <c r="AJ1077" s="68" t="s">
        <v>54</v>
      </c>
      <c r="AK1077" s="68" t="str" cm="1">
        <f t="array" ref="AK10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7" s="69" t="s">
        <v>58</v>
      </c>
      <c r="AM1077" s="69"/>
    </row>
    <row r="1078" spans="1:39" ht="15" customHeight="1" x14ac:dyDescent="0.3">
      <c r="A1078" s="68">
        <v>1225</v>
      </c>
      <c r="B1078" s="68" t="s">
        <v>6663</v>
      </c>
      <c r="C1078" s="69">
        <v>22740</v>
      </c>
      <c r="D1078" s="68" t="s">
        <v>72</v>
      </c>
      <c r="E1078" s="71" t="str">
        <f t="shared" si="6"/>
        <v>221120241225</v>
      </c>
      <c r="F1078" s="68">
        <v>17190543</v>
      </c>
      <c r="G1078" s="68"/>
      <c r="H1078" s="68"/>
      <c r="I1078" s="68" t="s">
        <v>6664</v>
      </c>
      <c r="J1078" s="68" t="s">
        <v>6665</v>
      </c>
      <c r="K1078" s="108" t="s">
        <v>6666</v>
      </c>
      <c r="L1078" s="68" t="s">
        <v>6667</v>
      </c>
      <c r="M1078" s="68" t="s">
        <v>6663</v>
      </c>
      <c r="N1078" s="71">
        <v>5581999743686</v>
      </c>
      <c r="O1078" s="71"/>
      <c r="P1078" s="71"/>
      <c r="Q1078" s="68" t="s">
        <v>66</v>
      </c>
      <c r="R1078" s="68" t="str" cm="1">
        <f t="array" ref="R1078">_xlfn.IFS(BaseClientes[[#This Row],[tipoDeCliente]]="ADVISOR","ADVISOR",BaseClientes[[#This Row],[tipoDeCliente]]="FAMILIA","RETENCAO",BaseClientes[[#This Row],[tipoDeCliente]]="RETENCAO","RETENCAO",BaseClientes[[#This Row],[tipoDeCliente]]="NORMAL","CONSULTORIA",BaseClientes[[#This Row],[tipoDeCliente]]="HIBRIDO","CONSULTORIA")</f>
        <v>CONSULTORIA</v>
      </c>
      <c r="S1078" s="68" t="s">
        <v>49</v>
      </c>
      <c r="T1078" s="68" t="s">
        <v>50</v>
      </c>
      <c r="U1078" s="68" t="s">
        <v>523</v>
      </c>
      <c r="V1078" s="71">
        <v>5581999743686</v>
      </c>
      <c r="W1078" s="69">
        <v>45618</v>
      </c>
      <c r="X1078" s="69"/>
      <c r="Y1078" s="68" t="s">
        <v>3839</v>
      </c>
      <c r="Z1078" s="68" t="s">
        <v>6668</v>
      </c>
      <c r="AA1078" s="68" t="s">
        <v>3335</v>
      </c>
      <c r="AB1078" s="68" t="s">
        <v>3893</v>
      </c>
      <c r="AC1078" s="68"/>
      <c r="AD1078" s="68"/>
      <c r="AE1078" s="68" t="s">
        <v>176</v>
      </c>
      <c r="AF1078" s="72">
        <v>1</v>
      </c>
      <c r="AG1078" s="68">
        <v>9</v>
      </c>
      <c r="AH1078" s="68" t="s">
        <v>54</v>
      </c>
      <c r="AI1078" s="68" t="s">
        <v>56</v>
      </c>
      <c r="AJ1078" s="68" t="s">
        <v>54</v>
      </c>
      <c r="AK1078" s="68" t="str" cm="1">
        <f t="array" ref="AK10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8" s="69" t="s">
        <v>58</v>
      </c>
      <c r="AM1078" s="69"/>
    </row>
    <row r="1079" spans="1:39" ht="15" customHeight="1" x14ac:dyDescent="0.3">
      <c r="A1079" s="68">
        <v>1226</v>
      </c>
      <c r="B1079" s="68" t="s">
        <v>6610</v>
      </c>
      <c r="C1079" s="69">
        <v>33018</v>
      </c>
      <c r="D1079" s="68" t="s">
        <v>40</v>
      </c>
      <c r="E1079" s="71" t="str">
        <f t="shared" si="6"/>
        <v>131120241226</v>
      </c>
      <c r="F1079" s="68"/>
      <c r="G1079" s="68">
        <v>8185123</v>
      </c>
      <c r="H1079" s="68"/>
      <c r="I1079" s="68" t="s">
        <v>6611</v>
      </c>
      <c r="J1079" s="68" t="s">
        <v>6612</v>
      </c>
      <c r="K1079" s="105" t="s">
        <v>6613</v>
      </c>
      <c r="L1079" s="68" t="s">
        <v>6614</v>
      </c>
      <c r="M1079" s="68" t="s">
        <v>6610</v>
      </c>
      <c r="N1079" s="71">
        <v>5516997786336</v>
      </c>
      <c r="O1079" s="71"/>
      <c r="P1079" s="71"/>
      <c r="Q1079" s="68" t="s">
        <v>1749</v>
      </c>
      <c r="R1079" s="68" t="str" cm="1">
        <f t="array" ref="R1079">_xlfn.IFS(BaseClientes[[#This Row],[tipoDeCliente]]="ADVISOR","ADVISOR",BaseClientes[[#This Row],[tipoDeCliente]]="FAMILIA","RETENCAO",BaseClientes[[#This Row],[tipoDeCliente]]="RETENCAO","RETENCAO",BaseClientes[[#This Row],[tipoDeCliente]]="NORMAL","CONSULTORIA",BaseClientes[[#This Row],[tipoDeCliente]]="HIBRIDO","CONSULTORIA")</f>
        <v>CONSULTORIA</v>
      </c>
      <c r="S1079" s="68" t="s">
        <v>6615</v>
      </c>
      <c r="T1079" s="68" t="s">
        <v>896</v>
      </c>
      <c r="U1079" s="68" t="s">
        <v>6616</v>
      </c>
      <c r="V1079" s="71">
        <v>5516997786336</v>
      </c>
      <c r="W1079" s="69">
        <v>45609</v>
      </c>
      <c r="X1079" s="69"/>
      <c r="Y1079" s="68" t="s">
        <v>3848</v>
      </c>
      <c r="Z1079" s="68" t="s">
        <v>6614</v>
      </c>
      <c r="AA1079" s="68" t="s">
        <v>6610</v>
      </c>
      <c r="AB1079" s="68" t="s">
        <v>6617</v>
      </c>
      <c r="AC1079" s="68"/>
      <c r="AD1079" s="68" t="s">
        <v>54</v>
      </c>
      <c r="AE1079" s="68" t="s">
        <v>176</v>
      </c>
      <c r="AF1079" s="72">
        <v>1</v>
      </c>
      <c r="AG1079" s="68">
        <v>9</v>
      </c>
      <c r="AH1079" s="68" t="s">
        <v>54</v>
      </c>
      <c r="AI1079" s="68" t="s">
        <v>56</v>
      </c>
      <c r="AJ1079" s="68" t="s">
        <v>54</v>
      </c>
      <c r="AK1079" s="68" t="str" cm="1">
        <f t="array" ref="AK10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9" s="69" t="s">
        <v>58</v>
      </c>
      <c r="AM1079" s="69"/>
    </row>
    <row r="1080" spans="1:39" ht="15" customHeight="1" x14ac:dyDescent="0.3">
      <c r="A1080" s="68">
        <v>1227</v>
      </c>
      <c r="B1080" s="68" t="s">
        <v>2076</v>
      </c>
      <c r="C1080" s="69">
        <v>32566</v>
      </c>
      <c r="D1080" s="68" t="s">
        <v>40</v>
      </c>
      <c r="E1080" s="71" t="str">
        <f t="shared" si="6"/>
        <v>091220241227</v>
      </c>
      <c r="F1080" s="68"/>
      <c r="G1080" s="68">
        <v>4765549</v>
      </c>
      <c r="H1080" s="68"/>
      <c r="I1080" s="68" t="s">
        <v>42</v>
      </c>
      <c r="J1080" s="68" t="s">
        <v>2079</v>
      </c>
      <c r="K1080" s="105" t="s">
        <v>2080</v>
      </c>
      <c r="L1080" s="68" t="s">
        <v>2078</v>
      </c>
      <c r="M1080" s="68" t="s">
        <v>2076</v>
      </c>
      <c r="N1080" s="71">
        <v>5511952511494</v>
      </c>
      <c r="O1080" s="71" t="s">
        <v>42</v>
      </c>
      <c r="P1080" s="71" t="s">
        <v>65</v>
      </c>
      <c r="Q1080" s="68" t="s">
        <v>7234</v>
      </c>
      <c r="R1080" s="68" t="str" cm="1">
        <f t="array" ref="R1080">_xlfn.IFS(BaseClientes[[#This Row],[tipoDeCliente]]="ADVISOR","ADVISOR",BaseClientes[[#This Row],[tipoDeCliente]]="FAMILIA","RETENCAO",BaseClientes[[#This Row],[tipoDeCliente]]="RETENCAO","RETENCAO",BaseClientes[[#This Row],[tipoDeCliente]]="NORMAL","CONSULTORIA",BaseClientes[[#This Row],[tipoDeCliente]]="HIBRIDO","CONSULTORIA")</f>
        <v>CONSULTORIA</v>
      </c>
      <c r="S1080" s="68" t="s">
        <v>2799</v>
      </c>
      <c r="T1080" s="68" t="s">
        <v>185</v>
      </c>
      <c r="U1080" s="68" t="s">
        <v>2082</v>
      </c>
      <c r="V1080" s="71">
        <v>5511952511494</v>
      </c>
      <c r="W1080" s="69">
        <v>45635</v>
      </c>
      <c r="X1080" s="69"/>
      <c r="Y1080" s="68" t="s">
        <v>2081</v>
      </c>
      <c r="Z1080" s="68" t="s">
        <v>2078</v>
      </c>
      <c r="AA1080" s="68" t="s">
        <v>2076</v>
      </c>
      <c r="AB1080" s="68" t="s">
        <v>3902</v>
      </c>
      <c r="AC1080" s="68" t="s">
        <v>53</v>
      </c>
      <c r="AD1080" s="68" t="s">
        <v>54</v>
      </c>
      <c r="AE1080" s="68" t="s">
        <v>176</v>
      </c>
      <c r="AF1080" s="72">
        <v>1</v>
      </c>
      <c r="AG1080" s="68">
        <v>2</v>
      </c>
      <c r="AH1080" s="68" t="s">
        <v>54</v>
      </c>
      <c r="AI1080" s="68" t="s">
        <v>56</v>
      </c>
      <c r="AJ1080" s="68" t="s">
        <v>54</v>
      </c>
      <c r="AK1080" s="68" t="str" cm="1">
        <f t="array" ref="AK10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0" s="69" t="s">
        <v>58</v>
      </c>
      <c r="AM1080" s="69"/>
    </row>
    <row r="1081" spans="1:39" ht="15" customHeight="1" x14ac:dyDescent="0.3">
      <c r="A1081" s="68">
        <v>1228</v>
      </c>
      <c r="B1081" s="68" t="s">
        <v>3572</v>
      </c>
      <c r="C1081" s="69">
        <v>35507</v>
      </c>
      <c r="D1081" s="68" t="s">
        <v>72</v>
      </c>
      <c r="E1081" s="71" t="str">
        <f t="shared" si="6"/>
        <v>091220241228</v>
      </c>
      <c r="F1081" s="68"/>
      <c r="G1081" s="68">
        <v>8137502</v>
      </c>
      <c r="H1081" s="68"/>
      <c r="I1081" s="68" t="s">
        <v>6718</v>
      </c>
      <c r="J1081" s="68" t="s">
        <v>5556</v>
      </c>
      <c r="K1081" s="70" t="s">
        <v>5557</v>
      </c>
      <c r="L1081" s="68" t="s">
        <v>6719</v>
      </c>
      <c r="M1081" s="68" t="s">
        <v>3572</v>
      </c>
      <c r="N1081" s="71">
        <v>5581996571670</v>
      </c>
      <c r="O1081" s="71"/>
      <c r="P1081" s="71"/>
      <c r="Q1081" s="68" t="s">
        <v>66</v>
      </c>
      <c r="R1081" s="68" t="str" cm="1">
        <f t="array" ref="R1081">_xlfn.IFS(BaseClientes[[#This Row],[tipoDeCliente]]="ADVISOR","ADVISOR",BaseClientes[[#This Row],[tipoDeCliente]]="FAMILIA","RETENCAO",BaseClientes[[#This Row],[tipoDeCliente]]="RETENCAO","RETENCAO",BaseClientes[[#This Row],[tipoDeCliente]]="NORMAL","CONSULTORIA",BaseClientes[[#This Row],[tipoDeCliente]]="HIBRIDO","CONSULTORIA")</f>
        <v>CONSULTORIA</v>
      </c>
      <c r="S1081" s="68" t="s">
        <v>49</v>
      </c>
      <c r="T1081" s="68" t="s">
        <v>50</v>
      </c>
      <c r="U1081" s="68" t="s">
        <v>1066</v>
      </c>
      <c r="V1081" s="71">
        <v>5581996571670</v>
      </c>
      <c r="W1081" s="69">
        <v>45635</v>
      </c>
      <c r="X1081" s="69"/>
      <c r="Y1081" s="68" t="s">
        <v>4278</v>
      </c>
      <c r="Z1081" s="68" t="s">
        <v>5558</v>
      </c>
      <c r="AA1081" s="68" t="s">
        <v>3572</v>
      </c>
      <c r="AB1081" s="68" t="s">
        <v>3912</v>
      </c>
      <c r="AC1081" s="68" t="s">
        <v>140</v>
      </c>
      <c r="AD1081" s="68" t="s">
        <v>56</v>
      </c>
      <c r="AE1081" s="68" t="s">
        <v>176</v>
      </c>
      <c r="AF1081" s="72">
        <v>1</v>
      </c>
      <c r="AG1081" s="68">
        <v>3</v>
      </c>
      <c r="AH1081" s="68" t="s">
        <v>54</v>
      </c>
      <c r="AI1081" s="68" t="s">
        <v>56</v>
      </c>
      <c r="AJ1081" s="68" t="s">
        <v>54</v>
      </c>
      <c r="AK1081" s="68" t="str" cm="1">
        <f t="array" ref="AK10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1" s="69" t="s">
        <v>58</v>
      </c>
      <c r="AM1081" s="69"/>
    </row>
    <row r="1082" spans="1:39" ht="15" customHeight="1" x14ac:dyDescent="0.3">
      <c r="A1082" s="68">
        <v>1229</v>
      </c>
      <c r="B1082" s="68" t="s">
        <v>6652</v>
      </c>
      <c r="C1082" s="69"/>
      <c r="D1082" s="68" t="s">
        <v>84</v>
      </c>
      <c r="E1082" s="71" t="str">
        <f t="shared" si="6"/>
        <v>211120241229</v>
      </c>
      <c r="F1082" s="68">
        <v>17161735</v>
      </c>
      <c r="G1082" s="68"/>
      <c r="H1082" s="68"/>
      <c r="I1082" s="68" t="s">
        <v>42</v>
      </c>
      <c r="J1082" s="68" t="s">
        <v>6654</v>
      </c>
      <c r="K1082" s="70" t="s">
        <v>6655</v>
      </c>
      <c r="L1082" s="68" t="s">
        <v>6662</v>
      </c>
      <c r="M1082" s="68" t="s">
        <v>6652</v>
      </c>
      <c r="N1082" s="71">
        <v>5581991661366</v>
      </c>
      <c r="O1082" s="71"/>
      <c r="P1082" s="71"/>
      <c r="Q1082" s="68" t="s">
        <v>5971</v>
      </c>
      <c r="R1082" s="68" t="str" cm="1">
        <f t="array" ref="R1082">_xlfn.IFS(BaseClientes[[#This Row],[tipoDeCliente]]="ADVISOR","ADVISOR",BaseClientes[[#This Row],[tipoDeCliente]]="FAMILIA","RETENCAO",BaseClientes[[#This Row],[tipoDeCliente]]="RETENCAO","RETENCAO",BaseClientes[[#This Row],[tipoDeCliente]]="NORMAL","CONSULTORIA",BaseClientes[[#This Row],[tipoDeCliente]]="HIBRIDO","CONSULTORIA")</f>
        <v>CONSULTORIA</v>
      </c>
      <c r="S1082" s="68" t="s">
        <v>49</v>
      </c>
      <c r="T1082" s="68" t="s">
        <v>50</v>
      </c>
      <c r="U1082" s="68" t="s">
        <v>6657</v>
      </c>
      <c r="V1082" s="71">
        <v>5581991661366</v>
      </c>
      <c r="W1082" s="69">
        <v>45617</v>
      </c>
      <c r="X1082" s="69"/>
      <c r="Y1082" s="68" t="s">
        <v>3890</v>
      </c>
      <c r="Z1082" s="68" t="s">
        <v>3890</v>
      </c>
      <c r="AA1082" s="68" t="s">
        <v>3334</v>
      </c>
      <c r="AB1082" s="68"/>
      <c r="AC1082" s="68"/>
      <c r="AD1082" s="68"/>
      <c r="AE1082" s="68" t="s">
        <v>176</v>
      </c>
      <c r="AF1082" s="72">
        <v>1</v>
      </c>
      <c r="AG1082" s="68">
        <v>9</v>
      </c>
      <c r="AH1082" s="68" t="s">
        <v>54</v>
      </c>
      <c r="AI1082" s="68" t="s">
        <v>56</v>
      </c>
      <c r="AJ1082" s="68" t="s">
        <v>54</v>
      </c>
      <c r="AK1082" s="68" t="str" cm="1">
        <f t="array" ref="AK10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2" s="69" t="s">
        <v>69</v>
      </c>
      <c r="AM1082" s="69"/>
    </row>
    <row r="1083" spans="1:39" ht="15" customHeight="1" x14ac:dyDescent="0.3">
      <c r="A1083" s="68">
        <v>1230</v>
      </c>
      <c r="B1083" s="68" t="s">
        <v>6720</v>
      </c>
      <c r="C1083" s="69">
        <v>42345</v>
      </c>
      <c r="D1083" s="69" t="s">
        <v>40</v>
      </c>
      <c r="E1083" s="71" t="str">
        <f t="shared" si="6"/>
        <v>101220241230</v>
      </c>
      <c r="F1083" s="68"/>
      <c r="G1083" s="68">
        <v>8126539</v>
      </c>
      <c r="H1083" s="68"/>
      <c r="I1083" s="187" t="s">
        <v>6721</v>
      </c>
      <c r="J1083" s="68" t="s">
        <v>6722</v>
      </c>
      <c r="K1083" s="118" t="s">
        <v>6103</v>
      </c>
      <c r="L1083" s="68" t="s">
        <v>6723</v>
      </c>
      <c r="M1083" s="68" t="s">
        <v>6720</v>
      </c>
      <c r="N1083" s="71">
        <v>5581988180903</v>
      </c>
      <c r="O1083" s="71"/>
      <c r="P1083" s="71"/>
      <c r="Q1083" s="68" t="s">
        <v>66</v>
      </c>
      <c r="R1083" s="68" t="str" cm="1">
        <f t="array" ref="R1083">_xlfn.IFS(BaseClientes[[#This Row],[tipoDeCliente]]="ADVISOR","ADVISOR",BaseClientes[[#This Row],[tipoDeCliente]]="FAMILIA","RETENCAO",BaseClientes[[#This Row],[tipoDeCliente]]="RETENCAO","RETENCAO",BaseClientes[[#This Row],[tipoDeCliente]]="NORMAL","CONSULTORIA",BaseClientes[[#This Row],[tipoDeCliente]]="HIBRIDO","CONSULTORIA")</f>
        <v>CONSULTORIA</v>
      </c>
      <c r="S1083" s="68" t="s">
        <v>49</v>
      </c>
      <c r="T1083" s="68" t="s">
        <v>50</v>
      </c>
      <c r="U1083" s="68" t="s">
        <v>670</v>
      </c>
      <c r="V1083" s="71">
        <v>5581988180903</v>
      </c>
      <c r="W1083" s="69">
        <v>45636</v>
      </c>
      <c r="X1083" s="69"/>
      <c r="Y1083" s="68" t="s">
        <v>3778</v>
      </c>
      <c r="Z1083" s="68" t="s">
        <v>6104</v>
      </c>
      <c r="AA1083" s="68" t="s">
        <v>3276</v>
      </c>
      <c r="AB1083" s="68" t="s">
        <v>151</v>
      </c>
      <c r="AC1083" s="68"/>
      <c r="AD1083" s="68"/>
      <c r="AE1083" s="68" t="s">
        <v>176</v>
      </c>
      <c r="AF1083" s="72">
        <v>1</v>
      </c>
      <c r="AG1083" s="68">
        <v>9</v>
      </c>
      <c r="AH1083" s="68" t="s">
        <v>54</v>
      </c>
      <c r="AI1083" s="68" t="s">
        <v>56</v>
      </c>
      <c r="AJ1083" s="68" t="s">
        <v>54</v>
      </c>
      <c r="AK1083" s="68" t="str" cm="1">
        <f t="array" ref="AK10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3" s="69" t="s">
        <v>58</v>
      </c>
      <c r="AM1083" s="69"/>
    </row>
    <row r="1084" spans="1:39" ht="15" customHeight="1" x14ac:dyDescent="0.3">
      <c r="A1084" s="68">
        <v>1231</v>
      </c>
      <c r="B1084" s="68" t="s">
        <v>6724</v>
      </c>
      <c r="C1084" s="69">
        <v>41635</v>
      </c>
      <c r="D1084" s="69" t="s">
        <v>40</v>
      </c>
      <c r="E1084" s="71" t="str">
        <f t="shared" si="6"/>
        <v>101220241231</v>
      </c>
      <c r="F1084" s="68"/>
      <c r="G1084" s="68">
        <v>8206425</v>
      </c>
      <c r="H1084" s="68"/>
      <c r="I1084" s="187" t="s">
        <v>6725</v>
      </c>
      <c r="J1084" s="68" t="s">
        <v>6726</v>
      </c>
      <c r="K1084" s="118" t="s">
        <v>6103</v>
      </c>
      <c r="L1084" s="68" t="s">
        <v>6727</v>
      </c>
      <c r="M1084" s="68" t="s">
        <v>6724</v>
      </c>
      <c r="N1084" s="71">
        <v>5581988180903</v>
      </c>
      <c r="O1084" s="71"/>
      <c r="P1084" s="71"/>
      <c r="Q1084" s="68" t="s">
        <v>66</v>
      </c>
      <c r="R1084" s="68" t="str" cm="1">
        <f t="array" ref="R1084">_xlfn.IFS(BaseClientes[[#This Row],[tipoDeCliente]]="ADVISOR","ADVISOR",BaseClientes[[#This Row],[tipoDeCliente]]="FAMILIA","RETENCAO",BaseClientes[[#This Row],[tipoDeCliente]]="RETENCAO","RETENCAO",BaseClientes[[#This Row],[tipoDeCliente]]="NORMAL","CONSULTORIA",BaseClientes[[#This Row],[tipoDeCliente]]="HIBRIDO","CONSULTORIA")</f>
        <v>CONSULTORIA</v>
      </c>
      <c r="S1084" s="68" t="s">
        <v>49</v>
      </c>
      <c r="T1084" s="68" t="s">
        <v>50</v>
      </c>
      <c r="U1084" s="68" t="s">
        <v>670</v>
      </c>
      <c r="V1084" s="71">
        <v>5581988180903</v>
      </c>
      <c r="W1084" s="69">
        <v>45636</v>
      </c>
      <c r="X1084" s="69"/>
      <c r="Y1084" s="68" t="s">
        <v>3778</v>
      </c>
      <c r="Z1084" s="68" t="s">
        <v>6104</v>
      </c>
      <c r="AA1084" s="68" t="s">
        <v>3276</v>
      </c>
      <c r="AB1084" s="68" t="s">
        <v>151</v>
      </c>
      <c r="AC1084" s="68"/>
      <c r="AD1084" s="68"/>
      <c r="AE1084" s="68" t="s">
        <v>176</v>
      </c>
      <c r="AF1084" s="72">
        <v>1</v>
      </c>
      <c r="AG1084" s="68">
        <v>9</v>
      </c>
      <c r="AH1084" s="68" t="s">
        <v>54</v>
      </c>
      <c r="AI1084" s="68" t="s">
        <v>56</v>
      </c>
      <c r="AJ1084" s="68" t="s">
        <v>54</v>
      </c>
      <c r="AK1084" s="68" t="str" cm="1">
        <f t="array" ref="AK10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4" s="69" t="s">
        <v>58</v>
      </c>
      <c r="AM1084" s="69"/>
    </row>
    <row r="1085" spans="1:39" ht="15" customHeight="1" x14ac:dyDescent="0.3">
      <c r="A1085" s="68">
        <v>1232</v>
      </c>
      <c r="B1085" s="68" t="s">
        <v>6689</v>
      </c>
      <c r="C1085" s="69">
        <v>31008</v>
      </c>
      <c r="D1085" s="69" t="s">
        <v>72</v>
      </c>
      <c r="E1085" s="71" t="str">
        <f t="shared" si="6"/>
        <v>261120241232</v>
      </c>
      <c r="F1085" s="68">
        <v>255411</v>
      </c>
      <c r="G1085" s="68"/>
      <c r="H1085" s="68"/>
      <c r="I1085" s="68" t="s">
        <v>6690</v>
      </c>
      <c r="J1085" s="68" t="s">
        <v>6691</v>
      </c>
      <c r="K1085" s="135" t="s">
        <v>6692</v>
      </c>
      <c r="L1085" s="68" t="s">
        <v>6693</v>
      </c>
      <c r="M1085" s="68" t="s">
        <v>6689</v>
      </c>
      <c r="N1085" s="131">
        <v>5581997914242</v>
      </c>
      <c r="O1085" s="71"/>
      <c r="P1085" s="71"/>
      <c r="Q1085" s="68" t="s">
        <v>1749</v>
      </c>
      <c r="R1085" s="68" t="str" cm="1">
        <f t="array" ref="R1085">_xlfn.IFS(BaseClientes[[#This Row],[tipoDeCliente]]="ADVISOR","ADVISOR",BaseClientes[[#This Row],[tipoDeCliente]]="FAMILIA","RETENCAO",BaseClientes[[#This Row],[tipoDeCliente]]="RETENCAO","RETENCAO",BaseClientes[[#This Row],[tipoDeCliente]]="NORMAL","CONSULTORIA",BaseClientes[[#This Row],[tipoDeCliente]]="HIBRIDO","CONSULTORIA")</f>
        <v>CONSULTORIA</v>
      </c>
      <c r="S1085" s="68" t="s">
        <v>6694</v>
      </c>
      <c r="T1085" s="68" t="s">
        <v>50</v>
      </c>
      <c r="U1085" s="68" t="s">
        <v>6695</v>
      </c>
      <c r="V1085" s="131">
        <v>5581997914242</v>
      </c>
      <c r="W1085" s="69">
        <v>45622</v>
      </c>
      <c r="X1085" s="69"/>
      <c r="Y1085" s="68" t="s">
        <v>3849</v>
      </c>
      <c r="Z1085" s="68" t="s">
        <v>6693</v>
      </c>
      <c r="AA1085" s="68" t="s">
        <v>6689</v>
      </c>
      <c r="AB1085" s="68" t="s">
        <v>3894</v>
      </c>
      <c r="AC1085" s="68"/>
      <c r="AD1085" s="68"/>
      <c r="AE1085" s="68" t="s">
        <v>176</v>
      </c>
      <c r="AF1085" s="72">
        <v>1</v>
      </c>
      <c r="AG1085" s="68">
        <v>9</v>
      </c>
      <c r="AH1085" s="68" t="s">
        <v>54</v>
      </c>
      <c r="AI1085" s="68" t="s">
        <v>56</v>
      </c>
      <c r="AJ1085" s="68" t="s">
        <v>54</v>
      </c>
      <c r="AK1085" s="68" t="str" cm="1">
        <f t="array" ref="AK10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5" s="69" t="s">
        <v>58</v>
      </c>
      <c r="AM1085" s="69"/>
    </row>
    <row r="1086" spans="1:39" ht="15" customHeight="1" x14ac:dyDescent="0.3">
      <c r="A1086" s="68">
        <v>1233</v>
      </c>
      <c r="B1086" s="68" t="s">
        <v>6590</v>
      </c>
      <c r="C1086" s="69">
        <v>31163</v>
      </c>
      <c r="D1086" s="69" t="s">
        <v>40</v>
      </c>
      <c r="E1086" s="71" t="str">
        <f t="shared" si="6"/>
        <v>081120241233</v>
      </c>
      <c r="F1086" s="68"/>
      <c r="G1086" s="68">
        <v>8188462</v>
      </c>
      <c r="H1086" s="68"/>
      <c r="I1086" s="68" t="s">
        <v>6591</v>
      </c>
      <c r="J1086" s="68" t="s">
        <v>6592</v>
      </c>
      <c r="K1086" s="108" t="s">
        <v>6593</v>
      </c>
      <c r="L1086" s="68" t="s">
        <v>6594</v>
      </c>
      <c r="M1086" s="68" t="s">
        <v>6590</v>
      </c>
      <c r="N1086" s="131">
        <v>5511945370857</v>
      </c>
      <c r="O1086" s="71"/>
      <c r="P1086" s="71"/>
      <c r="Q1086" s="68" t="s">
        <v>66</v>
      </c>
      <c r="R1086" s="68" t="str" cm="1">
        <f t="array" ref="R1086">_xlfn.IFS(BaseClientes[[#This Row],[tipoDeCliente]]="ADVISOR","ADVISOR",BaseClientes[[#This Row],[tipoDeCliente]]="FAMILIA","RETENCAO",BaseClientes[[#This Row],[tipoDeCliente]]="RETENCAO","RETENCAO",BaseClientes[[#This Row],[tipoDeCliente]]="NORMAL","CONSULTORIA",BaseClientes[[#This Row],[tipoDeCliente]]="HIBRIDO","CONSULTORIA")</f>
        <v>CONSULTORIA</v>
      </c>
      <c r="S1086" s="68" t="s">
        <v>6595</v>
      </c>
      <c r="T1086" s="68" t="s">
        <v>185</v>
      </c>
      <c r="U1086" s="68" t="s">
        <v>6596</v>
      </c>
      <c r="V1086" s="131">
        <v>5511945370857</v>
      </c>
      <c r="W1086" s="69">
        <v>45604</v>
      </c>
      <c r="X1086" s="69"/>
      <c r="Y1086" s="68" t="s">
        <v>3850</v>
      </c>
      <c r="Z1086" s="68" t="s">
        <v>6594</v>
      </c>
      <c r="AA1086" s="68" t="s">
        <v>6590</v>
      </c>
      <c r="AB1086" s="68" t="s">
        <v>4060</v>
      </c>
      <c r="AC1086" s="68"/>
      <c r="AD1086" s="68" t="s">
        <v>56</v>
      </c>
      <c r="AE1086" s="68" t="s">
        <v>176</v>
      </c>
      <c r="AF1086" s="72">
        <v>1</v>
      </c>
      <c r="AG1086" s="68">
        <v>9</v>
      </c>
      <c r="AH1086" s="68" t="s">
        <v>54</v>
      </c>
      <c r="AI1086" s="68" t="s">
        <v>56</v>
      </c>
      <c r="AJ1086" s="68" t="s">
        <v>54</v>
      </c>
      <c r="AK1086" s="68" t="str" cm="1">
        <f t="array" ref="AK10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6" s="69" t="s">
        <v>58</v>
      </c>
      <c r="AM1086" s="69"/>
    </row>
    <row r="1087" spans="1:39" ht="15" customHeight="1" x14ac:dyDescent="0.3">
      <c r="A1087" s="68">
        <v>1234</v>
      </c>
      <c r="B1087" s="68" t="s">
        <v>6738</v>
      </c>
      <c r="C1087" s="69">
        <v>35726</v>
      </c>
      <c r="D1087" s="69" t="s">
        <v>72</v>
      </c>
      <c r="E1087" s="71" t="str">
        <f t="shared" si="6"/>
        <v>161220241234</v>
      </c>
      <c r="F1087" s="68">
        <v>17150962</v>
      </c>
      <c r="G1087" s="68"/>
      <c r="H1087" s="68"/>
      <c r="I1087" s="187" t="s">
        <v>6739</v>
      </c>
      <c r="J1087" s="68" t="s">
        <v>6740</v>
      </c>
      <c r="K1087" s="108" t="s">
        <v>6741</v>
      </c>
      <c r="L1087" s="68" t="s">
        <v>6742</v>
      </c>
      <c r="M1087" s="68" t="s">
        <v>6738</v>
      </c>
      <c r="N1087" s="131">
        <v>5511960824260</v>
      </c>
      <c r="O1087" s="71"/>
      <c r="P1087" s="71"/>
      <c r="Q1087" s="68" t="s">
        <v>66</v>
      </c>
      <c r="R1087" s="68" t="str" cm="1">
        <f t="array" ref="R1087">_xlfn.IFS(BaseClientes[[#This Row],[tipoDeCliente]]="ADVISOR","ADVISOR",BaseClientes[[#This Row],[tipoDeCliente]]="FAMILIA","RETENCAO",BaseClientes[[#This Row],[tipoDeCliente]]="RETENCAO","RETENCAO",BaseClientes[[#This Row],[tipoDeCliente]]="NORMAL","CONSULTORIA",BaseClientes[[#This Row],[tipoDeCliente]]="HIBRIDO","CONSULTORIA")</f>
        <v>CONSULTORIA</v>
      </c>
      <c r="S1087" s="68" t="s">
        <v>2799</v>
      </c>
      <c r="T1087" s="68" t="s">
        <v>185</v>
      </c>
      <c r="U1087" s="68" t="s">
        <v>6743</v>
      </c>
      <c r="V1087" s="131">
        <v>5511960824260</v>
      </c>
      <c r="W1087" s="69">
        <v>45642</v>
      </c>
      <c r="X1087" s="69"/>
      <c r="Y1087" s="68" t="s">
        <v>3612</v>
      </c>
      <c r="Z1087" s="68" t="s">
        <v>4633</v>
      </c>
      <c r="AA1087" s="68" t="s">
        <v>3098</v>
      </c>
      <c r="AB1087" s="68" t="s">
        <v>151</v>
      </c>
      <c r="AC1087" s="68"/>
      <c r="AD1087" s="68"/>
      <c r="AE1087" s="68" t="s">
        <v>176</v>
      </c>
      <c r="AF1087" s="72">
        <v>1</v>
      </c>
      <c r="AG1087" s="68">
        <v>1</v>
      </c>
      <c r="AH1087" s="68" t="s">
        <v>54</v>
      </c>
      <c r="AI1087" s="68" t="s">
        <v>56</v>
      </c>
      <c r="AJ1087" s="68" t="s">
        <v>54</v>
      </c>
      <c r="AK1087" s="68" t="str" cm="1">
        <f t="array" ref="AK10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7" s="69" t="s">
        <v>58</v>
      </c>
      <c r="AM1087" s="69"/>
    </row>
    <row r="1088" spans="1:39" ht="15" customHeight="1" x14ac:dyDescent="0.3">
      <c r="A1088" s="68">
        <v>1235</v>
      </c>
      <c r="B1088" s="68" t="s">
        <v>6744</v>
      </c>
      <c r="C1088" s="69">
        <v>31734</v>
      </c>
      <c r="D1088" s="69" t="s">
        <v>72</v>
      </c>
      <c r="E1088" s="71" t="str">
        <f t="shared" si="6"/>
        <v>171220241235</v>
      </c>
      <c r="F1088" s="68"/>
      <c r="G1088" s="68">
        <v>8278154</v>
      </c>
      <c r="H1088" s="68"/>
      <c r="I1088" s="68" t="s">
        <v>6745</v>
      </c>
      <c r="J1088" s="68" t="s">
        <v>6746</v>
      </c>
      <c r="K1088" s="105" t="s">
        <v>6747</v>
      </c>
      <c r="L1088" s="68" t="s">
        <v>6748</v>
      </c>
      <c r="M1088" s="68" t="s">
        <v>6744</v>
      </c>
      <c r="N1088" s="131">
        <v>5583993949292</v>
      </c>
      <c r="O1088" s="71"/>
      <c r="P1088" s="71"/>
      <c r="Q1088" s="68" t="s">
        <v>66</v>
      </c>
      <c r="R1088" s="68" t="str" cm="1">
        <f t="array" ref="R1088">_xlfn.IFS(BaseClientes[[#This Row],[tipoDeCliente]]="ADVISOR","ADVISOR",BaseClientes[[#This Row],[tipoDeCliente]]="FAMILIA","RETENCAO",BaseClientes[[#This Row],[tipoDeCliente]]="RETENCAO","RETENCAO",BaseClientes[[#This Row],[tipoDeCliente]]="NORMAL","CONSULTORIA",BaseClientes[[#This Row],[tipoDeCliente]]="HIBRIDO","CONSULTORIA")</f>
        <v>CONSULTORIA</v>
      </c>
      <c r="S1088" s="68" t="s">
        <v>1616</v>
      </c>
      <c r="T1088" s="68" t="s">
        <v>196</v>
      </c>
      <c r="U1088" s="68" t="s">
        <v>6749</v>
      </c>
      <c r="V1088" s="131">
        <v>5583993949292</v>
      </c>
      <c r="W1088" s="69">
        <v>45643</v>
      </c>
      <c r="X1088" s="69"/>
      <c r="Y1088" s="68" t="s">
        <v>3851</v>
      </c>
      <c r="Z1088" s="68" t="s">
        <v>6748</v>
      </c>
      <c r="AA1088" s="68" t="s">
        <v>6744</v>
      </c>
      <c r="AB1088" s="68" t="s">
        <v>3912</v>
      </c>
      <c r="AC1088" s="68"/>
      <c r="AD1088" s="68"/>
      <c r="AE1088" s="68" t="s">
        <v>176</v>
      </c>
      <c r="AF1088" s="72">
        <v>1</v>
      </c>
      <c r="AG1088" s="68">
        <v>8</v>
      </c>
      <c r="AH1088" s="68" t="s">
        <v>54</v>
      </c>
      <c r="AI1088" s="68" t="s">
        <v>56</v>
      </c>
      <c r="AJ1088" s="68" t="s">
        <v>54</v>
      </c>
      <c r="AK1088" s="68" t="str" cm="1">
        <f t="array" ref="AK10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8" s="69" t="s">
        <v>58</v>
      </c>
      <c r="AM1088" s="69"/>
    </row>
    <row r="1089" spans="1:39" ht="15" customHeight="1" x14ac:dyDescent="0.3">
      <c r="A1089" s="68">
        <v>1236</v>
      </c>
      <c r="B1089" s="68" t="s">
        <v>6728</v>
      </c>
      <c r="C1089" s="69">
        <v>32222</v>
      </c>
      <c r="D1089" s="69" t="s">
        <v>72</v>
      </c>
      <c r="E1089" s="71" t="str">
        <f t="shared" si="6"/>
        <v>101220241236</v>
      </c>
      <c r="F1089" s="68"/>
      <c r="G1089" s="68">
        <v>4095296</v>
      </c>
      <c r="H1089" s="68"/>
      <c r="I1089" s="68" t="s">
        <v>6729</v>
      </c>
      <c r="J1089" s="68" t="s">
        <v>6730</v>
      </c>
      <c r="K1089" s="108" t="s">
        <v>57</v>
      </c>
      <c r="L1089" s="68" t="s">
        <v>6731</v>
      </c>
      <c r="M1089" s="68" t="s">
        <v>6728</v>
      </c>
      <c r="N1089" s="131">
        <v>5581995760999</v>
      </c>
      <c r="O1089" s="71"/>
      <c r="P1089" s="71"/>
      <c r="Q1089" s="68" t="s">
        <v>1749</v>
      </c>
      <c r="R1089" s="68" t="str" cm="1">
        <f t="array" ref="R1089">_xlfn.IFS(BaseClientes[[#This Row],[tipoDeCliente]]="ADVISOR","ADVISOR",BaseClientes[[#This Row],[tipoDeCliente]]="FAMILIA","RETENCAO",BaseClientes[[#This Row],[tipoDeCliente]]="RETENCAO","RETENCAO",BaseClientes[[#This Row],[tipoDeCliente]]="NORMAL","CONSULTORIA",BaseClientes[[#This Row],[tipoDeCliente]]="HIBRIDO","CONSULTORIA")</f>
        <v>CONSULTORIA</v>
      </c>
      <c r="S1089" s="68" t="s">
        <v>49</v>
      </c>
      <c r="T1089" s="68" t="s">
        <v>50</v>
      </c>
      <c r="U1089" s="68" t="s">
        <v>1093</v>
      </c>
      <c r="V1089" s="131">
        <v>5581995760999</v>
      </c>
      <c r="W1089" s="69">
        <v>45636</v>
      </c>
      <c r="X1089" s="69"/>
      <c r="Y1089" s="68" t="s">
        <v>3852</v>
      </c>
      <c r="Z1089" s="68" t="s">
        <v>6732</v>
      </c>
      <c r="AA1089" s="68" t="s">
        <v>6728</v>
      </c>
      <c r="AB1089" s="68" t="s">
        <v>6733</v>
      </c>
      <c r="AC1089" s="68"/>
      <c r="AD1089" s="68"/>
      <c r="AE1089" s="68" t="s">
        <v>176</v>
      </c>
      <c r="AF1089" s="72">
        <v>1</v>
      </c>
      <c r="AG1089" s="68">
        <v>8</v>
      </c>
      <c r="AH1089" s="68" t="s">
        <v>54</v>
      </c>
      <c r="AI1089" s="68" t="s">
        <v>56</v>
      </c>
      <c r="AJ1089" s="68" t="s">
        <v>54</v>
      </c>
      <c r="AK1089" s="68" t="str" cm="1">
        <f t="array" ref="AK10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9" s="69" t="s">
        <v>58</v>
      </c>
      <c r="AM1089" s="69"/>
    </row>
    <row r="1090" spans="1:39" ht="15" customHeight="1" x14ac:dyDescent="0.3">
      <c r="A1090" s="68">
        <v>1237</v>
      </c>
      <c r="B1090" s="68" t="s">
        <v>3142</v>
      </c>
      <c r="C1090" s="69">
        <v>33778</v>
      </c>
      <c r="D1090" s="68" t="s">
        <v>40</v>
      </c>
      <c r="E1090" s="71" t="str">
        <f t="shared" si="6"/>
        <v>231220241237</v>
      </c>
      <c r="F1090" s="68">
        <v>17056053</v>
      </c>
      <c r="G1090" s="68"/>
      <c r="H1090" s="68"/>
      <c r="I1090" s="68" t="s">
        <v>6750</v>
      </c>
      <c r="J1090" s="68" t="s">
        <v>5051</v>
      </c>
      <c r="K1090" s="105" t="s">
        <v>5052</v>
      </c>
      <c r="L1090" s="68" t="s">
        <v>6751</v>
      </c>
      <c r="M1090" s="68" t="s">
        <v>3142</v>
      </c>
      <c r="N1090" s="71">
        <v>5581999265556</v>
      </c>
      <c r="O1090" s="71" t="s">
        <v>65</v>
      </c>
      <c r="P1090" s="71"/>
      <c r="Q1090" s="68" t="s">
        <v>66</v>
      </c>
      <c r="R1090" s="68" t="str" cm="1">
        <f t="array" ref="R1090">_xlfn.IFS(BaseClientes[[#This Row],[tipoDeCliente]]="ADVISOR","ADVISOR",BaseClientes[[#This Row],[tipoDeCliente]]="FAMILIA","RETENCAO",BaseClientes[[#This Row],[tipoDeCliente]]="RETENCAO","RETENCAO",BaseClientes[[#This Row],[tipoDeCliente]]="NORMAL","CONSULTORIA",BaseClientes[[#This Row],[tipoDeCliente]]="HIBRIDO","CONSULTORIA")</f>
        <v>CONSULTORIA</v>
      </c>
      <c r="S1090" s="68" t="s">
        <v>49</v>
      </c>
      <c r="T1090" s="68" t="s">
        <v>50</v>
      </c>
      <c r="U1090" s="68" t="s">
        <v>5054</v>
      </c>
      <c r="V1090" s="71">
        <v>5581999265556</v>
      </c>
      <c r="W1090" s="69">
        <v>45649</v>
      </c>
      <c r="X1090" s="69"/>
      <c r="Y1090" s="68" t="s">
        <v>3670</v>
      </c>
      <c r="Z1090" s="68" t="s">
        <v>5053</v>
      </c>
      <c r="AA1090" s="68" t="s">
        <v>3142</v>
      </c>
      <c r="AB1090" s="68" t="s">
        <v>3893</v>
      </c>
      <c r="AC1090" s="68" t="s">
        <v>140</v>
      </c>
      <c r="AD1090" s="68" t="s">
        <v>54</v>
      </c>
      <c r="AE1090" s="68" t="s">
        <v>176</v>
      </c>
      <c r="AF1090" s="72">
        <v>1</v>
      </c>
      <c r="AG1090" s="68">
        <v>7</v>
      </c>
      <c r="AH1090" s="68" t="s">
        <v>54</v>
      </c>
      <c r="AI1090" s="68" t="s">
        <v>56</v>
      </c>
      <c r="AJ1090" s="68" t="s">
        <v>54</v>
      </c>
      <c r="AK1090" s="68" t="str" cm="1">
        <f t="array" ref="AK10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0" s="69" t="s">
        <v>58</v>
      </c>
      <c r="AM1090" s="69"/>
    </row>
    <row r="1091" spans="1:39" ht="15" customHeight="1" x14ac:dyDescent="0.3">
      <c r="A1091" s="68">
        <v>1238</v>
      </c>
      <c r="B1091" s="68" t="s">
        <v>2164</v>
      </c>
      <c r="C1091" s="69">
        <v>31149</v>
      </c>
      <c r="D1091" s="68" t="s">
        <v>40</v>
      </c>
      <c r="E1091" s="71" t="str">
        <f t="shared" ref="E1091:E1154" si="7">_xlfn.CONCAT((TEXT(W1091,"ddmmaaaa")),A1091)</f>
        <v>231220241238</v>
      </c>
      <c r="F1091" s="68">
        <v>17305462</v>
      </c>
      <c r="G1091" s="68"/>
      <c r="H1091" s="68"/>
      <c r="I1091" s="187" t="s">
        <v>6752</v>
      </c>
      <c r="J1091" s="68" t="s">
        <v>4231</v>
      </c>
      <c r="K1091" s="66" t="s">
        <v>2166</v>
      </c>
      <c r="L1091" s="68" t="s">
        <v>6753</v>
      </c>
      <c r="M1091" s="68" t="s">
        <v>2164</v>
      </c>
      <c r="N1091" s="71">
        <v>5545991511542</v>
      </c>
      <c r="O1091" s="71"/>
      <c r="P1091" s="71" t="s">
        <v>42</v>
      </c>
      <c r="Q1091" s="68" t="s">
        <v>66</v>
      </c>
      <c r="R1091" s="68" t="str" cm="1">
        <f t="array" ref="R1091">_xlfn.IFS(BaseClientes[[#This Row],[tipoDeCliente]]="ADVISOR","ADVISOR",BaseClientes[[#This Row],[tipoDeCliente]]="FAMILIA","RETENCAO",BaseClientes[[#This Row],[tipoDeCliente]]="RETENCAO","RETENCAO",BaseClientes[[#This Row],[tipoDeCliente]]="NORMAL","CONSULTORIA",BaseClientes[[#This Row],[tipoDeCliente]]="HIBRIDO","CONSULTORIA")</f>
        <v>CONSULTORIA</v>
      </c>
      <c r="S1091" s="68" t="s">
        <v>2168</v>
      </c>
      <c r="T1091" s="68" t="s">
        <v>2065</v>
      </c>
      <c r="U1091" s="68" t="s">
        <v>2169</v>
      </c>
      <c r="V1091" s="71">
        <v>554591511542</v>
      </c>
      <c r="W1091" s="69">
        <v>45649</v>
      </c>
      <c r="X1091" s="69"/>
      <c r="Y1091" s="68" t="s">
        <v>3655</v>
      </c>
      <c r="Z1091" s="68" t="s">
        <v>4980</v>
      </c>
      <c r="AA1091" s="68" t="s">
        <v>2164</v>
      </c>
      <c r="AB1091" s="68" t="s">
        <v>3950</v>
      </c>
      <c r="AC1091" s="68" t="s">
        <v>53</v>
      </c>
      <c r="AD1091" s="68" t="s">
        <v>54</v>
      </c>
      <c r="AE1091" s="68" t="s">
        <v>176</v>
      </c>
      <c r="AF1091" s="72">
        <v>1</v>
      </c>
      <c r="AG1091" s="68" t="s">
        <v>3061</v>
      </c>
      <c r="AH1091" s="68" t="s">
        <v>54</v>
      </c>
      <c r="AI1091" s="68" t="s">
        <v>56</v>
      </c>
      <c r="AJ1091" s="68" t="s">
        <v>54</v>
      </c>
      <c r="AK1091" s="68" t="str" cm="1">
        <f t="array" ref="AK10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1" s="69" t="s">
        <v>58</v>
      </c>
      <c r="AM1091" s="69"/>
    </row>
    <row r="1092" spans="1:39" ht="15" customHeight="1" x14ac:dyDescent="0.3">
      <c r="A1092" s="68">
        <v>1239</v>
      </c>
      <c r="B1092" s="68" t="s">
        <v>6734</v>
      </c>
      <c r="C1092" s="69">
        <v>31628</v>
      </c>
      <c r="D1092" s="68" t="s">
        <v>40</v>
      </c>
      <c r="E1092" s="71" t="str">
        <f t="shared" si="7"/>
        <v>101220241239</v>
      </c>
      <c r="F1092" s="68"/>
      <c r="G1092" s="68">
        <v>8261987</v>
      </c>
      <c r="H1092" s="68"/>
      <c r="I1092" s="68" t="s">
        <v>6735</v>
      </c>
      <c r="J1092" s="68" t="s">
        <v>6736</v>
      </c>
      <c r="K1092" s="105" t="s">
        <v>6737</v>
      </c>
      <c r="L1092" s="68" t="s">
        <v>6732</v>
      </c>
      <c r="M1092" s="68" t="s">
        <v>6734</v>
      </c>
      <c r="N1092" s="131">
        <v>5581987070671</v>
      </c>
      <c r="O1092" s="71"/>
      <c r="P1092" s="71"/>
      <c r="Q1092" s="68" t="s">
        <v>1749</v>
      </c>
      <c r="R1092" s="68" t="str" cm="1">
        <f t="array" ref="R1092">_xlfn.IFS(BaseClientes[[#This Row],[tipoDeCliente]]="ADVISOR","ADVISOR",BaseClientes[[#This Row],[tipoDeCliente]]="FAMILIA","RETENCAO",BaseClientes[[#This Row],[tipoDeCliente]]="RETENCAO","RETENCAO",BaseClientes[[#This Row],[tipoDeCliente]]="NORMAL","CONSULTORIA",BaseClientes[[#This Row],[tipoDeCliente]]="HIBRIDO","CONSULTORIA")</f>
        <v>CONSULTORIA</v>
      </c>
      <c r="S1092" s="68" t="s">
        <v>49</v>
      </c>
      <c r="T1092" s="68" t="s">
        <v>50</v>
      </c>
      <c r="U1092" s="68" t="s">
        <v>1093</v>
      </c>
      <c r="V1092" s="131">
        <v>5581995760999</v>
      </c>
      <c r="W1092" s="69">
        <v>45636</v>
      </c>
      <c r="X1092" s="69"/>
      <c r="Y1092" s="68" t="s">
        <v>3852</v>
      </c>
      <c r="Z1092" s="68" t="s">
        <v>6732</v>
      </c>
      <c r="AA1092" s="68" t="s">
        <v>6734</v>
      </c>
      <c r="AB1092" s="68" t="s">
        <v>3902</v>
      </c>
      <c r="AC1092" s="68"/>
      <c r="AD1092" s="68"/>
      <c r="AE1092" s="68" t="s">
        <v>176</v>
      </c>
      <c r="AF1092" s="72">
        <v>1</v>
      </c>
      <c r="AG1092" s="68">
        <v>8</v>
      </c>
      <c r="AH1092" s="68" t="s">
        <v>54</v>
      </c>
      <c r="AI1092" s="68" t="s">
        <v>56</v>
      </c>
      <c r="AJ1092" s="68" t="s">
        <v>54</v>
      </c>
      <c r="AK1092" s="68" t="str" cm="1">
        <f t="array" ref="AK10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2" s="69" t="s">
        <v>58</v>
      </c>
      <c r="AM1092" s="69"/>
    </row>
    <row r="1093" spans="1:39" ht="15" customHeight="1" x14ac:dyDescent="0.3">
      <c r="A1093" s="68">
        <v>1240</v>
      </c>
      <c r="B1093" s="68" t="s">
        <v>6610</v>
      </c>
      <c r="C1093" s="69">
        <v>33018</v>
      </c>
      <c r="D1093" s="68" t="s">
        <v>40</v>
      </c>
      <c r="E1093" s="71" t="str">
        <f t="shared" si="7"/>
        <v>131120241240</v>
      </c>
      <c r="F1093" s="68"/>
      <c r="G1093" s="68">
        <v>8194446</v>
      </c>
      <c r="H1093" s="68"/>
      <c r="I1093" s="187" t="s">
        <v>6618</v>
      </c>
      <c r="J1093" s="68" t="s">
        <v>6612</v>
      </c>
      <c r="K1093" s="105" t="s">
        <v>6613</v>
      </c>
      <c r="L1093" s="68" t="s">
        <v>6619</v>
      </c>
      <c r="M1093" s="68" t="s">
        <v>6610</v>
      </c>
      <c r="N1093" s="71">
        <v>5516997786336</v>
      </c>
      <c r="O1093" s="71"/>
      <c r="P1093" s="71"/>
      <c r="Q1093" s="68" t="s">
        <v>1749</v>
      </c>
      <c r="R1093" s="68" t="str" cm="1">
        <f t="array" ref="R1093">_xlfn.IFS(BaseClientes[[#This Row],[tipoDeCliente]]="ADVISOR","ADVISOR",BaseClientes[[#This Row],[tipoDeCliente]]="FAMILIA","RETENCAO",BaseClientes[[#This Row],[tipoDeCliente]]="RETENCAO","RETENCAO",BaseClientes[[#This Row],[tipoDeCliente]]="NORMAL","CONSULTORIA",BaseClientes[[#This Row],[tipoDeCliente]]="HIBRIDO","CONSULTORIA")</f>
        <v>CONSULTORIA</v>
      </c>
      <c r="S1093" s="68" t="s">
        <v>6615</v>
      </c>
      <c r="T1093" s="68" t="s">
        <v>896</v>
      </c>
      <c r="U1093" s="68" t="s">
        <v>6616</v>
      </c>
      <c r="V1093" s="71">
        <v>5516997786336</v>
      </c>
      <c r="W1093" s="69">
        <v>45609</v>
      </c>
      <c r="X1093" s="69"/>
      <c r="Y1093" s="68" t="s">
        <v>3848</v>
      </c>
      <c r="Z1093" s="68" t="s">
        <v>6614</v>
      </c>
      <c r="AA1093" s="68" t="s">
        <v>6610</v>
      </c>
      <c r="AB1093" s="68" t="s">
        <v>6617</v>
      </c>
      <c r="AC1093" s="68"/>
      <c r="AD1093" s="68" t="s">
        <v>54</v>
      </c>
      <c r="AE1093" s="68" t="s">
        <v>176</v>
      </c>
      <c r="AF1093" s="72">
        <v>1</v>
      </c>
      <c r="AG1093" s="68">
        <v>9</v>
      </c>
      <c r="AH1093" s="68" t="s">
        <v>54</v>
      </c>
      <c r="AI1093" s="68" t="s">
        <v>56</v>
      </c>
      <c r="AJ1093" s="68" t="s">
        <v>54</v>
      </c>
      <c r="AK1093" s="68" t="str" cm="1">
        <f t="array" ref="AK10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3" s="69" t="s">
        <v>58</v>
      </c>
      <c r="AM1093" s="69"/>
    </row>
    <row r="1094" spans="1:39" ht="15" customHeight="1" x14ac:dyDescent="0.3">
      <c r="A1094" s="68">
        <v>1241</v>
      </c>
      <c r="B1094" s="68" t="s">
        <v>3225</v>
      </c>
      <c r="C1094" s="69">
        <v>23252</v>
      </c>
      <c r="D1094" s="68" t="s">
        <v>40</v>
      </c>
      <c r="E1094" s="71" t="str">
        <f t="shared" si="7"/>
        <v>100420241241</v>
      </c>
      <c r="F1094" s="68">
        <v>5661215</v>
      </c>
      <c r="G1094" s="68"/>
      <c r="H1094" s="68"/>
      <c r="I1094" s="68" t="s">
        <v>5699</v>
      </c>
      <c r="J1094" s="68" t="s">
        <v>5700</v>
      </c>
      <c r="K1094" s="70" t="s">
        <v>5701</v>
      </c>
      <c r="L1094" s="68" t="s">
        <v>5695</v>
      </c>
      <c r="M1094" s="68" t="s">
        <v>3225</v>
      </c>
      <c r="N1094" s="71">
        <v>5581999761869</v>
      </c>
      <c r="O1094" s="71" t="s">
        <v>106</v>
      </c>
      <c r="P1094" s="71"/>
      <c r="Q1094" s="68" t="s">
        <v>66</v>
      </c>
      <c r="R1094" s="68" t="str" cm="1">
        <f t="array" ref="R1094">_xlfn.IFS(BaseClientes[[#This Row],[tipoDeCliente]]="ADVISOR","ADVISOR",BaseClientes[[#This Row],[tipoDeCliente]]="FAMILIA","RETENCAO",BaseClientes[[#This Row],[tipoDeCliente]]="RETENCAO","RETENCAO",BaseClientes[[#This Row],[tipoDeCliente]]="NORMAL","CONSULTORIA",BaseClientes[[#This Row],[tipoDeCliente]]="HIBRIDO","CONSULTORIA")</f>
        <v>CONSULTORIA</v>
      </c>
      <c r="S1094" s="68" t="s">
        <v>49</v>
      </c>
      <c r="T1094" s="68" t="s">
        <v>50</v>
      </c>
      <c r="U1094" s="68" t="s">
        <v>51</v>
      </c>
      <c r="V1094" s="71">
        <v>5581999761869</v>
      </c>
      <c r="W1094" s="69">
        <v>45392</v>
      </c>
      <c r="X1094" s="69"/>
      <c r="Y1094" s="68" t="s">
        <v>4391</v>
      </c>
      <c r="Z1094" s="68" t="s">
        <v>5695</v>
      </c>
      <c r="AA1094" s="68" t="s">
        <v>3225</v>
      </c>
      <c r="AB1094" s="68" t="s">
        <v>3894</v>
      </c>
      <c r="AC1094" s="68" t="s">
        <v>53</v>
      </c>
      <c r="AD1094" s="68" t="s">
        <v>56</v>
      </c>
      <c r="AE1094" s="68" t="s">
        <v>176</v>
      </c>
      <c r="AF1094" s="72">
        <v>1</v>
      </c>
      <c r="AG1094" s="68">
        <v>4</v>
      </c>
      <c r="AH1094" s="68" t="s">
        <v>54</v>
      </c>
      <c r="AI1094" s="68" t="s">
        <v>54</v>
      </c>
      <c r="AJ1094" s="68" t="s">
        <v>54</v>
      </c>
      <c r="AK1094" s="68" t="str" cm="1">
        <f t="array" ref="AK10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4" s="69" t="s">
        <v>58</v>
      </c>
      <c r="AM1094" s="69"/>
    </row>
    <row r="1095" spans="1:39" ht="15" customHeight="1" x14ac:dyDescent="0.3">
      <c r="A1095" s="68">
        <v>1242</v>
      </c>
      <c r="B1095" s="68" t="s">
        <v>3578</v>
      </c>
      <c r="C1095" s="69">
        <v>23597</v>
      </c>
      <c r="D1095" s="68" t="s">
        <v>72</v>
      </c>
      <c r="E1095" s="71" t="str">
        <f t="shared" si="7"/>
        <v>100420241242</v>
      </c>
      <c r="F1095" s="68">
        <v>4456950</v>
      </c>
      <c r="G1095" s="68"/>
      <c r="H1095" s="68"/>
      <c r="I1095" s="68" t="s">
        <v>5691</v>
      </c>
      <c r="J1095" s="68" t="s">
        <v>5692</v>
      </c>
      <c r="K1095" s="70" t="s">
        <v>5693</v>
      </c>
      <c r="L1095" s="68" t="s">
        <v>5694</v>
      </c>
      <c r="M1095" s="68" t="s">
        <v>3225</v>
      </c>
      <c r="N1095" s="71">
        <v>5581999761868</v>
      </c>
      <c r="O1095" s="71" t="s">
        <v>106</v>
      </c>
      <c r="P1095" s="71"/>
      <c r="Q1095" s="68" t="s">
        <v>66</v>
      </c>
      <c r="R1095" s="68" t="str" cm="1">
        <f t="array" ref="R1095">_xlfn.IFS(BaseClientes[[#This Row],[tipoDeCliente]]="ADVISOR","ADVISOR",BaseClientes[[#This Row],[tipoDeCliente]]="FAMILIA","RETENCAO",BaseClientes[[#This Row],[tipoDeCliente]]="RETENCAO","RETENCAO",BaseClientes[[#This Row],[tipoDeCliente]]="NORMAL","CONSULTORIA",BaseClientes[[#This Row],[tipoDeCliente]]="HIBRIDO","CONSULTORIA")</f>
        <v>CONSULTORIA</v>
      </c>
      <c r="S1095" s="68" t="s">
        <v>49</v>
      </c>
      <c r="T1095" s="68" t="s">
        <v>50</v>
      </c>
      <c r="U1095" s="68" t="s">
        <v>51</v>
      </c>
      <c r="V1095" s="71">
        <v>5581999761868</v>
      </c>
      <c r="W1095" s="69">
        <v>45392</v>
      </c>
      <c r="X1095" s="69"/>
      <c r="Y1095" s="68" t="s">
        <v>4391</v>
      </c>
      <c r="Z1095" s="68" t="s">
        <v>5695</v>
      </c>
      <c r="AA1095" s="68" t="s">
        <v>3225</v>
      </c>
      <c r="AB1095" s="68" t="s">
        <v>3894</v>
      </c>
      <c r="AC1095" s="68" t="s">
        <v>53</v>
      </c>
      <c r="AD1095" s="68" t="s">
        <v>56</v>
      </c>
      <c r="AE1095" s="68" t="s">
        <v>176</v>
      </c>
      <c r="AF1095" s="72">
        <v>1</v>
      </c>
      <c r="AG1095" s="68">
        <v>4</v>
      </c>
      <c r="AH1095" s="68" t="s">
        <v>54</v>
      </c>
      <c r="AI1095" s="68" t="s">
        <v>54</v>
      </c>
      <c r="AJ1095" s="68" t="s">
        <v>54</v>
      </c>
      <c r="AK1095" s="68" t="str" cm="1">
        <f t="array" ref="AK10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5" s="69" t="s">
        <v>58</v>
      </c>
      <c r="AM1095" s="69"/>
    </row>
    <row r="1096" spans="1:39" ht="15" customHeight="1" x14ac:dyDescent="0.3">
      <c r="A1096" s="68">
        <v>1243</v>
      </c>
      <c r="B1096" s="68" t="s">
        <v>6764</v>
      </c>
      <c r="C1096" s="69">
        <v>32877</v>
      </c>
      <c r="D1096" s="69" t="s">
        <v>6765</v>
      </c>
      <c r="E1096" s="71" t="str">
        <f t="shared" si="7"/>
        <v>020120251243</v>
      </c>
      <c r="F1096" s="68"/>
      <c r="G1096" s="68">
        <v>8288316</v>
      </c>
      <c r="H1096" s="68"/>
      <c r="I1096" s="68" t="s">
        <v>6766</v>
      </c>
      <c r="J1096" s="68" t="s">
        <v>6767</v>
      </c>
      <c r="K1096" s="108" t="s">
        <v>6768</v>
      </c>
      <c r="L1096" s="68" t="s">
        <v>6763</v>
      </c>
      <c r="M1096" s="68" t="s">
        <v>3343</v>
      </c>
      <c r="N1096" s="131">
        <v>5581987777234</v>
      </c>
      <c r="O1096" s="71"/>
      <c r="P1096" s="71"/>
      <c r="Q1096" s="68" t="s">
        <v>66</v>
      </c>
      <c r="R1096" s="68" t="str" cm="1">
        <f t="array" ref="R1096">_xlfn.IFS(BaseClientes[[#This Row],[tipoDeCliente]]="ADVISOR","ADVISOR",BaseClientes[[#This Row],[tipoDeCliente]]="FAMILIA","RETENCAO",BaseClientes[[#This Row],[tipoDeCliente]]="RETENCAO","RETENCAO",BaseClientes[[#This Row],[tipoDeCliente]]="NORMAL","CONSULTORIA",BaseClientes[[#This Row],[tipoDeCliente]]="HIBRIDO","CONSULTORIA")</f>
        <v>CONSULTORIA</v>
      </c>
      <c r="S1096" s="68" t="s">
        <v>49</v>
      </c>
      <c r="T1096" s="68" t="s">
        <v>50</v>
      </c>
      <c r="U1096" s="68" t="s">
        <v>4724</v>
      </c>
      <c r="V1096" s="131">
        <v>5581987777234</v>
      </c>
      <c r="W1096" s="69">
        <v>45659</v>
      </c>
      <c r="X1096" s="69"/>
      <c r="Y1096" s="68" t="s">
        <v>3854</v>
      </c>
      <c r="Z1096" s="68" t="s">
        <v>6763</v>
      </c>
      <c r="AA1096" s="68" t="s">
        <v>3343</v>
      </c>
      <c r="AB1096" s="68" t="s">
        <v>3950</v>
      </c>
      <c r="AC1096" s="68"/>
      <c r="AD1096" s="68" t="s">
        <v>54</v>
      </c>
      <c r="AE1096" s="68" t="s">
        <v>176</v>
      </c>
      <c r="AF1096" s="72">
        <v>1</v>
      </c>
      <c r="AG1096" s="68">
        <v>1</v>
      </c>
      <c r="AH1096" s="68" t="s">
        <v>54</v>
      </c>
      <c r="AI1096" s="68" t="s">
        <v>54</v>
      </c>
      <c r="AJ1096" s="68" t="s">
        <v>54</v>
      </c>
      <c r="AK1096" s="68" t="str" cm="1">
        <f t="array" ref="AK10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6" s="69" t="s">
        <v>58</v>
      </c>
      <c r="AM1096" s="69"/>
    </row>
    <row r="1097" spans="1:39" ht="15" customHeight="1" x14ac:dyDescent="0.3">
      <c r="A1097" s="68">
        <v>1245</v>
      </c>
      <c r="B1097" s="68" t="s">
        <v>3344</v>
      </c>
      <c r="C1097" s="69">
        <v>30712</v>
      </c>
      <c r="D1097" s="69" t="s">
        <v>40</v>
      </c>
      <c r="E1097" s="71" t="str">
        <f t="shared" si="7"/>
        <v>030120251245</v>
      </c>
      <c r="F1097" s="71">
        <v>367297</v>
      </c>
      <c r="G1097" s="68"/>
      <c r="H1097" s="68"/>
      <c r="I1097" s="68" t="s">
        <v>6769</v>
      </c>
      <c r="J1097" s="68" t="s">
        <v>6770</v>
      </c>
      <c r="K1097" s="105" t="s">
        <v>6320</v>
      </c>
      <c r="L1097" s="68" t="s">
        <v>6771</v>
      </c>
      <c r="M1097" s="68" t="s">
        <v>3302</v>
      </c>
      <c r="N1097" s="131">
        <v>5574991391138</v>
      </c>
      <c r="O1097" s="71"/>
      <c r="P1097" s="71"/>
      <c r="Q1097" s="68" t="s">
        <v>1749</v>
      </c>
      <c r="R1097" s="68" t="str" cm="1">
        <f t="array" ref="R1097">_xlfn.IFS(BaseClientes[[#This Row],[tipoDeCliente]]="ADVISOR","ADVISOR",BaseClientes[[#This Row],[tipoDeCliente]]="FAMILIA","RETENCAO",BaseClientes[[#This Row],[tipoDeCliente]]="RETENCAO","RETENCAO",BaseClientes[[#This Row],[tipoDeCliente]]="NORMAL","CONSULTORIA",BaseClientes[[#This Row],[tipoDeCliente]]="HIBRIDO","CONSULTORIA")</f>
        <v>CONSULTORIA</v>
      </c>
      <c r="S1097" s="68" t="s">
        <v>6322</v>
      </c>
      <c r="T1097" s="68" t="s">
        <v>296</v>
      </c>
      <c r="U1097" s="68" t="s">
        <v>6323</v>
      </c>
      <c r="V1097" s="131">
        <v>5574991391138</v>
      </c>
      <c r="W1097" s="69">
        <v>45660</v>
      </c>
      <c r="X1097" s="69"/>
      <c r="Y1097" s="68" t="s">
        <v>3805</v>
      </c>
      <c r="Z1097" s="68" t="s">
        <v>6771</v>
      </c>
      <c r="AA1097" s="68" t="s">
        <v>3344</v>
      </c>
      <c r="AB1097" s="68" t="s">
        <v>3894</v>
      </c>
      <c r="AC1097" s="68"/>
      <c r="AD1097" s="68" t="s">
        <v>54</v>
      </c>
      <c r="AE1097" s="68" t="s">
        <v>176</v>
      </c>
      <c r="AF1097" s="72">
        <v>1</v>
      </c>
      <c r="AG1097" s="68">
        <v>9</v>
      </c>
      <c r="AH1097" s="68" t="s">
        <v>54</v>
      </c>
      <c r="AI1097" s="68" t="s">
        <v>56</v>
      </c>
      <c r="AJ1097" s="68" t="s">
        <v>54</v>
      </c>
      <c r="AK1097" s="68" t="str" cm="1">
        <f t="array" ref="AK10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7" s="69" t="s">
        <v>58</v>
      </c>
      <c r="AM1097" s="69"/>
    </row>
    <row r="1098" spans="1:39" ht="15" customHeight="1" x14ac:dyDescent="0.3">
      <c r="A1098" s="68">
        <v>1246</v>
      </c>
      <c r="B1098" s="68" t="s">
        <v>3342</v>
      </c>
      <c r="C1098" s="69">
        <v>21751</v>
      </c>
      <c r="D1098" s="69" t="s">
        <v>72</v>
      </c>
      <c r="E1098" s="71" t="str">
        <f t="shared" si="7"/>
        <v>020120251246</v>
      </c>
      <c r="F1098" s="68"/>
      <c r="G1098" s="68">
        <v>8328537</v>
      </c>
      <c r="H1098" s="68"/>
      <c r="I1098" s="68" t="s">
        <v>6754</v>
      </c>
      <c r="J1098" s="68" t="s">
        <v>6755</v>
      </c>
      <c r="K1098" s="105" t="s">
        <v>6756</v>
      </c>
      <c r="L1098" s="68" t="s">
        <v>6757</v>
      </c>
      <c r="M1098" s="68" t="s">
        <v>3342</v>
      </c>
      <c r="N1098" s="131">
        <v>5581999255303</v>
      </c>
      <c r="O1098" s="71"/>
      <c r="P1098" s="71"/>
      <c r="Q1098" s="68" t="s">
        <v>5705</v>
      </c>
      <c r="R1098" s="68" t="str" cm="1">
        <f t="array" ref="R1098">_xlfn.IFS(BaseClientes[[#This Row],[tipoDeCliente]]="ADVISOR","ADVISOR",BaseClientes[[#This Row],[tipoDeCliente]]="FAMILIA","RETENCAO",BaseClientes[[#This Row],[tipoDeCliente]]="RETENCAO","RETENCAO",BaseClientes[[#This Row],[tipoDeCliente]]="NORMAL","CONSULTORIA",BaseClientes[[#This Row],[tipoDeCliente]]="HIBRIDO","CONSULTORIA")</f>
        <v>CONSULTORIA</v>
      </c>
      <c r="S1098" s="68" t="s">
        <v>49</v>
      </c>
      <c r="T1098" s="68" t="s">
        <v>50</v>
      </c>
      <c r="U1098" s="68" t="s">
        <v>51</v>
      </c>
      <c r="V1098" s="131">
        <v>5581999255303</v>
      </c>
      <c r="W1098" s="69">
        <v>45659</v>
      </c>
      <c r="X1098" s="69"/>
      <c r="Y1098" s="68" t="s">
        <v>3855</v>
      </c>
      <c r="Z1098" s="68" t="s">
        <v>6757</v>
      </c>
      <c r="AA1098" s="68" t="s">
        <v>3342</v>
      </c>
      <c r="AB1098" s="68" t="s">
        <v>3893</v>
      </c>
      <c r="AC1098" s="68"/>
      <c r="AD1098" s="68" t="s">
        <v>54</v>
      </c>
      <c r="AE1098" s="68" t="s">
        <v>176</v>
      </c>
      <c r="AF1098" s="72">
        <v>1</v>
      </c>
      <c r="AG1098" s="68">
        <v>9</v>
      </c>
      <c r="AH1098" s="68" t="s">
        <v>54</v>
      </c>
      <c r="AI1098" s="68" t="s">
        <v>56</v>
      </c>
      <c r="AJ1098" s="68" t="s">
        <v>54</v>
      </c>
      <c r="AK1098" s="68" t="str" cm="1">
        <f t="array" ref="AK10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8" s="69" t="s">
        <v>58</v>
      </c>
      <c r="AM1098" s="69"/>
    </row>
    <row r="1099" spans="1:39" ht="15" customHeight="1" x14ac:dyDescent="0.3">
      <c r="A1099" s="68">
        <v>1247</v>
      </c>
      <c r="B1099" s="68" t="s">
        <v>6783</v>
      </c>
      <c r="C1099" s="69">
        <v>28510</v>
      </c>
      <c r="D1099" s="69" t="s">
        <v>72</v>
      </c>
      <c r="E1099" s="71" t="str">
        <f t="shared" si="7"/>
        <v>060120251247</v>
      </c>
      <c r="F1099" s="68">
        <v>16320112</v>
      </c>
      <c r="G1099" s="68"/>
      <c r="H1099" s="68"/>
      <c r="I1099" s="68" t="s">
        <v>6784</v>
      </c>
      <c r="J1099" s="68" t="s">
        <v>6785</v>
      </c>
      <c r="K1099" s="108" t="s">
        <v>5157</v>
      </c>
      <c r="L1099" s="68" t="s">
        <v>6786</v>
      </c>
      <c r="M1099" s="68" t="s">
        <v>888</v>
      </c>
      <c r="N1099" s="71">
        <v>5531973071828</v>
      </c>
      <c r="O1099" s="71" t="s">
        <v>65</v>
      </c>
      <c r="P1099" s="71"/>
      <c r="Q1099" s="68" t="s">
        <v>66</v>
      </c>
      <c r="R1099" s="68" t="str" cm="1">
        <f t="array" ref="R1099">_xlfn.IFS(BaseClientes[[#This Row],[tipoDeCliente]]="ADVISOR","ADVISOR",BaseClientes[[#This Row],[tipoDeCliente]]="FAMILIA","RETENCAO",BaseClientes[[#This Row],[tipoDeCliente]]="RETENCAO","RETENCAO",BaseClientes[[#This Row],[tipoDeCliente]]="NORMAL","CONSULTORIA",BaseClientes[[#This Row],[tipoDeCliente]]="HIBRIDO","CONSULTORIA")</f>
        <v>CONSULTORIA</v>
      </c>
      <c r="S1099" s="68" t="s">
        <v>895</v>
      </c>
      <c r="T1099" s="68" t="s">
        <v>896</v>
      </c>
      <c r="U1099" s="68" t="s">
        <v>6787</v>
      </c>
      <c r="V1099" s="71">
        <v>5531973071828</v>
      </c>
      <c r="W1099" s="69">
        <v>45663</v>
      </c>
      <c r="X1099" s="69"/>
      <c r="Y1099" s="68" t="s">
        <v>894</v>
      </c>
      <c r="Z1099" s="68" t="s">
        <v>891</v>
      </c>
      <c r="AA1099" s="68" t="s">
        <v>888</v>
      </c>
      <c r="AB1099" s="68" t="s">
        <v>3902</v>
      </c>
      <c r="AC1099" s="68"/>
      <c r="AD1099" s="68"/>
      <c r="AE1099" s="68" t="s">
        <v>176</v>
      </c>
      <c r="AF1099" s="72">
        <v>1</v>
      </c>
      <c r="AG1099" s="68">
        <v>1</v>
      </c>
      <c r="AH1099" s="68" t="s">
        <v>54</v>
      </c>
      <c r="AI1099" s="68" t="s">
        <v>56</v>
      </c>
      <c r="AJ1099" s="68" t="s">
        <v>54</v>
      </c>
      <c r="AK1099" s="68" t="str" cm="1">
        <f t="array" ref="AK10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9" s="69" t="s">
        <v>58</v>
      </c>
      <c r="AM1099" s="69"/>
    </row>
    <row r="1100" spans="1:39" ht="15" customHeight="1" x14ac:dyDescent="0.3">
      <c r="A1100" s="68">
        <v>1248</v>
      </c>
      <c r="B1100" s="68" t="s">
        <v>3337</v>
      </c>
      <c r="C1100" s="69">
        <v>32600</v>
      </c>
      <c r="D1100" s="68" t="s">
        <v>40</v>
      </c>
      <c r="E1100" s="71" t="str">
        <f t="shared" si="7"/>
        <v>060120251248</v>
      </c>
      <c r="F1100" s="68"/>
      <c r="G1100" s="68">
        <v>8252973</v>
      </c>
      <c r="H1100" s="68"/>
      <c r="I1100" s="68" t="s">
        <v>42</v>
      </c>
      <c r="J1100" s="68" t="s">
        <v>6681</v>
      </c>
      <c r="K1100" s="133" t="s">
        <v>6682</v>
      </c>
      <c r="L1100" s="68" t="s">
        <v>6772</v>
      </c>
      <c r="M1100" s="68" t="s">
        <v>3337</v>
      </c>
      <c r="N1100" s="71">
        <v>5584999873397</v>
      </c>
      <c r="O1100" s="71" t="s">
        <v>65</v>
      </c>
      <c r="P1100" s="71"/>
      <c r="Q1100" s="68" t="s">
        <v>5705</v>
      </c>
      <c r="R1100" s="68" t="str" cm="1">
        <f t="array" ref="R1100">_xlfn.IFS(BaseClientes[[#This Row],[tipoDeCliente]]="ADVISOR","ADVISOR",BaseClientes[[#This Row],[tipoDeCliente]]="FAMILIA","RETENCAO",BaseClientes[[#This Row],[tipoDeCliente]]="RETENCAO","RETENCAO",BaseClientes[[#This Row],[tipoDeCliente]]="NORMAL","CONSULTORIA",BaseClientes[[#This Row],[tipoDeCliente]]="HIBRIDO","CONSULTORIA")</f>
        <v>CONSULTORIA</v>
      </c>
      <c r="S1100" s="68" t="s">
        <v>470</v>
      </c>
      <c r="T1100" s="68" t="s">
        <v>434</v>
      </c>
      <c r="U1100" s="68" t="s">
        <v>6684</v>
      </c>
      <c r="V1100" s="71">
        <v>5584999873397</v>
      </c>
      <c r="W1100" s="69">
        <v>45663</v>
      </c>
      <c r="X1100" s="69"/>
      <c r="Y1100" s="68" t="s">
        <v>3843</v>
      </c>
      <c r="Z1100" s="68" t="s">
        <v>6683</v>
      </c>
      <c r="AA1100" s="68" t="s">
        <v>3337</v>
      </c>
      <c r="AB1100" s="68" t="s">
        <v>5767</v>
      </c>
      <c r="AC1100" s="68"/>
      <c r="AD1100" s="68"/>
      <c r="AE1100" s="68" t="s">
        <v>176</v>
      </c>
      <c r="AF1100" s="72">
        <v>1</v>
      </c>
      <c r="AG1100" s="68">
        <v>8</v>
      </c>
      <c r="AH1100" s="68" t="s">
        <v>54</v>
      </c>
      <c r="AI1100" s="68" t="s">
        <v>56</v>
      </c>
      <c r="AJ1100" s="68" t="s">
        <v>54</v>
      </c>
      <c r="AK1100" s="68" t="str" cm="1">
        <f t="array" ref="AK11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0" s="69" t="s">
        <v>58</v>
      </c>
      <c r="AM1100" s="69"/>
    </row>
    <row r="1101" spans="1:39" ht="15" customHeight="1" x14ac:dyDescent="0.3">
      <c r="A1101" s="68">
        <v>1250</v>
      </c>
      <c r="B1101" s="68" t="s">
        <v>3345</v>
      </c>
      <c r="C1101" s="69">
        <v>23026</v>
      </c>
      <c r="D1101" s="69" t="s">
        <v>72</v>
      </c>
      <c r="E1101" s="71" t="str">
        <f t="shared" si="7"/>
        <v>060120251250</v>
      </c>
      <c r="F1101" s="68">
        <v>3378906</v>
      </c>
      <c r="G1101" s="68"/>
      <c r="H1101" s="68"/>
      <c r="I1101" s="68" t="s">
        <v>6773</v>
      </c>
      <c r="J1101" s="68" t="s">
        <v>6774</v>
      </c>
      <c r="K1101" s="108" t="s">
        <v>6775</v>
      </c>
      <c r="L1101" s="68" t="s">
        <v>6776</v>
      </c>
      <c r="M1101" s="68" t="s">
        <v>3345</v>
      </c>
      <c r="N1101" s="131">
        <v>5551981311200</v>
      </c>
      <c r="O1101" s="71"/>
      <c r="P1101" s="71"/>
      <c r="Q1101" s="68" t="s">
        <v>1749</v>
      </c>
      <c r="R1101" s="68" t="str" cm="1">
        <f t="array" ref="R1101">_xlfn.IFS(BaseClientes[[#This Row],[tipoDeCliente]]="ADVISOR","ADVISOR",BaseClientes[[#This Row],[tipoDeCliente]]="FAMILIA","RETENCAO",BaseClientes[[#This Row],[tipoDeCliente]]="RETENCAO","RETENCAO",BaseClientes[[#This Row],[tipoDeCliente]]="NORMAL","CONSULTORIA",BaseClientes[[#This Row],[tipoDeCliente]]="HIBRIDO","CONSULTORIA")</f>
        <v>CONSULTORIA</v>
      </c>
      <c r="S1101" s="68" t="s">
        <v>581</v>
      </c>
      <c r="T1101" s="68" t="s">
        <v>582</v>
      </c>
      <c r="U1101" s="68" t="s">
        <v>6777</v>
      </c>
      <c r="V1101" s="131">
        <v>5551981311200</v>
      </c>
      <c r="W1101" s="69">
        <v>45663</v>
      </c>
      <c r="X1101" s="69"/>
      <c r="Y1101" s="68" t="s">
        <v>5172</v>
      </c>
      <c r="Z1101" s="68" t="s">
        <v>6776</v>
      </c>
      <c r="AA1101" s="68" t="s">
        <v>3345</v>
      </c>
      <c r="AB1101" s="68" t="s">
        <v>3893</v>
      </c>
      <c r="AC1101" s="68"/>
      <c r="AD1101" s="68" t="s">
        <v>54</v>
      </c>
      <c r="AE1101" s="68" t="s">
        <v>176</v>
      </c>
      <c r="AF1101" s="72">
        <v>1</v>
      </c>
      <c r="AG1101" s="68">
        <v>7</v>
      </c>
      <c r="AH1101" s="68" t="s">
        <v>54</v>
      </c>
      <c r="AI1101" s="68" t="s">
        <v>54</v>
      </c>
      <c r="AJ1101" s="68" t="s">
        <v>54</v>
      </c>
      <c r="AK1101" s="68" t="str" cm="1">
        <f t="array" ref="AK11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1" s="69" t="s">
        <v>58</v>
      </c>
      <c r="AM1101" s="69"/>
    </row>
    <row r="1102" spans="1:39" ht="15" customHeight="1" x14ac:dyDescent="0.3">
      <c r="A1102" s="68">
        <v>1251</v>
      </c>
      <c r="B1102" s="68" t="s">
        <v>3430</v>
      </c>
      <c r="C1102" s="69">
        <v>28753</v>
      </c>
      <c r="D1102" s="69" t="s">
        <v>40</v>
      </c>
      <c r="E1102" s="71" t="str">
        <f t="shared" si="7"/>
        <v>090120251251</v>
      </c>
      <c r="F1102" s="68">
        <v>17450508</v>
      </c>
      <c r="G1102" s="68"/>
      <c r="H1102" s="68"/>
      <c r="I1102" s="68" t="s">
        <v>6788</v>
      </c>
      <c r="J1102" s="68" t="s">
        <v>6789</v>
      </c>
      <c r="K1102" s="108" t="s">
        <v>6790</v>
      </c>
      <c r="L1102" s="68" t="s">
        <v>6791</v>
      </c>
      <c r="M1102" s="68" t="s">
        <v>3430</v>
      </c>
      <c r="N1102" s="131">
        <v>5511999450939</v>
      </c>
      <c r="O1102" s="71"/>
      <c r="P1102" s="71"/>
      <c r="Q1102" s="68" t="s">
        <v>1073</v>
      </c>
      <c r="R1102" s="68" t="str" cm="1">
        <f t="array" ref="R1102">_xlfn.IFS(BaseClientes[[#This Row],[tipoDeCliente]]="ADVISOR","ADVISOR",BaseClientes[[#This Row],[tipoDeCliente]]="FAMILIA","RETENCAO",BaseClientes[[#This Row],[tipoDeCliente]]="RETENCAO","RETENCAO",BaseClientes[[#This Row],[tipoDeCliente]]="NORMAL","CONSULTORIA",BaseClientes[[#This Row],[tipoDeCliente]]="HIBRIDO","CONSULTORIA")</f>
        <v>CONSULTORIA</v>
      </c>
      <c r="S1102" s="68" t="s">
        <v>2799</v>
      </c>
      <c r="T1102" s="68" t="s">
        <v>185</v>
      </c>
      <c r="U1102" s="68" t="s">
        <v>6792</v>
      </c>
      <c r="V1102" s="131">
        <v>5511999450939</v>
      </c>
      <c r="W1102" s="69">
        <v>45666</v>
      </c>
      <c r="X1102" s="69"/>
      <c r="Y1102" s="68" t="s">
        <v>3888</v>
      </c>
      <c r="Z1102" s="68" t="s">
        <v>6791</v>
      </c>
      <c r="AA1102" s="68" t="s">
        <v>3430</v>
      </c>
      <c r="AB1102" s="68" t="s">
        <v>3905</v>
      </c>
      <c r="AC1102" s="68"/>
      <c r="AD1102" s="68"/>
      <c r="AE1102" s="68" t="s">
        <v>176</v>
      </c>
      <c r="AF1102" s="72">
        <v>1</v>
      </c>
      <c r="AG1102" s="68">
        <v>7</v>
      </c>
      <c r="AH1102" s="68" t="s">
        <v>54</v>
      </c>
      <c r="AI1102" s="68" t="s">
        <v>56</v>
      </c>
      <c r="AJ1102" s="68" t="s">
        <v>54</v>
      </c>
      <c r="AK1102" s="68" t="str" cm="1">
        <f t="array" ref="AK11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2" s="69" t="s">
        <v>58</v>
      </c>
      <c r="AM1102" s="69"/>
    </row>
    <row r="1103" spans="1:39" ht="15" customHeight="1" x14ac:dyDescent="0.3">
      <c r="A1103" s="68">
        <v>1252</v>
      </c>
      <c r="B1103" s="68" t="s">
        <v>6778</v>
      </c>
      <c r="C1103" s="69">
        <v>15908</v>
      </c>
      <c r="D1103" s="69" t="s">
        <v>40</v>
      </c>
      <c r="E1103" s="71" t="str">
        <f t="shared" si="7"/>
        <v>060120251252</v>
      </c>
      <c r="F1103" s="68">
        <v>2853097</v>
      </c>
      <c r="G1103" s="68">
        <v>8347968</v>
      </c>
      <c r="H1103" s="68"/>
      <c r="I1103" s="68" t="s">
        <v>6779</v>
      </c>
      <c r="J1103" s="68" t="s">
        <v>6780</v>
      </c>
      <c r="K1103" s="108" t="s">
        <v>6781</v>
      </c>
      <c r="L1103" s="68" t="s">
        <v>6782</v>
      </c>
      <c r="M1103" s="68" t="s">
        <v>6778</v>
      </c>
      <c r="N1103" s="131">
        <v>5551998601200</v>
      </c>
      <c r="O1103" s="71"/>
      <c r="P1103" s="71"/>
      <c r="Q1103" s="68" t="s">
        <v>1749</v>
      </c>
      <c r="R1103" s="68" t="str" cm="1">
        <f t="array" ref="R1103">_xlfn.IFS(BaseClientes[[#This Row],[tipoDeCliente]]="ADVISOR","ADVISOR",BaseClientes[[#This Row],[tipoDeCliente]]="FAMILIA","RETENCAO",BaseClientes[[#This Row],[tipoDeCliente]]="RETENCAO","RETENCAO",BaseClientes[[#This Row],[tipoDeCliente]]="NORMAL","CONSULTORIA",BaseClientes[[#This Row],[tipoDeCliente]]="HIBRIDO","CONSULTORIA")</f>
        <v>CONSULTORIA</v>
      </c>
      <c r="S1103" s="68" t="s">
        <v>581</v>
      </c>
      <c r="T1103" s="68" t="s">
        <v>582</v>
      </c>
      <c r="U1103" s="68" t="s">
        <v>6777</v>
      </c>
      <c r="V1103" s="131">
        <v>5551998601200</v>
      </c>
      <c r="W1103" s="69">
        <v>45663</v>
      </c>
      <c r="X1103" s="69"/>
      <c r="Y1103" s="68" t="s">
        <v>5172</v>
      </c>
      <c r="Z1103" s="68" t="s">
        <v>6776</v>
      </c>
      <c r="AA1103" s="68" t="s">
        <v>3345</v>
      </c>
      <c r="AB1103" s="68" t="s">
        <v>3905</v>
      </c>
      <c r="AC1103" s="68"/>
      <c r="AD1103" s="68" t="s">
        <v>54</v>
      </c>
      <c r="AE1103" s="68" t="s">
        <v>176</v>
      </c>
      <c r="AF1103" s="72">
        <v>1</v>
      </c>
      <c r="AG1103" s="68">
        <v>7</v>
      </c>
      <c r="AH1103" s="68" t="s">
        <v>54</v>
      </c>
      <c r="AI1103" s="68" t="s">
        <v>54</v>
      </c>
      <c r="AJ1103" s="68" t="s">
        <v>54</v>
      </c>
      <c r="AK1103" s="68" t="str" cm="1">
        <f t="array" ref="AK11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3" s="69" t="s">
        <v>58</v>
      </c>
      <c r="AM1103" s="69"/>
    </row>
    <row r="1104" spans="1:39" ht="15" customHeight="1" x14ac:dyDescent="0.3">
      <c r="A1104" s="68">
        <v>1253</v>
      </c>
      <c r="B1104" s="68" t="s">
        <v>6758</v>
      </c>
      <c r="C1104" s="69">
        <v>32990</v>
      </c>
      <c r="D1104" s="69" t="s">
        <v>72</v>
      </c>
      <c r="E1104" s="71" t="str">
        <f t="shared" si="7"/>
        <v>020120251253</v>
      </c>
      <c r="F1104" s="68"/>
      <c r="G1104" s="68">
        <v>8301358</v>
      </c>
      <c r="H1104" s="68"/>
      <c r="I1104" s="68" t="s">
        <v>6759</v>
      </c>
      <c r="J1104" s="68" t="s">
        <v>6760</v>
      </c>
      <c r="K1104" s="108" t="s">
        <v>6761</v>
      </c>
      <c r="L1104" s="68" t="s">
        <v>6762</v>
      </c>
      <c r="M1104" s="68" t="s">
        <v>3343</v>
      </c>
      <c r="N1104" s="131">
        <v>5581986997557</v>
      </c>
      <c r="O1104" s="71"/>
      <c r="P1104" s="71"/>
      <c r="Q1104" s="68" t="s">
        <v>66</v>
      </c>
      <c r="R1104" s="68" t="str" cm="1">
        <f t="array" ref="R1104">_xlfn.IFS(BaseClientes[[#This Row],[tipoDeCliente]]="ADVISOR","ADVISOR",BaseClientes[[#This Row],[tipoDeCliente]]="FAMILIA","RETENCAO",BaseClientes[[#This Row],[tipoDeCliente]]="RETENCAO","RETENCAO",BaseClientes[[#This Row],[tipoDeCliente]]="NORMAL","CONSULTORIA",BaseClientes[[#This Row],[tipoDeCliente]]="HIBRIDO","CONSULTORIA")</f>
        <v>CONSULTORIA</v>
      </c>
      <c r="S1104" s="68" t="s">
        <v>49</v>
      </c>
      <c r="T1104" s="68" t="s">
        <v>50</v>
      </c>
      <c r="U1104" s="68" t="s">
        <v>4724</v>
      </c>
      <c r="V1104" s="131">
        <v>5581986997557</v>
      </c>
      <c r="W1104" s="69">
        <v>45659</v>
      </c>
      <c r="X1104" s="69"/>
      <c r="Y1104" s="68" t="s">
        <v>3854</v>
      </c>
      <c r="Z1104" s="68" t="s">
        <v>6763</v>
      </c>
      <c r="AA1104" s="68" t="s">
        <v>3343</v>
      </c>
      <c r="AB1104" s="68" t="s">
        <v>5865</v>
      </c>
      <c r="AC1104" s="68"/>
      <c r="AD1104" s="68" t="s">
        <v>54</v>
      </c>
      <c r="AE1104" s="68" t="s">
        <v>176</v>
      </c>
      <c r="AF1104" s="72">
        <v>1</v>
      </c>
      <c r="AG1104" s="68">
        <v>1</v>
      </c>
      <c r="AH1104" s="68" t="s">
        <v>54</v>
      </c>
      <c r="AI1104" s="68" t="s">
        <v>54</v>
      </c>
      <c r="AJ1104" s="68" t="s">
        <v>54</v>
      </c>
      <c r="AK1104" s="68" t="str" cm="1">
        <f t="array" ref="AK11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4" s="69" t="s">
        <v>58</v>
      </c>
      <c r="AM1104" s="69"/>
    </row>
    <row r="1105" spans="1:39" ht="15" customHeight="1" x14ac:dyDescent="0.3">
      <c r="A1105" s="68">
        <v>1254</v>
      </c>
      <c r="B1105" s="68" t="s">
        <v>3347</v>
      </c>
      <c r="C1105" s="69">
        <v>32058</v>
      </c>
      <c r="D1105" s="69" t="s">
        <v>40</v>
      </c>
      <c r="E1105" s="71" t="str">
        <f t="shared" si="7"/>
        <v>090120251254</v>
      </c>
      <c r="F1105" s="68">
        <v>2104914</v>
      </c>
      <c r="G1105" s="68">
        <v>940093</v>
      </c>
      <c r="H1105" s="68" t="s">
        <v>6799</v>
      </c>
      <c r="I1105" s="68" t="s">
        <v>6800</v>
      </c>
      <c r="J1105" s="68" t="s">
        <v>6801</v>
      </c>
      <c r="K1105" s="105" t="s">
        <v>6802</v>
      </c>
      <c r="L1105" s="68" t="s">
        <v>6803</v>
      </c>
      <c r="M1105" s="68" t="s">
        <v>3347</v>
      </c>
      <c r="N1105" s="131">
        <v>5511969234886</v>
      </c>
      <c r="O1105" s="71"/>
      <c r="P1105" s="71"/>
      <c r="Q1105" s="68" t="s">
        <v>5705</v>
      </c>
      <c r="R1105" s="68" t="str" cm="1">
        <f t="array" ref="R1105">_xlfn.IFS(BaseClientes[[#This Row],[tipoDeCliente]]="ADVISOR","ADVISOR",BaseClientes[[#This Row],[tipoDeCliente]]="FAMILIA","RETENCAO",BaseClientes[[#This Row],[tipoDeCliente]]="RETENCAO","RETENCAO",BaseClientes[[#This Row],[tipoDeCliente]]="NORMAL","CONSULTORIA",BaseClientes[[#This Row],[tipoDeCliente]]="HIBRIDO","CONSULTORIA")</f>
        <v>CONSULTORIA</v>
      </c>
      <c r="S1105" s="68" t="s">
        <v>2799</v>
      </c>
      <c r="T1105" s="68" t="s">
        <v>185</v>
      </c>
      <c r="U1105" s="68" t="s">
        <v>6804</v>
      </c>
      <c r="V1105" s="131">
        <v>5511969234886</v>
      </c>
      <c r="W1105" s="69">
        <v>45666</v>
      </c>
      <c r="X1105" s="69"/>
      <c r="Y1105" s="68" t="s">
        <v>3857</v>
      </c>
      <c r="Z1105" s="68" t="s">
        <v>6803</v>
      </c>
      <c r="AA1105" s="68" t="s">
        <v>3347</v>
      </c>
      <c r="AB1105" s="68" t="s">
        <v>6805</v>
      </c>
      <c r="AC1105" s="68"/>
      <c r="AD1105" s="68" t="s">
        <v>54</v>
      </c>
      <c r="AE1105" s="68" t="s">
        <v>176</v>
      </c>
      <c r="AF1105" s="72">
        <v>1</v>
      </c>
      <c r="AG1105" s="68">
        <v>9</v>
      </c>
      <c r="AH1105" s="68" t="s">
        <v>54</v>
      </c>
      <c r="AI1105" s="68" t="s">
        <v>56</v>
      </c>
      <c r="AJ1105" s="68" t="s">
        <v>54</v>
      </c>
      <c r="AK1105" s="68" t="str" cm="1">
        <f t="array" ref="AK11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5" s="69" t="s">
        <v>58</v>
      </c>
      <c r="AM1105" s="69"/>
    </row>
    <row r="1106" spans="1:39" ht="15" customHeight="1" x14ac:dyDescent="0.3">
      <c r="A1106" s="68">
        <v>1255</v>
      </c>
      <c r="B1106" s="68" t="s">
        <v>3346</v>
      </c>
      <c r="C1106" s="69">
        <v>23713</v>
      </c>
      <c r="D1106" s="69" t="s">
        <v>72</v>
      </c>
      <c r="E1106" s="71" t="str">
        <f t="shared" si="7"/>
        <v>090120251255</v>
      </c>
      <c r="F1106" s="68"/>
      <c r="G1106" s="68">
        <v>8322150</v>
      </c>
      <c r="H1106" s="68"/>
      <c r="I1106" s="68" t="s">
        <v>6793</v>
      </c>
      <c r="J1106" s="68" t="s">
        <v>6794</v>
      </c>
      <c r="K1106" s="105" t="s">
        <v>6795</v>
      </c>
      <c r="L1106" s="68" t="s">
        <v>6796</v>
      </c>
      <c r="M1106" s="68" t="s">
        <v>3346</v>
      </c>
      <c r="N1106" s="131">
        <v>5571999068100</v>
      </c>
      <c r="O1106" s="71"/>
      <c r="P1106" s="71"/>
      <c r="Q1106" s="68" t="s">
        <v>5705</v>
      </c>
      <c r="R1106" s="68" t="str" cm="1">
        <f t="array" ref="R1106">_xlfn.IFS(BaseClientes[[#This Row],[tipoDeCliente]]="ADVISOR","ADVISOR",BaseClientes[[#This Row],[tipoDeCliente]]="FAMILIA","RETENCAO",BaseClientes[[#This Row],[tipoDeCliente]]="RETENCAO","RETENCAO",BaseClientes[[#This Row],[tipoDeCliente]]="NORMAL","CONSULTORIA",BaseClientes[[#This Row],[tipoDeCliente]]="HIBRIDO","CONSULTORIA")</f>
        <v>CONSULTORIA</v>
      </c>
      <c r="S1106" s="68" t="s">
        <v>698</v>
      </c>
      <c r="T1106" s="68" t="s">
        <v>296</v>
      </c>
      <c r="U1106" s="68" t="s">
        <v>6797</v>
      </c>
      <c r="V1106" s="131">
        <v>5571999068100</v>
      </c>
      <c r="W1106" s="69">
        <v>45666</v>
      </c>
      <c r="X1106" s="69"/>
      <c r="Y1106" s="68" t="s">
        <v>3858</v>
      </c>
      <c r="Z1106" s="68" t="s">
        <v>6796</v>
      </c>
      <c r="AA1106" s="68" t="s">
        <v>3346</v>
      </c>
      <c r="AB1106" s="68" t="s">
        <v>6798</v>
      </c>
      <c r="AC1106" s="68"/>
      <c r="AD1106" s="68" t="s">
        <v>54</v>
      </c>
      <c r="AE1106" s="68" t="s">
        <v>176</v>
      </c>
      <c r="AF1106" s="72">
        <v>1</v>
      </c>
      <c r="AG1106" s="68">
        <v>9</v>
      </c>
      <c r="AH1106" s="68" t="s">
        <v>54</v>
      </c>
      <c r="AI1106" s="68" t="s">
        <v>56</v>
      </c>
      <c r="AJ1106" s="68" t="s">
        <v>54</v>
      </c>
      <c r="AK1106" s="68" t="str" cm="1">
        <f t="array" ref="AK11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6" s="69" t="s">
        <v>58</v>
      </c>
      <c r="AM1106" s="69"/>
    </row>
    <row r="1107" spans="1:39" ht="15" customHeight="1" x14ac:dyDescent="0.3">
      <c r="A1107" s="68">
        <v>1256</v>
      </c>
      <c r="B1107" s="68" t="s">
        <v>3432</v>
      </c>
      <c r="C1107" s="69">
        <v>20923</v>
      </c>
      <c r="D1107" s="69" t="s">
        <v>72</v>
      </c>
      <c r="E1107" s="71" t="str">
        <f t="shared" si="7"/>
        <v>130120251256</v>
      </c>
      <c r="F1107" s="68">
        <v>4457222</v>
      </c>
      <c r="G1107" s="68"/>
      <c r="H1107" s="68"/>
      <c r="I1107" s="68" t="s">
        <v>42</v>
      </c>
      <c r="J1107" s="68" t="s">
        <v>6812</v>
      </c>
      <c r="K1107" s="108" t="s">
        <v>6813</v>
      </c>
      <c r="L1107" s="68" t="s">
        <v>6814</v>
      </c>
      <c r="M1107" s="68" t="s">
        <v>1669</v>
      </c>
      <c r="N1107" s="131">
        <v>5554996413060</v>
      </c>
      <c r="O1107" s="71"/>
      <c r="P1107" s="71"/>
      <c r="Q1107" s="68" t="s">
        <v>1073</v>
      </c>
      <c r="R1107" s="68" t="str" cm="1">
        <f t="array" ref="R1107">_xlfn.IFS(BaseClientes[[#This Row],[tipoDeCliente]]="ADVISOR","ADVISOR",BaseClientes[[#This Row],[tipoDeCliente]]="FAMILIA","RETENCAO",BaseClientes[[#This Row],[tipoDeCliente]]="RETENCAO","RETENCAO",BaseClientes[[#This Row],[tipoDeCliente]]="NORMAL","CONSULTORIA",BaseClientes[[#This Row],[tipoDeCliente]]="HIBRIDO","CONSULTORIA")</f>
        <v>RETENCAO</v>
      </c>
      <c r="S1107" s="68" t="s">
        <v>6815</v>
      </c>
      <c r="T1107" s="68" t="s">
        <v>185</v>
      </c>
      <c r="U1107" s="68" t="s">
        <v>6816</v>
      </c>
      <c r="V1107" s="131">
        <v>5554996413060</v>
      </c>
      <c r="W1107" s="69">
        <v>45670</v>
      </c>
      <c r="X1107" s="69"/>
      <c r="Y1107" s="68" t="s">
        <v>1073</v>
      </c>
      <c r="Z1107" s="68" t="s">
        <v>6814</v>
      </c>
      <c r="AA1107" s="68" t="s">
        <v>3432</v>
      </c>
      <c r="AB1107" s="68" t="s">
        <v>3905</v>
      </c>
      <c r="AC1107" s="68"/>
      <c r="AD1107" s="68"/>
      <c r="AE1107" s="68" t="s">
        <v>68</v>
      </c>
      <c r="AF1107" s="72">
        <v>0</v>
      </c>
      <c r="AG1107" s="68"/>
      <c r="AH1107" s="68" t="s">
        <v>56</v>
      </c>
      <c r="AI1107" s="68" t="s">
        <v>56</v>
      </c>
      <c r="AJ1107" s="68" t="s">
        <v>56</v>
      </c>
      <c r="AK1107" s="68" t="str" cm="1">
        <f t="array" ref="AK11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7" s="69" t="s">
        <v>69</v>
      </c>
      <c r="AM1107" s="69">
        <v>45862</v>
      </c>
    </row>
    <row r="1108" spans="1:39" ht="15" customHeight="1" x14ac:dyDescent="0.3">
      <c r="A1108" s="68">
        <v>1257</v>
      </c>
      <c r="B1108" s="68" t="s">
        <v>6817</v>
      </c>
      <c r="C1108" s="69">
        <v>28948</v>
      </c>
      <c r="D1108" s="69" t="s">
        <v>72</v>
      </c>
      <c r="E1108" s="71" t="str">
        <f t="shared" si="7"/>
        <v>130120251257</v>
      </c>
      <c r="F1108" s="71">
        <v>16304397</v>
      </c>
      <c r="G1108" s="68"/>
      <c r="H1108" s="68"/>
      <c r="I1108" s="68" t="s">
        <v>6818</v>
      </c>
      <c r="J1108" s="68" t="s">
        <v>6819</v>
      </c>
      <c r="K1108" s="108" t="s">
        <v>6820</v>
      </c>
      <c r="L1108" s="68" t="s">
        <v>6821</v>
      </c>
      <c r="M1108" s="68" t="s">
        <v>2879</v>
      </c>
      <c r="N1108" s="131">
        <v>5583988289010</v>
      </c>
      <c r="O1108" s="71"/>
      <c r="P1108" s="71"/>
      <c r="Q1108" s="68" t="s">
        <v>66</v>
      </c>
      <c r="R1108" s="68" t="str" cm="1">
        <f t="array" ref="R1108">_xlfn.IFS(BaseClientes[[#This Row],[tipoDeCliente]]="ADVISOR","ADVISOR",BaseClientes[[#This Row],[tipoDeCliente]]="FAMILIA","RETENCAO",BaseClientes[[#This Row],[tipoDeCliente]]="RETENCAO","RETENCAO",BaseClientes[[#This Row],[tipoDeCliente]]="NORMAL","CONSULTORIA",BaseClientes[[#This Row],[tipoDeCliente]]="HIBRIDO","CONSULTORIA")</f>
        <v>CONSULTORIA</v>
      </c>
      <c r="S1108" s="68" t="s">
        <v>2478</v>
      </c>
      <c r="T1108" s="68" t="s">
        <v>196</v>
      </c>
      <c r="U1108" s="68" t="s">
        <v>2884</v>
      </c>
      <c r="V1108" s="131">
        <v>5583988289010</v>
      </c>
      <c r="W1108" s="69">
        <v>45670</v>
      </c>
      <c r="X1108" s="69"/>
      <c r="Y1108" s="68" t="s">
        <v>2883</v>
      </c>
      <c r="Z1108" s="68" t="s">
        <v>2880</v>
      </c>
      <c r="AA1108" s="68" t="s">
        <v>2879</v>
      </c>
      <c r="AB1108" s="68" t="s">
        <v>4092</v>
      </c>
      <c r="AC1108" s="68"/>
      <c r="AD1108" s="68"/>
      <c r="AE1108" s="68" t="s">
        <v>176</v>
      </c>
      <c r="AF1108" s="72">
        <v>1</v>
      </c>
      <c r="AG1108" s="68">
        <v>4</v>
      </c>
      <c r="AH1108" s="68" t="s">
        <v>54</v>
      </c>
      <c r="AI1108" s="68" t="s">
        <v>56</v>
      </c>
      <c r="AJ1108" s="68" t="s">
        <v>54</v>
      </c>
      <c r="AK1108" s="68" t="str" cm="1">
        <f t="array" ref="AK11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8" s="69" t="s">
        <v>69</v>
      </c>
      <c r="AM1108" s="69">
        <v>45835</v>
      </c>
    </row>
    <row r="1109" spans="1:39" ht="15" customHeight="1" x14ac:dyDescent="0.3">
      <c r="A1109" s="68">
        <v>1258</v>
      </c>
      <c r="B1109" s="68" t="s">
        <v>3431</v>
      </c>
      <c r="C1109" s="69">
        <v>37274</v>
      </c>
      <c r="D1109" s="69" t="s">
        <v>40</v>
      </c>
      <c r="E1109" s="71" t="str">
        <f t="shared" si="7"/>
        <v>130120251258</v>
      </c>
      <c r="F1109" s="68">
        <v>829</v>
      </c>
      <c r="G1109" s="68"/>
      <c r="H1109" s="68" t="s">
        <v>6808</v>
      </c>
      <c r="I1109" s="68" t="s">
        <v>42</v>
      </c>
      <c r="J1109" s="68" t="s">
        <v>6809</v>
      </c>
      <c r="K1109" s="108" t="s">
        <v>6810</v>
      </c>
      <c r="L1109" s="68" t="s">
        <v>6811</v>
      </c>
      <c r="M1109" s="68" t="s">
        <v>3431</v>
      </c>
      <c r="N1109" s="131">
        <v>5581992145619</v>
      </c>
      <c r="O1109" s="71"/>
      <c r="P1109" s="71"/>
      <c r="Q1109" s="68" t="s">
        <v>6399</v>
      </c>
      <c r="R1109" s="68" t="str" cm="1">
        <f t="array" ref="R1109">_xlfn.IFS(BaseClientes[[#This Row],[tipoDeCliente]]="ADVISOR","ADVISOR",BaseClientes[[#This Row],[tipoDeCliente]]="FAMILIA","RETENCAO",BaseClientes[[#This Row],[tipoDeCliente]]="RETENCAO","RETENCAO",BaseClientes[[#This Row],[tipoDeCliente]]="NORMAL","CONSULTORIA",BaseClientes[[#This Row],[tipoDeCliente]]="HIBRIDO","CONSULTORIA")</f>
        <v>RETENCAO</v>
      </c>
      <c r="S1109" s="68" t="s">
        <v>49</v>
      </c>
      <c r="T1109" s="68" t="s">
        <v>50</v>
      </c>
      <c r="U1109" s="68" t="s">
        <v>4574</v>
      </c>
      <c r="V1109" s="131">
        <v>5581992145619</v>
      </c>
      <c r="W1109" s="69">
        <v>45670</v>
      </c>
      <c r="X1109" s="69"/>
      <c r="Y1109" s="68" t="s">
        <v>3889</v>
      </c>
      <c r="Z1109" s="68" t="s">
        <v>6811</v>
      </c>
      <c r="AA1109" s="68" t="s">
        <v>3431</v>
      </c>
      <c r="AB1109" s="68" t="s">
        <v>151</v>
      </c>
      <c r="AC1109" s="68"/>
      <c r="AD1109" s="68"/>
      <c r="AE1109" s="68" t="s">
        <v>68</v>
      </c>
      <c r="AF1109" s="72">
        <v>0</v>
      </c>
      <c r="AG1109" s="68"/>
      <c r="AH1109" s="68" t="s">
        <v>54</v>
      </c>
      <c r="AI1109" s="68" t="s">
        <v>56</v>
      </c>
      <c r="AJ1109" s="68" t="s">
        <v>54</v>
      </c>
      <c r="AK1109" s="68" t="str" cm="1">
        <f t="array" ref="AK11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9" s="69" t="s">
        <v>58</v>
      </c>
      <c r="AM1109" s="69"/>
    </row>
    <row r="1110" spans="1:39" ht="15" customHeight="1" x14ac:dyDescent="0.3">
      <c r="A1110" s="68">
        <v>1259</v>
      </c>
      <c r="B1110" s="68" t="s">
        <v>2125</v>
      </c>
      <c r="C1110" s="69">
        <v>29912</v>
      </c>
      <c r="D1110" s="68" t="s">
        <v>40</v>
      </c>
      <c r="E1110" s="71" t="str">
        <f t="shared" si="7"/>
        <v>130120251259</v>
      </c>
      <c r="F1110" s="68"/>
      <c r="G1110" s="68">
        <v>8191797</v>
      </c>
      <c r="H1110" s="68"/>
      <c r="I1110" s="187" t="s">
        <v>6806</v>
      </c>
      <c r="J1110" s="68" t="s">
        <v>4837</v>
      </c>
      <c r="K1110" s="70" t="s">
        <v>2128</v>
      </c>
      <c r="L1110" s="68" t="s">
        <v>6807</v>
      </c>
      <c r="M1110" s="68" t="s">
        <v>2125</v>
      </c>
      <c r="N1110" s="71">
        <v>5541995365995</v>
      </c>
      <c r="O1110" s="71" t="s">
        <v>106</v>
      </c>
      <c r="P1110" s="71" t="s">
        <v>106</v>
      </c>
      <c r="Q1110" s="68" t="s">
        <v>1749</v>
      </c>
      <c r="R1110" s="68" t="str" cm="1">
        <f t="array" ref="R1110">_xlfn.IFS(BaseClientes[[#This Row],[tipoDeCliente]]="ADVISOR","ADVISOR",BaseClientes[[#This Row],[tipoDeCliente]]="FAMILIA","RETENCAO",BaseClientes[[#This Row],[tipoDeCliente]]="RETENCAO","RETENCAO",BaseClientes[[#This Row],[tipoDeCliente]]="NORMAL","CONSULTORIA",BaseClientes[[#This Row],[tipoDeCliente]]="HIBRIDO","CONSULTORIA")</f>
        <v>CONSULTORIA</v>
      </c>
      <c r="S1110" s="68" t="s">
        <v>2064</v>
      </c>
      <c r="T1110" s="68" t="s">
        <v>2065</v>
      </c>
      <c r="U1110" s="68" t="s">
        <v>2130</v>
      </c>
      <c r="V1110" s="71">
        <v>5541995365995</v>
      </c>
      <c r="W1110" s="69">
        <v>45670</v>
      </c>
      <c r="X1110" s="69"/>
      <c r="Y1110" s="68" t="s">
        <v>3639</v>
      </c>
      <c r="Z1110" s="68" t="s">
        <v>4838</v>
      </c>
      <c r="AA1110" s="68" t="s">
        <v>2125</v>
      </c>
      <c r="AB1110" s="68" t="s">
        <v>3950</v>
      </c>
      <c r="AC1110" s="68" t="s">
        <v>53</v>
      </c>
      <c r="AD1110" s="68" t="s">
        <v>54</v>
      </c>
      <c r="AE1110" s="68" t="s">
        <v>176</v>
      </c>
      <c r="AF1110" s="72">
        <v>1</v>
      </c>
      <c r="AG1110" s="68" t="s">
        <v>3061</v>
      </c>
      <c r="AH1110" s="68" t="s">
        <v>54</v>
      </c>
      <c r="AI1110" s="68" t="s">
        <v>56</v>
      </c>
      <c r="AJ1110" s="68" t="s">
        <v>54</v>
      </c>
      <c r="AK1110" s="68" t="str" cm="1">
        <f t="array" ref="AK11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0" s="69" t="s">
        <v>58</v>
      </c>
      <c r="AM1110" s="69"/>
    </row>
    <row r="1111" spans="1:39" ht="15" customHeight="1" x14ac:dyDescent="0.3">
      <c r="A1111" s="68">
        <v>1260</v>
      </c>
      <c r="B1111" s="68" t="s">
        <v>2923</v>
      </c>
      <c r="C1111" s="69">
        <v>23829</v>
      </c>
      <c r="D1111" s="68" t="s">
        <v>40</v>
      </c>
      <c r="E1111" s="71" t="str">
        <f t="shared" si="7"/>
        <v>140120251260</v>
      </c>
      <c r="F1111" s="68">
        <v>2303208</v>
      </c>
      <c r="G1111" s="68"/>
      <c r="H1111" s="68"/>
      <c r="I1111" s="68" t="s">
        <v>6828</v>
      </c>
      <c r="J1111" s="68" t="s">
        <v>2925</v>
      </c>
      <c r="K1111" s="105" t="s">
        <v>6829</v>
      </c>
      <c r="L1111" s="68" t="s">
        <v>2924</v>
      </c>
      <c r="M1111" s="68" t="s">
        <v>2923</v>
      </c>
      <c r="N1111" s="71">
        <v>5584999281027</v>
      </c>
      <c r="O1111" s="71" t="s">
        <v>106</v>
      </c>
      <c r="P1111" s="71"/>
      <c r="Q1111" s="68" t="s">
        <v>1749</v>
      </c>
      <c r="R1111" s="68" t="str" cm="1">
        <f t="array" ref="R1111">_xlfn.IFS(BaseClientes[[#This Row],[tipoDeCliente]]="ADVISOR","ADVISOR",BaseClientes[[#This Row],[tipoDeCliente]]="FAMILIA","RETENCAO",BaseClientes[[#This Row],[tipoDeCliente]]="RETENCAO","RETENCAO",BaseClientes[[#This Row],[tipoDeCliente]]="NORMAL","CONSULTORIA",BaseClientes[[#This Row],[tipoDeCliente]]="HIBRIDO","CONSULTORIA")</f>
        <v>CONSULTORIA</v>
      </c>
      <c r="S1111" s="68" t="s">
        <v>349</v>
      </c>
      <c r="T1111" s="68" t="s">
        <v>336</v>
      </c>
      <c r="U1111" s="68" t="s">
        <v>2928</v>
      </c>
      <c r="V1111" s="71">
        <v>5584999281027</v>
      </c>
      <c r="W1111" s="69">
        <v>45671</v>
      </c>
      <c r="X1111" s="69">
        <v>44956</v>
      </c>
      <c r="Y1111" s="68" t="s">
        <v>2927</v>
      </c>
      <c r="Z1111" s="68" t="s">
        <v>2924</v>
      </c>
      <c r="AA1111" s="68" t="s">
        <v>2923</v>
      </c>
      <c r="AB1111" s="68" t="s">
        <v>3902</v>
      </c>
      <c r="AC1111" s="68" t="s">
        <v>53</v>
      </c>
      <c r="AD1111" s="68" t="s">
        <v>54</v>
      </c>
      <c r="AE1111" s="68" t="s">
        <v>176</v>
      </c>
      <c r="AF1111" s="72">
        <v>1</v>
      </c>
      <c r="AG1111" s="68">
        <v>9</v>
      </c>
      <c r="AH1111" s="68" t="s">
        <v>54</v>
      </c>
      <c r="AI1111" s="68" t="s">
        <v>56</v>
      </c>
      <c r="AJ1111" s="68" t="s">
        <v>54</v>
      </c>
      <c r="AK1111" s="68" t="str" cm="1">
        <f t="array" ref="AK11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1" s="69" t="s">
        <v>58</v>
      </c>
      <c r="AM1111" s="69"/>
    </row>
    <row r="1112" spans="1:39" ht="15" customHeight="1" x14ac:dyDescent="0.3">
      <c r="A1112" s="68">
        <v>1261</v>
      </c>
      <c r="B1112" s="68" t="s">
        <v>3349</v>
      </c>
      <c r="C1112" s="69">
        <v>34510</v>
      </c>
      <c r="D1112" s="68" t="s">
        <v>40</v>
      </c>
      <c r="E1112" s="71" t="str">
        <f t="shared" si="7"/>
        <v>140120251261</v>
      </c>
      <c r="F1112" s="69"/>
      <c r="G1112" s="68">
        <v>4135215</v>
      </c>
      <c r="H1112" s="68"/>
      <c r="I1112" s="68" t="s">
        <v>6830</v>
      </c>
      <c r="J1112" s="68" t="s">
        <v>6831</v>
      </c>
      <c r="K1112" s="108" t="s">
        <v>6832</v>
      </c>
      <c r="L1112" s="68" t="s">
        <v>6833</v>
      </c>
      <c r="M1112" s="68" t="s">
        <v>3349</v>
      </c>
      <c r="N1112" s="131">
        <v>5541997320269</v>
      </c>
      <c r="O1112" s="71"/>
      <c r="P1112" s="71"/>
      <c r="Q1112" s="68" t="s">
        <v>5705</v>
      </c>
      <c r="R1112" s="68" t="str" cm="1">
        <f t="array" ref="R1112">_xlfn.IFS(BaseClientes[[#This Row],[tipoDeCliente]]="ADVISOR","ADVISOR",BaseClientes[[#This Row],[tipoDeCliente]]="FAMILIA","RETENCAO",BaseClientes[[#This Row],[tipoDeCliente]]="RETENCAO","RETENCAO",BaseClientes[[#This Row],[tipoDeCliente]]="NORMAL","CONSULTORIA",BaseClientes[[#This Row],[tipoDeCliente]]="HIBRIDO","CONSULTORIA")</f>
        <v>CONSULTORIA</v>
      </c>
      <c r="S1112" s="68" t="s">
        <v>2064</v>
      </c>
      <c r="T1112" s="68" t="s">
        <v>2065</v>
      </c>
      <c r="U1112" s="68" t="s">
        <v>6834</v>
      </c>
      <c r="V1112" s="131">
        <v>5541997320269</v>
      </c>
      <c r="W1112" s="69">
        <v>45671</v>
      </c>
      <c r="X1112" s="69"/>
      <c r="Y1112" s="68" t="s">
        <v>3859</v>
      </c>
      <c r="Z1112" s="68" t="s">
        <v>6833</v>
      </c>
      <c r="AA1112" s="68" t="s">
        <v>3349</v>
      </c>
      <c r="AB1112" s="68" t="s">
        <v>3995</v>
      </c>
      <c r="AC1112" s="68"/>
      <c r="AD1112" s="68" t="s">
        <v>54</v>
      </c>
      <c r="AE1112" s="68" t="s">
        <v>176</v>
      </c>
      <c r="AF1112" s="72">
        <v>1</v>
      </c>
      <c r="AG1112" s="68">
        <v>9</v>
      </c>
      <c r="AH1112" s="68" t="s">
        <v>54</v>
      </c>
      <c r="AI1112" s="68" t="s">
        <v>56</v>
      </c>
      <c r="AJ1112" s="68" t="s">
        <v>54</v>
      </c>
      <c r="AK1112" s="68" t="str" cm="1">
        <f t="array" ref="AK11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2" s="69" t="s">
        <v>58</v>
      </c>
      <c r="AM1112" s="69"/>
    </row>
    <row r="1113" spans="1:39" ht="15" customHeight="1" x14ac:dyDescent="0.3">
      <c r="A1113" s="68">
        <v>1262</v>
      </c>
      <c r="B1113" s="68" t="s">
        <v>8454</v>
      </c>
      <c r="C1113" s="69">
        <v>33351</v>
      </c>
      <c r="D1113" s="69" t="s">
        <v>72</v>
      </c>
      <c r="E1113" s="71" t="str">
        <f t="shared" si="7"/>
        <v>140120251262</v>
      </c>
      <c r="F1113" s="68">
        <v>4791136</v>
      </c>
      <c r="G1113" s="68"/>
      <c r="H1113" s="68"/>
      <c r="I1113" s="68" t="s">
        <v>6822</v>
      </c>
      <c r="J1113" s="68" t="s">
        <v>6823</v>
      </c>
      <c r="K1113" s="108" t="s">
        <v>6824</v>
      </c>
      <c r="L1113" s="68" t="s">
        <v>6825</v>
      </c>
      <c r="M1113" s="68" t="s">
        <v>760</v>
      </c>
      <c r="N1113" s="131">
        <v>5511912570503</v>
      </c>
      <c r="O1113" s="71"/>
      <c r="P1113" s="71"/>
      <c r="Q1113" s="68" t="s">
        <v>66</v>
      </c>
      <c r="R1113" s="68" t="str" cm="1">
        <f t="array" ref="R1113">_xlfn.IFS(BaseClientes[[#This Row],[tipoDeCliente]]="ADVISOR","ADVISOR",BaseClientes[[#This Row],[tipoDeCliente]]="FAMILIA","RETENCAO",BaseClientes[[#This Row],[tipoDeCliente]]="RETENCAO","RETENCAO",BaseClientes[[#This Row],[tipoDeCliente]]="NORMAL","CONSULTORIA",BaseClientes[[#This Row],[tipoDeCliente]]="HIBRIDO","CONSULTORIA")</f>
        <v>CONSULTORIA</v>
      </c>
      <c r="S1113" s="68" t="s">
        <v>2799</v>
      </c>
      <c r="T1113" s="68" t="s">
        <v>185</v>
      </c>
      <c r="U1113" s="68" t="s">
        <v>6826</v>
      </c>
      <c r="V1113" s="131">
        <v>5511912570503</v>
      </c>
      <c r="W1113" s="69">
        <v>45671</v>
      </c>
      <c r="X1113" s="69"/>
      <c r="Y1113" s="68" t="s">
        <v>4010</v>
      </c>
      <c r="Z1113" s="68" t="s">
        <v>6825</v>
      </c>
      <c r="AA1113" s="68" t="s">
        <v>8454</v>
      </c>
      <c r="AB1113" s="68" t="s">
        <v>6827</v>
      </c>
      <c r="AC1113" s="68"/>
      <c r="AD1113" s="68" t="s">
        <v>56</v>
      </c>
      <c r="AE1113" s="68" t="s">
        <v>176</v>
      </c>
      <c r="AF1113" s="72">
        <v>1</v>
      </c>
      <c r="AG1113" s="68">
        <v>1</v>
      </c>
      <c r="AH1113" s="68" t="s">
        <v>54</v>
      </c>
      <c r="AI1113" s="68" t="s">
        <v>56</v>
      </c>
      <c r="AJ1113" s="68" t="s">
        <v>54</v>
      </c>
      <c r="AK1113" s="68" t="str" cm="1">
        <f t="array" ref="AK11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3" s="69" t="s">
        <v>58</v>
      </c>
      <c r="AM1113" s="69"/>
    </row>
    <row r="1114" spans="1:39" ht="15" customHeight="1" x14ac:dyDescent="0.3">
      <c r="A1114" s="68">
        <v>1263</v>
      </c>
      <c r="B1114" s="68" t="s">
        <v>3433</v>
      </c>
      <c r="C1114" s="69">
        <v>37559</v>
      </c>
      <c r="D1114" s="69" t="s">
        <v>40</v>
      </c>
      <c r="E1114" s="71" t="str">
        <f t="shared" si="7"/>
        <v>150120251263</v>
      </c>
      <c r="F1114" s="68">
        <v>17451605</v>
      </c>
      <c r="G1114" s="68"/>
      <c r="H1114" s="68"/>
      <c r="I1114" s="68" t="s">
        <v>6840</v>
      </c>
      <c r="J1114" s="68" t="s">
        <v>6841</v>
      </c>
      <c r="K1114" s="108" t="s">
        <v>6842</v>
      </c>
      <c r="L1114" s="68" t="s">
        <v>6843</v>
      </c>
      <c r="M1114" s="68" t="s">
        <v>3509</v>
      </c>
      <c r="N1114" s="131">
        <v>5581996521460</v>
      </c>
      <c r="O1114" s="71"/>
      <c r="P1114" s="71"/>
      <c r="Q1114" s="68" t="s">
        <v>66</v>
      </c>
      <c r="R1114" s="68" t="str" cm="1">
        <f t="array" ref="R1114">_xlfn.IFS(BaseClientes[[#This Row],[tipoDeCliente]]="ADVISOR","ADVISOR",BaseClientes[[#This Row],[tipoDeCliente]]="FAMILIA","RETENCAO",BaseClientes[[#This Row],[tipoDeCliente]]="RETENCAO","RETENCAO",BaseClientes[[#This Row],[tipoDeCliente]]="NORMAL","CONSULTORIA",BaseClientes[[#This Row],[tipoDeCliente]]="HIBRIDO","CONSULTORIA")</f>
        <v>RETENCAO</v>
      </c>
      <c r="S1114" s="68" t="s">
        <v>4067</v>
      </c>
      <c r="T1114" s="68" t="s">
        <v>50</v>
      </c>
      <c r="U1114" s="68" t="s">
        <v>4823</v>
      </c>
      <c r="V1114" s="131">
        <v>5581996521460</v>
      </c>
      <c r="W1114" s="69">
        <v>45672</v>
      </c>
      <c r="X1114" s="69"/>
      <c r="Y1114" s="68" t="s">
        <v>3638</v>
      </c>
      <c r="Z1114" s="68" t="s">
        <v>6843</v>
      </c>
      <c r="AA1114" s="68" t="s">
        <v>3433</v>
      </c>
      <c r="AB1114" s="68" t="s">
        <v>6844</v>
      </c>
      <c r="AC1114" s="68"/>
      <c r="AD1114" s="68" t="s">
        <v>56</v>
      </c>
      <c r="AE1114" s="68" t="s">
        <v>68</v>
      </c>
      <c r="AF1114" s="72">
        <v>0</v>
      </c>
      <c r="AG1114" s="68"/>
      <c r="AH1114" s="68" t="s">
        <v>54</v>
      </c>
      <c r="AI1114" s="68" t="s">
        <v>56</v>
      </c>
      <c r="AJ1114" s="68" t="s">
        <v>54</v>
      </c>
      <c r="AK1114" s="68" t="str" cm="1">
        <f t="array" ref="AK11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4" s="69" t="s">
        <v>58</v>
      </c>
      <c r="AM1114" s="69"/>
    </row>
    <row r="1115" spans="1:39" ht="15" customHeight="1" x14ac:dyDescent="0.3">
      <c r="A1115" s="68">
        <v>1264</v>
      </c>
      <c r="B1115" s="68" t="s">
        <v>3353</v>
      </c>
      <c r="C1115" s="69">
        <v>31029</v>
      </c>
      <c r="D1115" s="68" t="s">
        <v>40</v>
      </c>
      <c r="E1115" s="71" t="str">
        <f t="shared" si="7"/>
        <v>170120251264</v>
      </c>
      <c r="F1115" s="68"/>
      <c r="G1115" s="68">
        <v>8299097</v>
      </c>
      <c r="H1115" s="68"/>
      <c r="I1115" s="68" t="s">
        <v>42</v>
      </c>
      <c r="J1115" s="68" t="s">
        <v>6851</v>
      </c>
      <c r="K1115" s="70" t="s">
        <v>6852</v>
      </c>
      <c r="L1115" s="68" t="s">
        <v>3860</v>
      </c>
      <c r="M1115" s="68" t="s">
        <v>3353</v>
      </c>
      <c r="N1115" s="71">
        <v>5511985891387</v>
      </c>
      <c r="O1115" s="71"/>
      <c r="P1115" s="71"/>
      <c r="Q1115" s="68" t="s">
        <v>5705</v>
      </c>
      <c r="R1115" s="68" t="str" cm="1">
        <f t="array" ref="R1115">_xlfn.IFS(BaseClientes[[#This Row],[tipoDeCliente]]="ADVISOR","ADVISOR",BaseClientes[[#This Row],[tipoDeCliente]]="FAMILIA","RETENCAO",BaseClientes[[#This Row],[tipoDeCliente]]="RETENCAO","RETENCAO",BaseClientes[[#This Row],[tipoDeCliente]]="NORMAL","CONSULTORIA",BaseClientes[[#This Row],[tipoDeCliente]]="HIBRIDO","CONSULTORIA")</f>
        <v>CONSULTORIA</v>
      </c>
      <c r="S1115" s="68" t="s">
        <v>2799</v>
      </c>
      <c r="T1115" s="68" t="s">
        <v>185</v>
      </c>
      <c r="U1115" s="68" t="s">
        <v>6853</v>
      </c>
      <c r="V1115" s="71">
        <v>5511985891387</v>
      </c>
      <c r="W1115" s="69">
        <v>45674</v>
      </c>
      <c r="X1115" s="69"/>
      <c r="Y1115" s="68" t="s">
        <v>3860</v>
      </c>
      <c r="Z1115" s="68" t="s">
        <v>3860</v>
      </c>
      <c r="AA1115" s="68" t="s">
        <v>3353</v>
      </c>
      <c r="AB1115" s="68" t="s">
        <v>3894</v>
      </c>
      <c r="AC1115" s="68"/>
      <c r="AD1115" s="68"/>
      <c r="AE1115" s="68" t="s">
        <v>176</v>
      </c>
      <c r="AF1115" s="72">
        <v>1</v>
      </c>
      <c r="AG1115" s="68">
        <v>10</v>
      </c>
      <c r="AH1115" s="68" t="s">
        <v>54</v>
      </c>
      <c r="AI1115" s="68" t="s">
        <v>56</v>
      </c>
      <c r="AJ1115" s="68" t="s">
        <v>54</v>
      </c>
      <c r="AK1115" s="68" t="str" cm="1">
        <f t="array" ref="AK11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5" s="69" t="s">
        <v>69</v>
      </c>
      <c r="AM1115" s="69">
        <v>45784</v>
      </c>
    </row>
    <row r="1116" spans="1:39" ht="15" customHeight="1" x14ac:dyDescent="0.3">
      <c r="A1116" s="68">
        <v>1265</v>
      </c>
      <c r="B1116" s="68" t="s">
        <v>3352</v>
      </c>
      <c r="C1116" s="69">
        <v>34649</v>
      </c>
      <c r="D1116" s="69" t="s">
        <v>40</v>
      </c>
      <c r="E1116" s="71" t="str">
        <f t="shared" si="7"/>
        <v>170120251265</v>
      </c>
      <c r="F1116" s="69"/>
      <c r="G1116" s="68">
        <v>8370626</v>
      </c>
      <c r="H1116" s="68"/>
      <c r="I1116" s="68" t="s">
        <v>6854</v>
      </c>
      <c r="J1116" s="68" t="s">
        <v>6855</v>
      </c>
      <c r="K1116" s="108" t="s">
        <v>6856</v>
      </c>
      <c r="L1116" s="68" t="s">
        <v>6857</v>
      </c>
      <c r="M1116" s="68" t="s">
        <v>3352</v>
      </c>
      <c r="N1116" s="131">
        <v>5581998210592</v>
      </c>
      <c r="O1116" s="71"/>
      <c r="P1116" s="71"/>
      <c r="Q1116" s="68" t="s">
        <v>1749</v>
      </c>
      <c r="R1116" s="68" t="str" cm="1">
        <f t="array" ref="R1116">_xlfn.IFS(BaseClientes[[#This Row],[tipoDeCliente]]="ADVISOR","ADVISOR",BaseClientes[[#This Row],[tipoDeCliente]]="FAMILIA","RETENCAO",BaseClientes[[#This Row],[tipoDeCliente]]="RETENCAO","RETENCAO",BaseClientes[[#This Row],[tipoDeCliente]]="NORMAL","CONSULTORIA",BaseClientes[[#This Row],[tipoDeCliente]]="HIBRIDO","CONSULTORIA")</f>
        <v>CONSULTORIA</v>
      </c>
      <c r="S1116" s="68" t="s">
        <v>49</v>
      </c>
      <c r="T1116" s="68" t="s">
        <v>50</v>
      </c>
      <c r="U1116" s="68" t="s">
        <v>6858</v>
      </c>
      <c r="V1116" s="131">
        <v>5581998210592</v>
      </c>
      <c r="W1116" s="69">
        <v>45674</v>
      </c>
      <c r="X1116" s="69"/>
      <c r="Y1116" s="68" t="s">
        <v>3861</v>
      </c>
      <c r="Z1116" s="68" t="s">
        <v>6857</v>
      </c>
      <c r="AA1116" s="68" t="s">
        <v>3352</v>
      </c>
      <c r="AB1116" s="68" t="s">
        <v>3893</v>
      </c>
      <c r="AC1116" s="68"/>
      <c r="AD1116" s="68" t="s">
        <v>54</v>
      </c>
      <c r="AE1116" s="68" t="s">
        <v>176</v>
      </c>
      <c r="AF1116" s="72">
        <v>1</v>
      </c>
      <c r="AG1116" s="68">
        <v>10</v>
      </c>
      <c r="AH1116" s="68" t="s">
        <v>54</v>
      </c>
      <c r="AI1116" s="68" t="s">
        <v>56</v>
      </c>
      <c r="AJ1116" s="68" t="s">
        <v>54</v>
      </c>
      <c r="AK1116" s="68" t="str" cm="1">
        <f t="array" ref="AK11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6" s="69" t="s">
        <v>58</v>
      </c>
      <c r="AM1116" s="69"/>
    </row>
    <row r="1117" spans="1:39" ht="15" customHeight="1" x14ac:dyDescent="0.3">
      <c r="A1117" s="68">
        <v>1266</v>
      </c>
      <c r="B1117" s="68" t="s">
        <v>3350</v>
      </c>
      <c r="C1117" s="69">
        <v>31453</v>
      </c>
      <c r="D1117" s="69" t="s">
        <v>72</v>
      </c>
      <c r="E1117" s="71" t="str">
        <f t="shared" si="7"/>
        <v>140120251266</v>
      </c>
      <c r="F1117" s="68">
        <v>59569</v>
      </c>
      <c r="G1117" s="68"/>
      <c r="H1117" s="68"/>
      <c r="I1117" s="68" t="s">
        <v>6835</v>
      </c>
      <c r="J1117" s="68" t="s">
        <v>6836</v>
      </c>
      <c r="K1117" s="108" t="s">
        <v>6837</v>
      </c>
      <c r="L1117" s="68" t="s">
        <v>6838</v>
      </c>
      <c r="M1117" s="68" t="s">
        <v>3350</v>
      </c>
      <c r="N1117" s="131">
        <v>5511961220212</v>
      </c>
      <c r="O1117" s="71"/>
      <c r="P1117" s="71"/>
      <c r="Q1117" s="68" t="s">
        <v>5705</v>
      </c>
      <c r="R1117" s="68" t="str" cm="1">
        <f t="array" ref="R1117">_xlfn.IFS(BaseClientes[[#This Row],[tipoDeCliente]]="ADVISOR","ADVISOR",BaseClientes[[#This Row],[tipoDeCliente]]="FAMILIA","RETENCAO",BaseClientes[[#This Row],[tipoDeCliente]]="RETENCAO","RETENCAO",BaseClientes[[#This Row],[tipoDeCliente]]="NORMAL","CONSULTORIA",BaseClientes[[#This Row],[tipoDeCliente]]="HIBRIDO","CONSULTORIA")</f>
        <v>CONSULTORIA</v>
      </c>
      <c r="S1117" s="68" t="s">
        <v>2799</v>
      </c>
      <c r="T1117" s="68" t="s">
        <v>185</v>
      </c>
      <c r="U1117" s="118" t="s">
        <v>6839</v>
      </c>
      <c r="V1117" s="131">
        <v>5511961220212</v>
      </c>
      <c r="W1117" s="69">
        <v>45671</v>
      </c>
      <c r="X1117" s="69"/>
      <c r="Y1117" s="68" t="s">
        <v>3862</v>
      </c>
      <c r="Z1117" s="68" t="s">
        <v>6838</v>
      </c>
      <c r="AA1117" s="68" t="s">
        <v>3350</v>
      </c>
      <c r="AB1117" s="68" t="s">
        <v>5523</v>
      </c>
      <c r="AC1117" s="68"/>
      <c r="AD1117" s="68" t="s">
        <v>54</v>
      </c>
      <c r="AE1117" s="68" t="s">
        <v>176</v>
      </c>
      <c r="AF1117" s="72">
        <v>1</v>
      </c>
      <c r="AG1117" s="68">
        <v>9</v>
      </c>
      <c r="AH1117" s="68" t="s">
        <v>54</v>
      </c>
      <c r="AI1117" s="68" t="s">
        <v>56</v>
      </c>
      <c r="AJ1117" s="68" t="s">
        <v>54</v>
      </c>
      <c r="AK1117" s="68" t="str" cm="1">
        <f t="array" ref="AK11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7" s="69" t="s">
        <v>58</v>
      </c>
      <c r="AM1117" s="69"/>
    </row>
    <row r="1118" spans="1:39" ht="15" customHeight="1" x14ac:dyDescent="0.3">
      <c r="A1118" s="68">
        <v>1267</v>
      </c>
      <c r="B1118" s="68" t="s">
        <v>3354</v>
      </c>
      <c r="C1118" s="69">
        <v>33895</v>
      </c>
      <c r="D1118" s="69" t="s">
        <v>40</v>
      </c>
      <c r="E1118" s="71" t="str">
        <f t="shared" si="7"/>
        <v>170120251267</v>
      </c>
      <c r="F1118" s="68">
        <v>17606368</v>
      </c>
      <c r="G1118" s="68"/>
      <c r="H1118" s="68"/>
      <c r="I1118" s="68" t="s">
        <v>6859</v>
      </c>
      <c r="J1118" s="68" t="s">
        <v>6860</v>
      </c>
      <c r="K1118" s="105" t="s">
        <v>6861</v>
      </c>
      <c r="L1118" s="68" t="s">
        <v>6862</v>
      </c>
      <c r="M1118" s="68" t="s">
        <v>3354</v>
      </c>
      <c r="N1118" s="131">
        <v>5581999249999</v>
      </c>
      <c r="O1118" s="71"/>
      <c r="P1118" s="71"/>
      <c r="Q1118" s="68" t="s">
        <v>1513</v>
      </c>
      <c r="R1118" s="68" t="str" cm="1">
        <f t="array" ref="R1118">_xlfn.IFS(BaseClientes[[#This Row],[tipoDeCliente]]="ADVISOR","ADVISOR",BaseClientes[[#This Row],[tipoDeCliente]]="FAMILIA","RETENCAO",BaseClientes[[#This Row],[tipoDeCliente]]="RETENCAO","RETENCAO",BaseClientes[[#This Row],[tipoDeCliente]]="NORMAL","CONSULTORIA",BaseClientes[[#This Row],[tipoDeCliente]]="HIBRIDO","CONSULTORIA")</f>
        <v>CONSULTORIA</v>
      </c>
      <c r="S1118" s="68" t="s">
        <v>49</v>
      </c>
      <c r="T1118" s="68" t="s">
        <v>50</v>
      </c>
      <c r="U1118" s="71" t="s">
        <v>4768</v>
      </c>
      <c r="V1118" s="131">
        <v>5581999249999</v>
      </c>
      <c r="W1118" s="69">
        <v>45674</v>
      </c>
      <c r="X1118" s="69"/>
      <c r="Y1118" s="68" t="s">
        <v>3863</v>
      </c>
      <c r="Z1118" s="68" t="s">
        <v>6862</v>
      </c>
      <c r="AA1118" s="68" t="s">
        <v>3354</v>
      </c>
      <c r="AB1118" s="68" t="s">
        <v>6863</v>
      </c>
      <c r="AC1118" s="68"/>
      <c r="AD1118" s="68" t="s">
        <v>54</v>
      </c>
      <c r="AE1118" s="68" t="s">
        <v>176</v>
      </c>
      <c r="AF1118" s="72">
        <v>1</v>
      </c>
      <c r="AG1118" s="68">
        <v>9</v>
      </c>
      <c r="AH1118" s="68" t="s">
        <v>54</v>
      </c>
      <c r="AI1118" s="68" t="s">
        <v>56</v>
      </c>
      <c r="AJ1118" s="68" t="s">
        <v>54</v>
      </c>
      <c r="AK1118" s="68" t="str" cm="1">
        <f t="array" ref="AK11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8" s="69" t="s">
        <v>58</v>
      </c>
      <c r="AM1118" s="69"/>
    </row>
    <row r="1119" spans="1:39" ht="15" customHeight="1" x14ac:dyDescent="0.3">
      <c r="A1119" s="68">
        <v>1268</v>
      </c>
      <c r="B1119" s="68" t="s">
        <v>3355</v>
      </c>
      <c r="C1119" s="69">
        <v>31870</v>
      </c>
      <c r="D1119" s="69" t="s">
        <v>40</v>
      </c>
      <c r="E1119" s="71" t="str">
        <f t="shared" si="7"/>
        <v>210120251268</v>
      </c>
      <c r="F1119" s="68">
        <v>4263135</v>
      </c>
      <c r="G1119" s="68"/>
      <c r="H1119" s="68"/>
      <c r="I1119" s="68" t="s">
        <v>6865</v>
      </c>
      <c r="J1119" s="68" t="s">
        <v>6866</v>
      </c>
      <c r="K1119" s="108" t="s">
        <v>6867</v>
      </c>
      <c r="L1119" s="68" t="s">
        <v>6868</v>
      </c>
      <c r="M1119" s="68" t="s">
        <v>3355</v>
      </c>
      <c r="N1119" s="131">
        <v>5589981485009</v>
      </c>
      <c r="O1119" s="71"/>
      <c r="P1119" s="71"/>
      <c r="Q1119" s="68" t="s">
        <v>6399</v>
      </c>
      <c r="R1119" s="68" t="str" cm="1">
        <f t="array" ref="R1119">_xlfn.IFS(BaseClientes[[#This Row],[tipoDeCliente]]="ADVISOR","ADVISOR",BaseClientes[[#This Row],[tipoDeCliente]]="FAMILIA","RETENCAO",BaseClientes[[#This Row],[tipoDeCliente]]="RETENCAO","RETENCAO",BaseClientes[[#This Row],[tipoDeCliente]]="NORMAL","CONSULTORIA",BaseClientes[[#This Row],[tipoDeCliente]]="HIBRIDO","CONSULTORIA")</f>
        <v>CONSULTORIA</v>
      </c>
      <c r="S1119" s="68" t="s">
        <v>6869</v>
      </c>
      <c r="T1119" s="68" t="s">
        <v>714</v>
      </c>
      <c r="U1119" s="68" t="s">
        <v>6870</v>
      </c>
      <c r="V1119" s="131">
        <v>5589981485009</v>
      </c>
      <c r="W1119" s="69">
        <v>45678</v>
      </c>
      <c r="X1119" s="69"/>
      <c r="Y1119" s="68" t="s">
        <v>3864</v>
      </c>
      <c r="Z1119" s="68" t="s">
        <v>6868</v>
      </c>
      <c r="AA1119" s="68" t="s">
        <v>3355</v>
      </c>
      <c r="AB1119" s="68" t="s">
        <v>3893</v>
      </c>
      <c r="AC1119" s="68"/>
      <c r="AD1119" s="68" t="s">
        <v>56</v>
      </c>
      <c r="AE1119" s="68" t="s">
        <v>176</v>
      </c>
      <c r="AF1119" s="72">
        <v>1</v>
      </c>
      <c r="AG1119" s="68">
        <v>9</v>
      </c>
      <c r="AH1119" s="68" t="s">
        <v>54</v>
      </c>
      <c r="AI1119" s="68" t="s">
        <v>56</v>
      </c>
      <c r="AJ1119" s="68" t="s">
        <v>54</v>
      </c>
      <c r="AK1119" s="68" t="str" cm="1">
        <f t="array" ref="AK11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9" s="69" t="s">
        <v>58</v>
      </c>
      <c r="AM1119" s="69"/>
    </row>
    <row r="1120" spans="1:39" ht="15" customHeight="1" x14ac:dyDescent="0.3">
      <c r="A1120" s="68">
        <v>1269</v>
      </c>
      <c r="B1120" s="68" t="s">
        <v>3334</v>
      </c>
      <c r="C1120" s="69">
        <v>36091</v>
      </c>
      <c r="D1120" s="69" t="s">
        <v>40</v>
      </c>
      <c r="E1120" s="71" t="str">
        <f t="shared" si="7"/>
        <v>211120241269</v>
      </c>
      <c r="F1120" s="68">
        <v>4694153</v>
      </c>
      <c r="G1120" s="68"/>
      <c r="H1120" s="68"/>
      <c r="I1120" s="68" t="s">
        <v>6659</v>
      </c>
      <c r="J1120" s="68" t="s">
        <v>6660</v>
      </c>
      <c r="K1120" s="108" t="s">
        <v>6655</v>
      </c>
      <c r="L1120" s="68" t="s">
        <v>6658</v>
      </c>
      <c r="M1120" s="68" t="s">
        <v>3334</v>
      </c>
      <c r="N1120" s="131">
        <v>5581991661366</v>
      </c>
      <c r="O1120" s="71" t="s">
        <v>65</v>
      </c>
      <c r="P1120" s="71"/>
      <c r="Q1120" s="68" t="s">
        <v>5971</v>
      </c>
      <c r="R1120" s="68" t="s">
        <v>945</v>
      </c>
      <c r="S1120" s="68" t="s">
        <v>6650</v>
      </c>
      <c r="T1120" s="68" t="s">
        <v>50</v>
      </c>
      <c r="U1120" s="68" t="s">
        <v>6661</v>
      </c>
      <c r="V1120" s="71">
        <v>5581991661366</v>
      </c>
      <c r="W1120" s="69">
        <v>45617</v>
      </c>
      <c r="X1120" s="69"/>
      <c r="Y1120" s="68" t="s">
        <v>3890</v>
      </c>
      <c r="Z1120" s="68" t="s">
        <v>6658</v>
      </c>
      <c r="AA1120" s="68" t="s">
        <v>3334</v>
      </c>
      <c r="AB1120" s="68" t="s">
        <v>3894</v>
      </c>
      <c r="AC1120" s="68" t="s">
        <v>53</v>
      </c>
      <c r="AD1120" s="68"/>
      <c r="AE1120" s="68" t="s">
        <v>176</v>
      </c>
      <c r="AF1120" s="72">
        <v>1</v>
      </c>
      <c r="AG1120" s="68">
        <v>9</v>
      </c>
      <c r="AH1120" s="68" t="s">
        <v>54</v>
      </c>
      <c r="AI1120" s="68" t="s">
        <v>56</v>
      </c>
      <c r="AJ1120" s="68" t="s">
        <v>54</v>
      </c>
      <c r="AK1120" s="68" t="str" cm="1">
        <f t="array" ref="AK11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0" s="69" t="s">
        <v>58</v>
      </c>
      <c r="AM1120" s="69"/>
    </row>
    <row r="1121" spans="1:39" ht="15" customHeight="1" x14ac:dyDescent="0.3">
      <c r="A1121" s="68">
        <v>1270</v>
      </c>
      <c r="B1121" s="68" t="s">
        <v>6652</v>
      </c>
      <c r="C1121" s="69"/>
      <c r="D1121" s="69" t="s">
        <v>84</v>
      </c>
      <c r="E1121" s="71" t="str">
        <f t="shared" si="7"/>
        <v>211120241270</v>
      </c>
      <c r="F1121" s="68">
        <v>17161735</v>
      </c>
      <c r="G1121" s="68"/>
      <c r="H1121" s="68"/>
      <c r="I1121" s="68" t="s">
        <v>6653</v>
      </c>
      <c r="J1121" s="68" t="s">
        <v>6654</v>
      </c>
      <c r="K1121" s="108" t="s">
        <v>6655</v>
      </c>
      <c r="L1121" s="68" t="s">
        <v>6656</v>
      </c>
      <c r="M1121" s="68" t="s">
        <v>6652</v>
      </c>
      <c r="N1121" s="131">
        <v>5581991661366</v>
      </c>
      <c r="O1121" s="71"/>
      <c r="P1121" s="71"/>
      <c r="Q1121" s="68" t="s">
        <v>5971</v>
      </c>
      <c r="R1121" s="68" t="s">
        <v>945</v>
      </c>
      <c r="S1121" s="68" t="s">
        <v>49</v>
      </c>
      <c r="T1121" s="68" t="s">
        <v>50</v>
      </c>
      <c r="U1121" s="68" t="s">
        <v>6657</v>
      </c>
      <c r="V1121" s="71">
        <v>5581991661366</v>
      </c>
      <c r="W1121" s="69">
        <v>45617</v>
      </c>
      <c r="X1121" s="69"/>
      <c r="Y1121" s="68" t="s">
        <v>3890</v>
      </c>
      <c r="Z1121" s="68" t="s">
        <v>6658</v>
      </c>
      <c r="AA1121" s="68" t="s">
        <v>3334</v>
      </c>
      <c r="AB1121" s="68"/>
      <c r="AC1121" s="68"/>
      <c r="AD1121" s="68"/>
      <c r="AE1121" s="68" t="s">
        <v>176</v>
      </c>
      <c r="AF1121" s="72">
        <v>1</v>
      </c>
      <c r="AG1121" s="68">
        <v>9</v>
      </c>
      <c r="AH1121" s="68" t="s">
        <v>54</v>
      </c>
      <c r="AI1121" s="68" t="s">
        <v>56</v>
      </c>
      <c r="AJ1121" s="68" t="s">
        <v>54</v>
      </c>
      <c r="AK1121" s="68" t="str" cm="1">
        <f t="array" ref="AK11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1" s="69" t="s">
        <v>58</v>
      </c>
      <c r="AM1121" s="69"/>
    </row>
    <row r="1122" spans="1:39" ht="15" customHeight="1" x14ac:dyDescent="0.3">
      <c r="A1122" s="68">
        <v>1271</v>
      </c>
      <c r="B1122" s="68" t="s">
        <v>3361</v>
      </c>
      <c r="C1122" s="69">
        <v>33003</v>
      </c>
      <c r="D1122" s="69" t="s">
        <v>40</v>
      </c>
      <c r="E1122" s="71" t="str">
        <f t="shared" si="7"/>
        <v>240120251271</v>
      </c>
      <c r="F1122" s="68">
        <v>2467714</v>
      </c>
      <c r="G1122" s="68"/>
      <c r="H1122" s="68" t="s">
        <v>6894</v>
      </c>
      <c r="I1122" s="68" t="s">
        <v>6895</v>
      </c>
      <c r="J1122" s="68" t="s">
        <v>6896</v>
      </c>
      <c r="K1122" s="105" t="s">
        <v>6897</v>
      </c>
      <c r="L1122" s="68" t="s">
        <v>6898</v>
      </c>
      <c r="M1122" s="68" t="s">
        <v>3361</v>
      </c>
      <c r="N1122" s="131">
        <v>5581992384064</v>
      </c>
      <c r="O1122" s="71"/>
      <c r="P1122" s="71"/>
      <c r="Q1122" s="68" t="s">
        <v>66</v>
      </c>
      <c r="R1122" s="68" t="str" cm="1">
        <f t="array" ref="R1122">_xlfn.IFS(BaseClientes[[#This Row],[tipoDeCliente]]="ADVISOR","ADVISOR",BaseClientes[[#This Row],[tipoDeCliente]]="FAMILIA","RETENCAO",BaseClientes[[#This Row],[tipoDeCliente]]="RETENCAO","RETENCAO",BaseClientes[[#This Row],[tipoDeCliente]]="NORMAL","CONSULTORIA",BaseClientes[[#This Row],[tipoDeCliente]]="HIBRIDO","CONSULTORIA")</f>
        <v>CONSULTORIA</v>
      </c>
      <c r="S1122" s="68" t="s">
        <v>49</v>
      </c>
      <c r="T1122" s="68" t="s">
        <v>50</v>
      </c>
      <c r="U1122" s="68" t="s">
        <v>6899</v>
      </c>
      <c r="V1122" s="131">
        <v>5581992384064</v>
      </c>
      <c r="W1122" s="69">
        <v>45681</v>
      </c>
      <c r="X1122" s="69"/>
      <c r="Y1122" s="68" t="s">
        <v>6900</v>
      </c>
      <c r="Z1122" s="68" t="s">
        <v>6898</v>
      </c>
      <c r="AA1122" s="68" t="s">
        <v>3361</v>
      </c>
      <c r="AB1122" s="68" t="s">
        <v>3912</v>
      </c>
      <c r="AC1122" s="68"/>
      <c r="AD1122" s="68" t="s">
        <v>54</v>
      </c>
      <c r="AE1122" s="68" t="s">
        <v>176</v>
      </c>
      <c r="AF1122" s="72">
        <v>1</v>
      </c>
      <c r="AG1122" s="68">
        <v>10</v>
      </c>
      <c r="AH1122" s="68" t="s">
        <v>54</v>
      </c>
      <c r="AI1122" s="68" t="s">
        <v>56</v>
      </c>
      <c r="AJ1122" s="68" t="s">
        <v>54</v>
      </c>
      <c r="AK1122" s="68" t="str" cm="1">
        <f t="array" ref="AK11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2" s="69" t="s">
        <v>58</v>
      </c>
      <c r="AM1122" s="69"/>
    </row>
    <row r="1123" spans="1:39" ht="15" customHeight="1" x14ac:dyDescent="0.3">
      <c r="A1123" s="68">
        <v>1272</v>
      </c>
      <c r="B1123" s="68" t="s">
        <v>3357</v>
      </c>
      <c r="C1123" s="69">
        <v>31503</v>
      </c>
      <c r="D1123" s="69" t="s">
        <v>40</v>
      </c>
      <c r="E1123" s="71" t="str">
        <f t="shared" si="7"/>
        <v>220120251272</v>
      </c>
      <c r="F1123" s="68">
        <v>2628746</v>
      </c>
      <c r="G1123" s="68"/>
      <c r="H1123" s="68"/>
      <c r="I1123" s="68" t="s">
        <v>6876</v>
      </c>
      <c r="J1123" s="68" t="s">
        <v>6877</v>
      </c>
      <c r="K1123" s="105" t="s">
        <v>6878</v>
      </c>
      <c r="L1123" s="68" t="s">
        <v>6879</v>
      </c>
      <c r="M1123" s="68" t="s">
        <v>3357</v>
      </c>
      <c r="N1123" s="131">
        <v>5511996700809</v>
      </c>
      <c r="O1123" s="71"/>
      <c r="P1123" s="71"/>
      <c r="Q1123" s="68" t="s">
        <v>1749</v>
      </c>
      <c r="R1123" s="68" t="str" cm="1">
        <f t="array" ref="R1123">_xlfn.IFS(BaseClientes[[#This Row],[tipoDeCliente]]="ADVISOR","ADVISOR",BaseClientes[[#This Row],[tipoDeCliente]]="FAMILIA","RETENCAO",BaseClientes[[#This Row],[tipoDeCliente]]="RETENCAO","RETENCAO",BaseClientes[[#This Row],[tipoDeCliente]]="NORMAL","CONSULTORIA",BaseClientes[[#This Row],[tipoDeCliente]]="HIBRIDO","CONSULTORIA")</f>
        <v>CONSULTORIA</v>
      </c>
      <c r="S1123" s="68" t="s">
        <v>6880</v>
      </c>
      <c r="T1123" s="68" t="s">
        <v>185</v>
      </c>
      <c r="U1123" s="68" t="s">
        <v>6881</v>
      </c>
      <c r="V1123" s="131">
        <v>5511996700809</v>
      </c>
      <c r="W1123" s="69">
        <v>45679</v>
      </c>
      <c r="X1123" s="69"/>
      <c r="Y1123" s="68" t="s">
        <v>3866</v>
      </c>
      <c r="Z1123" s="68" t="s">
        <v>6879</v>
      </c>
      <c r="AA1123" s="68" t="s">
        <v>3357</v>
      </c>
      <c r="AB1123" s="68" t="s">
        <v>847</v>
      </c>
      <c r="AC1123" s="68"/>
      <c r="AD1123" s="68" t="s">
        <v>54</v>
      </c>
      <c r="AE1123" s="68" t="s">
        <v>176</v>
      </c>
      <c r="AF1123" s="72">
        <v>1</v>
      </c>
      <c r="AG1123" s="68">
        <v>9</v>
      </c>
      <c r="AH1123" s="68" t="s">
        <v>54</v>
      </c>
      <c r="AI1123" s="68" t="s">
        <v>56</v>
      </c>
      <c r="AJ1123" s="68" t="s">
        <v>54</v>
      </c>
      <c r="AK1123" s="68" t="str" cm="1">
        <f t="array" ref="AK11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3" s="69" t="s">
        <v>58</v>
      </c>
      <c r="AM1123" s="69"/>
    </row>
    <row r="1124" spans="1:39" ht="15" customHeight="1" x14ac:dyDescent="0.3">
      <c r="A1124" s="68">
        <v>1273</v>
      </c>
      <c r="B1124" s="68" t="s">
        <v>3360</v>
      </c>
      <c r="C1124" s="69">
        <v>35873</v>
      </c>
      <c r="D1124" s="69" t="s">
        <v>72</v>
      </c>
      <c r="E1124" s="71" t="str">
        <f t="shared" si="7"/>
        <v>240120251273</v>
      </c>
      <c r="F1124" s="68"/>
      <c r="G1124" s="68">
        <v>8356637</v>
      </c>
      <c r="H1124" s="68"/>
      <c r="I1124" s="68" t="s">
        <v>6890</v>
      </c>
      <c r="J1124" s="68" t="s">
        <v>6891</v>
      </c>
      <c r="K1124" s="108" t="s">
        <v>6892</v>
      </c>
      <c r="L1124" s="68" t="s">
        <v>6893</v>
      </c>
      <c r="M1124" s="68" t="s">
        <v>3360</v>
      </c>
      <c r="N1124" s="131">
        <v>5581999209220</v>
      </c>
      <c r="O1124" s="71"/>
      <c r="P1124" s="71"/>
      <c r="Q1124" s="68" t="s">
        <v>1749</v>
      </c>
      <c r="R1124" s="68" t="str" cm="1">
        <f t="array" ref="R1124">_xlfn.IFS(BaseClientes[[#This Row],[tipoDeCliente]]="ADVISOR","ADVISOR",BaseClientes[[#This Row],[tipoDeCliente]]="FAMILIA","RETENCAO",BaseClientes[[#This Row],[tipoDeCliente]]="RETENCAO","RETENCAO",BaseClientes[[#This Row],[tipoDeCliente]]="NORMAL","CONSULTORIA",BaseClientes[[#This Row],[tipoDeCliente]]="HIBRIDO","CONSULTORIA")</f>
        <v>CONSULTORIA</v>
      </c>
      <c r="S1124" s="68" t="s">
        <v>49</v>
      </c>
      <c r="T1124" s="68" t="s">
        <v>50</v>
      </c>
      <c r="U1124" s="68" t="s">
        <v>5945</v>
      </c>
      <c r="V1124" s="131">
        <v>5581999209220</v>
      </c>
      <c r="W1124" s="69">
        <v>45681</v>
      </c>
      <c r="X1124" s="69"/>
      <c r="Y1124" s="68" t="s">
        <v>3867</v>
      </c>
      <c r="Z1124" s="68" t="s">
        <v>6893</v>
      </c>
      <c r="AA1124" s="68" t="s">
        <v>3360</v>
      </c>
      <c r="AB1124" s="68" t="s">
        <v>3912</v>
      </c>
      <c r="AC1124" s="68"/>
      <c r="AD1124" s="68"/>
      <c r="AE1124" s="68" t="s">
        <v>176</v>
      </c>
      <c r="AF1124" s="72">
        <v>1</v>
      </c>
      <c r="AG1124" s="68">
        <v>8</v>
      </c>
      <c r="AH1124" s="68" t="s">
        <v>54</v>
      </c>
      <c r="AI1124" s="68" t="s">
        <v>56</v>
      </c>
      <c r="AJ1124" s="68" t="s">
        <v>54</v>
      </c>
      <c r="AK1124" s="68" t="str" cm="1">
        <f t="array" ref="AK11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4" s="69" t="s">
        <v>58</v>
      </c>
      <c r="AM1124" s="69"/>
    </row>
    <row r="1125" spans="1:39" ht="15" customHeight="1" x14ac:dyDescent="0.3">
      <c r="A1125" s="68">
        <v>1274</v>
      </c>
      <c r="B1125" s="68" t="s">
        <v>3351</v>
      </c>
      <c r="C1125" s="69">
        <v>32247</v>
      </c>
      <c r="D1125" s="69" t="s">
        <v>40</v>
      </c>
      <c r="E1125" s="71" t="str">
        <f t="shared" si="7"/>
        <v>170120251274</v>
      </c>
      <c r="F1125" s="68"/>
      <c r="G1125" s="68">
        <v>5252629</v>
      </c>
      <c r="H1125" s="68"/>
      <c r="I1125" s="68" t="s">
        <v>6845</v>
      </c>
      <c r="J1125" s="68" t="s">
        <v>6846</v>
      </c>
      <c r="K1125" s="108" t="s">
        <v>6847</v>
      </c>
      <c r="L1125" s="68" t="s">
        <v>6848</v>
      </c>
      <c r="M1125" s="68" t="s">
        <v>3351</v>
      </c>
      <c r="N1125" s="131">
        <v>5581994791589</v>
      </c>
      <c r="O1125" s="71"/>
      <c r="P1125" s="71"/>
      <c r="Q1125" s="68" t="s">
        <v>1749</v>
      </c>
      <c r="R1125" s="68" t="str" cm="1">
        <f t="array" ref="R1125">_xlfn.IFS(BaseClientes[[#This Row],[tipoDeCliente]]="ADVISOR","ADVISOR",BaseClientes[[#This Row],[tipoDeCliente]]="FAMILIA","RETENCAO",BaseClientes[[#This Row],[tipoDeCliente]]="RETENCAO","RETENCAO",BaseClientes[[#This Row],[tipoDeCliente]]="NORMAL","CONSULTORIA",BaseClientes[[#This Row],[tipoDeCliente]]="HIBRIDO","CONSULTORIA")</f>
        <v>CONSULTORIA</v>
      </c>
      <c r="S1125" s="68" t="s">
        <v>49</v>
      </c>
      <c r="T1125" s="68" t="s">
        <v>50</v>
      </c>
      <c r="U1125" s="68" t="s">
        <v>6849</v>
      </c>
      <c r="V1125" s="131">
        <v>5581994791589</v>
      </c>
      <c r="W1125" s="69">
        <v>45674</v>
      </c>
      <c r="X1125" s="69"/>
      <c r="Y1125" s="68" t="s">
        <v>3869</v>
      </c>
      <c r="Z1125" s="68" t="s">
        <v>6848</v>
      </c>
      <c r="AA1125" s="68" t="s">
        <v>3351</v>
      </c>
      <c r="AB1125" s="68" t="s">
        <v>6850</v>
      </c>
      <c r="AC1125" s="68"/>
      <c r="AD1125" s="68" t="s">
        <v>54</v>
      </c>
      <c r="AE1125" s="68" t="s">
        <v>176</v>
      </c>
      <c r="AF1125" s="72">
        <v>1</v>
      </c>
      <c r="AG1125" s="68">
        <v>10</v>
      </c>
      <c r="AH1125" s="68" t="s">
        <v>54</v>
      </c>
      <c r="AI1125" s="68" t="s">
        <v>56</v>
      </c>
      <c r="AJ1125" s="68" t="s">
        <v>54</v>
      </c>
      <c r="AK1125" s="68" t="str" cm="1">
        <f t="array" ref="AK11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5" s="69" t="s">
        <v>58</v>
      </c>
      <c r="AM1125" s="69"/>
    </row>
    <row r="1126" spans="1:39" ht="15" customHeight="1" x14ac:dyDescent="0.3">
      <c r="A1126" s="68">
        <v>1275</v>
      </c>
      <c r="B1126" s="68" t="s">
        <v>3359</v>
      </c>
      <c r="C1126" s="69">
        <v>33854</v>
      </c>
      <c r="D1126" s="69" t="s">
        <v>72</v>
      </c>
      <c r="E1126" s="71" t="str">
        <f t="shared" si="7"/>
        <v>240120251275</v>
      </c>
      <c r="F1126" s="68"/>
      <c r="G1126" s="68">
        <v>8365487</v>
      </c>
      <c r="H1126" s="68"/>
      <c r="I1126" s="68" t="s">
        <v>42</v>
      </c>
      <c r="J1126" s="68" t="s">
        <v>6887</v>
      </c>
      <c r="K1126" s="105" t="s">
        <v>6888</v>
      </c>
      <c r="L1126" s="68" t="s">
        <v>6889</v>
      </c>
      <c r="M1126" s="68" t="s">
        <v>3139</v>
      </c>
      <c r="N1126" s="131">
        <v>5519992954617</v>
      </c>
      <c r="O1126" s="71"/>
      <c r="P1126" s="71"/>
      <c r="Q1126" s="68" t="s">
        <v>1749</v>
      </c>
      <c r="R1126" s="68" t="str" cm="1">
        <f t="array" ref="R1126">_xlfn.IFS(BaseClientes[[#This Row],[tipoDeCliente]]="ADVISOR","ADVISOR",BaseClientes[[#This Row],[tipoDeCliente]]="FAMILIA","RETENCAO",BaseClientes[[#This Row],[tipoDeCliente]]="RETENCAO","RETENCAO",BaseClientes[[#This Row],[tipoDeCliente]]="NORMAL","CONSULTORIA",BaseClientes[[#This Row],[tipoDeCliente]]="HIBRIDO","CONSULTORIA")</f>
        <v>CONSULTORIA</v>
      </c>
      <c r="S1126" s="68" t="s">
        <v>2290</v>
      </c>
      <c r="T1126" s="68" t="s">
        <v>185</v>
      </c>
      <c r="U1126" s="68" t="s">
        <v>5028</v>
      </c>
      <c r="V1126" s="131">
        <v>5519992954617</v>
      </c>
      <c r="W1126" s="69">
        <v>45681</v>
      </c>
      <c r="X1126" s="69"/>
      <c r="Y1126" s="68" t="s">
        <v>3663</v>
      </c>
      <c r="Z1126" s="68" t="s">
        <v>5027</v>
      </c>
      <c r="AA1126" s="68" t="s">
        <v>3139</v>
      </c>
      <c r="AB1126" s="68" t="s">
        <v>3902</v>
      </c>
      <c r="AC1126" s="68"/>
      <c r="AD1126" s="68"/>
      <c r="AE1126" s="68" t="s">
        <v>176</v>
      </c>
      <c r="AF1126" s="72">
        <v>1</v>
      </c>
      <c r="AG1126" s="68">
        <v>7</v>
      </c>
      <c r="AH1126" s="68" t="s">
        <v>54</v>
      </c>
      <c r="AI1126" s="68" t="s">
        <v>56</v>
      </c>
      <c r="AJ1126" s="68" t="s">
        <v>54</v>
      </c>
      <c r="AK1126" s="68"/>
      <c r="AL1126" s="69" t="s">
        <v>58</v>
      </c>
      <c r="AM1126" s="69"/>
    </row>
    <row r="1127" spans="1:39" ht="15" customHeight="1" x14ac:dyDescent="0.3">
      <c r="A1127" s="68">
        <v>1276</v>
      </c>
      <c r="B1127" s="68" t="s">
        <v>3166</v>
      </c>
      <c r="C1127" s="69">
        <v>31205</v>
      </c>
      <c r="D1127" s="68" t="s">
        <v>40</v>
      </c>
      <c r="E1127" s="71" t="str">
        <f t="shared" si="7"/>
        <v>150120241276</v>
      </c>
      <c r="F1127" s="68"/>
      <c r="G1127" s="68">
        <v>5247938</v>
      </c>
      <c r="H1127" s="68"/>
      <c r="I1127" s="68" t="s">
        <v>5267</v>
      </c>
      <c r="J1127" s="68" t="s">
        <v>5262</v>
      </c>
      <c r="K1127" s="70" t="s">
        <v>5263</v>
      </c>
      <c r="L1127" s="68" t="s">
        <v>5268</v>
      </c>
      <c r="M1127" s="68" t="s">
        <v>5265</v>
      </c>
      <c r="N1127" s="71">
        <v>5491124358237</v>
      </c>
      <c r="O1127" s="71" t="s">
        <v>65</v>
      </c>
      <c r="P1127" s="71"/>
      <c r="Q1127" s="68" t="s">
        <v>1749</v>
      </c>
      <c r="R1127" s="68" t="str" cm="1">
        <f t="array" ref="R1127">_xlfn.IFS(BaseClientes[[#This Row],[tipoDeCliente]]="ADVISOR","ADVISOR",BaseClientes[[#This Row],[tipoDeCliente]]="FAMILIA","RETENCAO",BaseClientes[[#This Row],[tipoDeCliente]]="RETENCAO","RETENCAO",BaseClientes[[#This Row],[tipoDeCliente]]="NORMAL","CONSULTORIA",BaseClientes[[#This Row],[tipoDeCliente]]="HIBRIDO","CONSULTORIA")</f>
        <v>CONSULTORIA</v>
      </c>
      <c r="S1127" s="68" t="s">
        <v>2799</v>
      </c>
      <c r="T1127" s="68" t="s">
        <v>185</v>
      </c>
      <c r="U1127" s="68" t="s">
        <v>5266</v>
      </c>
      <c r="V1127" s="71">
        <v>5411924358237</v>
      </c>
      <c r="W1127" s="69">
        <v>45306</v>
      </c>
      <c r="X1127" s="69"/>
      <c r="Y1127" s="68" t="s">
        <v>3603</v>
      </c>
      <c r="Z1127" s="68" t="s">
        <v>5264</v>
      </c>
      <c r="AA1127" s="68" t="s">
        <v>3166</v>
      </c>
      <c r="AB1127" s="68" t="s">
        <v>3950</v>
      </c>
      <c r="AC1127" s="68"/>
      <c r="AD1127" s="68" t="s">
        <v>54</v>
      </c>
      <c r="AE1127" s="68" t="s">
        <v>176</v>
      </c>
      <c r="AF1127" s="72">
        <v>1</v>
      </c>
      <c r="AG1127" s="68">
        <v>8</v>
      </c>
      <c r="AH1127" s="68" t="s">
        <v>54</v>
      </c>
      <c r="AI1127" s="68" t="s">
        <v>56</v>
      </c>
      <c r="AJ1127" s="68" t="s">
        <v>54</v>
      </c>
      <c r="AK1127" s="68" t="str" cm="1">
        <f t="array" ref="AK11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7" s="69" t="s">
        <v>58</v>
      </c>
      <c r="AM1127" s="69"/>
    </row>
    <row r="1128" spans="1:39" ht="15" customHeight="1" x14ac:dyDescent="0.3">
      <c r="A1128" s="68">
        <v>1277</v>
      </c>
      <c r="B1128" s="68" t="s">
        <v>3363</v>
      </c>
      <c r="C1128" s="69">
        <v>32252</v>
      </c>
      <c r="D1128" s="69" t="s">
        <v>72</v>
      </c>
      <c r="E1128" s="71" t="str">
        <f t="shared" si="7"/>
        <v>290120251277</v>
      </c>
      <c r="F1128" s="68">
        <v>2105173</v>
      </c>
      <c r="G1128" s="68"/>
      <c r="H1128" s="68"/>
      <c r="I1128" s="68" t="s">
        <v>6905</v>
      </c>
      <c r="J1128" s="68" t="s">
        <v>6906</v>
      </c>
      <c r="K1128" s="108" t="s">
        <v>6907</v>
      </c>
      <c r="L1128" s="68" t="s">
        <v>6908</v>
      </c>
      <c r="M1128" s="68" t="s">
        <v>3361</v>
      </c>
      <c r="N1128" s="131">
        <v>5581992384064</v>
      </c>
      <c r="O1128" s="71"/>
      <c r="P1128" s="71"/>
      <c r="Q1128" s="68" t="s">
        <v>66</v>
      </c>
      <c r="R1128" s="68" t="str" cm="1">
        <f t="array" ref="R1128">_xlfn.IFS(BaseClientes[[#This Row],[tipoDeCliente]]="ADVISOR","ADVISOR",BaseClientes[[#This Row],[tipoDeCliente]]="FAMILIA","RETENCAO",BaseClientes[[#This Row],[tipoDeCliente]]="RETENCAO","RETENCAO",BaseClientes[[#This Row],[tipoDeCliente]]="NORMAL","CONSULTORIA",BaseClientes[[#This Row],[tipoDeCliente]]="HIBRIDO","CONSULTORIA")</f>
        <v>CONSULTORIA</v>
      </c>
      <c r="S1128" s="68" t="s">
        <v>49</v>
      </c>
      <c r="T1128" s="68" t="s">
        <v>50</v>
      </c>
      <c r="U1128" s="68" t="s">
        <v>6899</v>
      </c>
      <c r="V1128" s="131">
        <v>5581992384064</v>
      </c>
      <c r="W1128" s="69">
        <v>45686</v>
      </c>
      <c r="X1128" s="69"/>
      <c r="Y1128" s="68" t="s">
        <v>6900</v>
      </c>
      <c r="Z1128" s="68" t="s">
        <v>6908</v>
      </c>
      <c r="AA1128" s="68" t="s">
        <v>3363</v>
      </c>
      <c r="AB1128" s="68" t="s">
        <v>3912</v>
      </c>
      <c r="AC1128" s="68"/>
      <c r="AD1128" s="68" t="s">
        <v>54</v>
      </c>
      <c r="AE1128" s="68" t="s">
        <v>176</v>
      </c>
      <c r="AF1128" s="72">
        <v>1</v>
      </c>
      <c r="AG1128" s="68">
        <v>10</v>
      </c>
      <c r="AH1128" s="68" t="s">
        <v>54</v>
      </c>
      <c r="AI1128" s="68" t="s">
        <v>56</v>
      </c>
      <c r="AJ1128" s="68" t="s">
        <v>54</v>
      </c>
      <c r="AK1128" s="68" t="str" cm="1">
        <f t="array" ref="AK11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8" s="69" t="s">
        <v>58</v>
      </c>
      <c r="AM1128" s="69"/>
    </row>
    <row r="1129" spans="1:39" ht="15" customHeight="1" x14ac:dyDescent="0.3">
      <c r="A1129" s="68">
        <v>1278</v>
      </c>
      <c r="B1129" s="68" t="s">
        <v>3364</v>
      </c>
      <c r="C1129" s="69"/>
      <c r="D1129" s="69" t="s">
        <v>84</v>
      </c>
      <c r="E1129" s="71" t="str">
        <f t="shared" si="7"/>
        <v>300120251278</v>
      </c>
      <c r="F1129" s="68">
        <v>16036412</v>
      </c>
      <c r="G1129" s="68"/>
      <c r="H1129" s="68"/>
      <c r="I1129" s="68" t="s">
        <v>6909</v>
      </c>
      <c r="J1129" s="68" t="s">
        <v>6910</v>
      </c>
      <c r="K1129" s="108" t="s">
        <v>6320</v>
      </c>
      <c r="L1129" s="68" t="s">
        <v>6911</v>
      </c>
      <c r="M1129" s="68" t="s">
        <v>3302</v>
      </c>
      <c r="N1129" s="131">
        <v>5574999283597</v>
      </c>
      <c r="O1129" s="71"/>
      <c r="P1129" s="71"/>
      <c r="Q1129" s="68" t="s">
        <v>1749</v>
      </c>
      <c r="R1129" s="68" t="str" cm="1">
        <f t="array" ref="R1129">_xlfn.IFS(BaseClientes[[#This Row],[tipoDeCliente]]="ADVISOR","ADVISOR",BaseClientes[[#This Row],[tipoDeCliente]]="FAMILIA","RETENCAO",BaseClientes[[#This Row],[tipoDeCliente]]="RETENCAO","RETENCAO",BaseClientes[[#This Row],[tipoDeCliente]]="NORMAL","CONSULTORIA",BaseClientes[[#This Row],[tipoDeCliente]]="HIBRIDO","CONSULTORIA")</f>
        <v>CONSULTORIA</v>
      </c>
      <c r="S1129" s="68" t="s">
        <v>6322</v>
      </c>
      <c r="T1129" s="68" t="s">
        <v>296</v>
      </c>
      <c r="U1129" s="68" t="s">
        <v>6323</v>
      </c>
      <c r="V1129" s="131">
        <v>5574999283597</v>
      </c>
      <c r="W1129" s="69">
        <v>45687</v>
      </c>
      <c r="X1129" s="69"/>
      <c r="Y1129" s="68" t="s">
        <v>3805</v>
      </c>
      <c r="Z1129" s="68" t="s">
        <v>6321</v>
      </c>
      <c r="AA1129" s="68" t="s">
        <v>3364</v>
      </c>
      <c r="AB1129" s="68"/>
      <c r="AC1129" s="68"/>
      <c r="AD1129" s="68"/>
      <c r="AE1129" s="68" t="s">
        <v>176</v>
      </c>
      <c r="AF1129" s="72">
        <v>1</v>
      </c>
      <c r="AG1129" s="68">
        <v>9</v>
      </c>
      <c r="AH1129" s="68" t="s">
        <v>54</v>
      </c>
      <c r="AI1129" s="68" t="s">
        <v>56</v>
      </c>
      <c r="AJ1129" s="68" t="s">
        <v>54</v>
      </c>
      <c r="AK1129" s="68" t="str" cm="1">
        <f t="array" ref="AK11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9" s="69" t="s">
        <v>58</v>
      </c>
      <c r="AM1129" s="69"/>
    </row>
    <row r="1130" spans="1:39" ht="15" customHeight="1" x14ac:dyDescent="0.3">
      <c r="A1130" s="68">
        <v>1280</v>
      </c>
      <c r="B1130" s="68" t="s">
        <v>6479</v>
      </c>
      <c r="C1130" s="69"/>
      <c r="D1130" s="68" t="s">
        <v>84</v>
      </c>
      <c r="E1130" s="71" t="str">
        <f t="shared" si="7"/>
        <v>291020241280</v>
      </c>
      <c r="F1130" s="68">
        <v>9075837</v>
      </c>
      <c r="G1130" s="68"/>
      <c r="H1130" s="68"/>
      <c r="I1130" s="68" t="s">
        <v>6480</v>
      </c>
      <c r="J1130" s="68" t="s">
        <v>6481</v>
      </c>
      <c r="K1130" s="108" t="s">
        <v>6482</v>
      </c>
      <c r="L1130" s="68" t="s">
        <v>6483</v>
      </c>
      <c r="M1130" s="68" t="s">
        <v>6479</v>
      </c>
      <c r="N1130" s="71">
        <v>5581991487790</v>
      </c>
      <c r="O1130" s="71"/>
      <c r="P1130" s="71"/>
      <c r="Q1130" s="68" t="s">
        <v>66</v>
      </c>
      <c r="R1130" s="68" t="str" cm="1">
        <f t="array" ref="R1130">_xlfn.IFS(BaseClientes[[#This Row],[tipoDeCliente]]="ADVISOR","ADVISOR",BaseClientes[[#This Row],[tipoDeCliente]]="FAMILIA","RETENCAO",BaseClientes[[#This Row],[tipoDeCliente]]="RETENCAO","RETENCAO",BaseClientes[[#This Row],[tipoDeCliente]]="NORMAL","CONSULTORIA",BaseClientes[[#This Row],[tipoDeCliente]]="HIBRIDO","CONSULTORIA")</f>
        <v>CONSULTORIA</v>
      </c>
      <c r="S1130" s="68" t="s">
        <v>49</v>
      </c>
      <c r="T1130" s="68" t="s">
        <v>50</v>
      </c>
      <c r="U1130" s="68" t="s">
        <v>6484</v>
      </c>
      <c r="V1130" s="71">
        <v>5581991487790</v>
      </c>
      <c r="W1130" s="69">
        <v>45594</v>
      </c>
      <c r="X1130" s="69"/>
      <c r="Y1130" s="68" t="s">
        <v>3826</v>
      </c>
      <c r="Z1130" s="68" t="s">
        <v>6485</v>
      </c>
      <c r="AA1130" s="68" t="s">
        <v>3321</v>
      </c>
      <c r="AB1130" s="68" t="s">
        <v>89</v>
      </c>
      <c r="AC1130" s="68"/>
      <c r="AD1130" s="68"/>
      <c r="AE1130" s="68" t="s">
        <v>176</v>
      </c>
      <c r="AF1130" s="72">
        <v>1</v>
      </c>
      <c r="AG1130" s="68">
        <v>9</v>
      </c>
      <c r="AH1130" s="68" t="s">
        <v>54</v>
      </c>
      <c r="AI1130" s="68" t="s">
        <v>56</v>
      </c>
      <c r="AJ1130" s="68" t="s">
        <v>54</v>
      </c>
      <c r="AK1130" s="68" t="str" cm="1">
        <f t="array" ref="AK11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0" s="69" t="s">
        <v>69</v>
      </c>
      <c r="AM1130" s="69"/>
    </row>
    <row r="1131" spans="1:39" ht="15" customHeight="1" x14ac:dyDescent="0.3">
      <c r="A1131" s="68">
        <v>1281</v>
      </c>
      <c r="B1131" s="68" t="s">
        <v>6486</v>
      </c>
      <c r="C1131" s="69"/>
      <c r="D1131" s="68" t="s">
        <v>84</v>
      </c>
      <c r="E1131" s="71" t="str">
        <f t="shared" si="7"/>
        <v>291020241281</v>
      </c>
      <c r="F1131" s="68">
        <v>9054250</v>
      </c>
      <c r="G1131" s="68"/>
      <c r="H1131" s="68"/>
      <c r="I1131" s="68" t="s">
        <v>6487</v>
      </c>
      <c r="J1131" s="68" t="s">
        <v>6488</v>
      </c>
      <c r="K1131" s="108" t="s">
        <v>6482</v>
      </c>
      <c r="L1131" s="68" t="s">
        <v>6483</v>
      </c>
      <c r="M1131" s="68" t="s">
        <v>6486</v>
      </c>
      <c r="N1131" s="71">
        <v>5581991487790</v>
      </c>
      <c r="O1131" s="71"/>
      <c r="P1131" s="71"/>
      <c r="Q1131" s="68" t="s">
        <v>66</v>
      </c>
      <c r="R1131" s="68" t="str" cm="1">
        <f t="array" ref="R1131">_xlfn.IFS(BaseClientes[[#This Row],[tipoDeCliente]]="ADVISOR","ADVISOR",BaseClientes[[#This Row],[tipoDeCliente]]="FAMILIA","RETENCAO",BaseClientes[[#This Row],[tipoDeCliente]]="RETENCAO","RETENCAO",BaseClientes[[#This Row],[tipoDeCliente]]="NORMAL","CONSULTORIA",BaseClientes[[#This Row],[tipoDeCliente]]="HIBRIDO","CONSULTORIA")</f>
        <v>CONSULTORIA</v>
      </c>
      <c r="S1131" s="68" t="s">
        <v>49</v>
      </c>
      <c r="T1131" s="68" t="s">
        <v>50</v>
      </c>
      <c r="U1131" s="68" t="s">
        <v>6489</v>
      </c>
      <c r="V1131" s="71">
        <v>5581991487790</v>
      </c>
      <c r="W1131" s="69">
        <v>45594</v>
      </c>
      <c r="X1131" s="69"/>
      <c r="Y1131" s="68" t="s">
        <v>3826</v>
      </c>
      <c r="Z1131" s="68" t="s">
        <v>6485</v>
      </c>
      <c r="AA1131" s="68" t="s">
        <v>3321</v>
      </c>
      <c r="AB1131" s="68" t="s">
        <v>89</v>
      </c>
      <c r="AC1131" s="68"/>
      <c r="AD1131" s="68"/>
      <c r="AE1131" s="68" t="s">
        <v>176</v>
      </c>
      <c r="AF1131" s="72">
        <v>1</v>
      </c>
      <c r="AG1131" s="68">
        <v>9</v>
      </c>
      <c r="AH1131" s="68" t="s">
        <v>54</v>
      </c>
      <c r="AI1131" s="68" t="s">
        <v>56</v>
      </c>
      <c r="AJ1131" s="68" t="s">
        <v>54</v>
      </c>
      <c r="AK1131" s="68" t="str" cm="1">
        <f t="array" ref="AK11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1" s="69" t="s">
        <v>69</v>
      </c>
      <c r="AM1131" s="69"/>
    </row>
    <row r="1132" spans="1:39" ht="15" customHeight="1" x14ac:dyDescent="0.3">
      <c r="A1132" s="68">
        <v>1282</v>
      </c>
      <c r="B1132" s="68" t="s">
        <v>6490</v>
      </c>
      <c r="C1132" s="69"/>
      <c r="D1132" s="68" t="s">
        <v>84</v>
      </c>
      <c r="E1132" s="71" t="str">
        <f t="shared" si="7"/>
        <v>291020241282</v>
      </c>
      <c r="F1132" s="68">
        <v>9048202</v>
      </c>
      <c r="G1132" s="68"/>
      <c r="H1132" s="68"/>
      <c r="I1132" s="68" t="s">
        <v>6491</v>
      </c>
      <c r="J1132" s="68" t="s">
        <v>6492</v>
      </c>
      <c r="K1132" s="108" t="s">
        <v>6482</v>
      </c>
      <c r="L1132" s="68" t="s">
        <v>6483</v>
      </c>
      <c r="M1132" s="68" t="s">
        <v>6490</v>
      </c>
      <c r="N1132" s="71">
        <v>5581991487790</v>
      </c>
      <c r="O1132" s="71"/>
      <c r="P1132" s="71"/>
      <c r="Q1132" s="68" t="s">
        <v>66</v>
      </c>
      <c r="R1132" s="68" t="str" cm="1">
        <f t="array" ref="R1132">_xlfn.IFS(BaseClientes[[#This Row],[tipoDeCliente]]="ADVISOR","ADVISOR",BaseClientes[[#This Row],[tipoDeCliente]]="FAMILIA","RETENCAO",BaseClientes[[#This Row],[tipoDeCliente]]="RETENCAO","RETENCAO",BaseClientes[[#This Row],[tipoDeCliente]]="NORMAL","CONSULTORIA",BaseClientes[[#This Row],[tipoDeCliente]]="HIBRIDO","CONSULTORIA")</f>
        <v>CONSULTORIA</v>
      </c>
      <c r="S1132" s="68" t="s">
        <v>49</v>
      </c>
      <c r="T1132" s="68" t="s">
        <v>50</v>
      </c>
      <c r="U1132" s="68" t="s">
        <v>6493</v>
      </c>
      <c r="V1132" s="71">
        <v>5581991487790</v>
      </c>
      <c r="W1132" s="69">
        <v>45594</v>
      </c>
      <c r="X1132" s="69"/>
      <c r="Y1132" s="68" t="s">
        <v>3826</v>
      </c>
      <c r="Z1132" s="68" t="s">
        <v>6485</v>
      </c>
      <c r="AA1132" s="68" t="s">
        <v>3321</v>
      </c>
      <c r="AB1132" s="68" t="s">
        <v>89</v>
      </c>
      <c r="AC1132" s="68"/>
      <c r="AD1132" s="68"/>
      <c r="AE1132" s="68" t="s">
        <v>176</v>
      </c>
      <c r="AF1132" s="72">
        <v>1</v>
      </c>
      <c r="AG1132" s="68">
        <v>9</v>
      </c>
      <c r="AH1132" s="68" t="s">
        <v>54</v>
      </c>
      <c r="AI1132" s="68" t="s">
        <v>56</v>
      </c>
      <c r="AJ1132" s="68" t="s">
        <v>54</v>
      </c>
      <c r="AK1132" s="68" t="str" cm="1">
        <f t="array" ref="AK11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2" s="69" t="s">
        <v>69</v>
      </c>
      <c r="AM1132" s="69"/>
    </row>
    <row r="1133" spans="1:39" ht="15" customHeight="1" x14ac:dyDescent="0.3">
      <c r="A1133" s="68">
        <v>1283</v>
      </c>
      <c r="B1133" s="68" t="s">
        <v>6494</v>
      </c>
      <c r="C1133" s="69"/>
      <c r="D1133" s="68" t="s">
        <v>84</v>
      </c>
      <c r="E1133" s="71" t="str">
        <f t="shared" si="7"/>
        <v>291020241283</v>
      </c>
      <c r="F1133" s="68">
        <v>9048354</v>
      </c>
      <c r="G1133" s="68"/>
      <c r="H1133" s="68"/>
      <c r="I1133" s="68" t="s">
        <v>6495</v>
      </c>
      <c r="J1133" s="68" t="s">
        <v>6496</v>
      </c>
      <c r="K1133" s="70" t="s">
        <v>6482</v>
      </c>
      <c r="L1133" s="68" t="s">
        <v>6483</v>
      </c>
      <c r="M1133" s="68" t="s">
        <v>6494</v>
      </c>
      <c r="N1133" s="71">
        <v>5581991487790</v>
      </c>
      <c r="O1133" s="71"/>
      <c r="P1133" s="71"/>
      <c r="Q1133" s="68" t="s">
        <v>66</v>
      </c>
      <c r="R1133" s="68" t="str" cm="1">
        <f t="array" ref="R1133">_xlfn.IFS(BaseClientes[[#This Row],[tipoDeCliente]]="ADVISOR","ADVISOR",BaseClientes[[#This Row],[tipoDeCliente]]="FAMILIA","RETENCAO",BaseClientes[[#This Row],[tipoDeCliente]]="RETENCAO","RETENCAO",BaseClientes[[#This Row],[tipoDeCliente]]="NORMAL","CONSULTORIA",BaseClientes[[#This Row],[tipoDeCliente]]="HIBRIDO","CONSULTORIA")</f>
        <v>CONSULTORIA</v>
      </c>
      <c r="S1133" s="68" t="s">
        <v>49</v>
      </c>
      <c r="T1133" s="68" t="s">
        <v>50</v>
      </c>
      <c r="U1133" s="68" t="s">
        <v>6497</v>
      </c>
      <c r="V1133" s="71">
        <v>5581991487790</v>
      </c>
      <c r="W1133" s="69">
        <v>45594</v>
      </c>
      <c r="X1133" s="69"/>
      <c r="Y1133" s="68" t="s">
        <v>3826</v>
      </c>
      <c r="Z1133" s="68" t="s">
        <v>6485</v>
      </c>
      <c r="AA1133" s="68" t="s">
        <v>3321</v>
      </c>
      <c r="AB1133" s="68" t="s">
        <v>89</v>
      </c>
      <c r="AC1133" s="68"/>
      <c r="AD1133" s="68"/>
      <c r="AE1133" s="68" t="s">
        <v>176</v>
      </c>
      <c r="AF1133" s="72">
        <v>1</v>
      </c>
      <c r="AG1133" s="68">
        <v>9</v>
      </c>
      <c r="AH1133" s="68" t="s">
        <v>54</v>
      </c>
      <c r="AI1133" s="68" t="s">
        <v>56</v>
      </c>
      <c r="AJ1133" s="68" t="s">
        <v>54</v>
      </c>
      <c r="AK1133" s="68" t="str" cm="1">
        <f t="array" ref="AK11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3" s="69" t="s">
        <v>69</v>
      </c>
      <c r="AM1133" s="69"/>
    </row>
    <row r="1134" spans="1:39" ht="15" customHeight="1" x14ac:dyDescent="0.3">
      <c r="A1134" s="68">
        <v>1285</v>
      </c>
      <c r="B1134" s="68" t="s">
        <v>6498</v>
      </c>
      <c r="C1134" s="69">
        <v>30078</v>
      </c>
      <c r="D1134" s="68" t="s">
        <v>40</v>
      </c>
      <c r="E1134" s="71" t="str">
        <f t="shared" si="7"/>
        <v>291020241285</v>
      </c>
      <c r="F1134" s="68">
        <v>9158494</v>
      </c>
      <c r="G1134" s="68"/>
      <c r="H1134" s="68"/>
      <c r="I1134" s="68" t="s">
        <v>6499</v>
      </c>
      <c r="J1134" s="68" t="s">
        <v>6500</v>
      </c>
      <c r="K1134" s="118" t="s">
        <v>6501</v>
      </c>
      <c r="L1134" s="68" t="s">
        <v>6483</v>
      </c>
      <c r="M1134" s="68" t="s">
        <v>6498</v>
      </c>
      <c r="N1134" s="71">
        <v>551989105219</v>
      </c>
      <c r="O1134" s="71"/>
      <c r="P1134" s="71"/>
      <c r="Q1134" s="68" t="s">
        <v>66</v>
      </c>
      <c r="R1134" s="68" t="str" cm="1">
        <f t="array" ref="R1134">_xlfn.IFS(BaseClientes[[#This Row],[tipoDeCliente]]="ADVISOR","ADVISOR",BaseClientes[[#This Row],[tipoDeCliente]]="FAMILIA","RETENCAO",BaseClientes[[#This Row],[tipoDeCliente]]="RETENCAO","RETENCAO",BaseClientes[[#This Row],[tipoDeCliente]]="NORMAL","CONSULTORIA",BaseClientes[[#This Row],[tipoDeCliente]]="HIBRIDO","CONSULTORIA")</f>
        <v>CONSULTORIA</v>
      </c>
      <c r="S1134" s="68" t="s">
        <v>49</v>
      </c>
      <c r="T1134" s="68" t="s">
        <v>50</v>
      </c>
      <c r="U1134" s="68" t="s">
        <v>6502</v>
      </c>
      <c r="V1134" s="71">
        <v>551989105219</v>
      </c>
      <c r="W1134" s="69">
        <v>45594</v>
      </c>
      <c r="X1134" s="69"/>
      <c r="Y1134" s="68" t="s">
        <v>3826</v>
      </c>
      <c r="Z1134" s="68" t="s">
        <v>6485</v>
      </c>
      <c r="AA1134" s="68" t="s">
        <v>3321</v>
      </c>
      <c r="AB1134" s="68" t="s">
        <v>3894</v>
      </c>
      <c r="AC1134" s="68"/>
      <c r="AD1134" s="68"/>
      <c r="AE1134" s="68" t="s">
        <v>176</v>
      </c>
      <c r="AF1134" s="72">
        <v>1</v>
      </c>
      <c r="AG1134" s="68">
        <v>9</v>
      </c>
      <c r="AH1134" s="68" t="s">
        <v>54</v>
      </c>
      <c r="AI1134" s="68" t="s">
        <v>56</v>
      </c>
      <c r="AJ1134" s="68" t="s">
        <v>54</v>
      </c>
      <c r="AK1134" s="68" t="str" cm="1">
        <f t="array" ref="AK11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4" s="69" t="s">
        <v>69</v>
      </c>
      <c r="AM1134" s="69"/>
    </row>
    <row r="1135" spans="1:39" ht="15" customHeight="1" x14ac:dyDescent="0.3">
      <c r="A1135" s="68">
        <v>1286</v>
      </c>
      <c r="B1135" s="68" t="s">
        <v>6503</v>
      </c>
      <c r="C1135" s="69"/>
      <c r="D1135" s="68" t="s">
        <v>84</v>
      </c>
      <c r="E1135" s="71" t="str">
        <f t="shared" si="7"/>
        <v>291020241286</v>
      </c>
      <c r="F1135" s="68">
        <v>9049247</v>
      </c>
      <c r="G1135" s="68"/>
      <c r="H1135" s="68"/>
      <c r="I1135" s="68" t="s">
        <v>6504</v>
      </c>
      <c r="J1135" s="68" t="s">
        <v>6505</v>
      </c>
      <c r="K1135" s="108" t="s">
        <v>6482</v>
      </c>
      <c r="L1135" s="68" t="s">
        <v>6483</v>
      </c>
      <c r="M1135" s="68" t="s">
        <v>6503</v>
      </c>
      <c r="N1135" s="71">
        <v>5581991487790</v>
      </c>
      <c r="O1135" s="71"/>
      <c r="P1135" s="71"/>
      <c r="Q1135" s="68" t="s">
        <v>66</v>
      </c>
      <c r="R1135" s="68" t="str" cm="1">
        <f t="array" ref="R1135">_xlfn.IFS(BaseClientes[[#This Row],[tipoDeCliente]]="ADVISOR","ADVISOR",BaseClientes[[#This Row],[tipoDeCliente]]="FAMILIA","RETENCAO",BaseClientes[[#This Row],[tipoDeCliente]]="RETENCAO","RETENCAO",BaseClientes[[#This Row],[tipoDeCliente]]="NORMAL","CONSULTORIA",BaseClientes[[#This Row],[tipoDeCliente]]="HIBRIDO","CONSULTORIA")</f>
        <v>CONSULTORIA</v>
      </c>
      <c r="S1135" s="68" t="s">
        <v>49</v>
      </c>
      <c r="T1135" s="68" t="s">
        <v>50</v>
      </c>
      <c r="U1135" s="68" t="s">
        <v>6506</v>
      </c>
      <c r="V1135" s="71">
        <v>5581991487790</v>
      </c>
      <c r="W1135" s="69">
        <v>45594</v>
      </c>
      <c r="X1135" s="69"/>
      <c r="Y1135" s="68" t="s">
        <v>3826</v>
      </c>
      <c r="Z1135" s="68" t="s">
        <v>6485</v>
      </c>
      <c r="AA1135" s="68" t="s">
        <v>6503</v>
      </c>
      <c r="AB1135" s="68" t="s">
        <v>89</v>
      </c>
      <c r="AC1135" s="68"/>
      <c r="AD1135" s="68"/>
      <c r="AE1135" s="68" t="s">
        <v>176</v>
      </c>
      <c r="AF1135" s="72">
        <v>1</v>
      </c>
      <c r="AG1135" s="68">
        <v>9</v>
      </c>
      <c r="AH1135" s="68" t="s">
        <v>54</v>
      </c>
      <c r="AI1135" s="68" t="s">
        <v>56</v>
      </c>
      <c r="AJ1135" s="68" t="s">
        <v>54</v>
      </c>
      <c r="AK1135" s="68" t="str" cm="1">
        <f t="array" ref="AK11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5" s="69" t="s">
        <v>69</v>
      </c>
      <c r="AM1135" s="69"/>
    </row>
    <row r="1136" spans="1:39" ht="15" customHeight="1" x14ac:dyDescent="0.3">
      <c r="A1136" s="68">
        <v>1287</v>
      </c>
      <c r="B1136" s="68" t="s">
        <v>6507</v>
      </c>
      <c r="C1136" s="69">
        <v>28259</v>
      </c>
      <c r="D1136" s="68" t="s">
        <v>40</v>
      </c>
      <c r="E1136" s="71" t="str">
        <f t="shared" si="7"/>
        <v>291020241287</v>
      </c>
      <c r="F1136" s="68">
        <v>9142003</v>
      </c>
      <c r="G1136" s="68"/>
      <c r="H1136" s="68"/>
      <c r="I1136" s="68" t="s">
        <v>6508</v>
      </c>
      <c r="J1136" s="68" t="s">
        <v>6509</v>
      </c>
      <c r="K1136" s="108" t="s">
        <v>6482</v>
      </c>
      <c r="L1136" s="68" t="s">
        <v>6483</v>
      </c>
      <c r="M1136" s="68" t="s">
        <v>6507</v>
      </c>
      <c r="N1136" s="71">
        <v>5581991487790</v>
      </c>
      <c r="O1136" s="71"/>
      <c r="P1136" s="71"/>
      <c r="Q1136" s="68" t="s">
        <v>66</v>
      </c>
      <c r="R1136" s="68" t="str" cm="1">
        <f t="array" ref="R1136">_xlfn.IFS(BaseClientes[[#This Row],[tipoDeCliente]]="ADVISOR","ADVISOR",BaseClientes[[#This Row],[tipoDeCliente]]="FAMILIA","RETENCAO",BaseClientes[[#This Row],[tipoDeCliente]]="RETENCAO","RETENCAO",BaseClientes[[#This Row],[tipoDeCliente]]="NORMAL","CONSULTORIA",BaseClientes[[#This Row],[tipoDeCliente]]="HIBRIDO","CONSULTORIA")</f>
        <v>CONSULTORIA</v>
      </c>
      <c r="S1136" s="68" t="s">
        <v>317</v>
      </c>
      <c r="T1136" s="68" t="s">
        <v>50</v>
      </c>
      <c r="U1136" s="68" t="s">
        <v>6510</v>
      </c>
      <c r="V1136" s="71">
        <v>5581991487790</v>
      </c>
      <c r="W1136" s="69">
        <v>45594</v>
      </c>
      <c r="X1136" s="69"/>
      <c r="Y1136" s="68" t="s">
        <v>3826</v>
      </c>
      <c r="Z1136" s="68" t="s">
        <v>6485</v>
      </c>
      <c r="AA1136" s="68" t="s">
        <v>6503</v>
      </c>
      <c r="AB1136" s="68" t="s">
        <v>3894</v>
      </c>
      <c r="AC1136" s="68"/>
      <c r="AD1136" s="68"/>
      <c r="AE1136" s="68" t="s">
        <v>176</v>
      </c>
      <c r="AF1136" s="72">
        <v>1</v>
      </c>
      <c r="AG1136" s="68">
        <v>9</v>
      </c>
      <c r="AH1136" s="68" t="s">
        <v>54</v>
      </c>
      <c r="AI1136" s="68" t="s">
        <v>56</v>
      </c>
      <c r="AJ1136" s="68" t="s">
        <v>54</v>
      </c>
      <c r="AK1136" s="68" t="str" cm="1">
        <f t="array" ref="AK11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6" s="69" t="s">
        <v>69</v>
      </c>
      <c r="AM1136" s="69"/>
    </row>
    <row r="1137" spans="1:39" ht="15" customHeight="1" x14ac:dyDescent="0.3">
      <c r="A1137" s="68">
        <v>1288</v>
      </c>
      <c r="B1137" s="68" t="s">
        <v>6511</v>
      </c>
      <c r="C1137" s="69">
        <v>27528</v>
      </c>
      <c r="D1137" s="68" t="s">
        <v>40</v>
      </c>
      <c r="E1137" s="71" t="str">
        <f t="shared" si="7"/>
        <v>291020241288</v>
      </c>
      <c r="F1137" s="68">
        <v>9134235</v>
      </c>
      <c r="G1137" s="68"/>
      <c r="H1137" s="68"/>
      <c r="I1137" s="68" t="s">
        <v>6512</v>
      </c>
      <c r="J1137" s="68" t="s">
        <v>6513</v>
      </c>
      <c r="K1137" s="108" t="s">
        <v>6514</v>
      </c>
      <c r="L1137" s="68" t="s">
        <v>6483</v>
      </c>
      <c r="M1137" s="68" t="s">
        <v>6511</v>
      </c>
      <c r="N1137" s="71">
        <v>5581996884519</v>
      </c>
      <c r="O1137" s="71"/>
      <c r="P1137" s="71"/>
      <c r="Q1137" s="68" t="s">
        <v>66</v>
      </c>
      <c r="R1137" s="68" t="str" cm="1">
        <f t="array" ref="R1137">_xlfn.IFS(BaseClientes[[#This Row],[tipoDeCliente]]="ADVISOR","ADVISOR",BaseClientes[[#This Row],[tipoDeCliente]]="FAMILIA","RETENCAO",BaseClientes[[#This Row],[tipoDeCliente]]="RETENCAO","RETENCAO",BaseClientes[[#This Row],[tipoDeCliente]]="NORMAL","CONSULTORIA",BaseClientes[[#This Row],[tipoDeCliente]]="HIBRIDO","CONSULTORIA")</f>
        <v>CONSULTORIA</v>
      </c>
      <c r="S1137" s="68" t="s">
        <v>49</v>
      </c>
      <c r="T1137" s="68" t="s">
        <v>50</v>
      </c>
      <c r="U1137" s="68" t="s">
        <v>6515</v>
      </c>
      <c r="V1137" s="71">
        <v>5581996884519</v>
      </c>
      <c r="W1137" s="69">
        <v>45594</v>
      </c>
      <c r="X1137" s="69"/>
      <c r="Y1137" s="68" t="s">
        <v>3826</v>
      </c>
      <c r="Z1137" s="68" t="s">
        <v>6485</v>
      </c>
      <c r="AA1137" s="68" t="s">
        <v>6503</v>
      </c>
      <c r="AB1137" s="68" t="s">
        <v>3894</v>
      </c>
      <c r="AC1137" s="68"/>
      <c r="AD1137" s="68"/>
      <c r="AE1137" s="68" t="s">
        <v>176</v>
      </c>
      <c r="AF1137" s="72">
        <v>1</v>
      </c>
      <c r="AG1137" s="68">
        <v>9</v>
      </c>
      <c r="AH1137" s="68" t="s">
        <v>54</v>
      </c>
      <c r="AI1137" s="68" t="s">
        <v>56</v>
      </c>
      <c r="AJ1137" s="68" t="s">
        <v>54</v>
      </c>
      <c r="AK1137" s="68" t="str" cm="1">
        <f t="array" ref="AK11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7" s="69" t="s">
        <v>69</v>
      </c>
      <c r="AM1137" s="69"/>
    </row>
    <row r="1138" spans="1:39" ht="15" customHeight="1" x14ac:dyDescent="0.3">
      <c r="A1138" s="68">
        <v>1289</v>
      </c>
      <c r="B1138" s="68" t="s">
        <v>6516</v>
      </c>
      <c r="C1138" s="69">
        <v>16758</v>
      </c>
      <c r="D1138" s="68" t="s">
        <v>40</v>
      </c>
      <c r="E1138" s="71" t="str">
        <f t="shared" si="7"/>
        <v>291020241289</v>
      </c>
      <c r="F1138" s="68">
        <v>11837718</v>
      </c>
      <c r="G1138" s="68"/>
      <c r="H1138" s="68"/>
      <c r="I1138" s="68" t="s">
        <v>6517</v>
      </c>
      <c r="J1138" s="68" t="s">
        <v>6518</v>
      </c>
      <c r="K1138" s="108" t="s">
        <v>6519</v>
      </c>
      <c r="L1138" s="68" t="s">
        <v>6483</v>
      </c>
      <c r="M1138" s="68" t="s">
        <v>6516</v>
      </c>
      <c r="N1138" s="71">
        <v>5581991487790</v>
      </c>
      <c r="O1138" s="71"/>
      <c r="P1138" s="71"/>
      <c r="Q1138" s="68" t="s">
        <v>66</v>
      </c>
      <c r="R1138" s="68" t="str" cm="1">
        <f t="array" ref="R1138">_xlfn.IFS(BaseClientes[[#This Row],[tipoDeCliente]]="ADVISOR","ADVISOR",BaseClientes[[#This Row],[tipoDeCliente]]="FAMILIA","RETENCAO",BaseClientes[[#This Row],[tipoDeCliente]]="RETENCAO","RETENCAO",BaseClientes[[#This Row],[tipoDeCliente]]="NORMAL","CONSULTORIA",BaseClientes[[#This Row],[tipoDeCliente]]="HIBRIDO","CONSULTORIA")</f>
        <v>CONSULTORIA</v>
      </c>
      <c r="S1138" s="68" t="s">
        <v>49</v>
      </c>
      <c r="T1138" s="68" t="s">
        <v>50</v>
      </c>
      <c r="U1138" s="68" t="s">
        <v>6502</v>
      </c>
      <c r="V1138" s="71">
        <v>5581991487790</v>
      </c>
      <c r="W1138" s="69">
        <v>45594</v>
      </c>
      <c r="X1138" s="69"/>
      <c r="Y1138" s="68" t="s">
        <v>3826</v>
      </c>
      <c r="Z1138" s="68" t="s">
        <v>6485</v>
      </c>
      <c r="AA1138" s="68" t="s">
        <v>6503</v>
      </c>
      <c r="AB1138" s="68" t="s">
        <v>3899</v>
      </c>
      <c r="AC1138" s="68"/>
      <c r="AD1138" s="68"/>
      <c r="AE1138" s="68" t="s">
        <v>176</v>
      </c>
      <c r="AF1138" s="72">
        <v>1</v>
      </c>
      <c r="AG1138" s="68">
        <v>9</v>
      </c>
      <c r="AH1138" s="68" t="s">
        <v>54</v>
      </c>
      <c r="AI1138" s="68" t="s">
        <v>56</v>
      </c>
      <c r="AJ1138" s="68" t="s">
        <v>54</v>
      </c>
      <c r="AK1138" s="68" t="str" cm="1">
        <f t="array" ref="AK11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8" s="69" t="s">
        <v>69</v>
      </c>
      <c r="AM1138" s="69"/>
    </row>
    <row r="1139" spans="1:39" ht="15" customHeight="1" x14ac:dyDescent="0.3">
      <c r="A1139" s="68">
        <v>1290</v>
      </c>
      <c r="B1139" s="68" t="s">
        <v>6520</v>
      </c>
      <c r="C1139" s="69">
        <v>20341</v>
      </c>
      <c r="D1139" s="68" t="s">
        <v>72</v>
      </c>
      <c r="E1139" s="71" t="str">
        <f t="shared" si="7"/>
        <v>291020241290</v>
      </c>
      <c r="F1139" s="68">
        <v>11837537</v>
      </c>
      <c r="G1139" s="68"/>
      <c r="H1139" s="68"/>
      <c r="I1139" s="68" t="s">
        <v>6521</v>
      </c>
      <c r="J1139" s="68" t="s">
        <v>6522</v>
      </c>
      <c r="K1139" s="108" t="s">
        <v>6519</v>
      </c>
      <c r="L1139" s="68" t="s">
        <v>6483</v>
      </c>
      <c r="M1139" s="68" t="s">
        <v>6520</v>
      </c>
      <c r="N1139" s="71">
        <v>5581991487790</v>
      </c>
      <c r="O1139" s="71"/>
      <c r="P1139" s="71"/>
      <c r="Q1139" s="68" t="s">
        <v>66</v>
      </c>
      <c r="R1139" s="68" t="str" cm="1">
        <f t="array" ref="R1139">_xlfn.IFS(BaseClientes[[#This Row],[tipoDeCliente]]="ADVISOR","ADVISOR",BaseClientes[[#This Row],[tipoDeCliente]]="FAMILIA","RETENCAO",BaseClientes[[#This Row],[tipoDeCliente]]="RETENCAO","RETENCAO",BaseClientes[[#This Row],[tipoDeCliente]]="NORMAL","CONSULTORIA",BaseClientes[[#This Row],[tipoDeCliente]]="HIBRIDO","CONSULTORIA")</f>
        <v>CONSULTORIA</v>
      </c>
      <c r="S1139" s="68" t="s">
        <v>49</v>
      </c>
      <c r="T1139" s="68" t="s">
        <v>50</v>
      </c>
      <c r="U1139" s="68" t="s">
        <v>6502</v>
      </c>
      <c r="V1139" s="71">
        <v>5581991487790</v>
      </c>
      <c r="W1139" s="69">
        <v>45594</v>
      </c>
      <c r="X1139" s="69"/>
      <c r="Y1139" s="68" t="s">
        <v>3826</v>
      </c>
      <c r="Z1139" s="68" t="s">
        <v>6485</v>
      </c>
      <c r="AA1139" s="68" t="s">
        <v>6503</v>
      </c>
      <c r="AB1139" s="68" t="s">
        <v>3899</v>
      </c>
      <c r="AC1139" s="68"/>
      <c r="AD1139" s="68"/>
      <c r="AE1139" s="68" t="s">
        <v>176</v>
      </c>
      <c r="AF1139" s="72">
        <v>1</v>
      </c>
      <c r="AG1139" s="68">
        <v>9</v>
      </c>
      <c r="AH1139" s="68" t="s">
        <v>54</v>
      </c>
      <c r="AI1139" s="68" t="s">
        <v>56</v>
      </c>
      <c r="AJ1139" s="68" t="s">
        <v>54</v>
      </c>
      <c r="AK1139" s="68" t="str" cm="1">
        <f t="array" ref="AK11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9" s="69" t="s">
        <v>69</v>
      </c>
      <c r="AM1139" s="69"/>
    </row>
    <row r="1140" spans="1:39" ht="15" customHeight="1" x14ac:dyDescent="0.3">
      <c r="A1140" s="68">
        <v>1291</v>
      </c>
      <c r="B1140" s="68" t="s">
        <v>3365</v>
      </c>
      <c r="C1140" s="69">
        <v>31209</v>
      </c>
      <c r="D1140" s="68" t="s">
        <v>72</v>
      </c>
      <c r="E1140" s="71" t="str">
        <f t="shared" si="7"/>
        <v>040220251291</v>
      </c>
      <c r="F1140" s="68">
        <v>5375370</v>
      </c>
      <c r="G1140" s="68">
        <v>5081264</v>
      </c>
      <c r="H1140" s="68" t="s">
        <v>6912</v>
      </c>
      <c r="I1140" s="68" t="s">
        <v>6913</v>
      </c>
      <c r="J1140" s="68" t="s">
        <v>6914</v>
      </c>
      <c r="K1140" s="105" t="s">
        <v>6915</v>
      </c>
      <c r="L1140" s="68" t="s">
        <v>6916</v>
      </c>
      <c r="M1140" s="68" t="s">
        <v>3365</v>
      </c>
      <c r="N1140" s="131">
        <v>5581982652871</v>
      </c>
      <c r="O1140" s="71"/>
      <c r="P1140" s="71"/>
      <c r="Q1140" s="68" t="s">
        <v>66</v>
      </c>
      <c r="R1140" s="68" t="str" cm="1">
        <f t="array" ref="R1140">_xlfn.IFS(BaseClientes[[#This Row],[tipoDeCliente]]="ADVISOR","ADVISOR",BaseClientes[[#This Row],[tipoDeCliente]]="FAMILIA","RETENCAO",BaseClientes[[#This Row],[tipoDeCliente]]="RETENCAO","RETENCAO",BaseClientes[[#This Row],[tipoDeCliente]]="NORMAL","CONSULTORIA",BaseClientes[[#This Row],[tipoDeCliente]]="HIBRIDO","CONSULTORIA")</f>
        <v>CONSULTORIA</v>
      </c>
      <c r="S1140" s="68" t="s">
        <v>49</v>
      </c>
      <c r="T1140" s="68" t="s">
        <v>50</v>
      </c>
      <c r="U1140" s="68" t="s">
        <v>553</v>
      </c>
      <c r="V1140" s="131">
        <v>5581982652871</v>
      </c>
      <c r="W1140" s="69">
        <v>45692</v>
      </c>
      <c r="X1140" s="69"/>
      <c r="Y1140" s="68" t="s">
        <v>3870</v>
      </c>
      <c r="Z1140" s="68" t="s">
        <v>6916</v>
      </c>
      <c r="AA1140" s="68" t="s">
        <v>3365</v>
      </c>
      <c r="AB1140" s="68" t="s">
        <v>3995</v>
      </c>
      <c r="AC1140" s="68"/>
      <c r="AD1140" s="68"/>
      <c r="AE1140" s="68" t="s">
        <v>176</v>
      </c>
      <c r="AF1140" s="72">
        <v>1</v>
      </c>
      <c r="AG1140" s="68">
        <v>9</v>
      </c>
      <c r="AH1140" s="68" t="s">
        <v>54</v>
      </c>
      <c r="AI1140" s="68" t="s">
        <v>56</v>
      </c>
      <c r="AJ1140" s="68" t="s">
        <v>54</v>
      </c>
      <c r="AK1140" s="68" t="str" cm="1">
        <f t="array" ref="AK11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0" s="69" t="s">
        <v>58</v>
      </c>
      <c r="AM1140" s="69"/>
    </row>
    <row r="1141" spans="1:39" ht="15" customHeight="1" x14ac:dyDescent="0.3">
      <c r="A1141" s="68">
        <v>1292</v>
      </c>
      <c r="B1141" s="68" t="s">
        <v>3366</v>
      </c>
      <c r="C1141" s="69">
        <v>30999</v>
      </c>
      <c r="D1141" s="68" t="s">
        <v>72</v>
      </c>
      <c r="E1141" s="71" t="str">
        <f t="shared" si="7"/>
        <v>040220251292</v>
      </c>
      <c r="F1141" s="68"/>
      <c r="G1141" s="120">
        <v>5408970</v>
      </c>
      <c r="H1141" s="68"/>
      <c r="I1141" s="68" t="s">
        <v>6917</v>
      </c>
      <c r="J1141" s="68" t="s">
        <v>6918</v>
      </c>
      <c r="K1141" s="105" t="s">
        <v>6919</v>
      </c>
      <c r="L1141" s="68" t="s">
        <v>6920</v>
      </c>
      <c r="M1141" s="68" t="s">
        <v>3366</v>
      </c>
      <c r="N1141" s="131">
        <v>5511981121355</v>
      </c>
      <c r="O1141" s="71"/>
      <c r="P1141" s="71"/>
      <c r="Q1141" s="68" t="s">
        <v>5705</v>
      </c>
      <c r="R1141" s="68" t="str" cm="1">
        <f t="array" ref="R1141">_xlfn.IFS(BaseClientes[[#This Row],[tipoDeCliente]]="ADVISOR","ADVISOR",BaseClientes[[#This Row],[tipoDeCliente]]="FAMILIA","RETENCAO",BaseClientes[[#This Row],[tipoDeCliente]]="RETENCAO","RETENCAO",BaseClientes[[#This Row],[tipoDeCliente]]="NORMAL","CONSULTORIA",BaseClientes[[#This Row],[tipoDeCliente]]="HIBRIDO","CONSULTORIA")</f>
        <v>CONSULTORIA</v>
      </c>
      <c r="S1141" s="68" t="s">
        <v>2799</v>
      </c>
      <c r="T1141" s="68" t="s">
        <v>185</v>
      </c>
      <c r="U1141" s="68" t="s">
        <v>6921</v>
      </c>
      <c r="V1141" s="131">
        <v>5511981121355</v>
      </c>
      <c r="W1141" s="69">
        <v>45692</v>
      </c>
      <c r="X1141" s="69"/>
      <c r="Y1141" s="68" t="s">
        <v>3872</v>
      </c>
      <c r="Z1141" s="68" t="s">
        <v>6920</v>
      </c>
      <c r="AA1141" s="68" t="s">
        <v>3366</v>
      </c>
      <c r="AB1141" s="68" t="s">
        <v>6445</v>
      </c>
      <c r="AC1141" s="68"/>
      <c r="AD1141" s="68"/>
      <c r="AE1141" s="68" t="s">
        <v>176</v>
      </c>
      <c r="AF1141" s="72">
        <v>1</v>
      </c>
      <c r="AG1141" s="68">
        <v>8</v>
      </c>
      <c r="AH1141" s="68" t="s">
        <v>54</v>
      </c>
      <c r="AI1141" s="68" t="s">
        <v>56</v>
      </c>
      <c r="AJ1141" s="68" t="s">
        <v>54</v>
      </c>
      <c r="AK1141" s="68" t="str" cm="1">
        <f t="array" ref="AK11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1" s="69" t="s">
        <v>58</v>
      </c>
      <c r="AM1141" s="69"/>
    </row>
    <row r="1142" spans="1:39" ht="15" customHeight="1" x14ac:dyDescent="0.3">
      <c r="A1142" s="68">
        <v>1293</v>
      </c>
      <c r="B1142" s="68" t="s">
        <v>3356</v>
      </c>
      <c r="C1142" s="69">
        <v>29164</v>
      </c>
      <c r="D1142" s="69" t="s">
        <v>72</v>
      </c>
      <c r="E1142" s="71" t="str">
        <f t="shared" si="7"/>
        <v>210120251293</v>
      </c>
      <c r="F1142" s="68"/>
      <c r="G1142" s="68"/>
      <c r="H1142" s="68"/>
      <c r="I1142" s="68" t="s">
        <v>42</v>
      </c>
      <c r="J1142" s="68" t="s">
        <v>6871</v>
      </c>
      <c r="K1142" s="108" t="s">
        <v>6872</v>
      </c>
      <c r="L1142" s="68" t="s">
        <v>6873</v>
      </c>
      <c r="M1142" s="68" t="s">
        <v>3356</v>
      </c>
      <c r="N1142" s="131">
        <v>16464164559</v>
      </c>
      <c r="O1142" s="71"/>
      <c r="P1142" s="71"/>
      <c r="Q1142" s="68" t="s">
        <v>66</v>
      </c>
      <c r="R1142" s="68" t="str" cm="1">
        <f t="array" ref="R1142">_xlfn.IFS(BaseClientes[[#This Row],[tipoDeCliente]]="ADVISOR","ADVISOR",BaseClientes[[#This Row],[tipoDeCliente]]="FAMILIA","RETENCAO",BaseClientes[[#This Row],[tipoDeCliente]]="RETENCAO","RETENCAO",BaseClientes[[#This Row],[tipoDeCliente]]="NORMAL","CONSULTORIA",BaseClientes[[#This Row],[tipoDeCliente]]="HIBRIDO","CONSULTORIA")</f>
        <v>CONSULTORIA</v>
      </c>
      <c r="S1142" s="68" t="s">
        <v>6874</v>
      </c>
      <c r="T1142" s="68" t="s">
        <v>6875</v>
      </c>
      <c r="U1142" s="68">
        <v>10280</v>
      </c>
      <c r="V1142" s="131">
        <v>16464164559</v>
      </c>
      <c r="W1142" s="69">
        <v>45678</v>
      </c>
      <c r="X1142" s="69"/>
      <c r="Y1142" s="68" t="s">
        <v>3874</v>
      </c>
      <c r="Z1142" s="68" t="s">
        <v>6873</v>
      </c>
      <c r="AA1142" s="68" t="s">
        <v>3356</v>
      </c>
      <c r="AB1142" s="68" t="s">
        <v>4060</v>
      </c>
      <c r="AC1142" s="68"/>
      <c r="AD1142" s="68"/>
      <c r="AE1142" s="68" t="s">
        <v>176</v>
      </c>
      <c r="AF1142" s="72">
        <v>1</v>
      </c>
      <c r="AG1142" s="68">
        <v>10</v>
      </c>
      <c r="AH1142" s="68" t="s">
        <v>54</v>
      </c>
      <c r="AI1142" s="68" t="s">
        <v>56</v>
      </c>
      <c r="AJ1142" s="68" t="s">
        <v>54</v>
      </c>
      <c r="AK1142" s="68"/>
      <c r="AL1142" s="69" t="s">
        <v>58</v>
      </c>
      <c r="AM1142" s="69"/>
    </row>
    <row r="1143" spans="1:39" ht="15" customHeight="1" x14ac:dyDescent="0.3">
      <c r="A1143" s="68">
        <v>1294</v>
      </c>
      <c r="B1143" s="68" t="s">
        <v>6934</v>
      </c>
      <c r="C1143" s="69">
        <v>38049</v>
      </c>
      <c r="D1143" s="69" t="s">
        <v>72</v>
      </c>
      <c r="E1143" s="71" t="str">
        <f t="shared" si="7"/>
        <v>070220251294</v>
      </c>
      <c r="F1143" s="68"/>
      <c r="G1143" s="68">
        <v>8399390</v>
      </c>
      <c r="H1143" s="68"/>
      <c r="I1143" s="68" t="s">
        <v>42</v>
      </c>
      <c r="J1143" s="68" t="s">
        <v>6935</v>
      </c>
      <c r="K1143" s="108" t="s">
        <v>6936</v>
      </c>
      <c r="L1143" s="68" t="s">
        <v>6937</v>
      </c>
      <c r="M1143" s="68" t="s">
        <v>377</v>
      </c>
      <c r="N1143" s="71">
        <v>5581992397973</v>
      </c>
      <c r="O1143" s="71"/>
      <c r="P1143" s="71"/>
      <c r="Q1143" s="68" t="s">
        <v>66</v>
      </c>
      <c r="R1143" s="68" t="str" cm="1">
        <f t="array" ref="R1143">_xlfn.IFS(BaseClientes[[#This Row],[tipoDeCliente]]="ADVISOR","ADVISOR",BaseClientes[[#This Row],[tipoDeCliente]]="FAMILIA","RETENCAO",BaseClientes[[#This Row],[tipoDeCliente]]="RETENCAO","RETENCAO",BaseClientes[[#This Row],[tipoDeCliente]]="NORMAL","CONSULTORIA",BaseClientes[[#This Row],[tipoDeCliente]]="HIBRIDO","CONSULTORIA")</f>
        <v>CONSULTORIA</v>
      </c>
      <c r="S1143" s="68" t="s">
        <v>49</v>
      </c>
      <c r="T1143" s="68" t="s">
        <v>50</v>
      </c>
      <c r="U1143" s="68" t="s">
        <v>51</v>
      </c>
      <c r="V1143" s="71">
        <v>5581973271832</v>
      </c>
      <c r="W1143" s="69">
        <v>45695</v>
      </c>
      <c r="X1143" s="69"/>
      <c r="Y1143" s="68" t="s">
        <v>382</v>
      </c>
      <c r="Z1143" s="68" t="s">
        <v>379</v>
      </c>
      <c r="AA1143" s="68" t="s">
        <v>377</v>
      </c>
      <c r="AB1143" s="68"/>
      <c r="AC1143" s="68"/>
      <c r="AD1143" s="68"/>
      <c r="AE1143" s="68" t="s">
        <v>383</v>
      </c>
      <c r="AF1143" s="72">
        <v>0</v>
      </c>
      <c r="AG1143" s="68"/>
      <c r="AH1143" s="68" t="s">
        <v>54</v>
      </c>
      <c r="AI1143" s="68" t="s">
        <v>54</v>
      </c>
      <c r="AJ1143" s="68" t="s">
        <v>54</v>
      </c>
      <c r="AK1143" s="68" t="str" cm="1">
        <f t="array" ref="AK11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3" s="69" t="s">
        <v>58</v>
      </c>
      <c r="AM1143" s="69"/>
    </row>
    <row r="1144" spans="1:39" ht="15" customHeight="1" x14ac:dyDescent="0.3">
      <c r="A1144" s="68">
        <v>1295</v>
      </c>
      <c r="B1144" s="68" t="s">
        <v>3434</v>
      </c>
      <c r="C1144" s="69">
        <v>37424</v>
      </c>
      <c r="D1144" s="69" t="s">
        <v>40</v>
      </c>
      <c r="E1144" s="71" t="str">
        <f t="shared" si="7"/>
        <v>070220251295</v>
      </c>
      <c r="F1144" s="68">
        <v>12627662</v>
      </c>
      <c r="G1144" s="68"/>
      <c r="H1144" s="68"/>
      <c r="I1144" s="68" t="s">
        <v>42</v>
      </c>
      <c r="J1144" s="68" t="s">
        <v>6943</v>
      </c>
      <c r="K1144" s="108" t="s">
        <v>6944</v>
      </c>
      <c r="L1144" s="68" t="s">
        <v>6945</v>
      </c>
      <c r="M1144" s="68" t="s">
        <v>3434</v>
      </c>
      <c r="N1144" s="131">
        <v>5581995487014</v>
      </c>
      <c r="O1144" s="71"/>
      <c r="P1144" s="71"/>
      <c r="Q1144" s="68" t="s">
        <v>6946</v>
      </c>
      <c r="R1144" s="68" t="str" cm="1">
        <f t="array" ref="R1144">_xlfn.IFS(BaseClientes[[#This Row],[tipoDeCliente]]="ADVISOR","ADVISOR",BaseClientes[[#This Row],[tipoDeCliente]]="FAMILIA","RETENCAO",BaseClientes[[#This Row],[tipoDeCliente]]="RETENCAO","RETENCAO",BaseClientes[[#This Row],[tipoDeCliente]]="NORMAL","CONSULTORIA",BaseClientes[[#This Row],[tipoDeCliente]]="HIBRIDO","CONSULTORIA")</f>
        <v>RETENCAO</v>
      </c>
      <c r="S1144" s="68" t="s">
        <v>49</v>
      </c>
      <c r="T1144" s="68" t="s">
        <v>50</v>
      </c>
      <c r="U1144" s="68" t="s">
        <v>6947</v>
      </c>
      <c r="V1144" s="131">
        <v>5581995487014</v>
      </c>
      <c r="W1144" s="69">
        <v>45695</v>
      </c>
      <c r="X1144" s="69"/>
      <c r="Y1144" s="68" t="s">
        <v>3891</v>
      </c>
      <c r="Z1144" s="68" t="s">
        <v>6945</v>
      </c>
      <c r="AA1144" s="68" t="s">
        <v>3434</v>
      </c>
      <c r="AB1144" s="68" t="s">
        <v>3950</v>
      </c>
      <c r="AC1144" s="68"/>
      <c r="AD1144" s="68"/>
      <c r="AE1144" s="68" t="s">
        <v>68</v>
      </c>
      <c r="AF1144" s="72">
        <v>0</v>
      </c>
      <c r="AG1144" s="68"/>
      <c r="AH1144" s="68" t="s">
        <v>54</v>
      </c>
      <c r="AI1144" s="68" t="s">
        <v>56</v>
      </c>
      <c r="AJ1144" s="68" t="s">
        <v>54</v>
      </c>
      <c r="AK1144" s="68" t="str" cm="1">
        <f t="array" ref="AK11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4" s="69" t="s">
        <v>58</v>
      </c>
      <c r="AM1144" s="69"/>
    </row>
    <row r="1145" spans="1:39" ht="15" customHeight="1" x14ac:dyDescent="0.3">
      <c r="A1145" s="68">
        <v>1296</v>
      </c>
      <c r="B1145" s="68" t="s">
        <v>288</v>
      </c>
      <c r="C1145" s="69">
        <v>33199</v>
      </c>
      <c r="D1145" s="68" t="s">
        <v>40</v>
      </c>
      <c r="E1145" s="71" t="str">
        <f t="shared" si="7"/>
        <v>071020241296</v>
      </c>
      <c r="F1145" s="68">
        <v>17710399</v>
      </c>
      <c r="G1145" s="68"/>
      <c r="H1145" s="68"/>
      <c r="I1145" s="68" t="s">
        <v>42</v>
      </c>
      <c r="J1145" s="68" t="s">
        <v>292</v>
      </c>
      <c r="K1145" s="108" t="s">
        <v>293</v>
      </c>
      <c r="L1145" s="68" t="s">
        <v>6436</v>
      </c>
      <c r="M1145" s="68" t="s">
        <v>288</v>
      </c>
      <c r="N1145" s="71">
        <v>5575999191633</v>
      </c>
      <c r="O1145" s="71"/>
      <c r="P1145" s="71"/>
      <c r="Q1145" s="68" t="s">
        <v>66</v>
      </c>
      <c r="R1145" s="68" t="str" cm="1">
        <f t="array" ref="R1145">_xlfn.IFS(BaseClientes[[#This Row],[tipoDeCliente]]="ADVISOR","ADVISOR",BaseClientes[[#This Row],[tipoDeCliente]]="FAMILIA","RETENCAO",BaseClientes[[#This Row],[tipoDeCliente]]="RETENCAO","RETENCAO",BaseClientes[[#This Row],[tipoDeCliente]]="NORMAL","CONSULTORIA",BaseClientes[[#This Row],[tipoDeCliente]]="HIBRIDO","CONSULTORIA")</f>
        <v>CONSULTORIA</v>
      </c>
      <c r="S1145" s="68" t="s">
        <v>295</v>
      </c>
      <c r="T1145" s="68" t="s">
        <v>296</v>
      </c>
      <c r="U1145" s="68" t="s">
        <v>297</v>
      </c>
      <c r="V1145" s="71">
        <v>5575999191633</v>
      </c>
      <c r="W1145" s="69">
        <v>45572</v>
      </c>
      <c r="X1145" s="69"/>
      <c r="Y1145" s="68" t="s">
        <v>294</v>
      </c>
      <c r="Z1145" s="68" t="s">
        <v>291</v>
      </c>
      <c r="AA1145" s="68" t="s">
        <v>288</v>
      </c>
      <c r="AB1145" s="68" t="s">
        <v>3902</v>
      </c>
      <c r="AC1145" s="68" t="s">
        <v>140</v>
      </c>
      <c r="AD1145" s="68" t="s">
        <v>56</v>
      </c>
      <c r="AE1145" s="68" t="s">
        <v>176</v>
      </c>
      <c r="AF1145" s="72">
        <v>1</v>
      </c>
      <c r="AG1145" s="68">
        <v>1</v>
      </c>
      <c r="AH1145" s="68" t="s">
        <v>54</v>
      </c>
      <c r="AI1145" s="68" t="s">
        <v>56</v>
      </c>
      <c r="AJ1145" s="68" t="s">
        <v>54</v>
      </c>
      <c r="AK1145" s="68" t="str" cm="1">
        <f t="array" ref="AK11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5" s="69" t="s">
        <v>58</v>
      </c>
      <c r="AM1145" s="69"/>
    </row>
    <row r="1146" spans="1:39" ht="15" customHeight="1" x14ac:dyDescent="0.3">
      <c r="A1146" s="68">
        <v>1297</v>
      </c>
      <c r="B1146" s="68" t="s">
        <v>1024</v>
      </c>
      <c r="C1146" s="69">
        <v>31579</v>
      </c>
      <c r="D1146" s="68" t="s">
        <v>40</v>
      </c>
      <c r="E1146" s="71" t="str">
        <f t="shared" si="7"/>
        <v>070220251297</v>
      </c>
      <c r="F1146" s="68">
        <v>431505</v>
      </c>
      <c r="G1146" s="68">
        <v>5385781</v>
      </c>
      <c r="H1146" s="68"/>
      <c r="I1146" s="68" t="s">
        <v>6938</v>
      </c>
      <c r="J1146" s="68" t="s">
        <v>1027</v>
      </c>
      <c r="K1146" s="70" t="s">
        <v>1028</v>
      </c>
      <c r="L1146" s="68" t="s">
        <v>1026</v>
      </c>
      <c r="M1146" s="68" t="s">
        <v>1024</v>
      </c>
      <c r="N1146" s="71">
        <v>5511960616543</v>
      </c>
      <c r="O1146" s="71" t="s">
        <v>106</v>
      </c>
      <c r="P1146" s="71" t="s">
        <v>42</v>
      </c>
      <c r="Q1146" s="68" t="s">
        <v>66</v>
      </c>
      <c r="R1146" s="68" t="str" cm="1">
        <f t="array" ref="R1146">_xlfn.IFS(BaseClientes[[#This Row],[tipoDeCliente]]="ADVISOR","ADVISOR",BaseClientes[[#This Row],[tipoDeCliente]]="FAMILIA","RETENCAO",BaseClientes[[#This Row],[tipoDeCliente]]="RETENCAO","RETENCAO",BaseClientes[[#This Row],[tipoDeCliente]]="NORMAL","CONSULTORIA",BaseClientes[[#This Row],[tipoDeCliente]]="HIBRIDO","CONSULTORIA")</f>
        <v>CONSULTORIA</v>
      </c>
      <c r="S1146" s="68" t="s">
        <v>2799</v>
      </c>
      <c r="T1146" s="68" t="s">
        <v>185</v>
      </c>
      <c r="U1146" s="68" t="s">
        <v>1030</v>
      </c>
      <c r="V1146" s="71">
        <v>5511960616543</v>
      </c>
      <c r="W1146" s="69">
        <v>45695</v>
      </c>
      <c r="X1146" s="69">
        <v>44341</v>
      </c>
      <c r="Y1146" s="68" t="s">
        <v>1029</v>
      </c>
      <c r="Z1146" s="68" t="s">
        <v>1026</v>
      </c>
      <c r="AA1146" s="68" t="s">
        <v>1024</v>
      </c>
      <c r="AB1146" s="68" t="s">
        <v>3902</v>
      </c>
      <c r="AC1146" s="68" t="s">
        <v>140</v>
      </c>
      <c r="AD1146" s="68" t="s">
        <v>54</v>
      </c>
      <c r="AE1146" s="68" t="s">
        <v>176</v>
      </c>
      <c r="AF1146" s="72">
        <v>1</v>
      </c>
      <c r="AG1146" s="68">
        <v>1</v>
      </c>
      <c r="AH1146" s="68" t="s">
        <v>54</v>
      </c>
      <c r="AI1146" s="68" t="s">
        <v>56</v>
      </c>
      <c r="AJ1146" s="68" t="s">
        <v>54</v>
      </c>
      <c r="AK1146" s="68" t="str" cm="1">
        <f t="array" ref="AK11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6" s="69" t="s">
        <v>58</v>
      </c>
      <c r="AM1146" s="69"/>
    </row>
    <row r="1147" spans="1:39" ht="15" customHeight="1" x14ac:dyDescent="0.3">
      <c r="A1147" s="68">
        <v>1298</v>
      </c>
      <c r="B1147" s="68" t="s">
        <v>3435</v>
      </c>
      <c r="C1147" s="69">
        <v>37154</v>
      </c>
      <c r="D1147" s="69" t="s">
        <v>72</v>
      </c>
      <c r="E1147" s="71" t="str">
        <f t="shared" si="7"/>
        <v>070220251298</v>
      </c>
      <c r="F1147" s="68"/>
      <c r="G1147" s="68"/>
      <c r="H1147" s="68"/>
      <c r="I1147" s="68" t="s">
        <v>42</v>
      </c>
      <c r="J1147" s="68" t="s">
        <v>6939</v>
      </c>
      <c r="K1147" s="108" t="s">
        <v>6940</v>
      </c>
      <c r="L1147" s="68" t="s">
        <v>3892</v>
      </c>
      <c r="M1147" s="68" t="s">
        <v>3435</v>
      </c>
      <c r="N1147" s="131">
        <v>5581983494038</v>
      </c>
      <c r="O1147" s="71"/>
      <c r="P1147" s="71"/>
      <c r="Q1147" s="68" t="s">
        <v>4704</v>
      </c>
      <c r="R1147" s="68" t="str" cm="1">
        <f t="array" ref="R1147">_xlfn.IFS(BaseClientes[[#This Row],[tipoDeCliente]]="ADVISOR","ADVISOR",BaseClientes[[#This Row],[tipoDeCliente]]="FAMILIA","RETENCAO",BaseClientes[[#This Row],[tipoDeCliente]]="RETENCAO","RETENCAO",BaseClientes[[#This Row],[tipoDeCliente]]="NORMAL","CONSULTORIA",BaseClientes[[#This Row],[tipoDeCliente]]="HIBRIDO","CONSULTORIA")</f>
        <v>RETENCAO</v>
      </c>
      <c r="S1147" s="68" t="s">
        <v>6941</v>
      </c>
      <c r="T1147" s="68" t="s">
        <v>50</v>
      </c>
      <c r="U1147" s="68" t="s">
        <v>6942</v>
      </c>
      <c r="V1147" s="131">
        <v>5581983494038</v>
      </c>
      <c r="W1147" s="69">
        <v>45695</v>
      </c>
      <c r="X1147" s="69"/>
      <c r="Y1147" s="68" t="s">
        <v>3892</v>
      </c>
      <c r="Z1147" s="68" t="s">
        <v>3892</v>
      </c>
      <c r="AA1147" s="68" t="s">
        <v>3435</v>
      </c>
      <c r="AB1147" s="68" t="s">
        <v>3902</v>
      </c>
      <c r="AC1147" s="68"/>
      <c r="AD1147" s="68" t="s">
        <v>54</v>
      </c>
      <c r="AE1147" s="68" t="s">
        <v>68</v>
      </c>
      <c r="AF1147" s="72">
        <v>0</v>
      </c>
      <c r="AG1147" s="68"/>
      <c r="AH1147" s="68" t="s">
        <v>54</v>
      </c>
      <c r="AI1147" s="68" t="s">
        <v>56</v>
      </c>
      <c r="AJ1147" s="68" t="s">
        <v>54</v>
      </c>
      <c r="AK1147" s="68" t="str" cm="1">
        <f t="array" ref="AK11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7" s="69" t="s">
        <v>69</v>
      </c>
      <c r="AM1147" s="69">
        <v>45803</v>
      </c>
    </row>
    <row r="1148" spans="1:39" ht="15" customHeight="1" x14ac:dyDescent="0.3">
      <c r="A1148" s="68">
        <v>1299</v>
      </c>
      <c r="B1148" s="68" t="s">
        <v>3370</v>
      </c>
      <c r="C1148" s="69">
        <v>32416</v>
      </c>
      <c r="D1148" s="69" t="s">
        <v>40</v>
      </c>
      <c r="E1148" s="71" t="str">
        <f t="shared" si="7"/>
        <v>110220251299</v>
      </c>
      <c r="F1148" s="68">
        <v>4590077</v>
      </c>
      <c r="G1148" s="68"/>
      <c r="H1148" s="68"/>
      <c r="I1148" s="68" t="s">
        <v>6952</v>
      </c>
      <c r="J1148" s="68" t="s">
        <v>6953</v>
      </c>
      <c r="K1148" s="108" t="s">
        <v>6954</v>
      </c>
      <c r="L1148" s="68" t="s">
        <v>6955</v>
      </c>
      <c r="M1148" s="68" t="s">
        <v>3370</v>
      </c>
      <c r="N1148" s="131">
        <v>5519991356468</v>
      </c>
      <c r="O1148" s="71"/>
      <c r="P1148" s="71"/>
      <c r="Q1148" s="68" t="s">
        <v>1749</v>
      </c>
      <c r="R1148" s="68" t="str" cm="1">
        <f t="array" ref="R1148">_xlfn.IFS(BaseClientes[[#This Row],[tipoDeCliente]]="ADVISOR","ADVISOR",BaseClientes[[#This Row],[tipoDeCliente]]="FAMILIA","RETENCAO",BaseClientes[[#This Row],[tipoDeCliente]]="RETENCAO","RETENCAO",BaseClientes[[#This Row],[tipoDeCliente]]="NORMAL","CONSULTORIA",BaseClientes[[#This Row],[tipoDeCliente]]="HIBRIDO","CONSULTORIA")</f>
        <v>CONSULTORIA</v>
      </c>
      <c r="S1148" s="68" t="s">
        <v>2290</v>
      </c>
      <c r="T1148" s="68" t="s">
        <v>185</v>
      </c>
      <c r="U1148" s="68" t="s">
        <v>6956</v>
      </c>
      <c r="V1148" s="131">
        <v>5519991356468</v>
      </c>
      <c r="W1148" s="69">
        <v>45699</v>
      </c>
      <c r="X1148" s="69"/>
      <c r="Y1148" s="68" t="s">
        <v>3875</v>
      </c>
      <c r="Z1148" s="68" t="s">
        <v>6955</v>
      </c>
      <c r="AA1148" s="68" t="s">
        <v>3370</v>
      </c>
      <c r="AB1148" s="68" t="s">
        <v>6957</v>
      </c>
      <c r="AC1148" s="68"/>
      <c r="AD1148" s="68" t="s">
        <v>54</v>
      </c>
      <c r="AE1148" s="68" t="s">
        <v>176</v>
      </c>
      <c r="AF1148" s="72">
        <v>1</v>
      </c>
      <c r="AG1148" s="68">
        <v>10</v>
      </c>
      <c r="AH1148" s="68" t="s">
        <v>54</v>
      </c>
      <c r="AI1148" s="68" t="s">
        <v>56</v>
      </c>
      <c r="AJ1148" s="68" t="s">
        <v>54</v>
      </c>
      <c r="AK1148" s="68" t="str" cm="1">
        <f t="array" ref="AK11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8" s="69" t="s">
        <v>58</v>
      </c>
      <c r="AM1148" s="69"/>
    </row>
    <row r="1149" spans="1:39" ht="15" customHeight="1" x14ac:dyDescent="0.3">
      <c r="A1149" s="68">
        <v>1300</v>
      </c>
      <c r="B1149" s="68" t="s">
        <v>3373</v>
      </c>
      <c r="C1149" s="69">
        <v>34794</v>
      </c>
      <c r="D1149" s="68" t="s">
        <v>40</v>
      </c>
      <c r="E1149" s="71" t="str">
        <f t="shared" si="7"/>
        <v>120220251300</v>
      </c>
      <c r="F1149" s="68">
        <v>17772895</v>
      </c>
      <c r="G1149" s="68"/>
      <c r="H1149" s="68"/>
      <c r="I1149" s="68" t="s">
        <v>6981</v>
      </c>
      <c r="J1149" s="68" t="s">
        <v>6982</v>
      </c>
      <c r="K1149" s="105" t="s">
        <v>6978</v>
      </c>
      <c r="L1149" s="68" t="s">
        <v>6983</v>
      </c>
      <c r="M1149" s="68" t="s">
        <v>3373</v>
      </c>
      <c r="N1149" s="131">
        <v>5581999174336</v>
      </c>
      <c r="O1149" s="71"/>
      <c r="P1149" s="71"/>
      <c r="Q1149" s="68" t="s">
        <v>5705</v>
      </c>
      <c r="R1149" s="68" t="str" cm="1">
        <f t="array" ref="R1149">_xlfn.IFS(BaseClientes[[#This Row],[tipoDeCliente]]="ADVISOR","ADVISOR",BaseClientes[[#This Row],[tipoDeCliente]]="FAMILIA","RETENCAO",BaseClientes[[#This Row],[tipoDeCliente]]="RETENCAO","RETENCAO",BaseClientes[[#This Row],[tipoDeCliente]]="NORMAL","CONSULTORIA",BaseClientes[[#This Row],[tipoDeCliente]]="HIBRIDO","CONSULTORIA")</f>
        <v>CONSULTORIA</v>
      </c>
      <c r="S1149" s="68" t="s">
        <v>49</v>
      </c>
      <c r="T1149" s="68" t="s">
        <v>50</v>
      </c>
      <c r="U1149" s="68" t="s">
        <v>6984</v>
      </c>
      <c r="V1149" s="131">
        <v>5581999174336</v>
      </c>
      <c r="W1149" s="69">
        <v>45700</v>
      </c>
      <c r="X1149" s="69"/>
      <c r="Y1149" s="68" t="s">
        <v>3876</v>
      </c>
      <c r="Z1149" s="68" t="s">
        <v>6983</v>
      </c>
      <c r="AA1149" s="68" t="s">
        <v>3373</v>
      </c>
      <c r="AB1149" s="68" t="s">
        <v>3912</v>
      </c>
      <c r="AC1149" s="68"/>
      <c r="AD1149" s="68"/>
      <c r="AE1149" s="68" t="s">
        <v>176</v>
      </c>
      <c r="AF1149" s="72">
        <v>1</v>
      </c>
      <c r="AG1149" s="68">
        <v>10</v>
      </c>
      <c r="AH1149" s="68" t="s">
        <v>54</v>
      </c>
      <c r="AI1149" s="68" t="s">
        <v>56</v>
      </c>
      <c r="AJ1149" s="68" t="s">
        <v>54</v>
      </c>
      <c r="AK1149" s="68" t="str" cm="1">
        <f t="array" ref="AK11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9" s="69" t="s">
        <v>58</v>
      </c>
      <c r="AM1149" s="69"/>
    </row>
    <row r="1150" spans="1:39" ht="15" customHeight="1" x14ac:dyDescent="0.3">
      <c r="A1150" s="68">
        <v>1301</v>
      </c>
      <c r="B1150" s="68" t="s">
        <v>3374</v>
      </c>
      <c r="C1150" s="69">
        <v>20876</v>
      </c>
      <c r="D1150" s="69" t="s">
        <v>72</v>
      </c>
      <c r="E1150" s="71" t="str">
        <f t="shared" si="7"/>
        <v>120220251301</v>
      </c>
      <c r="F1150" s="68">
        <v>4392112</v>
      </c>
      <c r="G1150" s="68"/>
      <c r="H1150" s="68"/>
      <c r="I1150" s="68" t="s">
        <v>6976</v>
      </c>
      <c r="J1150" s="68" t="s">
        <v>6977</v>
      </c>
      <c r="K1150" s="105" t="s">
        <v>6978</v>
      </c>
      <c r="L1150" s="68" t="s">
        <v>3877</v>
      </c>
      <c r="M1150" s="68" t="s">
        <v>3374</v>
      </c>
      <c r="N1150" s="131">
        <v>5581999174336</v>
      </c>
      <c r="O1150" s="71"/>
      <c r="P1150" s="71"/>
      <c r="Q1150" s="68" t="s">
        <v>5705</v>
      </c>
      <c r="R1150" s="68" t="str" cm="1">
        <f t="array" ref="R1150">_xlfn.IFS(BaseClientes[[#This Row],[tipoDeCliente]]="ADVISOR","ADVISOR",BaseClientes[[#This Row],[tipoDeCliente]]="FAMILIA","RETENCAO",BaseClientes[[#This Row],[tipoDeCliente]]="RETENCAO","RETENCAO",BaseClientes[[#This Row],[tipoDeCliente]]="NORMAL","CONSULTORIA",BaseClientes[[#This Row],[tipoDeCliente]]="HIBRIDO","CONSULTORIA")</f>
        <v>CONSULTORIA</v>
      </c>
      <c r="S1150" s="68" t="s">
        <v>6979</v>
      </c>
      <c r="T1150" s="68" t="s">
        <v>50</v>
      </c>
      <c r="U1150" s="68" t="s">
        <v>6980</v>
      </c>
      <c r="V1150" s="131">
        <v>5581999174336</v>
      </c>
      <c r="W1150" s="69">
        <v>45700</v>
      </c>
      <c r="X1150" s="69"/>
      <c r="Y1150" s="68" t="s">
        <v>3876</v>
      </c>
      <c r="Z1150" s="68" t="s">
        <v>3877</v>
      </c>
      <c r="AA1150" s="68" t="s">
        <v>3374</v>
      </c>
      <c r="AB1150" s="68" t="s">
        <v>5370</v>
      </c>
      <c r="AC1150" s="68"/>
      <c r="AD1150" s="68"/>
      <c r="AE1150" s="68" t="s">
        <v>176</v>
      </c>
      <c r="AF1150" s="72">
        <v>1</v>
      </c>
      <c r="AG1150" s="68">
        <v>10</v>
      </c>
      <c r="AH1150" s="68" t="s">
        <v>54</v>
      </c>
      <c r="AI1150" s="68" t="s">
        <v>56</v>
      </c>
      <c r="AJ1150" s="68" t="s">
        <v>54</v>
      </c>
      <c r="AK1150" s="68" t="str" cm="1">
        <f t="array" ref="AK11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0" s="69" t="s">
        <v>58</v>
      </c>
      <c r="AM1150" s="69"/>
    </row>
    <row r="1151" spans="1:39" ht="15" customHeight="1" x14ac:dyDescent="0.3">
      <c r="A1151" s="68">
        <v>1302</v>
      </c>
      <c r="B1151" s="68" t="s">
        <v>3372</v>
      </c>
      <c r="C1151" s="69">
        <v>31887</v>
      </c>
      <c r="D1151" s="69" t="s">
        <v>40</v>
      </c>
      <c r="E1151" s="71" t="str">
        <f t="shared" si="7"/>
        <v>120220251302</v>
      </c>
      <c r="F1151" s="68">
        <v>3760960</v>
      </c>
      <c r="G1151" s="68"/>
      <c r="H1151" s="68"/>
      <c r="I1151" s="68" t="s">
        <v>6974</v>
      </c>
      <c r="J1151" s="68" t="s">
        <v>6975</v>
      </c>
      <c r="K1151" s="105" t="s">
        <v>6970</v>
      </c>
      <c r="L1151" s="68" t="s">
        <v>6973</v>
      </c>
      <c r="M1151" s="68" t="s">
        <v>3372</v>
      </c>
      <c r="N1151" s="131">
        <v>5581982002248</v>
      </c>
      <c r="O1151" s="71"/>
      <c r="P1151" s="71"/>
      <c r="Q1151" s="68" t="s">
        <v>66</v>
      </c>
      <c r="R1151" s="68" t="str" cm="1">
        <f t="array" ref="R1151">_xlfn.IFS(BaseClientes[[#This Row],[tipoDeCliente]]="ADVISOR","ADVISOR",BaseClientes[[#This Row],[tipoDeCliente]]="FAMILIA","RETENCAO",BaseClientes[[#This Row],[tipoDeCliente]]="RETENCAO","RETENCAO",BaseClientes[[#This Row],[tipoDeCliente]]="NORMAL","CONSULTORIA",BaseClientes[[#This Row],[tipoDeCliente]]="HIBRIDO","CONSULTORIA")</f>
        <v>CONSULTORIA</v>
      </c>
      <c r="S1151" s="68" t="s">
        <v>49</v>
      </c>
      <c r="T1151" s="68" t="s">
        <v>50</v>
      </c>
      <c r="U1151" s="68" t="s">
        <v>523</v>
      </c>
      <c r="V1151" s="131">
        <v>5581982002248</v>
      </c>
      <c r="W1151" s="69">
        <v>45700</v>
      </c>
      <c r="X1151" s="69"/>
      <c r="Y1151" s="68" t="s">
        <v>3878</v>
      </c>
      <c r="Z1151" s="68" t="s">
        <v>6973</v>
      </c>
      <c r="AA1151" s="68" t="s">
        <v>3372</v>
      </c>
      <c r="AB1151" s="68" t="s">
        <v>3912</v>
      </c>
      <c r="AC1151" s="68"/>
      <c r="AD1151" s="68"/>
      <c r="AE1151" s="68" t="s">
        <v>176</v>
      </c>
      <c r="AF1151" s="72">
        <v>1</v>
      </c>
      <c r="AG1151" s="68">
        <v>8</v>
      </c>
      <c r="AH1151" s="68" t="s">
        <v>54</v>
      </c>
      <c r="AI1151" s="68" t="s">
        <v>56</v>
      </c>
      <c r="AJ1151" s="68" t="s">
        <v>54</v>
      </c>
      <c r="AK1151" s="68" t="str" cm="1">
        <f t="array" ref="AK11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1" s="69" t="s">
        <v>58</v>
      </c>
      <c r="AM1151" s="69"/>
    </row>
    <row r="1152" spans="1:39" ht="15" customHeight="1" x14ac:dyDescent="0.3">
      <c r="A1152" s="68">
        <v>1303</v>
      </c>
      <c r="B1152" s="68" t="s">
        <v>6967</v>
      </c>
      <c r="C1152" s="69">
        <v>45705</v>
      </c>
      <c r="D1152" s="69" t="s">
        <v>40</v>
      </c>
      <c r="E1152" s="71" t="str">
        <f t="shared" si="7"/>
        <v>120220251303</v>
      </c>
      <c r="F1152" s="68">
        <v>17757027</v>
      </c>
      <c r="G1152" s="68"/>
      <c r="H1152" s="68"/>
      <c r="I1152" s="68" t="s">
        <v>6968</v>
      </c>
      <c r="J1152" s="68" t="s">
        <v>6969</v>
      </c>
      <c r="K1152" s="105" t="s">
        <v>6970</v>
      </c>
      <c r="L1152" s="68" t="s">
        <v>6971</v>
      </c>
      <c r="M1152" s="68" t="s">
        <v>3372</v>
      </c>
      <c r="N1152" s="131">
        <v>5581991671717</v>
      </c>
      <c r="O1152" s="71"/>
      <c r="P1152" s="71"/>
      <c r="Q1152" s="68" t="s">
        <v>66</v>
      </c>
      <c r="R1152" s="68" t="str" cm="1">
        <f t="array" ref="R1152">_xlfn.IFS(BaseClientes[[#This Row],[tipoDeCliente]]="ADVISOR","ADVISOR",BaseClientes[[#This Row],[tipoDeCliente]]="FAMILIA","RETENCAO",BaseClientes[[#This Row],[tipoDeCliente]]="RETENCAO","RETENCAO",BaseClientes[[#This Row],[tipoDeCliente]]="NORMAL","CONSULTORIA",BaseClientes[[#This Row],[tipoDeCliente]]="HIBRIDO","CONSULTORIA")</f>
        <v>CONSULTORIA</v>
      </c>
      <c r="S1152" s="68" t="s">
        <v>49</v>
      </c>
      <c r="T1152" s="68" t="s">
        <v>50</v>
      </c>
      <c r="U1152" s="68" t="s">
        <v>6972</v>
      </c>
      <c r="V1152" s="131">
        <v>5581991671717</v>
      </c>
      <c r="W1152" s="69">
        <v>45700</v>
      </c>
      <c r="X1152" s="69"/>
      <c r="Y1152" s="68" t="s">
        <v>3878</v>
      </c>
      <c r="Z1152" s="68" t="s">
        <v>6973</v>
      </c>
      <c r="AA1152" s="68" t="s">
        <v>3372</v>
      </c>
      <c r="AB1152" s="68" t="s">
        <v>89</v>
      </c>
      <c r="AC1152" s="68"/>
      <c r="AD1152" s="68"/>
      <c r="AE1152" s="68" t="s">
        <v>176</v>
      </c>
      <c r="AF1152" s="72">
        <v>1</v>
      </c>
      <c r="AG1152" s="68">
        <v>8</v>
      </c>
      <c r="AH1152" s="68" t="s">
        <v>54</v>
      </c>
      <c r="AI1152" s="68" t="s">
        <v>56</v>
      </c>
      <c r="AJ1152" s="68" t="s">
        <v>54</v>
      </c>
      <c r="AK1152" s="68" t="str" cm="1">
        <f t="array" ref="AK11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2" s="69" t="s">
        <v>58</v>
      </c>
      <c r="AM1152" s="69"/>
    </row>
    <row r="1153" spans="1:39" ht="15" customHeight="1" x14ac:dyDescent="0.3">
      <c r="A1153" s="68">
        <v>1304</v>
      </c>
      <c r="B1153" s="68" t="s">
        <v>7002</v>
      </c>
      <c r="C1153" s="69">
        <v>41266</v>
      </c>
      <c r="D1153" s="69" t="s">
        <v>72</v>
      </c>
      <c r="E1153" s="71" t="str">
        <f t="shared" si="7"/>
        <v>140220251304</v>
      </c>
      <c r="F1153" s="68"/>
      <c r="G1153" s="68">
        <v>8429551</v>
      </c>
      <c r="H1153" s="68"/>
      <c r="I1153" s="68" t="s">
        <v>7003</v>
      </c>
      <c r="J1153" s="68" t="s">
        <v>7004</v>
      </c>
      <c r="K1153" s="108" t="s">
        <v>5728</v>
      </c>
      <c r="L1153" s="68" t="s">
        <v>7005</v>
      </c>
      <c r="M1153" s="68" t="s">
        <v>7002</v>
      </c>
      <c r="N1153" s="131">
        <v>5581991671717</v>
      </c>
      <c r="O1153" s="71"/>
      <c r="P1153" s="71"/>
      <c r="Q1153" s="68" t="s">
        <v>66</v>
      </c>
      <c r="R1153" s="68" t="str" cm="1">
        <f t="array" ref="R1153">_xlfn.IFS(BaseClientes[[#This Row],[tipoDeCliente]]="ADVISOR","ADVISOR",BaseClientes[[#This Row],[tipoDeCliente]]="FAMILIA","RETENCAO",BaseClientes[[#This Row],[tipoDeCliente]]="RETENCAO","RETENCAO",BaseClientes[[#This Row],[tipoDeCliente]]="NORMAL","CONSULTORIA",BaseClientes[[#This Row],[tipoDeCliente]]="HIBRIDO","CONSULTORIA")</f>
        <v>CONSULTORIA</v>
      </c>
      <c r="S1153" s="68" t="s">
        <v>49</v>
      </c>
      <c r="T1153" s="68" t="s">
        <v>50</v>
      </c>
      <c r="U1153" s="68" t="s">
        <v>5663</v>
      </c>
      <c r="V1153" s="71">
        <v>5581991671717</v>
      </c>
      <c r="W1153" s="69">
        <v>45702</v>
      </c>
      <c r="X1153" s="69"/>
      <c r="Y1153" s="68" t="s">
        <v>3738</v>
      </c>
      <c r="Z1153" s="68" t="s">
        <v>5729</v>
      </c>
      <c r="AA1153" s="68" t="s">
        <v>3230</v>
      </c>
      <c r="AB1153" s="68"/>
      <c r="AC1153" s="68"/>
      <c r="AD1153" s="68" t="s">
        <v>56</v>
      </c>
      <c r="AE1153" s="68" t="s">
        <v>176</v>
      </c>
      <c r="AF1153" s="72">
        <v>1</v>
      </c>
      <c r="AG1153" s="68">
        <v>9</v>
      </c>
      <c r="AH1153" s="68" t="s">
        <v>54</v>
      </c>
      <c r="AI1153" s="68" t="s">
        <v>56</v>
      </c>
      <c r="AJ1153" s="68" t="s">
        <v>54</v>
      </c>
      <c r="AK1153" s="68" t="str" cm="1">
        <f t="array" ref="AK11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3" s="69" t="s">
        <v>58</v>
      </c>
      <c r="AM1153" s="69"/>
    </row>
    <row r="1154" spans="1:39" ht="15" customHeight="1" x14ac:dyDescent="0.3">
      <c r="A1154" s="68">
        <v>1305</v>
      </c>
      <c r="B1154" s="68" t="s">
        <v>7006</v>
      </c>
      <c r="C1154" s="69">
        <v>42063</v>
      </c>
      <c r="D1154" s="69" t="s">
        <v>72</v>
      </c>
      <c r="E1154" s="71" t="str">
        <f t="shared" si="7"/>
        <v>140220251305</v>
      </c>
      <c r="F1154" s="68"/>
      <c r="G1154" s="68">
        <v>8429569</v>
      </c>
      <c r="H1154" s="68"/>
      <c r="I1154" s="68" t="s">
        <v>7007</v>
      </c>
      <c r="J1154" s="68" t="s">
        <v>7008</v>
      </c>
      <c r="K1154" s="66" t="s">
        <v>5728</v>
      </c>
      <c r="L1154" s="68" t="s">
        <v>7009</v>
      </c>
      <c r="M1154" s="68" t="s">
        <v>7006</v>
      </c>
      <c r="N1154" s="131">
        <v>5581991671717</v>
      </c>
      <c r="O1154" s="71"/>
      <c r="P1154" s="71"/>
      <c r="Q1154" s="68" t="s">
        <v>66</v>
      </c>
      <c r="R1154" s="68" t="str" cm="1">
        <f t="array" ref="R1154">_xlfn.IFS(BaseClientes[[#This Row],[tipoDeCliente]]="ADVISOR","ADVISOR",BaseClientes[[#This Row],[tipoDeCliente]]="FAMILIA","RETENCAO",BaseClientes[[#This Row],[tipoDeCliente]]="RETENCAO","RETENCAO",BaseClientes[[#This Row],[tipoDeCliente]]="NORMAL","CONSULTORIA",BaseClientes[[#This Row],[tipoDeCliente]]="HIBRIDO","CONSULTORIA")</f>
        <v>CONSULTORIA</v>
      </c>
      <c r="S1154" s="68" t="s">
        <v>49</v>
      </c>
      <c r="T1154" s="68" t="s">
        <v>50</v>
      </c>
      <c r="U1154" s="68" t="s">
        <v>5663</v>
      </c>
      <c r="V1154" s="131">
        <v>5581991671717</v>
      </c>
      <c r="W1154" s="69">
        <v>45702</v>
      </c>
      <c r="X1154" s="69"/>
      <c r="Y1154" s="68" t="s">
        <v>3738</v>
      </c>
      <c r="Z1154" s="68" t="s">
        <v>5729</v>
      </c>
      <c r="AA1154" s="68" t="s">
        <v>3230</v>
      </c>
      <c r="AB1154" s="68"/>
      <c r="AC1154" s="68"/>
      <c r="AD1154" s="68" t="s">
        <v>56</v>
      </c>
      <c r="AE1154" s="68" t="s">
        <v>176</v>
      </c>
      <c r="AF1154" s="72">
        <v>1</v>
      </c>
      <c r="AG1154" s="68">
        <v>9</v>
      </c>
      <c r="AH1154" s="68" t="s">
        <v>54</v>
      </c>
      <c r="AI1154" s="68" t="s">
        <v>56</v>
      </c>
      <c r="AJ1154" s="68" t="s">
        <v>54</v>
      </c>
      <c r="AK1154" s="68" t="str" cm="1">
        <f t="array" ref="AK11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4" s="69" t="s">
        <v>58</v>
      </c>
      <c r="AM1154" s="69"/>
    </row>
    <row r="1155" spans="1:39" ht="15" customHeight="1" x14ac:dyDescent="0.3">
      <c r="A1155" s="68">
        <v>1307</v>
      </c>
      <c r="B1155" s="68" t="s">
        <v>3368</v>
      </c>
      <c r="C1155" s="69">
        <v>36093</v>
      </c>
      <c r="D1155" s="69" t="s">
        <v>40</v>
      </c>
      <c r="E1155" s="71" t="str">
        <f t="shared" ref="E1155:E1218" si="8">_xlfn.CONCAT((TEXT(W1155,"ddmmaaaa")),A1155)</f>
        <v>070220251307</v>
      </c>
      <c r="F1155" s="68">
        <v>3262263</v>
      </c>
      <c r="G1155" s="68"/>
      <c r="H1155" s="68"/>
      <c r="I1155" s="68" t="s">
        <v>6928</v>
      </c>
      <c r="J1155" s="68" t="s">
        <v>6929</v>
      </c>
      <c r="K1155" s="108" t="s">
        <v>6930</v>
      </c>
      <c r="L1155" s="68" t="s">
        <v>6931</v>
      </c>
      <c r="M1155" s="68" t="s">
        <v>3368</v>
      </c>
      <c r="N1155" s="131">
        <v>5511974258742</v>
      </c>
      <c r="O1155" s="71"/>
      <c r="P1155" s="71"/>
      <c r="Q1155" s="68" t="s">
        <v>66</v>
      </c>
      <c r="R1155" s="68" t="str" cm="1">
        <f t="array" ref="R1155">_xlfn.IFS(BaseClientes[[#This Row],[tipoDeCliente]]="ADVISOR","ADVISOR",BaseClientes[[#This Row],[tipoDeCliente]]="FAMILIA","RETENCAO",BaseClientes[[#This Row],[tipoDeCliente]]="RETENCAO","RETENCAO",BaseClientes[[#This Row],[tipoDeCliente]]="NORMAL","CONSULTORIA",BaseClientes[[#This Row],[tipoDeCliente]]="HIBRIDO","CONSULTORIA")</f>
        <v>CONSULTORIA</v>
      </c>
      <c r="S1155" s="68" t="s">
        <v>6932</v>
      </c>
      <c r="T1155" s="68" t="s">
        <v>50</v>
      </c>
      <c r="U1155" s="68" t="s">
        <v>6933</v>
      </c>
      <c r="V1155" s="131">
        <v>5511974258742</v>
      </c>
      <c r="W1155" s="69">
        <v>45695</v>
      </c>
      <c r="X1155" s="69"/>
      <c r="Y1155" s="68" t="s">
        <v>3879</v>
      </c>
      <c r="Z1155" s="68" t="s">
        <v>6931</v>
      </c>
      <c r="AA1155" s="68" t="s">
        <v>3368</v>
      </c>
      <c r="AB1155" s="68" t="s">
        <v>3912</v>
      </c>
      <c r="AC1155" s="68"/>
      <c r="AD1155" s="68" t="s">
        <v>56</v>
      </c>
      <c r="AE1155" s="68" t="s">
        <v>176</v>
      </c>
      <c r="AF1155" s="72">
        <v>1</v>
      </c>
      <c r="AG1155" s="68">
        <v>10</v>
      </c>
      <c r="AH1155" s="68" t="s">
        <v>54</v>
      </c>
      <c r="AI1155" s="68" t="s">
        <v>56</v>
      </c>
      <c r="AJ1155" s="68" t="s">
        <v>54</v>
      </c>
      <c r="AK1155" s="68" t="str" cm="1">
        <f t="array" ref="AK11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5" s="69" t="s">
        <v>58</v>
      </c>
      <c r="AM1155" s="69"/>
    </row>
    <row r="1156" spans="1:39" ht="15" customHeight="1" x14ac:dyDescent="0.3">
      <c r="A1156" s="68">
        <v>1308</v>
      </c>
      <c r="B1156" s="68" t="s">
        <v>3369</v>
      </c>
      <c r="C1156" s="69">
        <v>30572</v>
      </c>
      <c r="D1156" s="69" t="s">
        <v>72</v>
      </c>
      <c r="E1156" s="71" t="str">
        <f t="shared" si="8"/>
        <v>110220251308</v>
      </c>
      <c r="F1156" s="68">
        <v>4630462</v>
      </c>
      <c r="G1156" s="68"/>
      <c r="H1156" s="68"/>
      <c r="I1156" s="68" t="s">
        <v>6948</v>
      </c>
      <c r="J1156" s="68" t="s">
        <v>6949</v>
      </c>
      <c r="K1156" s="108" t="s">
        <v>6950</v>
      </c>
      <c r="L1156" s="68" t="s">
        <v>6951</v>
      </c>
      <c r="M1156" s="68" t="s">
        <v>3347</v>
      </c>
      <c r="N1156" s="131">
        <v>5511991954895</v>
      </c>
      <c r="O1156" s="71"/>
      <c r="P1156" s="71"/>
      <c r="Q1156" s="68" t="s">
        <v>66</v>
      </c>
      <c r="R1156" s="68" t="str" cm="1">
        <f t="array" ref="R1156">_xlfn.IFS(BaseClientes[[#This Row],[tipoDeCliente]]="ADVISOR","ADVISOR",BaseClientes[[#This Row],[tipoDeCliente]]="FAMILIA","RETENCAO",BaseClientes[[#This Row],[tipoDeCliente]]="RETENCAO","RETENCAO",BaseClientes[[#This Row],[tipoDeCliente]]="NORMAL","CONSULTORIA",BaseClientes[[#This Row],[tipoDeCliente]]="HIBRIDO","CONSULTORIA")</f>
        <v>CONSULTORIA</v>
      </c>
      <c r="S1156" s="68" t="s">
        <v>2799</v>
      </c>
      <c r="T1156" s="68" t="s">
        <v>185</v>
      </c>
      <c r="U1156" s="68" t="s">
        <v>6804</v>
      </c>
      <c r="V1156" s="131">
        <v>5511991954895</v>
      </c>
      <c r="W1156" s="69">
        <v>45699</v>
      </c>
      <c r="X1156" s="69"/>
      <c r="Y1156" s="68" t="s">
        <v>3857</v>
      </c>
      <c r="Z1156" s="68" t="s">
        <v>6951</v>
      </c>
      <c r="AA1156" s="68" t="s">
        <v>3369</v>
      </c>
      <c r="AB1156" s="68" t="s">
        <v>4094</v>
      </c>
      <c r="AC1156" s="68"/>
      <c r="AD1156" s="68" t="s">
        <v>54</v>
      </c>
      <c r="AE1156" s="68" t="s">
        <v>176</v>
      </c>
      <c r="AF1156" s="72">
        <v>1</v>
      </c>
      <c r="AG1156" s="68">
        <v>9</v>
      </c>
      <c r="AH1156" s="68" t="s">
        <v>54</v>
      </c>
      <c r="AI1156" s="68" t="s">
        <v>56</v>
      </c>
      <c r="AJ1156" s="68" t="s">
        <v>54</v>
      </c>
      <c r="AK1156" s="68" t="str" cm="1">
        <f t="array" ref="AK11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6" s="69" t="s">
        <v>58</v>
      </c>
      <c r="AM1156" s="69"/>
    </row>
    <row r="1157" spans="1:39" ht="15" customHeight="1" x14ac:dyDescent="0.3">
      <c r="A1157" s="68">
        <v>1309</v>
      </c>
      <c r="B1157" s="68" t="s">
        <v>442</v>
      </c>
      <c r="C1157" s="69">
        <v>30218</v>
      </c>
      <c r="D1157" s="68" t="s">
        <v>40</v>
      </c>
      <c r="E1157" s="71" t="str">
        <f t="shared" si="8"/>
        <v>170220251309</v>
      </c>
      <c r="F1157" s="68"/>
      <c r="G1157" s="68">
        <v>407766</v>
      </c>
      <c r="H1157" s="68" t="s">
        <v>7010</v>
      </c>
      <c r="I1157" s="68" t="s">
        <v>7011</v>
      </c>
      <c r="J1157" s="68" t="s">
        <v>448</v>
      </c>
      <c r="K1157" s="105" t="s">
        <v>440</v>
      </c>
      <c r="L1157" s="68" t="s">
        <v>447</v>
      </c>
      <c r="M1157" s="68" t="s">
        <v>442</v>
      </c>
      <c r="N1157" s="71">
        <v>5581999376020</v>
      </c>
      <c r="O1157" s="71" t="s">
        <v>106</v>
      </c>
      <c r="P1157" s="71" t="s">
        <v>106</v>
      </c>
      <c r="Q1157" s="68" t="s">
        <v>66</v>
      </c>
      <c r="R1157" s="68" t="str" cm="1">
        <f t="array" ref="R1157">_xlfn.IFS(BaseClientes[[#This Row],[tipoDeCliente]]="ADVISOR","ADVISOR",BaseClientes[[#This Row],[tipoDeCliente]]="FAMILIA","RETENCAO",BaseClientes[[#This Row],[tipoDeCliente]]="RETENCAO","RETENCAO",BaseClientes[[#This Row],[tipoDeCliente]]="NORMAL","CONSULTORIA",BaseClientes[[#This Row],[tipoDeCliente]]="HIBRIDO","CONSULTORIA")</f>
        <v>CONSULTORIA</v>
      </c>
      <c r="S1157" s="68" t="s">
        <v>49</v>
      </c>
      <c r="T1157" s="68" t="s">
        <v>50</v>
      </c>
      <c r="U1157" s="68" t="s">
        <v>443</v>
      </c>
      <c r="V1157" s="71">
        <v>5581999376020</v>
      </c>
      <c r="W1157" s="69">
        <v>45705</v>
      </c>
      <c r="X1157" s="69"/>
      <c r="Y1157" s="68" t="s">
        <v>444</v>
      </c>
      <c r="Z1157" s="68" t="s">
        <v>447</v>
      </c>
      <c r="AA1157" s="68" t="s">
        <v>442</v>
      </c>
      <c r="AB1157" s="68" t="s">
        <v>3902</v>
      </c>
      <c r="AC1157" s="68" t="s">
        <v>53</v>
      </c>
      <c r="AD1157" s="68" t="s">
        <v>54</v>
      </c>
      <c r="AE1157" s="68" t="s">
        <v>176</v>
      </c>
      <c r="AF1157" s="72">
        <v>1</v>
      </c>
      <c r="AG1157" s="68">
        <v>1</v>
      </c>
      <c r="AH1157" s="68" t="s">
        <v>54</v>
      </c>
      <c r="AI1157" s="68" t="s">
        <v>56</v>
      </c>
      <c r="AJ1157" s="68" t="s">
        <v>54</v>
      </c>
      <c r="AK1157" s="68" t="str" cm="1">
        <f t="array" ref="AK11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7" s="69" t="s">
        <v>58</v>
      </c>
      <c r="AM1157" s="69"/>
    </row>
    <row r="1158" spans="1:39" ht="15" customHeight="1" x14ac:dyDescent="0.3">
      <c r="A1158" s="68">
        <v>1310</v>
      </c>
      <c r="B1158" s="68" t="s">
        <v>3376</v>
      </c>
      <c r="C1158" s="69">
        <v>34731</v>
      </c>
      <c r="D1158" s="69" t="s">
        <v>40</v>
      </c>
      <c r="E1158" s="71" t="str">
        <f t="shared" si="8"/>
        <v>140220251310</v>
      </c>
      <c r="F1158" s="68">
        <v>3986060</v>
      </c>
      <c r="G1158" s="68"/>
      <c r="H1158" s="68"/>
      <c r="I1158" s="68" t="s">
        <v>6997</v>
      </c>
      <c r="J1158" s="68" t="s">
        <v>6998</v>
      </c>
      <c r="K1158" s="70" t="s">
        <v>6999</v>
      </c>
      <c r="L1158" s="68" t="s">
        <v>7000</v>
      </c>
      <c r="M1158" s="68" t="s">
        <v>3376</v>
      </c>
      <c r="N1158" s="71">
        <v>5511985108189</v>
      </c>
      <c r="O1158" s="71"/>
      <c r="P1158" s="71"/>
      <c r="Q1158" s="68" t="s">
        <v>66</v>
      </c>
      <c r="R1158" s="68" t="str" cm="1">
        <f t="array" ref="R1158">_xlfn.IFS(BaseClientes[[#This Row],[tipoDeCliente]]="ADVISOR","ADVISOR",BaseClientes[[#This Row],[tipoDeCliente]]="FAMILIA","RETENCAO",BaseClientes[[#This Row],[tipoDeCliente]]="RETENCAO","RETENCAO",BaseClientes[[#This Row],[tipoDeCliente]]="NORMAL","CONSULTORIA",BaseClientes[[#This Row],[tipoDeCliente]]="HIBRIDO","CONSULTORIA")</f>
        <v>CONSULTORIA</v>
      </c>
      <c r="S1158" s="68" t="s">
        <v>2799</v>
      </c>
      <c r="T1158" s="68" t="s">
        <v>185</v>
      </c>
      <c r="U1158" s="71" t="s">
        <v>7001</v>
      </c>
      <c r="V1158" s="71">
        <v>5511985108189</v>
      </c>
      <c r="W1158" s="69">
        <v>45702</v>
      </c>
      <c r="X1158" s="69"/>
      <c r="Y1158" s="68" t="s">
        <v>3880</v>
      </c>
      <c r="Z1158" s="68" t="s">
        <v>7000</v>
      </c>
      <c r="AA1158" s="68" t="s">
        <v>3376</v>
      </c>
      <c r="AB1158" s="68"/>
      <c r="AC1158" s="68"/>
      <c r="AD1158" s="68" t="s">
        <v>54</v>
      </c>
      <c r="AE1158" s="68" t="s">
        <v>176</v>
      </c>
      <c r="AF1158" s="72">
        <v>1</v>
      </c>
      <c r="AG1158" s="68">
        <v>10</v>
      </c>
      <c r="AH1158" s="68" t="s">
        <v>54</v>
      </c>
      <c r="AI1158" s="68" t="s">
        <v>56</v>
      </c>
      <c r="AJ1158" s="68" t="s">
        <v>54</v>
      </c>
      <c r="AK1158" s="68" t="str" cm="1">
        <f t="array" ref="AK11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8" s="69" t="s">
        <v>58</v>
      </c>
      <c r="AM1158" s="69"/>
    </row>
    <row r="1159" spans="1:39" ht="15" customHeight="1" x14ac:dyDescent="0.3">
      <c r="A1159" s="68">
        <v>1311</v>
      </c>
      <c r="B1159" s="68" t="s">
        <v>854</v>
      </c>
      <c r="C1159" s="69">
        <v>33175</v>
      </c>
      <c r="D1159" s="68" t="s">
        <v>40</v>
      </c>
      <c r="E1159" s="71" t="str">
        <f t="shared" si="8"/>
        <v>130220251311</v>
      </c>
      <c r="F1159" s="68">
        <v>2005189</v>
      </c>
      <c r="G1159" s="68" t="s">
        <v>42</v>
      </c>
      <c r="H1159" s="68"/>
      <c r="I1159" s="68" t="s">
        <v>6995</v>
      </c>
      <c r="J1159" s="68" t="s">
        <v>857</v>
      </c>
      <c r="K1159" s="70" t="s">
        <v>858</v>
      </c>
      <c r="L1159" s="68" t="s">
        <v>856</v>
      </c>
      <c r="M1159" s="68" t="s">
        <v>854</v>
      </c>
      <c r="N1159" s="71">
        <v>5584991418910</v>
      </c>
      <c r="O1159" s="71" t="s">
        <v>65</v>
      </c>
      <c r="P1159" s="71" t="s">
        <v>42</v>
      </c>
      <c r="Q1159" s="68" t="s">
        <v>66</v>
      </c>
      <c r="R1159" s="68" t="str" cm="1">
        <f t="array" ref="R1159">_xlfn.IFS(BaseClientes[[#This Row],[tipoDeCliente]]="ADVISOR","ADVISOR",BaseClientes[[#This Row],[tipoDeCliente]]="FAMILIA","RETENCAO",BaseClientes[[#This Row],[tipoDeCliente]]="RETENCAO","RETENCAO",BaseClientes[[#This Row],[tipoDeCliente]]="NORMAL","CONSULTORIA",BaseClientes[[#This Row],[tipoDeCliente]]="HIBRIDO","CONSULTORIA")</f>
        <v>CONSULTORIA</v>
      </c>
      <c r="S1159" s="68" t="s">
        <v>860</v>
      </c>
      <c r="T1159" s="68" t="s">
        <v>861</v>
      </c>
      <c r="U1159" s="68" t="s">
        <v>6996</v>
      </c>
      <c r="V1159" s="71">
        <v>5584991418910</v>
      </c>
      <c r="W1159" s="69">
        <v>45701</v>
      </c>
      <c r="X1159" s="69"/>
      <c r="Y1159" s="68" t="s">
        <v>859</v>
      </c>
      <c r="Z1159" s="68" t="s">
        <v>856</v>
      </c>
      <c r="AA1159" s="68" t="s">
        <v>854</v>
      </c>
      <c r="AB1159" s="68" t="s">
        <v>3950</v>
      </c>
      <c r="AC1159" s="68" t="s">
        <v>140</v>
      </c>
      <c r="AD1159" s="68" t="s">
        <v>54</v>
      </c>
      <c r="AE1159" s="68" t="s">
        <v>176</v>
      </c>
      <c r="AF1159" s="72">
        <v>1</v>
      </c>
      <c r="AG1159" s="68">
        <v>1</v>
      </c>
      <c r="AH1159" s="68" t="s">
        <v>54</v>
      </c>
      <c r="AI1159" s="68" t="s">
        <v>56</v>
      </c>
      <c r="AJ1159" s="68" t="s">
        <v>54</v>
      </c>
      <c r="AK1159" s="68" t="str" cm="1">
        <f t="array" ref="AK11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9" s="69" t="s">
        <v>58</v>
      </c>
      <c r="AM1159" s="69"/>
    </row>
    <row r="1160" spans="1:39" ht="15" customHeight="1" x14ac:dyDescent="0.3">
      <c r="A1160" s="68">
        <v>1312</v>
      </c>
      <c r="B1160" s="68" t="s">
        <v>3367</v>
      </c>
      <c r="C1160" s="69">
        <v>31607</v>
      </c>
      <c r="D1160" s="69" t="s">
        <v>72</v>
      </c>
      <c r="E1160" s="71" t="str">
        <f t="shared" si="8"/>
        <v>060220251312</v>
      </c>
      <c r="F1160" s="68"/>
      <c r="G1160" s="68">
        <v>8014751</v>
      </c>
      <c r="H1160" s="68" t="s">
        <v>6922</v>
      </c>
      <c r="I1160" s="68" t="s">
        <v>6923</v>
      </c>
      <c r="J1160" s="68" t="s">
        <v>6924</v>
      </c>
      <c r="K1160" s="108" t="s">
        <v>6925</v>
      </c>
      <c r="L1160" s="68" t="s">
        <v>6926</v>
      </c>
      <c r="M1160" s="68" t="s">
        <v>3367</v>
      </c>
      <c r="N1160" s="131">
        <v>5511995321591</v>
      </c>
      <c r="O1160" s="71"/>
      <c r="P1160" s="71"/>
      <c r="Q1160" s="68" t="s">
        <v>66</v>
      </c>
      <c r="R1160" s="68" t="str" cm="1">
        <f t="array" ref="R1160">_xlfn.IFS(BaseClientes[[#This Row],[tipoDeCliente]]="ADVISOR","ADVISOR",BaseClientes[[#This Row],[tipoDeCliente]]="FAMILIA","RETENCAO",BaseClientes[[#This Row],[tipoDeCliente]]="RETENCAO","RETENCAO",BaseClientes[[#This Row],[tipoDeCliente]]="NORMAL","CONSULTORIA",BaseClientes[[#This Row],[tipoDeCliente]]="HIBRIDO","CONSULTORIA")</f>
        <v>CONSULTORIA</v>
      </c>
      <c r="S1160" s="68" t="s">
        <v>2799</v>
      </c>
      <c r="T1160" s="68" t="s">
        <v>185</v>
      </c>
      <c r="U1160" s="68" t="s">
        <v>6927</v>
      </c>
      <c r="V1160" s="131">
        <v>5511995321591</v>
      </c>
      <c r="W1160" s="69">
        <v>45694</v>
      </c>
      <c r="X1160" s="69"/>
      <c r="Y1160" s="68" t="s">
        <v>3881</v>
      </c>
      <c r="Z1160" s="68" t="s">
        <v>6926</v>
      </c>
      <c r="AA1160" s="68" t="s">
        <v>3367</v>
      </c>
      <c r="AB1160" s="68" t="s">
        <v>3902</v>
      </c>
      <c r="AC1160" s="68"/>
      <c r="AD1160" s="68" t="s">
        <v>54</v>
      </c>
      <c r="AE1160" s="68" t="s">
        <v>176</v>
      </c>
      <c r="AF1160" s="72">
        <v>1</v>
      </c>
      <c r="AG1160" s="68">
        <v>10</v>
      </c>
      <c r="AH1160" s="68" t="s">
        <v>54</v>
      </c>
      <c r="AI1160" s="68" t="s">
        <v>56</v>
      </c>
      <c r="AJ1160" s="68" t="s">
        <v>54</v>
      </c>
      <c r="AK1160" s="68" t="str" cm="1">
        <f t="array" ref="AK11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0" s="69" t="s">
        <v>58</v>
      </c>
      <c r="AM1160" s="69"/>
    </row>
    <row r="1161" spans="1:39" ht="15" customHeight="1" x14ac:dyDescent="0.3">
      <c r="A1161" s="68">
        <v>1313</v>
      </c>
      <c r="B1161" s="68" t="s">
        <v>3362</v>
      </c>
      <c r="C1161" s="69">
        <v>31526</v>
      </c>
      <c r="D1161" s="69" t="s">
        <v>72</v>
      </c>
      <c r="E1161" s="71" t="str">
        <f t="shared" si="8"/>
        <v>290120251313</v>
      </c>
      <c r="F1161" s="68">
        <v>2155439</v>
      </c>
      <c r="G1161" s="68">
        <v>8561175</v>
      </c>
      <c r="H1161" s="68"/>
      <c r="I1161" s="68" t="s">
        <v>6901</v>
      </c>
      <c r="J1161" s="68" t="s">
        <v>6902</v>
      </c>
      <c r="K1161" s="105" t="s">
        <v>6903</v>
      </c>
      <c r="L1161" s="68" t="s">
        <v>6904</v>
      </c>
      <c r="M1161" s="68" t="s">
        <v>3362</v>
      </c>
      <c r="N1161" s="131">
        <v>5581998723839</v>
      </c>
      <c r="O1161" s="71"/>
      <c r="P1161" s="71"/>
      <c r="Q1161" s="68" t="s">
        <v>1749</v>
      </c>
      <c r="R1161" s="68" t="str" cm="1">
        <f t="array" ref="R1161">_xlfn.IFS(BaseClientes[[#This Row],[tipoDeCliente]]="ADVISOR","ADVISOR",BaseClientes[[#This Row],[tipoDeCliente]]="FAMILIA","RETENCAO",BaseClientes[[#This Row],[tipoDeCliente]]="RETENCAO","RETENCAO",BaseClientes[[#This Row],[tipoDeCliente]]="NORMAL","CONSULTORIA",BaseClientes[[#This Row],[tipoDeCliente]]="HIBRIDO","CONSULTORIA")</f>
        <v>CONSULTORIA</v>
      </c>
      <c r="S1161" s="68" t="s">
        <v>49</v>
      </c>
      <c r="T1161" s="68" t="s">
        <v>50</v>
      </c>
      <c r="U1161" s="68" t="s">
        <v>6849</v>
      </c>
      <c r="V1161" s="131">
        <v>5581998723839</v>
      </c>
      <c r="W1161" s="69">
        <v>45686</v>
      </c>
      <c r="X1161" s="69"/>
      <c r="Y1161" s="68" t="s">
        <v>3801</v>
      </c>
      <c r="Z1161" s="68" t="s">
        <v>6904</v>
      </c>
      <c r="AA1161" s="68" t="s">
        <v>3362</v>
      </c>
      <c r="AB1161" s="68" t="s">
        <v>3893</v>
      </c>
      <c r="AC1161" s="68"/>
      <c r="AD1161" s="68" t="s">
        <v>54</v>
      </c>
      <c r="AE1161" s="68" t="s">
        <v>176</v>
      </c>
      <c r="AF1161" s="72">
        <v>1</v>
      </c>
      <c r="AG1161" s="68">
        <v>9</v>
      </c>
      <c r="AH1161" s="68" t="s">
        <v>54</v>
      </c>
      <c r="AI1161" s="68" t="s">
        <v>56</v>
      </c>
      <c r="AJ1161" s="68" t="s">
        <v>54</v>
      </c>
      <c r="AK1161" s="68" t="str" cm="1">
        <f t="array" ref="AK11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1" s="69" t="s">
        <v>58</v>
      </c>
      <c r="AM1161" s="69"/>
    </row>
    <row r="1162" spans="1:39" ht="15" customHeight="1" x14ac:dyDescent="0.3">
      <c r="A1162" s="68">
        <v>1314</v>
      </c>
      <c r="B1162" s="68" t="s">
        <v>3269</v>
      </c>
      <c r="C1162" s="69">
        <v>30900</v>
      </c>
      <c r="D1162" s="69" t="s">
        <v>40</v>
      </c>
      <c r="E1162" s="71" t="str">
        <f t="shared" si="8"/>
        <v>180220251314</v>
      </c>
      <c r="F1162" s="68"/>
      <c r="G1162" s="68">
        <v>8434262</v>
      </c>
      <c r="H1162" s="68"/>
      <c r="I1162" s="68" t="s">
        <v>7021</v>
      </c>
      <c r="J1162" s="68" t="s">
        <v>6050</v>
      </c>
      <c r="K1162" s="108" t="s">
        <v>6045</v>
      </c>
      <c r="L1162" s="68" t="s">
        <v>7022</v>
      </c>
      <c r="M1162" s="68" t="s">
        <v>3269</v>
      </c>
      <c r="N1162" s="131">
        <v>5511968425285</v>
      </c>
      <c r="O1162" s="71"/>
      <c r="P1162" s="71"/>
      <c r="Q1162" s="68" t="s">
        <v>66</v>
      </c>
      <c r="R1162" s="68" t="str" cm="1">
        <f t="array" ref="R1162">_xlfn.IFS(BaseClientes[[#This Row],[tipoDeCliente]]="ADVISOR","ADVISOR",BaseClientes[[#This Row],[tipoDeCliente]]="FAMILIA","RETENCAO",BaseClientes[[#This Row],[tipoDeCliente]]="RETENCAO","RETENCAO",BaseClientes[[#This Row],[tipoDeCliente]]="NORMAL","CONSULTORIA",BaseClientes[[#This Row],[tipoDeCliente]]="HIBRIDO","CONSULTORIA")</f>
        <v>CONSULTORIA</v>
      </c>
      <c r="S1162" s="68" t="s">
        <v>2799</v>
      </c>
      <c r="T1162" s="68" t="s">
        <v>185</v>
      </c>
      <c r="U1162" s="68" t="s">
        <v>6047</v>
      </c>
      <c r="V1162" s="71">
        <v>5511968425285</v>
      </c>
      <c r="W1162" s="69">
        <v>45706</v>
      </c>
      <c r="X1162" s="69"/>
      <c r="Y1162" s="68" t="s">
        <v>3772</v>
      </c>
      <c r="Z1162" s="68" t="s">
        <v>6048</v>
      </c>
      <c r="AA1162" s="68" t="s">
        <v>3269</v>
      </c>
      <c r="AB1162" s="68" t="s">
        <v>3912</v>
      </c>
      <c r="AC1162" s="68"/>
      <c r="AD1162" s="68" t="s">
        <v>56</v>
      </c>
      <c r="AE1162" s="68" t="s">
        <v>176</v>
      </c>
      <c r="AF1162" s="72">
        <v>1</v>
      </c>
      <c r="AG1162" s="68">
        <v>9</v>
      </c>
      <c r="AH1162" s="68" t="s">
        <v>54</v>
      </c>
      <c r="AI1162" s="68" t="s">
        <v>56</v>
      </c>
      <c r="AJ1162" s="68" t="s">
        <v>54</v>
      </c>
      <c r="AK1162" s="68" t="str" cm="1">
        <f t="array" ref="AK11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2" s="69" t="s">
        <v>58</v>
      </c>
      <c r="AM1162" s="69"/>
    </row>
    <row r="1163" spans="1:39" ht="15" customHeight="1" x14ac:dyDescent="0.3">
      <c r="A1163" s="68">
        <v>1315</v>
      </c>
      <c r="B1163" s="68" t="s">
        <v>3366</v>
      </c>
      <c r="C1163" s="69">
        <v>30999</v>
      </c>
      <c r="D1163" s="68" t="s">
        <v>72</v>
      </c>
      <c r="E1163" s="71" t="str">
        <f t="shared" si="8"/>
        <v>040220251315</v>
      </c>
      <c r="F1163" s="68"/>
      <c r="G1163" s="68">
        <v>2134664</v>
      </c>
      <c r="H1163" s="68"/>
      <c r="I1163" s="68" t="s">
        <v>6917</v>
      </c>
      <c r="J1163" s="68" t="s">
        <v>6918</v>
      </c>
      <c r="K1163" s="70" t="s">
        <v>6919</v>
      </c>
      <c r="L1163" s="68" t="s">
        <v>6920</v>
      </c>
      <c r="M1163" s="68" t="s">
        <v>3366</v>
      </c>
      <c r="N1163" s="71">
        <v>5511981121355</v>
      </c>
      <c r="O1163" s="71"/>
      <c r="P1163" s="71"/>
      <c r="Q1163" s="68" t="s">
        <v>5705</v>
      </c>
      <c r="R1163" s="68" t="str" cm="1">
        <f t="array" ref="R1163">_xlfn.IFS(BaseClientes[[#This Row],[tipoDeCliente]]="ADVISOR","ADVISOR",BaseClientes[[#This Row],[tipoDeCliente]]="FAMILIA","RETENCAO",BaseClientes[[#This Row],[tipoDeCliente]]="RETENCAO","RETENCAO",BaseClientes[[#This Row],[tipoDeCliente]]="NORMAL","CONSULTORIA",BaseClientes[[#This Row],[tipoDeCliente]]="HIBRIDO","CONSULTORIA")</f>
        <v>CONSULTORIA</v>
      </c>
      <c r="S1163" s="68" t="s">
        <v>2799</v>
      </c>
      <c r="T1163" s="68" t="s">
        <v>185</v>
      </c>
      <c r="U1163" s="68" t="s">
        <v>6921</v>
      </c>
      <c r="V1163" s="71">
        <v>5511981121355</v>
      </c>
      <c r="W1163" s="69">
        <v>45692</v>
      </c>
      <c r="X1163" s="69"/>
      <c r="Y1163" s="68" t="s">
        <v>3872</v>
      </c>
      <c r="Z1163" s="68" t="s">
        <v>6920</v>
      </c>
      <c r="AA1163" s="68" t="s">
        <v>3366</v>
      </c>
      <c r="AB1163" s="68" t="s">
        <v>6445</v>
      </c>
      <c r="AC1163" s="68"/>
      <c r="AD1163" s="68"/>
      <c r="AE1163" s="68" t="s">
        <v>176</v>
      </c>
      <c r="AF1163" s="72">
        <v>1</v>
      </c>
      <c r="AG1163" s="68">
        <v>8</v>
      </c>
      <c r="AH1163" s="68" t="s">
        <v>54</v>
      </c>
      <c r="AI1163" s="68" t="s">
        <v>56</v>
      </c>
      <c r="AJ1163" s="68" t="s">
        <v>54</v>
      </c>
      <c r="AK1163" s="68" t="str" cm="1">
        <f t="array" ref="AK11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3" s="69" t="s">
        <v>58</v>
      </c>
      <c r="AM1163" s="69"/>
    </row>
    <row r="1164" spans="1:39" ht="15" customHeight="1" x14ac:dyDescent="0.3">
      <c r="A1164" s="68">
        <v>1316</v>
      </c>
      <c r="B1164" s="68" t="s">
        <v>7012</v>
      </c>
      <c r="C1164" s="69">
        <v>31773</v>
      </c>
      <c r="D1164" s="69" t="s">
        <v>40</v>
      </c>
      <c r="E1164" s="71" t="str">
        <f t="shared" si="8"/>
        <v>180220251316</v>
      </c>
      <c r="F1164" s="68"/>
      <c r="G1164" s="68">
        <v>8459248</v>
      </c>
      <c r="H1164" s="68"/>
      <c r="I1164" s="68" t="s">
        <v>7013</v>
      </c>
      <c r="J1164" s="68" t="s">
        <v>7014</v>
      </c>
      <c r="K1164" s="108" t="s">
        <v>7015</v>
      </c>
      <c r="L1164" s="68" t="s">
        <v>7016</v>
      </c>
      <c r="M1164" s="68" t="s">
        <v>3377</v>
      </c>
      <c r="N1164" s="131">
        <v>5581994004171</v>
      </c>
      <c r="O1164" s="71"/>
      <c r="P1164" s="71"/>
      <c r="Q1164" s="68" t="s">
        <v>66</v>
      </c>
      <c r="R1164" s="68" t="str" cm="1">
        <f t="array" ref="R1164">_xlfn.IFS(BaseClientes[[#This Row],[tipoDeCliente]]="ADVISOR","ADVISOR",BaseClientes[[#This Row],[tipoDeCliente]]="FAMILIA","RETENCAO",BaseClientes[[#This Row],[tipoDeCliente]]="RETENCAO","RETENCAO",BaseClientes[[#This Row],[tipoDeCliente]]="NORMAL","CONSULTORIA",BaseClientes[[#This Row],[tipoDeCliente]]="HIBRIDO","CONSULTORIA")</f>
        <v>CONSULTORIA</v>
      </c>
      <c r="S1164" s="68" t="s">
        <v>49</v>
      </c>
      <c r="T1164" s="68" t="s">
        <v>50</v>
      </c>
      <c r="U1164" s="68" t="s">
        <v>4996</v>
      </c>
      <c r="V1164" s="131">
        <v>5581994004171</v>
      </c>
      <c r="W1164" s="69">
        <v>45706</v>
      </c>
      <c r="X1164" s="69"/>
      <c r="Y1164" s="68" t="s">
        <v>3882</v>
      </c>
      <c r="Z1164" s="68" t="s">
        <v>7016</v>
      </c>
      <c r="AA1164" s="68" t="s">
        <v>3377</v>
      </c>
      <c r="AB1164" s="68" t="s">
        <v>3894</v>
      </c>
      <c r="AC1164" s="68"/>
      <c r="AD1164" s="68" t="s">
        <v>54</v>
      </c>
      <c r="AE1164" s="68" t="s">
        <v>176</v>
      </c>
      <c r="AF1164" s="72">
        <v>1</v>
      </c>
      <c r="AG1164" s="68">
        <v>10</v>
      </c>
      <c r="AH1164" s="68" t="s">
        <v>54</v>
      </c>
      <c r="AI1164" s="68" t="s">
        <v>56</v>
      </c>
      <c r="AJ1164" s="68" t="s">
        <v>54</v>
      </c>
      <c r="AK1164" s="68" t="str" cm="1">
        <f t="array" ref="AK11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4" s="69" t="s">
        <v>58</v>
      </c>
      <c r="AM1164" s="69"/>
    </row>
    <row r="1165" spans="1:39" ht="15" customHeight="1" x14ac:dyDescent="0.3">
      <c r="A1165" s="68">
        <v>1317</v>
      </c>
      <c r="B1165" s="68" t="s">
        <v>449</v>
      </c>
      <c r="C1165" s="69">
        <v>44430</v>
      </c>
      <c r="D1165" s="68" t="s">
        <v>72</v>
      </c>
      <c r="E1165" s="71" t="str">
        <f t="shared" si="8"/>
        <v>200220251317</v>
      </c>
      <c r="F1165" s="68"/>
      <c r="G1165" s="68">
        <v>2991829</v>
      </c>
      <c r="H1165" s="68"/>
      <c r="I1165" s="68" t="s">
        <v>7023</v>
      </c>
      <c r="J1165" s="68" t="s">
        <v>453</v>
      </c>
      <c r="K1165" s="105" t="s">
        <v>440</v>
      </c>
      <c r="L1165" s="68" t="s">
        <v>7024</v>
      </c>
      <c r="M1165" s="68" t="s">
        <v>442</v>
      </c>
      <c r="N1165" s="71">
        <v>5581999376020</v>
      </c>
      <c r="O1165" s="71" t="s">
        <v>42</v>
      </c>
      <c r="P1165" s="71" t="s">
        <v>65</v>
      </c>
      <c r="Q1165" s="68" t="s">
        <v>66</v>
      </c>
      <c r="R1165" s="68" t="str" cm="1">
        <f t="array" ref="R1165">_xlfn.IFS(BaseClientes[[#This Row],[tipoDeCliente]]="ADVISOR","ADVISOR",BaseClientes[[#This Row],[tipoDeCliente]]="FAMILIA","RETENCAO",BaseClientes[[#This Row],[tipoDeCliente]]="RETENCAO","RETENCAO",BaseClientes[[#This Row],[tipoDeCliente]]="NORMAL","CONSULTORIA",BaseClientes[[#This Row],[tipoDeCliente]]="HIBRIDO","CONSULTORIA")</f>
        <v>CONSULTORIA</v>
      </c>
      <c r="S1165" s="68" t="s">
        <v>49</v>
      </c>
      <c r="T1165" s="68" t="s">
        <v>50</v>
      </c>
      <c r="U1165" s="68" t="s">
        <v>443</v>
      </c>
      <c r="V1165" s="71">
        <v>5581999376020</v>
      </c>
      <c r="W1165" s="69">
        <v>45708</v>
      </c>
      <c r="X1165" s="69"/>
      <c r="Y1165" s="68" t="s">
        <v>444</v>
      </c>
      <c r="Z1165" s="68" t="s">
        <v>447</v>
      </c>
      <c r="AA1165" s="68" t="s">
        <v>442</v>
      </c>
      <c r="AB1165" s="68" t="s">
        <v>151</v>
      </c>
      <c r="AC1165" s="68" t="s">
        <v>53</v>
      </c>
      <c r="AD1165" s="68" t="s">
        <v>56</v>
      </c>
      <c r="AE1165" s="68" t="s">
        <v>176</v>
      </c>
      <c r="AF1165" s="72">
        <v>1</v>
      </c>
      <c r="AG1165" s="68">
        <v>1</v>
      </c>
      <c r="AH1165" s="68" t="s">
        <v>54</v>
      </c>
      <c r="AI1165" s="68" t="s">
        <v>56</v>
      </c>
      <c r="AJ1165" s="68" t="s">
        <v>54</v>
      </c>
      <c r="AK1165" s="68" t="str" cm="1">
        <f t="array" ref="AK11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5" s="69" t="s">
        <v>58</v>
      </c>
      <c r="AM1165" s="69"/>
    </row>
    <row r="1166" spans="1:39" ht="15" customHeight="1" x14ac:dyDescent="0.3">
      <c r="A1166" s="68">
        <v>1318</v>
      </c>
      <c r="B1166" s="68" t="s">
        <v>455</v>
      </c>
      <c r="C1166" s="69">
        <v>43565</v>
      </c>
      <c r="D1166" s="68" t="s">
        <v>72</v>
      </c>
      <c r="E1166" s="71" t="str">
        <f t="shared" si="8"/>
        <v>200220251318</v>
      </c>
      <c r="F1166" s="68"/>
      <c r="G1166" s="68">
        <v>2332825</v>
      </c>
      <c r="H1166" s="68"/>
      <c r="I1166" s="68" t="s">
        <v>7025</v>
      </c>
      <c r="J1166" s="68" t="s">
        <v>458</v>
      </c>
      <c r="K1166" s="70" t="s">
        <v>440</v>
      </c>
      <c r="L1166" s="68" t="s">
        <v>7026</v>
      </c>
      <c r="M1166" s="68" t="s">
        <v>442</v>
      </c>
      <c r="N1166" s="71">
        <v>5581999376020</v>
      </c>
      <c r="O1166" s="71" t="s">
        <v>42</v>
      </c>
      <c r="P1166" s="71" t="s">
        <v>65</v>
      </c>
      <c r="Q1166" s="68" t="s">
        <v>66</v>
      </c>
      <c r="R1166" s="68" t="str" cm="1">
        <f t="array" ref="R1166">_xlfn.IFS(BaseClientes[[#This Row],[tipoDeCliente]]="ADVISOR","ADVISOR",BaseClientes[[#This Row],[tipoDeCliente]]="FAMILIA","RETENCAO",BaseClientes[[#This Row],[tipoDeCliente]]="RETENCAO","RETENCAO",BaseClientes[[#This Row],[tipoDeCliente]]="NORMAL","CONSULTORIA",BaseClientes[[#This Row],[tipoDeCliente]]="HIBRIDO","CONSULTORIA")</f>
        <v>CONSULTORIA</v>
      </c>
      <c r="S1166" s="68" t="s">
        <v>49</v>
      </c>
      <c r="T1166" s="68" t="s">
        <v>50</v>
      </c>
      <c r="U1166" s="68" t="s">
        <v>443</v>
      </c>
      <c r="V1166" s="71">
        <v>5581999376020</v>
      </c>
      <c r="W1166" s="69">
        <v>45708</v>
      </c>
      <c r="X1166" s="69"/>
      <c r="Y1166" s="68" t="s">
        <v>444</v>
      </c>
      <c r="Z1166" s="68" t="s">
        <v>447</v>
      </c>
      <c r="AA1166" s="68" t="s">
        <v>442</v>
      </c>
      <c r="AB1166" s="68" t="s">
        <v>151</v>
      </c>
      <c r="AC1166" s="68" t="s">
        <v>140</v>
      </c>
      <c r="AD1166" s="68" t="s">
        <v>56</v>
      </c>
      <c r="AE1166" s="68" t="s">
        <v>176</v>
      </c>
      <c r="AF1166" s="72">
        <v>1</v>
      </c>
      <c r="AG1166" s="68">
        <v>1</v>
      </c>
      <c r="AH1166" s="68" t="s">
        <v>54</v>
      </c>
      <c r="AI1166" s="68" t="s">
        <v>56</v>
      </c>
      <c r="AJ1166" s="68" t="s">
        <v>54</v>
      </c>
      <c r="AK1166" s="68" t="str" cm="1">
        <f t="array" ref="AK11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6" s="69" t="s">
        <v>58</v>
      </c>
      <c r="AM1166" s="69"/>
    </row>
    <row r="1167" spans="1:39" ht="15" customHeight="1" x14ac:dyDescent="0.3">
      <c r="A1167" s="68">
        <v>1319</v>
      </c>
      <c r="B1167" s="68" t="s">
        <v>459</v>
      </c>
      <c r="C1167" s="69">
        <v>40099</v>
      </c>
      <c r="D1167" s="68" t="s">
        <v>72</v>
      </c>
      <c r="E1167" s="71" t="str">
        <f t="shared" si="8"/>
        <v>200220251319</v>
      </c>
      <c r="F1167" s="68"/>
      <c r="G1167" s="68">
        <v>2988754</v>
      </c>
      <c r="H1167" s="68"/>
      <c r="I1167" s="68" t="s">
        <v>7027</v>
      </c>
      <c r="J1167" s="68" t="s">
        <v>462</v>
      </c>
      <c r="K1167" s="70" t="s">
        <v>440</v>
      </c>
      <c r="L1167" s="68" t="s">
        <v>7028</v>
      </c>
      <c r="M1167" s="68" t="s">
        <v>442</v>
      </c>
      <c r="N1167" s="71">
        <v>5581999376020</v>
      </c>
      <c r="O1167" s="71" t="s">
        <v>42</v>
      </c>
      <c r="P1167" s="71" t="s">
        <v>65</v>
      </c>
      <c r="Q1167" s="68" t="s">
        <v>66</v>
      </c>
      <c r="R1167" s="68" t="str" cm="1">
        <f t="array" ref="R1167">_xlfn.IFS(BaseClientes[[#This Row],[tipoDeCliente]]="ADVISOR","ADVISOR",BaseClientes[[#This Row],[tipoDeCliente]]="FAMILIA","RETENCAO",BaseClientes[[#This Row],[tipoDeCliente]]="RETENCAO","RETENCAO",BaseClientes[[#This Row],[tipoDeCliente]]="NORMAL","CONSULTORIA",BaseClientes[[#This Row],[tipoDeCliente]]="HIBRIDO","CONSULTORIA")</f>
        <v>CONSULTORIA</v>
      </c>
      <c r="S1167" s="68" t="s">
        <v>49</v>
      </c>
      <c r="T1167" s="68" t="s">
        <v>50</v>
      </c>
      <c r="U1167" s="68" t="s">
        <v>443</v>
      </c>
      <c r="V1167" s="71">
        <v>5581999376020</v>
      </c>
      <c r="W1167" s="69">
        <v>45708</v>
      </c>
      <c r="X1167" s="69"/>
      <c r="Y1167" s="68" t="s">
        <v>444</v>
      </c>
      <c r="Z1167" s="68" t="s">
        <v>447</v>
      </c>
      <c r="AA1167" s="68" t="s">
        <v>442</v>
      </c>
      <c r="AB1167" s="68" t="s">
        <v>151</v>
      </c>
      <c r="AC1167" s="68" t="s">
        <v>140</v>
      </c>
      <c r="AD1167" s="68" t="s">
        <v>56</v>
      </c>
      <c r="AE1167" s="68" t="s">
        <v>176</v>
      </c>
      <c r="AF1167" s="72">
        <v>1</v>
      </c>
      <c r="AG1167" s="68">
        <v>1</v>
      </c>
      <c r="AH1167" s="68" t="s">
        <v>54</v>
      </c>
      <c r="AI1167" s="68" t="s">
        <v>56</v>
      </c>
      <c r="AJ1167" s="68" t="s">
        <v>54</v>
      </c>
      <c r="AK1167" s="68" t="str" cm="1">
        <f t="array" ref="AK11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7" s="69" t="s">
        <v>58</v>
      </c>
      <c r="AM1167" s="69"/>
    </row>
    <row r="1168" spans="1:39" ht="15" customHeight="1" x14ac:dyDescent="0.3">
      <c r="A1168" s="68">
        <v>1320</v>
      </c>
      <c r="B1168" s="68" t="s">
        <v>3378</v>
      </c>
      <c r="C1168" s="69">
        <v>25815</v>
      </c>
      <c r="D1168" s="69" t="s">
        <v>40</v>
      </c>
      <c r="E1168" s="71" t="str">
        <f t="shared" si="8"/>
        <v>210220251320</v>
      </c>
      <c r="F1168" s="68">
        <v>310012</v>
      </c>
      <c r="G1168" s="68"/>
      <c r="H1168" s="68"/>
      <c r="I1168" s="68" t="s">
        <v>42</v>
      </c>
      <c r="J1168" s="68" t="s">
        <v>7029</v>
      </c>
      <c r="K1168" s="108" t="s">
        <v>7030</v>
      </c>
      <c r="L1168" s="68" t="s">
        <v>7031</v>
      </c>
      <c r="M1168" s="68" t="s">
        <v>3378</v>
      </c>
      <c r="N1168" s="131">
        <v>5581988410011</v>
      </c>
      <c r="O1168" s="71"/>
      <c r="P1168" s="71"/>
      <c r="Q1168" s="68" t="s">
        <v>66</v>
      </c>
      <c r="R1168" s="68" t="str" cm="1">
        <f t="array" ref="R1168">_xlfn.IFS(BaseClientes[[#This Row],[tipoDeCliente]]="ADVISOR","ADVISOR",BaseClientes[[#This Row],[tipoDeCliente]]="FAMILIA","RETENCAO",BaseClientes[[#This Row],[tipoDeCliente]]="RETENCAO","RETENCAO",BaseClientes[[#This Row],[tipoDeCliente]]="NORMAL","CONSULTORIA",BaseClientes[[#This Row],[tipoDeCliente]]="HIBRIDO","CONSULTORIA")</f>
        <v>CONSULTORIA</v>
      </c>
      <c r="S1168" s="68" t="s">
        <v>49</v>
      </c>
      <c r="T1168" s="68" t="s">
        <v>50</v>
      </c>
      <c r="U1168" s="68" t="s">
        <v>1515</v>
      </c>
      <c r="V1168" s="131">
        <v>5581988410011</v>
      </c>
      <c r="W1168" s="69">
        <v>45709</v>
      </c>
      <c r="X1168" s="69"/>
      <c r="Y1168" s="68" t="s">
        <v>3883</v>
      </c>
      <c r="Z1168" s="68" t="s">
        <v>7031</v>
      </c>
      <c r="AA1168" s="68" t="s">
        <v>3378</v>
      </c>
      <c r="AB1168" s="68" t="s">
        <v>3894</v>
      </c>
      <c r="AC1168" s="68"/>
      <c r="AD1168" s="68" t="s">
        <v>56</v>
      </c>
      <c r="AE1168" s="68" t="s">
        <v>176</v>
      </c>
      <c r="AF1168" s="72">
        <v>1</v>
      </c>
      <c r="AG1168" s="68">
        <v>10</v>
      </c>
      <c r="AH1168" s="68" t="s">
        <v>54</v>
      </c>
      <c r="AI1168" s="68" t="s">
        <v>56</v>
      </c>
      <c r="AJ1168" s="68" t="s">
        <v>54</v>
      </c>
      <c r="AK1168" s="68" t="str" cm="1">
        <f t="array" ref="AK11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8" s="69" t="s">
        <v>58</v>
      </c>
      <c r="AM1168" s="69"/>
    </row>
    <row r="1169" spans="1:39" ht="15" customHeight="1" x14ac:dyDescent="0.3">
      <c r="A1169" s="68">
        <v>1321</v>
      </c>
      <c r="B1169" s="68" t="s">
        <v>3578</v>
      </c>
      <c r="C1169" s="69">
        <v>23597</v>
      </c>
      <c r="D1169" s="69" t="s">
        <v>72</v>
      </c>
      <c r="E1169" s="71" t="str">
        <f t="shared" si="8"/>
        <v>100420241321</v>
      </c>
      <c r="F1169" s="68"/>
      <c r="G1169" s="68"/>
      <c r="H1169" s="68" t="s">
        <v>5696</v>
      </c>
      <c r="I1169" s="68" t="s">
        <v>5697</v>
      </c>
      <c r="J1169" s="68" t="s">
        <v>5692</v>
      </c>
      <c r="K1169" s="108" t="s">
        <v>5693</v>
      </c>
      <c r="L1169" s="68" t="s">
        <v>5698</v>
      </c>
      <c r="M1169" s="68" t="s">
        <v>3225</v>
      </c>
      <c r="N1169" s="131">
        <v>5581999761868</v>
      </c>
      <c r="O1169" s="71"/>
      <c r="P1169" s="71"/>
      <c r="Q1169" s="68" t="s">
        <v>66</v>
      </c>
      <c r="R1169" s="68" t="s">
        <v>945</v>
      </c>
      <c r="S1169" s="68" t="s">
        <v>49</v>
      </c>
      <c r="T1169" s="68" t="s">
        <v>50</v>
      </c>
      <c r="U1169" s="68" t="s">
        <v>51</v>
      </c>
      <c r="V1169" s="71">
        <v>5581999761868</v>
      </c>
      <c r="W1169" s="69">
        <v>45392</v>
      </c>
      <c r="X1169" s="69"/>
      <c r="Y1169" s="68" t="s">
        <v>4391</v>
      </c>
      <c r="Z1169" s="68" t="s">
        <v>5695</v>
      </c>
      <c r="AA1169" s="68" t="s">
        <v>3225</v>
      </c>
      <c r="AB1169" s="68" t="s">
        <v>3894</v>
      </c>
      <c r="AC1169" s="68" t="s">
        <v>53</v>
      </c>
      <c r="AD1169" s="68" t="s">
        <v>56</v>
      </c>
      <c r="AE1169" s="68" t="s">
        <v>176</v>
      </c>
      <c r="AF1169" s="72">
        <v>1</v>
      </c>
      <c r="AG1169" s="68">
        <v>4</v>
      </c>
      <c r="AH1169" s="68" t="s">
        <v>54</v>
      </c>
      <c r="AI1169" s="68" t="s">
        <v>54</v>
      </c>
      <c r="AJ1169" s="68" t="s">
        <v>54</v>
      </c>
      <c r="AK1169" s="68" t="str" cm="1">
        <f t="array" ref="AK11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9" s="69" t="s">
        <v>58</v>
      </c>
      <c r="AM1169" s="69"/>
    </row>
    <row r="1170" spans="1:39" ht="15" customHeight="1" x14ac:dyDescent="0.3">
      <c r="A1170" s="68">
        <v>1322</v>
      </c>
      <c r="B1170" s="68" t="s">
        <v>3233</v>
      </c>
      <c r="C1170" s="69">
        <v>33635</v>
      </c>
      <c r="D1170" s="69" t="s">
        <v>40</v>
      </c>
      <c r="E1170" s="71" t="str">
        <f t="shared" si="8"/>
        <v>190420241322</v>
      </c>
      <c r="F1170" s="68"/>
      <c r="G1170" s="68"/>
      <c r="H1170" s="68" t="s">
        <v>5748</v>
      </c>
      <c r="I1170" s="68" t="s">
        <v>5753</v>
      </c>
      <c r="J1170" s="68" t="s">
        <v>5750</v>
      </c>
      <c r="K1170" s="108" t="s">
        <v>5751</v>
      </c>
      <c r="L1170" s="68" t="s">
        <v>5754</v>
      </c>
      <c r="M1170" s="68" t="s">
        <v>3225</v>
      </c>
      <c r="N1170" s="131">
        <v>5581999976609</v>
      </c>
      <c r="O1170" s="71"/>
      <c r="P1170" s="71"/>
      <c r="Q1170" s="68" t="s">
        <v>66</v>
      </c>
      <c r="R1170" s="68" t="s">
        <v>945</v>
      </c>
      <c r="S1170" s="68" t="s">
        <v>49</v>
      </c>
      <c r="T1170" s="68" t="s">
        <v>50</v>
      </c>
      <c r="U1170" s="68" t="s">
        <v>175</v>
      </c>
      <c r="V1170" s="71">
        <v>5581999976609</v>
      </c>
      <c r="W1170" s="69">
        <v>45401</v>
      </c>
      <c r="X1170" s="69"/>
      <c r="Y1170" s="68" t="s">
        <v>4391</v>
      </c>
      <c r="Z1170" s="68" t="s">
        <v>5752</v>
      </c>
      <c r="AA1170" s="68" t="s">
        <v>3233</v>
      </c>
      <c r="AB1170" s="68" t="s">
        <v>3902</v>
      </c>
      <c r="AC1170" s="68"/>
      <c r="AD1170" s="68"/>
      <c r="AE1170" s="68" t="s">
        <v>176</v>
      </c>
      <c r="AF1170" s="72">
        <v>1</v>
      </c>
      <c r="AG1170" s="68">
        <v>4</v>
      </c>
      <c r="AH1170" s="68" t="s">
        <v>54</v>
      </c>
      <c r="AI1170" s="68" t="s">
        <v>56</v>
      </c>
      <c r="AJ1170" s="68" t="s">
        <v>54</v>
      </c>
      <c r="AK1170" s="68" t="str" cm="1">
        <f t="array" ref="AK11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0" s="69" t="s">
        <v>58</v>
      </c>
      <c r="AM1170" s="69"/>
    </row>
    <row r="1171" spans="1:39" ht="15" customHeight="1" x14ac:dyDescent="0.3">
      <c r="A1171" s="68">
        <v>1323</v>
      </c>
      <c r="B1171" s="68" t="s">
        <v>2935</v>
      </c>
      <c r="C1171" s="69">
        <v>32666</v>
      </c>
      <c r="D1171" s="69" t="s">
        <v>40</v>
      </c>
      <c r="E1171" s="71" t="str">
        <f t="shared" si="8"/>
        <v>200120231323</v>
      </c>
      <c r="F1171" s="68"/>
      <c r="G1171" s="68"/>
      <c r="H1171" s="68" t="s">
        <v>4392</v>
      </c>
      <c r="I1171" s="68" t="s">
        <v>4393</v>
      </c>
      <c r="J1171" s="68" t="s">
        <v>2937</v>
      </c>
      <c r="K1171" s="108" t="s">
        <v>2938</v>
      </c>
      <c r="L1171" s="68" t="s">
        <v>4394</v>
      </c>
      <c r="M1171" s="68" t="s">
        <v>3225</v>
      </c>
      <c r="N1171" s="131">
        <v>5581996319961</v>
      </c>
      <c r="O1171" s="71"/>
      <c r="P1171" s="71"/>
      <c r="Q1171" s="68" t="s">
        <v>66</v>
      </c>
      <c r="R1171" s="68" t="s">
        <v>945</v>
      </c>
      <c r="S1171" s="68" t="s">
        <v>49</v>
      </c>
      <c r="T1171" s="68" t="s">
        <v>50</v>
      </c>
      <c r="U1171" s="68" t="s">
        <v>2940</v>
      </c>
      <c r="V1171" s="71">
        <v>5581996319961</v>
      </c>
      <c r="W1171" s="69">
        <v>44946</v>
      </c>
      <c r="X1171" s="69">
        <v>45565</v>
      </c>
      <c r="Y1171" s="68" t="s">
        <v>4391</v>
      </c>
      <c r="Z1171" s="68" t="s">
        <v>4390</v>
      </c>
      <c r="AA1171" s="68" t="s">
        <v>2935</v>
      </c>
      <c r="AB1171" s="68" t="s">
        <v>3902</v>
      </c>
      <c r="AC1171" s="68" t="s">
        <v>53</v>
      </c>
      <c r="AD1171" s="68" t="s">
        <v>54</v>
      </c>
      <c r="AE1171" s="68" t="s">
        <v>176</v>
      </c>
      <c r="AF1171" s="72">
        <v>1</v>
      </c>
      <c r="AG1171" s="68">
        <v>4</v>
      </c>
      <c r="AH1171" s="68" t="s">
        <v>54</v>
      </c>
      <c r="AI1171" s="68" t="s">
        <v>56</v>
      </c>
      <c r="AJ1171" s="68" t="s">
        <v>54</v>
      </c>
      <c r="AK1171" s="68" t="str" cm="1">
        <f t="array" ref="AK11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1" s="69" t="s">
        <v>58</v>
      </c>
      <c r="AM1171" s="69"/>
    </row>
    <row r="1172" spans="1:39" ht="15" customHeight="1" x14ac:dyDescent="0.3">
      <c r="A1172" s="68">
        <v>1324</v>
      </c>
      <c r="B1172" s="68" t="s">
        <v>7033</v>
      </c>
      <c r="C1172" s="69">
        <v>38966</v>
      </c>
      <c r="D1172" s="69" t="s">
        <v>72</v>
      </c>
      <c r="E1172" s="71" t="str">
        <f t="shared" si="8"/>
        <v>260220251324</v>
      </c>
      <c r="F1172" s="68">
        <v>16780742</v>
      </c>
      <c r="G1172" s="68"/>
      <c r="H1172" s="68"/>
      <c r="I1172" s="68" t="s">
        <v>7034</v>
      </c>
      <c r="J1172" s="68" t="s">
        <v>7035</v>
      </c>
      <c r="K1172" s="108" t="s">
        <v>7036</v>
      </c>
      <c r="L1172" s="68" t="s">
        <v>7037</v>
      </c>
      <c r="M1172" s="68" t="s">
        <v>6507</v>
      </c>
      <c r="N1172" s="131">
        <v>5581973032752</v>
      </c>
      <c r="O1172" s="71"/>
      <c r="P1172" s="71"/>
      <c r="Q1172" s="68" t="s">
        <v>66</v>
      </c>
      <c r="R1172" s="68" t="str" cm="1">
        <f t="array" ref="R1172">_xlfn.IFS(BaseClientes[[#This Row],[tipoDeCliente]]="ADVISOR","ADVISOR",BaseClientes[[#This Row],[tipoDeCliente]]="FAMILIA","RETENCAO",BaseClientes[[#This Row],[tipoDeCliente]]="RETENCAO","RETENCAO",BaseClientes[[#This Row],[tipoDeCliente]]="NORMAL","CONSULTORIA",BaseClientes[[#This Row],[tipoDeCliente]]="HIBRIDO","CONSULTORIA")</f>
        <v>CONSULTORIA</v>
      </c>
      <c r="S1172" s="68" t="s">
        <v>317</v>
      </c>
      <c r="T1172" s="68" t="s">
        <v>50</v>
      </c>
      <c r="U1172" s="68" t="s">
        <v>7038</v>
      </c>
      <c r="V1172" s="131">
        <v>5581973032752</v>
      </c>
      <c r="W1172" s="69">
        <v>45714</v>
      </c>
      <c r="X1172" s="69"/>
      <c r="Y1172" s="68" t="s">
        <v>6525</v>
      </c>
      <c r="Z1172" s="68" t="s">
        <v>6485</v>
      </c>
      <c r="AA1172" s="68" t="s">
        <v>3321</v>
      </c>
      <c r="AB1172" s="68" t="s">
        <v>151</v>
      </c>
      <c r="AC1172" s="68"/>
      <c r="AD1172" s="68"/>
      <c r="AE1172" s="68" t="s">
        <v>176</v>
      </c>
      <c r="AF1172" s="72">
        <v>1</v>
      </c>
      <c r="AG1172" s="68">
        <v>9</v>
      </c>
      <c r="AH1172" s="68" t="s">
        <v>54</v>
      </c>
      <c r="AI1172" s="68" t="s">
        <v>56</v>
      </c>
      <c r="AJ1172" s="68" t="s">
        <v>54</v>
      </c>
      <c r="AK1172" s="68" t="str" cm="1">
        <f t="array" ref="AK11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2" s="69" t="s">
        <v>58</v>
      </c>
      <c r="AM1172" s="69"/>
    </row>
    <row r="1173" spans="1:39" ht="15" customHeight="1" x14ac:dyDescent="0.3">
      <c r="A1173" s="68">
        <v>1325</v>
      </c>
      <c r="B1173" s="68" t="s">
        <v>7039</v>
      </c>
      <c r="C1173" s="69">
        <v>38448</v>
      </c>
      <c r="D1173" s="69" t="s">
        <v>40</v>
      </c>
      <c r="E1173" s="71" t="str">
        <f t="shared" si="8"/>
        <v>260220251325</v>
      </c>
      <c r="F1173" s="68">
        <v>16775172</v>
      </c>
      <c r="G1173" s="68"/>
      <c r="H1173" s="68"/>
      <c r="I1173" s="68" t="s">
        <v>7040</v>
      </c>
      <c r="J1173" s="68" t="s">
        <v>7041</v>
      </c>
      <c r="K1173" s="108" t="s">
        <v>7042</v>
      </c>
      <c r="L1173" s="68" t="s">
        <v>7043</v>
      </c>
      <c r="M1173" s="68" t="s">
        <v>6507</v>
      </c>
      <c r="N1173" s="131">
        <v>5581991242656</v>
      </c>
      <c r="O1173" s="71"/>
      <c r="P1173" s="71"/>
      <c r="Q1173" s="68" t="s">
        <v>66</v>
      </c>
      <c r="R1173" s="68" t="str" cm="1">
        <f t="array" ref="R1173">_xlfn.IFS(BaseClientes[[#This Row],[tipoDeCliente]]="ADVISOR","ADVISOR",BaseClientes[[#This Row],[tipoDeCliente]]="FAMILIA","RETENCAO",BaseClientes[[#This Row],[tipoDeCliente]]="RETENCAO","RETENCAO",BaseClientes[[#This Row],[tipoDeCliente]]="NORMAL","CONSULTORIA",BaseClientes[[#This Row],[tipoDeCliente]]="HIBRIDO","CONSULTORIA")</f>
        <v>CONSULTORIA</v>
      </c>
      <c r="S1173" s="68" t="s">
        <v>317</v>
      </c>
      <c r="T1173" s="68" t="s">
        <v>50</v>
      </c>
      <c r="U1173" s="68" t="s">
        <v>7038</v>
      </c>
      <c r="V1173" s="131">
        <v>5581991242656</v>
      </c>
      <c r="W1173" s="69">
        <v>45714</v>
      </c>
      <c r="X1173" s="69"/>
      <c r="Y1173" s="68" t="s">
        <v>6525</v>
      </c>
      <c r="Z1173" s="68" t="s">
        <v>6485</v>
      </c>
      <c r="AA1173" s="68" t="s">
        <v>3321</v>
      </c>
      <c r="AB1173" s="68" t="s">
        <v>151</v>
      </c>
      <c r="AC1173" s="68"/>
      <c r="AD1173" s="68"/>
      <c r="AE1173" s="68" t="s">
        <v>176</v>
      </c>
      <c r="AF1173" s="72">
        <v>1</v>
      </c>
      <c r="AG1173" s="68">
        <v>9</v>
      </c>
      <c r="AH1173" s="68" t="s">
        <v>54</v>
      </c>
      <c r="AI1173" s="68" t="s">
        <v>56</v>
      </c>
      <c r="AJ1173" s="68" t="s">
        <v>54</v>
      </c>
      <c r="AK1173" s="68" t="str" cm="1">
        <f t="array" ref="AK11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3" s="69" t="s">
        <v>58</v>
      </c>
      <c r="AM1173" s="69"/>
    </row>
    <row r="1174" spans="1:39" ht="15" customHeight="1" x14ac:dyDescent="0.3">
      <c r="A1174" s="68">
        <v>1326</v>
      </c>
      <c r="B1174" s="68" t="s">
        <v>3375</v>
      </c>
      <c r="C1174" s="69">
        <v>32660</v>
      </c>
      <c r="D1174" s="69" t="s">
        <v>72</v>
      </c>
      <c r="E1174" s="71" t="str">
        <f t="shared" si="8"/>
        <v>130220251326</v>
      </c>
      <c r="F1174" s="68"/>
      <c r="G1174" s="68">
        <v>3475845</v>
      </c>
      <c r="H1174" s="68"/>
      <c r="I1174" s="68" t="s">
        <v>6991</v>
      </c>
      <c r="J1174" s="68" t="s">
        <v>6986</v>
      </c>
      <c r="K1174" s="105" t="s">
        <v>6987</v>
      </c>
      <c r="L1174" s="68" t="s">
        <v>6992</v>
      </c>
      <c r="M1174" s="68" t="s">
        <v>3375</v>
      </c>
      <c r="N1174" s="131">
        <v>5511986361408</v>
      </c>
      <c r="O1174" s="71"/>
      <c r="P1174" s="71"/>
      <c r="Q1174" s="68" t="s">
        <v>1749</v>
      </c>
      <c r="R1174" s="68" t="str" cm="1">
        <f t="array" ref="R1174">_xlfn.IFS(BaseClientes[[#This Row],[tipoDeCliente]]="ADVISOR","ADVISOR",BaseClientes[[#This Row],[tipoDeCliente]]="FAMILIA","RETENCAO",BaseClientes[[#This Row],[tipoDeCliente]]="RETENCAO","RETENCAO",BaseClientes[[#This Row],[tipoDeCliente]]="NORMAL","CONSULTORIA",BaseClientes[[#This Row],[tipoDeCliente]]="HIBRIDO","CONSULTORIA")</f>
        <v>CONSULTORIA</v>
      </c>
      <c r="S1174" s="68" t="s">
        <v>2799</v>
      </c>
      <c r="T1174" s="68" t="s">
        <v>185</v>
      </c>
      <c r="U1174" s="68" t="s">
        <v>6989</v>
      </c>
      <c r="V1174" s="131">
        <v>5511986361408</v>
      </c>
      <c r="W1174" s="69">
        <v>45701</v>
      </c>
      <c r="X1174" s="69"/>
      <c r="Y1174" s="68" t="s">
        <v>1125</v>
      </c>
      <c r="Z1174" s="68" t="s">
        <v>6988</v>
      </c>
      <c r="AA1174" s="68" t="s">
        <v>3375</v>
      </c>
      <c r="AB1174" s="68" t="s">
        <v>6990</v>
      </c>
      <c r="AC1174" s="68"/>
      <c r="AD1174" s="68"/>
      <c r="AE1174" s="68" t="s">
        <v>176</v>
      </c>
      <c r="AF1174" s="72">
        <v>1</v>
      </c>
      <c r="AG1174" s="68">
        <v>8</v>
      </c>
      <c r="AH1174" s="68" t="s">
        <v>54</v>
      </c>
      <c r="AI1174" s="68" t="s">
        <v>56</v>
      </c>
      <c r="AJ1174" s="68" t="s">
        <v>54</v>
      </c>
      <c r="AK1174" s="68" t="str" cm="1">
        <f t="array" ref="AK11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4" s="69" t="s">
        <v>58</v>
      </c>
      <c r="AM1174" s="69"/>
    </row>
    <row r="1175" spans="1:39" ht="15" customHeight="1" x14ac:dyDescent="0.3">
      <c r="A1175" s="68">
        <v>1327</v>
      </c>
      <c r="B1175" s="68" t="s">
        <v>3371</v>
      </c>
      <c r="C1175" s="69">
        <v>29150</v>
      </c>
      <c r="D1175" s="69" t="s">
        <v>40</v>
      </c>
      <c r="E1175" s="71" t="str">
        <f t="shared" si="8"/>
        <v>120220251327</v>
      </c>
      <c r="F1175" s="68">
        <v>8480199</v>
      </c>
      <c r="G1175" s="68">
        <v>8593056</v>
      </c>
      <c r="H1175" s="68"/>
      <c r="I1175" s="68" t="s">
        <v>6965</v>
      </c>
      <c r="J1175" s="68" t="s">
        <v>6966</v>
      </c>
      <c r="K1175" s="105" t="s">
        <v>6961</v>
      </c>
      <c r="L1175" s="68" t="s">
        <v>6964</v>
      </c>
      <c r="M1175" s="68" t="s">
        <v>3371</v>
      </c>
      <c r="N1175" s="131">
        <v>5581999220504</v>
      </c>
      <c r="O1175" s="71"/>
      <c r="P1175" s="71"/>
      <c r="Q1175" s="68" t="s">
        <v>1073</v>
      </c>
      <c r="R1175" s="68" t="str" cm="1">
        <f t="array" ref="R1175">_xlfn.IFS(BaseClientes[[#This Row],[tipoDeCliente]]="ADVISOR","ADVISOR",BaseClientes[[#This Row],[tipoDeCliente]]="FAMILIA","RETENCAO",BaseClientes[[#This Row],[tipoDeCliente]]="RETENCAO","RETENCAO",BaseClientes[[#This Row],[tipoDeCliente]]="NORMAL","CONSULTORIA",BaseClientes[[#This Row],[tipoDeCliente]]="HIBRIDO","CONSULTORIA")</f>
        <v>CONSULTORIA</v>
      </c>
      <c r="S1175" s="68" t="s">
        <v>49</v>
      </c>
      <c r="T1175" s="68" t="s">
        <v>50</v>
      </c>
      <c r="U1175" s="68" t="s">
        <v>1326</v>
      </c>
      <c r="V1175" s="131">
        <v>5581999220504</v>
      </c>
      <c r="W1175" s="69">
        <v>45700</v>
      </c>
      <c r="X1175" s="69"/>
      <c r="Y1175" s="68" t="s">
        <v>3885</v>
      </c>
      <c r="Z1175" s="68" t="s">
        <v>6964</v>
      </c>
      <c r="AA1175" s="68" t="s">
        <v>3371</v>
      </c>
      <c r="AB1175" s="68" t="s">
        <v>5596</v>
      </c>
      <c r="AC1175" s="68"/>
      <c r="AD1175" s="68" t="s">
        <v>56</v>
      </c>
      <c r="AE1175" s="68" t="s">
        <v>176</v>
      </c>
      <c r="AF1175" s="72">
        <v>1</v>
      </c>
      <c r="AG1175" s="68">
        <v>7</v>
      </c>
      <c r="AH1175" s="68" t="s">
        <v>54</v>
      </c>
      <c r="AI1175" s="68" t="s">
        <v>56</v>
      </c>
      <c r="AJ1175" s="68" t="s">
        <v>54</v>
      </c>
      <c r="AK1175" s="68" t="str" cm="1">
        <f t="array" ref="AK11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5" s="69" t="s">
        <v>58</v>
      </c>
      <c r="AM1175" s="69"/>
    </row>
    <row r="1176" spans="1:39" ht="15" customHeight="1" x14ac:dyDescent="0.3">
      <c r="A1176" s="68">
        <v>1328</v>
      </c>
      <c r="B1176" s="68" t="s">
        <v>3380</v>
      </c>
      <c r="C1176" s="69">
        <v>25590</v>
      </c>
      <c r="D1176" s="69" t="s">
        <v>72</v>
      </c>
      <c r="E1176" s="71" t="str">
        <f t="shared" si="8"/>
        <v>060320251328</v>
      </c>
      <c r="F1176" s="68">
        <v>67733</v>
      </c>
      <c r="G1176" s="68"/>
      <c r="H1176" s="68"/>
      <c r="I1176" s="68" t="s">
        <v>7050</v>
      </c>
      <c r="J1176" s="68" t="s">
        <v>7051</v>
      </c>
      <c r="K1176" s="108" t="s">
        <v>7052</v>
      </c>
      <c r="L1176" s="68" t="s">
        <v>7053</v>
      </c>
      <c r="M1176" s="68" t="s">
        <v>3380</v>
      </c>
      <c r="N1176" s="131">
        <v>5581982911091</v>
      </c>
      <c r="O1176" s="71"/>
      <c r="P1176" s="71"/>
      <c r="Q1176" s="68" t="s">
        <v>66</v>
      </c>
      <c r="R1176" s="68" t="str" cm="1">
        <f t="array" ref="R1176">_xlfn.IFS(BaseClientes[[#This Row],[tipoDeCliente]]="ADVISOR","ADVISOR",BaseClientes[[#This Row],[tipoDeCliente]]="FAMILIA","RETENCAO",BaseClientes[[#This Row],[tipoDeCliente]]="RETENCAO","RETENCAO",BaseClientes[[#This Row],[tipoDeCliente]]="NORMAL","CONSULTORIA",BaseClientes[[#This Row],[tipoDeCliente]]="HIBRIDO","CONSULTORIA")</f>
        <v>CONSULTORIA</v>
      </c>
      <c r="S1176" s="68" t="s">
        <v>49</v>
      </c>
      <c r="T1176" s="68" t="s">
        <v>50</v>
      </c>
      <c r="U1176" s="68" t="s">
        <v>6972</v>
      </c>
      <c r="V1176" s="131">
        <v>5581982911091</v>
      </c>
      <c r="W1176" s="69">
        <v>45722</v>
      </c>
      <c r="X1176" s="69"/>
      <c r="Y1176" s="68" t="s">
        <v>7054</v>
      </c>
      <c r="Z1176" s="68" t="s">
        <v>7053</v>
      </c>
      <c r="AA1176" s="68" t="s">
        <v>3380</v>
      </c>
      <c r="AB1176" s="68" t="s">
        <v>3912</v>
      </c>
      <c r="AC1176" s="68"/>
      <c r="AD1176" s="68"/>
      <c r="AE1176" s="68" t="s">
        <v>176</v>
      </c>
      <c r="AF1176" s="72">
        <v>1</v>
      </c>
      <c r="AG1176" s="68">
        <v>10</v>
      </c>
      <c r="AH1176" s="68" t="s">
        <v>54</v>
      </c>
      <c r="AI1176" s="68" t="s">
        <v>56</v>
      </c>
      <c r="AJ1176" s="68" t="s">
        <v>54</v>
      </c>
      <c r="AK1176" s="68" t="str" cm="1">
        <f t="array" ref="AK11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6" s="69" t="s">
        <v>58</v>
      </c>
      <c r="AM1176" s="69"/>
    </row>
    <row r="1177" spans="1:39" ht="15" customHeight="1" x14ac:dyDescent="0.3">
      <c r="A1177" s="68">
        <v>1329</v>
      </c>
      <c r="B1177" s="68" t="s">
        <v>3381</v>
      </c>
      <c r="C1177" s="69">
        <v>32156</v>
      </c>
      <c r="D1177" s="69" t="s">
        <v>72</v>
      </c>
      <c r="E1177" s="71" t="str">
        <f t="shared" si="8"/>
        <v>100320251329</v>
      </c>
      <c r="F1177" s="68"/>
      <c r="G1177" s="68">
        <v>2358383</v>
      </c>
      <c r="H1177" s="68"/>
      <c r="I1177" s="68" t="s">
        <v>7055</v>
      </c>
      <c r="J1177" s="68" t="s">
        <v>7056</v>
      </c>
      <c r="K1177" s="108" t="s">
        <v>7057</v>
      </c>
      <c r="L1177" s="68" t="s">
        <v>7058</v>
      </c>
      <c r="M1177" s="68" t="s">
        <v>3381</v>
      </c>
      <c r="N1177" s="131">
        <v>5541992255810</v>
      </c>
      <c r="O1177" s="71"/>
      <c r="P1177" s="71"/>
      <c r="Q1177" s="68" t="s">
        <v>1749</v>
      </c>
      <c r="R1177" s="68" t="str" cm="1">
        <f t="array" ref="R1177">_xlfn.IFS(BaseClientes[[#This Row],[tipoDeCliente]]="ADVISOR","ADVISOR",BaseClientes[[#This Row],[tipoDeCliente]]="FAMILIA","RETENCAO",BaseClientes[[#This Row],[tipoDeCliente]]="RETENCAO","RETENCAO",BaseClientes[[#This Row],[tipoDeCliente]]="NORMAL","CONSULTORIA",BaseClientes[[#This Row],[tipoDeCliente]]="HIBRIDO","CONSULTORIA")</f>
        <v>CONSULTORIA</v>
      </c>
      <c r="S1177" s="68" t="s">
        <v>2064</v>
      </c>
      <c r="T1177" s="68" t="s">
        <v>2065</v>
      </c>
      <c r="U1177" s="68" t="s">
        <v>7059</v>
      </c>
      <c r="V1177" s="131">
        <v>5541992255810</v>
      </c>
      <c r="W1177" s="69">
        <v>45726</v>
      </c>
      <c r="X1177" s="69"/>
      <c r="Y1177" s="68" t="s">
        <v>7060</v>
      </c>
      <c r="Z1177" s="68" t="s">
        <v>7058</v>
      </c>
      <c r="AA1177" s="68" t="s">
        <v>3381</v>
      </c>
      <c r="AB1177" s="68" t="s">
        <v>3902</v>
      </c>
      <c r="AC1177" s="68"/>
      <c r="AD1177" s="68" t="s">
        <v>54</v>
      </c>
      <c r="AE1177" s="68" t="s">
        <v>176</v>
      </c>
      <c r="AF1177" s="72">
        <v>1</v>
      </c>
      <c r="AG1177" s="68">
        <v>10</v>
      </c>
      <c r="AH1177" s="68" t="s">
        <v>54</v>
      </c>
      <c r="AI1177" s="68" t="s">
        <v>56</v>
      </c>
      <c r="AJ1177" s="68" t="s">
        <v>54</v>
      </c>
      <c r="AK1177" s="68" t="str" cm="1">
        <f t="array" ref="AK11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7" s="69" t="s">
        <v>58</v>
      </c>
      <c r="AM1177" s="69"/>
    </row>
    <row r="1178" spans="1:39" ht="15" customHeight="1" x14ac:dyDescent="0.3">
      <c r="A1178" s="68">
        <v>1330</v>
      </c>
      <c r="B1178" s="68" t="s">
        <v>1634</v>
      </c>
      <c r="C1178" s="69">
        <v>32045</v>
      </c>
      <c r="D1178" s="68" t="s">
        <v>40</v>
      </c>
      <c r="E1178" s="71" t="str">
        <f t="shared" si="8"/>
        <v>110320251330</v>
      </c>
      <c r="F1178" s="68">
        <v>11439570</v>
      </c>
      <c r="G1178" s="68"/>
      <c r="H1178" s="68"/>
      <c r="I1178" s="68" t="s">
        <v>7092</v>
      </c>
      <c r="J1178" s="68" t="s">
        <v>1637</v>
      </c>
      <c r="K1178" s="105" t="s">
        <v>1638</v>
      </c>
      <c r="L1178" s="68" t="s">
        <v>7093</v>
      </c>
      <c r="M1178" s="68" t="s">
        <v>1634</v>
      </c>
      <c r="N1178" s="71">
        <v>5561981500927</v>
      </c>
      <c r="O1178" s="71"/>
      <c r="P1178" s="71" t="s">
        <v>42</v>
      </c>
      <c r="Q1178" s="68" t="s">
        <v>66</v>
      </c>
      <c r="R1178" s="68" t="str" cm="1">
        <f t="array" ref="R1178">_xlfn.IFS(BaseClientes[[#This Row],[tipoDeCliente]]="ADVISOR","ADVISOR",BaseClientes[[#This Row],[tipoDeCliente]]="FAMILIA","RETENCAO",BaseClientes[[#This Row],[tipoDeCliente]]="RETENCAO","RETENCAO",BaseClientes[[#This Row],[tipoDeCliente]]="NORMAL","CONSULTORIA",BaseClientes[[#This Row],[tipoDeCliente]]="HIBRIDO","CONSULTORIA")</f>
        <v>CONSULTORIA</v>
      </c>
      <c r="S1178" s="68" t="s">
        <v>1640</v>
      </c>
      <c r="T1178" s="68" t="s">
        <v>1641</v>
      </c>
      <c r="U1178" s="68" t="s">
        <v>1642</v>
      </c>
      <c r="V1178" s="71">
        <v>5561981500927</v>
      </c>
      <c r="W1178" s="69">
        <v>45727</v>
      </c>
      <c r="X1178" s="69"/>
      <c r="Y1178" s="68" t="s">
        <v>1639</v>
      </c>
      <c r="Z1178" s="68" t="s">
        <v>1636</v>
      </c>
      <c r="AA1178" s="68" t="s">
        <v>1634</v>
      </c>
      <c r="AB1178" s="68" t="s">
        <v>3912</v>
      </c>
      <c r="AC1178" s="68" t="s">
        <v>53</v>
      </c>
      <c r="AD1178" s="68" t="s">
        <v>54</v>
      </c>
      <c r="AE1178" s="68" t="s">
        <v>176</v>
      </c>
      <c r="AF1178" s="72">
        <v>1</v>
      </c>
      <c r="AG1178" s="68">
        <v>1</v>
      </c>
      <c r="AH1178" s="68" t="s">
        <v>54</v>
      </c>
      <c r="AI1178" s="68" t="s">
        <v>56</v>
      </c>
      <c r="AJ1178" s="68" t="s">
        <v>54</v>
      </c>
      <c r="AK1178" s="68" t="str" cm="1">
        <f t="array" ref="AK11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8" s="69" t="s">
        <v>58</v>
      </c>
      <c r="AM1178" s="69"/>
    </row>
    <row r="1179" spans="1:39" ht="15" customHeight="1" x14ac:dyDescent="0.3">
      <c r="A1179" s="68">
        <v>1331</v>
      </c>
      <c r="B1179" s="68" t="s">
        <v>3382</v>
      </c>
      <c r="C1179" s="69">
        <v>25913</v>
      </c>
      <c r="D1179" s="69" t="s">
        <v>72</v>
      </c>
      <c r="E1179" s="71" t="str">
        <f t="shared" si="8"/>
        <v>100320251331</v>
      </c>
      <c r="F1179" s="68"/>
      <c r="G1179" s="68">
        <v>8512858</v>
      </c>
      <c r="H1179" s="68"/>
      <c r="I1179" s="68" t="s">
        <v>7062</v>
      </c>
      <c r="J1179" s="68" t="s">
        <v>7063</v>
      </c>
      <c r="K1179" s="105" t="s">
        <v>7064</v>
      </c>
      <c r="L1179" s="68" t="s">
        <v>7065</v>
      </c>
      <c r="M1179" s="68" t="s">
        <v>3382</v>
      </c>
      <c r="N1179" s="131">
        <v>5521974918624</v>
      </c>
      <c r="O1179" s="71"/>
      <c r="P1179" s="71"/>
      <c r="Q1179" s="68" t="s">
        <v>1749</v>
      </c>
      <c r="R1179" s="68" t="str" cm="1">
        <f t="array" ref="R1179">_xlfn.IFS(BaseClientes[[#This Row],[tipoDeCliente]]="ADVISOR","ADVISOR",BaseClientes[[#This Row],[tipoDeCliente]]="FAMILIA","RETENCAO",BaseClientes[[#This Row],[tipoDeCliente]]="RETENCAO","RETENCAO",BaseClientes[[#This Row],[tipoDeCliente]]="NORMAL","CONSULTORIA",BaseClientes[[#This Row],[tipoDeCliente]]="HIBRIDO","CONSULTORIA")</f>
        <v>CONSULTORIA</v>
      </c>
      <c r="S1179" s="68" t="s">
        <v>470</v>
      </c>
      <c r="T1179" s="68" t="s">
        <v>434</v>
      </c>
      <c r="U1179" s="68" t="s">
        <v>7066</v>
      </c>
      <c r="V1179" s="131">
        <v>5521974918624</v>
      </c>
      <c r="W1179" s="69">
        <v>45726</v>
      </c>
      <c r="X1179" s="69"/>
      <c r="Y1179" s="68" t="s">
        <v>7067</v>
      </c>
      <c r="Z1179" s="68" t="s">
        <v>7065</v>
      </c>
      <c r="AA1179" s="68" t="s">
        <v>3382</v>
      </c>
      <c r="AB1179" s="68" t="s">
        <v>6445</v>
      </c>
      <c r="AC1179" s="68"/>
      <c r="AD1179" s="68" t="s">
        <v>54</v>
      </c>
      <c r="AE1179" s="68" t="s">
        <v>176</v>
      </c>
      <c r="AF1179" s="72">
        <v>1</v>
      </c>
      <c r="AG1179" s="68">
        <v>10</v>
      </c>
      <c r="AH1179" s="68" t="s">
        <v>54</v>
      </c>
      <c r="AI1179" s="68" t="s">
        <v>56</v>
      </c>
      <c r="AJ1179" s="68" t="s">
        <v>54</v>
      </c>
      <c r="AK1179" s="68" t="str" cm="1">
        <f t="array" ref="AK11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9" s="69" t="s">
        <v>58</v>
      </c>
      <c r="AM1179" s="69"/>
    </row>
    <row r="1180" spans="1:39" ht="15" customHeight="1" x14ac:dyDescent="0.3">
      <c r="A1180" s="68">
        <v>1332</v>
      </c>
      <c r="B1180" s="68" t="s">
        <v>7106</v>
      </c>
      <c r="C1180" s="69">
        <v>21279</v>
      </c>
      <c r="D1180" s="69" t="s">
        <v>72</v>
      </c>
      <c r="E1180" s="71" t="str">
        <f t="shared" si="8"/>
        <v>120320251332</v>
      </c>
      <c r="F1180" s="68">
        <v>2042799</v>
      </c>
      <c r="G1180" s="68"/>
      <c r="H1180" s="68"/>
      <c r="I1180" s="68" t="s">
        <v>42</v>
      </c>
      <c r="J1180" s="68" t="s">
        <v>7107</v>
      </c>
      <c r="K1180" s="66" t="s">
        <v>7108</v>
      </c>
      <c r="L1180" s="68" t="s">
        <v>7109</v>
      </c>
      <c r="M1180" s="68" t="s">
        <v>7106</v>
      </c>
      <c r="N1180" s="131">
        <v>5581991792881</v>
      </c>
      <c r="O1180" s="71" t="s">
        <v>65</v>
      </c>
      <c r="P1180" s="71"/>
      <c r="Q1180" s="68" t="s">
        <v>1073</v>
      </c>
      <c r="R1180" s="68" t="str" cm="1">
        <f t="array" ref="R1180">_xlfn.IFS(BaseClientes[[#This Row],[tipoDeCliente]]="ADVISOR","ADVISOR",BaseClientes[[#This Row],[tipoDeCliente]]="FAMILIA","RETENCAO",BaseClientes[[#This Row],[tipoDeCliente]]="RETENCAO","RETENCAO",BaseClientes[[#This Row],[tipoDeCliente]]="NORMAL","CONSULTORIA",BaseClientes[[#This Row],[tipoDeCliente]]="HIBRIDO","CONSULTORIA")</f>
        <v>RETENCAO</v>
      </c>
      <c r="S1180" s="68" t="s">
        <v>7110</v>
      </c>
      <c r="T1180" s="68" t="s">
        <v>50</v>
      </c>
      <c r="U1180" s="68" t="s">
        <v>824</v>
      </c>
      <c r="V1180" s="131">
        <v>5581991792881</v>
      </c>
      <c r="W1180" s="69">
        <v>45728</v>
      </c>
      <c r="X1180" s="69"/>
      <c r="Y1180" s="68" t="s">
        <v>1073</v>
      </c>
      <c r="Z1180" s="68" t="s">
        <v>7109</v>
      </c>
      <c r="AA1180" s="68" t="s">
        <v>7106</v>
      </c>
      <c r="AB1180" s="68" t="s">
        <v>3899</v>
      </c>
      <c r="AC1180" s="68"/>
      <c r="AD1180" s="68"/>
      <c r="AE1180" s="68" t="s">
        <v>55</v>
      </c>
      <c r="AF1180" s="72">
        <v>1</v>
      </c>
      <c r="AG1180" s="68"/>
      <c r="AH1180" s="68" t="s">
        <v>56</v>
      </c>
      <c r="AI1180" s="68" t="s">
        <v>56</v>
      </c>
      <c r="AJ1180" s="68" t="s">
        <v>56</v>
      </c>
      <c r="AK1180" s="68" t="str" cm="1">
        <f t="array" ref="AK11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0" s="69" t="s">
        <v>69</v>
      </c>
      <c r="AM1180" s="69">
        <v>45884</v>
      </c>
    </row>
    <row r="1181" spans="1:39" ht="15" customHeight="1" x14ac:dyDescent="0.3">
      <c r="A1181" s="68">
        <v>1333</v>
      </c>
      <c r="B1181" s="68" t="s">
        <v>3436</v>
      </c>
      <c r="C1181" s="69">
        <v>16706</v>
      </c>
      <c r="D1181" s="69" t="s">
        <v>72</v>
      </c>
      <c r="E1181" s="71" t="str">
        <f t="shared" si="8"/>
        <v>120320251333</v>
      </c>
      <c r="F1181" s="68">
        <v>15426371</v>
      </c>
      <c r="G1181" s="68"/>
      <c r="H1181" s="68"/>
      <c r="I1181" s="187" t="s">
        <v>7099</v>
      </c>
      <c r="J1181" s="68" t="s">
        <v>7100</v>
      </c>
      <c r="K1181" s="108" t="s">
        <v>7101</v>
      </c>
      <c r="L1181" s="68" t="s">
        <v>7102</v>
      </c>
      <c r="M1181" s="68" t="s">
        <v>3436</v>
      </c>
      <c r="N1181" s="131">
        <v>5581986468226</v>
      </c>
      <c r="O1181" s="71" t="s">
        <v>65</v>
      </c>
      <c r="P1181" s="71"/>
      <c r="Q1181" s="68" t="s">
        <v>66</v>
      </c>
      <c r="R1181" s="68" t="str" cm="1">
        <f t="array" ref="R1181">_xlfn.IFS(BaseClientes[[#This Row],[tipoDeCliente]]="ADVISOR","ADVISOR",BaseClientes[[#This Row],[tipoDeCliente]]="FAMILIA","RETENCAO",BaseClientes[[#This Row],[tipoDeCliente]]="RETENCAO","RETENCAO",BaseClientes[[#This Row],[tipoDeCliente]]="NORMAL","CONSULTORIA",BaseClientes[[#This Row],[tipoDeCliente]]="HIBRIDO","CONSULTORIA")</f>
        <v>RETENCAO</v>
      </c>
      <c r="S1181" s="68" t="s">
        <v>4067</v>
      </c>
      <c r="T1181" s="68" t="s">
        <v>50</v>
      </c>
      <c r="U1181" s="68" t="s">
        <v>7103</v>
      </c>
      <c r="V1181" s="71">
        <v>5581986468226</v>
      </c>
      <c r="W1181" s="69">
        <v>45728</v>
      </c>
      <c r="X1181" s="69"/>
      <c r="Y1181" s="68" t="s">
        <v>7104</v>
      </c>
      <c r="Z1181" s="68" t="s">
        <v>7102</v>
      </c>
      <c r="AA1181" s="68" t="s">
        <v>3436</v>
      </c>
      <c r="AB1181" s="68" t="s">
        <v>7105</v>
      </c>
      <c r="AC1181" s="68"/>
      <c r="AD1181" s="68"/>
      <c r="AE1181" s="68" t="s">
        <v>68</v>
      </c>
      <c r="AF1181" s="72">
        <v>0</v>
      </c>
      <c r="AG1181" s="68"/>
      <c r="AH1181" s="68" t="s">
        <v>56</v>
      </c>
      <c r="AI1181" s="68" t="s">
        <v>56</v>
      </c>
      <c r="AJ1181" s="68" t="s">
        <v>56</v>
      </c>
      <c r="AK1181" s="68" t="str" cm="1">
        <f t="array" ref="AK11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1" s="69" t="s">
        <v>58</v>
      </c>
      <c r="AM1181" s="69"/>
    </row>
    <row r="1182" spans="1:39" ht="15" customHeight="1" x14ac:dyDescent="0.3">
      <c r="A1182" s="68">
        <v>1334</v>
      </c>
      <c r="B1182" s="68" t="s">
        <v>3437</v>
      </c>
      <c r="C1182" s="69">
        <v>25768</v>
      </c>
      <c r="D1182" s="69" t="s">
        <v>72</v>
      </c>
      <c r="E1182" s="71" t="str">
        <f t="shared" si="8"/>
        <v>120320251334</v>
      </c>
      <c r="F1182" s="68">
        <v>15426342</v>
      </c>
      <c r="G1182" s="68"/>
      <c r="H1182" s="68"/>
      <c r="I1182" s="187" t="s">
        <v>7111</v>
      </c>
      <c r="J1182" s="68" t="s">
        <v>7112</v>
      </c>
      <c r="K1182" s="108" t="s">
        <v>7113</v>
      </c>
      <c r="L1182" s="68" t="s">
        <v>7114</v>
      </c>
      <c r="M1182" s="68" t="s">
        <v>3437</v>
      </c>
      <c r="N1182" s="131">
        <v>5581988037647</v>
      </c>
      <c r="O1182" s="71" t="s">
        <v>65</v>
      </c>
      <c r="P1182" s="71"/>
      <c r="Q1182" s="68" t="s">
        <v>66</v>
      </c>
      <c r="R1182" s="68" t="str" cm="1">
        <f t="array" ref="R1182">_xlfn.IFS(BaseClientes[[#This Row],[tipoDeCliente]]="ADVISOR","ADVISOR",BaseClientes[[#This Row],[tipoDeCliente]]="FAMILIA","RETENCAO",BaseClientes[[#This Row],[tipoDeCliente]]="RETENCAO","RETENCAO",BaseClientes[[#This Row],[tipoDeCliente]]="NORMAL","CONSULTORIA",BaseClientes[[#This Row],[tipoDeCliente]]="HIBRIDO","CONSULTORIA")</f>
        <v>RETENCAO</v>
      </c>
      <c r="S1182" s="68" t="s">
        <v>4067</v>
      </c>
      <c r="T1182" s="68" t="s">
        <v>50</v>
      </c>
      <c r="U1182" s="68" t="s">
        <v>7103</v>
      </c>
      <c r="V1182" s="131">
        <v>5581988037647</v>
      </c>
      <c r="W1182" s="69">
        <v>45728</v>
      </c>
      <c r="X1182" s="69"/>
      <c r="Y1182" s="68" t="s">
        <v>7115</v>
      </c>
      <c r="Z1182" s="68" t="s">
        <v>7114</v>
      </c>
      <c r="AA1182" s="68" t="s">
        <v>3437</v>
      </c>
      <c r="AB1182" s="68" t="s">
        <v>4520</v>
      </c>
      <c r="AC1182" s="68"/>
      <c r="AD1182" s="68"/>
      <c r="AE1182" s="68" t="s">
        <v>68</v>
      </c>
      <c r="AF1182" s="72">
        <v>0</v>
      </c>
      <c r="AG1182" s="68"/>
      <c r="AH1182" s="68" t="s">
        <v>56</v>
      </c>
      <c r="AI1182" s="68" t="s">
        <v>56</v>
      </c>
      <c r="AJ1182" s="68" t="s">
        <v>56</v>
      </c>
      <c r="AK1182" s="68" t="str" cm="1">
        <f t="array" ref="AK11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2" s="69" t="s">
        <v>58</v>
      </c>
      <c r="AM1182" s="69"/>
    </row>
    <row r="1183" spans="1:39" ht="15" customHeight="1" x14ac:dyDescent="0.3">
      <c r="A1183" s="68">
        <v>1335</v>
      </c>
      <c r="B1183" s="68" t="s">
        <v>3222</v>
      </c>
      <c r="C1183" s="69">
        <v>37138</v>
      </c>
      <c r="D1183" s="69" t="s">
        <v>40</v>
      </c>
      <c r="E1183" s="71" t="str">
        <f t="shared" si="8"/>
        <v>030420241335</v>
      </c>
      <c r="F1183" s="68"/>
      <c r="G1183" s="1">
        <v>3868429</v>
      </c>
      <c r="H1183" s="68"/>
      <c r="I1183" s="68" t="s">
        <v>5678</v>
      </c>
      <c r="J1183" s="68" t="s">
        <v>5675</v>
      </c>
      <c r="K1183" s="105" t="s">
        <v>5676</v>
      </c>
      <c r="L1183" s="68" t="s">
        <v>5677</v>
      </c>
      <c r="M1183" s="68" t="s">
        <v>3222</v>
      </c>
      <c r="N1183" s="71">
        <v>5581999992271</v>
      </c>
      <c r="O1183" s="71"/>
      <c r="P1183" s="71" t="s">
        <v>5679</v>
      </c>
      <c r="Q1183" s="68" t="s">
        <v>1749</v>
      </c>
      <c r="R1183" s="68" t="str" cm="1">
        <f t="array" ref="R1183">_xlfn.IFS(BaseClientes[[#This Row],[tipoDeCliente]]="ADVISOR","ADVISOR",BaseClientes[[#This Row],[tipoDeCliente]]="FAMILIA","RETENCAO",BaseClientes[[#This Row],[tipoDeCliente]]="RETENCAO","RETENCAO",BaseClientes[[#This Row],[tipoDeCliente]]="NORMAL","CONSULTORIA",BaseClientes[[#This Row],[tipoDeCliente]]="HIBRIDO","CONSULTORIA")</f>
        <v>CONSULTORIA</v>
      </c>
      <c r="S1183" s="68" t="s">
        <v>49</v>
      </c>
      <c r="T1183" s="68" t="s">
        <v>50</v>
      </c>
      <c r="U1183" s="68" t="s">
        <v>2666</v>
      </c>
      <c r="V1183" s="71">
        <v>5581999992271</v>
      </c>
      <c r="W1183" s="69">
        <v>45385</v>
      </c>
      <c r="X1183" s="69"/>
      <c r="Y1183" s="68" t="s">
        <v>3746</v>
      </c>
      <c r="Z1183" s="68" t="s">
        <v>5677</v>
      </c>
      <c r="AA1183" s="68" t="s">
        <v>3222</v>
      </c>
      <c r="AB1183" s="68" t="s">
        <v>151</v>
      </c>
      <c r="AC1183" s="68"/>
      <c r="AD1183" s="68" t="s">
        <v>56</v>
      </c>
      <c r="AE1183" s="68" t="s">
        <v>176</v>
      </c>
      <c r="AF1183" s="72">
        <v>1</v>
      </c>
      <c r="AG1183" s="68">
        <v>8</v>
      </c>
      <c r="AH1183" s="68" t="s">
        <v>54</v>
      </c>
      <c r="AI1183" s="68" t="s">
        <v>54</v>
      </c>
      <c r="AJ1183" s="68" t="s">
        <v>54</v>
      </c>
      <c r="AK1183" s="68" t="str" cm="1">
        <f t="array" ref="AK11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3" s="69" t="s">
        <v>58</v>
      </c>
      <c r="AM1183" s="69"/>
    </row>
    <row r="1184" spans="1:39" ht="15" customHeight="1" x14ac:dyDescent="0.3">
      <c r="A1184" s="68">
        <v>1336</v>
      </c>
      <c r="B1184" s="68" t="s">
        <v>3386</v>
      </c>
      <c r="C1184" s="69">
        <v>31623</v>
      </c>
      <c r="D1184" s="69" t="s">
        <v>72</v>
      </c>
      <c r="E1184" s="71" t="str">
        <f t="shared" si="8"/>
        <v>120320251336</v>
      </c>
      <c r="F1184" s="68">
        <v>3570752</v>
      </c>
      <c r="G1184" s="68"/>
      <c r="H1184" s="68"/>
      <c r="I1184" s="68" t="s">
        <v>7094</v>
      </c>
      <c r="J1184" s="68" t="s">
        <v>4380</v>
      </c>
      <c r="K1184" s="105" t="s">
        <v>7095</v>
      </c>
      <c r="L1184" s="68" t="s">
        <v>7096</v>
      </c>
      <c r="M1184" s="68" t="s">
        <v>3386</v>
      </c>
      <c r="N1184" s="131">
        <v>5511941304566</v>
      </c>
      <c r="O1184" s="71"/>
      <c r="P1184" s="71"/>
      <c r="Q1184" s="68" t="s">
        <v>5705</v>
      </c>
      <c r="R1184" s="68" t="str" cm="1">
        <f t="array" ref="R1184">_xlfn.IFS(BaseClientes[[#This Row],[tipoDeCliente]]="ADVISOR","ADVISOR",BaseClientes[[#This Row],[tipoDeCliente]]="FAMILIA","RETENCAO",BaseClientes[[#This Row],[tipoDeCliente]]="RETENCAO","RETENCAO",BaseClientes[[#This Row],[tipoDeCliente]]="NORMAL","CONSULTORIA",BaseClientes[[#This Row],[tipoDeCliente]]="HIBRIDO","CONSULTORIA")</f>
        <v>CONSULTORIA</v>
      </c>
      <c r="S1184" s="68" t="s">
        <v>2799</v>
      </c>
      <c r="T1184" s="68" t="s">
        <v>185</v>
      </c>
      <c r="U1184" s="68" t="s">
        <v>7097</v>
      </c>
      <c r="V1184" s="131">
        <v>5511941304566</v>
      </c>
      <c r="W1184" s="69">
        <v>45728</v>
      </c>
      <c r="X1184" s="69"/>
      <c r="Y1184" s="68" t="s">
        <v>7098</v>
      </c>
      <c r="Z1184" s="68" t="s">
        <v>7096</v>
      </c>
      <c r="AA1184" s="68" t="s">
        <v>3386</v>
      </c>
      <c r="AB1184" s="68" t="s">
        <v>3902</v>
      </c>
      <c r="AC1184" s="68"/>
      <c r="AD1184" s="68" t="s">
        <v>54</v>
      </c>
      <c r="AE1184" s="68" t="s">
        <v>176</v>
      </c>
      <c r="AF1184" s="72">
        <v>1</v>
      </c>
      <c r="AG1184" s="68">
        <v>10</v>
      </c>
      <c r="AH1184" s="68" t="s">
        <v>54</v>
      </c>
      <c r="AI1184" s="68" t="s">
        <v>56</v>
      </c>
      <c r="AJ1184" s="68" t="s">
        <v>54</v>
      </c>
      <c r="AK1184" s="68" t="str" cm="1">
        <f t="array" ref="AK11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4" s="69" t="s">
        <v>58</v>
      </c>
      <c r="AM1184" s="69"/>
    </row>
    <row r="1185" spans="1:39" ht="15" customHeight="1" x14ac:dyDescent="0.3">
      <c r="A1185" s="68">
        <v>1337</v>
      </c>
      <c r="B1185" s="68" t="s">
        <v>3385</v>
      </c>
      <c r="C1185" s="69">
        <v>29341</v>
      </c>
      <c r="D1185" s="69" t="s">
        <v>72</v>
      </c>
      <c r="E1185" s="71" t="str">
        <f t="shared" si="8"/>
        <v>110320251337</v>
      </c>
      <c r="F1185" s="68">
        <v>17795353</v>
      </c>
      <c r="G1185" s="68"/>
      <c r="H1185" s="68"/>
      <c r="I1185" s="68" t="s">
        <v>7088</v>
      </c>
      <c r="J1185" s="68" t="s">
        <v>7089</v>
      </c>
      <c r="K1185" s="105" t="s">
        <v>7090</v>
      </c>
      <c r="L1185" s="68" t="s">
        <v>7091</v>
      </c>
      <c r="M1185" s="68" t="s">
        <v>3385</v>
      </c>
      <c r="N1185" s="131">
        <v>5581987871030</v>
      </c>
      <c r="O1185" s="71"/>
      <c r="P1185" s="71"/>
      <c r="Q1185" s="68" t="s">
        <v>66</v>
      </c>
      <c r="R1185" s="68" t="str" cm="1">
        <f t="array" ref="R1185">_xlfn.IFS(BaseClientes[[#This Row],[tipoDeCliente]]="ADVISOR","ADVISOR",BaseClientes[[#This Row],[tipoDeCliente]]="FAMILIA","RETENCAO",BaseClientes[[#This Row],[tipoDeCliente]]="RETENCAO","RETENCAO",BaseClientes[[#This Row],[tipoDeCliente]]="NORMAL","CONSULTORIA",BaseClientes[[#This Row],[tipoDeCliente]]="HIBRIDO","CONSULTORIA")</f>
        <v>CONSULTORIA</v>
      </c>
      <c r="S1185" s="68" t="s">
        <v>2290</v>
      </c>
      <c r="T1185" s="68" t="s">
        <v>185</v>
      </c>
      <c r="U1185" s="68" t="s">
        <v>6956</v>
      </c>
      <c r="V1185" s="131">
        <v>5581987871030</v>
      </c>
      <c r="W1185" s="69">
        <v>45727</v>
      </c>
      <c r="X1185" s="69"/>
      <c r="Y1185" s="68" t="s">
        <v>4063</v>
      </c>
      <c r="Z1185" s="68" t="s">
        <v>7091</v>
      </c>
      <c r="AA1185" s="68" t="s">
        <v>3385</v>
      </c>
      <c r="AB1185" s="68" t="s">
        <v>6957</v>
      </c>
      <c r="AC1185" s="68"/>
      <c r="AD1185" s="68"/>
      <c r="AE1185" s="68" t="s">
        <v>176</v>
      </c>
      <c r="AF1185" s="72">
        <v>1</v>
      </c>
      <c r="AG1185" s="68">
        <v>7</v>
      </c>
      <c r="AH1185" s="68" t="s">
        <v>54</v>
      </c>
      <c r="AI1185" s="68" t="s">
        <v>56</v>
      </c>
      <c r="AJ1185" s="68" t="s">
        <v>54</v>
      </c>
      <c r="AK1185" s="68" t="str" cm="1">
        <f t="array" ref="AK11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5" s="69" t="s">
        <v>58</v>
      </c>
      <c r="AM1185" s="69"/>
    </row>
    <row r="1186" spans="1:39" ht="15" customHeight="1" x14ac:dyDescent="0.3">
      <c r="A1186" s="68">
        <v>1338</v>
      </c>
      <c r="B1186" s="68" t="s">
        <v>7116</v>
      </c>
      <c r="C1186" s="69">
        <v>31041</v>
      </c>
      <c r="D1186" s="69" t="s">
        <v>40</v>
      </c>
      <c r="E1186" s="71" t="str">
        <f t="shared" si="8"/>
        <v>130320251338</v>
      </c>
      <c r="F1186" s="68">
        <v>15137266</v>
      </c>
      <c r="G1186" s="68"/>
      <c r="H1186" s="68">
        <v>7730152</v>
      </c>
      <c r="I1186" s="68" t="s">
        <v>7117</v>
      </c>
      <c r="J1186" s="68" t="s">
        <v>7118</v>
      </c>
      <c r="K1186" s="108" t="s">
        <v>2745</v>
      </c>
      <c r="L1186" s="68" t="s">
        <v>7119</v>
      </c>
      <c r="M1186" s="68" t="s">
        <v>2742</v>
      </c>
      <c r="N1186" s="131">
        <v>5581987852125</v>
      </c>
      <c r="O1186" s="71" t="s">
        <v>65</v>
      </c>
      <c r="P1186" s="71"/>
      <c r="Q1186" s="68" t="s">
        <v>66</v>
      </c>
      <c r="R1186" s="68" t="str" cm="1">
        <f t="array" ref="R1186">_xlfn.IFS(BaseClientes[[#This Row],[tipoDeCliente]]="ADVISOR","ADVISOR",BaseClientes[[#This Row],[tipoDeCliente]]="FAMILIA","RETENCAO",BaseClientes[[#This Row],[tipoDeCliente]]="RETENCAO","RETENCAO",BaseClientes[[#This Row],[tipoDeCliente]]="NORMAL","CONSULTORIA",BaseClientes[[#This Row],[tipoDeCliente]]="HIBRIDO","CONSULTORIA")</f>
        <v>CONSULTORIA</v>
      </c>
      <c r="S1186" s="68" t="s">
        <v>317</v>
      </c>
      <c r="T1186" s="68" t="s">
        <v>50</v>
      </c>
      <c r="U1186" s="68" t="s">
        <v>7120</v>
      </c>
      <c r="V1186" s="71">
        <v>5581987852125</v>
      </c>
      <c r="W1186" s="69">
        <v>45729</v>
      </c>
      <c r="X1186" s="69"/>
      <c r="Y1186" s="68" t="s">
        <v>2746</v>
      </c>
      <c r="Z1186" s="68" t="s">
        <v>2743</v>
      </c>
      <c r="AA1186" s="68" t="s">
        <v>2742</v>
      </c>
      <c r="AB1186" s="68"/>
      <c r="AC1186" s="68"/>
      <c r="AD1186" s="68"/>
      <c r="AE1186" s="68" t="s">
        <v>176</v>
      </c>
      <c r="AF1186" s="72">
        <v>1</v>
      </c>
      <c r="AG1186" s="68">
        <v>2</v>
      </c>
      <c r="AH1186" s="68" t="s">
        <v>54</v>
      </c>
      <c r="AI1186" s="68" t="s">
        <v>54</v>
      </c>
      <c r="AJ1186" s="68" t="s">
        <v>54</v>
      </c>
      <c r="AK1186" s="68" t="str" cm="1">
        <f t="array" ref="AK11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6" s="69" t="s">
        <v>58</v>
      </c>
      <c r="AM1186" s="69"/>
    </row>
    <row r="1187" spans="1:39" ht="15" customHeight="1" x14ac:dyDescent="0.3">
      <c r="A1187" s="68">
        <v>1339</v>
      </c>
      <c r="B1187" s="68" t="s">
        <v>3357</v>
      </c>
      <c r="C1187" s="69">
        <v>31503</v>
      </c>
      <c r="D1187" s="69" t="s">
        <v>40</v>
      </c>
      <c r="E1187" s="71" t="str">
        <f t="shared" si="8"/>
        <v>220120251339</v>
      </c>
      <c r="F1187" s="68"/>
      <c r="G1187" s="68">
        <v>8409325</v>
      </c>
      <c r="H1187" s="68"/>
      <c r="I1187" s="68" t="s">
        <v>6876</v>
      </c>
      <c r="J1187" s="68" t="s">
        <v>6877</v>
      </c>
      <c r="K1187" s="105" t="s">
        <v>6878</v>
      </c>
      <c r="L1187" s="68" t="s">
        <v>6879</v>
      </c>
      <c r="M1187" s="68" t="s">
        <v>3357</v>
      </c>
      <c r="N1187" s="131">
        <v>5511996700809</v>
      </c>
      <c r="O1187" s="71"/>
      <c r="P1187" s="71"/>
      <c r="Q1187" s="68" t="s">
        <v>1749</v>
      </c>
      <c r="R1187" s="68" t="str" cm="1">
        <f t="array" ref="R1187">_xlfn.IFS(BaseClientes[[#This Row],[tipoDeCliente]]="ADVISOR","ADVISOR",BaseClientes[[#This Row],[tipoDeCliente]]="FAMILIA","RETENCAO",BaseClientes[[#This Row],[tipoDeCliente]]="RETENCAO","RETENCAO",BaseClientes[[#This Row],[tipoDeCliente]]="NORMAL","CONSULTORIA",BaseClientes[[#This Row],[tipoDeCliente]]="HIBRIDO","CONSULTORIA")</f>
        <v>CONSULTORIA</v>
      </c>
      <c r="S1187" s="68" t="s">
        <v>6880</v>
      </c>
      <c r="T1187" s="68" t="s">
        <v>185</v>
      </c>
      <c r="U1187" s="68" t="s">
        <v>6881</v>
      </c>
      <c r="V1187" s="131">
        <v>5511996700809</v>
      </c>
      <c r="W1187" s="69">
        <v>45679</v>
      </c>
      <c r="X1187" s="69"/>
      <c r="Y1187" s="68" t="s">
        <v>3866</v>
      </c>
      <c r="Z1187" s="68" t="s">
        <v>6879</v>
      </c>
      <c r="AA1187" s="68" t="s">
        <v>3357</v>
      </c>
      <c r="AB1187" s="68" t="s">
        <v>847</v>
      </c>
      <c r="AC1187" s="68"/>
      <c r="AD1187" s="68" t="s">
        <v>54</v>
      </c>
      <c r="AE1187" s="68" t="s">
        <v>176</v>
      </c>
      <c r="AF1187" s="72">
        <v>1</v>
      </c>
      <c r="AG1187" s="68">
        <v>9</v>
      </c>
      <c r="AH1187" s="68" t="s">
        <v>54</v>
      </c>
      <c r="AI1187" s="68" t="s">
        <v>56</v>
      </c>
      <c r="AJ1187" s="68" t="s">
        <v>54</v>
      </c>
      <c r="AK1187" s="68" t="str" cm="1">
        <f t="array" ref="AK11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7" s="69" t="s">
        <v>58</v>
      </c>
      <c r="AM1187" s="69"/>
    </row>
    <row r="1188" spans="1:39" ht="15" customHeight="1" x14ac:dyDescent="0.3">
      <c r="A1188" s="68">
        <v>1340</v>
      </c>
      <c r="B1188" s="68" t="s">
        <v>3382</v>
      </c>
      <c r="C1188" s="69">
        <v>25913</v>
      </c>
      <c r="D1188" s="69" t="s">
        <v>72</v>
      </c>
      <c r="E1188" s="71" t="str">
        <f t="shared" si="8"/>
        <v>100320251340</v>
      </c>
      <c r="F1188" s="68"/>
      <c r="G1188" s="68">
        <v>8522109</v>
      </c>
      <c r="H1188" s="68"/>
      <c r="I1188" s="68" t="s">
        <v>7068</v>
      </c>
      <c r="J1188" s="68" t="s">
        <v>7063</v>
      </c>
      <c r="K1188" s="70" t="s">
        <v>7064</v>
      </c>
      <c r="L1188" s="68" t="s">
        <v>7069</v>
      </c>
      <c r="M1188" s="68" t="s">
        <v>3382</v>
      </c>
      <c r="N1188" s="131">
        <v>5521974918624</v>
      </c>
      <c r="O1188" s="71"/>
      <c r="P1188" s="71"/>
      <c r="Q1188" s="68" t="s">
        <v>1749</v>
      </c>
      <c r="R1188" s="68" t="str" cm="1">
        <f t="array" ref="R1188">_xlfn.IFS(BaseClientes[[#This Row],[tipoDeCliente]]="ADVISOR","ADVISOR",BaseClientes[[#This Row],[tipoDeCliente]]="FAMILIA","RETENCAO",BaseClientes[[#This Row],[tipoDeCliente]]="RETENCAO","RETENCAO",BaseClientes[[#This Row],[tipoDeCliente]]="NORMAL","CONSULTORIA",BaseClientes[[#This Row],[tipoDeCliente]]="HIBRIDO","CONSULTORIA")</f>
        <v>CONSULTORIA</v>
      </c>
      <c r="S1188" s="68" t="s">
        <v>470</v>
      </c>
      <c r="T1188" s="68" t="s">
        <v>434</v>
      </c>
      <c r="U1188" s="68" t="s">
        <v>7066</v>
      </c>
      <c r="V1188" s="131">
        <v>5521974918624</v>
      </c>
      <c r="W1188" s="69">
        <v>45726</v>
      </c>
      <c r="X1188" s="69"/>
      <c r="Y1188" s="68" t="s">
        <v>7067</v>
      </c>
      <c r="Z1188" s="68" t="s">
        <v>7065</v>
      </c>
      <c r="AA1188" s="68" t="s">
        <v>3382</v>
      </c>
      <c r="AB1188" s="68" t="s">
        <v>6445</v>
      </c>
      <c r="AC1188" s="68"/>
      <c r="AD1188" s="68" t="s">
        <v>54</v>
      </c>
      <c r="AE1188" s="68" t="s">
        <v>176</v>
      </c>
      <c r="AF1188" s="72">
        <v>1</v>
      </c>
      <c r="AG1188" s="68">
        <v>10</v>
      </c>
      <c r="AH1188" s="68" t="s">
        <v>54</v>
      </c>
      <c r="AI1188" s="68" t="s">
        <v>56</v>
      </c>
      <c r="AJ1188" s="68" t="s">
        <v>54</v>
      </c>
      <c r="AK1188" s="68" t="str" cm="1">
        <f t="array" ref="AK11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8" s="69" t="s">
        <v>58</v>
      </c>
      <c r="AM1188" s="69"/>
    </row>
    <row r="1189" spans="1:39" ht="15" customHeight="1" x14ac:dyDescent="0.3">
      <c r="A1189" s="68">
        <v>1341</v>
      </c>
      <c r="B1189" s="68" t="s">
        <v>3384</v>
      </c>
      <c r="C1189" s="69">
        <v>35459</v>
      </c>
      <c r="D1189" s="69" t="s">
        <v>72</v>
      </c>
      <c r="E1189" s="71" t="str">
        <f t="shared" si="8"/>
        <v>110320251341</v>
      </c>
      <c r="F1189" s="68"/>
      <c r="G1189" s="68">
        <v>8525054</v>
      </c>
      <c r="H1189" s="68"/>
      <c r="I1189" s="68" t="s">
        <v>7076</v>
      </c>
      <c r="J1189" s="68" t="s">
        <v>7077</v>
      </c>
      <c r="K1189" s="105" t="s">
        <v>7078</v>
      </c>
      <c r="L1189" s="68" t="s">
        <v>7079</v>
      </c>
      <c r="M1189" s="68" t="s">
        <v>3384</v>
      </c>
      <c r="N1189" s="131">
        <v>5511998758808</v>
      </c>
      <c r="O1189" s="71"/>
      <c r="P1189" s="71"/>
      <c r="Q1189" s="68" t="s">
        <v>66</v>
      </c>
      <c r="R1189" s="68" t="str" cm="1">
        <f t="array" ref="R1189">_xlfn.IFS(BaseClientes[[#This Row],[tipoDeCliente]]="ADVISOR","ADVISOR",BaseClientes[[#This Row],[tipoDeCliente]]="FAMILIA","RETENCAO",BaseClientes[[#This Row],[tipoDeCliente]]="RETENCAO","RETENCAO",BaseClientes[[#This Row],[tipoDeCliente]]="NORMAL","CONSULTORIA",BaseClientes[[#This Row],[tipoDeCliente]]="HIBRIDO","CONSULTORIA")</f>
        <v>CONSULTORIA</v>
      </c>
      <c r="S1189" s="68" t="s">
        <v>2799</v>
      </c>
      <c r="T1189" s="68" t="s">
        <v>185</v>
      </c>
      <c r="U1189" s="68" t="s">
        <v>7080</v>
      </c>
      <c r="V1189" s="131">
        <v>5511998758808</v>
      </c>
      <c r="W1189" s="69">
        <v>45727</v>
      </c>
      <c r="X1189" s="69"/>
      <c r="Y1189" s="68" t="s">
        <v>7081</v>
      </c>
      <c r="Z1189" s="68" t="s">
        <v>7079</v>
      </c>
      <c r="AA1189" s="68" t="s">
        <v>3384</v>
      </c>
      <c r="AB1189" s="68" t="s">
        <v>164</v>
      </c>
      <c r="AC1189" s="68"/>
      <c r="AD1189" s="68" t="s">
        <v>54</v>
      </c>
      <c r="AE1189" s="68" t="s">
        <v>176</v>
      </c>
      <c r="AF1189" s="72">
        <v>1</v>
      </c>
      <c r="AG1189" s="68">
        <v>10</v>
      </c>
      <c r="AH1189" s="68" t="s">
        <v>54</v>
      </c>
      <c r="AI1189" s="68" t="s">
        <v>56</v>
      </c>
      <c r="AJ1189" s="68" t="s">
        <v>54</v>
      </c>
      <c r="AK1189" s="68" t="str" cm="1">
        <f t="array" ref="AK11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9" s="69" t="s">
        <v>58</v>
      </c>
      <c r="AM1189" s="69"/>
    </row>
    <row r="1190" spans="1:39" ht="15" customHeight="1" x14ac:dyDescent="0.3">
      <c r="A1190" s="68">
        <v>1342</v>
      </c>
      <c r="B1190" s="68" t="s">
        <v>3375</v>
      </c>
      <c r="C1190" s="69">
        <v>32660</v>
      </c>
      <c r="D1190" s="69" t="s">
        <v>72</v>
      </c>
      <c r="E1190" s="71" t="str">
        <f t="shared" si="8"/>
        <v>130220251342</v>
      </c>
      <c r="F1190" s="68"/>
      <c r="G1190" s="68">
        <v>8535850</v>
      </c>
      <c r="H1190" s="68"/>
      <c r="I1190" s="68" t="s">
        <v>6985</v>
      </c>
      <c r="J1190" s="68" t="s">
        <v>6986</v>
      </c>
      <c r="K1190" s="70" t="s">
        <v>6987</v>
      </c>
      <c r="L1190" s="68" t="s">
        <v>6988</v>
      </c>
      <c r="M1190" s="68" t="s">
        <v>3375</v>
      </c>
      <c r="N1190" s="131">
        <v>5511986361408</v>
      </c>
      <c r="O1190" s="71"/>
      <c r="P1190" s="71"/>
      <c r="Q1190" s="68" t="s">
        <v>1749</v>
      </c>
      <c r="R1190" s="68" t="str" cm="1">
        <f t="array" ref="R1190">_xlfn.IFS(BaseClientes[[#This Row],[tipoDeCliente]]="ADVISOR","ADVISOR",BaseClientes[[#This Row],[tipoDeCliente]]="FAMILIA","RETENCAO",BaseClientes[[#This Row],[tipoDeCliente]]="RETENCAO","RETENCAO",BaseClientes[[#This Row],[tipoDeCliente]]="NORMAL","CONSULTORIA",BaseClientes[[#This Row],[tipoDeCliente]]="HIBRIDO","CONSULTORIA")</f>
        <v>CONSULTORIA</v>
      </c>
      <c r="S1190" s="68" t="s">
        <v>2799</v>
      </c>
      <c r="T1190" s="68" t="s">
        <v>185</v>
      </c>
      <c r="U1190" s="68" t="s">
        <v>6989</v>
      </c>
      <c r="V1190" s="131">
        <v>5511986361408</v>
      </c>
      <c r="W1190" s="69">
        <v>45701</v>
      </c>
      <c r="X1190" s="69"/>
      <c r="Y1190" s="68" t="s">
        <v>1125</v>
      </c>
      <c r="Z1190" s="68" t="s">
        <v>6988</v>
      </c>
      <c r="AA1190" s="68" t="s">
        <v>3375</v>
      </c>
      <c r="AB1190" s="68" t="s">
        <v>6990</v>
      </c>
      <c r="AC1190" s="68"/>
      <c r="AD1190" s="68"/>
      <c r="AE1190" s="68" t="s">
        <v>176</v>
      </c>
      <c r="AF1190" s="72">
        <v>1</v>
      </c>
      <c r="AG1190" s="68">
        <v>8</v>
      </c>
      <c r="AH1190" s="68" t="s">
        <v>54</v>
      </c>
      <c r="AI1190" s="68" t="s">
        <v>56</v>
      </c>
      <c r="AJ1190" s="68" t="s">
        <v>54</v>
      </c>
      <c r="AK1190" s="68" t="str" cm="1">
        <f t="array" ref="AK11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0" s="69" t="s">
        <v>58</v>
      </c>
      <c r="AM1190" s="69"/>
    </row>
    <row r="1191" spans="1:39" ht="15" customHeight="1" x14ac:dyDescent="0.3">
      <c r="A1191" s="68">
        <v>1343</v>
      </c>
      <c r="B1191" s="68" t="s">
        <v>2076</v>
      </c>
      <c r="C1191" s="69">
        <v>32566</v>
      </c>
      <c r="D1191" s="68" t="s">
        <v>40</v>
      </c>
      <c r="E1191" s="71" t="str">
        <f t="shared" si="8"/>
        <v>180320251343</v>
      </c>
      <c r="F1191" s="68"/>
      <c r="G1191" s="68">
        <v>4304667</v>
      </c>
      <c r="H1191" s="68"/>
      <c r="I1191" s="68" t="s">
        <v>7136</v>
      </c>
      <c r="J1191" s="68" t="s">
        <v>2079</v>
      </c>
      <c r="K1191" s="105" t="s">
        <v>2080</v>
      </c>
      <c r="L1191" s="68" t="s">
        <v>7137</v>
      </c>
      <c r="M1191" s="68" t="s">
        <v>2076</v>
      </c>
      <c r="N1191" s="71">
        <v>5511952511494</v>
      </c>
      <c r="O1191" s="71" t="s">
        <v>42</v>
      </c>
      <c r="P1191" s="71" t="s">
        <v>65</v>
      </c>
      <c r="Q1191" s="68" t="s">
        <v>7234</v>
      </c>
      <c r="R1191" s="68" t="str" cm="1">
        <f t="array" ref="R1191">_xlfn.IFS(BaseClientes[[#This Row],[tipoDeCliente]]="ADVISOR","ADVISOR",BaseClientes[[#This Row],[tipoDeCliente]]="FAMILIA","RETENCAO",BaseClientes[[#This Row],[tipoDeCliente]]="RETENCAO","RETENCAO",BaseClientes[[#This Row],[tipoDeCliente]]="NORMAL","CONSULTORIA",BaseClientes[[#This Row],[tipoDeCliente]]="HIBRIDO","CONSULTORIA")</f>
        <v>CONSULTORIA</v>
      </c>
      <c r="S1191" s="68" t="s">
        <v>2799</v>
      </c>
      <c r="T1191" s="68" t="s">
        <v>185</v>
      </c>
      <c r="U1191" s="68" t="s">
        <v>2082</v>
      </c>
      <c r="V1191" s="71">
        <v>5511952511494</v>
      </c>
      <c r="W1191" s="69">
        <v>45734</v>
      </c>
      <c r="X1191" s="69"/>
      <c r="Y1191" s="68" t="s">
        <v>2081</v>
      </c>
      <c r="Z1191" s="68" t="s">
        <v>2078</v>
      </c>
      <c r="AA1191" s="68" t="s">
        <v>2076</v>
      </c>
      <c r="AB1191" s="68" t="s">
        <v>3902</v>
      </c>
      <c r="AC1191" s="68" t="s">
        <v>53</v>
      </c>
      <c r="AD1191" s="68" t="s">
        <v>54</v>
      </c>
      <c r="AE1191" s="68" t="s">
        <v>176</v>
      </c>
      <c r="AF1191" s="72">
        <v>1</v>
      </c>
      <c r="AG1191" s="68">
        <v>2</v>
      </c>
      <c r="AH1191" s="68" t="s">
        <v>54</v>
      </c>
      <c r="AI1191" s="68" t="s">
        <v>56</v>
      </c>
      <c r="AJ1191" s="68" t="s">
        <v>54</v>
      </c>
      <c r="AK1191" s="68" t="str" cm="1">
        <f t="array" ref="AK11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1" s="69" t="s">
        <v>58</v>
      </c>
      <c r="AM1191" s="69"/>
    </row>
    <row r="1192" spans="1:39" ht="15" customHeight="1" x14ac:dyDescent="0.3">
      <c r="A1192" s="68">
        <v>1344</v>
      </c>
      <c r="B1192" s="68" t="s">
        <v>3375</v>
      </c>
      <c r="C1192" s="69">
        <v>32660</v>
      </c>
      <c r="D1192" s="69" t="s">
        <v>72</v>
      </c>
      <c r="E1192" s="71" t="str">
        <f t="shared" si="8"/>
        <v>130220251344</v>
      </c>
      <c r="F1192" s="68">
        <v>5100868</v>
      </c>
      <c r="G1192" s="68"/>
      <c r="H1192" s="68"/>
      <c r="I1192" s="68" t="s">
        <v>6993</v>
      </c>
      <c r="J1192" s="68" t="s">
        <v>6986</v>
      </c>
      <c r="K1192" s="70" t="s">
        <v>6987</v>
      </c>
      <c r="L1192" s="68" t="s">
        <v>6994</v>
      </c>
      <c r="M1192" s="68" t="s">
        <v>3375</v>
      </c>
      <c r="N1192" s="131">
        <v>5511986361408</v>
      </c>
      <c r="O1192" s="71"/>
      <c r="P1192" s="71"/>
      <c r="Q1192" s="68" t="s">
        <v>1749</v>
      </c>
      <c r="R1192" s="68" t="str" cm="1">
        <f t="array" ref="R1192">_xlfn.IFS(BaseClientes[[#This Row],[tipoDeCliente]]="ADVISOR","ADVISOR",BaseClientes[[#This Row],[tipoDeCliente]]="FAMILIA","RETENCAO",BaseClientes[[#This Row],[tipoDeCliente]]="RETENCAO","RETENCAO",BaseClientes[[#This Row],[tipoDeCliente]]="NORMAL","CONSULTORIA",BaseClientes[[#This Row],[tipoDeCliente]]="HIBRIDO","CONSULTORIA")</f>
        <v>CONSULTORIA</v>
      </c>
      <c r="S1192" s="68" t="s">
        <v>2799</v>
      </c>
      <c r="T1192" s="68" t="s">
        <v>185</v>
      </c>
      <c r="U1192" s="68" t="s">
        <v>6989</v>
      </c>
      <c r="V1192" s="131">
        <v>5511986361408</v>
      </c>
      <c r="W1192" s="69">
        <v>45701</v>
      </c>
      <c r="X1192" s="69"/>
      <c r="Y1192" s="68" t="s">
        <v>1125</v>
      </c>
      <c r="Z1192" s="68" t="s">
        <v>6988</v>
      </c>
      <c r="AA1192" s="68" t="s">
        <v>3375</v>
      </c>
      <c r="AB1192" s="68" t="s">
        <v>6990</v>
      </c>
      <c r="AC1192" s="68"/>
      <c r="AD1192" s="68"/>
      <c r="AE1192" s="68" t="s">
        <v>176</v>
      </c>
      <c r="AF1192" s="72">
        <v>1</v>
      </c>
      <c r="AG1192" s="68">
        <v>8</v>
      </c>
      <c r="AH1192" s="68" t="s">
        <v>54</v>
      </c>
      <c r="AI1192" s="68" t="s">
        <v>56</v>
      </c>
      <c r="AJ1192" s="68" t="s">
        <v>54</v>
      </c>
      <c r="AK1192" s="68"/>
      <c r="AL1192" s="69" t="s">
        <v>58</v>
      </c>
      <c r="AM1192" s="69"/>
    </row>
    <row r="1193" spans="1:39" ht="15" customHeight="1" x14ac:dyDescent="0.3">
      <c r="A1193" s="68">
        <v>1345</v>
      </c>
      <c r="B1193" s="68" t="s">
        <v>3383</v>
      </c>
      <c r="C1193" s="69">
        <v>21697</v>
      </c>
      <c r="D1193" s="69" t="s">
        <v>72</v>
      </c>
      <c r="E1193" s="71" t="str">
        <f t="shared" si="8"/>
        <v>100320251345</v>
      </c>
      <c r="F1193" s="68"/>
      <c r="G1193" s="68">
        <v>2421899</v>
      </c>
      <c r="H1193" s="68"/>
      <c r="I1193" s="68" t="s">
        <v>7070</v>
      </c>
      <c r="J1193" s="68" t="s">
        <v>7071</v>
      </c>
      <c r="K1193" s="105" t="s">
        <v>7072</v>
      </c>
      <c r="L1193" s="68" t="s">
        <v>7073</v>
      </c>
      <c r="M1193" s="68" t="s">
        <v>3383</v>
      </c>
      <c r="N1193" s="131">
        <v>5531996922923</v>
      </c>
      <c r="O1193" s="71"/>
      <c r="P1193" s="71"/>
      <c r="Q1193" s="68" t="s">
        <v>1749</v>
      </c>
      <c r="R1193" s="68" t="str" cm="1">
        <f t="array" ref="R1193">_xlfn.IFS(BaseClientes[[#This Row],[tipoDeCliente]]="ADVISOR","ADVISOR",BaseClientes[[#This Row],[tipoDeCliente]]="FAMILIA","RETENCAO",BaseClientes[[#This Row],[tipoDeCliente]]="RETENCAO","RETENCAO",BaseClientes[[#This Row],[tipoDeCliente]]="NORMAL","CONSULTORIA",BaseClientes[[#This Row],[tipoDeCliente]]="HIBRIDO","CONSULTORIA")</f>
        <v>CONSULTORIA</v>
      </c>
      <c r="S1193" s="68" t="s">
        <v>895</v>
      </c>
      <c r="T1193" s="68" t="s">
        <v>896</v>
      </c>
      <c r="U1193" s="68" t="s">
        <v>7074</v>
      </c>
      <c r="V1193" s="131">
        <v>5531996922923</v>
      </c>
      <c r="W1193" s="69">
        <v>45726</v>
      </c>
      <c r="X1193" s="69"/>
      <c r="Y1193" s="68" t="s">
        <v>7075</v>
      </c>
      <c r="Z1193" s="68" t="s">
        <v>7073</v>
      </c>
      <c r="AA1193" s="68" t="s">
        <v>3383</v>
      </c>
      <c r="AB1193" s="68" t="s">
        <v>3899</v>
      </c>
      <c r="AC1193" s="68"/>
      <c r="AD1193" s="68" t="s">
        <v>54</v>
      </c>
      <c r="AE1193" s="68" t="s">
        <v>176</v>
      </c>
      <c r="AF1193" s="72">
        <v>1</v>
      </c>
      <c r="AG1193" s="68">
        <v>10</v>
      </c>
      <c r="AH1193" s="68" t="s">
        <v>54</v>
      </c>
      <c r="AI1193" s="68" t="s">
        <v>56</v>
      </c>
      <c r="AJ1193" s="68" t="s">
        <v>54</v>
      </c>
      <c r="AK1193" s="68" t="str" cm="1">
        <f t="array" ref="AK11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3" s="69" t="s">
        <v>58</v>
      </c>
      <c r="AM1193" s="69"/>
    </row>
    <row r="1194" spans="1:39" ht="15" customHeight="1" x14ac:dyDescent="0.3">
      <c r="A1194" s="68">
        <v>1346</v>
      </c>
      <c r="B1194" s="68" t="s">
        <v>3388</v>
      </c>
      <c r="C1194" s="69">
        <v>19868</v>
      </c>
      <c r="D1194" s="69" t="s">
        <v>72</v>
      </c>
      <c r="E1194" s="71" t="str">
        <f t="shared" si="8"/>
        <v>140320251346</v>
      </c>
      <c r="F1194" s="68"/>
      <c r="G1194" s="68"/>
      <c r="H1194" s="68"/>
      <c r="I1194" s="68" t="s">
        <v>7126</v>
      </c>
      <c r="J1194" s="68" t="s">
        <v>7127</v>
      </c>
      <c r="K1194" s="105" t="s">
        <v>7128</v>
      </c>
      <c r="L1194" s="68" t="s">
        <v>7129</v>
      </c>
      <c r="M1194" s="68" t="s">
        <v>3388</v>
      </c>
      <c r="N1194" s="131">
        <v>5581999714627</v>
      </c>
      <c r="O1194" s="71"/>
      <c r="P1194" s="71"/>
      <c r="Q1194" s="68" t="s">
        <v>66</v>
      </c>
      <c r="R1194" s="68" t="str" cm="1">
        <f t="array" ref="R1194">_xlfn.IFS(BaseClientes[[#This Row],[tipoDeCliente]]="ADVISOR","ADVISOR",BaseClientes[[#This Row],[tipoDeCliente]]="FAMILIA","RETENCAO",BaseClientes[[#This Row],[tipoDeCliente]]="RETENCAO","RETENCAO",BaseClientes[[#This Row],[tipoDeCliente]]="NORMAL","CONSULTORIA",BaseClientes[[#This Row],[tipoDeCliente]]="HIBRIDO","CONSULTORIA")</f>
        <v>CONSULTORIA</v>
      </c>
      <c r="S1194" s="68" t="s">
        <v>49</v>
      </c>
      <c r="T1194" s="68" t="s">
        <v>50</v>
      </c>
      <c r="U1194" s="68" t="s">
        <v>95</v>
      </c>
      <c r="V1194" s="131">
        <v>5581999714627</v>
      </c>
      <c r="W1194" s="69">
        <v>45730</v>
      </c>
      <c r="X1194" s="69"/>
      <c r="Y1194" s="68" t="s">
        <v>7130</v>
      </c>
      <c r="Z1194" s="68" t="s">
        <v>7129</v>
      </c>
      <c r="AA1194" s="68" t="s">
        <v>3388</v>
      </c>
      <c r="AB1194" s="68" t="s">
        <v>4092</v>
      </c>
      <c r="AC1194" s="68"/>
      <c r="AD1194" s="68"/>
      <c r="AE1194" s="68" t="s">
        <v>176</v>
      </c>
      <c r="AF1194" s="72">
        <v>1</v>
      </c>
      <c r="AG1194" s="68">
        <v>10</v>
      </c>
      <c r="AH1194" s="68" t="s">
        <v>54</v>
      </c>
      <c r="AI1194" s="68" t="s">
        <v>56</v>
      </c>
      <c r="AJ1194" s="68" t="s">
        <v>54</v>
      </c>
      <c r="AK1194" s="68" t="str" cm="1">
        <f t="array" ref="AK11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4" s="69" t="s">
        <v>58</v>
      </c>
      <c r="AM1194" s="69"/>
    </row>
    <row r="1195" spans="1:39" ht="15" customHeight="1" x14ac:dyDescent="0.3">
      <c r="A1195" s="68">
        <v>1347</v>
      </c>
      <c r="B1195" s="68" t="s">
        <v>3358</v>
      </c>
      <c r="C1195" s="69">
        <v>29578</v>
      </c>
      <c r="D1195" s="69" t="s">
        <v>72</v>
      </c>
      <c r="E1195" s="71" t="str">
        <f t="shared" si="8"/>
        <v>230120251347</v>
      </c>
      <c r="F1195" s="68">
        <v>2100111</v>
      </c>
      <c r="G1195" s="68"/>
      <c r="H1195" s="68"/>
      <c r="I1195" s="68" t="s">
        <v>6882</v>
      </c>
      <c r="J1195" s="68" t="s">
        <v>6883</v>
      </c>
      <c r="K1195" s="108" t="s">
        <v>6884</v>
      </c>
      <c r="L1195" s="68" t="s">
        <v>6885</v>
      </c>
      <c r="M1195" s="68" t="s">
        <v>3358</v>
      </c>
      <c r="N1195" s="131">
        <v>5521971469064</v>
      </c>
      <c r="O1195" s="71"/>
      <c r="P1195" s="71"/>
      <c r="Q1195" s="68" t="s">
        <v>66</v>
      </c>
      <c r="R1195" s="68" t="str" cm="1">
        <f t="array" ref="R1195">_xlfn.IFS(BaseClientes[[#This Row],[tipoDeCliente]]="ADVISOR","ADVISOR",BaseClientes[[#This Row],[tipoDeCliente]]="FAMILIA","RETENCAO",BaseClientes[[#This Row],[tipoDeCliente]]="RETENCAO","RETENCAO",BaseClientes[[#This Row],[tipoDeCliente]]="NORMAL","CONSULTORIA",BaseClientes[[#This Row],[tipoDeCliente]]="HIBRIDO","CONSULTORIA")</f>
        <v>CONSULTORIA</v>
      </c>
      <c r="S1195" s="68" t="s">
        <v>470</v>
      </c>
      <c r="T1195" s="68" t="s">
        <v>434</v>
      </c>
      <c r="U1195" s="68" t="s">
        <v>6886</v>
      </c>
      <c r="V1195" s="131">
        <v>5521971469064</v>
      </c>
      <c r="W1195" s="69">
        <v>45680</v>
      </c>
      <c r="X1195" s="69"/>
      <c r="Y1195" s="68" t="s">
        <v>3741</v>
      </c>
      <c r="Z1195" s="68" t="s">
        <v>6885</v>
      </c>
      <c r="AA1195" s="68" t="s">
        <v>3358</v>
      </c>
      <c r="AB1195" s="68" t="s">
        <v>3950</v>
      </c>
      <c r="AC1195" s="68"/>
      <c r="AD1195" s="68"/>
      <c r="AE1195" s="68" t="s">
        <v>176</v>
      </c>
      <c r="AF1195" s="72">
        <v>1</v>
      </c>
      <c r="AG1195" s="68">
        <v>8</v>
      </c>
      <c r="AH1195" s="68" t="s">
        <v>54</v>
      </c>
      <c r="AI1195" s="68" t="s">
        <v>56</v>
      </c>
      <c r="AJ1195" s="68" t="s">
        <v>54</v>
      </c>
      <c r="AK1195" s="68" t="str" cm="1">
        <f t="array" ref="AK11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5" s="69" t="s">
        <v>58</v>
      </c>
      <c r="AM1195" s="69"/>
    </row>
    <row r="1196" spans="1:39" ht="15" customHeight="1" x14ac:dyDescent="0.3">
      <c r="A1196" s="68">
        <v>1348</v>
      </c>
      <c r="B1196" s="68" t="s">
        <v>2935</v>
      </c>
      <c r="C1196" s="69">
        <v>32666</v>
      </c>
      <c r="D1196" s="68" t="s">
        <v>40</v>
      </c>
      <c r="E1196" s="71" t="str">
        <f t="shared" si="8"/>
        <v>200320251348</v>
      </c>
      <c r="F1196" s="68"/>
      <c r="G1196" s="68">
        <v>261927</v>
      </c>
      <c r="H1196" s="68"/>
      <c r="I1196" s="68" t="s">
        <v>7138</v>
      </c>
      <c r="J1196" s="68" t="s">
        <v>2937</v>
      </c>
      <c r="K1196" s="105" t="s">
        <v>2938</v>
      </c>
      <c r="L1196" s="68" t="s">
        <v>7139</v>
      </c>
      <c r="M1196" s="68" t="s">
        <v>3225</v>
      </c>
      <c r="N1196" s="71">
        <v>5581996319961</v>
      </c>
      <c r="O1196" s="71" t="s">
        <v>106</v>
      </c>
      <c r="P1196" s="71"/>
      <c r="Q1196" s="68" t="s">
        <v>66</v>
      </c>
      <c r="R1196" s="68" t="str" cm="1">
        <f t="array" ref="R1196">_xlfn.IFS(BaseClientes[[#This Row],[tipoDeCliente]]="ADVISOR","ADVISOR",BaseClientes[[#This Row],[tipoDeCliente]]="FAMILIA","RETENCAO",BaseClientes[[#This Row],[tipoDeCliente]]="RETENCAO","RETENCAO",BaseClientes[[#This Row],[tipoDeCliente]]="NORMAL","CONSULTORIA",BaseClientes[[#This Row],[tipoDeCliente]]="HIBRIDO","CONSULTORIA")</f>
        <v>CONSULTORIA</v>
      </c>
      <c r="S1196" s="68" t="s">
        <v>49</v>
      </c>
      <c r="T1196" s="68" t="s">
        <v>50</v>
      </c>
      <c r="U1196" s="68" t="s">
        <v>2940</v>
      </c>
      <c r="V1196" s="71">
        <v>5581996319961</v>
      </c>
      <c r="W1196" s="69">
        <v>45736</v>
      </c>
      <c r="X1196" s="69"/>
      <c r="Y1196" s="68" t="s">
        <v>4391</v>
      </c>
      <c r="Z1196" s="68" t="s">
        <v>4390</v>
      </c>
      <c r="AA1196" s="68" t="s">
        <v>2935</v>
      </c>
      <c r="AB1196" s="68" t="s">
        <v>3902</v>
      </c>
      <c r="AC1196" s="68" t="s">
        <v>53</v>
      </c>
      <c r="AD1196" s="68" t="s">
        <v>54</v>
      </c>
      <c r="AE1196" s="68" t="s">
        <v>176</v>
      </c>
      <c r="AF1196" s="72">
        <v>1</v>
      </c>
      <c r="AG1196" s="68">
        <v>4</v>
      </c>
      <c r="AH1196" s="68" t="s">
        <v>54</v>
      </c>
      <c r="AI1196" s="68" t="s">
        <v>56</v>
      </c>
      <c r="AJ1196" s="68" t="s">
        <v>54</v>
      </c>
      <c r="AK1196" s="68" t="str" cm="1">
        <f t="array" ref="AK11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6" s="69" t="s">
        <v>58</v>
      </c>
      <c r="AM1196" s="69"/>
    </row>
    <row r="1197" spans="1:39" ht="15" customHeight="1" x14ac:dyDescent="0.3">
      <c r="A1197" s="68">
        <v>1349</v>
      </c>
      <c r="B1197" s="68" t="s">
        <v>3233</v>
      </c>
      <c r="C1197" s="69">
        <v>33635</v>
      </c>
      <c r="D1197" s="68" t="s">
        <v>40</v>
      </c>
      <c r="E1197" s="71" t="str">
        <f t="shared" si="8"/>
        <v>200320251349</v>
      </c>
      <c r="F1197" s="68"/>
      <c r="G1197" s="68">
        <v>8384635</v>
      </c>
      <c r="H1197" s="68"/>
      <c r="I1197" s="68" t="s">
        <v>7140</v>
      </c>
      <c r="J1197" s="68" t="s">
        <v>5750</v>
      </c>
      <c r="K1197" s="105" t="s">
        <v>5751</v>
      </c>
      <c r="L1197" s="68" t="s">
        <v>7141</v>
      </c>
      <c r="M1197" s="68" t="s">
        <v>3225</v>
      </c>
      <c r="N1197" s="71">
        <v>5581999976609</v>
      </c>
      <c r="O1197" s="71"/>
      <c r="P1197" s="71"/>
      <c r="Q1197" s="68" t="s">
        <v>66</v>
      </c>
      <c r="R1197" s="68" t="str" cm="1">
        <f t="array" ref="R1197">_xlfn.IFS(BaseClientes[[#This Row],[tipoDeCliente]]="ADVISOR","ADVISOR",BaseClientes[[#This Row],[tipoDeCliente]]="FAMILIA","RETENCAO",BaseClientes[[#This Row],[tipoDeCliente]]="RETENCAO","RETENCAO",BaseClientes[[#This Row],[tipoDeCliente]]="NORMAL","CONSULTORIA",BaseClientes[[#This Row],[tipoDeCliente]]="HIBRIDO","CONSULTORIA")</f>
        <v>CONSULTORIA</v>
      </c>
      <c r="S1197" s="68" t="s">
        <v>49</v>
      </c>
      <c r="T1197" s="68" t="s">
        <v>50</v>
      </c>
      <c r="U1197" s="68" t="s">
        <v>175</v>
      </c>
      <c r="V1197" s="71">
        <v>5581999976609</v>
      </c>
      <c r="W1197" s="69">
        <v>45736</v>
      </c>
      <c r="X1197" s="69"/>
      <c r="Y1197" s="68" t="s">
        <v>4391</v>
      </c>
      <c r="Z1197" s="68" t="s">
        <v>5752</v>
      </c>
      <c r="AA1197" s="68" t="s">
        <v>3233</v>
      </c>
      <c r="AB1197" s="68" t="s">
        <v>3902</v>
      </c>
      <c r="AC1197" s="68"/>
      <c r="AD1197" s="68"/>
      <c r="AE1197" s="68" t="s">
        <v>176</v>
      </c>
      <c r="AF1197" s="72">
        <v>1</v>
      </c>
      <c r="AG1197" s="68">
        <v>4</v>
      </c>
      <c r="AH1197" s="68" t="s">
        <v>54</v>
      </c>
      <c r="AI1197" s="68" t="s">
        <v>56</v>
      </c>
      <c r="AJ1197" s="68" t="s">
        <v>54</v>
      </c>
      <c r="AK1197" s="68" t="str" cm="1">
        <f t="array" ref="AK11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7" s="69" t="s">
        <v>58</v>
      </c>
      <c r="AM1197" s="69"/>
    </row>
    <row r="1198" spans="1:39" ht="15" customHeight="1" x14ac:dyDescent="0.3">
      <c r="A1198" s="68">
        <v>1350</v>
      </c>
      <c r="B1198" s="68" t="s">
        <v>7142</v>
      </c>
      <c r="C1198" s="69">
        <v>29815</v>
      </c>
      <c r="D1198" s="69" t="s">
        <v>40</v>
      </c>
      <c r="E1198" s="71" t="str">
        <f t="shared" si="8"/>
        <v>200320251350</v>
      </c>
      <c r="F1198" s="68">
        <v>3697877</v>
      </c>
      <c r="G1198" s="68">
        <v>3899101</v>
      </c>
      <c r="H1198" s="68"/>
      <c r="I1198" s="68" t="s">
        <v>7143</v>
      </c>
      <c r="J1198" s="68" t="s">
        <v>7144</v>
      </c>
      <c r="K1198" s="172" t="s">
        <v>7145</v>
      </c>
      <c r="L1198" s="68" t="s">
        <v>7146</v>
      </c>
      <c r="M1198" s="68" t="s">
        <v>3390</v>
      </c>
      <c r="N1198" s="131">
        <v>5511987103080</v>
      </c>
      <c r="O1198" s="71"/>
      <c r="P1198" s="71"/>
      <c r="Q1198" s="68" t="s">
        <v>66</v>
      </c>
      <c r="R1198" s="68" t="str" cm="1">
        <f t="array" ref="R1198">_xlfn.IFS(BaseClientes[[#This Row],[tipoDeCliente]]="ADVISOR","ADVISOR",BaseClientes[[#This Row],[tipoDeCliente]]="FAMILIA","RETENCAO",BaseClientes[[#This Row],[tipoDeCliente]]="RETENCAO","RETENCAO",BaseClientes[[#This Row],[tipoDeCliente]]="NORMAL","CONSULTORIA",BaseClientes[[#This Row],[tipoDeCliente]]="HIBRIDO","CONSULTORIA")</f>
        <v>CONSULTORIA</v>
      </c>
      <c r="S1198" s="68" t="s">
        <v>2799</v>
      </c>
      <c r="T1198" s="68" t="s">
        <v>185</v>
      </c>
      <c r="U1198" s="68" t="s">
        <v>7147</v>
      </c>
      <c r="V1198" s="131">
        <v>5511987103080</v>
      </c>
      <c r="W1198" s="69">
        <v>45736</v>
      </c>
      <c r="X1198" s="69"/>
      <c r="Y1198" s="68" t="s">
        <v>7148</v>
      </c>
      <c r="Z1198" s="68" t="s">
        <v>7146</v>
      </c>
      <c r="AA1198" s="68" t="s">
        <v>3390</v>
      </c>
      <c r="AB1198" s="68" t="s">
        <v>4094</v>
      </c>
      <c r="AC1198" s="68"/>
      <c r="AD1198" s="68" t="s">
        <v>54</v>
      </c>
      <c r="AE1198" s="68" t="s">
        <v>176</v>
      </c>
      <c r="AF1198" s="72">
        <v>1</v>
      </c>
      <c r="AG1198" s="68">
        <v>10</v>
      </c>
      <c r="AH1198" s="68" t="s">
        <v>54</v>
      </c>
      <c r="AI1198" s="68" t="s">
        <v>56</v>
      </c>
      <c r="AJ1198" s="68" t="s">
        <v>54</v>
      </c>
      <c r="AK1198" s="68" t="str" cm="1">
        <f t="array" ref="AK11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8" s="69" t="s">
        <v>58</v>
      </c>
      <c r="AM1198" s="69"/>
    </row>
    <row r="1199" spans="1:39" ht="15" customHeight="1" x14ac:dyDescent="0.3">
      <c r="A1199" s="68">
        <v>1351</v>
      </c>
      <c r="B1199" s="68" t="s">
        <v>3381</v>
      </c>
      <c r="C1199" s="69">
        <v>32156</v>
      </c>
      <c r="D1199" s="69" t="s">
        <v>72</v>
      </c>
      <c r="E1199" s="71" t="str">
        <f t="shared" si="8"/>
        <v>100320251351</v>
      </c>
      <c r="F1199" s="68"/>
      <c r="G1199" s="68">
        <v>5386553</v>
      </c>
      <c r="H1199" s="68"/>
      <c r="I1199" s="68" t="s">
        <v>42</v>
      </c>
      <c r="J1199" s="68" t="s">
        <v>7056</v>
      </c>
      <c r="K1199" s="108" t="s">
        <v>7057</v>
      </c>
      <c r="L1199" s="68" t="s">
        <v>7061</v>
      </c>
      <c r="M1199" s="68" t="s">
        <v>3381</v>
      </c>
      <c r="N1199" s="131">
        <v>5541992255810</v>
      </c>
      <c r="O1199" s="71"/>
      <c r="P1199" s="71"/>
      <c r="Q1199" s="68" t="s">
        <v>1749</v>
      </c>
      <c r="R1199" s="68" t="str" cm="1">
        <f t="array" ref="R1199">_xlfn.IFS(BaseClientes[[#This Row],[tipoDeCliente]]="ADVISOR","ADVISOR",BaseClientes[[#This Row],[tipoDeCliente]]="FAMILIA","RETENCAO",BaseClientes[[#This Row],[tipoDeCliente]]="RETENCAO","RETENCAO",BaseClientes[[#This Row],[tipoDeCliente]]="NORMAL","CONSULTORIA",BaseClientes[[#This Row],[tipoDeCliente]]="HIBRIDO","CONSULTORIA")</f>
        <v>CONSULTORIA</v>
      </c>
      <c r="S1199" s="68" t="s">
        <v>2064</v>
      </c>
      <c r="T1199" s="68" t="s">
        <v>2065</v>
      </c>
      <c r="U1199" s="68" t="s">
        <v>7059</v>
      </c>
      <c r="V1199" s="131">
        <v>5541992255810</v>
      </c>
      <c r="W1199" s="69">
        <v>45726</v>
      </c>
      <c r="X1199" s="69"/>
      <c r="Y1199" s="68" t="s">
        <v>7060</v>
      </c>
      <c r="Z1199" s="68" t="s">
        <v>7058</v>
      </c>
      <c r="AA1199" s="68" t="s">
        <v>3381</v>
      </c>
      <c r="AB1199" s="68" t="s">
        <v>3902</v>
      </c>
      <c r="AC1199" s="68"/>
      <c r="AD1199" s="68" t="s">
        <v>54</v>
      </c>
      <c r="AE1199" s="68" t="s">
        <v>176</v>
      </c>
      <c r="AF1199" s="72">
        <v>1</v>
      </c>
      <c r="AG1199" s="68">
        <v>10</v>
      </c>
      <c r="AH1199" s="68" t="s">
        <v>54</v>
      </c>
      <c r="AI1199" s="68" t="s">
        <v>56</v>
      </c>
      <c r="AJ1199" s="68" t="s">
        <v>54</v>
      </c>
      <c r="AK1199" s="68" t="str" cm="1">
        <f t="array" ref="AK11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9" s="69" t="s">
        <v>58</v>
      </c>
      <c r="AM1199" s="69"/>
    </row>
    <row r="1200" spans="1:39" ht="15" customHeight="1" x14ac:dyDescent="0.3">
      <c r="A1200" s="68">
        <v>1352</v>
      </c>
      <c r="B1200" s="68" t="s">
        <v>3438</v>
      </c>
      <c r="C1200" s="69">
        <v>36460</v>
      </c>
      <c r="D1200" s="69" t="s">
        <v>72</v>
      </c>
      <c r="E1200" s="71" t="str">
        <f t="shared" si="8"/>
        <v>250320251352</v>
      </c>
      <c r="F1200" s="68">
        <v>17879386</v>
      </c>
      <c r="G1200" s="68"/>
      <c r="H1200" s="68"/>
      <c r="I1200" s="187" t="s">
        <v>7155</v>
      </c>
      <c r="J1200" s="68" t="s">
        <v>7156</v>
      </c>
      <c r="K1200" s="105" t="s">
        <v>7157</v>
      </c>
      <c r="L1200" s="68" t="s">
        <v>7158</v>
      </c>
      <c r="M1200" s="68" t="s">
        <v>3438</v>
      </c>
      <c r="N1200" s="131">
        <v>5581993349152</v>
      </c>
      <c r="O1200" s="71"/>
      <c r="P1200" s="71"/>
      <c r="Q1200" s="68" t="s">
        <v>6399</v>
      </c>
      <c r="R1200" s="68" t="str" cm="1">
        <f t="array" ref="R1200">_xlfn.IFS(BaseClientes[[#This Row],[tipoDeCliente]]="ADVISOR","ADVISOR",BaseClientes[[#This Row],[tipoDeCliente]]="FAMILIA","RETENCAO",BaseClientes[[#This Row],[tipoDeCliente]]="RETENCAO","RETENCAO",BaseClientes[[#This Row],[tipoDeCliente]]="NORMAL","CONSULTORIA",BaseClientes[[#This Row],[tipoDeCliente]]="HIBRIDO","CONSULTORIA")</f>
        <v>RETENCAO</v>
      </c>
      <c r="S1200" s="68" t="s">
        <v>49</v>
      </c>
      <c r="T1200" s="68" t="s">
        <v>50</v>
      </c>
      <c r="U1200" s="68" t="s">
        <v>1499</v>
      </c>
      <c r="V1200" s="131">
        <v>5581993349152</v>
      </c>
      <c r="W1200" s="69">
        <v>45741</v>
      </c>
      <c r="X1200" s="69"/>
      <c r="Y1200" s="68" t="s">
        <v>7159</v>
      </c>
      <c r="Z1200" s="68" t="s">
        <v>7158</v>
      </c>
      <c r="AA1200" s="68" t="s">
        <v>3438</v>
      </c>
      <c r="AB1200" s="68" t="s">
        <v>3893</v>
      </c>
      <c r="AC1200" s="68"/>
      <c r="AD1200" s="68"/>
      <c r="AE1200" s="68" t="s">
        <v>68</v>
      </c>
      <c r="AF1200" s="72">
        <v>0</v>
      </c>
      <c r="AG1200" s="68"/>
      <c r="AH1200" s="68" t="s">
        <v>54</v>
      </c>
      <c r="AI1200" s="68" t="s">
        <v>56</v>
      </c>
      <c r="AJ1200" s="68" t="s">
        <v>54</v>
      </c>
      <c r="AK1200" s="68" t="str" cm="1">
        <f t="array" ref="AK12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0" s="69" t="s">
        <v>58</v>
      </c>
      <c r="AM1200" s="69"/>
    </row>
    <row r="1201" spans="1:39" ht="15" customHeight="1" x14ac:dyDescent="0.3">
      <c r="A1201" s="68">
        <v>1353</v>
      </c>
      <c r="B1201" s="68" t="s">
        <v>3391</v>
      </c>
      <c r="C1201" s="69">
        <v>27131</v>
      </c>
      <c r="D1201" s="69" t="s">
        <v>72</v>
      </c>
      <c r="E1201" s="71" t="str">
        <f t="shared" si="8"/>
        <v>240320251353</v>
      </c>
      <c r="F1201" s="68"/>
      <c r="G1201" s="68">
        <v>8564904</v>
      </c>
      <c r="H1201" s="68"/>
      <c r="I1201" s="68" t="s">
        <v>7149</v>
      </c>
      <c r="J1201" s="68" t="s">
        <v>7150</v>
      </c>
      <c r="K1201" s="108" t="s">
        <v>7151</v>
      </c>
      <c r="L1201" s="68" t="s">
        <v>7152</v>
      </c>
      <c r="M1201" s="68" t="s">
        <v>3391</v>
      </c>
      <c r="N1201" s="131">
        <v>5532988889003</v>
      </c>
      <c r="O1201" s="71"/>
      <c r="P1201" s="71"/>
      <c r="Q1201" s="68" t="s">
        <v>6946</v>
      </c>
      <c r="R1201" s="68" t="str" cm="1">
        <f t="array" ref="R1201">_xlfn.IFS(BaseClientes[[#This Row],[tipoDeCliente]]="ADVISOR","ADVISOR",BaseClientes[[#This Row],[tipoDeCliente]]="FAMILIA","RETENCAO",BaseClientes[[#This Row],[tipoDeCliente]]="RETENCAO","RETENCAO",BaseClientes[[#This Row],[tipoDeCliente]]="NORMAL","CONSULTORIA",BaseClientes[[#This Row],[tipoDeCliente]]="HIBRIDO","CONSULTORIA")</f>
        <v>CONSULTORIA</v>
      </c>
      <c r="S1201" s="68" t="s">
        <v>2870</v>
      </c>
      <c r="T1201" s="68" t="s">
        <v>896</v>
      </c>
      <c r="U1201" s="68" t="s">
        <v>7153</v>
      </c>
      <c r="V1201" s="131">
        <v>5532988889003</v>
      </c>
      <c r="W1201" s="69">
        <v>45740</v>
      </c>
      <c r="X1201" s="69"/>
      <c r="Y1201" s="68" t="s">
        <v>7154</v>
      </c>
      <c r="Z1201" s="68" t="s">
        <v>7152</v>
      </c>
      <c r="AA1201" s="68" t="s">
        <v>3391</v>
      </c>
      <c r="AB1201" s="68" t="s">
        <v>3894</v>
      </c>
      <c r="AC1201" s="68"/>
      <c r="AD1201" s="68" t="s">
        <v>54</v>
      </c>
      <c r="AE1201" s="68" t="s">
        <v>176</v>
      </c>
      <c r="AF1201" s="72">
        <v>1</v>
      </c>
      <c r="AG1201" s="68">
        <v>10</v>
      </c>
      <c r="AH1201" s="68" t="s">
        <v>54</v>
      </c>
      <c r="AI1201" s="68" t="s">
        <v>56</v>
      </c>
      <c r="AJ1201" s="68" t="s">
        <v>54</v>
      </c>
      <c r="AK1201" s="68" t="str" cm="1">
        <f t="array" ref="AK12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1" s="69" t="s">
        <v>58</v>
      </c>
      <c r="AM1201" s="69"/>
    </row>
    <row r="1202" spans="1:39" ht="15" customHeight="1" x14ac:dyDescent="0.3">
      <c r="A1202" s="68">
        <v>1354</v>
      </c>
      <c r="B1202" s="68" t="s">
        <v>3378</v>
      </c>
      <c r="C1202" s="69">
        <v>25815</v>
      </c>
      <c r="D1202" s="69" t="s">
        <v>40</v>
      </c>
      <c r="E1202" s="71" t="str">
        <f t="shared" si="8"/>
        <v>210220251354</v>
      </c>
      <c r="F1202" s="68">
        <v>17881260</v>
      </c>
      <c r="G1202" s="68"/>
      <c r="H1202" s="68"/>
      <c r="I1202" s="68" t="s">
        <v>7032</v>
      </c>
      <c r="J1202" s="68" t="s">
        <v>7029</v>
      </c>
      <c r="K1202" s="105" t="s">
        <v>7030</v>
      </c>
      <c r="L1202" s="68" t="s">
        <v>7031</v>
      </c>
      <c r="M1202" s="68" t="s">
        <v>3378</v>
      </c>
      <c r="N1202" s="131">
        <v>5581988410011</v>
      </c>
      <c r="O1202" s="71"/>
      <c r="P1202" s="71"/>
      <c r="Q1202" s="68" t="s">
        <v>66</v>
      </c>
      <c r="R1202" s="68" t="str" cm="1">
        <f t="array" ref="R1202">_xlfn.IFS(BaseClientes[[#This Row],[tipoDeCliente]]="ADVISOR","ADVISOR",BaseClientes[[#This Row],[tipoDeCliente]]="FAMILIA","RETENCAO",BaseClientes[[#This Row],[tipoDeCliente]]="RETENCAO","RETENCAO",BaseClientes[[#This Row],[tipoDeCliente]]="NORMAL","CONSULTORIA",BaseClientes[[#This Row],[tipoDeCliente]]="HIBRIDO","CONSULTORIA")</f>
        <v>CONSULTORIA</v>
      </c>
      <c r="S1202" s="68" t="s">
        <v>49</v>
      </c>
      <c r="T1202" s="68" t="s">
        <v>50</v>
      </c>
      <c r="U1202" s="68" t="s">
        <v>1515</v>
      </c>
      <c r="V1202" s="131">
        <v>5581988410011</v>
      </c>
      <c r="W1202" s="69">
        <v>45709</v>
      </c>
      <c r="X1202" s="69"/>
      <c r="Y1202" s="68" t="s">
        <v>3883</v>
      </c>
      <c r="Z1202" s="68" t="s">
        <v>7031</v>
      </c>
      <c r="AA1202" s="68" t="s">
        <v>3378</v>
      </c>
      <c r="AB1202" s="68" t="s">
        <v>3894</v>
      </c>
      <c r="AC1202" s="68"/>
      <c r="AD1202" s="68" t="s">
        <v>56</v>
      </c>
      <c r="AE1202" s="68" t="s">
        <v>176</v>
      </c>
      <c r="AF1202" s="72">
        <v>1</v>
      </c>
      <c r="AG1202" s="68">
        <v>10</v>
      </c>
      <c r="AH1202" s="68" t="s">
        <v>54</v>
      </c>
      <c r="AI1202" s="68" t="s">
        <v>56</v>
      </c>
      <c r="AJ1202" s="68" t="s">
        <v>54</v>
      </c>
      <c r="AK1202" s="68" t="str" cm="1">
        <f t="array" ref="AK12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2" s="69" t="s">
        <v>58</v>
      </c>
      <c r="AM1202" s="69"/>
    </row>
    <row r="1203" spans="1:39" ht="15" customHeight="1" x14ac:dyDescent="0.3">
      <c r="A1203" s="68">
        <v>1355</v>
      </c>
      <c r="B1203" s="68" t="s">
        <v>3389</v>
      </c>
      <c r="C1203" s="69">
        <v>14857</v>
      </c>
      <c r="D1203" s="69" t="s">
        <v>40</v>
      </c>
      <c r="E1203" s="71" t="str">
        <f t="shared" si="8"/>
        <v>140320251355</v>
      </c>
      <c r="F1203" s="68"/>
      <c r="G1203" s="68"/>
      <c r="H1203" s="68"/>
      <c r="I1203" s="68" t="s">
        <v>7131</v>
      </c>
      <c r="J1203" s="68" t="s">
        <v>7132</v>
      </c>
      <c r="K1203" s="108" t="s">
        <v>7133</v>
      </c>
      <c r="L1203" s="68" t="s">
        <v>7134</v>
      </c>
      <c r="M1203" s="68" t="s">
        <v>3389</v>
      </c>
      <c r="N1203" s="131">
        <v>5581996272401</v>
      </c>
      <c r="O1203" s="71"/>
      <c r="P1203" s="71"/>
      <c r="Q1203" s="68" t="s">
        <v>66</v>
      </c>
      <c r="R1203" s="68" t="str" cm="1">
        <f t="array" ref="R1203">_xlfn.IFS(BaseClientes[[#This Row],[tipoDeCliente]]="ADVISOR","ADVISOR",BaseClientes[[#This Row],[tipoDeCliente]]="FAMILIA","RETENCAO",BaseClientes[[#This Row],[tipoDeCliente]]="RETENCAO","RETENCAO",BaseClientes[[#This Row],[tipoDeCliente]]="NORMAL","CONSULTORIA",BaseClientes[[#This Row],[tipoDeCliente]]="HIBRIDO","CONSULTORIA")</f>
        <v>CONSULTORIA</v>
      </c>
      <c r="S1203" s="68" t="s">
        <v>49</v>
      </c>
      <c r="T1203" s="68" t="s">
        <v>50</v>
      </c>
      <c r="U1203" s="68" t="s">
        <v>7135</v>
      </c>
      <c r="V1203" s="131">
        <v>5581996272401</v>
      </c>
      <c r="W1203" s="69">
        <v>45730</v>
      </c>
      <c r="X1203" s="69"/>
      <c r="Y1203" s="68" t="s">
        <v>7130</v>
      </c>
      <c r="Z1203" s="68" t="s">
        <v>7129</v>
      </c>
      <c r="AA1203" s="68" t="s">
        <v>3389</v>
      </c>
      <c r="AB1203" s="68" t="s">
        <v>6012</v>
      </c>
      <c r="AC1203" s="68"/>
      <c r="AD1203" s="68"/>
      <c r="AE1203" s="68" t="s">
        <v>176</v>
      </c>
      <c r="AF1203" s="72">
        <v>1</v>
      </c>
      <c r="AG1203" s="68">
        <v>10</v>
      </c>
      <c r="AH1203" s="68" t="s">
        <v>54</v>
      </c>
      <c r="AI1203" s="68" t="s">
        <v>56</v>
      </c>
      <c r="AJ1203" s="68" t="s">
        <v>54</v>
      </c>
      <c r="AK1203" s="68" t="str" cm="1">
        <f t="array" ref="AK12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3" s="69" t="s">
        <v>58</v>
      </c>
      <c r="AM1203" s="69"/>
    </row>
    <row r="1204" spans="1:39" ht="15" customHeight="1" x14ac:dyDescent="0.3">
      <c r="A1204" s="68">
        <v>1356</v>
      </c>
      <c r="B1204" s="68" t="s">
        <v>7083</v>
      </c>
      <c r="C1204" s="69"/>
      <c r="D1204" s="69" t="s">
        <v>84</v>
      </c>
      <c r="E1204" s="71" t="str">
        <f t="shared" si="8"/>
        <v>110320251356</v>
      </c>
      <c r="F1204" s="68">
        <v>17923126</v>
      </c>
      <c r="G1204" s="68"/>
      <c r="H1204" s="68"/>
      <c r="I1204" s="68" t="s">
        <v>7084</v>
      </c>
      <c r="J1204" s="68" t="s">
        <v>7085</v>
      </c>
      <c r="K1204" s="108" t="s">
        <v>7078</v>
      </c>
      <c r="L1204" s="68" t="s">
        <v>7086</v>
      </c>
      <c r="M1204" s="68" t="s">
        <v>7083</v>
      </c>
      <c r="N1204" s="131">
        <v>5511998758808</v>
      </c>
      <c r="O1204" s="71"/>
      <c r="P1204" s="71"/>
      <c r="Q1204" s="68" t="s">
        <v>66</v>
      </c>
      <c r="R1204" s="68" t="str" cm="1">
        <f t="array" ref="R1204">_xlfn.IFS(BaseClientes[[#This Row],[tipoDeCliente]]="ADVISOR","ADVISOR",BaseClientes[[#This Row],[tipoDeCliente]]="FAMILIA","RETENCAO",BaseClientes[[#This Row],[tipoDeCliente]]="RETENCAO","RETENCAO",BaseClientes[[#This Row],[tipoDeCliente]]="NORMAL","CONSULTORIA",BaseClientes[[#This Row],[tipoDeCliente]]="HIBRIDO","CONSULTORIA")</f>
        <v>CONSULTORIA</v>
      </c>
      <c r="S1204" s="68" t="s">
        <v>2799</v>
      </c>
      <c r="T1204" s="68" t="s">
        <v>185</v>
      </c>
      <c r="U1204" s="68" t="s">
        <v>7087</v>
      </c>
      <c r="V1204" s="131">
        <v>5511998758808</v>
      </c>
      <c r="W1204" s="69">
        <v>45727</v>
      </c>
      <c r="X1204" s="69"/>
      <c r="Y1204" s="68" t="s">
        <v>7081</v>
      </c>
      <c r="Z1204" s="68" t="s">
        <v>7079</v>
      </c>
      <c r="AA1204" s="68" t="s">
        <v>3384</v>
      </c>
      <c r="AB1204" s="68" t="s">
        <v>89</v>
      </c>
      <c r="AC1204" s="68"/>
      <c r="AD1204" s="68"/>
      <c r="AE1204" s="68" t="s">
        <v>176</v>
      </c>
      <c r="AF1204" s="72">
        <v>1</v>
      </c>
      <c r="AG1204" s="68">
        <v>10</v>
      </c>
      <c r="AH1204" s="68" t="s">
        <v>54</v>
      </c>
      <c r="AI1204" s="68" t="s">
        <v>56</v>
      </c>
      <c r="AJ1204" s="68" t="s">
        <v>54</v>
      </c>
      <c r="AK1204" s="68" t="str" cm="1">
        <f t="array" ref="AK12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4" s="69" t="s">
        <v>58</v>
      </c>
      <c r="AM1204" s="69"/>
    </row>
    <row r="1205" spans="1:39" ht="15" customHeight="1" x14ac:dyDescent="0.3">
      <c r="A1205" s="68">
        <v>1357</v>
      </c>
      <c r="B1205" s="68" t="s">
        <v>7160</v>
      </c>
      <c r="C1205" s="69">
        <v>35569</v>
      </c>
      <c r="D1205" s="69" t="s">
        <v>72</v>
      </c>
      <c r="E1205" s="71" t="str">
        <f t="shared" si="8"/>
        <v>270320251357</v>
      </c>
      <c r="F1205" s="68">
        <v>2567651</v>
      </c>
      <c r="G1205" s="68"/>
      <c r="H1205" s="68"/>
      <c r="I1205" s="68" t="s">
        <v>7161</v>
      </c>
      <c r="J1205" s="68" t="s">
        <v>7162</v>
      </c>
      <c r="K1205" s="108" t="s">
        <v>7163</v>
      </c>
      <c r="L1205" s="68" t="s">
        <v>7164</v>
      </c>
      <c r="M1205" s="68" t="s">
        <v>7160</v>
      </c>
      <c r="N1205" s="131">
        <v>5581992345128</v>
      </c>
      <c r="O1205" s="71"/>
      <c r="P1205" s="71"/>
      <c r="Q1205" s="68" t="s">
        <v>1749</v>
      </c>
      <c r="R1205" s="68" t="str" cm="1">
        <f t="array" ref="R1205">_xlfn.IFS(BaseClientes[[#This Row],[tipoDeCliente]]="ADVISOR","ADVISOR",BaseClientes[[#This Row],[tipoDeCliente]]="FAMILIA","RETENCAO",BaseClientes[[#This Row],[tipoDeCliente]]="RETENCAO","RETENCAO",BaseClientes[[#This Row],[tipoDeCliente]]="NORMAL","CONSULTORIA",BaseClientes[[#This Row],[tipoDeCliente]]="HIBRIDO","CONSULTORIA")</f>
        <v>CONSULTORIA</v>
      </c>
      <c r="S1205" s="68" t="s">
        <v>2799</v>
      </c>
      <c r="T1205" s="68" t="s">
        <v>185</v>
      </c>
      <c r="U1205" s="68" t="s">
        <v>7165</v>
      </c>
      <c r="V1205" s="131">
        <v>5581992345128</v>
      </c>
      <c r="W1205" s="69">
        <v>45743</v>
      </c>
      <c r="X1205" s="69"/>
      <c r="Y1205" s="68" t="s">
        <v>3779</v>
      </c>
      <c r="Z1205" s="68" t="s">
        <v>6078</v>
      </c>
      <c r="AA1205" s="68" t="s">
        <v>3324</v>
      </c>
      <c r="AB1205" s="68" t="s">
        <v>3912</v>
      </c>
      <c r="AC1205" s="68"/>
      <c r="AD1205" s="68"/>
      <c r="AE1205" s="68" t="s">
        <v>176</v>
      </c>
      <c r="AF1205" s="72">
        <v>1</v>
      </c>
      <c r="AG1205" s="68">
        <v>8</v>
      </c>
      <c r="AH1205" s="68" t="s">
        <v>54</v>
      </c>
      <c r="AI1205" s="68" t="s">
        <v>56</v>
      </c>
      <c r="AJ1205" s="68" t="s">
        <v>54</v>
      </c>
      <c r="AK1205" s="68" t="str" cm="1">
        <f t="array" ref="AK12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5" s="69" t="s">
        <v>58</v>
      </c>
      <c r="AM1205" s="69"/>
    </row>
    <row r="1206" spans="1:39" ht="15" customHeight="1" x14ac:dyDescent="0.3">
      <c r="A1206" s="68">
        <v>1358</v>
      </c>
      <c r="B1206" s="68" t="s">
        <v>3392</v>
      </c>
      <c r="C1206" s="69">
        <v>34096</v>
      </c>
      <c r="D1206" s="69" t="s">
        <v>72</v>
      </c>
      <c r="E1206" s="71" t="str">
        <f t="shared" si="8"/>
        <v>280320251358</v>
      </c>
      <c r="F1206" s="68"/>
      <c r="G1206" s="68">
        <v>8579381</v>
      </c>
      <c r="H1206" s="68"/>
      <c r="I1206" s="68" t="s">
        <v>7166</v>
      </c>
      <c r="J1206" s="68" t="s">
        <v>7167</v>
      </c>
      <c r="K1206" s="105" t="s">
        <v>7168</v>
      </c>
      <c r="L1206" s="68" t="s">
        <v>7169</v>
      </c>
      <c r="M1206" s="68" t="s">
        <v>3392</v>
      </c>
      <c r="N1206" s="131">
        <v>5511974413400</v>
      </c>
      <c r="O1206" s="71"/>
      <c r="P1206" s="71"/>
      <c r="Q1206" s="68" t="s">
        <v>66</v>
      </c>
      <c r="R1206" s="68" t="str" cm="1">
        <f t="array" ref="R1206">_xlfn.IFS(BaseClientes[[#This Row],[tipoDeCliente]]="ADVISOR","ADVISOR",BaseClientes[[#This Row],[tipoDeCliente]]="FAMILIA","RETENCAO",BaseClientes[[#This Row],[tipoDeCliente]]="RETENCAO","RETENCAO",BaseClientes[[#This Row],[tipoDeCliente]]="NORMAL","CONSULTORIA",BaseClientes[[#This Row],[tipoDeCliente]]="HIBRIDO","CONSULTORIA")</f>
        <v>CONSULTORIA</v>
      </c>
      <c r="S1206" s="68" t="s">
        <v>2799</v>
      </c>
      <c r="T1206" s="68" t="s">
        <v>185</v>
      </c>
      <c r="U1206" s="68" t="s">
        <v>7170</v>
      </c>
      <c r="V1206" s="131">
        <v>5511974413400</v>
      </c>
      <c r="W1206" s="69">
        <v>45744</v>
      </c>
      <c r="X1206" s="69"/>
      <c r="Y1206" s="68" t="s">
        <v>7171</v>
      </c>
      <c r="Z1206" s="68" t="s">
        <v>7169</v>
      </c>
      <c r="AA1206" s="68" t="s">
        <v>3392</v>
      </c>
      <c r="AB1206" s="68" t="s">
        <v>3894</v>
      </c>
      <c r="AC1206" s="68"/>
      <c r="AD1206" s="68"/>
      <c r="AE1206" s="68" t="s">
        <v>176</v>
      </c>
      <c r="AF1206" s="72">
        <v>1</v>
      </c>
      <c r="AG1206" s="68">
        <v>10</v>
      </c>
      <c r="AH1206" s="68" t="s">
        <v>54</v>
      </c>
      <c r="AI1206" s="68" t="s">
        <v>56</v>
      </c>
      <c r="AJ1206" s="68" t="s">
        <v>54</v>
      </c>
      <c r="AK1206" s="68" t="str" cm="1">
        <f t="array" ref="AK12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6" s="69" t="s">
        <v>58</v>
      </c>
      <c r="AM1206" s="69"/>
    </row>
    <row r="1207" spans="1:39" ht="15" customHeight="1" x14ac:dyDescent="0.3">
      <c r="A1207" s="68">
        <v>1359</v>
      </c>
      <c r="B1207" s="68" t="s">
        <v>3379</v>
      </c>
      <c r="C1207" s="69">
        <v>29998</v>
      </c>
      <c r="D1207" s="69" t="s">
        <v>40</v>
      </c>
      <c r="E1207" s="71" t="str">
        <f t="shared" si="8"/>
        <v>280220251359</v>
      </c>
      <c r="F1207" s="68">
        <v>473280</v>
      </c>
      <c r="G1207" s="68"/>
      <c r="H1207" s="68" t="s">
        <v>7044</v>
      </c>
      <c r="I1207" s="68" t="s">
        <v>7045</v>
      </c>
      <c r="J1207" s="68" t="s">
        <v>7046</v>
      </c>
      <c r="K1207" s="108" t="s">
        <v>7047</v>
      </c>
      <c r="L1207" s="68" t="s">
        <v>7048</v>
      </c>
      <c r="M1207" s="68" t="s">
        <v>3379</v>
      </c>
      <c r="N1207" s="131">
        <v>5581999249032</v>
      </c>
      <c r="O1207" s="71"/>
      <c r="P1207" s="71"/>
      <c r="Q1207" s="68" t="s">
        <v>66</v>
      </c>
      <c r="R1207" s="68" t="str" cm="1">
        <f t="array" ref="R1207">_xlfn.IFS(BaseClientes[[#This Row],[tipoDeCliente]]="ADVISOR","ADVISOR",BaseClientes[[#This Row],[tipoDeCliente]]="FAMILIA","RETENCAO",BaseClientes[[#This Row],[tipoDeCliente]]="RETENCAO","RETENCAO",BaseClientes[[#This Row],[tipoDeCliente]]="NORMAL","CONSULTORIA",BaseClientes[[#This Row],[tipoDeCliente]]="HIBRIDO","CONSULTORIA")</f>
        <v>CONSULTORIA</v>
      </c>
      <c r="S1207" s="68" t="s">
        <v>49</v>
      </c>
      <c r="T1207" s="68" t="s">
        <v>50</v>
      </c>
      <c r="U1207" s="68" t="s">
        <v>2666</v>
      </c>
      <c r="V1207" s="131">
        <v>5581999249032</v>
      </c>
      <c r="W1207" s="69">
        <v>45716</v>
      </c>
      <c r="X1207" s="69"/>
      <c r="Y1207" s="68" t="s">
        <v>7049</v>
      </c>
      <c r="Z1207" s="68" t="s">
        <v>7048</v>
      </c>
      <c r="AA1207" s="68" t="s">
        <v>3379</v>
      </c>
      <c r="AB1207" s="68" t="s">
        <v>3894</v>
      </c>
      <c r="AC1207" s="68"/>
      <c r="AD1207" s="68"/>
      <c r="AE1207" s="68" t="s">
        <v>176</v>
      </c>
      <c r="AF1207" s="72">
        <v>1</v>
      </c>
      <c r="AG1207" s="68">
        <v>10</v>
      </c>
      <c r="AH1207" s="68" t="s">
        <v>54</v>
      </c>
      <c r="AI1207" s="68" t="s">
        <v>56</v>
      </c>
      <c r="AJ1207" s="68" t="s">
        <v>54</v>
      </c>
      <c r="AK1207" s="68" t="str" cm="1">
        <f t="array" ref="AK12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7" s="69" t="s">
        <v>58</v>
      </c>
      <c r="AM1207" s="69"/>
    </row>
    <row r="1208" spans="1:39" ht="15" customHeight="1" x14ac:dyDescent="0.3">
      <c r="A1208" s="68">
        <v>1360</v>
      </c>
      <c r="B1208" s="68" t="s">
        <v>3393</v>
      </c>
      <c r="C1208" s="69">
        <v>33130</v>
      </c>
      <c r="D1208" s="69" t="s">
        <v>40</v>
      </c>
      <c r="E1208" s="71" t="str">
        <f t="shared" si="8"/>
        <v>010420251360</v>
      </c>
      <c r="F1208" s="68">
        <v>2446920</v>
      </c>
      <c r="G1208" s="68"/>
      <c r="H1208" s="68"/>
      <c r="I1208" s="68" t="s">
        <v>7172</v>
      </c>
      <c r="J1208" s="68" t="s">
        <v>7173</v>
      </c>
      <c r="K1208" s="108" t="s">
        <v>7174</v>
      </c>
      <c r="L1208" s="68" t="s">
        <v>7175</v>
      </c>
      <c r="M1208" s="68" t="s">
        <v>3393</v>
      </c>
      <c r="N1208" s="131">
        <v>5511991716407</v>
      </c>
      <c r="O1208" s="71"/>
      <c r="P1208" s="71"/>
      <c r="Q1208" s="68" t="s">
        <v>5705</v>
      </c>
      <c r="R1208" s="68" t="str" cm="1">
        <f t="array" ref="R1208">_xlfn.IFS(BaseClientes[[#This Row],[tipoDeCliente]]="ADVISOR","ADVISOR",BaseClientes[[#This Row],[tipoDeCliente]]="FAMILIA","RETENCAO",BaseClientes[[#This Row],[tipoDeCliente]]="RETENCAO","RETENCAO",BaseClientes[[#This Row],[tipoDeCliente]]="NORMAL","CONSULTORIA",BaseClientes[[#This Row],[tipoDeCliente]]="HIBRIDO","CONSULTORIA")</f>
        <v>CONSULTORIA</v>
      </c>
      <c r="S1208" s="68" t="s">
        <v>2799</v>
      </c>
      <c r="T1208" s="68" t="s">
        <v>185</v>
      </c>
      <c r="U1208" s="68" t="s">
        <v>7176</v>
      </c>
      <c r="V1208" s="131">
        <v>5511991716407</v>
      </c>
      <c r="W1208" s="69">
        <v>45748</v>
      </c>
      <c r="X1208" s="69"/>
      <c r="Y1208" s="68" t="s">
        <v>7177</v>
      </c>
      <c r="Z1208" s="68" t="s">
        <v>7175</v>
      </c>
      <c r="AA1208" s="68" t="s">
        <v>3393</v>
      </c>
      <c r="AB1208" s="68"/>
      <c r="AC1208" s="68"/>
      <c r="AD1208" s="68" t="s">
        <v>54</v>
      </c>
      <c r="AE1208" s="68" t="s">
        <v>176</v>
      </c>
      <c r="AF1208" s="72">
        <v>1</v>
      </c>
      <c r="AG1208" s="68">
        <v>10</v>
      </c>
      <c r="AH1208" s="68" t="s">
        <v>54</v>
      </c>
      <c r="AI1208" s="68" t="s">
        <v>56</v>
      </c>
      <c r="AJ1208" s="68" t="s">
        <v>54</v>
      </c>
      <c r="AK1208" s="68" t="str" cm="1">
        <f t="array" ref="AK12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8" s="69" t="s">
        <v>58</v>
      </c>
      <c r="AM1208" s="69"/>
    </row>
    <row r="1209" spans="1:39" ht="15" customHeight="1" x14ac:dyDescent="0.3">
      <c r="A1209" s="68">
        <v>1361</v>
      </c>
      <c r="B1209" s="68" t="s">
        <v>6958</v>
      </c>
      <c r="C1209" s="69"/>
      <c r="D1209" s="69" t="s">
        <v>84</v>
      </c>
      <c r="E1209" s="71" t="str">
        <f t="shared" si="8"/>
        <v>120220251361</v>
      </c>
      <c r="F1209" s="68">
        <v>9673863</v>
      </c>
      <c r="G1209" s="68"/>
      <c r="H1209" s="68"/>
      <c r="I1209" s="68" t="s">
        <v>6959</v>
      </c>
      <c r="J1209" s="68" t="s">
        <v>6960</v>
      </c>
      <c r="K1209" s="105" t="s">
        <v>6961</v>
      </c>
      <c r="L1209" s="68" t="s">
        <v>6962</v>
      </c>
      <c r="M1209" s="68" t="s">
        <v>3371</v>
      </c>
      <c r="N1209" s="131">
        <v>5581999220504</v>
      </c>
      <c r="O1209" s="71"/>
      <c r="P1209" s="71"/>
      <c r="Q1209" s="68" t="s">
        <v>1073</v>
      </c>
      <c r="R1209" s="68" t="str" cm="1">
        <f t="array" ref="R1209">_xlfn.IFS(BaseClientes[[#This Row],[tipoDeCliente]]="ADVISOR","ADVISOR",BaseClientes[[#This Row],[tipoDeCliente]]="FAMILIA","RETENCAO",BaseClientes[[#This Row],[tipoDeCliente]]="RETENCAO","RETENCAO",BaseClientes[[#This Row],[tipoDeCliente]]="NORMAL","CONSULTORIA",BaseClientes[[#This Row],[tipoDeCliente]]="HIBRIDO","CONSULTORIA")</f>
        <v>CONSULTORIA</v>
      </c>
      <c r="S1209" s="68" t="s">
        <v>49</v>
      </c>
      <c r="T1209" s="68" t="s">
        <v>50</v>
      </c>
      <c r="U1209" s="68" t="s">
        <v>6963</v>
      </c>
      <c r="V1209" s="131">
        <v>5581999220504</v>
      </c>
      <c r="W1209" s="69">
        <v>45700</v>
      </c>
      <c r="X1209" s="69"/>
      <c r="Y1209" s="68" t="s">
        <v>3885</v>
      </c>
      <c r="Z1209" s="68" t="s">
        <v>6964</v>
      </c>
      <c r="AA1209" s="68" t="s">
        <v>3371</v>
      </c>
      <c r="AB1209" s="68" t="s">
        <v>5596</v>
      </c>
      <c r="AC1209" s="68"/>
      <c r="AD1209" s="68" t="s">
        <v>56</v>
      </c>
      <c r="AE1209" s="68" t="s">
        <v>176</v>
      </c>
      <c r="AF1209" s="72">
        <v>1</v>
      </c>
      <c r="AG1209" s="68">
        <v>7</v>
      </c>
      <c r="AH1209" s="68" t="s">
        <v>54</v>
      </c>
      <c r="AI1209" s="68" t="s">
        <v>56</v>
      </c>
      <c r="AJ1209" s="68" t="s">
        <v>54</v>
      </c>
      <c r="AK1209" s="68" t="str" cm="1">
        <f t="array" ref="AK12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9" s="69" t="s">
        <v>58</v>
      </c>
      <c r="AM1209" s="69"/>
    </row>
    <row r="1210" spans="1:39" ht="15" customHeight="1" x14ac:dyDescent="0.3">
      <c r="A1210" s="68">
        <v>1362</v>
      </c>
      <c r="B1210" s="68" t="s">
        <v>7187</v>
      </c>
      <c r="C1210" s="69">
        <v>45474</v>
      </c>
      <c r="D1210" s="69" t="s">
        <v>84</v>
      </c>
      <c r="E1210" s="71" t="str">
        <f t="shared" si="8"/>
        <v>030420251362</v>
      </c>
      <c r="F1210" s="68"/>
      <c r="G1210" s="68">
        <v>8424154</v>
      </c>
      <c r="H1210" s="68"/>
      <c r="I1210" s="68" t="s">
        <v>42</v>
      </c>
      <c r="J1210" s="68" t="s">
        <v>7188</v>
      </c>
      <c r="K1210" s="108" t="s">
        <v>4577</v>
      </c>
      <c r="L1210" s="68" t="s">
        <v>7189</v>
      </c>
      <c r="M1210" s="68" t="s">
        <v>3092</v>
      </c>
      <c r="N1210" s="71">
        <v>5581999363232</v>
      </c>
      <c r="O1210" s="71"/>
      <c r="P1210" s="71"/>
      <c r="Q1210" s="68" t="s">
        <v>66</v>
      </c>
      <c r="R1210" s="68" t="str" cm="1">
        <f t="array" ref="R1210">_xlfn.IFS(BaseClientes[[#This Row],[tipoDeCliente]]="ADVISOR","ADVISOR",BaseClientes[[#This Row],[tipoDeCliente]]="FAMILIA","RETENCAO",BaseClientes[[#This Row],[tipoDeCliente]]="RETENCAO","RETENCAO",BaseClientes[[#This Row],[tipoDeCliente]]="NORMAL","CONSULTORIA",BaseClientes[[#This Row],[tipoDeCliente]]="HIBRIDO","CONSULTORIA")</f>
        <v>CONSULTORIA</v>
      </c>
      <c r="S1210" s="68" t="s">
        <v>49</v>
      </c>
      <c r="T1210" s="68" t="s">
        <v>50</v>
      </c>
      <c r="U1210" s="68" t="s">
        <v>7190</v>
      </c>
      <c r="V1210" s="71">
        <v>558132726381</v>
      </c>
      <c r="W1210" s="69">
        <v>45750</v>
      </c>
      <c r="X1210" s="157"/>
      <c r="Y1210" s="68" t="s">
        <v>3611</v>
      </c>
      <c r="Z1210" s="68" t="s">
        <v>4578</v>
      </c>
      <c r="AA1210" s="68" t="s">
        <v>3092</v>
      </c>
      <c r="AB1210" s="68"/>
      <c r="AC1210" s="68"/>
      <c r="AD1210" s="68"/>
      <c r="AE1210" s="68" t="s">
        <v>176</v>
      </c>
      <c r="AF1210" s="72">
        <v>1</v>
      </c>
      <c r="AG1210" s="68">
        <v>9</v>
      </c>
      <c r="AH1210" s="68" t="s">
        <v>54</v>
      </c>
      <c r="AI1210" s="68" t="s">
        <v>56</v>
      </c>
      <c r="AJ1210" s="68" t="s">
        <v>54</v>
      </c>
      <c r="AK1210" s="68" t="str" cm="1">
        <f t="array" ref="AK12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0" s="69" t="s">
        <v>58</v>
      </c>
      <c r="AM1210" s="69"/>
    </row>
    <row r="1211" spans="1:39" ht="15" customHeight="1" x14ac:dyDescent="0.3">
      <c r="A1211" s="68">
        <v>1363</v>
      </c>
      <c r="B1211" s="68" t="s">
        <v>7178</v>
      </c>
      <c r="C1211" s="69">
        <v>45296</v>
      </c>
      <c r="D1211" s="69" t="s">
        <v>84</v>
      </c>
      <c r="E1211" s="71" t="str">
        <f t="shared" si="8"/>
        <v>030420251363</v>
      </c>
      <c r="F1211" s="68"/>
      <c r="G1211" s="68">
        <v>8004928</v>
      </c>
      <c r="H1211" s="68"/>
      <c r="I1211" s="68" t="s">
        <v>42</v>
      </c>
      <c r="J1211" s="68" t="s">
        <v>7179</v>
      </c>
      <c r="K1211" s="70" t="s">
        <v>381</v>
      </c>
      <c r="L1211" s="68" t="s">
        <v>7180</v>
      </c>
      <c r="M1211" s="68" t="s">
        <v>377</v>
      </c>
      <c r="N1211" s="71">
        <v>5581992397973</v>
      </c>
      <c r="O1211" s="71"/>
      <c r="P1211" s="71"/>
      <c r="Q1211" s="68" t="s">
        <v>66</v>
      </c>
      <c r="R1211" s="68" t="str" cm="1">
        <f t="array" ref="R1211">_xlfn.IFS(BaseClientes[[#This Row],[tipoDeCliente]]="ADVISOR","ADVISOR",BaseClientes[[#This Row],[tipoDeCliente]]="FAMILIA","RETENCAO",BaseClientes[[#This Row],[tipoDeCliente]]="RETENCAO","RETENCAO",BaseClientes[[#This Row],[tipoDeCliente]]="NORMAL","CONSULTORIA",BaseClientes[[#This Row],[tipoDeCliente]]="HIBRIDO","CONSULTORIA")</f>
        <v>CONSULTORIA</v>
      </c>
      <c r="S1211" s="68" t="s">
        <v>49</v>
      </c>
      <c r="T1211" s="68" t="s">
        <v>50</v>
      </c>
      <c r="U1211" s="68" t="s">
        <v>7181</v>
      </c>
      <c r="V1211" s="71">
        <v>5581992397973</v>
      </c>
      <c r="W1211" s="69">
        <v>45750</v>
      </c>
      <c r="X1211" s="157"/>
      <c r="Y1211" s="68" t="s">
        <v>382</v>
      </c>
      <c r="Z1211" s="68" t="s">
        <v>379</v>
      </c>
      <c r="AA1211" s="68" t="s">
        <v>377</v>
      </c>
      <c r="AB1211" s="68"/>
      <c r="AC1211" s="68"/>
      <c r="AD1211" s="68"/>
      <c r="AE1211" s="68" t="s">
        <v>383</v>
      </c>
      <c r="AF1211" s="72">
        <v>0</v>
      </c>
      <c r="AG1211" s="68"/>
      <c r="AH1211" s="68" t="s">
        <v>54</v>
      </c>
      <c r="AI1211" s="68" t="s">
        <v>54</v>
      </c>
      <c r="AJ1211" s="68" t="s">
        <v>54</v>
      </c>
      <c r="AK1211" s="68" t="str" cm="1">
        <f t="array" ref="AK12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1" s="69" t="s">
        <v>58</v>
      </c>
      <c r="AM1211" s="69"/>
    </row>
    <row r="1212" spans="1:39" ht="15" customHeight="1" x14ac:dyDescent="0.3">
      <c r="A1212" s="68">
        <v>1364</v>
      </c>
      <c r="B1212" s="68" t="s">
        <v>7197</v>
      </c>
      <c r="C1212" s="69">
        <v>45572</v>
      </c>
      <c r="D1212" s="69" t="s">
        <v>40</v>
      </c>
      <c r="E1212" s="71" t="str">
        <f t="shared" si="8"/>
        <v>040420251364</v>
      </c>
      <c r="F1212" s="68"/>
      <c r="G1212" s="68">
        <v>8599820</v>
      </c>
      <c r="H1212" s="68"/>
      <c r="I1212" s="68" t="s">
        <v>42</v>
      </c>
      <c r="J1212" s="68" t="s">
        <v>7198</v>
      </c>
      <c r="K1212" s="108" t="s">
        <v>7199</v>
      </c>
      <c r="L1212" s="68" t="s">
        <v>7200</v>
      </c>
      <c r="M1212" s="68" t="s">
        <v>7197</v>
      </c>
      <c r="N1212" s="71">
        <v>5583987902404</v>
      </c>
      <c r="O1212" s="71"/>
      <c r="P1212" s="71"/>
      <c r="Q1212" s="68" t="s">
        <v>66</v>
      </c>
      <c r="R1212" s="68" t="str" cm="1">
        <f t="array" ref="R1212">_xlfn.IFS(BaseClientes[[#This Row],[tipoDeCliente]]="ADVISOR","ADVISOR",BaseClientes[[#This Row],[tipoDeCliente]]="FAMILIA","RETENCAO",BaseClientes[[#This Row],[tipoDeCliente]]="RETENCAO","RETENCAO",BaseClientes[[#This Row],[tipoDeCliente]]="NORMAL","CONSULTORIA",BaseClientes[[#This Row],[tipoDeCliente]]="HIBRIDO","CONSULTORIA")</f>
        <v>CONSULTORIA</v>
      </c>
      <c r="S1212" s="68" t="s">
        <v>2478</v>
      </c>
      <c r="T1212" s="68" t="s">
        <v>196</v>
      </c>
      <c r="U1212" s="68" t="s">
        <v>2479</v>
      </c>
      <c r="V1212" s="71" t="s">
        <v>2477</v>
      </c>
      <c r="W1212" s="69">
        <v>45751</v>
      </c>
      <c r="X1212" s="157"/>
      <c r="Y1212" s="68" t="s">
        <v>2476</v>
      </c>
      <c r="Z1212" s="68" t="s">
        <v>2473</v>
      </c>
      <c r="AA1212" s="68" t="s">
        <v>2471</v>
      </c>
      <c r="AB1212" s="68"/>
      <c r="AC1212" s="68"/>
      <c r="AD1212" s="68"/>
      <c r="AE1212" s="68" t="s">
        <v>176</v>
      </c>
      <c r="AF1212" s="72">
        <v>1</v>
      </c>
      <c r="AG1212" s="68">
        <v>2</v>
      </c>
      <c r="AH1212" s="68" t="s">
        <v>54</v>
      </c>
      <c r="AI1212" s="68" t="s">
        <v>56</v>
      </c>
      <c r="AJ1212" s="68" t="s">
        <v>54</v>
      </c>
      <c r="AK1212" s="68" t="str" cm="1">
        <f t="array" ref="AK12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2" s="157" t="s">
        <v>58</v>
      </c>
      <c r="AM1212" s="69"/>
    </row>
    <row r="1213" spans="1:39" ht="15" customHeight="1" x14ac:dyDescent="0.3">
      <c r="A1213" s="68">
        <v>1365</v>
      </c>
      <c r="B1213" s="68" t="s">
        <v>7207</v>
      </c>
      <c r="C1213" s="69">
        <v>44771</v>
      </c>
      <c r="D1213" s="69" t="s">
        <v>72</v>
      </c>
      <c r="E1213" s="71" t="str">
        <f t="shared" si="8"/>
        <v>040420251365</v>
      </c>
      <c r="F1213" s="68"/>
      <c r="G1213" s="68">
        <v>8594348</v>
      </c>
      <c r="H1213" s="68"/>
      <c r="I1213" s="68" t="s">
        <v>42</v>
      </c>
      <c r="J1213" s="68" t="s">
        <v>7208</v>
      </c>
      <c r="K1213" s="108" t="s">
        <v>2790</v>
      </c>
      <c r="L1213" s="68" t="s">
        <v>7209</v>
      </c>
      <c r="M1213" s="68" t="s">
        <v>2787</v>
      </c>
      <c r="N1213" s="71">
        <v>5511943445661</v>
      </c>
      <c r="O1213" s="71"/>
      <c r="P1213" s="71"/>
      <c r="Q1213" s="68" t="s">
        <v>1749</v>
      </c>
      <c r="R1213" s="68" t="str" cm="1">
        <f t="array" ref="R1213">_xlfn.IFS(BaseClientes[[#This Row],[tipoDeCliente]]="ADVISOR","ADVISOR",BaseClientes[[#This Row],[tipoDeCliente]]="FAMILIA","RETENCAO",BaseClientes[[#This Row],[tipoDeCliente]]="RETENCAO","RETENCAO",BaseClientes[[#This Row],[tipoDeCliente]]="NORMAL","CONSULTORIA",BaseClientes[[#This Row],[tipoDeCliente]]="HIBRIDO","CONSULTORIA")</f>
        <v>CONSULTORIA</v>
      </c>
      <c r="S1213" s="68" t="s">
        <v>2799</v>
      </c>
      <c r="T1213" s="68" t="s">
        <v>185</v>
      </c>
      <c r="U1213" s="68" t="s">
        <v>7206</v>
      </c>
      <c r="V1213" s="71">
        <v>5511943445661</v>
      </c>
      <c r="W1213" s="69">
        <v>45751</v>
      </c>
      <c r="X1213" s="157"/>
      <c r="Y1213" s="68" t="s">
        <v>3962</v>
      </c>
      <c r="Z1213" s="68" t="s">
        <v>4363</v>
      </c>
      <c r="AA1213" s="68" t="s">
        <v>2787</v>
      </c>
      <c r="AB1213" s="68"/>
      <c r="AC1213" s="68"/>
      <c r="AD1213" s="68" t="s">
        <v>54</v>
      </c>
      <c r="AE1213" s="68" t="s">
        <v>176</v>
      </c>
      <c r="AF1213" s="72">
        <v>1</v>
      </c>
      <c r="AG1213" s="68">
        <v>2</v>
      </c>
      <c r="AH1213" s="68" t="s">
        <v>54</v>
      </c>
      <c r="AI1213" s="68" t="s">
        <v>56</v>
      </c>
      <c r="AJ1213" s="68" t="s">
        <v>54</v>
      </c>
      <c r="AK1213" s="68" t="str" cm="1">
        <f t="array" ref="AK12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3" s="69" t="s">
        <v>58</v>
      </c>
      <c r="AM1213" s="69"/>
    </row>
    <row r="1214" spans="1:39" ht="15" customHeight="1" x14ac:dyDescent="0.3">
      <c r="A1214" s="68">
        <v>1366</v>
      </c>
      <c r="B1214" s="68" t="s">
        <v>7203</v>
      </c>
      <c r="C1214" s="69">
        <v>43001</v>
      </c>
      <c r="D1214" s="69" t="s">
        <v>72</v>
      </c>
      <c r="E1214" s="71" t="str">
        <f t="shared" si="8"/>
        <v>040420251366</v>
      </c>
      <c r="F1214" s="68"/>
      <c r="G1214" s="68">
        <v>8594387</v>
      </c>
      <c r="H1214" s="68"/>
      <c r="I1214" s="68" t="s">
        <v>42</v>
      </c>
      <c r="J1214" s="68" t="s">
        <v>7204</v>
      </c>
      <c r="K1214" s="108" t="s">
        <v>2790</v>
      </c>
      <c r="L1214" s="68" t="s">
        <v>7205</v>
      </c>
      <c r="M1214" s="68" t="s">
        <v>2787</v>
      </c>
      <c r="N1214" s="71">
        <v>5511943445661</v>
      </c>
      <c r="O1214" s="71"/>
      <c r="P1214" s="71"/>
      <c r="Q1214" s="68" t="s">
        <v>1749</v>
      </c>
      <c r="R1214" s="68" t="str" cm="1">
        <f t="array" ref="R1214">_xlfn.IFS(BaseClientes[[#This Row],[tipoDeCliente]]="ADVISOR","ADVISOR",BaseClientes[[#This Row],[tipoDeCliente]]="FAMILIA","RETENCAO",BaseClientes[[#This Row],[tipoDeCliente]]="RETENCAO","RETENCAO",BaseClientes[[#This Row],[tipoDeCliente]]="NORMAL","CONSULTORIA",BaseClientes[[#This Row],[tipoDeCliente]]="HIBRIDO","CONSULTORIA")</f>
        <v>CONSULTORIA</v>
      </c>
      <c r="S1214" s="68" t="s">
        <v>2799</v>
      </c>
      <c r="T1214" s="68" t="s">
        <v>185</v>
      </c>
      <c r="U1214" s="68" t="s">
        <v>7206</v>
      </c>
      <c r="V1214" s="71">
        <v>5511943445661</v>
      </c>
      <c r="W1214" s="69">
        <v>45751</v>
      </c>
      <c r="X1214" s="157"/>
      <c r="Y1214" s="68" t="s">
        <v>3962</v>
      </c>
      <c r="Z1214" s="68" t="s">
        <v>4363</v>
      </c>
      <c r="AA1214" s="68" t="s">
        <v>2787</v>
      </c>
      <c r="AB1214" s="68"/>
      <c r="AC1214" s="68"/>
      <c r="AD1214" s="68" t="s">
        <v>54</v>
      </c>
      <c r="AE1214" s="68" t="s">
        <v>176</v>
      </c>
      <c r="AF1214" s="72">
        <v>1</v>
      </c>
      <c r="AG1214" s="68">
        <v>2</v>
      </c>
      <c r="AH1214" s="68" t="s">
        <v>54</v>
      </c>
      <c r="AI1214" s="68" t="s">
        <v>56</v>
      </c>
      <c r="AJ1214" s="68" t="s">
        <v>54</v>
      </c>
      <c r="AK1214" s="68" t="str" cm="1">
        <f t="array" ref="AK12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4" s="69" t="s">
        <v>58</v>
      </c>
      <c r="AM1214" s="69"/>
    </row>
    <row r="1215" spans="1:39" ht="15" customHeight="1" x14ac:dyDescent="0.3">
      <c r="A1215" s="68">
        <v>1367</v>
      </c>
      <c r="B1215" s="68" t="s">
        <v>2710</v>
      </c>
      <c r="C1215" s="69">
        <v>17692</v>
      </c>
      <c r="D1215" s="69" t="s">
        <v>40</v>
      </c>
      <c r="E1215" s="71" t="str">
        <f t="shared" si="8"/>
        <v>040420251367</v>
      </c>
      <c r="F1215" s="68">
        <v>6142616</v>
      </c>
      <c r="G1215" s="68"/>
      <c r="H1215" s="68"/>
      <c r="I1215" s="68" t="s">
        <v>7201</v>
      </c>
      <c r="J1215" s="68" t="s">
        <v>2712</v>
      </c>
      <c r="K1215" s="108" t="s">
        <v>2713</v>
      </c>
      <c r="L1215" s="68" t="s">
        <v>7202</v>
      </c>
      <c r="M1215" s="68" t="s">
        <v>2710</v>
      </c>
      <c r="N1215" s="131">
        <v>5581988445032</v>
      </c>
      <c r="O1215" s="71" t="s">
        <v>65</v>
      </c>
      <c r="P1215" s="71"/>
      <c r="Q1215" s="68" t="s">
        <v>66</v>
      </c>
      <c r="R1215" s="68" t="s">
        <v>945</v>
      </c>
      <c r="S1215" s="68" t="s">
        <v>49</v>
      </c>
      <c r="T1215" s="68" t="s">
        <v>50</v>
      </c>
      <c r="U1215" s="68" t="s">
        <v>1193</v>
      </c>
      <c r="V1215" s="71">
        <v>5581988445032</v>
      </c>
      <c r="W1215" s="69">
        <v>45751</v>
      </c>
      <c r="X1215" s="157"/>
      <c r="Y1215" s="68" t="s">
        <v>4063</v>
      </c>
      <c r="Z1215" s="68" t="s">
        <v>7202</v>
      </c>
      <c r="AA1215" s="68" t="s">
        <v>2710</v>
      </c>
      <c r="AB1215" s="68" t="s">
        <v>3950</v>
      </c>
      <c r="AC1215" s="68" t="s">
        <v>140</v>
      </c>
      <c r="AD1215" s="68" t="s">
        <v>56</v>
      </c>
      <c r="AE1215" s="68" t="s">
        <v>176</v>
      </c>
      <c r="AF1215" s="72">
        <v>1</v>
      </c>
      <c r="AG1215" s="68" t="s">
        <v>187</v>
      </c>
      <c r="AH1215" s="68" t="s">
        <v>54</v>
      </c>
      <c r="AI1215" s="68" t="s">
        <v>56</v>
      </c>
      <c r="AJ1215" s="68" t="s">
        <v>54</v>
      </c>
      <c r="AK1215" s="68" t="str" cm="1">
        <f t="array" ref="AK12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5" s="69" t="s">
        <v>58</v>
      </c>
      <c r="AM1215" s="69"/>
    </row>
    <row r="1216" spans="1:39" ht="15" customHeight="1" x14ac:dyDescent="0.3">
      <c r="A1216" s="68">
        <v>1368</v>
      </c>
      <c r="B1216" s="68" t="s">
        <v>7210</v>
      </c>
      <c r="C1216" s="69">
        <v>27145</v>
      </c>
      <c r="D1216" s="69" t="s">
        <v>72</v>
      </c>
      <c r="E1216" s="71" t="str">
        <f t="shared" si="8"/>
        <v>040420251368</v>
      </c>
      <c r="F1216" s="68">
        <v>2770538</v>
      </c>
      <c r="G1216" s="68"/>
      <c r="H1216" s="68"/>
      <c r="I1216" s="68" t="s">
        <v>7211</v>
      </c>
      <c r="J1216" s="68" t="s">
        <v>7212</v>
      </c>
      <c r="K1216" s="108" t="s">
        <v>7213</v>
      </c>
      <c r="L1216" s="68" t="s">
        <v>7214</v>
      </c>
      <c r="M1216" s="68" t="s">
        <v>3395</v>
      </c>
      <c r="N1216" s="131">
        <v>5581981351001</v>
      </c>
      <c r="O1216" s="71"/>
      <c r="P1216" s="71"/>
      <c r="Q1216" s="68" t="s">
        <v>66</v>
      </c>
      <c r="R1216" s="68" t="str" cm="1">
        <f t="array" ref="R1216">_xlfn.IFS(BaseClientes[[#This Row],[tipoDeCliente]]="ADVISOR","ADVISOR",BaseClientes[[#This Row],[tipoDeCliente]]="FAMILIA","RETENCAO",BaseClientes[[#This Row],[tipoDeCliente]]="RETENCAO","RETENCAO",BaseClientes[[#This Row],[tipoDeCliente]]="NORMAL","CONSULTORIA",BaseClientes[[#This Row],[tipoDeCliente]]="HIBRIDO","CONSULTORIA")</f>
        <v>CONSULTORIA</v>
      </c>
      <c r="S1216" s="68" t="s">
        <v>49</v>
      </c>
      <c r="T1216" s="68" t="s">
        <v>50</v>
      </c>
      <c r="U1216" s="68" t="s">
        <v>7215</v>
      </c>
      <c r="V1216" s="131">
        <v>5581981351001</v>
      </c>
      <c r="W1216" s="69">
        <v>45751</v>
      </c>
      <c r="X1216" s="157"/>
      <c r="Y1216" s="120" t="s">
        <v>7216</v>
      </c>
      <c r="Z1216" s="68" t="s">
        <v>7214</v>
      </c>
      <c r="AA1216" s="68" t="s">
        <v>3395</v>
      </c>
      <c r="AB1216" s="68" t="s">
        <v>3894</v>
      </c>
      <c r="AC1216" s="68"/>
      <c r="AD1216" s="68"/>
      <c r="AE1216" s="68" t="s">
        <v>176</v>
      </c>
      <c r="AF1216" s="72">
        <v>1</v>
      </c>
      <c r="AG1216" s="68">
        <v>10</v>
      </c>
      <c r="AH1216" s="68" t="s">
        <v>54</v>
      </c>
      <c r="AI1216" s="68" t="s">
        <v>56</v>
      </c>
      <c r="AJ1216" s="68" t="s">
        <v>54</v>
      </c>
      <c r="AK1216" s="68" t="str" cm="1">
        <f t="array" ref="AK12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6" s="69" t="s">
        <v>58</v>
      </c>
      <c r="AM1216" s="69"/>
    </row>
    <row r="1217" spans="1:39" ht="15" customHeight="1" x14ac:dyDescent="0.3">
      <c r="A1217" s="68">
        <v>1369</v>
      </c>
      <c r="B1217" s="120" t="s">
        <v>7191</v>
      </c>
      <c r="C1217" s="69">
        <v>29676</v>
      </c>
      <c r="D1217" s="69" t="s">
        <v>6765</v>
      </c>
      <c r="E1217" s="71" t="str">
        <f t="shared" si="8"/>
        <v>030420251369</v>
      </c>
      <c r="F1217" s="68"/>
      <c r="G1217" s="68">
        <v>8662741</v>
      </c>
      <c r="H1217" s="68"/>
      <c r="I1217" s="68" t="s">
        <v>7192</v>
      </c>
      <c r="J1217" s="68" t="s">
        <v>7193</v>
      </c>
      <c r="K1217" s="108" t="s">
        <v>7194</v>
      </c>
      <c r="L1217" s="68" t="s">
        <v>7195</v>
      </c>
      <c r="M1217" s="68" t="s">
        <v>3394</v>
      </c>
      <c r="N1217" s="131">
        <v>5581971180700</v>
      </c>
      <c r="O1217" s="71"/>
      <c r="P1217" s="71" t="s">
        <v>65</v>
      </c>
      <c r="Q1217" s="68" t="s">
        <v>66</v>
      </c>
      <c r="R1217" s="68" t="str" cm="1">
        <f t="array" ref="R1217">_xlfn.IFS(BaseClientes[[#This Row],[tipoDeCliente]]="ADVISOR","ADVISOR",BaseClientes[[#This Row],[tipoDeCliente]]="FAMILIA","RETENCAO",BaseClientes[[#This Row],[tipoDeCliente]]="RETENCAO","RETENCAO",BaseClientes[[#This Row],[tipoDeCliente]]="NORMAL","CONSULTORIA",BaseClientes[[#This Row],[tipoDeCliente]]="HIBRIDO","CONSULTORIA")</f>
        <v>CONSULTORIA</v>
      </c>
      <c r="S1217" s="68" t="s">
        <v>49</v>
      </c>
      <c r="T1217" s="68" t="s">
        <v>50</v>
      </c>
      <c r="U1217" s="68" t="s">
        <v>1093</v>
      </c>
      <c r="V1217" s="131">
        <v>5581971180700</v>
      </c>
      <c r="W1217" s="69">
        <v>45750</v>
      </c>
      <c r="X1217" s="157"/>
      <c r="Y1217" s="68" t="s">
        <v>3631</v>
      </c>
      <c r="Z1217" s="68" t="s">
        <v>7195</v>
      </c>
      <c r="AA1217" s="68" t="s">
        <v>3394</v>
      </c>
      <c r="AB1217" s="68" t="s">
        <v>3894</v>
      </c>
      <c r="AC1217" s="68"/>
      <c r="AD1217" s="68"/>
      <c r="AE1217" s="68" t="s">
        <v>176</v>
      </c>
      <c r="AF1217" s="72">
        <v>1</v>
      </c>
      <c r="AG1217" s="68">
        <v>10</v>
      </c>
      <c r="AH1217" s="68" t="s">
        <v>54</v>
      </c>
      <c r="AI1217" s="68" t="s">
        <v>54</v>
      </c>
      <c r="AJ1217" s="68" t="s">
        <v>54</v>
      </c>
      <c r="AK1217" s="68" t="str" cm="1">
        <f t="array" ref="AK12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7" s="69" t="s">
        <v>58</v>
      </c>
      <c r="AM1217" s="69"/>
    </row>
    <row r="1218" spans="1:39" ht="15" customHeight="1" x14ac:dyDescent="0.3">
      <c r="A1218" s="68">
        <v>1370</v>
      </c>
      <c r="B1218" s="68" t="s">
        <v>7223</v>
      </c>
      <c r="C1218" s="69">
        <v>37193</v>
      </c>
      <c r="D1218" s="69" t="s">
        <v>40</v>
      </c>
      <c r="E1218" s="71" t="str">
        <f t="shared" si="8"/>
        <v>080420251370</v>
      </c>
      <c r="F1218" s="68">
        <v>15506675</v>
      </c>
      <c r="G1218" s="68"/>
      <c r="H1218" s="68"/>
      <c r="I1218" s="68" t="s">
        <v>42</v>
      </c>
      <c r="J1218" s="68" t="s">
        <v>7224</v>
      </c>
      <c r="K1218" s="108" t="s">
        <v>7225</v>
      </c>
      <c r="L1218" s="68" t="s">
        <v>7226</v>
      </c>
      <c r="M1218" s="68" t="s">
        <v>7223</v>
      </c>
      <c r="N1218" s="131">
        <v>5581981481515</v>
      </c>
      <c r="O1218" s="71"/>
      <c r="P1218" s="71"/>
      <c r="Q1218" s="68" t="s">
        <v>6946</v>
      </c>
      <c r="R1218" s="68" t="str" cm="1">
        <f t="array" ref="R1218">_xlfn.IFS(BaseClientes[[#This Row],[tipoDeCliente]]="ADVISOR","ADVISOR",BaseClientes[[#This Row],[tipoDeCliente]]="FAMILIA","RETENCAO",BaseClientes[[#This Row],[tipoDeCliente]]="RETENCAO","RETENCAO",BaseClientes[[#This Row],[tipoDeCliente]]="NORMAL","CONSULTORIA",BaseClientes[[#This Row],[tipoDeCliente]]="HIBRIDO","CONSULTORIA")</f>
        <v>RETENCAO</v>
      </c>
      <c r="S1218" s="68" t="s">
        <v>49</v>
      </c>
      <c r="T1218" s="68" t="s">
        <v>50</v>
      </c>
      <c r="U1218" s="131" t="s">
        <v>7227</v>
      </c>
      <c r="V1218" s="131">
        <v>5581981481515</v>
      </c>
      <c r="W1218" s="69">
        <v>45755</v>
      </c>
      <c r="X1218" s="157"/>
      <c r="Y1218" s="68" t="s">
        <v>7228</v>
      </c>
      <c r="Z1218" s="68" t="s">
        <v>7226</v>
      </c>
      <c r="AA1218" s="68" t="s">
        <v>7223</v>
      </c>
      <c r="AB1218" s="68" t="s">
        <v>7229</v>
      </c>
      <c r="AC1218" s="68"/>
      <c r="AD1218" s="68"/>
      <c r="AE1218" s="68" t="s">
        <v>68</v>
      </c>
      <c r="AF1218" s="72">
        <v>0</v>
      </c>
      <c r="AG1218" s="68"/>
      <c r="AH1218" s="68" t="s">
        <v>56</v>
      </c>
      <c r="AI1218" s="68" t="s">
        <v>56</v>
      </c>
      <c r="AJ1218" s="68" t="s">
        <v>56</v>
      </c>
      <c r="AK1218" s="68" t="str" cm="1">
        <f t="array" ref="AK12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8" s="69" t="s">
        <v>58</v>
      </c>
      <c r="AM1218" s="69"/>
    </row>
    <row r="1219" spans="1:39" ht="15" customHeight="1" x14ac:dyDescent="0.3">
      <c r="A1219" s="68">
        <v>1371</v>
      </c>
      <c r="B1219" s="68" t="s">
        <v>7236</v>
      </c>
      <c r="C1219" s="69">
        <v>37365</v>
      </c>
      <c r="D1219" s="69" t="s">
        <v>40</v>
      </c>
      <c r="E1219" s="71" t="str">
        <f t="shared" ref="E1219:E1282" si="9">_xlfn.CONCAT((TEXT(W1219,"ddmmaaaa")),A1219)</f>
        <v>080420251371</v>
      </c>
      <c r="F1219" s="68">
        <v>17654336</v>
      </c>
      <c r="G1219" s="68"/>
      <c r="H1219" s="68"/>
      <c r="I1219" s="68" t="s">
        <v>42</v>
      </c>
      <c r="J1219" s="68" t="s">
        <v>7237</v>
      </c>
      <c r="K1219" s="108" t="s">
        <v>7238</v>
      </c>
      <c r="L1219" s="68" t="s">
        <v>7239</v>
      </c>
      <c r="M1219" s="68" t="s">
        <v>7236</v>
      </c>
      <c r="N1219" s="131">
        <v>5581991835480</v>
      </c>
      <c r="O1219" s="71"/>
      <c r="P1219" s="71"/>
      <c r="Q1219" s="68" t="s">
        <v>6946</v>
      </c>
      <c r="R1219" s="68" t="str" cm="1">
        <f t="array" ref="R1219">_xlfn.IFS(BaseClientes[[#This Row],[tipoDeCliente]]="ADVISOR","ADVISOR",BaseClientes[[#This Row],[tipoDeCliente]]="FAMILIA","RETENCAO",BaseClientes[[#This Row],[tipoDeCliente]]="RETENCAO","RETENCAO",BaseClientes[[#This Row],[tipoDeCliente]]="NORMAL","CONSULTORIA",BaseClientes[[#This Row],[tipoDeCliente]]="HIBRIDO","CONSULTORIA")</f>
        <v>RETENCAO</v>
      </c>
      <c r="S1219" s="68" t="s">
        <v>49</v>
      </c>
      <c r="T1219" s="68" t="s">
        <v>50</v>
      </c>
      <c r="U1219" s="68" t="s">
        <v>7240</v>
      </c>
      <c r="V1219" s="131">
        <v>5581991835480</v>
      </c>
      <c r="W1219" s="69">
        <v>45755</v>
      </c>
      <c r="X1219" s="157"/>
      <c r="Y1219" s="68" t="s">
        <v>7241</v>
      </c>
      <c r="Z1219" s="68" t="s">
        <v>7239</v>
      </c>
      <c r="AA1219" s="68" t="s">
        <v>7236</v>
      </c>
      <c r="AB1219" s="68" t="s">
        <v>96</v>
      </c>
      <c r="AC1219" s="68"/>
      <c r="AD1219" s="68"/>
      <c r="AE1219" s="68" t="s">
        <v>68</v>
      </c>
      <c r="AF1219" s="72">
        <v>0</v>
      </c>
      <c r="AG1219" s="68"/>
      <c r="AH1219" s="68" t="s">
        <v>56</v>
      </c>
      <c r="AI1219" s="68" t="s">
        <v>56</v>
      </c>
      <c r="AJ1219" s="68" t="s">
        <v>56</v>
      </c>
      <c r="AK1219" s="68" t="str" cm="1">
        <f t="array" ref="AK12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9" s="69" t="s">
        <v>58</v>
      </c>
      <c r="AM1219" s="69"/>
    </row>
    <row r="1220" spans="1:39" ht="15" customHeight="1" x14ac:dyDescent="0.3">
      <c r="A1220" s="68">
        <v>1372</v>
      </c>
      <c r="B1220" s="68" t="s">
        <v>7217</v>
      </c>
      <c r="C1220" s="69">
        <v>27974</v>
      </c>
      <c r="D1220" s="69" t="s">
        <v>40</v>
      </c>
      <c r="E1220" s="71" t="str">
        <f t="shared" si="9"/>
        <v>080420251372</v>
      </c>
      <c r="F1220" s="68">
        <v>2194186</v>
      </c>
      <c r="G1220" s="68"/>
      <c r="H1220" s="68"/>
      <c r="I1220" s="68" t="s">
        <v>8518</v>
      </c>
      <c r="J1220" s="68" t="s">
        <v>7218</v>
      </c>
      <c r="K1220" s="68" t="s">
        <v>7219</v>
      </c>
      <c r="L1220" s="68" t="s">
        <v>7220</v>
      </c>
      <c r="M1220" s="68" t="s">
        <v>7217</v>
      </c>
      <c r="N1220" s="131">
        <v>5581994757049</v>
      </c>
      <c r="O1220" s="71"/>
      <c r="P1220" s="71"/>
      <c r="Q1220" s="68" t="s">
        <v>1073</v>
      </c>
      <c r="R1220" s="68" t="str" cm="1">
        <f t="array" ref="R1220">_xlfn.IFS(BaseClientes[[#This Row],[tipoDeCliente]]="ADVISOR","ADVISOR",BaseClientes[[#This Row],[tipoDeCliente]]="FAMILIA","RETENCAO",BaseClientes[[#This Row],[tipoDeCliente]]="RETENCAO","RETENCAO",BaseClientes[[#This Row],[tipoDeCliente]]="NORMAL","CONSULTORIA",BaseClientes[[#This Row],[tipoDeCliente]]="HIBRIDO","CONSULTORIA")</f>
        <v>CONSULTORIA</v>
      </c>
      <c r="S1220" s="68" t="s">
        <v>49</v>
      </c>
      <c r="T1220" s="68" t="s">
        <v>50</v>
      </c>
      <c r="U1220" s="68" t="s">
        <v>7221</v>
      </c>
      <c r="V1220" s="131">
        <v>5581994757049</v>
      </c>
      <c r="W1220" s="69">
        <v>45755</v>
      </c>
      <c r="X1220" s="157"/>
      <c r="Y1220" s="68" t="s">
        <v>7222</v>
      </c>
      <c r="Z1220" s="68" t="s">
        <v>7220</v>
      </c>
      <c r="AA1220" s="68" t="s">
        <v>7217</v>
      </c>
      <c r="AB1220" s="68" t="s">
        <v>631</v>
      </c>
      <c r="AC1220" s="68"/>
      <c r="AD1220" s="68"/>
      <c r="AE1220" s="68" t="s">
        <v>176</v>
      </c>
      <c r="AF1220" s="72">
        <v>1</v>
      </c>
      <c r="AG1220" s="68" t="s">
        <v>7443</v>
      </c>
      <c r="AH1220" s="68" t="s">
        <v>54</v>
      </c>
      <c r="AI1220" s="68" t="s">
        <v>56</v>
      </c>
      <c r="AJ1220" s="68" t="s">
        <v>54</v>
      </c>
      <c r="AK1220" s="68" t="str" cm="1">
        <f t="array" ref="AK12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0" s="69" t="s">
        <v>58</v>
      </c>
      <c r="AM1220" s="69"/>
    </row>
    <row r="1221" spans="1:39" ht="15" customHeight="1" x14ac:dyDescent="0.3">
      <c r="A1221" s="68">
        <v>1373</v>
      </c>
      <c r="B1221" s="68" t="s">
        <v>3401</v>
      </c>
      <c r="C1221" s="69">
        <v>30102</v>
      </c>
      <c r="D1221" s="69" t="s">
        <v>72</v>
      </c>
      <c r="E1221" s="71" t="str">
        <f t="shared" si="9"/>
        <v>080420251373</v>
      </c>
      <c r="F1221" s="68">
        <v>9379371</v>
      </c>
      <c r="G1221" s="68"/>
      <c r="H1221" s="68"/>
      <c r="I1221" s="68" t="s">
        <v>42</v>
      </c>
      <c r="J1221" s="68" t="s">
        <v>4420</v>
      </c>
      <c r="K1221" s="68" t="s">
        <v>4421</v>
      </c>
      <c r="L1221" s="68" t="s">
        <v>4422</v>
      </c>
      <c r="M1221" s="68" t="s">
        <v>3401</v>
      </c>
      <c r="N1221" s="131">
        <v>5521995679977</v>
      </c>
      <c r="O1221" s="71"/>
      <c r="P1221" s="71"/>
      <c r="Q1221" s="68" t="s">
        <v>1073</v>
      </c>
      <c r="R1221" s="68" t="str" cm="1">
        <f t="array" ref="R1221">_xlfn.IFS(BaseClientes[[#This Row],[tipoDeCliente]]="ADVISOR","ADVISOR",BaseClientes[[#This Row],[tipoDeCliente]]="FAMILIA","RETENCAO",BaseClientes[[#This Row],[tipoDeCliente]]="RETENCAO","RETENCAO",BaseClientes[[#This Row],[tipoDeCliente]]="NORMAL","CONSULTORIA",BaseClientes[[#This Row],[tipoDeCliente]]="HIBRIDO","CONSULTORIA")</f>
        <v>RETENCAO</v>
      </c>
      <c r="S1221" s="68" t="s">
        <v>470</v>
      </c>
      <c r="T1221" s="68" t="s">
        <v>434</v>
      </c>
      <c r="U1221" s="68" t="s">
        <v>4423</v>
      </c>
      <c r="V1221" s="131">
        <v>5521995679977</v>
      </c>
      <c r="W1221" s="69">
        <v>45755</v>
      </c>
      <c r="X1221" s="157"/>
      <c r="Y1221" s="68" t="s">
        <v>4424</v>
      </c>
      <c r="Z1221" s="68" t="s">
        <v>4422</v>
      </c>
      <c r="AA1221" s="68" t="s">
        <v>3401</v>
      </c>
      <c r="AB1221" s="68" t="s">
        <v>7235</v>
      </c>
      <c r="AC1221" s="68"/>
      <c r="AD1221" s="68"/>
      <c r="AE1221" s="68" t="s">
        <v>68</v>
      </c>
      <c r="AF1221" s="72">
        <v>0</v>
      </c>
      <c r="AG1221" s="68"/>
      <c r="AH1221" s="68" t="s">
        <v>56</v>
      </c>
      <c r="AI1221" s="68" t="s">
        <v>56</v>
      </c>
      <c r="AJ1221" s="68" t="s">
        <v>56</v>
      </c>
      <c r="AK1221" s="68" t="str" cm="1">
        <f t="array" ref="AK12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1" s="69" t="s">
        <v>58</v>
      </c>
      <c r="AM1221" s="69"/>
    </row>
    <row r="1222" spans="1:39" ht="15" customHeight="1" x14ac:dyDescent="0.3">
      <c r="A1222" s="68">
        <v>1374</v>
      </c>
      <c r="B1222" s="68" t="s">
        <v>7230</v>
      </c>
      <c r="C1222" s="69">
        <v>32813</v>
      </c>
      <c r="D1222" s="69" t="s">
        <v>72</v>
      </c>
      <c r="E1222" s="71" t="str">
        <f t="shared" si="9"/>
        <v>080420251374</v>
      </c>
      <c r="F1222" s="68"/>
      <c r="G1222" s="68">
        <v>8522279</v>
      </c>
      <c r="H1222" s="68"/>
      <c r="I1222" s="68" t="s">
        <v>42</v>
      </c>
      <c r="J1222" s="68" t="s">
        <v>7231</v>
      </c>
      <c r="K1222" s="105" t="s">
        <v>7232</v>
      </c>
      <c r="L1222" s="68" t="s">
        <v>7233</v>
      </c>
      <c r="M1222" s="68" t="s">
        <v>7230</v>
      </c>
      <c r="N1222" s="131">
        <v>5581991318257</v>
      </c>
      <c r="O1222" s="71"/>
      <c r="P1222" s="71"/>
      <c r="Q1222" s="68" t="s">
        <v>7234</v>
      </c>
      <c r="R1222" s="68" t="str" cm="1">
        <f t="array" ref="R1222">_xlfn.IFS(BaseClientes[[#This Row],[tipoDeCliente]]="ADVISOR","ADVISOR",BaseClientes[[#This Row],[tipoDeCliente]]="FAMILIA","RETENCAO",BaseClientes[[#This Row],[tipoDeCliente]]="RETENCAO","RETENCAO",BaseClientes[[#This Row],[tipoDeCliente]]="NORMAL","CONSULTORIA",BaseClientes[[#This Row],[tipoDeCliente]]="HIBRIDO","CONSULTORIA")</f>
        <v>RETENCAO</v>
      </c>
      <c r="S1222" s="68" t="s">
        <v>49</v>
      </c>
      <c r="T1222" s="68" t="s">
        <v>50</v>
      </c>
      <c r="U1222" s="68" t="s">
        <v>6006</v>
      </c>
      <c r="V1222" s="131">
        <v>5581991318257</v>
      </c>
      <c r="W1222" s="69">
        <v>45755</v>
      </c>
      <c r="X1222" s="157"/>
      <c r="Y1222" s="68" t="s">
        <v>7234</v>
      </c>
      <c r="Z1222" s="68" t="s">
        <v>7233</v>
      </c>
      <c r="AA1222" s="68" t="s">
        <v>7230</v>
      </c>
      <c r="AB1222" s="68" t="s">
        <v>3902</v>
      </c>
      <c r="AC1222" s="68"/>
      <c r="AD1222" s="68"/>
      <c r="AE1222" s="68" t="s">
        <v>55</v>
      </c>
      <c r="AF1222" s="72">
        <v>1</v>
      </c>
      <c r="AG1222" s="68"/>
      <c r="AH1222" s="68" t="s">
        <v>54</v>
      </c>
      <c r="AI1222" s="68" t="s">
        <v>56</v>
      </c>
      <c r="AJ1222" s="68" t="s">
        <v>54</v>
      </c>
      <c r="AK1222" s="68" t="str" cm="1">
        <f t="array" ref="AK12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2" s="69" t="s">
        <v>58</v>
      </c>
      <c r="AM1222" s="69"/>
    </row>
    <row r="1223" spans="1:39" ht="15" customHeight="1" x14ac:dyDescent="0.3">
      <c r="A1223" s="68">
        <v>1375</v>
      </c>
      <c r="B1223" s="68" t="s">
        <v>3387</v>
      </c>
      <c r="C1223" s="69">
        <v>30033</v>
      </c>
      <c r="D1223" s="69" t="s">
        <v>72</v>
      </c>
      <c r="E1223" s="71" t="str">
        <f t="shared" si="9"/>
        <v>140320251375</v>
      </c>
      <c r="F1223" s="68"/>
      <c r="G1223" s="68">
        <v>4445829</v>
      </c>
      <c r="H1223" s="68"/>
      <c r="I1223" s="68" t="s">
        <v>7121</v>
      </c>
      <c r="J1223" s="68" t="s">
        <v>7122</v>
      </c>
      <c r="K1223" s="108" t="s">
        <v>7123</v>
      </c>
      <c r="L1223" s="68" t="s">
        <v>7124</v>
      </c>
      <c r="M1223" s="68" t="s">
        <v>3387</v>
      </c>
      <c r="N1223" s="131">
        <v>5511994485153</v>
      </c>
      <c r="O1223" s="71"/>
      <c r="P1223" s="71"/>
      <c r="Q1223" s="68" t="s">
        <v>66</v>
      </c>
      <c r="R1223" s="68" t="str" cm="1">
        <f t="array" ref="R1223">_xlfn.IFS(BaseClientes[[#This Row],[tipoDeCliente]]="ADVISOR","ADVISOR",BaseClientes[[#This Row],[tipoDeCliente]]="FAMILIA","RETENCAO",BaseClientes[[#This Row],[tipoDeCliente]]="RETENCAO","RETENCAO",BaseClientes[[#This Row],[tipoDeCliente]]="NORMAL","CONSULTORIA",BaseClientes[[#This Row],[tipoDeCliente]]="HIBRIDO","CONSULTORIA")</f>
        <v>CONSULTORIA</v>
      </c>
      <c r="S1223" s="68" t="s">
        <v>2799</v>
      </c>
      <c r="T1223" s="68" t="s">
        <v>185</v>
      </c>
      <c r="U1223" s="68" t="s">
        <v>7125</v>
      </c>
      <c r="V1223" s="131">
        <v>5511994485153</v>
      </c>
      <c r="W1223" s="69">
        <v>45730</v>
      </c>
      <c r="X1223" s="157"/>
      <c r="Y1223" s="68" t="s">
        <v>1029</v>
      </c>
      <c r="Z1223" s="68" t="s">
        <v>1026</v>
      </c>
      <c r="AA1223" s="68" t="s">
        <v>1024</v>
      </c>
      <c r="AB1223" s="68" t="s">
        <v>3912</v>
      </c>
      <c r="AC1223" s="68"/>
      <c r="AD1223" s="68"/>
      <c r="AE1223" s="68" t="s">
        <v>176</v>
      </c>
      <c r="AF1223" s="72">
        <v>1</v>
      </c>
      <c r="AG1223" s="68">
        <v>1</v>
      </c>
      <c r="AH1223" s="68" t="s">
        <v>54</v>
      </c>
      <c r="AI1223" s="68" t="s">
        <v>56</v>
      </c>
      <c r="AJ1223" s="68" t="s">
        <v>54</v>
      </c>
      <c r="AK1223" s="68" t="str" cm="1">
        <f t="array" ref="AK12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3" s="69" t="s">
        <v>58</v>
      </c>
      <c r="AM1223" s="69"/>
    </row>
    <row r="1224" spans="1:39" ht="15" customHeight="1" x14ac:dyDescent="0.3">
      <c r="A1224" s="68">
        <v>1376</v>
      </c>
      <c r="B1224" s="68" t="s">
        <v>7261</v>
      </c>
      <c r="C1224" s="69">
        <v>41581</v>
      </c>
      <c r="D1224" s="69" t="s">
        <v>40</v>
      </c>
      <c r="E1224" s="71" t="str">
        <f t="shared" si="9"/>
        <v>110420251376</v>
      </c>
      <c r="F1224" s="68"/>
      <c r="G1224" s="68">
        <v>8621749</v>
      </c>
      <c r="H1224" s="68"/>
      <c r="I1224" s="68" t="s">
        <v>7262</v>
      </c>
      <c r="J1224" s="68" t="s">
        <v>7263</v>
      </c>
      <c r="K1224" s="108" t="s">
        <v>7264</v>
      </c>
      <c r="L1224" s="68" t="s">
        <v>7265</v>
      </c>
      <c r="M1224" s="68" t="s">
        <v>3307</v>
      </c>
      <c r="N1224" s="71">
        <v>5518981354285</v>
      </c>
      <c r="O1224" s="71"/>
      <c r="P1224" s="71"/>
      <c r="Q1224" s="68" t="s">
        <v>5705</v>
      </c>
      <c r="R1224" s="68" t="str" cm="1">
        <f t="array" ref="R1224">_xlfn.IFS(BaseClientes[[#This Row],[tipoDeCliente]]="ADVISOR","ADVISOR",BaseClientes[[#This Row],[tipoDeCliente]]="FAMILIA","RETENCAO",BaseClientes[[#This Row],[tipoDeCliente]]="RETENCAO","RETENCAO",BaseClientes[[#This Row],[tipoDeCliente]]="NORMAL","CONSULTORIA",BaseClientes[[#This Row],[tipoDeCliente]]="HIBRIDO","CONSULTORIA")</f>
        <v>CONSULTORIA</v>
      </c>
      <c r="S1224" s="68" t="s">
        <v>1379</v>
      </c>
      <c r="T1224" s="68" t="s">
        <v>896</v>
      </c>
      <c r="U1224" s="68" t="s">
        <v>1380</v>
      </c>
      <c r="V1224" s="71">
        <v>5535999013635</v>
      </c>
      <c r="W1224" s="69">
        <v>45758</v>
      </c>
      <c r="X1224" s="157"/>
      <c r="Y1224" s="68" t="s">
        <v>3809</v>
      </c>
      <c r="Z1224" s="68" t="s">
        <v>6361</v>
      </c>
      <c r="AA1224" s="68" t="s">
        <v>3307</v>
      </c>
      <c r="AB1224" s="68"/>
      <c r="AC1224" s="68"/>
      <c r="AD1224" s="68"/>
      <c r="AE1224" s="68" t="s">
        <v>176</v>
      </c>
      <c r="AF1224" s="72">
        <v>1</v>
      </c>
      <c r="AG1224" s="68">
        <v>9</v>
      </c>
      <c r="AH1224" s="68" t="s">
        <v>54</v>
      </c>
      <c r="AI1224" s="68" t="s">
        <v>56</v>
      </c>
      <c r="AJ1224" s="68" t="s">
        <v>54</v>
      </c>
      <c r="AK1224" s="68" t="str" cm="1">
        <f t="array" ref="AK12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4" s="157" t="s">
        <v>58</v>
      </c>
      <c r="AM1224" s="69"/>
    </row>
    <row r="1225" spans="1:39" ht="15" customHeight="1" x14ac:dyDescent="0.3">
      <c r="A1225" s="68">
        <v>1377</v>
      </c>
      <c r="B1225" s="68" t="s">
        <v>3344</v>
      </c>
      <c r="C1225" s="69">
        <v>30712</v>
      </c>
      <c r="D1225" s="69" t="s">
        <v>40</v>
      </c>
      <c r="E1225" s="71" t="str">
        <f t="shared" si="9"/>
        <v>110420251377</v>
      </c>
      <c r="F1225" s="68">
        <v>17878030</v>
      </c>
      <c r="G1225" s="68"/>
      <c r="H1225" s="68"/>
      <c r="I1225" s="68" t="s">
        <v>7258</v>
      </c>
      <c r="J1225" s="68" t="s">
        <v>6770</v>
      </c>
      <c r="K1225" s="108" t="s">
        <v>7259</v>
      </c>
      <c r="L1225" s="120" t="s">
        <v>7260</v>
      </c>
      <c r="M1225" s="68" t="s">
        <v>3302</v>
      </c>
      <c r="N1225" s="131">
        <v>5574991391138</v>
      </c>
      <c r="O1225" s="71"/>
      <c r="P1225" s="71"/>
      <c r="Q1225" s="68" t="s">
        <v>1749</v>
      </c>
      <c r="R1225" s="68" t="str" cm="1">
        <f t="array" ref="R1225">_xlfn.IFS(BaseClientes[[#This Row],[tipoDeCliente]]="ADVISOR","ADVISOR",BaseClientes[[#This Row],[tipoDeCliente]]="FAMILIA","RETENCAO",BaseClientes[[#This Row],[tipoDeCliente]]="RETENCAO","RETENCAO",BaseClientes[[#This Row],[tipoDeCliente]]="NORMAL","CONSULTORIA",BaseClientes[[#This Row],[tipoDeCliente]]="HIBRIDO","CONSULTORIA")</f>
        <v>CONSULTORIA</v>
      </c>
      <c r="S1225" s="68" t="s">
        <v>6322</v>
      </c>
      <c r="T1225" s="68" t="s">
        <v>296</v>
      </c>
      <c r="U1225" s="68" t="s">
        <v>6323</v>
      </c>
      <c r="V1225" s="71">
        <v>5574991391138</v>
      </c>
      <c r="W1225" s="69">
        <v>45758</v>
      </c>
      <c r="X1225" s="157"/>
      <c r="Y1225" s="68" t="s">
        <v>3805</v>
      </c>
      <c r="Z1225" s="68" t="s">
        <v>6771</v>
      </c>
      <c r="AA1225" s="68" t="s">
        <v>3344</v>
      </c>
      <c r="AB1225" s="68" t="s">
        <v>3894</v>
      </c>
      <c r="AC1225" s="68"/>
      <c r="AD1225" s="68" t="s">
        <v>54</v>
      </c>
      <c r="AE1225" s="68" t="s">
        <v>176</v>
      </c>
      <c r="AF1225" s="72">
        <v>1</v>
      </c>
      <c r="AG1225" s="68">
        <v>9</v>
      </c>
      <c r="AH1225" s="68" t="s">
        <v>54</v>
      </c>
      <c r="AI1225" s="68" t="s">
        <v>56</v>
      </c>
      <c r="AJ1225" s="68" t="s">
        <v>54</v>
      </c>
      <c r="AK1225" s="68" t="str" cm="1">
        <f t="array" ref="AK12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5" s="157" t="s">
        <v>58</v>
      </c>
      <c r="AM1225" s="69"/>
    </row>
    <row r="1226" spans="1:39" ht="15" customHeight="1" x14ac:dyDescent="0.3">
      <c r="A1226" s="68">
        <v>1378</v>
      </c>
      <c r="B1226" s="68" t="s">
        <v>7242</v>
      </c>
      <c r="C1226" s="69">
        <v>27592</v>
      </c>
      <c r="D1226" s="69" t="s">
        <v>40</v>
      </c>
      <c r="E1226" s="71" t="str">
        <f t="shared" si="9"/>
        <v>100420251378</v>
      </c>
      <c r="F1226" s="68">
        <v>3498084</v>
      </c>
      <c r="G1226" s="68">
        <v>4909718</v>
      </c>
      <c r="H1226" s="68"/>
      <c r="I1226" s="68" t="s">
        <v>7243</v>
      </c>
      <c r="J1226" s="68" t="s">
        <v>7244</v>
      </c>
      <c r="K1226" s="108" t="s">
        <v>7245</v>
      </c>
      <c r="L1226" s="68" t="s">
        <v>7246</v>
      </c>
      <c r="M1226" s="68" t="s">
        <v>7242</v>
      </c>
      <c r="N1226" s="131">
        <v>5581991147845</v>
      </c>
      <c r="O1226" s="71"/>
      <c r="P1226" s="71"/>
      <c r="Q1226" s="68" t="s">
        <v>7247</v>
      </c>
      <c r="R1226" s="68" t="str" cm="1">
        <f t="array" ref="R1226">_xlfn.IFS(BaseClientes[[#This Row],[tipoDeCliente]]="ADVISOR","ADVISOR",BaseClientes[[#This Row],[tipoDeCliente]]="FAMILIA","RETENCAO",BaseClientes[[#This Row],[tipoDeCliente]]="RETENCAO","RETENCAO",BaseClientes[[#This Row],[tipoDeCliente]]="NORMAL","CONSULTORIA",BaseClientes[[#This Row],[tipoDeCliente]]="HIBRIDO","CONSULTORIA")</f>
        <v>CONSULTORIA</v>
      </c>
      <c r="S1226" s="68" t="s">
        <v>49</v>
      </c>
      <c r="T1226" s="68" t="s">
        <v>50</v>
      </c>
      <c r="U1226" s="68" t="s">
        <v>7248</v>
      </c>
      <c r="V1226" s="71">
        <v>5581991147845</v>
      </c>
      <c r="W1226" s="69">
        <v>45757</v>
      </c>
      <c r="X1226" s="157"/>
      <c r="Y1226" s="68" t="s">
        <v>7249</v>
      </c>
      <c r="Z1226" s="68" t="s">
        <v>7246</v>
      </c>
      <c r="AA1226" s="68" t="s">
        <v>7242</v>
      </c>
      <c r="AB1226" s="68" t="s">
        <v>5250</v>
      </c>
      <c r="AC1226" s="68"/>
      <c r="AD1226" s="68"/>
      <c r="AE1226" s="68" t="s">
        <v>176</v>
      </c>
      <c r="AF1226" s="72">
        <v>1</v>
      </c>
      <c r="AG1226" s="68">
        <v>10</v>
      </c>
      <c r="AH1226" s="68" t="s">
        <v>54</v>
      </c>
      <c r="AI1226" s="68" t="s">
        <v>56</v>
      </c>
      <c r="AJ1226" s="68" t="s">
        <v>54</v>
      </c>
      <c r="AK1226" s="68" t="str" cm="1">
        <f t="array" ref="AK12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6" s="157" t="s">
        <v>58</v>
      </c>
      <c r="AM1226" s="69"/>
    </row>
    <row r="1227" spans="1:39" ht="15" customHeight="1" x14ac:dyDescent="0.3">
      <c r="A1227" s="68">
        <v>1379</v>
      </c>
      <c r="B1227" s="68" t="s">
        <v>7250</v>
      </c>
      <c r="C1227" s="69">
        <v>32228</v>
      </c>
      <c r="D1227" s="69" t="s">
        <v>40</v>
      </c>
      <c r="E1227" s="71" t="str">
        <f t="shared" si="9"/>
        <v>100420251379</v>
      </c>
      <c r="F1227" s="68">
        <v>5685237</v>
      </c>
      <c r="G1227" s="68">
        <v>8651138</v>
      </c>
      <c r="H1227" s="68"/>
      <c r="I1227" s="68" t="s">
        <v>7251</v>
      </c>
      <c r="J1227" s="68" t="s">
        <v>7252</v>
      </c>
      <c r="K1227" s="105" t="s">
        <v>7253</v>
      </c>
      <c r="L1227" s="68" t="s">
        <v>7254</v>
      </c>
      <c r="M1227" s="68" t="s">
        <v>7250</v>
      </c>
      <c r="N1227" s="131">
        <v>5581988836615</v>
      </c>
      <c r="O1227" s="71"/>
      <c r="P1227" s="71"/>
      <c r="Q1227" s="68" t="s">
        <v>7234</v>
      </c>
      <c r="R1227" s="68" t="str" cm="1">
        <f t="array" ref="R1227">_xlfn.IFS(BaseClientes[[#This Row],[tipoDeCliente]]="ADVISOR","ADVISOR",BaseClientes[[#This Row],[tipoDeCliente]]="FAMILIA","RETENCAO",BaseClientes[[#This Row],[tipoDeCliente]]="RETENCAO","RETENCAO",BaseClientes[[#This Row],[tipoDeCliente]]="NORMAL","CONSULTORIA",BaseClientes[[#This Row],[tipoDeCliente]]="HIBRIDO","CONSULTORIA")</f>
        <v>CONSULTORIA</v>
      </c>
      <c r="S1227" s="68" t="s">
        <v>49</v>
      </c>
      <c r="T1227" s="68" t="s">
        <v>50</v>
      </c>
      <c r="U1227" s="68" t="s">
        <v>7255</v>
      </c>
      <c r="V1227" s="131">
        <v>5581988836615</v>
      </c>
      <c r="W1227" s="69">
        <v>45757</v>
      </c>
      <c r="X1227" s="157"/>
      <c r="Y1227" s="68" t="s">
        <v>7256</v>
      </c>
      <c r="Z1227" s="68" t="s">
        <v>7254</v>
      </c>
      <c r="AA1227" s="68" t="s">
        <v>7250</v>
      </c>
      <c r="AB1227" s="68" t="s">
        <v>7257</v>
      </c>
      <c r="AC1227" s="68"/>
      <c r="AD1227" s="68"/>
      <c r="AE1227" s="68" t="s">
        <v>176</v>
      </c>
      <c r="AF1227" s="72">
        <v>1</v>
      </c>
      <c r="AG1227" s="68">
        <v>10</v>
      </c>
      <c r="AH1227" s="68" t="s">
        <v>54</v>
      </c>
      <c r="AI1227" s="68" t="s">
        <v>56</v>
      </c>
      <c r="AJ1227" s="68" t="s">
        <v>54</v>
      </c>
      <c r="AK1227" s="68" t="str" cm="1">
        <f t="array" ref="AK12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7" s="157" t="s">
        <v>58</v>
      </c>
      <c r="AM1227" s="69"/>
    </row>
    <row r="1228" spans="1:39" ht="15" customHeight="1" x14ac:dyDescent="0.3">
      <c r="A1228" s="68">
        <v>1380</v>
      </c>
      <c r="B1228" s="68" t="s">
        <v>7275</v>
      </c>
      <c r="C1228" s="69">
        <v>40207</v>
      </c>
      <c r="D1228" s="69" t="s">
        <v>40</v>
      </c>
      <c r="E1228" s="71" t="str">
        <f t="shared" si="9"/>
        <v>150420251380</v>
      </c>
      <c r="F1228" s="68">
        <v>17704635</v>
      </c>
      <c r="G1228" s="68"/>
      <c r="H1228" s="68"/>
      <c r="I1228" s="68" t="s">
        <v>42</v>
      </c>
      <c r="J1228" s="68" t="s">
        <v>7276</v>
      </c>
      <c r="K1228" s="108" t="s">
        <v>1919</v>
      </c>
      <c r="L1228" s="120" t="s">
        <v>7277</v>
      </c>
      <c r="M1228" s="68" t="s">
        <v>1916</v>
      </c>
      <c r="N1228" s="131"/>
      <c r="O1228" s="71" t="s">
        <v>65</v>
      </c>
      <c r="P1228" s="71"/>
      <c r="Q1228" s="68" t="s">
        <v>1073</v>
      </c>
      <c r="R1228" s="68" t="str" cm="1">
        <f t="array" ref="R1228">_xlfn.IFS(BaseClientes[[#This Row],[tipoDeCliente]]="ADVISOR","ADVISOR",BaseClientes[[#This Row],[tipoDeCliente]]="FAMILIA","RETENCAO",BaseClientes[[#This Row],[tipoDeCliente]]="RETENCAO","RETENCAO",BaseClientes[[#This Row],[tipoDeCliente]]="NORMAL","CONSULTORIA",BaseClientes[[#This Row],[tipoDeCliente]]="HIBRIDO","CONSULTORIA")</f>
        <v>RETENCAO</v>
      </c>
      <c r="S1228" s="68" t="s">
        <v>49</v>
      </c>
      <c r="T1228" s="68" t="s">
        <v>50</v>
      </c>
      <c r="U1228" s="68" t="s">
        <v>1921</v>
      </c>
      <c r="V1228" s="71">
        <v>5581991787770</v>
      </c>
      <c r="W1228" s="69">
        <v>45762</v>
      </c>
      <c r="X1228" s="157"/>
      <c r="Y1228" s="68" t="s">
        <v>1920</v>
      </c>
      <c r="Z1228" s="68" t="s">
        <v>7277</v>
      </c>
      <c r="AA1228" s="68" t="s">
        <v>1916</v>
      </c>
      <c r="AB1228" s="68" t="s">
        <v>151</v>
      </c>
      <c r="AC1228" s="68"/>
      <c r="AD1228" s="68"/>
      <c r="AE1228" s="68" t="s">
        <v>68</v>
      </c>
      <c r="AF1228" s="72">
        <v>0</v>
      </c>
      <c r="AG1228" s="68"/>
      <c r="AH1228" s="68" t="s">
        <v>56</v>
      </c>
      <c r="AI1228" s="68" t="s">
        <v>56</v>
      </c>
      <c r="AJ1228" s="68" t="s">
        <v>56</v>
      </c>
      <c r="AK1228" s="68" t="str" cm="1">
        <f t="array" ref="AK12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8" s="69" t="s">
        <v>69</v>
      </c>
      <c r="AM1228" s="69">
        <v>45860</v>
      </c>
    </row>
    <row r="1229" spans="1:39" ht="15" customHeight="1" x14ac:dyDescent="0.3">
      <c r="A1229" s="68">
        <v>1381</v>
      </c>
      <c r="B1229" s="68" t="s">
        <v>7271</v>
      </c>
      <c r="C1229" s="69">
        <v>44782</v>
      </c>
      <c r="D1229" s="69" t="s">
        <v>84</v>
      </c>
      <c r="E1229" s="71" t="str">
        <f t="shared" si="9"/>
        <v>150420251381</v>
      </c>
      <c r="F1229" s="68">
        <v>9047358</v>
      </c>
      <c r="G1229" s="68"/>
      <c r="H1229" s="68"/>
      <c r="I1229" s="68" t="s">
        <v>42</v>
      </c>
      <c r="J1229" s="68" t="s">
        <v>7272</v>
      </c>
      <c r="K1229" s="108" t="s">
        <v>7273</v>
      </c>
      <c r="L1229" s="68" t="s">
        <v>7274</v>
      </c>
      <c r="M1229" s="68" t="s">
        <v>1669</v>
      </c>
      <c r="N1229" s="71">
        <v>5581973126556</v>
      </c>
      <c r="O1229" s="71" t="s">
        <v>65</v>
      </c>
      <c r="P1229" s="71"/>
      <c r="Q1229" s="68" t="s">
        <v>1073</v>
      </c>
      <c r="R1229" s="68" t="str" cm="1">
        <f t="array" ref="R1229">_xlfn.IFS(BaseClientes[[#This Row],[tipoDeCliente]]="ADVISOR","ADVISOR",BaseClientes[[#This Row],[tipoDeCliente]]="FAMILIA","RETENCAO",BaseClientes[[#This Row],[tipoDeCliente]]="RETENCAO","RETENCAO",BaseClientes[[#This Row],[tipoDeCliente]]="NORMAL","CONSULTORIA",BaseClientes[[#This Row],[tipoDeCliente]]="HIBRIDO","CONSULTORIA")</f>
        <v>RETENCAO</v>
      </c>
      <c r="S1229" s="68" t="s">
        <v>49</v>
      </c>
      <c r="T1229" s="68" t="s">
        <v>50</v>
      </c>
      <c r="U1229" s="68" t="s">
        <v>5311</v>
      </c>
      <c r="V1229" s="71">
        <v>5581973126556</v>
      </c>
      <c r="W1229" s="69">
        <v>45762</v>
      </c>
      <c r="X1229" s="157"/>
      <c r="Y1229" s="68" t="s">
        <v>1073</v>
      </c>
      <c r="Z1229" s="68" t="s">
        <v>4161</v>
      </c>
      <c r="AA1229" s="68" t="s">
        <v>1669</v>
      </c>
      <c r="AB1229" s="68" t="s">
        <v>89</v>
      </c>
      <c r="AC1229" s="68"/>
      <c r="AD1229" s="68"/>
      <c r="AE1229" s="68" t="s">
        <v>68</v>
      </c>
      <c r="AF1229" s="72">
        <v>1</v>
      </c>
      <c r="AG1229" s="68"/>
      <c r="AH1229" s="68" t="s">
        <v>56</v>
      </c>
      <c r="AI1229" s="68" t="s">
        <v>56</v>
      </c>
      <c r="AJ1229" s="68" t="s">
        <v>56</v>
      </c>
      <c r="AK1229" s="68" t="str" cm="1">
        <f t="array" ref="AK12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9" s="157" t="s">
        <v>58</v>
      </c>
      <c r="AM1229" s="69"/>
    </row>
    <row r="1230" spans="1:39" ht="15" customHeight="1" x14ac:dyDescent="0.3">
      <c r="A1230" s="68">
        <v>1382</v>
      </c>
      <c r="B1230" s="68" t="s">
        <v>7266</v>
      </c>
      <c r="C1230" s="69">
        <v>23842</v>
      </c>
      <c r="D1230" s="69" t="s">
        <v>40</v>
      </c>
      <c r="E1230" s="71" t="str">
        <f t="shared" si="9"/>
        <v>150420251382</v>
      </c>
      <c r="F1230" s="68">
        <v>247279</v>
      </c>
      <c r="G1230" s="68"/>
      <c r="H1230" s="68"/>
      <c r="I1230" s="68" t="s">
        <v>42</v>
      </c>
      <c r="J1230" s="68" t="s">
        <v>7267</v>
      </c>
      <c r="K1230" s="66" t="s">
        <v>7268</v>
      </c>
      <c r="L1230" s="68" t="s">
        <v>7269</v>
      </c>
      <c r="M1230" s="68" t="s">
        <v>7266</v>
      </c>
      <c r="N1230" s="131">
        <v>8133263614</v>
      </c>
      <c r="O1230" s="71" t="s">
        <v>65</v>
      </c>
      <c r="P1230" s="71"/>
      <c r="Q1230" s="68" t="s">
        <v>5971</v>
      </c>
      <c r="R1230" s="68" t="str" cm="1">
        <f t="array" ref="R1230">_xlfn.IFS(BaseClientes[[#This Row],[tipoDeCliente]]="ADVISOR","ADVISOR",BaseClientes[[#This Row],[tipoDeCliente]]="FAMILIA","RETENCAO",BaseClientes[[#This Row],[tipoDeCliente]]="RETENCAO","RETENCAO",BaseClientes[[#This Row],[tipoDeCliente]]="NORMAL","CONSULTORIA",BaseClientes[[#This Row],[tipoDeCliente]]="HIBRIDO","CONSULTORIA")</f>
        <v>RETENCAO</v>
      </c>
      <c r="S1230" s="68" t="s">
        <v>49</v>
      </c>
      <c r="T1230" s="68" t="s">
        <v>50</v>
      </c>
      <c r="U1230" s="68" t="s">
        <v>7270</v>
      </c>
      <c r="V1230" s="71">
        <v>8133263614</v>
      </c>
      <c r="W1230" s="69">
        <v>45762</v>
      </c>
      <c r="X1230" s="157"/>
      <c r="Y1230" s="68" t="s">
        <v>5971</v>
      </c>
      <c r="Z1230" s="68" t="s">
        <v>7269</v>
      </c>
      <c r="AA1230" s="68" t="s">
        <v>7266</v>
      </c>
      <c r="AB1230" s="68" t="s">
        <v>7235</v>
      </c>
      <c r="AC1230" s="68"/>
      <c r="AD1230" s="68"/>
      <c r="AE1230" s="68" t="s">
        <v>55</v>
      </c>
      <c r="AF1230" s="72">
        <v>1</v>
      </c>
      <c r="AG1230" s="68"/>
      <c r="AH1230" s="68" t="s">
        <v>56</v>
      </c>
      <c r="AI1230" s="68" t="s">
        <v>56</v>
      </c>
      <c r="AJ1230" s="68" t="s">
        <v>56</v>
      </c>
      <c r="AK1230" s="68" t="str" cm="1">
        <f t="array" ref="AK12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0" s="157" t="s">
        <v>58</v>
      </c>
      <c r="AM1230" s="69"/>
    </row>
    <row r="1231" spans="1:39" ht="15" customHeight="1" x14ac:dyDescent="0.3">
      <c r="A1231" s="163">
        <v>1383</v>
      </c>
      <c r="B1231" s="163" t="s">
        <v>3394</v>
      </c>
      <c r="C1231" s="164"/>
      <c r="D1231" s="164" t="s">
        <v>84</v>
      </c>
      <c r="E1231" s="162" t="str">
        <f t="shared" si="9"/>
        <v>030420251383</v>
      </c>
      <c r="F1231" s="163"/>
      <c r="G1231" s="163"/>
      <c r="H1231" s="163"/>
      <c r="I1231" s="68" t="s">
        <v>42</v>
      </c>
      <c r="J1231" s="163"/>
      <c r="K1231" s="171" t="s">
        <v>7194</v>
      </c>
      <c r="L1231" s="163" t="s">
        <v>7196</v>
      </c>
      <c r="M1231" s="163" t="s">
        <v>3394</v>
      </c>
      <c r="N1231" s="174">
        <v>5581971180700</v>
      </c>
      <c r="O1231" s="162"/>
      <c r="P1231" s="162"/>
      <c r="Q1231" s="163" t="s">
        <v>66</v>
      </c>
      <c r="R1231" s="163" t="str" cm="1">
        <f t="array" ref="R1231">_xlfn.IFS(BaseClientes[[#This Row],[tipoDeCliente]]="ADVISOR","ADVISOR",BaseClientes[[#This Row],[tipoDeCliente]]="FAMILIA","RETENCAO",BaseClientes[[#This Row],[tipoDeCliente]]="RETENCAO","RETENCAO",BaseClientes[[#This Row],[tipoDeCliente]]="NORMAL","CONSULTORIA",BaseClientes[[#This Row],[tipoDeCliente]]="HIBRIDO","CONSULTORIA")</f>
        <v>CONSULTORIA</v>
      </c>
      <c r="S1231" s="163" t="s">
        <v>49</v>
      </c>
      <c r="T1231" s="68" t="s">
        <v>50</v>
      </c>
      <c r="U1231" s="163"/>
      <c r="V1231" s="174">
        <v>5581971180700</v>
      </c>
      <c r="W1231" s="164">
        <v>45750</v>
      </c>
      <c r="X1231" s="176"/>
      <c r="Y1231" s="163" t="s">
        <v>3631</v>
      </c>
      <c r="Z1231" s="163" t="s">
        <v>7195</v>
      </c>
      <c r="AA1231" s="163" t="s">
        <v>3394</v>
      </c>
      <c r="AB1231" s="163" t="s">
        <v>89</v>
      </c>
      <c r="AC1231" s="163"/>
      <c r="AD1231" s="163"/>
      <c r="AE1231" s="163" t="s">
        <v>176</v>
      </c>
      <c r="AF1231" s="178">
        <v>1</v>
      </c>
      <c r="AG1231" s="163">
        <v>10</v>
      </c>
      <c r="AH1231" s="163" t="s">
        <v>54</v>
      </c>
      <c r="AI1231" s="163" t="s">
        <v>56</v>
      </c>
      <c r="AJ1231" s="163" t="s">
        <v>54</v>
      </c>
      <c r="AK1231" s="163" t="str" cm="1">
        <f t="array" ref="AK12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1" s="164" t="s">
        <v>58</v>
      </c>
      <c r="AM1231" s="164"/>
    </row>
    <row r="1232" spans="1:39" ht="15" customHeight="1" x14ac:dyDescent="0.3">
      <c r="A1232" s="68">
        <v>1384</v>
      </c>
      <c r="B1232" s="68" t="s">
        <v>7299</v>
      </c>
      <c r="C1232" s="69">
        <v>27046</v>
      </c>
      <c r="D1232" s="69" t="s">
        <v>40</v>
      </c>
      <c r="E1232" s="71" t="str">
        <f t="shared" si="9"/>
        <v>220420251384</v>
      </c>
      <c r="F1232" s="68">
        <v>14786231</v>
      </c>
      <c r="G1232" s="68"/>
      <c r="H1232" s="68"/>
      <c r="I1232" s="68" t="s">
        <v>7300</v>
      </c>
      <c r="J1232" s="68" t="s">
        <v>7301</v>
      </c>
      <c r="K1232" s="134" t="s">
        <v>7302</v>
      </c>
      <c r="L1232" s="68" t="s">
        <v>7303</v>
      </c>
      <c r="M1232" s="68" t="s">
        <v>7299</v>
      </c>
      <c r="N1232" s="131">
        <v>5581988787000</v>
      </c>
      <c r="O1232" s="71"/>
      <c r="P1232" s="71"/>
      <c r="Q1232" s="68" t="s">
        <v>66</v>
      </c>
      <c r="R1232" s="68" t="str" cm="1">
        <f t="array" ref="R1232">_xlfn.IFS(BaseClientes[[#This Row],[tipoDeCliente]]="ADVISOR","ADVISOR",BaseClientes[[#This Row],[tipoDeCliente]]="FAMILIA","RETENCAO",BaseClientes[[#This Row],[tipoDeCliente]]="RETENCAO","RETENCAO",BaseClientes[[#This Row],[tipoDeCliente]]="NORMAL","CONSULTORIA",BaseClientes[[#This Row],[tipoDeCliente]]="HIBRIDO","CONSULTORIA")</f>
        <v>CONSULTORIA</v>
      </c>
      <c r="S1232" s="68" t="s">
        <v>49</v>
      </c>
      <c r="T1232" s="68" t="s">
        <v>50</v>
      </c>
      <c r="U1232" s="68" t="s">
        <v>5515</v>
      </c>
      <c r="V1232" s="131">
        <v>5581988787000</v>
      </c>
      <c r="W1232" s="69">
        <v>45769</v>
      </c>
      <c r="X1232" s="157"/>
      <c r="Y1232" s="68" t="s">
        <v>7304</v>
      </c>
      <c r="Z1232" s="68" t="s">
        <v>7303</v>
      </c>
      <c r="AA1232" s="68" t="s">
        <v>7299</v>
      </c>
      <c r="AB1232" s="68" t="s">
        <v>4094</v>
      </c>
      <c r="AC1232" s="68"/>
      <c r="AD1232" s="68"/>
      <c r="AE1232" s="68" t="s">
        <v>176</v>
      </c>
      <c r="AF1232" s="72">
        <v>1</v>
      </c>
      <c r="AG1232" s="68">
        <v>10</v>
      </c>
      <c r="AH1232" s="68" t="s">
        <v>54</v>
      </c>
      <c r="AI1232" s="68" t="s">
        <v>56</v>
      </c>
      <c r="AJ1232" s="68" t="s">
        <v>54</v>
      </c>
      <c r="AK1232" s="68" t="str" cm="1">
        <f t="array" ref="AK12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2" s="157" t="s">
        <v>58</v>
      </c>
      <c r="AM1232" s="69"/>
    </row>
    <row r="1233" spans="1:39" ht="15" customHeight="1" x14ac:dyDescent="0.3">
      <c r="A1233" s="68">
        <v>1385</v>
      </c>
      <c r="B1233" s="68" t="s">
        <v>7278</v>
      </c>
      <c r="C1233" s="69">
        <v>31210</v>
      </c>
      <c r="D1233" s="69" t="s">
        <v>72</v>
      </c>
      <c r="E1233" s="71" t="str">
        <f t="shared" si="9"/>
        <v>170420251385</v>
      </c>
      <c r="F1233" s="68">
        <v>5737943</v>
      </c>
      <c r="G1233" s="68"/>
      <c r="H1233" s="68"/>
      <c r="I1233" s="68" t="s">
        <v>7279</v>
      </c>
      <c r="J1233" s="68" t="s">
        <v>7280</v>
      </c>
      <c r="K1233" s="134" t="s">
        <v>7281</v>
      </c>
      <c r="L1233" s="68" t="s">
        <v>7282</v>
      </c>
      <c r="M1233" s="68" t="s">
        <v>7278</v>
      </c>
      <c r="N1233" s="131">
        <v>5581988989326</v>
      </c>
      <c r="O1233" s="71"/>
      <c r="P1233" s="71"/>
      <c r="Q1233" s="68" t="s">
        <v>66</v>
      </c>
      <c r="R1233" s="68" t="str" cm="1">
        <f t="array" ref="R1233">_xlfn.IFS(BaseClientes[[#This Row],[tipoDeCliente]]="ADVISOR","ADVISOR",BaseClientes[[#This Row],[tipoDeCliente]]="FAMILIA","RETENCAO",BaseClientes[[#This Row],[tipoDeCliente]]="RETENCAO","RETENCAO",BaseClientes[[#This Row],[tipoDeCliente]]="NORMAL","CONSULTORIA",BaseClientes[[#This Row],[tipoDeCliente]]="HIBRIDO","CONSULTORIA")</f>
        <v>CONSULTORIA</v>
      </c>
      <c r="S1233" s="68" t="s">
        <v>6932</v>
      </c>
      <c r="T1233" s="68" t="s">
        <v>50</v>
      </c>
      <c r="U1233" s="68" t="s">
        <v>7283</v>
      </c>
      <c r="V1233" s="131">
        <v>5581988989326</v>
      </c>
      <c r="W1233" s="69">
        <v>45764</v>
      </c>
      <c r="X1233" s="157"/>
      <c r="Y1233" s="68" t="s">
        <v>7284</v>
      </c>
      <c r="Z1233" s="68" t="s">
        <v>7282</v>
      </c>
      <c r="AA1233" s="68" t="s">
        <v>7278</v>
      </c>
      <c r="AB1233" s="68" t="s">
        <v>7285</v>
      </c>
      <c r="AC1233" s="68"/>
      <c r="AD1233" s="68"/>
      <c r="AE1233" s="68" t="s">
        <v>176</v>
      </c>
      <c r="AF1233" s="72">
        <v>1</v>
      </c>
      <c r="AG1233" s="68">
        <v>10</v>
      </c>
      <c r="AH1233" s="68" t="s">
        <v>54</v>
      </c>
      <c r="AI1233" s="68" t="s">
        <v>56</v>
      </c>
      <c r="AJ1233" s="68" t="s">
        <v>54</v>
      </c>
      <c r="AK1233" s="68" t="str" cm="1">
        <f t="array" ref="AK12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3" s="157" t="s">
        <v>58</v>
      </c>
      <c r="AM1233" s="69"/>
    </row>
    <row r="1234" spans="1:39" ht="15" customHeight="1" x14ac:dyDescent="0.3">
      <c r="A1234" s="68">
        <v>1386</v>
      </c>
      <c r="B1234" s="68" t="s">
        <v>7286</v>
      </c>
      <c r="C1234" s="69">
        <v>30394</v>
      </c>
      <c r="D1234" s="69" t="s">
        <v>40</v>
      </c>
      <c r="E1234" s="71" t="str">
        <f t="shared" si="9"/>
        <v>170420251386</v>
      </c>
      <c r="F1234" s="68"/>
      <c r="G1234" s="68">
        <v>3112826</v>
      </c>
      <c r="H1234" s="68"/>
      <c r="I1234" s="68" t="s">
        <v>7287</v>
      </c>
      <c r="J1234" s="68" t="s">
        <v>7288</v>
      </c>
      <c r="K1234" s="108" t="s">
        <v>7289</v>
      </c>
      <c r="L1234" s="68" t="s">
        <v>7290</v>
      </c>
      <c r="M1234" s="68" t="s">
        <v>7286</v>
      </c>
      <c r="N1234" s="131">
        <v>5581996759460</v>
      </c>
      <c r="O1234" s="71"/>
      <c r="P1234" s="71"/>
      <c r="Q1234" s="68" t="s">
        <v>66</v>
      </c>
      <c r="R1234" s="68" t="str" cm="1">
        <f t="array" ref="R1234">_xlfn.IFS(BaseClientes[[#This Row],[tipoDeCliente]]="ADVISOR","ADVISOR",BaseClientes[[#This Row],[tipoDeCliente]]="FAMILIA","RETENCAO",BaseClientes[[#This Row],[tipoDeCliente]]="RETENCAO","RETENCAO",BaseClientes[[#This Row],[tipoDeCliente]]="NORMAL","CONSULTORIA",BaseClientes[[#This Row],[tipoDeCliente]]="HIBRIDO","CONSULTORIA")</f>
        <v>CONSULTORIA</v>
      </c>
      <c r="S1234" s="68" t="s">
        <v>6932</v>
      </c>
      <c r="T1234" s="68" t="s">
        <v>50</v>
      </c>
      <c r="U1234" s="68" t="s">
        <v>7283</v>
      </c>
      <c r="V1234" s="131">
        <v>5581996759460</v>
      </c>
      <c r="W1234" s="69">
        <v>45764</v>
      </c>
      <c r="X1234" s="157"/>
      <c r="Y1234" s="68" t="s">
        <v>7284</v>
      </c>
      <c r="Z1234" s="68" t="s">
        <v>7282</v>
      </c>
      <c r="AA1234" s="68" t="s">
        <v>7278</v>
      </c>
      <c r="AB1234" s="68" t="s">
        <v>96</v>
      </c>
      <c r="AC1234" s="68"/>
      <c r="AD1234" s="68"/>
      <c r="AE1234" s="68" t="s">
        <v>176</v>
      </c>
      <c r="AF1234" s="72">
        <v>1</v>
      </c>
      <c r="AG1234" s="68">
        <v>10</v>
      </c>
      <c r="AH1234" s="68" t="s">
        <v>54</v>
      </c>
      <c r="AI1234" s="68" t="s">
        <v>56</v>
      </c>
      <c r="AJ1234" s="68" t="s">
        <v>54</v>
      </c>
      <c r="AK1234" s="68" t="str" cm="1">
        <f t="array" ref="AK12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4" s="157" t="s">
        <v>58</v>
      </c>
      <c r="AM1234" s="69"/>
    </row>
    <row r="1235" spans="1:39" ht="15" customHeight="1" x14ac:dyDescent="0.3">
      <c r="A1235" s="68">
        <v>1387</v>
      </c>
      <c r="B1235" s="68" t="s">
        <v>7182</v>
      </c>
      <c r="C1235" s="69">
        <v>22609</v>
      </c>
      <c r="D1235" s="69" t="s">
        <v>40</v>
      </c>
      <c r="E1235" s="71" t="str">
        <f t="shared" si="9"/>
        <v>030420251387</v>
      </c>
      <c r="F1235" s="68">
        <v>2209785</v>
      </c>
      <c r="G1235" s="68"/>
      <c r="H1235" s="68"/>
      <c r="I1235" s="68" t="s">
        <v>7183</v>
      </c>
      <c r="J1235" s="68" t="s">
        <v>7184</v>
      </c>
      <c r="K1235" s="108" t="s">
        <v>7185</v>
      </c>
      <c r="L1235" s="68" t="s">
        <v>7186</v>
      </c>
      <c r="M1235" s="68" t="s">
        <v>7182</v>
      </c>
      <c r="N1235" s="131">
        <v>5581994910060</v>
      </c>
      <c r="O1235" s="71" t="s">
        <v>47</v>
      </c>
      <c r="P1235" s="71"/>
      <c r="Q1235" s="68" t="s">
        <v>66</v>
      </c>
      <c r="R1235" s="68" t="str" cm="1">
        <f t="array" ref="R1235">_xlfn.IFS(BaseClientes[[#This Row],[tipoDeCliente]]="ADVISOR","ADVISOR",BaseClientes[[#This Row],[tipoDeCliente]]="FAMILIA","RETENCAO",BaseClientes[[#This Row],[tipoDeCliente]]="RETENCAO","RETENCAO",BaseClientes[[#This Row],[tipoDeCliente]]="NORMAL","CONSULTORIA",BaseClientes[[#This Row],[tipoDeCliente]]="HIBRIDO","CONSULTORIA")</f>
        <v>CONSULTORIA</v>
      </c>
      <c r="S1235" s="68" t="s">
        <v>49</v>
      </c>
      <c r="T1235" s="68" t="s">
        <v>50</v>
      </c>
      <c r="U1235" s="68" t="s">
        <v>1499</v>
      </c>
      <c r="V1235" s="71">
        <v>5581994910060</v>
      </c>
      <c r="W1235" s="69">
        <v>45750</v>
      </c>
      <c r="X1235" s="157"/>
      <c r="Y1235" s="68" t="s">
        <v>6900</v>
      </c>
      <c r="Z1235" s="68" t="s">
        <v>7186</v>
      </c>
      <c r="AA1235" s="68" t="s">
        <v>7182</v>
      </c>
      <c r="AB1235" s="68" t="s">
        <v>545</v>
      </c>
      <c r="AC1235" s="68"/>
      <c r="AD1235" s="68"/>
      <c r="AE1235" s="68" t="s">
        <v>176</v>
      </c>
      <c r="AF1235" s="72">
        <v>1</v>
      </c>
      <c r="AG1235" s="68">
        <v>10</v>
      </c>
      <c r="AH1235" s="68" t="s">
        <v>54</v>
      </c>
      <c r="AI1235" s="68" t="s">
        <v>56</v>
      </c>
      <c r="AJ1235" s="68" t="s">
        <v>54</v>
      </c>
      <c r="AK1235" s="68" t="str" cm="1">
        <f t="array" ref="AK12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5" s="157" t="s">
        <v>58</v>
      </c>
      <c r="AM1235" s="69"/>
    </row>
    <row r="1236" spans="1:39" ht="15" customHeight="1" x14ac:dyDescent="0.3">
      <c r="A1236" s="68">
        <v>1388</v>
      </c>
      <c r="B1236" s="68" t="s">
        <v>7312</v>
      </c>
      <c r="C1236" s="69">
        <v>43402</v>
      </c>
      <c r="D1236" s="69" t="s">
        <v>84</v>
      </c>
      <c r="E1236" s="71" t="str">
        <f t="shared" si="9"/>
        <v>240420251388</v>
      </c>
      <c r="F1236" s="68">
        <v>2782900</v>
      </c>
      <c r="G1236" s="68"/>
      <c r="H1236" s="68"/>
      <c r="I1236" s="68" t="s">
        <v>42</v>
      </c>
      <c r="J1236" s="68" t="s">
        <v>7313</v>
      </c>
      <c r="K1236" s="70" t="s">
        <v>1575</v>
      </c>
      <c r="L1236" s="68" t="s">
        <v>7314</v>
      </c>
      <c r="M1236" s="68" t="s">
        <v>1571</v>
      </c>
      <c r="N1236" s="71">
        <v>5511985084056</v>
      </c>
      <c r="O1236" s="71" t="s">
        <v>65</v>
      </c>
      <c r="P1236" s="71"/>
      <c r="Q1236" s="68" t="s">
        <v>66</v>
      </c>
      <c r="R1236" s="68" t="str" cm="1">
        <f t="array" ref="R1236">_xlfn.IFS(BaseClientes[[#This Row],[tipoDeCliente]]="ADVISOR","ADVISOR",BaseClientes[[#This Row],[tipoDeCliente]]="FAMILIA","RETENCAO",BaseClientes[[#This Row],[tipoDeCliente]]="RETENCAO","RETENCAO",BaseClientes[[#This Row],[tipoDeCliente]]="NORMAL","CONSULTORIA",BaseClientes[[#This Row],[tipoDeCliente]]="HIBRIDO","CONSULTORIA")</f>
        <v>CONSULTORIA</v>
      </c>
      <c r="S1236" s="68" t="s">
        <v>2799</v>
      </c>
      <c r="T1236" s="68" t="s">
        <v>185</v>
      </c>
      <c r="U1236" s="68" t="s">
        <v>1577</v>
      </c>
      <c r="V1236" s="71">
        <v>551139751842</v>
      </c>
      <c r="W1236" s="69">
        <v>45771</v>
      </c>
      <c r="X1236" s="157"/>
      <c r="Y1236" s="68" t="s">
        <v>4225</v>
      </c>
      <c r="Z1236" s="68" t="s">
        <v>4224</v>
      </c>
      <c r="AA1236" s="68" t="s">
        <v>1571</v>
      </c>
      <c r="AB1236" s="68" t="s">
        <v>89</v>
      </c>
      <c r="AC1236" s="68" t="s">
        <v>53</v>
      </c>
      <c r="AD1236" s="68" t="s">
        <v>56</v>
      </c>
      <c r="AE1236" s="68" t="s">
        <v>176</v>
      </c>
      <c r="AF1236" s="72">
        <v>1</v>
      </c>
      <c r="AG1236" s="68">
        <v>2</v>
      </c>
      <c r="AH1236" s="68" t="s">
        <v>54</v>
      </c>
      <c r="AI1236" s="68" t="s">
        <v>56</v>
      </c>
      <c r="AJ1236" s="68" t="s">
        <v>54</v>
      </c>
      <c r="AK1236" s="68" t="str" cm="1">
        <f t="array" ref="AK12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6" s="69" t="s">
        <v>58</v>
      </c>
      <c r="AM1236" s="69"/>
    </row>
    <row r="1237" spans="1:39" ht="15" customHeight="1" x14ac:dyDescent="0.3">
      <c r="A1237" s="68">
        <v>1389</v>
      </c>
      <c r="B1237" s="68" t="s">
        <v>7324</v>
      </c>
      <c r="C1237" s="69">
        <v>24520</v>
      </c>
      <c r="D1237" s="69" t="s">
        <v>72</v>
      </c>
      <c r="E1237" s="71" t="str">
        <f t="shared" si="9"/>
        <v>240420251389</v>
      </c>
      <c r="F1237" s="68"/>
      <c r="G1237" s="68"/>
      <c r="H1237" s="68"/>
      <c r="I1237" s="68" t="s">
        <v>42</v>
      </c>
      <c r="J1237" s="68" t="s">
        <v>7325</v>
      </c>
      <c r="K1237" s="108" t="s">
        <v>7326</v>
      </c>
      <c r="L1237" s="68" t="s">
        <v>7327</v>
      </c>
      <c r="M1237" s="68" t="s">
        <v>7324</v>
      </c>
      <c r="N1237" s="131">
        <v>5581999723872</v>
      </c>
      <c r="O1237" s="71"/>
      <c r="P1237" s="71"/>
      <c r="Q1237" s="68" t="s">
        <v>66</v>
      </c>
      <c r="R1237" s="68" t="str" cm="1">
        <f t="array" ref="R1237">_xlfn.IFS(BaseClientes[[#This Row],[tipoDeCliente]]="ADVISOR","ADVISOR",BaseClientes[[#This Row],[tipoDeCliente]]="FAMILIA","RETENCAO",BaseClientes[[#This Row],[tipoDeCliente]]="RETENCAO","RETENCAO",BaseClientes[[#This Row],[tipoDeCliente]]="NORMAL","CONSULTORIA",BaseClientes[[#This Row],[tipoDeCliente]]="HIBRIDO","CONSULTORIA")</f>
        <v>CONSULTORIA</v>
      </c>
      <c r="S1237" s="68" t="s">
        <v>49</v>
      </c>
      <c r="T1237" s="68" t="s">
        <v>50</v>
      </c>
      <c r="U1237" s="68" t="s">
        <v>7328</v>
      </c>
      <c r="V1237" s="131">
        <v>5581999723872</v>
      </c>
      <c r="W1237" s="69">
        <v>45771</v>
      </c>
      <c r="X1237" s="157"/>
      <c r="Y1237" s="68" t="s">
        <v>3806</v>
      </c>
      <c r="Z1237" s="68" t="s">
        <v>7329</v>
      </c>
      <c r="AA1237" s="68" t="s">
        <v>7324</v>
      </c>
      <c r="AB1237" s="68" t="s">
        <v>3902</v>
      </c>
      <c r="AC1237" s="68" t="s">
        <v>140</v>
      </c>
      <c r="AD1237" s="68"/>
      <c r="AE1237" s="68" t="s">
        <v>176</v>
      </c>
      <c r="AF1237" s="72">
        <v>1</v>
      </c>
      <c r="AG1237" s="68">
        <v>8</v>
      </c>
      <c r="AH1237" s="68" t="s">
        <v>54</v>
      </c>
      <c r="AI1237" s="68" t="s">
        <v>54</v>
      </c>
      <c r="AJ1237" s="68" t="s">
        <v>54</v>
      </c>
      <c r="AK1237" s="68" t="s">
        <v>54</v>
      </c>
      <c r="AL1237" s="157" t="s">
        <v>58</v>
      </c>
      <c r="AM1237" s="69"/>
    </row>
    <row r="1238" spans="1:39" ht="15" customHeight="1" x14ac:dyDescent="0.3">
      <c r="A1238" s="68">
        <v>1390</v>
      </c>
      <c r="B1238" s="68" t="s">
        <v>7330</v>
      </c>
      <c r="C1238" s="69">
        <v>23553</v>
      </c>
      <c r="D1238" s="69" t="s">
        <v>40</v>
      </c>
      <c r="E1238" s="71" t="str">
        <f t="shared" si="9"/>
        <v>240420251390</v>
      </c>
      <c r="F1238" s="68"/>
      <c r="G1238" s="68"/>
      <c r="H1238" s="68"/>
      <c r="I1238" s="68" t="s">
        <v>7331</v>
      </c>
      <c r="J1238" s="68" t="s">
        <v>7332</v>
      </c>
      <c r="K1238" s="105" t="s">
        <v>7333</v>
      </c>
      <c r="L1238" s="68" t="s">
        <v>7329</v>
      </c>
      <c r="M1238" s="68" t="s">
        <v>7324</v>
      </c>
      <c r="N1238" s="131">
        <v>5581992127785</v>
      </c>
      <c r="O1238" s="71"/>
      <c r="P1238" s="71"/>
      <c r="Q1238" s="68" t="s">
        <v>66</v>
      </c>
      <c r="R1238" s="68" t="str" cm="1">
        <f t="array" ref="R1238">_xlfn.IFS(BaseClientes[[#This Row],[tipoDeCliente]]="ADVISOR","ADVISOR",BaseClientes[[#This Row],[tipoDeCliente]]="FAMILIA","RETENCAO",BaseClientes[[#This Row],[tipoDeCliente]]="RETENCAO","RETENCAO",BaseClientes[[#This Row],[tipoDeCliente]]="NORMAL","CONSULTORIA",BaseClientes[[#This Row],[tipoDeCliente]]="HIBRIDO","CONSULTORIA")</f>
        <v>CONSULTORIA</v>
      </c>
      <c r="S1238" s="68" t="s">
        <v>49</v>
      </c>
      <c r="T1238" s="68" t="s">
        <v>50</v>
      </c>
      <c r="U1238" s="68" t="s">
        <v>7328</v>
      </c>
      <c r="V1238" s="131">
        <v>5581992127785</v>
      </c>
      <c r="W1238" s="69">
        <v>45771</v>
      </c>
      <c r="X1238" s="157"/>
      <c r="Y1238" s="68" t="s">
        <v>3806</v>
      </c>
      <c r="Z1238" s="68" t="s">
        <v>7329</v>
      </c>
      <c r="AA1238" s="68" t="s">
        <v>7324</v>
      </c>
      <c r="AB1238" s="68" t="s">
        <v>3902</v>
      </c>
      <c r="AC1238" s="68" t="s">
        <v>140</v>
      </c>
      <c r="AD1238" s="68"/>
      <c r="AE1238" s="68" t="s">
        <v>176</v>
      </c>
      <c r="AF1238" s="72">
        <v>1</v>
      </c>
      <c r="AG1238" s="68">
        <v>8</v>
      </c>
      <c r="AH1238" s="68" t="s">
        <v>54</v>
      </c>
      <c r="AI1238" s="68" t="s">
        <v>54</v>
      </c>
      <c r="AJ1238" s="68" t="s">
        <v>54</v>
      </c>
      <c r="AK1238" s="68" t="str" cm="1">
        <f t="array" ref="AK12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8" s="157" t="s">
        <v>58</v>
      </c>
      <c r="AM1238" s="69"/>
    </row>
    <row r="1239" spans="1:39" ht="15" customHeight="1" x14ac:dyDescent="0.3">
      <c r="A1239" s="68">
        <v>1391</v>
      </c>
      <c r="B1239" s="68" t="s">
        <v>7291</v>
      </c>
      <c r="C1239" s="69">
        <v>20377</v>
      </c>
      <c r="D1239" s="69" t="s">
        <v>72</v>
      </c>
      <c r="E1239" s="71" t="str">
        <f t="shared" si="9"/>
        <v>170420251391</v>
      </c>
      <c r="F1239" s="68">
        <v>2777301</v>
      </c>
      <c r="G1239" s="68">
        <v>8682531</v>
      </c>
      <c r="H1239" s="68"/>
      <c r="I1239" s="68" t="s">
        <v>7292</v>
      </c>
      <c r="J1239" s="68" t="s">
        <v>7293</v>
      </c>
      <c r="K1239" s="108" t="s">
        <v>7294</v>
      </c>
      <c r="L1239" s="68" t="s">
        <v>7295</v>
      </c>
      <c r="M1239" s="68" t="s">
        <v>7291</v>
      </c>
      <c r="N1239" s="131">
        <v>5531991317886</v>
      </c>
      <c r="O1239" s="71" t="s">
        <v>106</v>
      </c>
      <c r="P1239" s="71"/>
      <c r="Q1239" s="68" t="s">
        <v>1749</v>
      </c>
      <c r="R1239" s="68" t="str" cm="1">
        <f t="array" ref="R1239">_xlfn.IFS(BaseClientes[[#This Row],[tipoDeCliente]]="ADVISOR","ADVISOR",BaseClientes[[#This Row],[tipoDeCliente]]="FAMILIA","RETENCAO",BaseClientes[[#This Row],[tipoDeCliente]]="RETENCAO","RETENCAO",BaseClientes[[#This Row],[tipoDeCliente]]="NORMAL","CONSULTORIA",BaseClientes[[#This Row],[tipoDeCliente]]="HIBRIDO","CONSULTORIA")</f>
        <v>CONSULTORIA</v>
      </c>
      <c r="S1239" s="68" t="s">
        <v>895</v>
      </c>
      <c r="T1239" s="68" t="s">
        <v>896</v>
      </c>
      <c r="U1239" s="68" t="s">
        <v>2809</v>
      </c>
      <c r="V1239" s="131">
        <v>5531991317886</v>
      </c>
      <c r="W1239" s="69">
        <v>45764</v>
      </c>
      <c r="X1239" s="157"/>
      <c r="Y1239" s="68" t="s">
        <v>2808</v>
      </c>
      <c r="Z1239" s="68" t="s">
        <v>7295</v>
      </c>
      <c r="AA1239" s="68" t="s">
        <v>7291</v>
      </c>
      <c r="AB1239" s="68" t="s">
        <v>3902</v>
      </c>
      <c r="AC1239" s="68" t="s">
        <v>53</v>
      </c>
      <c r="AD1239" s="68"/>
      <c r="AE1239" s="68" t="s">
        <v>176</v>
      </c>
      <c r="AF1239" s="72">
        <v>1</v>
      </c>
      <c r="AG1239" s="68">
        <v>10</v>
      </c>
      <c r="AH1239" s="68" t="s">
        <v>54</v>
      </c>
      <c r="AI1239" s="68" t="s">
        <v>54</v>
      </c>
      <c r="AJ1239" s="68" t="s">
        <v>54</v>
      </c>
      <c r="AK1239" s="68" t="str" cm="1">
        <f t="array" ref="AK12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9" s="157" t="s">
        <v>58</v>
      </c>
      <c r="AM1239" s="69"/>
    </row>
    <row r="1240" spans="1:39" ht="15" customHeight="1" x14ac:dyDescent="0.3">
      <c r="A1240" s="68">
        <v>1392</v>
      </c>
      <c r="B1240" s="68" t="s">
        <v>7296</v>
      </c>
      <c r="C1240" s="69">
        <v>18911</v>
      </c>
      <c r="D1240" s="69" t="s">
        <v>40</v>
      </c>
      <c r="E1240" s="71" t="str">
        <f t="shared" si="9"/>
        <v>170420251392</v>
      </c>
      <c r="F1240" s="68"/>
      <c r="G1240" s="68"/>
      <c r="H1240" s="68"/>
      <c r="I1240" s="68" t="s">
        <v>42</v>
      </c>
      <c r="J1240" s="68" t="s">
        <v>7297</v>
      </c>
      <c r="K1240" s="108" t="s">
        <v>2807</v>
      </c>
      <c r="L1240" s="68" t="s">
        <v>7298</v>
      </c>
      <c r="M1240" s="68" t="s">
        <v>7291</v>
      </c>
      <c r="N1240" s="131">
        <v>5531991317886</v>
      </c>
      <c r="O1240" s="71"/>
      <c r="P1240" s="71"/>
      <c r="Q1240" s="68" t="s">
        <v>1749</v>
      </c>
      <c r="R1240" s="68" t="str" cm="1">
        <f t="array" ref="R1240">_xlfn.IFS(BaseClientes[[#This Row],[tipoDeCliente]]="ADVISOR","ADVISOR",BaseClientes[[#This Row],[tipoDeCliente]]="FAMILIA","RETENCAO",BaseClientes[[#This Row],[tipoDeCliente]]="RETENCAO","RETENCAO",BaseClientes[[#This Row],[tipoDeCliente]]="NORMAL","CONSULTORIA",BaseClientes[[#This Row],[tipoDeCliente]]="HIBRIDO","CONSULTORIA")</f>
        <v>CONSULTORIA</v>
      </c>
      <c r="S1240" s="68" t="s">
        <v>895</v>
      </c>
      <c r="T1240" s="68" t="s">
        <v>896</v>
      </c>
      <c r="U1240" s="68" t="s">
        <v>2809</v>
      </c>
      <c r="V1240" s="131">
        <v>5531991317886</v>
      </c>
      <c r="W1240" s="69">
        <v>45764</v>
      </c>
      <c r="X1240" s="157"/>
      <c r="Y1240" s="68" t="s">
        <v>2808</v>
      </c>
      <c r="Z1240" s="68" t="s">
        <v>7295</v>
      </c>
      <c r="AA1240" s="68" t="s">
        <v>7291</v>
      </c>
      <c r="AB1240" s="68" t="s">
        <v>3899</v>
      </c>
      <c r="AC1240" s="68" t="s">
        <v>53</v>
      </c>
      <c r="AD1240" s="68"/>
      <c r="AE1240" s="68" t="s">
        <v>176</v>
      </c>
      <c r="AF1240" s="72">
        <v>1</v>
      </c>
      <c r="AG1240" s="68">
        <v>10</v>
      </c>
      <c r="AH1240" s="68" t="s">
        <v>54</v>
      </c>
      <c r="AI1240" s="68" t="s">
        <v>54</v>
      </c>
      <c r="AJ1240" s="68" t="s">
        <v>54</v>
      </c>
      <c r="AK1240" s="68" t="str" cm="1">
        <f t="array" ref="AK12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0" s="157" t="s">
        <v>58</v>
      </c>
      <c r="AM1240" s="69"/>
    </row>
    <row r="1241" spans="1:39" ht="15" customHeight="1" x14ac:dyDescent="0.3">
      <c r="A1241" s="68">
        <v>1393</v>
      </c>
      <c r="B1241" s="68" t="s">
        <v>7305</v>
      </c>
      <c r="C1241" s="69">
        <v>21966</v>
      </c>
      <c r="D1241" s="69" t="s">
        <v>40</v>
      </c>
      <c r="E1241" s="71" t="str">
        <f t="shared" si="9"/>
        <v>230420251393</v>
      </c>
      <c r="F1241" s="68">
        <v>14412335</v>
      </c>
      <c r="G1241" s="68"/>
      <c r="H1241" s="68">
        <v>393565</v>
      </c>
      <c r="I1241" s="68" t="s">
        <v>7306</v>
      </c>
      <c r="J1241" s="68" t="s">
        <v>7307</v>
      </c>
      <c r="K1241" s="105" t="s">
        <v>7308</v>
      </c>
      <c r="L1241" s="68" t="s">
        <v>7309</v>
      </c>
      <c r="M1241" s="68" t="s">
        <v>7305</v>
      </c>
      <c r="N1241" s="131">
        <v>5581997010203</v>
      </c>
      <c r="O1241" s="71"/>
      <c r="P1241" s="71"/>
      <c r="Q1241" s="68" t="s">
        <v>5705</v>
      </c>
      <c r="R1241" s="68" t="str" cm="1">
        <f t="array" ref="R1241">_xlfn.IFS(BaseClientes[[#This Row],[tipoDeCliente]]="ADVISOR","ADVISOR",BaseClientes[[#This Row],[tipoDeCliente]]="FAMILIA","RETENCAO",BaseClientes[[#This Row],[tipoDeCliente]]="RETENCAO","RETENCAO",BaseClientes[[#This Row],[tipoDeCliente]]="NORMAL","CONSULTORIA",BaseClientes[[#This Row],[tipoDeCliente]]="HIBRIDO","CONSULTORIA")</f>
        <v>CONSULTORIA</v>
      </c>
      <c r="S1241" s="68" t="s">
        <v>49</v>
      </c>
      <c r="T1241" s="68" t="s">
        <v>50</v>
      </c>
      <c r="U1241" s="68" t="s">
        <v>7310</v>
      </c>
      <c r="V1241" s="71">
        <v>5581997010203</v>
      </c>
      <c r="W1241" s="69">
        <v>45770</v>
      </c>
      <c r="X1241" s="157"/>
      <c r="Y1241" s="68" t="s">
        <v>7311</v>
      </c>
      <c r="Z1241" s="68" t="s">
        <v>7309</v>
      </c>
      <c r="AA1241" s="68" t="s">
        <v>7305</v>
      </c>
      <c r="AB1241" s="68" t="s">
        <v>3902</v>
      </c>
      <c r="AC1241" s="68"/>
      <c r="AD1241" s="68"/>
      <c r="AE1241" s="68" t="s">
        <v>176</v>
      </c>
      <c r="AF1241" s="72">
        <v>1</v>
      </c>
      <c r="AG1241" s="68">
        <v>10</v>
      </c>
      <c r="AH1241" s="68" t="s">
        <v>54</v>
      </c>
      <c r="AI1241" s="68" t="s">
        <v>56</v>
      </c>
      <c r="AJ1241" s="68" t="s">
        <v>54</v>
      </c>
      <c r="AK1241" s="68" t="str" cm="1">
        <f t="array" ref="AK12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1" s="157" t="s">
        <v>58</v>
      </c>
      <c r="AM1241" s="69"/>
    </row>
    <row r="1242" spans="1:39" ht="15" customHeight="1" x14ac:dyDescent="0.3">
      <c r="A1242" s="68">
        <v>1394</v>
      </c>
      <c r="B1242" s="68" t="s">
        <v>3223</v>
      </c>
      <c r="C1242" s="69">
        <v>25367</v>
      </c>
      <c r="D1242" s="69" t="s">
        <v>72</v>
      </c>
      <c r="E1242" s="71" t="str">
        <f t="shared" si="9"/>
        <v>280420251394</v>
      </c>
      <c r="F1242" s="68">
        <v>2296180</v>
      </c>
      <c r="G1242" s="68"/>
      <c r="H1242" s="68"/>
      <c r="I1242" s="68" t="s">
        <v>7340</v>
      </c>
      <c r="J1242" s="68" t="s">
        <v>5641</v>
      </c>
      <c r="K1242" s="108" t="s">
        <v>5642</v>
      </c>
      <c r="L1242" s="68" t="s">
        <v>7341</v>
      </c>
      <c r="M1242" s="68" t="s">
        <v>3223</v>
      </c>
      <c r="N1242" s="131">
        <v>5581999668379</v>
      </c>
      <c r="O1242" s="71"/>
      <c r="P1242" s="71"/>
      <c r="Q1242" s="68" t="s">
        <v>66</v>
      </c>
      <c r="R1242" s="68" t="str" cm="1">
        <f t="array" ref="R1242">_xlfn.IFS(BaseClientes[[#This Row],[tipoDeCliente]]="ADVISOR","ADVISOR",BaseClientes[[#This Row],[tipoDeCliente]]="FAMILIA","RETENCAO",BaseClientes[[#This Row],[tipoDeCliente]]="RETENCAO","RETENCAO",BaseClientes[[#This Row],[tipoDeCliente]]="NORMAL","CONSULTORIA",BaseClientes[[#This Row],[tipoDeCliente]]="HIBRIDO","CONSULTORIA")</f>
        <v>CONSULTORIA</v>
      </c>
      <c r="S1242" s="68" t="s">
        <v>49</v>
      </c>
      <c r="T1242" s="68" t="s">
        <v>50</v>
      </c>
      <c r="U1242" s="68" t="s">
        <v>4485</v>
      </c>
      <c r="V1242" s="71">
        <v>5581999668379</v>
      </c>
      <c r="W1242" s="69">
        <v>45775</v>
      </c>
      <c r="X1242" s="69">
        <v>45378</v>
      </c>
      <c r="Y1242" s="68" t="s">
        <v>5643</v>
      </c>
      <c r="Z1242" s="68" t="s">
        <v>7341</v>
      </c>
      <c r="AA1242" s="68" t="s">
        <v>3223</v>
      </c>
      <c r="AB1242" s="68" t="s">
        <v>4520</v>
      </c>
      <c r="AC1242" s="68"/>
      <c r="AD1242" s="68" t="s">
        <v>54</v>
      </c>
      <c r="AE1242" s="68" t="s">
        <v>176</v>
      </c>
      <c r="AF1242" s="72">
        <v>1</v>
      </c>
      <c r="AG1242" s="68">
        <v>8</v>
      </c>
      <c r="AH1242" s="68" t="s">
        <v>54</v>
      </c>
      <c r="AI1242" s="68" t="s">
        <v>56</v>
      </c>
      <c r="AJ1242" s="68" t="s">
        <v>54</v>
      </c>
      <c r="AK1242" s="68" t="str" cm="1">
        <f t="array" ref="AK12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2" s="157" t="s">
        <v>58</v>
      </c>
      <c r="AM1242" s="69"/>
    </row>
    <row r="1243" spans="1:39" ht="15" customHeight="1" x14ac:dyDescent="0.3">
      <c r="A1243" s="68">
        <v>1395</v>
      </c>
      <c r="B1243" s="68" t="s">
        <v>3259</v>
      </c>
      <c r="C1243" s="69">
        <v>28914</v>
      </c>
      <c r="D1243" s="69" t="s">
        <v>40</v>
      </c>
      <c r="E1243" s="71" t="str">
        <f t="shared" si="9"/>
        <v>290420251395</v>
      </c>
      <c r="F1243" s="68">
        <v>5093417</v>
      </c>
      <c r="G1243" s="68"/>
      <c r="H1243" s="68"/>
      <c r="I1243" s="68" t="s">
        <v>5946</v>
      </c>
      <c r="J1243" s="68" t="s">
        <v>5947</v>
      </c>
      <c r="K1243" s="108" t="s">
        <v>5948</v>
      </c>
      <c r="L1243" s="68" t="s">
        <v>5949</v>
      </c>
      <c r="M1243" s="68" t="s">
        <v>3259</v>
      </c>
      <c r="N1243" s="131">
        <v>5581996069246</v>
      </c>
      <c r="O1243" s="71" t="s">
        <v>106</v>
      </c>
      <c r="P1243" s="71"/>
      <c r="Q1243" s="68" t="s">
        <v>66</v>
      </c>
      <c r="R1243" s="68" t="str" cm="1">
        <f t="array" ref="R1243">_xlfn.IFS(BaseClientes[[#This Row],[tipoDeCliente]]="ADVISOR","ADVISOR",BaseClientes[[#This Row],[tipoDeCliente]]="FAMILIA","RETENCAO",BaseClientes[[#This Row],[tipoDeCliente]]="RETENCAO","RETENCAO",BaseClientes[[#This Row],[tipoDeCliente]]="NORMAL","CONSULTORIA",BaseClientes[[#This Row],[tipoDeCliente]]="HIBRIDO","CONSULTORIA")</f>
        <v>CONSULTORIA</v>
      </c>
      <c r="S1243" s="68" t="s">
        <v>49</v>
      </c>
      <c r="T1243" s="68" t="s">
        <v>50</v>
      </c>
      <c r="U1243" s="68" t="s">
        <v>1660</v>
      </c>
      <c r="V1243" s="71">
        <v>5581996069246</v>
      </c>
      <c r="W1243" s="69">
        <v>45776</v>
      </c>
      <c r="X1243" s="157"/>
      <c r="Y1243" s="68" t="s">
        <v>1029</v>
      </c>
      <c r="Z1243" s="68" t="s">
        <v>5949</v>
      </c>
      <c r="AA1243" s="68" t="s">
        <v>3259</v>
      </c>
      <c r="AB1243" s="68" t="s">
        <v>3893</v>
      </c>
      <c r="AC1243" s="68" t="s">
        <v>53</v>
      </c>
      <c r="AD1243" s="68" t="s">
        <v>54</v>
      </c>
      <c r="AE1243" s="68" t="s">
        <v>176</v>
      </c>
      <c r="AF1243" s="72">
        <v>1</v>
      </c>
      <c r="AG1243" s="68">
        <v>1</v>
      </c>
      <c r="AH1243" s="68" t="s">
        <v>54</v>
      </c>
      <c r="AI1243" s="68" t="s">
        <v>56</v>
      </c>
      <c r="AJ1243" s="68" t="s">
        <v>54</v>
      </c>
      <c r="AK1243" s="68" t="str" cm="1">
        <f t="array" ref="AK12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3" s="157" t="s">
        <v>58</v>
      </c>
      <c r="AM1243" s="69"/>
    </row>
    <row r="1244" spans="1:39" ht="15" customHeight="1" x14ac:dyDescent="0.3">
      <c r="A1244" s="68">
        <v>1396</v>
      </c>
      <c r="B1244" s="68" t="s">
        <v>7334</v>
      </c>
      <c r="C1244" s="69">
        <v>31244</v>
      </c>
      <c r="D1244" s="69" t="s">
        <v>40</v>
      </c>
      <c r="E1244" s="71" t="str">
        <f t="shared" si="9"/>
        <v>250420251396</v>
      </c>
      <c r="F1244" s="68"/>
      <c r="G1244" s="68">
        <v>8679996</v>
      </c>
      <c r="H1244" s="68"/>
      <c r="I1244" s="68" t="s">
        <v>7335</v>
      </c>
      <c r="J1244" s="68" t="s">
        <v>7336</v>
      </c>
      <c r="K1244" s="108" t="s">
        <v>7337</v>
      </c>
      <c r="L1244" s="68" t="s">
        <v>7338</v>
      </c>
      <c r="M1244" s="68" t="s">
        <v>7334</v>
      </c>
      <c r="N1244" s="131">
        <v>5581988066916</v>
      </c>
      <c r="O1244" s="71"/>
      <c r="P1244" s="71"/>
      <c r="Q1244" s="68" t="s">
        <v>66</v>
      </c>
      <c r="R1244" s="68" t="str" cm="1">
        <f t="array" ref="R1244">_xlfn.IFS(BaseClientes[[#This Row],[tipoDeCliente]]="ADVISOR","ADVISOR",BaseClientes[[#This Row],[tipoDeCliente]]="FAMILIA","RETENCAO",BaseClientes[[#This Row],[tipoDeCliente]]="RETENCAO","RETENCAO",BaseClientes[[#This Row],[tipoDeCliente]]="NORMAL","CONSULTORIA",BaseClientes[[#This Row],[tipoDeCliente]]="HIBRIDO","CONSULTORIA")</f>
        <v>CONSULTORIA</v>
      </c>
      <c r="S1244" s="68" t="s">
        <v>49</v>
      </c>
      <c r="T1244" s="68" t="s">
        <v>50</v>
      </c>
      <c r="U1244" s="68" t="s">
        <v>5668</v>
      </c>
      <c r="V1244" s="71">
        <v>5581988066916</v>
      </c>
      <c r="W1244" s="69">
        <v>45772</v>
      </c>
      <c r="X1244" s="157"/>
      <c r="Y1244" s="68" t="s">
        <v>7339</v>
      </c>
      <c r="Z1244" s="68" t="s">
        <v>7338</v>
      </c>
      <c r="AA1244" s="68" t="s">
        <v>7334</v>
      </c>
      <c r="AB1244" s="68" t="s">
        <v>705</v>
      </c>
      <c r="AC1244" s="68"/>
      <c r="AD1244" s="68"/>
      <c r="AE1244" s="68" t="s">
        <v>176</v>
      </c>
      <c r="AF1244" s="72">
        <v>1</v>
      </c>
      <c r="AG1244" s="68">
        <v>10</v>
      </c>
      <c r="AH1244" s="68" t="s">
        <v>54</v>
      </c>
      <c r="AI1244" s="68" t="s">
        <v>56</v>
      </c>
      <c r="AJ1244" s="68" t="s">
        <v>54</v>
      </c>
      <c r="AK1244" s="68" t="str" cm="1">
        <f t="array" ref="AK12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4" s="157" t="s">
        <v>58</v>
      </c>
      <c r="AM1244" s="69"/>
    </row>
    <row r="1245" spans="1:39" ht="15" customHeight="1" x14ac:dyDescent="0.3">
      <c r="A1245" s="68">
        <v>1397</v>
      </c>
      <c r="B1245" s="68" t="s">
        <v>7362</v>
      </c>
      <c r="C1245" s="69">
        <v>22545</v>
      </c>
      <c r="D1245" s="69" t="s">
        <v>72</v>
      </c>
      <c r="E1245" s="71" t="str">
        <f t="shared" si="9"/>
        <v>290420251397</v>
      </c>
      <c r="F1245" s="68"/>
      <c r="G1245" s="68">
        <v>3976750</v>
      </c>
      <c r="H1245" s="68"/>
      <c r="I1245" s="68" t="s">
        <v>7363</v>
      </c>
      <c r="J1245" s="68" t="s">
        <v>7364</v>
      </c>
      <c r="K1245" s="108" t="s">
        <v>7365</v>
      </c>
      <c r="L1245" s="68" t="s">
        <v>7366</v>
      </c>
      <c r="M1245" s="68" t="s">
        <v>7362</v>
      </c>
      <c r="N1245" s="131">
        <v>5581997197288</v>
      </c>
      <c r="O1245" s="71"/>
      <c r="P1245" s="71"/>
      <c r="Q1245" s="68" t="s">
        <v>66</v>
      </c>
      <c r="R1245" s="68" t="str" cm="1">
        <f t="array" ref="R1245">_xlfn.IFS(BaseClientes[[#This Row],[tipoDeCliente]]="ADVISOR","ADVISOR",BaseClientes[[#This Row],[tipoDeCliente]]="FAMILIA","RETENCAO",BaseClientes[[#This Row],[tipoDeCliente]]="RETENCAO","RETENCAO",BaseClientes[[#This Row],[tipoDeCliente]]="NORMAL","CONSULTORIA",BaseClientes[[#This Row],[tipoDeCliente]]="HIBRIDO","CONSULTORIA")</f>
        <v>CONSULTORIA</v>
      </c>
      <c r="S1245" s="68" t="s">
        <v>49</v>
      </c>
      <c r="T1245" s="68" t="s">
        <v>50</v>
      </c>
      <c r="U1245" s="68" t="s">
        <v>2408</v>
      </c>
      <c r="V1245" s="71">
        <v>5581997197288</v>
      </c>
      <c r="W1245" s="69">
        <v>45776</v>
      </c>
      <c r="X1245" s="157"/>
      <c r="Y1245" s="68" t="s">
        <v>3645</v>
      </c>
      <c r="Z1245" s="68" t="s">
        <v>7366</v>
      </c>
      <c r="AA1245" s="68" t="s">
        <v>7362</v>
      </c>
      <c r="AB1245" s="68" t="s">
        <v>3893</v>
      </c>
      <c r="AC1245" s="68"/>
      <c r="AD1245" s="68"/>
      <c r="AE1245" s="68" t="s">
        <v>176</v>
      </c>
      <c r="AF1245" s="72">
        <v>1</v>
      </c>
      <c r="AG1245" s="68">
        <v>10</v>
      </c>
      <c r="AH1245" s="68" t="s">
        <v>54</v>
      </c>
      <c r="AI1245" s="68" t="s">
        <v>56</v>
      </c>
      <c r="AJ1245" s="68" t="s">
        <v>54</v>
      </c>
      <c r="AK1245" s="68" t="str" cm="1">
        <f t="array" ref="AK12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5" s="157" t="s">
        <v>58</v>
      </c>
      <c r="AM1245" s="69"/>
    </row>
    <row r="1246" spans="1:39" ht="15" customHeight="1" x14ac:dyDescent="0.3">
      <c r="A1246" s="68">
        <v>1398</v>
      </c>
      <c r="B1246" s="68" t="s">
        <v>7342</v>
      </c>
      <c r="C1246" s="69">
        <v>22805</v>
      </c>
      <c r="D1246" s="69" t="s">
        <v>72</v>
      </c>
      <c r="E1246" s="71" t="str">
        <f t="shared" si="9"/>
        <v>290420251398</v>
      </c>
      <c r="F1246" s="68"/>
      <c r="G1246" s="68">
        <v>8677028</v>
      </c>
      <c r="H1246" s="68"/>
      <c r="I1246" s="68" t="s">
        <v>7343</v>
      </c>
      <c r="J1246" s="68" t="s">
        <v>7344</v>
      </c>
      <c r="K1246" s="105" t="s">
        <v>7345</v>
      </c>
      <c r="L1246" s="68" t="s">
        <v>7346</v>
      </c>
      <c r="M1246" s="68" t="s">
        <v>7342</v>
      </c>
      <c r="N1246" s="131">
        <v>5581991595738</v>
      </c>
      <c r="O1246" s="71"/>
      <c r="P1246" s="71"/>
      <c r="Q1246" s="68" t="s">
        <v>1749</v>
      </c>
      <c r="R1246" s="68" t="str" cm="1">
        <f t="array" ref="R1246">_xlfn.IFS(BaseClientes[[#This Row],[tipoDeCliente]]="ADVISOR","ADVISOR",BaseClientes[[#This Row],[tipoDeCliente]]="FAMILIA","RETENCAO",BaseClientes[[#This Row],[tipoDeCliente]]="RETENCAO","RETENCAO",BaseClientes[[#This Row],[tipoDeCliente]]="NORMAL","CONSULTORIA",BaseClientes[[#This Row],[tipoDeCliente]]="HIBRIDO","CONSULTORIA")</f>
        <v>CONSULTORIA</v>
      </c>
      <c r="S1246" s="68" t="s">
        <v>49</v>
      </c>
      <c r="T1246" s="68" t="s">
        <v>50</v>
      </c>
      <c r="U1246" s="68" t="s">
        <v>7347</v>
      </c>
      <c r="V1246" s="131">
        <v>5581991595738</v>
      </c>
      <c r="W1246" s="69">
        <v>45776</v>
      </c>
      <c r="X1246" s="157"/>
      <c r="Y1246" s="68" t="s">
        <v>7348</v>
      </c>
      <c r="Z1246" s="68" t="s">
        <v>7346</v>
      </c>
      <c r="AA1246" s="68" t="s">
        <v>7342</v>
      </c>
      <c r="AB1246" s="68" t="s">
        <v>7349</v>
      </c>
      <c r="AC1246" s="68" t="s">
        <v>53</v>
      </c>
      <c r="AD1246" s="68"/>
      <c r="AE1246" s="68" t="s">
        <v>176</v>
      </c>
      <c r="AF1246" s="72">
        <v>1</v>
      </c>
      <c r="AG1246" s="68">
        <v>10</v>
      </c>
      <c r="AH1246" s="68" t="s">
        <v>54</v>
      </c>
      <c r="AI1246" s="68" t="s">
        <v>56</v>
      </c>
      <c r="AJ1246" s="68" t="s">
        <v>54</v>
      </c>
      <c r="AK1246" s="68" t="str" cm="1">
        <f t="array" ref="AK12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6" s="157" t="s">
        <v>58</v>
      </c>
      <c r="AM1246" s="69"/>
    </row>
    <row r="1247" spans="1:39" ht="15" customHeight="1" x14ac:dyDescent="0.3">
      <c r="A1247" s="68">
        <v>1399</v>
      </c>
      <c r="B1247" s="68" t="s">
        <v>839</v>
      </c>
      <c r="C1247" s="69">
        <v>33106</v>
      </c>
      <c r="D1247" s="68" t="s">
        <v>40</v>
      </c>
      <c r="E1247" s="71" t="str">
        <f t="shared" si="9"/>
        <v>020520251399</v>
      </c>
      <c r="F1247" s="68"/>
      <c r="G1247" s="68">
        <v>8600854</v>
      </c>
      <c r="H1247" s="68"/>
      <c r="I1247" s="68" t="s">
        <v>7367</v>
      </c>
      <c r="J1247" s="68" t="s">
        <v>843</v>
      </c>
      <c r="K1247" s="105" t="s">
        <v>844</v>
      </c>
      <c r="L1247" s="68" t="s">
        <v>7368</v>
      </c>
      <c r="M1247" s="68" t="s">
        <v>839</v>
      </c>
      <c r="N1247" s="71">
        <v>5511963698916</v>
      </c>
      <c r="O1247" s="71"/>
      <c r="P1247" s="71"/>
      <c r="Q1247" s="68" t="s">
        <v>66</v>
      </c>
      <c r="R1247" s="68" t="str" cm="1">
        <f t="array" ref="R1247">_xlfn.IFS(BaseClientes[[#This Row],[tipoDeCliente]]="ADVISOR","ADVISOR",BaseClientes[[#This Row],[tipoDeCliente]]="FAMILIA","RETENCAO",BaseClientes[[#This Row],[tipoDeCliente]]="RETENCAO","RETENCAO",BaseClientes[[#This Row],[tipoDeCliente]]="NORMAL","CONSULTORIA",BaseClientes[[#This Row],[tipoDeCliente]]="HIBRIDO","CONSULTORIA")</f>
        <v>CONSULTORIA</v>
      </c>
      <c r="S1247" s="68" t="s">
        <v>2799</v>
      </c>
      <c r="T1247" s="68" t="s">
        <v>185</v>
      </c>
      <c r="U1247" s="68" t="s">
        <v>7369</v>
      </c>
      <c r="V1247" s="71">
        <v>5511963698916</v>
      </c>
      <c r="W1247" s="69">
        <v>45779</v>
      </c>
      <c r="X1247" s="157"/>
      <c r="Y1247" s="68" t="s">
        <v>845</v>
      </c>
      <c r="Z1247" s="68" t="s">
        <v>842</v>
      </c>
      <c r="AA1247" s="68" t="s">
        <v>839</v>
      </c>
      <c r="AB1247" s="68" t="s">
        <v>151</v>
      </c>
      <c r="AC1247" s="68"/>
      <c r="AD1247" s="68"/>
      <c r="AE1247" s="68" t="s">
        <v>176</v>
      </c>
      <c r="AF1247" s="72">
        <v>1</v>
      </c>
      <c r="AG1247" s="68">
        <v>1</v>
      </c>
      <c r="AH1247" s="68" t="s">
        <v>54</v>
      </c>
      <c r="AI1247" s="68" t="s">
        <v>56</v>
      </c>
      <c r="AJ1247" s="68" t="s">
        <v>54</v>
      </c>
      <c r="AK1247" s="68" t="str" cm="1">
        <f t="array" ref="AK12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7" s="69" t="s">
        <v>58</v>
      </c>
      <c r="AM1247" s="69"/>
    </row>
    <row r="1248" spans="1:39" ht="15" customHeight="1" x14ac:dyDescent="0.3">
      <c r="A1248" s="68">
        <v>1400</v>
      </c>
      <c r="B1248" s="68" t="s">
        <v>839</v>
      </c>
      <c r="C1248" s="69">
        <v>33106</v>
      </c>
      <c r="D1248" s="69" t="s">
        <v>40</v>
      </c>
      <c r="E1248" s="71" t="str">
        <f t="shared" si="9"/>
        <v>020520251400</v>
      </c>
      <c r="F1248" s="68"/>
      <c r="G1248" s="68">
        <v>8601008</v>
      </c>
      <c r="H1248" s="68"/>
      <c r="I1248" s="68" t="s">
        <v>7370</v>
      </c>
      <c r="J1248" s="68" t="s">
        <v>843</v>
      </c>
      <c r="K1248" s="105" t="s">
        <v>844</v>
      </c>
      <c r="L1248" s="68" t="s">
        <v>7371</v>
      </c>
      <c r="M1248" s="68" t="s">
        <v>839</v>
      </c>
      <c r="N1248" s="71">
        <v>5511963698916</v>
      </c>
      <c r="O1248" s="71"/>
      <c r="P1248" s="71"/>
      <c r="Q1248" s="68" t="s">
        <v>66</v>
      </c>
      <c r="R1248" s="68" t="str" cm="1">
        <f t="array" ref="R1248">_xlfn.IFS(BaseClientes[[#This Row],[tipoDeCliente]]="ADVISOR","ADVISOR",BaseClientes[[#This Row],[tipoDeCliente]]="FAMILIA","RETENCAO",BaseClientes[[#This Row],[tipoDeCliente]]="RETENCAO","RETENCAO",BaseClientes[[#This Row],[tipoDeCliente]]="NORMAL","CONSULTORIA",BaseClientes[[#This Row],[tipoDeCliente]]="HIBRIDO","CONSULTORIA")</f>
        <v>CONSULTORIA</v>
      </c>
      <c r="S1248" s="68" t="s">
        <v>2799</v>
      </c>
      <c r="T1248" s="68" t="s">
        <v>185</v>
      </c>
      <c r="U1248" s="68" t="s">
        <v>7369</v>
      </c>
      <c r="V1248" s="71">
        <v>5511963698916</v>
      </c>
      <c r="W1248" s="69">
        <v>45779</v>
      </c>
      <c r="X1248" s="157"/>
      <c r="Y1248" s="68" t="s">
        <v>845</v>
      </c>
      <c r="Z1248" s="68" t="s">
        <v>842</v>
      </c>
      <c r="AA1248" s="68" t="s">
        <v>839</v>
      </c>
      <c r="AB1248" s="68" t="s">
        <v>151</v>
      </c>
      <c r="AC1248" s="68"/>
      <c r="AD1248" s="68"/>
      <c r="AE1248" s="68" t="s">
        <v>176</v>
      </c>
      <c r="AF1248" s="72">
        <v>1</v>
      </c>
      <c r="AG1248" s="68">
        <v>1</v>
      </c>
      <c r="AH1248" s="68" t="s">
        <v>54</v>
      </c>
      <c r="AI1248" s="68" t="s">
        <v>56</v>
      </c>
      <c r="AJ1248" s="68" t="s">
        <v>54</v>
      </c>
      <c r="AK1248" s="68" t="str" cm="1">
        <f t="array" ref="AK12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8" s="69" t="s">
        <v>58</v>
      </c>
      <c r="AM1248" s="69"/>
    </row>
    <row r="1249" spans="1:39" ht="15" customHeight="1" x14ac:dyDescent="0.3">
      <c r="A1249" s="68">
        <v>1401</v>
      </c>
      <c r="B1249" s="68" t="s">
        <v>7350</v>
      </c>
      <c r="C1249" s="167">
        <v>33630</v>
      </c>
      <c r="D1249" s="69" t="s">
        <v>72</v>
      </c>
      <c r="E1249" s="71" t="str">
        <f t="shared" si="9"/>
        <v>290420251401</v>
      </c>
      <c r="F1249" s="68">
        <v>4059745</v>
      </c>
      <c r="G1249" s="68">
        <v>8762787</v>
      </c>
      <c r="H1249" s="68"/>
      <c r="I1249" s="68" t="s">
        <v>42</v>
      </c>
      <c r="J1249" s="68" t="s">
        <v>7351</v>
      </c>
      <c r="K1249" s="108" t="s">
        <v>7352</v>
      </c>
      <c r="L1249" s="68" t="s">
        <v>7353</v>
      </c>
      <c r="M1249" s="68" t="s">
        <v>7350</v>
      </c>
      <c r="N1249" s="131">
        <v>5581991726614</v>
      </c>
      <c r="O1249" s="71"/>
      <c r="P1249" s="71"/>
      <c r="Q1249" s="68" t="s">
        <v>66</v>
      </c>
      <c r="R1249" s="68" t="str" cm="1">
        <f t="array" ref="R1249">_xlfn.IFS(BaseClientes[[#This Row],[tipoDeCliente]]="ADVISOR","ADVISOR",BaseClientes[[#This Row],[tipoDeCliente]]="FAMILIA","RETENCAO",BaseClientes[[#This Row],[tipoDeCliente]]="RETENCAO","RETENCAO",BaseClientes[[#This Row],[tipoDeCliente]]="NORMAL","CONSULTORIA",BaseClientes[[#This Row],[tipoDeCliente]]="HIBRIDO","CONSULTORIA")</f>
        <v>CONSULTORIA</v>
      </c>
      <c r="S1249" s="68" t="s">
        <v>2799</v>
      </c>
      <c r="T1249" s="68" t="s">
        <v>185</v>
      </c>
      <c r="U1249" s="68" t="s">
        <v>7354</v>
      </c>
      <c r="V1249" s="131">
        <v>5581991726614</v>
      </c>
      <c r="W1249" s="69">
        <v>45776</v>
      </c>
      <c r="X1249" s="157"/>
      <c r="Y1249" s="68" t="s">
        <v>7355</v>
      </c>
      <c r="Z1249" s="68" t="s">
        <v>7353</v>
      </c>
      <c r="AA1249" s="68" t="s">
        <v>7350</v>
      </c>
      <c r="AB1249" s="68" t="s">
        <v>7356</v>
      </c>
      <c r="AC1249" s="68"/>
      <c r="AD1249" s="68"/>
      <c r="AE1249" s="68" t="s">
        <v>176</v>
      </c>
      <c r="AF1249" s="72">
        <v>1</v>
      </c>
      <c r="AG1249" s="68">
        <v>10</v>
      </c>
      <c r="AH1249" s="68" t="s">
        <v>54</v>
      </c>
      <c r="AI1249" s="68" t="s">
        <v>56</v>
      </c>
      <c r="AJ1249" s="68" t="s">
        <v>54</v>
      </c>
      <c r="AK1249" s="68" t="str" cm="1">
        <f t="array" ref="AK12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9" s="69" t="s">
        <v>58</v>
      </c>
      <c r="AM1249" s="69"/>
    </row>
    <row r="1250" spans="1:39" ht="15" customHeight="1" x14ac:dyDescent="0.3">
      <c r="A1250" s="68">
        <v>1402</v>
      </c>
      <c r="B1250" s="68" t="s">
        <v>7357</v>
      </c>
      <c r="C1250" s="167">
        <v>32916</v>
      </c>
      <c r="D1250" s="69" t="s">
        <v>40</v>
      </c>
      <c r="E1250" s="71" t="str">
        <f t="shared" si="9"/>
        <v>290420251402</v>
      </c>
      <c r="F1250" s="68">
        <v>49746</v>
      </c>
      <c r="G1250" s="68"/>
      <c r="H1250" s="68"/>
      <c r="I1250" s="68" t="s">
        <v>42</v>
      </c>
      <c r="J1250" s="68" t="s">
        <v>7358</v>
      </c>
      <c r="K1250" s="172" t="s">
        <v>7359</v>
      </c>
      <c r="L1250" s="68" t="s">
        <v>7360</v>
      </c>
      <c r="M1250" s="68" t="s">
        <v>7350</v>
      </c>
      <c r="N1250" s="131">
        <v>34667189742</v>
      </c>
      <c r="O1250" s="71"/>
      <c r="P1250" s="71"/>
      <c r="Q1250" s="68" t="s">
        <v>66</v>
      </c>
      <c r="R1250" s="68" t="str" cm="1">
        <f t="array" ref="R1250">_xlfn.IFS(BaseClientes[[#This Row],[tipoDeCliente]]="ADVISOR","ADVISOR",BaseClientes[[#This Row],[tipoDeCliente]]="FAMILIA","RETENCAO",BaseClientes[[#This Row],[tipoDeCliente]]="RETENCAO","RETENCAO",BaseClientes[[#This Row],[tipoDeCliente]]="NORMAL","CONSULTORIA",BaseClientes[[#This Row],[tipoDeCliente]]="HIBRIDO","CONSULTORIA")</f>
        <v>CONSULTORIA</v>
      </c>
      <c r="S1250" s="68" t="s">
        <v>2799</v>
      </c>
      <c r="T1250" s="68" t="s">
        <v>185</v>
      </c>
      <c r="U1250" s="68" t="s">
        <v>7354</v>
      </c>
      <c r="V1250" s="131">
        <v>34667189742</v>
      </c>
      <c r="W1250" s="69">
        <v>45776</v>
      </c>
      <c r="X1250" s="157"/>
      <c r="Y1250" s="68" t="s">
        <v>7355</v>
      </c>
      <c r="Z1250" s="68" t="s">
        <v>7353</v>
      </c>
      <c r="AA1250" s="68" t="s">
        <v>7357</v>
      </c>
      <c r="AB1250" s="68" t="s">
        <v>7361</v>
      </c>
      <c r="AC1250" s="68"/>
      <c r="AD1250" s="68"/>
      <c r="AE1250" s="68" t="s">
        <v>176</v>
      </c>
      <c r="AF1250" s="72">
        <v>1</v>
      </c>
      <c r="AG1250" s="68">
        <v>10</v>
      </c>
      <c r="AH1250" s="68" t="s">
        <v>54</v>
      </c>
      <c r="AI1250" s="68" t="s">
        <v>56</v>
      </c>
      <c r="AJ1250" s="68" t="s">
        <v>54</v>
      </c>
      <c r="AK1250" s="68" t="str" cm="1">
        <f t="array" ref="AK12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0" s="69" t="s">
        <v>58</v>
      </c>
      <c r="AM1250" s="69"/>
    </row>
    <row r="1251" spans="1:39" s="184" customFormat="1" ht="15" customHeight="1" x14ac:dyDescent="0.3">
      <c r="A1251" s="68">
        <v>1403</v>
      </c>
      <c r="B1251" s="68" t="s">
        <v>7315</v>
      </c>
      <c r="C1251" s="69">
        <v>28702</v>
      </c>
      <c r="D1251" s="69" t="s">
        <v>40</v>
      </c>
      <c r="E1251" s="71" t="str">
        <f t="shared" si="9"/>
        <v>240420251403</v>
      </c>
      <c r="F1251" s="68"/>
      <c r="G1251" s="68">
        <v>8708146</v>
      </c>
      <c r="H1251" s="68">
        <v>131474</v>
      </c>
      <c r="I1251" s="68" t="s">
        <v>8449</v>
      </c>
      <c r="J1251" s="68" t="s">
        <v>7316</v>
      </c>
      <c r="K1251" s="105" t="s">
        <v>7317</v>
      </c>
      <c r="L1251" s="68" t="s">
        <v>7318</v>
      </c>
      <c r="M1251" s="68" t="s">
        <v>7315</v>
      </c>
      <c r="N1251" s="131">
        <v>5581991334666</v>
      </c>
      <c r="O1251" s="71"/>
      <c r="P1251" s="71"/>
      <c r="Q1251" s="68" t="s">
        <v>1749</v>
      </c>
      <c r="R1251" s="68" t="str" cm="1">
        <f t="array" ref="R1251">_xlfn.IFS(BaseClientes[[#This Row],[tipoDeCliente]]="ADVISOR","ADVISOR",BaseClientes[[#This Row],[tipoDeCliente]]="FAMILIA","RETENCAO",BaseClientes[[#This Row],[tipoDeCliente]]="RETENCAO","RETENCAO",BaseClientes[[#This Row],[tipoDeCliente]]="NORMAL","CONSULTORIA",BaseClientes[[#This Row],[tipoDeCliente]]="HIBRIDO","CONSULTORIA")</f>
        <v>CONSULTORIA</v>
      </c>
      <c r="S1251" s="68" t="s">
        <v>49</v>
      </c>
      <c r="T1251" s="68" t="s">
        <v>50</v>
      </c>
      <c r="U1251" s="68" t="s">
        <v>1859</v>
      </c>
      <c r="V1251" s="131">
        <v>5581991334666</v>
      </c>
      <c r="W1251" s="69">
        <v>45771</v>
      </c>
      <c r="X1251" s="157"/>
      <c r="Y1251" s="68" t="s">
        <v>7319</v>
      </c>
      <c r="Z1251" s="68" t="s">
        <v>7318</v>
      </c>
      <c r="AA1251" s="68" t="s">
        <v>7315</v>
      </c>
      <c r="AB1251" s="68" t="s">
        <v>4092</v>
      </c>
      <c r="AC1251" s="68"/>
      <c r="AD1251" s="68"/>
      <c r="AE1251" s="68" t="s">
        <v>176</v>
      </c>
      <c r="AF1251" s="72">
        <v>1</v>
      </c>
      <c r="AG1251" s="68">
        <v>10</v>
      </c>
      <c r="AH1251" s="68" t="s">
        <v>54</v>
      </c>
      <c r="AI1251" s="68" t="s">
        <v>56</v>
      </c>
      <c r="AJ1251" s="68" t="s">
        <v>54</v>
      </c>
      <c r="AK1251" s="68" t="str" cm="1">
        <f t="array" ref="AK12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1" s="69" t="s">
        <v>58</v>
      </c>
      <c r="AM1251" s="69"/>
    </row>
    <row r="1252" spans="1:39" ht="15" customHeight="1" x14ac:dyDescent="0.3">
      <c r="A1252" s="163">
        <v>1404</v>
      </c>
      <c r="B1252" s="163" t="s">
        <v>7320</v>
      </c>
      <c r="C1252" s="164">
        <v>31282</v>
      </c>
      <c r="D1252" s="164" t="s">
        <v>72</v>
      </c>
      <c r="E1252" s="162" t="str">
        <f t="shared" si="9"/>
        <v>240420251404</v>
      </c>
      <c r="F1252" s="163"/>
      <c r="G1252" s="163"/>
      <c r="H1252" s="163"/>
      <c r="I1252" s="68" t="s">
        <v>42</v>
      </c>
      <c r="J1252" s="163" t="s">
        <v>7321</v>
      </c>
      <c r="K1252" s="183" t="s">
        <v>7322</v>
      </c>
      <c r="L1252" s="163" t="s">
        <v>7323</v>
      </c>
      <c r="M1252" s="163" t="s">
        <v>7320</v>
      </c>
      <c r="N1252" s="174">
        <v>5581994822025</v>
      </c>
      <c r="O1252" s="162"/>
      <c r="P1252" s="162"/>
      <c r="Q1252" s="163" t="s">
        <v>66</v>
      </c>
      <c r="R1252" s="163" t="str" cm="1">
        <f t="array" ref="R1252">_xlfn.IFS(BaseClientes[[#This Row],[tipoDeCliente]]="ADVISOR","ADVISOR",BaseClientes[[#This Row],[tipoDeCliente]]="FAMILIA","RETENCAO",BaseClientes[[#This Row],[tipoDeCliente]]="RETENCAO","RETENCAO",BaseClientes[[#This Row],[tipoDeCliente]]="NORMAL","CONSULTORIA",BaseClientes[[#This Row],[tipoDeCliente]]="HIBRIDO","CONSULTORIA")</f>
        <v>CONSULTORIA</v>
      </c>
      <c r="S1252" s="163" t="s">
        <v>49</v>
      </c>
      <c r="T1252" s="68" t="s">
        <v>50</v>
      </c>
      <c r="U1252" s="163" t="s">
        <v>1093</v>
      </c>
      <c r="V1252" s="174">
        <v>5581994822025</v>
      </c>
      <c r="W1252" s="164">
        <v>45771</v>
      </c>
      <c r="X1252" s="176"/>
      <c r="Y1252" s="163" t="s">
        <v>3631</v>
      </c>
      <c r="Z1252" s="163" t="s">
        <v>7195</v>
      </c>
      <c r="AA1252" s="163" t="s">
        <v>7320</v>
      </c>
      <c r="AB1252" s="163" t="s">
        <v>3894</v>
      </c>
      <c r="AC1252" s="163"/>
      <c r="AD1252" s="163"/>
      <c r="AE1252" s="163" t="s">
        <v>176</v>
      </c>
      <c r="AF1252" s="178">
        <v>1</v>
      </c>
      <c r="AG1252" s="163">
        <v>10</v>
      </c>
      <c r="AH1252" s="163" t="s">
        <v>54</v>
      </c>
      <c r="AI1252" s="163" t="s">
        <v>56</v>
      </c>
      <c r="AJ1252" s="163" t="s">
        <v>54</v>
      </c>
      <c r="AK1252" s="163" t="str" cm="1">
        <f t="array" ref="AK12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2" s="176" t="s">
        <v>58</v>
      </c>
      <c r="AM1252" s="164"/>
    </row>
    <row r="1253" spans="1:39" ht="15" customHeight="1" x14ac:dyDescent="0.3">
      <c r="A1253" s="68">
        <v>1405</v>
      </c>
      <c r="B1253" s="68" t="s">
        <v>7381</v>
      </c>
      <c r="C1253" s="69">
        <v>21867</v>
      </c>
      <c r="D1253" s="69" t="s">
        <v>72</v>
      </c>
      <c r="E1253" s="71" t="str">
        <f t="shared" si="9"/>
        <v>060520251405</v>
      </c>
      <c r="F1253" s="68">
        <v>3221654</v>
      </c>
      <c r="G1253" s="68"/>
      <c r="H1253" s="68"/>
      <c r="I1253" s="68" t="s">
        <v>7382</v>
      </c>
      <c r="J1253" s="68" t="s">
        <v>7383</v>
      </c>
      <c r="K1253" s="105" t="s">
        <v>7384</v>
      </c>
      <c r="L1253" s="68" t="s">
        <v>7385</v>
      </c>
      <c r="M1253" s="68" t="s">
        <v>7381</v>
      </c>
      <c r="N1253" s="131">
        <v>5581992922922</v>
      </c>
      <c r="O1253" s="71"/>
      <c r="P1253" s="71"/>
      <c r="Q1253" s="68" t="s">
        <v>66</v>
      </c>
      <c r="R1253" s="68" t="str" cm="1">
        <f t="array" ref="R1253">_xlfn.IFS(BaseClientes[[#This Row],[tipoDeCliente]]="ADVISOR","ADVISOR",BaseClientes[[#This Row],[tipoDeCliente]]="FAMILIA","RETENCAO",BaseClientes[[#This Row],[tipoDeCliente]]="RETENCAO","RETENCAO",BaseClientes[[#This Row],[tipoDeCliente]]="NORMAL","CONSULTORIA",BaseClientes[[#This Row],[tipoDeCliente]]="HIBRIDO","CONSULTORIA")</f>
        <v>CONSULTORIA</v>
      </c>
      <c r="S1253" s="68" t="s">
        <v>49</v>
      </c>
      <c r="T1253" s="68" t="s">
        <v>50</v>
      </c>
      <c r="U1253" s="68" t="s">
        <v>51</v>
      </c>
      <c r="V1253" s="131">
        <v>5581992922922</v>
      </c>
      <c r="W1253" s="69">
        <v>45783</v>
      </c>
      <c r="X1253" s="157"/>
      <c r="Y1253" s="68" t="s">
        <v>3768</v>
      </c>
      <c r="Z1253" s="68" t="s">
        <v>7385</v>
      </c>
      <c r="AA1253" s="68" t="s">
        <v>7381</v>
      </c>
      <c r="AB1253" s="68" t="s">
        <v>3950</v>
      </c>
      <c r="AC1253" s="68"/>
      <c r="AD1253" s="68"/>
      <c r="AE1253" s="68" t="s">
        <v>176</v>
      </c>
      <c r="AF1253" s="72">
        <v>1</v>
      </c>
      <c r="AG1253" s="68">
        <v>2</v>
      </c>
      <c r="AH1253" s="68" t="s">
        <v>54</v>
      </c>
      <c r="AI1253" s="68" t="s">
        <v>56</v>
      </c>
      <c r="AJ1253" s="68" t="s">
        <v>54</v>
      </c>
      <c r="AK1253" s="68" t="str" cm="1">
        <f t="array" ref="AK12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3" s="157" t="s">
        <v>58</v>
      </c>
      <c r="AM1253" s="69"/>
    </row>
    <row r="1254" spans="1:39" ht="15" customHeight="1" x14ac:dyDescent="0.3">
      <c r="A1254" s="120">
        <v>1406</v>
      </c>
      <c r="B1254" s="120" t="s">
        <v>7386</v>
      </c>
      <c r="C1254" s="169">
        <v>32856</v>
      </c>
      <c r="D1254" s="169" t="s">
        <v>72</v>
      </c>
      <c r="E1254" s="168" t="str">
        <f t="shared" si="9"/>
        <v>060520251406</v>
      </c>
      <c r="F1254" s="120">
        <v>4017900</v>
      </c>
      <c r="G1254" s="120"/>
      <c r="H1254" s="120"/>
      <c r="I1254" s="68" t="s">
        <v>7387</v>
      </c>
      <c r="J1254" s="120" t="s">
        <v>7388</v>
      </c>
      <c r="K1254" s="188" t="s">
        <v>7389</v>
      </c>
      <c r="L1254" s="120" t="s">
        <v>7390</v>
      </c>
      <c r="M1254" s="120" t="s">
        <v>7386</v>
      </c>
      <c r="N1254" s="173">
        <v>5581999749977</v>
      </c>
      <c r="O1254" s="168"/>
      <c r="P1254" s="168"/>
      <c r="Q1254" s="120" t="s">
        <v>7234</v>
      </c>
      <c r="R1254" s="120" t="str" cm="1">
        <f t="array" ref="R1254">_xlfn.IFS(BaseClientes[[#This Row],[tipoDeCliente]]="ADVISOR","ADVISOR",BaseClientes[[#This Row],[tipoDeCliente]]="FAMILIA","RETENCAO",BaseClientes[[#This Row],[tipoDeCliente]]="RETENCAO","RETENCAO",BaseClientes[[#This Row],[tipoDeCliente]]="NORMAL","CONSULTORIA",BaseClientes[[#This Row],[tipoDeCliente]]="HIBRIDO","CONSULTORIA")</f>
        <v>CONSULTORIA</v>
      </c>
      <c r="S1254" s="120" t="s">
        <v>49</v>
      </c>
      <c r="T1254" s="68" t="s">
        <v>50</v>
      </c>
      <c r="U1254" s="120" t="s">
        <v>5772</v>
      </c>
      <c r="V1254" s="168">
        <v>5581999749977</v>
      </c>
      <c r="W1254" s="169">
        <v>45783</v>
      </c>
      <c r="X1254" s="175"/>
      <c r="Y1254" s="120" t="s">
        <v>7391</v>
      </c>
      <c r="Z1254" s="120" t="s">
        <v>7390</v>
      </c>
      <c r="AA1254" s="120" t="s">
        <v>7386</v>
      </c>
      <c r="AB1254" s="120" t="s">
        <v>3893</v>
      </c>
      <c r="AC1254" s="120"/>
      <c r="AD1254" s="120"/>
      <c r="AE1254" s="120" t="s">
        <v>176</v>
      </c>
      <c r="AF1254" s="177">
        <v>1</v>
      </c>
      <c r="AG1254" s="120">
        <v>10</v>
      </c>
      <c r="AH1254" s="120" t="s">
        <v>54</v>
      </c>
      <c r="AI1254" s="120" t="s">
        <v>56</v>
      </c>
      <c r="AJ1254" s="120" t="s">
        <v>54</v>
      </c>
      <c r="AK1254" s="120" t="str" cm="1">
        <f t="array" ref="AK12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4" s="175" t="s">
        <v>58</v>
      </c>
      <c r="AM1254" s="169"/>
    </row>
    <row r="1255" spans="1:39" ht="15" customHeight="1" x14ac:dyDescent="0.3">
      <c r="A1255" s="120">
        <v>1407</v>
      </c>
      <c r="B1255" s="120" t="s">
        <v>7392</v>
      </c>
      <c r="C1255" s="169">
        <v>26390</v>
      </c>
      <c r="D1255" s="169" t="s">
        <v>72</v>
      </c>
      <c r="E1255" s="168" t="str">
        <f t="shared" si="9"/>
        <v>070520251407</v>
      </c>
      <c r="F1255" s="120">
        <v>2775134</v>
      </c>
      <c r="G1255" s="120"/>
      <c r="H1255" s="120"/>
      <c r="I1255" s="68" t="s">
        <v>7393</v>
      </c>
      <c r="J1255" s="120" t="s">
        <v>7394</v>
      </c>
      <c r="K1255" s="170" t="s">
        <v>7395</v>
      </c>
      <c r="L1255" s="120" t="s">
        <v>7396</v>
      </c>
      <c r="M1255" s="120" t="s">
        <v>7392</v>
      </c>
      <c r="N1255" s="173">
        <v>5581996004542</v>
      </c>
      <c r="O1255" s="168"/>
      <c r="P1255" s="168"/>
      <c r="Q1255" s="120" t="s">
        <v>66</v>
      </c>
      <c r="R1255" s="120" t="str" cm="1">
        <f t="array" ref="R1255">_xlfn.IFS(BaseClientes[[#This Row],[tipoDeCliente]]="ADVISOR","ADVISOR",BaseClientes[[#This Row],[tipoDeCliente]]="FAMILIA","RETENCAO",BaseClientes[[#This Row],[tipoDeCliente]]="RETENCAO","RETENCAO",BaseClientes[[#This Row],[tipoDeCliente]]="NORMAL","CONSULTORIA",BaseClientes[[#This Row],[tipoDeCliente]]="HIBRIDO","CONSULTORIA")</f>
        <v>CONSULTORIA</v>
      </c>
      <c r="S1255" s="120" t="s">
        <v>49</v>
      </c>
      <c r="T1255" s="68" t="s">
        <v>50</v>
      </c>
      <c r="U1255" s="120" t="s">
        <v>7215</v>
      </c>
      <c r="V1255" s="173">
        <v>5581996004542</v>
      </c>
      <c r="W1255" s="169">
        <v>45784</v>
      </c>
      <c r="X1255" s="175"/>
      <c r="Y1255" s="120" t="s">
        <v>7216</v>
      </c>
      <c r="Z1255" s="120" t="s">
        <v>7396</v>
      </c>
      <c r="AA1255" s="120" t="s">
        <v>7392</v>
      </c>
      <c r="AB1255" s="120" t="s">
        <v>3894</v>
      </c>
      <c r="AC1255" s="120"/>
      <c r="AD1255" s="120"/>
      <c r="AE1255" s="120" t="s">
        <v>176</v>
      </c>
      <c r="AF1255" s="177">
        <v>1</v>
      </c>
      <c r="AG1255" s="120">
        <v>10</v>
      </c>
      <c r="AH1255" s="120" t="s">
        <v>54</v>
      </c>
      <c r="AI1255" s="120" t="s">
        <v>56</v>
      </c>
      <c r="AJ1255" s="120" t="s">
        <v>54</v>
      </c>
      <c r="AK1255" s="120" t="str" cm="1">
        <f t="array" ref="AK12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5" s="175" t="s">
        <v>58</v>
      </c>
      <c r="AM1255" s="169"/>
    </row>
    <row r="1256" spans="1:39" ht="15" customHeight="1" x14ac:dyDescent="0.3">
      <c r="A1256" s="68">
        <v>1408</v>
      </c>
      <c r="B1256" s="68" t="s">
        <v>7409</v>
      </c>
      <c r="C1256" s="69"/>
      <c r="D1256" s="69" t="s">
        <v>6765</v>
      </c>
      <c r="E1256" s="71" t="str">
        <f t="shared" si="9"/>
        <v>080520251408</v>
      </c>
      <c r="F1256" s="68"/>
      <c r="G1256" s="68">
        <v>8407736</v>
      </c>
      <c r="H1256" s="68"/>
      <c r="I1256" s="187" t="s">
        <v>7410</v>
      </c>
      <c r="J1256" s="68" t="s">
        <v>6348</v>
      </c>
      <c r="K1256" s="108" t="s">
        <v>6349</v>
      </c>
      <c r="L1256" s="68" t="s">
        <v>7411</v>
      </c>
      <c r="M1256" s="68" t="s">
        <v>3306</v>
      </c>
      <c r="N1256" s="71">
        <v>5581998733467</v>
      </c>
      <c r="O1256" s="71"/>
      <c r="P1256" s="71"/>
      <c r="Q1256" s="68" t="s">
        <v>66</v>
      </c>
      <c r="R1256" s="68" t="str" cm="1">
        <f t="array" ref="R1256">_xlfn.IFS(BaseClientes[[#This Row],[tipoDeCliente]]="ADVISOR","ADVISOR",BaseClientes[[#This Row],[tipoDeCliente]]="FAMILIA","RETENCAO",BaseClientes[[#This Row],[tipoDeCliente]]="RETENCAO","RETENCAO",BaseClientes[[#This Row],[tipoDeCliente]]="NORMAL","CONSULTORIA",BaseClientes[[#This Row],[tipoDeCliente]]="HIBRIDO","CONSULTORIA")</f>
        <v>CONSULTORIA</v>
      </c>
      <c r="S1256" s="68" t="s">
        <v>49</v>
      </c>
      <c r="T1256" s="68" t="s">
        <v>50</v>
      </c>
      <c r="U1256" s="68" t="s">
        <v>6351</v>
      </c>
      <c r="V1256" s="71">
        <v>5581998733467</v>
      </c>
      <c r="W1256" s="69">
        <v>45785</v>
      </c>
      <c r="X1256" s="157"/>
      <c r="Y1256" s="68" t="s">
        <v>3808</v>
      </c>
      <c r="Z1256" s="68" t="s">
        <v>6350</v>
      </c>
      <c r="AA1256" s="68" t="s">
        <v>3306</v>
      </c>
      <c r="AB1256" s="68"/>
      <c r="AC1256" s="68"/>
      <c r="AD1256" s="68"/>
      <c r="AE1256" s="68" t="s">
        <v>176</v>
      </c>
      <c r="AF1256" s="72">
        <v>1</v>
      </c>
      <c r="AG1256" s="68">
        <v>8</v>
      </c>
      <c r="AH1256" s="68" t="s">
        <v>54</v>
      </c>
      <c r="AI1256" s="68" t="s">
        <v>56</v>
      </c>
      <c r="AJ1256" s="68" t="s">
        <v>54</v>
      </c>
      <c r="AK1256" s="68" t="str" cm="1">
        <f t="array" ref="AK12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6" s="157" t="s">
        <v>58</v>
      </c>
      <c r="AM1256" s="69"/>
    </row>
    <row r="1257" spans="1:39" ht="15" customHeight="1" x14ac:dyDescent="0.3">
      <c r="A1257" s="68">
        <v>1409</v>
      </c>
      <c r="B1257" s="68" t="s">
        <v>7412</v>
      </c>
      <c r="C1257" s="69">
        <v>45243</v>
      </c>
      <c r="D1257" s="69" t="s">
        <v>40</v>
      </c>
      <c r="E1257" s="71" t="str">
        <f t="shared" si="9"/>
        <v>080520251409</v>
      </c>
      <c r="F1257" s="68"/>
      <c r="G1257" s="68">
        <v>8238125</v>
      </c>
      <c r="H1257" s="68"/>
      <c r="I1257" s="68" t="s">
        <v>42</v>
      </c>
      <c r="J1257" s="68" t="s">
        <v>7413</v>
      </c>
      <c r="K1257" s="108" t="s">
        <v>6278</v>
      </c>
      <c r="L1257" s="68" t="s">
        <v>7414</v>
      </c>
      <c r="M1257" s="68" t="s">
        <v>3425</v>
      </c>
      <c r="N1257" s="71">
        <v>351911943562</v>
      </c>
      <c r="O1257" s="71"/>
      <c r="P1257" s="71"/>
      <c r="Q1257" s="68" t="s">
        <v>1749</v>
      </c>
      <c r="R1257" s="68" t="str" cm="1">
        <f t="array" ref="R1257">_xlfn.IFS(BaseClientes[[#This Row],[tipoDeCliente]]="ADVISOR","ADVISOR",BaseClientes[[#This Row],[tipoDeCliente]]="FAMILIA","RETENCAO",BaseClientes[[#This Row],[tipoDeCliente]]="RETENCAO","RETENCAO",BaseClientes[[#This Row],[tipoDeCliente]]="NORMAL","CONSULTORIA",BaseClientes[[#This Row],[tipoDeCliente]]="HIBRIDO","CONSULTORIA")</f>
        <v>RETENCAO</v>
      </c>
      <c r="S1257" s="68" t="s">
        <v>49</v>
      </c>
      <c r="T1257" s="68" t="s">
        <v>50</v>
      </c>
      <c r="U1257" s="68" t="s">
        <v>6280</v>
      </c>
      <c r="V1257" s="71">
        <v>351911943562</v>
      </c>
      <c r="W1257" s="69">
        <v>45785</v>
      </c>
      <c r="X1257" s="157"/>
      <c r="Y1257" s="68" t="s">
        <v>3873</v>
      </c>
      <c r="Z1257" s="68" t="s">
        <v>6279</v>
      </c>
      <c r="AA1257" s="68" t="s">
        <v>3425</v>
      </c>
      <c r="AB1257" s="68"/>
      <c r="AC1257" s="68"/>
      <c r="AD1257" s="68"/>
      <c r="AE1257" s="68" t="s">
        <v>68</v>
      </c>
      <c r="AF1257" s="72">
        <v>0</v>
      </c>
      <c r="AG1257" s="68"/>
      <c r="AH1257" s="68" t="s">
        <v>54</v>
      </c>
      <c r="AI1257" s="68" t="s">
        <v>56</v>
      </c>
      <c r="AJ1257" s="68" t="s">
        <v>54</v>
      </c>
      <c r="AK1257" s="68" t="str" cm="1">
        <f t="array" ref="AK12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7" s="69" t="s">
        <v>58</v>
      </c>
      <c r="AM1257" s="69"/>
    </row>
    <row r="1258" spans="1:39" ht="15" customHeight="1" x14ac:dyDescent="0.3">
      <c r="A1258" s="68">
        <v>1410</v>
      </c>
      <c r="B1258" s="68" t="s">
        <v>3582</v>
      </c>
      <c r="C1258" s="69">
        <v>28753</v>
      </c>
      <c r="D1258" s="69" t="s">
        <v>84</v>
      </c>
      <c r="E1258" s="71" t="str">
        <f t="shared" si="9"/>
        <v>080520251410</v>
      </c>
      <c r="F1258" s="68"/>
      <c r="G1258" s="68"/>
      <c r="H1258" s="68"/>
      <c r="I1258" s="68"/>
      <c r="J1258" s="68" t="s">
        <v>7415</v>
      </c>
      <c r="K1258" s="70" t="s">
        <v>5720</v>
      </c>
      <c r="L1258" s="68" t="s">
        <v>7416</v>
      </c>
      <c r="M1258" s="68" t="s">
        <v>3229</v>
      </c>
      <c r="N1258" s="71">
        <v>5562992110840</v>
      </c>
      <c r="O1258" s="71"/>
      <c r="P1258" s="71"/>
      <c r="Q1258" s="68" t="s">
        <v>66</v>
      </c>
      <c r="R1258" s="68" t="str" cm="1">
        <f t="array" ref="R1258">_xlfn.IFS(BaseClientes[[#This Row],[tipoDeCliente]]="ADVISOR","ADVISOR",BaseClientes[[#This Row],[tipoDeCliente]]="FAMILIA","RETENCAO",BaseClientes[[#This Row],[tipoDeCliente]]="RETENCAO","RETENCAO",BaseClientes[[#This Row],[tipoDeCliente]]="NORMAL","CONSULTORIA",BaseClientes[[#This Row],[tipoDeCliente]]="HIBRIDO","CONSULTORIA")</f>
        <v>CONSULTORIA</v>
      </c>
      <c r="S1258" s="68" t="s">
        <v>2459</v>
      </c>
      <c r="T1258" s="68" t="s">
        <v>605</v>
      </c>
      <c r="U1258" s="68" t="s">
        <v>5722</v>
      </c>
      <c r="V1258" s="71">
        <v>5562992110840</v>
      </c>
      <c r="W1258" s="69">
        <v>45785</v>
      </c>
      <c r="X1258" s="157"/>
      <c r="Y1258" s="68" t="s">
        <v>3742</v>
      </c>
      <c r="Z1258" s="68" t="s">
        <v>5721</v>
      </c>
      <c r="AA1258" s="68" t="s">
        <v>3229</v>
      </c>
      <c r="AB1258" s="68" t="s">
        <v>89</v>
      </c>
      <c r="AC1258" s="68"/>
      <c r="AD1258" s="68"/>
      <c r="AE1258" s="68" t="s">
        <v>176</v>
      </c>
      <c r="AF1258" s="72">
        <v>1</v>
      </c>
      <c r="AG1258" s="68">
        <v>8</v>
      </c>
      <c r="AH1258" s="68" t="s">
        <v>54</v>
      </c>
      <c r="AI1258" s="68" t="s">
        <v>56</v>
      </c>
      <c r="AJ1258" s="68" t="s">
        <v>54</v>
      </c>
      <c r="AK1258" s="68" t="str" cm="1">
        <f t="array" ref="AK12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8" s="69" t="s">
        <v>69</v>
      </c>
      <c r="AM1258" s="69">
        <v>45842</v>
      </c>
    </row>
    <row r="1259" spans="1:39" ht="15" customHeight="1" x14ac:dyDescent="0.3">
      <c r="A1259" s="68">
        <v>1411</v>
      </c>
      <c r="B1259" s="68" t="s">
        <v>7402</v>
      </c>
      <c r="C1259" s="69">
        <v>42709</v>
      </c>
      <c r="D1259" s="69" t="s">
        <v>84</v>
      </c>
      <c r="E1259" s="71" t="str">
        <f t="shared" si="9"/>
        <v>080520251411</v>
      </c>
      <c r="F1259" s="68"/>
      <c r="G1259" s="68">
        <v>8309400</v>
      </c>
      <c r="H1259" s="68"/>
      <c r="I1259" s="68" t="s">
        <v>7403</v>
      </c>
      <c r="J1259" s="68" t="s">
        <v>7404</v>
      </c>
      <c r="K1259" s="108" t="s">
        <v>7405</v>
      </c>
      <c r="L1259" s="68" t="s">
        <v>7406</v>
      </c>
      <c r="M1259" s="68" t="s">
        <v>888</v>
      </c>
      <c r="N1259" s="71">
        <v>5531973071828</v>
      </c>
      <c r="O1259" s="71"/>
      <c r="P1259" s="71"/>
      <c r="Q1259" s="68" t="s">
        <v>66</v>
      </c>
      <c r="R1259" s="68" t="str" cm="1">
        <f t="array" ref="R1259">_xlfn.IFS(BaseClientes[[#This Row],[tipoDeCliente]]="ADVISOR","ADVISOR",BaseClientes[[#This Row],[tipoDeCliente]]="FAMILIA","RETENCAO",BaseClientes[[#This Row],[tipoDeCliente]]="RETENCAO","RETENCAO",BaseClientes[[#This Row],[tipoDeCliente]]="NORMAL","CONSULTORIA",BaseClientes[[#This Row],[tipoDeCliente]]="HIBRIDO","CONSULTORIA")</f>
        <v>CONSULTORIA</v>
      </c>
      <c r="S1259" s="68" t="s">
        <v>7407</v>
      </c>
      <c r="T1259" s="68" t="s">
        <v>896</v>
      </c>
      <c r="U1259" s="68" t="s">
        <v>7408</v>
      </c>
      <c r="V1259" s="131">
        <v>553135082000</v>
      </c>
      <c r="W1259" s="69">
        <v>45785</v>
      </c>
      <c r="X1259" s="157"/>
      <c r="Y1259" s="68" t="s">
        <v>894</v>
      </c>
      <c r="Z1259" s="68" t="s">
        <v>891</v>
      </c>
      <c r="AA1259" s="68" t="s">
        <v>888</v>
      </c>
      <c r="AB1259" s="68" t="s">
        <v>89</v>
      </c>
      <c r="AC1259" s="68"/>
      <c r="AD1259" s="68"/>
      <c r="AE1259" s="68" t="s">
        <v>176</v>
      </c>
      <c r="AF1259" s="72">
        <v>1</v>
      </c>
      <c r="AG1259" s="68">
        <v>1</v>
      </c>
      <c r="AH1259" s="68" t="s">
        <v>54</v>
      </c>
      <c r="AI1259" s="68" t="s">
        <v>56</v>
      </c>
      <c r="AJ1259" s="68" t="s">
        <v>54</v>
      </c>
      <c r="AK1259" s="68" t="str" cm="1">
        <f t="array" ref="AK12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9" s="69" t="s">
        <v>58</v>
      </c>
      <c r="AM1259" s="69"/>
    </row>
    <row r="1260" spans="1:39" ht="15" customHeight="1" x14ac:dyDescent="0.3">
      <c r="A1260" s="120">
        <v>1412</v>
      </c>
      <c r="B1260" s="120" t="s">
        <v>7398</v>
      </c>
      <c r="C1260" s="169"/>
      <c r="D1260" s="169" t="s">
        <v>84</v>
      </c>
      <c r="E1260" s="168" t="str">
        <f t="shared" si="9"/>
        <v>070520251412</v>
      </c>
      <c r="F1260" s="120">
        <v>2801595</v>
      </c>
      <c r="G1260" s="120"/>
      <c r="H1260" s="120"/>
      <c r="I1260" s="68" t="s">
        <v>7399</v>
      </c>
      <c r="J1260" s="120" t="s">
        <v>7400</v>
      </c>
      <c r="K1260" s="188" t="s">
        <v>7395</v>
      </c>
      <c r="L1260" s="120" t="s">
        <v>7397</v>
      </c>
      <c r="M1260" s="120" t="s">
        <v>7398</v>
      </c>
      <c r="N1260" s="173">
        <v>5581996004542</v>
      </c>
      <c r="O1260" s="168"/>
      <c r="P1260" s="168"/>
      <c r="Q1260" s="120" t="s">
        <v>66</v>
      </c>
      <c r="R1260" s="120" t="str" cm="1">
        <f t="array" ref="R1260">_xlfn.IFS(BaseClientes[[#This Row],[tipoDeCliente]]="ADVISOR","ADVISOR",BaseClientes[[#This Row],[tipoDeCliente]]="FAMILIA","RETENCAO",BaseClientes[[#This Row],[tipoDeCliente]]="RETENCAO","RETENCAO",BaseClientes[[#This Row],[tipoDeCliente]]="NORMAL","CONSULTORIA",BaseClientes[[#This Row],[tipoDeCliente]]="HIBRIDO","CONSULTORIA")</f>
        <v>CONSULTORIA</v>
      </c>
      <c r="S1260" s="120" t="s">
        <v>49</v>
      </c>
      <c r="T1260" s="68" t="s">
        <v>50</v>
      </c>
      <c r="U1260" s="120" t="s">
        <v>7401</v>
      </c>
      <c r="V1260" s="173">
        <v>5581996004542</v>
      </c>
      <c r="W1260" s="169">
        <v>45784</v>
      </c>
      <c r="X1260" s="175"/>
      <c r="Y1260" s="120" t="s">
        <v>7216</v>
      </c>
      <c r="Z1260" s="120" t="s">
        <v>7397</v>
      </c>
      <c r="AA1260" s="120" t="s">
        <v>7398</v>
      </c>
      <c r="AB1260" s="120" t="s">
        <v>89</v>
      </c>
      <c r="AC1260" s="120"/>
      <c r="AD1260" s="120"/>
      <c r="AE1260" s="120" t="s">
        <v>176</v>
      </c>
      <c r="AF1260" s="177">
        <v>1</v>
      </c>
      <c r="AG1260" s="120">
        <v>10</v>
      </c>
      <c r="AH1260" s="120" t="s">
        <v>54</v>
      </c>
      <c r="AI1260" s="120" t="s">
        <v>56</v>
      </c>
      <c r="AJ1260" s="120" t="s">
        <v>54</v>
      </c>
      <c r="AK1260" s="120" t="str" cm="1">
        <f t="array" ref="AK12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0" s="175" t="s">
        <v>58</v>
      </c>
      <c r="AM1260" s="169"/>
    </row>
    <row r="1261" spans="1:39" ht="15" customHeight="1" x14ac:dyDescent="0.3">
      <c r="A1261" s="68">
        <v>1413</v>
      </c>
      <c r="B1261" s="68" t="s">
        <v>3285</v>
      </c>
      <c r="C1261" s="69">
        <v>30246</v>
      </c>
      <c r="D1261" s="69" t="s">
        <v>72</v>
      </c>
      <c r="E1261" s="168" t="str">
        <f t="shared" si="9"/>
        <v>090520251413</v>
      </c>
      <c r="F1261" s="68"/>
      <c r="G1261" s="68">
        <v>5941825</v>
      </c>
      <c r="H1261" s="68"/>
      <c r="I1261" s="68" t="s">
        <v>7457</v>
      </c>
      <c r="J1261" s="68" t="s">
        <v>6194</v>
      </c>
      <c r="K1261" s="105" t="s">
        <v>6195</v>
      </c>
      <c r="L1261" s="68" t="s">
        <v>7458</v>
      </c>
      <c r="M1261" s="68" t="s">
        <v>3285</v>
      </c>
      <c r="N1261" s="71">
        <v>5581999666124</v>
      </c>
      <c r="O1261" s="71"/>
      <c r="P1261" s="71"/>
      <c r="Q1261" s="68" t="s">
        <v>66</v>
      </c>
      <c r="R1261" s="68" t="str" cm="1">
        <f t="array" ref="R1261">_xlfn.IFS(BaseClientes[[#This Row],[tipoDeCliente]]="ADVISOR","ADVISOR",BaseClientes[[#This Row],[tipoDeCliente]]="FAMILIA","RETENCAO",BaseClientes[[#This Row],[tipoDeCliente]]="RETENCAO","RETENCAO",BaseClientes[[#This Row],[tipoDeCliente]]="NORMAL","CONSULTORIA",BaseClientes[[#This Row],[tipoDeCliente]]="HIBRIDO","CONSULTORIA")</f>
        <v>RETENCAO</v>
      </c>
      <c r="S1261" s="68" t="s">
        <v>2799</v>
      </c>
      <c r="T1261" s="68" t="s">
        <v>185</v>
      </c>
      <c r="U1261" s="68" t="s">
        <v>6196</v>
      </c>
      <c r="V1261" s="71">
        <v>5581999666124</v>
      </c>
      <c r="W1261" s="69">
        <v>45786</v>
      </c>
      <c r="X1261" s="157"/>
      <c r="Y1261" s="68" t="s">
        <v>3790</v>
      </c>
      <c r="Z1261" s="68" t="s">
        <v>7458</v>
      </c>
      <c r="AA1261" s="68" t="s">
        <v>3285</v>
      </c>
      <c r="AB1261" s="68" t="s">
        <v>3912</v>
      </c>
      <c r="AC1261" s="68"/>
      <c r="AD1261" s="68" t="s">
        <v>54</v>
      </c>
      <c r="AE1261" s="68" t="s">
        <v>68</v>
      </c>
      <c r="AF1261" s="72">
        <v>1</v>
      </c>
      <c r="AG1261" s="68">
        <v>8</v>
      </c>
      <c r="AH1261" s="68" t="s">
        <v>54</v>
      </c>
      <c r="AI1261" s="68" t="s">
        <v>56</v>
      </c>
      <c r="AJ1261" s="68" t="s">
        <v>54</v>
      </c>
      <c r="AK1261" s="68" t="str" cm="1">
        <f t="array" ref="AK12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1" s="157" t="s">
        <v>58</v>
      </c>
      <c r="AM1261" s="69"/>
    </row>
    <row r="1262" spans="1:39" ht="15" customHeight="1" x14ac:dyDescent="0.3">
      <c r="A1262" s="68">
        <v>1414</v>
      </c>
      <c r="B1262" s="68" t="s">
        <v>3286</v>
      </c>
      <c r="C1262" s="69">
        <v>29134</v>
      </c>
      <c r="D1262" s="69" t="s">
        <v>40</v>
      </c>
      <c r="E1262" s="168" t="str">
        <f t="shared" si="9"/>
        <v>090520251414</v>
      </c>
      <c r="F1262" s="68"/>
      <c r="G1262" s="68">
        <v>5943421</v>
      </c>
      <c r="H1262" s="68"/>
      <c r="I1262" s="68" t="s">
        <v>42</v>
      </c>
      <c r="J1262" s="68" t="s">
        <v>6197</v>
      </c>
      <c r="K1262" s="108" t="s">
        <v>6198</v>
      </c>
      <c r="L1262" s="68" t="s">
        <v>6199</v>
      </c>
      <c r="M1262" s="68" t="s">
        <v>3286</v>
      </c>
      <c r="N1262" s="71">
        <v>5511993780053</v>
      </c>
      <c r="O1262" s="71"/>
      <c r="P1262" s="71"/>
      <c r="Q1262" s="68" t="s">
        <v>66</v>
      </c>
      <c r="R1262" s="68" t="str" cm="1">
        <f t="array" ref="R1262">_xlfn.IFS(BaseClientes[[#This Row],[tipoDeCliente]]="ADVISOR","ADVISOR",BaseClientes[[#This Row],[tipoDeCliente]]="FAMILIA","RETENCAO",BaseClientes[[#This Row],[tipoDeCliente]]="RETENCAO","RETENCAO",BaseClientes[[#This Row],[tipoDeCliente]]="NORMAL","CONSULTORIA",BaseClientes[[#This Row],[tipoDeCliente]]="HIBRIDO","CONSULTORIA")</f>
        <v>RETENCAO</v>
      </c>
      <c r="S1262" s="68" t="s">
        <v>2799</v>
      </c>
      <c r="T1262" s="68" t="s">
        <v>185</v>
      </c>
      <c r="U1262" s="68" t="s">
        <v>6196</v>
      </c>
      <c r="V1262" s="71">
        <v>5511993780053</v>
      </c>
      <c r="W1262" s="69">
        <v>45786</v>
      </c>
      <c r="X1262" s="157"/>
      <c r="Y1262" s="68" t="s">
        <v>3790</v>
      </c>
      <c r="Z1262" s="68" t="s">
        <v>6199</v>
      </c>
      <c r="AA1262" s="68" t="s">
        <v>3286</v>
      </c>
      <c r="AB1262" s="68" t="s">
        <v>3902</v>
      </c>
      <c r="AC1262" s="68"/>
      <c r="AD1262" s="68" t="s">
        <v>54</v>
      </c>
      <c r="AE1262" s="68" t="s">
        <v>68</v>
      </c>
      <c r="AF1262" s="72">
        <v>1</v>
      </c>
      <c r="AG1262" s="68">
        <v>8</v>
      </c>
      <c r="AH1262" s="68" t="s">
        <v>54</v>
      </c>
      <c r="AI1262" s="68" t="s">
        <v>56</v>
      </c>
      <c r="AJ1262" s="68" t="s">
        <v>54</v>
      </c>
      <c r="AK1262" s="68"/>
      <c r="AL1262" s="157" t="s">
        <v>58</v>
      </c>
      <c r="AM1262" s="69"/>
    </row>
    <row r="1263" spans="1:39" ht="15" customHeight="1" x14ac:dyDescent="0.3">
      <c r="A1263" s="68">
        <v>1415</v>
      </c>
      <c r="B1263" s="68" t="s">
        <v>7424</v>
      </c>
      <c r="C1263" s="69">
        <v>29582</v>
      </c>
      <c r="D1263" s="69" t="s">
        <v>40</v>
      </c>
      <c r="E1263" s="168" t="str">
        <f t="shared" si="9"/>
        <v>090520251415</v>
      </c>
      <c r="F1263" s="68"/>
      <c r="G1263" s="68">
        <v>9156602</v>
      </c>
      <c r="H1263" s="68"/>
      <c r="I1263" s="68" t="s">
        <v>42</v>
      </c>
      <c r="J1263" s="68" t="s">
        <v>7425</v>
      </c>
      <c r="K1263" s="108" t="s">
        <v>7426</v>
      </c>
      <c r="L1263" s="120" t="s">
        <v>7427</v>
      </c>
      <c r="M1263" s="68" t="s">
        <v>7424</v>
      </c>
      <c r="N1263" s="131">
        <v>5581994190421</v>
      </c>
      <c r="O1263" s="71"/>
      <c r="P1263" s="71"/>
      <c r="Q1263" s="68" t="s">
        <v>7234</v>
      </c>
      <c r="R1263" s="68" t="str" cm="1">
        <f t="array" ref="R1263">_xlfn.IFS(BaseClientes[[#This Row],[tipoDeCliente]]="ADVISOR","ADVISOR",BaseClientes[[#This Row],[tipoDeCliente]]="FAMILIA","RETENCAO",BaseClientes[[#This Row],[tipoDeCliente]]="RETENCAO","RETENCAO",BaseClientes[[#This Row],[tipoDeCliente]]="NORMAL","CONSULTORIA",BaseClientes[[#This Row],[tipoDeCliente]]="HIBRIDO","CONSULTORIA")</f>
        <v>CONSULTORIA</v>
      </c>
      <c r="S1263" s="68" t="s">
        <v>49</v>
      </c>
      <c r="T1263" s="68" t="s">
        <v>50</v>
      </c>
      <c r="U1263" s="68" t="s">
        <v>4787</v>
      </c>
      <c r="V1263" s="131">
        <v>5581994190421</v>
      </c>
      <c r="W1263" s="69">
        <v>45786</v>
      </c>
      <c r="X1263" s="157"/>
      <c r="Y1263" s="120" t="s">
        <v>7428</v>
      </c>
      <c r="Z1263" s="120" t="s">
        <v>7429</v>
      </c>
      <c r="AA1263" s="68" t="s">
        <v>7430</v>
      </c>
      <c r="AB1263" s="68" t="s">
        <v>3902</v>
      </c>
      <c r="AC1263" s="68"/>
      <c r="AD1263" s="68"/>
      <c r="AE1263" s="68" t="s">
        <v>176</v>
      </c>
      <c r="AF1263" s="72">
        <v>1</v>
      </c>
      <c r="AG1263" s="120">
        <v>10</v>
      </c>
      <c r="AH1263" s="68" t="s">
        <v>54</v>
      </c>
      <c r="AI1263" s="120" t="s">
        <v>54</v>
      </c>
      <c r="AJ1263" s="68" t="s">
        <v>54</v>
      </c>
      <c r="AK1263" s="68" t="str" cm="1">
        <f t="array" ref="AK12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3" s="157" t="s">
        <v>58</v>
      </c>
      <c r="AM1263" s="69"/>
    </row>
    <row r="1264" spans="1:39" ht="15" customHeight="1" x14ac:dyDescent="0.3">
      <c r="A1264" s="68">
        <v>1416</v>
      </c>
      <c r="B1264" s="68" t="s">
        <v>7431</v>
      </c>
      <c r="C1264" s="69">
        <v>30656</v>
      </c>
      <c r="D1264" s="69" t="s">
        <v>72</v>
      </c>
      <c r="E1264" s="168" t="str">
        <f t="shared" si="9"/>
        <v>090520251416</v>
      </c>
      <c r="F1264" s="68"/>
      <c r="G1264" s="68">
        <v>8780285</v>
      </c>
      <c r="H1264" s="68"/>
      <c r="I1264" s="68" t="s">
        <v>7432</v>
      </c>
      <c r="J1264" s="68" t="s">
        <v>7433</v>
      </c>
      <c r="K1264" s="108" t="s">
        <v>7434</v>
      </c>
      <c r="L1264" s="68" t="s">
        <v>7429</v>
      </c>
      <c r="M1264" s="68" t="s">
        <v>7430</v>
      </c>
      <c r="N1264" s="131">
        <v>5581991478476</v>
      </c>
      <c r="O1264" s="71"/>
      <c r="P1264" s="71"/>
      <c r="Q1264" s="68" t="s">
        <v>7234</v>
      </c>
      <c r="R1264" s="68" t="str" cm="1">
        <f t="array" ref="R1264">_xlfn.IFS(BaseClientes[[#This Row],[tipoDeCliente]]="ADVISOR","ADVISOR",BaseClientes[[#This Row],[tipoDeCliente]]="FAMILIA","RETENCAO",BaseClientes[[#This Row],[tipoDeCliente]]="RETENCAO","RETENCAO",BaseClientes[[#This Row],[tipoDeCliente]]="NORMAL","CONSULTORIA",BaseClientes[[#This Row],[tipoDeCliente]]="HIBRIDO","CONSULTORIA")</f>
        <v>CONSULTORIA</v>
      </c>
      <c r="S1264" s="68" t="s">
        <v>49</v>
      </c>
      <c r="T1264" s="68" t="s">
        <v>50</v>
      </c>
      <c r="U1264" s="68" t="s">
        <v>4787</v>
      </c>
      <c r="V1264" s="131">
        <v>5581991478476</v>
      </c>
      <c r="W1264" s="69">
        <v>45786</v>
      </c>
      <c r="X1264" s="157"/>
      <c r="Y1264" s="68" t="s">
        <v>7428</v>
      </c>
      <c r="Z1264" s="68" t="s">
        <v>7429</v>
      </c>
      <c r="AA1264" s="68" t="s">
        <v>7430</v>
      </c>
      <c r="AB1264" s="68" t="s">
        <v>4407</v>
      </c>
      <c r="AC1264" s="68"/>
      <c r="AD1264" s="68"/>
      <c r="AE1264" s="68" t="s">
        <v>176</v>
      </c>
      <c r="AF1264" s="72">
        <v>1</v>
      </c>
      <c r="AG1264" s="68">
        <v>10</v>
      </c>
      <c r="AH1264" s="68" t="s">
        <v>54</v>
      </c>
      <c r="AI1264" s="68" t="s">
        <v>54</v>
      </c>
      <c r="AJ1264" s="68" t="s">
        <v>54</v>
      </c>
      <c r="AK1264" s="68" t="str" cm="1">
        <f t="array" ref="AK12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4" s="157" t="s">
        <v>58</v>
      </c>
      <c r="AM1264" s="69"/>
    </row>
    <row r="1265" spans="1:39" ht="15" customHeight="1" x14ac:dyDescent="0.3">
      <c r="A1265" s="68">
        <v>1417</v>
      </c>
      <c r="B1265" s="68" t="s">
        <v>7444</v>
      </c>
      <c r="C1265" s="69">
        <v>33059</v>
      </c>
      <c r="D1265" s="69" t="s">
        <v>40</v>
      </c>
      <c r="E1265" s="168" t="str">
        <f t="shared" si="9"/>
        <v>090520251417</v>
      </c>
      <c r="F1265" s="68">
        <v>5660775</v>
      </c>
      <c r="G1265" s="68"/>
      <c r="H1265" s="68"/>
      <c r="I1265" s="68" t="s">
        <v>7445</v>
      </c>
      <c r="J1265" s="68" t="s">
        <v>7446</v>
      </c>
      <c r="K1265" s="105" t="s">
        <v>7447</v>
      </c>
      <c r="L1265" s="68" t="s">
        <v>7448</v>
      </c>
      <c r="M1265" s="68" t="s">
        <v>7444</v>
      </c>
      <c r="N1265" s="131">
        <v>5581981726248</v>
      </c>
      <c r="O1265" s="71"/>
      <c r="P1265" s="71"/>
      <c r="Q1265" s="68" t="s">
        <v>5705</v>
      </c>
      <c r="R1265" s="68" t="str" cm="1">
        <f t="array" ref="R1265">_xlfn.IFS(BaseClientes[[#This Row],[tipoDeCliente]]="ADVISOR","ADVISOR",BaseClientes[[#This Row],[tipoDeCliente]]="FAMILIA","RETENCAO",BaseClientes[[#This Row],[tipoDeCliente]]="RETENCAO","RETENCAO",BaseClientes[[#This Row],[tipoDeCliente]]="NORMAL","CONSULTORIA",BaseClientes[[#This Row],[tipoDeCliente]]="HIBRIDO","CONSULTORIA")</f>
        <v>CONSULTORIA</v>
      </c>
      <c r="S1265" s="68" t="s">
        <v>49</v>
      </c>
      <c r="T1265" s="68" t="s">
        <v>50</v>
      </c>
      <c r="U1265" s="68" t="s">
        <v>7449</v>
      </c>
      <c r="V1265" s="131">
        <v>5581981726248</v>
      </c>
      <c r="W1265" s="69">
        <v>45786</v>
      </c>
      <c r="X1265" s="157"/>
      <c r="Y1265" s="68" t="s">
        <v>7450</v>
      </c>
      <c r="Z1265" s="68" t="s">
        <v>7448</v>
      </c>
      <c r="AA1265" s="68" t="s">
        <v>7444</v>
      </c>
      <c r="AB1265" s="68" t="s">
        <v>3893</v>
      </c>
      <c r="AC1265" s="68"/>
      <c r="AD1265" s="68"/>
      <c r="AE1265" s="68" t="s">
        <v>176</v>
      </c>
      <c r="AF1265" s="72">
        <v>1</v>
      </c>
      <c r="AG1265" s="68">
        <v>10</v>
      </c>
      <c r="AH1265" s="68" t="s">
        <v>54</v>
      </c>
      <c r="AI1265" s="68" t="s">
        <v>54</v>
      </c>
      <c r="AJ1265" s="68" t="s">
        <v>54</v>
      </c>
      <c r="AK1265" s="68" t="str" cm="1">
        <f t="array" ref="AK12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5" s="157" t="s">
        <v>58</v>
      </c>
      <c r="AM1265" s="69"/>
    </row>
    <row r="1266" spans="1:39" ht="15" customHeight="1" x14ac:dyDescent="0.3">
      <c r="A1266" s="68">
        <v>1418</v>
      </c>
      <c r="B1266" s="68" t="s">
        <v>7451</v>
      </c>
      <c r="C1266" s="69">
        <v>32344</v>
      </c>
      <c r="D1266" s="69" t="s">
        <v>40</v>
      </c>
      <c r="E1266" s="168" t="str">
        <f t="shared" si="9"/>
        <v>090520251418</v>
      </c>
      <c r="F1266" s="68">
        <v>3240241</v>
      </c>
      <c r="G1266" s="68"/>
      <c r="H1266" s="68"/>
      <c r="I1266" s="68" t="s">
        <v>7452</v>
      </c>
      <c r="J1266" s="68" t="s">
        <v>7453</v>
      </c>
      <c r="K1266" s="108" t="s">
        <v>7454</v>
      </c>
      <c r="L1266" s="68" t="s">
        <v>7455</v>
      </c>
      <c r="M1266" s="68" t="s">
        <v>7451</v>
      </c>
      <c r="N1266" s="131">
        <v>5581999872422</v>
      </c>
      <c r="O1266" s="71"/>
      <c r="P1266" s="71"/>
      <c r="Q1266" s="68" t="s">
        <v>66</v>
      </c>
      <c r="R1266" s="68" t="str" cm="1">
        <f t="array" ref="R1266">_xlfn.IFS(BaseClientes[[#This Row],[tipoDeCliente]]="ADVISOR","ADVISOR",BaseClientes[[#This Row],[tipoDeCliente]]="FAMILIA","RETENCAO",BaseClientes[[#This Row],[tipoDeCliente]]="RETENCAO","RETENCAO",BaseClientes[[#This Row],[tipoDeCliente]]="NORMAL","CONSULTORIA",BaseClientes[[#This Row],[tipoDeCliente]]="HIBRIDO","CONSULTORIA")</f>
        <v>CONSULTORIA</v>
      </c>
      <c r="S1266" s="68" t="s">
        <v>49</v>
      </c>
      <c r="T1266" s="68" t="s">
        <v>50</v>
      </c>
      <c r="U1266" s="68" t="s">
        <v>670</v>
      </c>
      <c r="V1266" s="131">
        <v>5581999872422</v>
      </c>
      <c r="W1266" s="69">
        <v>45786</v>
      </c>
      <c r="X1266" s="157"/>
      <c r="Y1266" s="68" t="s">
        <v>7456</v>
      </c>
      <c r="Z1266" s="68" t="s">
        <v>7455</v>
      </c>
      <c r="AA1266" s="68" t="s">
        <v>7451</v>
      </c>
      <c r="AB1266" s="68" t="s">
        <v>4981</v>
      </c>
      <c r="AC1266" s="68"/>
      <c r="AD1266" s="68"/>
      <c r="AE1266" s="68" t="s">
        <v>176</v>
      </c>
      <c r="AF1266" s="72">
        <v>1</v>
      </c>
      <c r="AG1266" s="68">
        <v>10</v>
      </c>
      <c r="AH1266" s="68" t="s">
        <v>54</v>
      </c>
      <c r="AI1266" s="68" t="s">
        <v>56</v>
      </c>
      <c r="AJ1266" s="68" t="s">
        <v>54</v>
      </c>
      <c r="AK1266" s="68" t="str" cm="1">
        <f t="array" ref="AK12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6" s="157" t="s">
        <v>58</v>
      </c>
      <c r="AM1266" s="69"/>
    </row>
    <row r="1267" spans="1:39" ht="15" customHeight="1" x14ac:dyDescent="0.3">
      <c r="A1267" s="68">
        <v>1419</v>
      </c>
      <c r="B1267" s="68" t="s">
        <v>7417</v>
      </c>
      <c r="C1267" s="69">
        <v>33663</v>
      </c>
      <c r="D1267" s="69" t="s">
        <v>72</v>
      </c>
      <c r="E1267" s="168" t="str">
        <f t="shared" si="9"/>
        <v>080520251419</v>
      </c>
      <c r="F1267" s="68"/>
      <c r="G1267" s="68"/>
      <c r="H1267" s="68"/>
      <c r="I1267" s="68" t="s">
        <v>42</v>
      </c>
      <c r="J1267" s="68" t="s">
        <v>7418</v>
      </c>
      <c r="K1267" s="105" t="s">
        <v>7419</v>
      </c>
      <c r="L1267" s="68" t="s">
        <v>7420</v>
      </c>
      <c r="M1267" s="68" t="s">
        <v>7417</v>
      </c>
      <c r="N1267" s="71">
        <v>5511916717505</v>
      </c>
      <c r="O1267" s="71"/>
      <c r="P1267" s="71"/>
      <c r="Q1267" s="68" t="s">
        <v>5971</v>
      </c>
      <c r="R1267" s="68" t="str" cm="1">
        <f t="array" ref="R1267">_xlfn.IFS(BaseClientes[[#This Row],[tipoDeCliente]]="ADVISOR","ADVISOR",BaseClientes[[#This Row],[tipoDeCliente]]="FAMILIA","RETENCAO",BaseClientes[[#This Row],[tipoDeCliente]]="RETENCAO","RETENCAO",BaseClientes[[#This Row],[tipoDeCliente]]="NORMAL","CONSULTORIA",BaseClientes[[#This Row],[tipoDeCliente]]="HIBRIDO","CONSULTORIA")</f>
        <v>CONSULTORIA</v>
      </c>
      <c r="S1267" s="68" t="s">
        <v>2799</v>
      </c>
      <c r="T1267" s="68" t="s">
        <v>185</v>
      </c>
      <c r="U1267" s="68" t="s">
        <v>7421</v>
      </c>
      <c r="V1267" s="71">
        <v>5511916717505</v>
      </c>
      <c r="W1267" s="69">
        <v>45785</v>
      </c>
      <c r="X1267" s="157"/>
      <c r="Y1267" s="68" t="s">
        <v>7422</v>
      </c>
      <c r="Z1267" s="104" t="s">
        <v>7420</v>
      </c>
      <c r="AA1267" s="68" t="s">
        <v>7417</v>
      </c>
      <c r="AB1267" s="68" t="s">
        <v>7423</v>
      </c>
      <c r="AC1267" s="68"/>
      <c r="AD1267" s="68"/>
      <c r="AE1267" s="68" t="s">
        <v>176</v>
      </c>
      <c r="AF1267" s="72">
        <v>1</v>
      </c>
      <c r="AG1267" s="68">
        <v>9</v>
      </c>
      <c r="AH1267" s="68" t="s">
        <v>54</v>
      </c>
      <c r="AI1267" s="68" t="s">
        <v>56</v>
      </c>
      <c r="AJ1267" s="68" t="s">
        <v>54</v>
      </c>
      <c r="AK1267" s="68" t="str" cm="1">
        <f t="array" ref="AK12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7" s="157" t="s">
        <v>69</v>
      </c>
      <c r="AM1267" s="69">
        <v>45870</v>
      </c>
    </row>
    <row r="1268" spans="1:39" ht="15" customHeight="1" x14ac:dyDescent="0.3">
      <c r="A1268" s="68">
        <v>1420</v>
      </c>
      <c r="B1268" s="68" t="s">
        <v>7467</v>
      </c>
      <c r="C1268" s="69">
        <v>45782</v>
      </c>
      <c r="D1268" s="69" t="s">
        <v>72</v>
      </c>
      <c r="E1268" s="168" t="str">
        <f t="shared" si="9"/>
        <v>130520251420</v>
      </c>
      <c r="F1268" s="68"/>
      <c r="G1268" s="68"/>
      <c r="H1268" s="68"/>
      <c r="I1268" s="68" t="s">
        <v>42</v>
      </c>
      <c r="J1268" s="68"/>
      <c r="K1268" s="108"/>
      <c r="L1268" s="68" t="s">
        <v>7468</v>
      </c>
      <c r="M1268" s="68" t="s">
        <v>7467</v>
      </c>
      <c r="N1268" s="131">
        <v>5581992323534</v>
      </c>
      <c r="O1268" s="71"/>
      <c r="P1268" s="71"/>
      <c r="Q1268" s="68" t="s">
        <v>66</v>
      </c>
      <c r="R1268" s="68" t="str" cm="1">
        <f t="array" ref="R1268">_xlfn.IFS(BaseClientes[[#This Row],[tipoDeCliente]]="ADVISOR","ADVISOR",BaseClientes[[#This Row],[tipoDeCliente]]="FAMILIA","RETENCAO",BaseClientes[[#This Row],[tipoDeCliente]]="RETENCAO","RETENCAO",BaseClientes[[#This Row],[tipoDeCliente]]="NORMAL","CONSULTORIA",BaseClientes[[#This Row],[tipoDeCliente]]="HIBRIDO","CONSULTORIA")</f>
        <v>CONSULTORIA</v>
      </c>
      <c r="S1268" s="68" t="s">
        <v>49</v>
      </c>
      <c r="T1268" s="68" t="s">
        <v>50</v>
      </c>
      <c r="U1268" s="68" t="s">
        <v>4913</v>
      </c>
      <c r="V1268" s="131">
        <v>5581992323534</v>
      </c>
      <c r="W1268" s="69">
        <v>45790</v>
      </c>
      <c r="X1268" s="157"/>
      <c r="Y1268" s="68" t="s">
        <v>4914</v>
      </c>
      <c r="Z1268" s="68" t="s">
        <v>4912</v>
      </c>
      <c r="AA1268" s="68" t="s">
        <v>3126</v>
      </c>
      <c r="AB1268" s="68"/>
      <c r="AC1268" s="68"/>
      <c r="AD1268" s="68"/>
      <c r="AE1268" s="68" t="s">
        <v>176</v>
      </c>
      <c r="AF1268" s="72">
        <v>1</v>
      </c>
      <c r="AG1268" s="68">
        <v>7</v>
      </c>
      <c r="AH1268" s="68"/>
      <c r="AI1268" s="68"/>
      <c r="AJ1268" s="68"/>
      <c r="AK1268" s="68" t="str" cm="1">
        <f t="array" ref="AK12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8" s="157" t="s">
        <v>58</v>
      </c>
      <c r="AM1268" s="69"/>
    </row>
    <row r="1269" spans="1:39" ht="15" customHeight="1" x14ac:dyDescent="0.3">
      <c r="A1269" s="68">
        <v>1421</v>
      </c>
      <c r="B1269" s="68" t="s">
        <v>3248</v>
      </c>
      <c r="C1269" s="69">
        <v>33688</v>
      </c>
      <c r="D1269" s="68" t="s">
        <v>40</v>
      </c>
      <c r="E1269" s="168" t="str">
        <f t="shared" si="9"/>
        <v>130520251421</v>
      </c>
      <c r="F1269" s="68">
        <v>18062123</v>
      </c>
      <c r="G1269" s="68"/>
      <c r="H1269" s="68"/>
      <c r="I1269" s="68" t="s">
        <v>7469</v>
      </c>
      <c r="J1269" s="68" t="s">
        <v>5862</v>
      </c>
      <c r="K1269" s="70" t="s">
        <v>5863</v>
      </c>
      <c r="L1269" s="68" t="s">
        <v>7470</v>
      </c>
      <c r="M1269" s="68" t="s">
        <v>3248</v>
      </c>
      <c r="N1269" s="71">
        <v>5581992895245</v>
      </c>
      <c r="O1269" s="71"/>
      <c r="P1269" s="71"/>
      <c r="Q1269" s="68" t="s">
        <v>5705</v>
      </c>
      <c r="R1269" s="68" t="str" cm="1">
        <f t="array" ref="R1269">_xlfn.IFS(BaseClientes[[#This Row],[tipoDeCliente]]="ADVISOR","ADVISOR",BaseClientes[[#This Row],[tipoDeCliente]]="FAMILIA","RETENCAO",BaseClientes[[#This Row],[tipoDeCliente]]="RETENCAO","RETENCAO",BaseClientes[[#This Row],[tipoDeCliente]]="NORMAL","CONSULTORIA",BaseClientes[[#This Row],[tipoDeCliente]]="HIBRIDO","CONSULTORIA")</f>
        <v>CONSULTORIA</v>
      </c>
      <c r="S1269" s="68" t="s">
        <v>49</v>
      </c>
      <c r="T1269" s="68" t="s">
        <v>50</v>
      </c>
      <c r="U1269" s="68" t="s">
        <v>1023</v>
      </c>
      <c r="V1269" s="71">
        <v>16508632527</v>
      </c>
      <c r="W1269" s="69">
        <v>45790</v>
      </c>
      <c r="X1269" s="157"/>
      <c r="Y1269" s="68" t="s">
        <v>3755</v>
      </c>
      <c r="Z1269" s="68" t="s">
        <v>5864</v>
      </c>
      <c r="AA1269" s="68" t="s">
        <v>3248</v>
      </c>
      <c r="AB1269" s="68" t="s">
        <v>5865</v>
      </c>
      <c r="AC1269" s="68"/>
      <c r="AD1269" s="68" t="s">
        <v>54</v>
      </c>
      <c r="AE1269" s="68" t="s">
        <v>176</v>
      </c>
      <c r="AF1269" s="72">
        <v>1</v>
      </c>
      <c r="AG1269" s="68">
        <v>8</v>
      </c>
      <c r="AH1269" s="68" t="s">
        <v>54</v>
      </c>
      <c r="AI1269" s="68" t="s">
        <v>56</v>
      </c>
      <c r="AJ1269" s="68" t="s">
        <v>54</v>
      </c>
      <c r="AK1269" s="68" t="str" cm="1">
        <f t="array" ref="AK12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9" s="69" t="s">
        <v>58</v>
      </c>
      <c r="AM1269" s="69"/>
    </row>
    <row r="1270" spans="1:39" ht="15" customHeight="1" x14ac:dyDescent="0.3">
      <c r="A1270" s="68">
        <v>1422</v>
      </c>
      <c r="B1270" s="68" t="s">
        <v>7435</v>
      </c>
      <c r="C1270" s="69">
        <v>35169</v>
      </c>
      <c r="D1270" s="69" t="s">
        <v>40</v>
      </c>
      <c r="E1270" s="168" t="str">
        <f t="shared" si="9"/>
        <v>090520251422</v>
      </c>
      <c r="F1270" s="68"/>
      <c r="G1270" s="68">
        <v>8727869</v>
      </c>
      <c r="H1270" s="68"/>
      <c r="I1270" s="68" t="s">
        <v>42</v>
      </c>
      <c r="J1270" s="68" t="s">
        <v>7436</v>
      </c>
      <c r="K1270" s="108" t="s">
        <v>7437</v>
      </c>
      <c r="L1270" s="68" t="s">
        <v>7438</v>
      </c>
      <c r="M1270" s="68" t="s">
        <v>7435</v>
      </c>
      <c r="N1270" s="131">
        <v>5571987778686</v>
      </c>
      <c r="O1270" s="71"/>
      <c r="P1270" s="71"/>
      <c r="Q1270" s="68" t="s">
        <v>7234</v>
      </c>
      <c r="R1270" s="68" t="str" cm="1">
        <f t="array" ref="R1270">_xlfn.IFS(BaseClientes[[#This Row],[tipoDeCliente]]="ADVISOR","ADVISOR",BaseClientes[[#This Row],[tipoDeCliente]]="FAMILIA","RETENCAO",BaseClientes[[#This Row],[tipoDeCliente]]="RETENCAO","RETENCAO",BaseClientes[[#This Row],[tipoDeCliente]]="NORMAL","CONSULTORIA",BaseClientes[[#This Row],[tipoDeCliente]]="HIBRIDO","CONSULTORIA")</f>
        <v>CONSULTORIA</v>
      </c>
      <c r="S1270" s="68" t="s">
        <v>7439</v>
      </c>
      <c r="T1270" s="68" t="s">
        <v>296</v>
      </c>
      <c r="U1270" s="68" t="s">
        <v>7440</v>
      </c>
      <c r="V1270" s="131">
        <v>5571987778686</v>
      </c>
      <c r="W1270" s="69">
        <v>45786</v>
      </c>
      <c r="X1270" s="157"/>
      <c r="Y1270" s="68" t="s">
        <v>7441</v>
      </c>
      <c r="Z1270" s="68" t="s">
        <v>7438</v>
      </c>
      <c r="AA1270" s="68" t="s">
        <v>7435</v>
      </c>
      <c r="AB1270" s="68" t="s">
        <v>7442</v>
      </c>
      <c r="AC1270" s="68"/>
      <c r="AD1270" s="68"/>
      <c r="AE1270" s="68" t="s">
        <v>176</v>
      </c>
      <c r="AF1270" s="72">
        <v>1</v>
      </c>
      <c r="AG1270" s="68" t="s">
        <v>7443</v>
      </c>
      <c r="AH1270" s="68" t="s">
        <v>54</v>
      </c>
      <c r="AI1270" s="68" t="s">
        <v>56</v>
      </c>
      <c r="AJ1270" s="68" t="s">
        <v>54</v>
      </c>
      <c r="AK1270" s="68" t="str" cm="1">
        <f t="array" ref="AK12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0" s="157" t="s">
        <v>58</v>
      </c>
      <c r="AM1270" s="69"/>
    </row>
    <row r="1271" spans="1:39" ht="15" customHeight="1" x14ac:dyDescent="0.3">
      <c r="A1271" s="68">
        <v>1423</v>
      </c>
      <c r="B1271" s="68" t="s">
        <v>7376</v>
      </c>
      <c r="C1271" s="69"/>
      <c r="D1271" s="69" t="s">
        <v>84</v>
      </c>
      <c r="E1271" s="168" t="str">
        <f t="shared" si="9"/>
        <v>050520251423</v>
      </c>
      <c r="F1271" s="68"/>
      <c r="G1271" s="68"/>
      <c r="H1271" s="68"/>
      <c r="I1271" s="68" t="s">
        <v>7378</v>
      </c>
      <c r="J1271" s="68" t="s">
        <v>7379</v>
      </c>
      <c r="K1271" s="105" t="s">
        <v>7374</v>
      </c>
      <c r="L1271" s="68" t="s">
        <v>7380</v>
      </c>
      <c r="M1271" s="68" t="s">
        <v>7376</v>
      </c>
      <c r="N1271" s="131">
        <v>5581991139944</v>
      </c>
      <c r="O1271" s="71"/>
      <c r="P1271" s="71"/>
      <c r="Q1271" s="68" t="s">
        <v>66</v>
      </c>
      <c r="R1271" s="68" t="str" cm="1">
        <f t="array" ref="R1271">_xlfn.IFS(BaseClientes[[#This Row],[tipoDeCliente]]="ADVISOR","ADVISOR",BaseClientes[[#This Row],[tipoDeCliente]]="FAMILIA","RETENCAO",BaseClientes[[#This Row],[tipoDeCliente]]="RETENCAO","RETENCAO",BaseClientes[[#This Row],[tipoDeCliente]]="NORMAL","CONSULTORIA",BaseClientes[[#This Row],[tipoDeCliente]]="HIBRIDO","CONSULTORIA")</f>
        <v>CONSULTORIA</v>
      </c>
      <c r="S1271" s="68" t="s">
        <v>49</v>
      </c>
      <c r="T1271" s="68" t="s">
        <v>50</v>
      </c>
      <c r="U1271" s="68" t="s">
        <v>5475</v>
      </c>
      <c r="V1271" s="131">
        <v>5581991139944</v>
      </c>
      <c r="W1271" s="69">
        <v>45782</v>
      </c>
      <c r="X1271" s="157"/>
      <c r="Y1271" s="68" t="s">
        <v>7377</v>
      </c>
      <c r="Z1271" s="68" t="s">
        <v>7380</v>
      </c>
      <c r="AA1271" s="68" t="s">
        <v>7376</v>
      </c>
      <c r="AB1271" s="68"/>
      <c r="AC1271" s="68"/>
      <c r="AD1271" s="68"/>
      <c r="AE1271" s="68" t="s">
        <v>176</v>
      </c>
      <c r="AF1271" s="72">
        <v>1</v>
      </c>
      <c r="AG1271" s="68">
        <v>10</v>
      </c>
      <c r="AH1271" s="68" t="s">
        <v>54</v>
      </c>
      <c r="AI1271" s="68" t="s">
        <v>56</v>
      </c>
      <c r="AJ1271" s="68" t="s">
        <v>54</v>
      </c>
      <c r="AK1271" s="68" t="str" cm="1">
        <f t="array" ref="AK12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1" s="157" t="s">
        <v>58</v>
      </c>
      <c r="AM1271" s="69"/>
    </row>
    <row r="1272" spans="1:39" ht="15" customHeight="1" x14ac:dyDescent="0.3">
      <c r="A1272" s="68">
        <v>1424</v>
      </c>
      <c r="B1272" s="68" t="s">
        <v>7372</v>
      </c>
      <c r="C1272" s="69">
        <v>25580</v>
      </c>
      <c r="D1272" s="68" t="s">
        <v>40</v>
      </c>
      <c r="E1272" s="71" t="str">
        <f t="shared" si="9"/>
        <v>050520251424</v>
      </c>
      <c r="F1272" s="68"/>
      <c r="G1272" s="68"/>
      <c r="H1272" s="68"/>
      <c r="I1272" s="68" t="s">
        <v>42</v>
      </c>
      <c r="J1272" s="68" t="s">
        <v>7373</v>
      </c>
      <c r="K1272" s="70" t="s">
        <v>7374</v>
      </c>
      <c r="L1272" s="68" t="s">
        <v>7375</v>
      </c>
      <c r="M1272" s="68" t="s">
        <v>7376</v>
      </c>
      <c r="N1272" s="71">
        <v>5581991139944</v>
      </c>
      <c r="O1272" s="71"/>
      <c r="P1272" s="71"/>
      <c r="Q1272" s="68" t="s">
        <v>66</v>
      </c>
      <c r="R1272" s="68" t="str" cm="1">
        <f t="array" ref="R1272">_xlfn.IFS(BaseClientes[[#This Row],[tipoDeCliente]]="ADVISOR","ADVISOR",BaseClientes[[#This Row],[tipoDeCliente]]="FAMILIA","RETENCAO",BaseClientes[[#This Row],[tipoDeCliente]]="RETENCAO","RETENCAO",BaseClientes[[#This Row],[tipoDeCliente]]="NORMAL","CONSULTORIA",BaseClientes[[#This Row],[tipoDeCliente]]="HIBRIDO","CONSULTORIA")</f>
        <v>CONSULTORIA</v>
      </c>
      <c r="S1272" s="68" t="s">
        <v>49</v>
      </c>
      <c r="T1272" s="68" t="s">
        <v>50</v>
      </c>
      <c r="U1272" s="68" t="s">
        <v>175</v>
      </c>
      <c r="V1272" s="71">
        <v>5581991139944</v>
      </c>
      <c r="W1272" s="69">
        <v>45782</v>
      </c>
      <c r="X1272" s="69"/>
      <c r="Y1272" s="68" t="s">
        <v>7377</v>
      </c>
      <c r="Z1272" s="68" t="s">
        <v>7377</v>
      </c>
      <c r="AA1272" s="68" t="s">
        <v>7376</v>
      </c>
      <c r="AB1272" s="68" t="s">
        <v>3902</v>
      </c>
      <c r="AC1272" s="68"/>
      <c r="AD1272" s="68"/>
      <c r="AE1272" s="68" t="s">
        <v>176</v>
      </c>
      <c r="AF1272" s="72">
        <v>1</v>
      </c>
      <c r="AG1272" s="68">
        <v>10</v>
      </c>
      <c r="AH1272" s="68" t="s">
        <v>54</v>
      </c>
      <c r="AI1272" s="68" t="s">
        <v>56</v>
      </c>
      <c r="AJ1272" s="68" t="s">
        <v>54</v>
      </c>
      <c r="AK1272" s="68" t="str" cm="1">
        <f t="array" ref="AK12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2" s="69" t="s">
        <v>69</v>
      </c>
      <c r="AM1272" s="69">
        <v>45803</v>
      </c>
    </row>
    <row r="1273" spans="1:39" ht="15" customHeight="1" x14ac:dyDescent="0.3">
      <c r="A1273" s="68">
        <v>1425</v>
      </c>
      <c r="B1273" s="68" t="s">
        <v>2204</v>
      </c>
      <c r="C1273" s="69">
        <v>30743</v>
      </c>
      <c r="D1273" s="68" t="s">
        <v>40</v>
      </c>
      <c r="E1273" s="168" t="str">
        <f t="shared" si="9"/>
        <v>140620231425</v>
      </c>
      <c r="F1273" s="68">
        <v>7644824</v>
      </c>
      <c r="G1273" s="68"/>
      <c r="H1273" s="68"/>
      <c r="I1273" s="68" t="s">
        <v>4731</v>
      </c>
      <c r="J1273" s="68" t="s">
        <v>2206</v>
      </c>
      <c r="K1273" s="70" t="s">
        <v>2207</v>
      </c>
      <c r="L1273" s="68" t="s">
        <v>4732</v>
      </c>
      <c r="M1273" s="68" t="s">
        <v>2204</v>
      </c>
      <c r="N1273" s="71">
        <v>5511988027585</v>
      </c>
      <c r="O1273" s="71" t="s">
        <v>106</v>
      </c>
      <c r="P1273" s="71" t="s">
        <v>42</v>
      </c>
      <c r="Q1273" s="68" t="s">
        <v>66</v>
      </c>
      <c r="R1273" s="68" t="str" cm="1">
        <f t="array" ref="R1273">_xlfn.IFS(BaseClientes[[#This Row],[tipoDeCliente]]="ADVISOR","ADVISOR",BaseClientes[[#This Row],[tipoDeCliente]]="FAMILIA","RETENCAO",BaseClientes[[#This Row],[tipoDeCliente]]="RETENCAO","RETENCAO",BaseClientes[[#This Row],[tipoDeCliente]]="NORMAL","CONSULTORIA",BaseClientes[[#This Row],[tipoDeCliente]]="HIBRIDO","CONSULTORIA")</f>
        <v>CONSULTORIA</v>
      </c>
      <c r="S1273" s="68" t="s">
        <v>2799</v>
      </c>
      <c r="T1273" s="68" t="s">
        <v>185</v>
      </c>
      <c r="U1273" s="68" t="s">
        <v>2209</v>
      </c>
      <c r="V1273" s="71">
        <v>5511988027585</v>
      </c>
      <c r="W1273" s="69">
        <v>45091</v>
      </c>
      <c r="X1273" s="157"/>
      <c r="Y1273" s="68" t="s">
        <v>3622</v>
      </c>
      <c r="Z1273" s="68" t="s">
        <v>4730</v>
      </c>
      <c r="AA1273" s="68" t="s">
        <v>2204</v>
      </c>
      <c r="AB1273" s="68" t="s">
        <v>2210</v>
      </c>
      <c r="AC1273" s="68" t="s">
        <v>53</v>
      </c>
      <c r="AD1273" s="68" t="s">
        <v>54</v>
      </c>
      <c r="AE1273" s="68" t="s">
        <v>176</v>
      </c>
      <c r="AF1273" s="72">
        <v>1</v>
      </c>
      <c r="AG1273" s="68">
        <v>4</v>
      </c>
      <c r="AH1273" s="68" t="s">
        <v>54</v>
      </c>
      <c r="AI1273" s="68" t="s">
        <v>56</v>
      </c>
      <c r="AJ1273" s="68" t="s">
        <v>54</v>
      </c>
      <c r="AK1273" s="68" t="str" cm="1">
        <f t="array" ref="AK12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3" s="157" t="s">
        <v>58</v>
      </c>
      <c r="AM1273" s="69"/>
    </row>
    <row r="1274" spans="1:39" ht="15" customHeight="1" x14ac:dyDescent="0.3">
      <c r="A1274" s="68">
        <v>1426</v>
      </c>
      <c r="B1274" s="68" t="s">
        <v>7459</v>
      </c>
      <c r="C1274" s="69">
        <v>24669</v>
      </c>
      <c r="D1274" s="69" t="s">
        <v>72</v>
      </c>
      <c r="E1274" s="168" t="str">
        <f t="shared" si="9"/>
        <v>120520251426</v>
      </c>
      <c r="F1274" s="68">
        <v>12708480</v>
      </c>
      <c r="G1274" s="68">
        <v>8185556</v>
      </c>
      <c r="H1274" s="68"/>
      <c r="I1274" s="68" t="s">
        <v>7460</v>
      </c>
      <c r="J1274" s="68" t="s">
        <v>7461</v>
      </c>
      <c r="K1274" s="108" t="s">
        <v>7462</v>
      </c>
      <c r="L1274" s="68" t="s">
        <v>7463</v>
      </c>
      <c r="M1274" s="68" t="s">
        <v>7459</v>
      </c>
      <c r="N1274" s="131">
        <v>5581988814141</v>
      </c>
      <c r="O1274" s="71"/>
      <c r="P1274" s="71"/>
      <c r="Q1274" s="68" t="s">
        <v>66</v>
      </c>
      <c r="R1274" s="68" t="str" cm="1">
        <f t="array" ref="R1274">_xlfn.IFS(BaseClientes[[#This Row],[tipoDeCliente]]="ADVISOR","ADVISOR",BaseClientes[[#This Row],[tipoDeCliente]]="FAMILIA","RETENCAO",BaseClientes[[#This Row],[tipoDeCliente]]="RETENCAO","RETENCAO",BaseClientes[[#This Row],[tipoDeCliente]]="NORMAL","CONSULTORIA",BaseClientes[[#This Row],[tipoDeCliente]]="HIBRIDO","CONSULTORIA")</f>
        <v>CONSULTORIA</v>
      </c>
      <c r="S1274" s="68" t="s">
        <v>49</v>
      </c>
      <c r="T1274" s="68" t="s">
        <v>50</v>
      </c>
      <c r="U1274" s="68" t="s">
        <v>7464</v>
      </c>
      <c r="V1274" s="131">
        <v>5581988814141</v>
      </c>
      <c r="W1274" s="69">
        <v>45789</v>
      </c>
      <c r="X1274" s="157"/>
      <c r="Y1274" s="68" t="s">
        <v>7465</v>
      </c>
      <c r="Z1274" s="68" t="s">
        <v>7463</v>
      </c>
      <c r="AA1274" s="68" t="s">
        <v>7459</v>
      </c>
      <c r="AB1274" s="68" t="s">
        <v>7466</v>
      </c>
      <c r="AC1274" s="68"/>
      <c r="AD1274" s="68"/>
      <c r="AE1274" s="68" t="s">
        <v>176</v>
      </c>
      <c r="AF1274" s="72">
        <v>1</v>
      </c>
      <c r="AG1274" s="68">
        <v>10</v>
      </c>
      <c r="AH1274" s="68" t="s">
        <v>54</v>
      </c>
      <c r="AI1274" s="68" t="s">
        <v>56</v>
      </c>
      <c r="AJ1274" s="68" t="s">
        <v>54</v>
      </c>
      <c r="AK1274" s="68" t="str" cm="1">
        <f t="array" ref="AK12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4" s="157" t="s">
        <v>58</v>
      </c>
      <c r="AM1274" s="69"/>
    </row>
    <row r="1275" spans="1:39" ht="15" customHeight="1" x14ac:dyDescent="0.3">
      <c r="A1275" s="68">
        <v>1427</v>
      </c>
      <c r="B1275" s="68" t="s">
        <v>7478</v>
      </c>
      <c r="C1275" s="69">
        <v>32853</v>
      </c>
      <c r="D1275" s="69" t="s">
        <v>40</v>
      </c>
      <c r="E1275" s="168" t="str">
        <f t="shared" si="9"/>
        <v>140520251427</v>
      </c>
      <c r="F1275" s="68">
        <v>17110803</v>
      </c>
      <c r="G1275" s="68">
        <v>301048</v>
      </c>
      <c r="H1275" s="68"/>
      <c r="I1275" s="68" t="s">
        <v>7479</v>
      </c>
      <c r="J1275" s="68" t="s">
        <v>7480</v>
      </c>
      <c r="K1275" s="108" t="s">
        <v>7474</v>
      </c>
      <c r="L1275" s="68" t="s">
        <v>7481</v>
      </c>
      <c r="M1275" s="68" t="s">
        <v>7478</v>
      </c>
      <c r="N1275" s="131">
        <v>5581982320201</v>
      </c>
      <c r="O1275" s="71"/>
      <c r="P1275" s="71"/>
      <c r="Q1275" s="68" t="s">
        <v>66</v>
      </c>
      <c r="R1275" s="68" t="str" cm="1">
        <f t="array" ref="R1275">_xlfn.IFS(BaseClientes[[#This Row],[tipoDeCliente]]="ADVISOR","ADVISOR",BaseClientes[[#This Row],[tipoDeCliente]]="FAMILIA","RETENCAO",BaseClientes[[#This Row],[tipoDeCliente]]="RETENCAO","RETENCAO",BaseClientes[[#This Row],[tipoDeCliente]]="NORMAL","CONSULTORIA",BaseClientes[[#This Row],[tipoDeCliente]]="HIBRIDO","CONSULTORIA")</f>
        <v>CONSULTORIA</v>
      </c>
      <c r="S1275" s="68" t="s">
        <v>1640</v>
      </c>
      <c r="T1275" s="68" t="s">
        <v>1641</v>
      </c>
      <c r="U1275" s="68" t="s">
        <v>7476</v>
      </c>
      <c r="V1275" s="131">
        <v>5581982320201</v>
      </c>
      <c r="W1275" s="69">
        <v>45791</v>
      </c>
      <c r="X1275" s="157"/>
      <c r="Y1275" s="68" t="s">
        <v>7477</v>
      </c>
      <c r="Z1275" s="68" t="s">
        <v>7481</v>
      </c>
      <c r="AA1275" s="68" t="s">
        <v>7478</v>
      </c>
      <c r="AB1275" s="68" t="s">
        <v>3912</v>
      </c>
      <c r="AC1275" s="68"/>
      <c r="AD1275" s="68"/>
      <c r="AE1275" s="68" t="s">
        <v>176</v>
      </c>
      <c r="AF1275" s="72">
        <v>1</v>
      </c>
      <c r="AG1275" s="68">
        <v>10</v>
      </c>
      <c r="AH1275" s="68" t="s">
        <v>54</v>
      </c>
      <c r="AI1275" s="68" t="s">
        <v>56</v>
      </c>
      <c r="AJ1275" s="68" t="s">
        <v>54</v>
      </c>
      <c r="AK1275" s="68" t="str" cm="1">
        <f t="array" ref="AK12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5" s="157" t="s">
        <v>58</v>
      </c>
      <c r="AM1275" s="69"/>
    </row>
    <row r="1276" spans="1:39" ht="15" customHeight="1" x14ac:dyDescent="0.3">
      <c r="A1276" s="68">
        <v>1428</v>
      </c>
      <c r="B1276" s="68" t="s">
        <v>7482</v>
      </c>
      <c r="C1276" s="69">
        <v>22403</v>
      </c>
      <c r="D1276" s="69" t="s">
        <v>40</v>
      </c>
      <c r="E1276" s="168" t="str">
        <f t="shared" si="9"/>
        <v>140520251428</v>
      </c>
      <c r="F1276" s="68">
        <v>18142585</v>
      </c>
      <c r="G1276" s="68">
        <v>8771248</v>
      </c>
      <c r="H1276" s="68"/>
      <c r="I1276" s="68" t="s">
        <v>7483</v>
      </c>
      <c r="J1276" s="68" t="s">
        <v>7484</v>
      </c>
      <c r="K1276" s="108" t="s">
        <v>7474</v>
      </c>
      <c r="L1276" s="68" t="s">
        <v>7485</v>
      </c>
      <c r="M1276" s="68" t="s">
        <v>7482</v>
      </c>
      <c r="N1276" s="131">
        <v>5581982320201</v>
      </c>
      <c r="O1276" s="71"/>
      <c r="P1276" s="71"/>
      <c r="Q1276" s="68" t="s">
        <v>66</v>
      </c>
      <c r="R1276" s="68" t="str" cm="1">
        <f t="array" ref="R1276">_xlfn.IFS(BaseClientes[[#This Row],[tipoDeCliente]]="ADVISOR","ADVISOR",BaseClientes[[#This Row],[tipoDeCliente]]="FAMILIA","RETENCAO",BaseClientes[[#This Row],[tipoDeCliente]]="RETENCAO","RETENCAO",BaseClientes[[#This Row],[tipoDeCliente]]="NORMAL","CONSULTORIA",BaseClientes[[#This Row],[tipoDeCliente]]="HIBRIDO","CONSULTORIA")</f>
        <v>CONSULTORIA</v>
      </c>
      <c r="S1276" s="68" t="s">
        <v>317</v>
      </c>
      <c r="T1276" s="68" t="s">
        <v>50</v>
      </c>
      <c r="U1276" s="68" t="s">
        <v>7486</v>
      </c>
      <c r="V1276" s="131">
        <v>5581982320201</v>
      </c>
      <c r="W1276" s="69">
        <v>45791</v>
      </c>
      <c r="X1276" s="157"/>
      <c r="Y1276" s="68" t="s">
        <v>7477</v>
      </c>
      <c r="Z1276" s="68" t="s">
        <v>7485</v>
      </c>
      <c r="AA1276" s="68" t="s">
        <v>7482</v>
      </c>
      <c r="AB1276" s="68" t="s">
        <v>3899</v>
      </c>
      <c r="AC1276" s="68"/>
      <c r="AD1276" s="68"/>
      <c r="AE1276" s="68" t="s">
        <v>176</v>
      </c>
      <c r="AF1276" s="72">
        <v>1</v>
      </c>
      <c r="AG1276" s="68">
        <v>10</v>
      </c>
      <c r="AH1276" s="68" t="s">
        <v>54</v>
      </c>
      <c r="AI1276" s="68" t="s">
        <v>56</v>
      </c>
      <c r="AJ1276" s="68" t="s">
        <v>54</v>
      </c>
      <c r="AK1276" s="68" t="str" cm="1">
        <f t="array" ref="AK12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6" s="157" t="s">
        <v>58</v>
      </c>
      <c r="AM1276" s="69"/>
    </row>
    <row r="1277" spans="1:39" ht="15" customHeight="1" x14ac:dyDescent="0.3">
      <c r="A1277" s="68">
        <v>1429</v>
      </c>
      <c r="B1277" s="68" t="s">
        <v>7471</v>
      </c>
      <c r="C1277" s="69">
        <v>33045</v>
      </c>
      <c r="D1277" s="69" t="s">
        <v>72</v>
      </c>
      <c r="E1277" s="168" t="str">
        <f t="shared" si="9"/>
        <v>140520251429</v>
      </c>
      <c r="F1277" s="68">
        <v>18142307</v>
      </c>
      <c r="G1277" s="68"/>
      <c r="H1277" s="68"/>
      <c r="I1277" s="68" t="s">
        <v>7472</v>
      </c>
      <c r="J1277" s="68" t="s">
        <v>7473</v>
      </c>
      <c r="K1277" s="108" t="s">
        <v>7474</v>
      </c>
      <c r="L1277" s="68" t="s">
        <v>7475</v>
      </c>
      <c r="M1277" s="68" t="s">
        <v>7471</v>
      </c>
      <c r="N1277" s="131">
        <v>5581982320201</v>
      </c>
      <c r="O1277" s="71"/>
      <c r="P1277" s="71"/>
      <c r="Q1277" s="68" t="s">
        <v>66</v>
      </c>
      <c r="R1277" s="68" t="str" cm="1">
        <f t="array" ref="R1277">_xlfn.IFS(BaseClientes[[#This Row],[tipoDeCliente]]="ADVISOR","ADVISOR",BaseClientes[[#This Row],[tipoDeCliente]]="FAMILIA","RETENCAO",BaseClientes[[#This Row],[tipoDeCliente]]="RETENCAO","RETENCAO",BaseClientes[[#This Row],[tipoDeCliente]]="NORMAL","CONSULTORIA",BaseClientes[[#This Row],[tipoDeCliente]]="HIBRIDO","CONSULTORIA")</f>
        <v>CONSULTORIA</v>
      </c>
      <c r="S1277" s="68" t="s">
        <v>1640</v>
      </c>
      <c r="T1277" s="68" t="s">
        <v>1641</v>
      </c>
      <c r="U1277" s="68" t="s">
        <v>7476</v>
      </c>
      <c r="V1277" s="131">
        <v>5581982320201</v>
      </c>
      <c r="W1277" s="69">
        <v>45791</v>
      </c>
      <c r="X1277" s="157"/>
      <c r="Y1277" s="68" t="s">
        <v>7477</v>
      </c>
      <c r="Z1277" s="68" t="s">
        <v>7475</v>
      </c>
      <c r="AA1277" s="68" t="s">
        <v>7471</v>
      </c>
      <c r="AB1277" s="68" t="s">
        <v>3912</v>
      </c>
      <c r="AC1277" s="68"/>
      <c r="AD1277" s="68"/>
      <c r="AE1277" s="68" t="s">
        <v>176</v>
      </c>
      <c r="AF1277" s="72">
        <v>1</v>
      </c>
      <c r="AG1277" s="68">
        <v>10</v>
      </c>
      <c r="AH1277" s="68" t="s">
        <v>54</v>
      </c>
      <c r="AI1277" s="68" t="s">
        <v>56</v>
      </c>
      <c r="AJ1277" s="68" t="s">
        <v>54</v>
      </c>
      <c r="AK1277" s="68" t="str" cm="1">
        <f t="array" ref="AK12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7" s="157" t="s">
        <v>58</v>
      </c>
      <c r="AM1277" s="69"/>
    </row>
    <row r="1278" spans="1:39" ht="15" customHeight="1" x14ac:dyDescent="0.3">
      <c r="A1278" s="68">
        <v>1430</v>
      </c>
      <c r="B1278" s="68" t="s">
        <v>7487</v>
      </c>
      <c r="C1278" s="69">
        <v>34616</v>
      </c>
      <c r="D1278" s="69" t="s">
        <v>40</v>
      </c>
      <c r="E1278" s="168" t="str">
        <f t="shared" si="9"/>
        <v>160520251430</v>
      </c>
      <c r="F1278" s="68"/>
      <c r="G1278" s="68">
        <v>8780149</v>
      </c>
      <c r="H1278" s="68"/>
      <c r="I1278" s="68" t="s">
        <v>7488</v>
      </c>
      <c r="J1278" s="68" t="s">
        <v>7489</v>
      </c>
      <c r="K1278" s="108" t="s">
        <v>7490</v>
      </c>
      <c r="L1278" s="68" t="s">
        <v>7491</v>
      </c>
      <c r="M1278" s="68" t="s">
        <v>7492</v>
      </c>
      <c r="N1278" s="131">
        <v>5581993034076</v>
      </c>
      <c r="O1278" s="71"/>
      <c r="P1278" s="71"/>
      <c r="Q1278" s="68" t="s">
        <v>66</v>
      </c>
      <c r="R1278" s="68" t="str" cm="1">
        <f t="array" ref="R1278">_xlfn.IFS(BaseClientes[[#This Row],[tipoDeCliente]]="ADVISOR","ADVISOR",BaseClientes[[#This Row],[tipoDeCliente]]="FAMILIA","RETENCAO",BaseClientes[[#This Row],[tipoDeCliente]]="RETENCAO","RETENCAO",BaseClientes[[#This Row],[tipoDeCliente]]="NORMAL","CONSULTORIA",BaseClientes[[#This Row],[tipoDeCliente]]="HIBRIDO","CONSULTORIA")</f>
        <v>CONSULTORIA</v>
      </c>
      <c r="S1278" s="68" t="s">
        <v>49</v>
      </c>
      <c r="T1278" s="68" t="s">
        <v>50</v>
      </c>
      <c r="U1278" s="68" t="s">
        <v>7493</v>
      </c>
      <c r="V1278" s="131">
        <v>5581993034076</v>
      </c>
      <c r="W1278" s="69">
        <v>45793</v>
      </c>
      <c r="X1278" s="157"/>
      <c r="Y1278" s="68" t="s">
        <v>6900</v>
      </c>
      <c r="Z1278" s="68" t="s">
        <v>7491</v>
      </c>
      <c r="AA1278" s="68" t="s">
        <v>7492</v>
      </c>
      <c r="AB1278" s="68" t="s">
        <v>7494</v>
      </c>
      <c r="AC1278" s="68"/>
      <c r="AD1278" s="68"/>
      <c r="AE1278" s="68" t="s">
        <v>176</v>
      </c>
      <c r="AF1278" s="72">
        <v>1</v>
      </c>
      <c r="AG1278" s="68">
        <v>10</v>
      </c>
      <c r="AH1278" s="68" t="s">
        <v>54</v>
      </c>
      <c r="AI1278" s="68" t="s">
        <v>56</v>
      </c>
      <c r="AJ1278" s="68" t="s">
        <v>54</v>
      </c>
      <c r="AK1278" s="68" t="str" cm="1">
        <f t="array" ref="AK12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8" s="157" t="s">
        <v>58</v>
      </c>
      <c r="AM1278" s="69"/>
    </row>
    <row r="1279" spans="1:39" ht="15" customHeight="1" x14ac:dyDescent="0.3">
      <c r="A1279" s="68">
        <v>1431</v>
      </c>
      <c r="B1279" s="68" t="s">
        <v>7499</v>
      </c>
      <c r="C1279" s="69">
        <v>19971</v>
      </c>
      <c r="D1279" s="69" t="s">
        <v>40</v>
      </c>
      <c r="E1279" s="168" t="str">
        <f t="shared" si="9"/>
        <v>200520251431</v>
      </c>
      <c r="F1279" s="68">
        <v>3431928</v>
      </c>
      <c r="G1279" s="68">
        <v>9235687</v>
      </c>
      <c r="H1279" s="68"/>
      <c r="I1279" s="68" t="s">
        <v>7500</v>
      </c>
      <c r="J1279" s="68" t="s">
        <v>7501</v>
      </c>
      <c r="K1279" s="108" t="s">
        <v>7502</v>
      </c>
      <c r="L1279" s="68" t="s">
        <v>7503</v>
      </c>
      <c r="M1279" s="68" t="s">
        <v>7499</v>
      </c>
      <c r="N1279" s="131">
        <v>5581999919852</v>
      </c>
      <c r="O1279" s="71"/>
      <c r="P1279" s="71"/>
      <c r="Q1279" s="68" t="s">
        <v>66</v>
      </c>
      <c r="R1279" s="68" t="str" cm="1">
        <f t="array" ref="R1279">_xlfn.IFS(BaseClientes[[#This Row],[tipoDeCliente]]="ADVISOR","ADVISOR",BaseClientes[[#This Row],[tipoDeCliente]]="FAMILIA","RETENCAO",BaseClientes[[#This Row],[tipoDeCliente]]="RETENCAO","RETENCAO",BaseClientes[[#This Row],[tipoDeCliente]]="NORMAL","CONSULTORIA",BaseClientes[[#This Row],[tipoDeCliente]]="HIBRIDO","CONSULTORIA")</f>
        <v>CONSULTORIA</v>
      </c>
      <c r="S1279" s="68" t="s">
        <v>49</v>
      </c>
      <c r="T1279" s="68" t="s">
        <v>50</v>
      </c>
      <c r="U1279" s="131" t="s">
        <v>1499</v>
      </c>
      <c r="V1279" s="131">
        <v>5581999919852</v>
      </c>
      <c r="W1279" s="69">
        <v>45797</v>
      </c>
      <c r="X1279" s="157"/>
      <c r="Y1279" s="68" t="s">
        <v>6900</v>
      </c>
      <c r="Z1279" s="68" t="s">
        <v>7503</v>
      </c>
      <c r="AA1279" s="68" t="s">
        <v>7499</v>
      </c>
      <c r="AB1279" s="68" t="s">
        <v>7504</v>
      </c>
      <c r="AC1279" s="68"/>
      <c r="AD1279" s="68"/>
      <c r="AE1279" s="68" t="s">
        <v>176</v>
      </c>
      <c r="AF1279" s="72">
        <v>1</v>
      </c>
      <c r="AG1279" s="68">
        <v>10</v>
      </c>
      <c r="AH1279" s="68" t="s">
        <v>54</v>
      </c>
      <c r="AI1279" s="68" t="s">
        <v>56</v>
      </c>
      <c r="AJ1279" s="68" t="s">
        <v>54</v>
      </c>
      <c r="AK1279" s="68" t="str" cm="1">
        <f t="array" ref="AK12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9" s="157" t="s">
        <v>58</v>
      </c>
      <c r="AM1279" s="69"/>
    </row>
    <row r="1280" spans="1:39" ht="15" customHeight="1" x14ac:dyDescent="0.3">
      <c r="A1280" s="68">
        <v>1432</v>
      </c>
      <c r="B1280" s="68" t="s">
        <v>7505</v>
      </c>
      <c r="C1280" s="69">
        <v>31699</v>
      </c>
      <c r="D1280" s="69" t="s">
        <v>40</v>
      </c>
      <c r="E1280" s="168" t="str">
        <f t="shared" si="9"/>
        <v>200520251432</v>
      </c>
      <c r="F1280" s="68">
        <v>2442608</v>
      </c>
      <c r="G1280" s="68"/>
      <c r="H1280" s="68"/>
      <c r="I1280" s="68" t="s">
        <v>7506</v>
      </c>
      <c r="J1280" s="68" t="s">
        <v>7507</v>
      </c>
      <c r="K1280" s="105" t="s">
        <v>7508</v>
      </c>
      <c r="L1280" s="68" t="s">
        <v>7509</v>
      </c>
      <c r="M1280" s="68" t="s">
        <v>7505</v>
      </c>
      <c r="N1280" s="131">
        <v>5511978617677</v>
      </c>
      <c r="O1280" s="71"/>
      <c r="P1280" s="71"/>
      <c r="Q1280" s="68" t="s">
        <v>66</v>
      </c>
      <c r="R1280" s="68" t="str" cm="1">
        <f t="array" ref="R1280">_xlfn.IFS(BaseClientes[[#This Row],[tipoDeCliente]]="ADVISOR","ADVISOR",BaseClientes[[#This Row],[tipoDeCliente]]="FAMILIA","RETENCAO",BaseClientes[[#This Row],[tipoDeCliente]]="RETENCAO","RETENCAO",BaseClientes[[#This Row],[tipoDeCliente]]="NORMAL","CONSULTORIA",BaseClientes[[#This Row],[tipoDeCliente]]="HIBRIDO","CONSULTORIA")</f>
        <v>CONSULTORIA</v>
      </c>
      <c r="S1280" s="68" t="s">
        <v>2799</v>
      </c>
      <c r="T1280" s="68" t="s">
        <v>185</v>
      </c>
      <c r="U1280" s="68" t="s">
        <v>7510</v>
      </c>
      <c r="V1280" s="131">
        <v>5511978617677</v>
      </c>
      <c r="W1280" s="69">
        <v>45797</v>
      </c>
      <c r="X1280" s="157"/>
      <c r="Y1280" s="68" t="s">
        <v>7511</v>
      </c>
      <c r="Z1280" s="68" t="s">
        <v>7509</v>
      </c>
      <c r="AA1280" s="68" t="s">
        <v>7505</v>
      </c>
      <c r="AB1280" s="68" t="s">
        <v>3893</v>
      </c>
      <c r="AC1280" s="68"/>
      <c r="AD1280" s="68"/>
      <c r="AE1280" s="68" t="s">
        <v>176</v>
      </c>
      <c r="AF1280" s="72">
        <v>1</v>
      </c>
      <c r="AG1280" s="68">
        <v>10</v>
      </c>
      <c r="AH1280" s="68" t="s">
        <v>54</v>
      </c>
      <c r="AI1280" s="68" t="s">
        <v>56</v>
      </c>
      <c r="AJ1280" s="68" t="s">
        <v>54</v>
      </c>
      <c r="AK1280" s="68" t="str" cm="1">
        <f t="array" ref="AK12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0" s="157" t="s">
        <v>58</v>
      </c>
      <c r="AM1280" s="69"/>
    </row>
    <row r="1281" spans="1:39" ht="15" customHeight="1" x14ac:dyDescent="0.3">
      <c r="A1281" s="68">
        <v>1433</v>
      </c>
      <c r="B1281" s="68" t="s">
        <v>3318</v>
      </c>
      <c r="C1281" s="69">
        <v>22620</v>
      </c>
      <c r="D1281" s="69" t="s">
        <v>40</v>
      </c>
      <c r="E1281" s="168" t="str">
        <f t="shared" si="9"/>
        <v>220520251433</v>
      </c>
      <c r="F1281" s="68">
        <v>16553457</v>
      </c>
      <c r="G1281" s="68"/>
      <c r="H1281" s="68"/>
      <c r="I1281" s="68" t="s">
        <v>42</v>
      </c>
      <c r="J1281" s="68" t="s">
        <v>6448</v>
      </c>
      <c r="K1281" s="108" t="s">
        <v>6449</v>
      </c>
      <c r="L1281" s="68" t="s">
        <v>6450</v>
      </c>
      <c r="M1281" s="68" t="s">
        <v>3318</v>
      </c>
      <c r="N1281" s="71">
        <v>5562981113993</v>
      </c>
      <c r="O1281" s="71"/>
      <c r="P1281" s="71"/>
      <c r="Q1281" s="68" t="s">
        <v>66</v>
      </c>
      <c r="R1281" s="68" t="str" cm="1">
        <f t="array" ref="R1281">_xlfn.IFS(BaseClientes[[#This Row],[tipoDeCliente]]="ADVISOR","ADVISOR",BaseClientes[[#This Row],[tipoDeCliente]]="FAMILIA","RETENCAO",BaseClientes[[#This Row],[tipoDeCliente]]="RETENCAO","RETENCAO",BaseClientes[[#This Row],[tipoDeCliente]]="NORMAL","CONSULTORIA",BaseClientes[[#This Row],[tipoDeCliente]]="HIBRIDO","CONSULTORIA")</f>
        <v>CONSULTORIA</v>
      </c>
      <c r="S1281" s="68" t="s">
        <v>2459</v>
      </c>
      <c r="T1281" s="68" t="s">
        <v>605</v>
      </c>
      <c r="U1281" s="68" t="s">
        <v>6451</v>
      </c>
      <c r="V1281" s="71">
        <v>5562981113993</v>
      </c>
      <c r="W1281" s="69">
        <v>45799</v>
      </c>
      <c r="X1281" s="157"/>
      <c r="Y1281" s="68" t="s">
        <v>3817</v>
      </c>
      <c r="Z1281" s="68" t="s">
        <v>6450</v>
      </c>
      <c r="AA1281" s="68" t="s">
        <v>3318</v>
      </c>
      <c r="AB1281" s="68" t="s">
        <v>3893</v>
      </c>
      <c r="AC1281" s="68"/>
      <c r="AD1281" s="68" t="s">
        <v>54</v>
      </c>
      <c r="AE1281" s="68" t="s">
        <v>176</v>
      </c>
      <c r="AF1281" s="72">
        <v>1</v>
      </c>
      <c r="AG1281" s="68">
        <v>9</v>
      </c>
      <c r="AH1281" s="68" t="s">
        <v>54</v>
      </c>
      <c r="AI1281" s="68" t="s">
        <v>56</v>
      </c>
      <c r="AJ1281" s="68" t="s">
        <v>54</v>
      </c>
      <c r="AK1281" s="68" t="str" cm="1">
        <f t="array" ref="AK12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1" s="157" t="s">
        <v>58</v>
      </c>
      <c r="AM1281" s="69"/>
    </row>
    <row r="1282" spans="1:39" ht="15" customHeight="1" x14ac:dyDescent="0.3">
      <c r="A1282" s="68">
        <v>1434</v>
      </c>
      <c r="B1282" s="68" t="s">
        <v>169</v>
      </c>
      <c r="C1282" s="69">
        <v>29261</v>
      </c>
      <c r="D1282" s="68" t="s">
        <v>40</v>
      </c>
      <c r="E1282" s="168" t="str">
        <f t="shared" si="9"/>
        <v>220520251434</v>
      </c>
      <c r="F1282" s="68">
        <v>9034502</v>
      </c>
      <c r="G1282" s="68"/>
      <c r="H1282" s="68"/>
      <c r="I1282" s="68" t="s">
        <v>42</v>
      </c>
      <c r="J1282" s="68" t="s">
        <v>172</v>
      </c>
      <c r="K1282" s="70" t="s">
        <v>173</v>
      </c>
      <c r="L1282" s="68" t="s">
        <v>171</v>
      </c>
      <c r="M1282" s="68" t="s">
        <v>169</v>
      </c>
      <c r="N1282" s="71">
        <v>5581981992221</v>
      </c>
      <c r="O1282" s="71"/>
      <c r="P1282" s="71"/>
      <c r="Q1282" s="68" t="s">
        <v>66</v>
      </c>
      <c r="R1282" s="68" t="str" cm="1">
        <f t="array" ref="R1282">_xlfn.IFS(BaseClientes[[#This Row],[tipoDeCliente]]="ADVISOR","ADVISOR",BaseClientes[[#This Row],[tipoDeCliente]]="FAMILIA","RETENCAO",BaseClientes[[#This Row],[tipoDeCliente]]="RETENCAO","RETENCAO",BaseClientes[[#This Row],[tipoDeCliente]]="NORMAL","CONSULTORIA",BaseClientes[[#This Row],[tipoDeCliente]]="HIBRIDO","CONSULTORIA")</f>
        <v>CONSULTORIA</v>
      </c>
      <c r="S1282" s="68" t="s">
        <v>49</v>
      </c>
      <c r="T1282" s="68" t="s">
        <v>50</v>
      </c>
      <c r="U1282" s="68" t="s">
        <v>175</v>
      </c>
      <c r="V1282" s="71">
        <v>5581981992221</v>
      </c>
      <c r="W1282" s="69">
        <v>45799</v>
      </c>
      <c r="X1282" s="157"/>
      <c r="Y1282" s="68" t="s">
        <v>174</v>
      </c>
      <c r="Z1282" s="68" t="s">
        <v>171</v>
      </c>
      <c r="AA1282" s="68" t="s">
        <v>169</v>
      </c>
      <c r="AB1282" s="68" t="s">
        <v>3893</v>
      </c>
      <c r="AC1282" s="68" t="s">
        <v>53</v>
      </c>
      <c r="AD1282" s="68" t="s">
        <v>56</v>
      </c>
      <c r="AE1282" s="68" t="s">
        <v>176</v>
      </c>
      <c r="AF1282" s="72">
        <v>1</v>
      </c>
      <c r="AG1282" s="68">
        <v>1</v>
      </c>
      <c r="AH1282" s="68" t="s">
        <v>54</v>
      </c>
      <c r="AI1282" s="68" t="s">
        <v>56</v>
      </c>
      <c r="AJ1282" s="68" t="s">
        <v>54</v>
      </c>
      <c r="AK1282" s="68" t="str" cm="1">
        <f t="array" ref="AK12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2" s="157" t="s">
        <v>58</v>
      </c>
      <c r="AM1282" s="69"/>
    </row>
    <row r="1283" spans="1:39" ht="15" customHeight="1" x14ac:dyDescent="0.3">
      <c r="A1283" s="68">
        <v>1435</v>
      </c>
      <c r="B1283" s="68" t="s">
        <v>3089</v>
      </c>
      <c r="C1283" s="69">
        <v>19297</v>
      </c>
      <c r="D1283" s="68" t="s">
        <v>40</v>
      </c>
      <c r="E1283" s="168" t="str">
        <f t="shared" ref="E1283:E1346" si="10">_xlfn.CONCAT((TEXT(W1283,"ddmmaaaa")),A1283)</f>
        <v>220520251435</v>
      </c>
      <c r="F1283" s="68">
        <v>510147</v>
      </c>
      <c r="G1283" s="68"/>
      <c r="H1283" s="68"/>
      <c r="I1283" s="68" t="s">
        <v>42</v>
      </c>
      <c r="J1283" s="68" t="s">
        <v>4547</v>
      </c>
      <c r="K1283" s="70" t="s">
        <v>4548</v>
      </c>
      <c r="L1283" s="68" t="s">
        <v>4549</v>
      </c>
      <c r="M1283" s="68" t="s">
        <v>3089</v>
      </c>
      <c r="N1283" s="71">
        <v>5511957675779</v>
      </c>
      <c r="O1283" s="71"/>
      <c r="P1283" s="71"/>
      <c r="Q1283" s="68" t="s">
        <v>66</v>
      </c>
      <c r="R1283" s="68" t="str" cm="1">
        <f t="array" ref="R1283">_xlfn.IFS(BaseClientes[[#This Row],[tipoDeCliente]]="ADVISOR","ADVISOR",BaseClientes[[#This Row],[tipoDeCliente]]="FAMILIA","RETENCAO",BaseClientes[[#This Row],[tipoDeCliente]]="RETENCAO","RETENCAO",BaseClientes[[#This Row],[tipoDeCliente]]="NORMAL","CONSULTORIA",BaseClientes[[#This Row],[tipoDeCliente]]="HIBRIDO","CONSULTORIA")</f>
        <v>CONSULTORIA</v>
      </c>
      <c r="S1283" s="68" t="s">
        <v>4550</v>
      </c>
      <c r="T1283" s="68" t="s">
        <v>185</v>
      </c>
      <c r="U1283" s="68" t="s">
        <v>4551</v>
      </c>
      <c r="V1283" s="71">
        <v>5511957675779</v>
      </c>
      <c r="W1283" s="69">
        <v>45799</v>
      </c>
      <c r="X1283" s="157"/>
      <c r="Y1283" s="68" t="s">
        <v>3610</v>
      </c>
      <c r="Z1283" s="68" t="s">
        <v>4549</v>
      </c>
      <c r="AA1283" s="68" t="s">
        <v>3089</v>
      </c>
      <c r="AB1283" s="68" t="s">
        <v>3899</v>
      </c>
      <c r="AC1283" s="68" t="s">
        <v>53</v>
      </c>
      <c r="AD1283" s="68" t="s">
        <v>54</v>
      </c>
      <c r="AE1283" s="68" t="s">
        <v>176</v>
      </c>
      <c r="AF1283" s="72">
        <v>1</v>
      </c>
      <c r="AG1283" s="68">
        <v>4</v>
      </c>
      <c r="AH1283" s="68" t="s">
        <v>54</v>
      </c>
      <c r="AI1283" s="68" t="s">
        <v>54</v>
      </c>
      <c r="AJ1283" s="68" t="s">
        <v>54</v>
      </c>
      <c r="AK1283" s="68" t="str" cm="1">
        <f t="array" ref="AK12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3" s="157" t="s">
        <v>58</v>
      </c>
      <c r="AM1283" s="69"/>
    </row>
    <row r="1284" spans="1:39" ht="15" customHeight="1" x14ac:dyDescent="0.3">
      <c r="A1284" s="68">
        <v>1436</v>
      </c>
      <c r="B1284" s="68" t="s">
        <v>7512</v>
      </c>
      <c r="C1284" s="69">
        <v>37414</v>
      </c>
      <c r="D1284" s="69" t="s">
        <v>72</v>
      </c>
      <c r="E1284" s="168" t="str">
        <f t="shared" si="10"/>
        <v>220520251436</v>
      </c>
      <c r="F1284" s="68">
        <v>17548303</v>
      </c>
      <c r="G1284" s="68"/>
      <c r="H1284" s="68"/>
      <c r="I1284" s="68" t="s">
        <v>42</v>
      </c>
      <c r="J1284" s="68" t="s">
        <v>7513</v>
      </c>
      <c r="K1284" s="105" t="s">
        <v>7514</v>
      </c>
      <c r="L1284" s="68" t="s">
        <v>7515</v>
      </c>
      <c r="M1284" s="68" t="s">
        <v>7512</v>
      </c>
      <c r="N1284" s="131">
        <v>5581973007133</v>
      </c>
      <c r="O1284" s="71"/>
      <c r="P1284" s="71"/>
      <c r="Q1284" s="68" t="s">
        <v>5705</v>
      </c>
      <c r="R1284" s="68" t="str" cm="1">
        <f t="array" ref="R1284">_xlfn.IFS(BaseClientes[[#This Row],[tipoDeCliente]]="ADVISOR","ADVISOR",BaseClientes[[#This Row],[tipoDeCliente]]="FAMILIA","RETENCAO",BaseClientes[[#This Row],[tipoDeCliente]]="RETENCAO","RETENCAO",BaseClientes[[#This Row],[tipoDeCliente]]="NORMAL","CONSULTORIA",BaseClientes[[#This Row],[tipoDeCliente]]="HIBRIDO","CONSULTORIA")</f>
        <v>RETENCAO</v>
      </c>
      <c r="S1284" s="68" t="s">
        <v>49</v>
      </c>
      <c r="T1284" s="68" t="s">
        <v>50</v>
      </c>
      <c r="U1284" s="68" t="s">
        <v>7516</v>
      </c>
      <c r="V1284" s="131">
        <v>5581973007133</v>
      </c>
      <c r="W1284" s="69">
        <v>45799</v>
      </c>
      <c r="X1284" s="157"/>
      <c r="Y1284" s="68" t="s">
        <v>7517</v>
      </c>
      <c r="Z1284" s="68" t="s">
        <v>7515</v>
      </c>
      <c r="AA1284" s="68" t="s">
        <v>7512</v>
      </c>
      <c r="AB1284" s="68" t="s">
        <v>5705</v>
      </c>
      <c r="AC1284" s="68"/>
      <c r="AD1284" s="68"/>
      <c r="AE1284" s="68" t="s">
        <v>55</v>
      </c>
      <c r="AF1284" s="72">
        <v>1</v>
      </c>
      <c r="AG1284" s="68"/>
      <c r="AH1284" s="68"/>
      <c r="AI1284" s="68"/>
      <c r="AJ1284" s="68"/>
      <c r="AK1284" s="68" t="str" cm="1">
        <f t="array" ref="AK12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4" s="157" t="s">
        <v>58</v>
      </c>
      <c r="AM1284" s="69"/>
    </row>
    <row r="1285" spans="1:39" ht="15" customHeight="1" x14ac:dyDescent="0.3">
      <c r="A1285" s="68">
        <v>1437</v>
      </c>
      <c r="B1285" s="68" t="s">
        <v>3202</v>
      </c>
      <c r="C1285" s="69">
        <v>32003</v>
      </c>
      <c r="D1285" s="69" t="s">
        <v>72</v>
      </c>
      <c r="E1285" s="168" t="str">
        <f t="shared" si="10"/>
        <v>220520251437</v>
      </c>
      <c r="F1285" s="68">
        <v>15222994</v>
      </c>
      <c r="G1285" s="68"/>
      <c r="H1285" s="68"/>
      <c r="I1285" s="68" t="s">
        <v>42</v>
      </c>
      <c r="J1285" s="68" t="s">
        <v>5568</v>
      </c>
      <c r="K1285" s="105" t="s">
        <v>5569</v>
      </c>
      <c r="L1285" s="68" t="s">
        <v>5570</v>
      </c>
      <c r="M1285" s="68" t="s">
        <v>3202</v>
      </c>
      <c r="N1285" s="71">
        <v>5511996436288</v>
      </c>
      <c r="O1285" s="71"/>
      <c r="P1285" s="71"/>
      <c r="Q1285" s="68" t="s">
        <v>66</v>
      </c>
      <c r="R1285" s="68" t="str" cm="1">
        <f t="array" ref="R1285">_xlfn.IFS(BaseClientes[[#This Row],[tipoDeCliente]]="ADVISOR","ADVISOR",BaseClientes[[#This Row],[tipoDeCliente]]="FAMILIA","RETENCAO",BaseClientes[[#This Row],[tipoDeCliente]]="RETENCAO","RETENCAO",BaseClientes[[#This Row],[tipoDeCliente]]="NORMAL","CONSULTORIA",BaseClientes[[#This Row],[tipoDeCliente]]="HIBRIDO","CONSULTORIA")</f>
        <v>CONSULTORIA</v>
      </c>
      <c r="S1285" s="68" t="s">
        <v>2799</v>
      </c>
      <c r="T1285" s="68" t="s">
        <v>185</v>
      </c>
      <c r="U1285" s="68" t="s">
        <v>5571</v>
      </c>
      <c r="V1285" s="71">
        <v>5511996436288</v>
      </c>
      <c r="W1285" s="69">
        <v>45799</v>
      </c>
      <c r="X1285" s="157"/>
      <c r="Y1285" s="68" t="s">
        <v>3723</v>
      </c>
      <c r="Z1285" s="68" t="s">
        <v>5570</v>
      </c>
      <c r="AA1285" s="68" t="s">
        <v>3202</v>
      </c>
      <c r="AB1285" s="68" t="s">
        <v>3893</v>
      </c>
      <c r="AC1285" s="68"/>
      <c r="AD1285" s="68" t="s">
        <v>54</v>
      </c>
      <c r="AE1285" s="68" t="s">
        <v>176</v>
      </c>
      <c r="AF1285" s="72">
        <v>1</v>
      </c>
      <c r="AG1285" s="68">
        <v>8</v>
      </c>
      <c r="AH1285" s="68" t="s">
        <v>54</v>
      </c>
      <c r="AI1285" s="68" t="s">
        <v>56</v>
      </c>
      <c r="AJ1285" s="68" t="s">
        <v>54</v>
      </c>
      <c r="AK1285" s="68" t="str" cm="1">
        <f t="array" ref="AK12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5" s="157" t="s">
        <v>58</v>
      </c>
      <c r="AM1285" s="69"/>
    </row>
    <row r="1286" spans="1:39" ht="15" customHeight="1" x14ac:dyDescent="0.3">
      <c r="A1286" s="68">
        <v>1438</v>
      </c>
      <c r="B1286" s="68" t="s">
        <v>3591</v>
      </c>
      <c r="C1286" s="69">
        <v>44432</v>
      </c>
      <c r="D1286" s="68" t="s">
        <v>40</v>
      </c>
      <c r="E1286" s="168" t="str">
        <f t="shared" si="10"/>
        <v>220520251438</v>
      </c>
      <c r="F1286" s="68">
        <v>15009408</v>
      </c>
      <c r="G1286" s="68"/>
      <c r="H1286" s="68"/>
      <c r="I1286" s="68" t="s">
        <v>42</v>
      </c>
      <c r="J1286" s="68" t="s">
        <v>5807</v>
      </c>
      <c r="K1286" s="70" t="s">
        <v>5306</v>
      </c>
      <c r="L1286" s="68" t="s">
        <v>5808</v>
      </c>
      <c r="M1286" s="68" t="s">
        <v>3170</v>
      </c>
      <c r="N1286" s="71">
        <v>5531987650479</v>
      </c>
      <c r="O1286" s="71"/>
      <c r="P1286" s="71"/>
      <c r="Q1286" s="68" t="s">
        <v>1749</v>
      </c>
      <c r="R1286" s="68" t="str" cm="1">
        <f t="array" ref="R1286">_xlfn.IFS(BaseClientes[[#This Row],[tipoDeCliente]]="ADVISOR","ADVISOR",BaseClientes[[#This Row],[tipoDeCliente]]="FAMILIA","RETENCAO",BaseClientes[[#This Row],[tipoDeCliente]]="RETENCAO","RETENCAO",BaseClientes[[#This Row],[tipoDeCliente]]="NORMAL","CONSULTORIA",BaseClientes[[#This Row],[tipoDeCliente]]="HIBRIDO","CONSULTORIA")</f>
        <v>CONSULTORIA</v>
      </c>
      <c r="S1286" s="68" t="s">
        <v>2202</v>
      </c>
      <c r="T1286" s="68" t="s">
        <v>896</v>
      </c>
      <c r="U1286" s="68" t="s">
        <v>2203</v>
      </c>
      <c r="V1286" s="71">
        <v>5531987650479</v>
      </c>
      <c r="W1286" s="69">
        <v>45799</v>
      </c>
      <c r="X1286" s="157"/>
      <c r="Y1286" s="68" t="s">
        <v>3697</v>
      </c>
      <c r="Z1286" s="68" t="s">
        <v>5303</v>
      </c>
      <c r="AA1286" s="68" t="s">
        <v>3170</v>
      </c>
      <c r="AB1286" s="68" t="s">
        <v>151</v>
      </c>
      <c r="AC1286" s="68"/>
      <c r="AD1286" s="68"/>
      <c r="AE1286" s="68" t="s">
        <v>176</v>
      </c>
      <c r="AF1286" s="72">
        <v>1</v>
      </c>
      <c r="AG1286" s="68">
        <v>2</v>
      </c>
      <c r="AH1286" s="68" t="s">
        <v>54</v>
      </c>
      <c r="AI1286" s="68" t="s">
        <v>56</v>
      </c>
      <c r="AJ1286" s="68" t="s">
        <v>54</v>
      </c>
      <c r="AK1286" s="68" t="str" cm="1">
        <f t="array" ref="AK12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6" s="157" t="s">
        <v>58</v>
      </c>
      <c r="AM1286" s="69"/>
    </row>
    <row r="1287" spans="1:39" ht="15" customHeight="1" x14ac:dyDescent="0.3">
      <c r="A1287" s="68">
        <v>1439</v>
      </c>
      <c r="B1287" s="68" t="s">
        <v>7518</v>
      </c>
      <c r="C1287" s="69">
        <v>22539</v>
      </c>
      <c r="D1287" s="69" t="s">
        <v>72</v>
      </c>
      <c r="E1287" s="168" t="str">
        <f t="shared" si="10"/>
        <v>220520251439</v>
      </c>
      <c r="F1287" s="68">
        <v>12810622</v>
      </c>
      <c r="G1287" s="68"/>
      <c r="H1287" s="68"/>
      <c r="I1287" s="68" t="s">
        <v>42</v>
      </c>
      <c r="J1287" s="68" t="s">
        <v>7519</v>
      </c>
      <c r="K1287" s="108" t="s">
        <v>7520</v>
      </c>
      <c r="L1287" s="68" t="s">
        <v>7521</v>
      </c>
      <c r="M1287" s="68" t="s">
        <v>7518</v>
      </c>
      <c r="N1287" s="71">
        <v>5581999912271</v>
      </c>
      <c r="O1287" s="71" t="s">
        <v>65</v>
      </c>
      <c r="P1287" s="71"/>
      <c r="Q1287" s="68" t="s">
        <v>5771</v>
      </c>
      <c r="R1287" s="68" t="str" cm="1">
        <f t="array" ref="R1287">_xlfn.IFS(BaseClientes[[#This Row],[tipoDeCliente]]="ADVISOR","ADVISOR",BaseClientes[[#This Row],[tipoDeCliente]]="FAMILIA","RETENCAO",BaseClientes[[#This Row],[tipoDeCliente]]="RETENCAO","RETENCAO",BaseClientes[[#This Row],[tipoDeCliente]]="NORMAL","CONSULTORIA",BaseClientes[[#This Row],[tipoDeCliente]]="HIBRIDO","CONSULTORIA")</f>
        <v>RETENCAO</v>
      </c>
      <c r="S1287" s="68" t="s">
        <v>49</v>
      </c>
      <c r="T1287" s="68" t="s">
        <v>50</v>
      </c>
      <c r="U1287" s="68" t="s">
        <v>7522</v>
      </c>
      <c r="V1287" s="71">
        <v>5581999912271</v>
      </c>
      <c r="W1287" s="69">
        <v>45799</v>
      </c>
      <c r="X1287" s="157"/>
      <c r="Y1287" s="68" t="s">
        <v>5771</v>
      </c>
      <c r="Z1287" s="68" t="s">
        <v>7521</v>
      </c>
      <c r="AA1287" s="68" t="s">
        <v>3586</v>
      </c>
      <c r="AB1287" s="68" t="s">
        <v>3920</v>
      </c>
      <c r="AC1287" s="68"/>
      <c r="AD1287" s="68" t="s">
        <v>54</v>
      </c>
      <c r="AE1287" s="68" t="s">
        <v>55</v>
      </c>
      <c r="AF1287" s="72">
        <v>1</v>
      </c>
      <c r="AG1287" s="68"/>
      <c r="AH1287" s="68" t="s">
        <v>56</v>
      </c>
      <c r="AI1287" s="68" t="s">
        <v>56</v>
      </c>
      <c r="AJ1287" s="68" t="s">
        <v>56</v>
      </c>
      <c r="AK1287" s="68" t="str" cm="1">
        <f t="array" ref="AK12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7" s="157" t="s">
        <v>58</v>
      </c>
      <c r="AM1287" s="69"/>
    </row>
    <row r="1288" spans="1:39" ht="15" customHeight="1" x14ac:dyDescent="0.3">
      <c r="A1288" s="68">
        <v>1440</v>
      </c>
      <c r="B1288" s="68" t="s">
        <v>7523</v>
      </c>
      <c r="C1288" s="69">
        <v>18240</v>
      </c>
      <c r="D1288" s="69" t="s">
        <v>40</v>
      </c>
      <c r="E1288" s="168" t="str">
        <f t="shared" si="10"/>
        <v>220520251440</v>
      </c>
      <c r="F1288" s="68">
        <v>2828596</v>
      </c>
      <c r="G1288" s="68"/>
      <c r="H1288" s="68"/>
      <c r="I1288" s="68" t="s">
        <v>42</v>
      </c>
      <c r="J1288" s="68" t="s">
        <v>7524</v>
      </c>
      <c r="K1288" s="108" t="s">
        <v>7525</v>
      </c>
      <c r="L1288" s="68" t="s">
        <v>5468</v>
      </c>
      <c r="M1288" s="68" t="s">
        <v>7523</v>
      </c>
      <c r="N1288" s="71">
        <v>5583991067546</v>
      </c>
      <c r="O1288" s="71"/>
      <c r="P1288" s="71"/>
      <c r="Q1288" s="68" t="s">
        <v>66</v>
      </c>
      <c r="R1288" s="68" t="str" cm="1">
        <f t="array" ref="R1288">_xlfn.IFS(BaseClientes[[#This Row],[tipoDeCliente]]="ADVISOR","ADVISOR",BaseClientes[[#This Row],[tipoDeCliente]]="FAMILIA","RETENCAO",BaseClientes[[#This Row],[tipoDeCliente]]="RETENCAO","RETENCAO",BaseClientes[[#This Row],[tipoDeCliente]]="NORMAL","CONSULTORIA",BaseClientes[[#This Row],[tipoDeCliente]]="HIBRIDO","CONSULTORIA")</f>
        <v>CONSULTORIA</v>
      </c>
      <c r="S1288" s="68" t="s">
        <v>2478</v>
      </c>
      <c r="T1288" s="68" t="s">
        <v>196</v>
      </c>
      <c r="U1288" s="68" t="s">
        <v>5465</v>
      </c>
      <c r="V1288" s="71">
        <v>5583991067546</v>
      </c>
      <c r="W1288" s="69">
        <v>45799</v>
      </c>
      <c r="X1288" s="157"/>
      <c r="Y1288" s="68" t="s">
        <v>3709</v>
      </c>
      <c r="Z1288" s="68" t="s">
        <v>5469</v>
      </c>
      <c r="AA1288" s="68" t="s">
        <v>3184</v>
      </c>
      <c r="AB1288" s="68"/>
      <c r="AC1288" s="68"/>
      <c r="AD1288" s="68"/>
      <c r="AE1288" s="68" t="s">
        <v>176</v>
      </c>
      <c r="AF1288" s="72">
        <v>1</v>
      </c>
      <c r="AG1288" s="68">
        <v>8</v>
      </c>
      <c r="AH1288" s="68" t="s">
        <v>54</v>
      </c>
      <c r="AI1288" s="68" t="s">
        <v>54</v>
      </c>
      <c r="AJ1288" s="68" t="s">
        <v>54</v>
      </c>
      <c r="AK1288" s="68" t="str" cm="1">
        <f t="array" ref="AK12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8" s="157" t="s">
        <v>58</v>
      </c>
      <c r="AM1288" s="69"/>
    </row>
    <row r="1289" spans="1:39" ht="15" customHeight="1" x14ac:dyDescent="0.3">
      <c r="A1289" s="68">
        <v>1441</v>
      </c>
      <c r="B1289" s="68" t="s">
        <v>7495</v>
      </c>
      <c r="C1289" s="69">
        <v>36096</v>
      </c>
      <c r="D1289" s="69" t="s">
        <v>72</v>
      </c>
      <c r="E1289" s="168" t="str">
        <f t="shared" si="10"/>
        <v>160520251441</v>
      </c>
      <c r="F1289" s="68"/>
      <c r="G1289" s="68"/>
      <c r="H1289" s="68"/>
      <c r="I1289" s="68" t="s">
        <v>42</v>
      </c>
      <c r="J1289" s="68" t="s">
        <v>7496</v>
      </c>
      <c r="K1289" s="108" t="s">
        <v>7497</v>
      </c>
      <c r="L1289" s="68" t="s">
        <v>7498</v>
      </c>
      <c r="M1289" s="68" t="s">
        <v>7495</v>
      </c>
      <c r="N1289" s="131">
        <v>5581995032025</v>
      </c>
      <c r="O1289" s="71"/>
      <c r="P1289" s="71"/>
      <c r="Q1289" s="68" t="s">
        <v>66</v>
      </c>
      <c r="R1289" s="68" t="str" cm="1">
        <f t="array" ref="R1289">_xlfn.IFS(BaseClientes[[#This Row],[tipoDeCliente]]="ADVISOR","ADVISOR",BaseClientes[[#This Row],[tipoDeCliente]]="FAMILIA","RETENCAO",BaseClientes[[#This Row],[tipoDeCliente]]="RETENCAO","RETENCAO",BaseClientes[[#This Row],[tipoDeCliente]]="NORMAL","CONSULTORIA",BaseClientes[[#This Row],[tipoDeCliente]]="HIBRIDO","CONSULTORIA")</f>
        <v>CONSULTORIA</v>
      </c>
      <c r="S1289" s="68" t="s">
        <v>49</v>
      </c>
      <c r="T1289" s="68" t="s">
        <v>50</v>
      </c>
      <c r="U1289" s="68" t="s">
        <v>7493</v>
      </c>
      <c r="V1289" s="131">
        <v>5581995032025</v>
      </c>
      <c r="W1289" s="69">
        <v>45793</v>
      </c>
      <c r="X1289" s="157"/>
      <c r="Y1289" s="68" t="s">
        <v>6900</v>
      </c>
      <c r="Z1289" s="68" t="s">
        <v>7491</v>
      </c>
      <c r="AA1289" s="68" t="s">
        <v>7495</v>
      </c>
      <c r="AB1289" s="68" t="s">
        <v>3912</v>
      </c>
      <c r="AC1289" s="68"/>
      <c r="AD1289" s="68"/>
      <c r="AE1289" s="68" t="s">
        <v>176</v>
      </c>
      <c r="AF1289" s="72">
        <v>1</v>
      </c>
      <c r="AG1289" s="68">
        <v>10</v>
      </c>
      <c r="AH1289" s="68" t="s">
        <v>54</v>
      </c>
      <c r="AI1289" s="68" t="s">
        <v>56</v>
      </c>
      <c r="AJ1289" s="68" t="s">
        <v>54</v>
      </c>
      <c r="AK1289" s="68" t="str" cm="1">
        <f t="array" ref="AK12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9" s="157" t="s">
        <v>58</v>
      </c>
      <c r="AM1289" s="69"/>
    </row>
    <row r="1290" spans="1:39" ht="15" customHeight="1" x14ac:dyDescent="0.3">
      <c r="A1290" s="68">
        <v>1442</v>
      </c>
      <c r="B1290" s="68" t="s">
        <v>3415</v>
      </c>
      <c r="C1290" s="69">
        <v>35258</v>
      </c>
      <c r="D1290" s="68" t="s">
        <v>72</v>
      </c>
      <c r="E1290" s="71" t="str">
        <f t="shared" si="10"/>
        <v>260520251442</v>
      </c>
      <c r="F1290" s="68">
        <v>15388399</v>
      </c>
      <c r="G1290" s="68"/>
      <c r="H1290" s="68"/>
      <c r="I1290" s="68" t="s">
        <v>7526</v>
      </c>
      <c r="J1290" s="68" t="s">
        <v>6018</v>
      </c>
      <c r="K1290" s="70" t="s">
        <v>6019</v>
      </c>
      <c r="L1290" s="68" t="s">
        <v>7527</v>
      </c>
      <c r="M1290" s="68" t="s">
        <v>3415</v>
      </c>
      <c r="N1290" s="71">
        <v>5581995646627</v>
      </c>
      <c r="O1290" s="71"/>
      <c r="P1290" s="71"/>
      <c r="Q1290" s="68" t="s">
        <v>1513</v>
      </c>
      <c r="R1290" s="68" t="str" cm="1">
        <f t="array" ref="R1290">_xlfn.IFS(BaseClientes[[#This Row],[tipoDeCliente]]="ADVISOR","ADVISOR",BaseClientes[[#This Row],[tipoDeCliente]]="FAMILIA","RETENCAO",BaseClientes[[#This Row],[tipoDeCliente]]="RETENCAO","RETENCAO",BaseClientes[[#This Row],[tipoDeCliente]]="NORMAL","CONSULTORIA",BaseClientes[[#This Row],[tipoDeCliente]]="HIBRIDO","CONSULTORIA")</f>
        <v>CONSULTORIA</v>
      </c>
      <c r="S1290" s="68" t="s">
        <v>698</v>
      </c>
      <c r="T1290" s="68" t="s">
        <v>296</v>
      </c>
      <c r="U1290" s="68" t="s">
        <v>6020</v>
      </c>
      <c r="V1290" s="71">
        <v>5581995646627</v>
      </c>
      <c r="W1290" s="69">
        <v>45803</v>
      </c>
      <c r="X1290" s="157"/>
      <c r="Y1290" s="68" t="s">
        <v>3833</v>
      </c>
      <c r="Z1290" s="68" t="s">
        <v>7527</v>
      </c>
      <c r="AA1290" s="68" t="s">
        <v>3415</v>
      </c>
      <c r="AB1290" s="68" t="s">
        <v>3893</v>
      </c>
      <c r="AC1290" s="68"/>
      <c r="AD1290" s="68"/>
      <c r="AE1290" s="68" t="s">
        <v>176</v>
      </c>
      <c r="AF1290" s="72">
        <v>1</v>
      </c>
      <c r="AG1290" s="68" t="s">
        <v>7443</v>
      </c>
      <c r="AH1290" s="68" t="s">
        <v>54</v>
      </c>
      <c r="AI1290" s="68" t="s">
        <v>54</v>
      </c>
      <c r="AJ1290" s="68" t="s">
        <v>54</v>
      </c>
      <c r="AK1290" s="68" t="str" cm="1">
        <f t="array" ref="AK12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0" s="157" t="s">
        <v>58</v>
      </c>
      <c r="AM1290" s="69"/>
    </row>
    <row r="1291" spans="1:39" ht="15" customHeight="1" x14ac:dyDescent="0.3">
      <c r="A1291" s="68">
        <v>1443</v>
      </c>
      <c r="B1291" s="68" t="s">
        <v>3419</v>
      </c>
      <c r="C1291" s="69">
        <v>32762</v>
      </c>
      <c r="D1291" s="68" t="s">
        <v>72</v>
      </c>
      <c r="E1291" s="71" t="str">
        <f t="shared" si="10"/>
        <v>260520251443</v>
      </c>
      <c r="F1291" s="68"/>
      <c r="G1291" s="68">
        <v>3651767</v>
      </c>
      <c r="H1291" s="68"/>
      <c r="I1291" s="187" t="s">
        <v>7528</v>
      </c>
      <c r="J1291" s="68" t="s">
        <v>6138</v>
      </c>
      <c r="K1291" s="108" t="s">
        <v>6139</v>
      </c>
      <c r="L1291" s="68" t="s">
        <v>7529</v>
      </c>
      <c r="M1291" s="68" t="s">
        <v>3419</v>
      </c>
      <c r="N1291" s="71">
        <v>5582981370484</v>
      </c>
      <c r="O1291" s="71"/>
      <c r="P1291" s="71"/>
      <c r="Q1291" s="68" t="s">
        <v>1513</v>
      </c>
      <c r="R1291" s="68" t="str" cm="1">
        <f t="array" ref="R1291">_xlfn.IFS(BaseClientes[[#This Row],[tipoDeCliente]]="ADVISOR","ADVISOR",BaseClientes[[#This Row],[tipoDeCliente]]="FAMILIA","RETENCAO",BaseClientes[[#This Row],[tipoDeCliente]]="RETENCAO","RETENCAO",BaseClientes[[#This Row],[tipoDeCliente]]="NORMAL","CONSULTORIA",BaseClientes[[#This Row],[tipoDeCliente]]="HIBRIDO","CONSULTORIA")</f>
        <v>CONSULTORIA</v>
      </c>
      <c r="S1291" s="68" t="s">
        <v>49</v>
      </c>
      <c r="T1291" s="68" t="s">
        <v>50</v>
      </c>
      <c r="U1291" s="68" t="s">
        <v>1678</v>
      </c>
      <c r="V1291" s="71">
        <v>5582981370484</v>
      </c>
      <c r="W1291" s="69">
        <v>45803</v>
      </c>
      <c r="X1291" s="69"/>
      <c r="Y1291" s="68" t="s">
        <v>3853</v>
      </c>
      <c r="Z1291" s="68" t="s">
        <v>7529</v>
      </c>
      <c r="AA1291" s="68" t="s">
        <v>3419</v>
      </c>
      <c r="AB1291" s="68" t="s">
        <v>3902</v>
      </c>
      <c r="AC1291" s="68"/>
      <c r="AD1291" s="68"/>
      <c r="AE1291" s="68" t="s">
        <v>176</v>
      </c>
      <c r="AF1291" s="72">
        <v>1</v>
      </c>
      <c r="AG1291" s="68" t="s">
        <v>7443</v>
      </c>
      <c r="AH1291" s="68" t="s">
        <v>56</v>
      </c>
      <c r="AI1291" s="68" t="s">
        <v>56</v>
      </c>
      <c r="AJ1291" s="68" t="s">
        <v>56</v>
      </c>
      <c r="AK1291" s="68" t="str" cm="1">
        <f t="array" ref="AK12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1" s="69" t="s">
        <v>58</v>
      </c>
      <c r="AM1291" s="69"/>
    </row>
    <row r="1292" spans="1:39" ht="15" customHeight="1" x14ac:dyDescent="0.3">
      <c r="A1292" s="68">
        <v>1444</v>
      </c>
      <c r="B1292" s="68" t="s">
        <v>1823</v>
      </c>
      <c r="C1292" s="69">
        <v>35929</v>
      </c>
      <c r="D1292" s="68" t="s">
        <v>72</v>
      </c>
      <c r="E1292" s="71" t="str">
        <f t="shared" si="10"/>
        <v>260520251444</v>
      </c>
      <c r="F1292" s="68">
        <v>6305266</v>
      </c>
      <c r="G1292" s="68"/>
      <c r="H1292" s="68"/>
      <c r="I1292" s="68" t="s">
        <v>7530</v>
      </c>
      <c r="J1292" s="68" t="s">
        <v>1825</v>
      </c>
      <c r="K1292" s="70" t="s">
        <v>1826</v>
      </c>
      <c r="L1292" s="68" t="s">
        <v>7531</v>
      </c>
      <c r="M1292" s="68" t="s">
        <v>1823</v>
      </c>
      <c r="N1292" s="71">
        <v>5581999145198</v>
      </c>
      <c r="O1292" s="71" t="s">
        <v>65</v>
      </c>
      <c r="P1292" s="71" t="s">
        <v>42</v>
      </c>
      <c r="Q1292" s="68" t="s">
        <v>1513</v>
      </c>
      <c r="R1292" s="68" t="str" cm="1">
        <f t="array" ref="R1292">_xlfn.IFS(BaseClientes[[#This Row],[tipoDeCliente]]="ADVISOR","ADVISOR",BaseClientes[[#This Row],[tipoDeCliente]]="FAMILIA","RETENCAO",BaseClientes[[#This Row],[tipoDeCliente]]="RETENCAO","RETENCAO",BaseClientes[[#This Row],[tipoDeCliente]]="NORMAL","CONSULTORIA",BaseClientes[[#This Row],[tipoDeCliente]]="HIBRIDO","CONSULTORIA")</f>
        <v>CONSULTORIA</v>
      </c>
      <c r="S1292" s="68" t="s">
        <v>49</v>
      </c>
      <c r="T1292" s="68" t="s">
        <v>50</v>
      </c>
      <c r="U1292" s="68" t="s">
        <v>1790</v>
      </c>
      <c r="V1292" s="71">
        <v>5581999145198</v>
      </c>
      <c r="W1292" s="69">
        <v>45803</v>
      </c>
      <c r="X1292" s="69">
        <v>44683</v>
      </c>
      <c r="Y1292" s="68" t="s">
        <v>1827</v>
      </c>
      <c r="Z1292" s="68" t="s">
        <v>7531</v>
      </c>
      <c r="AA1292" s="68" t="s">
        <v>1823</v>
      </c>
      <c r="AB1292" s="68" t="s">
        <v>3902</v>
      </c>
      <c r="AC1292" s="68" t="s">
        <v>140</v>
      </c>
      <c r="AD1292" s="68" t="s">
        <v>1830</v>
      </c>
      <c r="AE1292" s="68" t="s">
        <v>176</v>
      </c>
      <c r="AF1292" s="72">
        <v>1</v>
      </c>
      <c r="AG1292" s="68" t="s">
        <v>7443</v>
      </c>
      <c r="AH1292" s="68" t="s">
        <v>56</v>
      </c>
      <c r="AI1292" s="68" t="s">
        <v>56</v>
      </c>
      <c r="AJ1292" s="68" t="s">
        <v>56</v>
      </c>
      <c r="AK1292" s="68" t="str" cm="1">
        <f t="array" ref="AK12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2" s="69" t="s">
        <v>58</v>
      </c>
      <c r="AM1292" s="69"/>
    </row>
    <row r="1293" spans="1:39" ht="15" customHeight="1" x14ac:dyDescent="0.3">
      <c r="A1293" s="68">
        <v>1445</v>
      </c>
      <c r="B1293" s="68" t="s">
        <v>3413</v>
      </c>
      <c r="C1293" s="69">
        <v>33990</v>
      </c>
      <c r="D1293" s="68" t="s">
        <v>72</v>
      </c>
      <c r="E1293" s="71" t="str">
        <f t="shared" si="10"/>
        <v>260520251445</v>
      </c>
      <c r="F1293" s="68">
        <v>15596671</v>
      </c>
      <c r="G1293" s="68"/>
      <c r="H1293" s="68"/>
      <c r="I1293" s="68" t="s">
        <v>7532</v>
      </c>
      <c r="J1293" s="68" t="s">
        <v>5920</v>
      </c>
      <c r="K1293" s="105" t="s">
        <v>5921</v>
      </c>
      <c r="L1293" s="68" t="s">
        <v>7533</v>
      </c>
      <c r="M1293" s="68" t="s">
        <v>3413</v>
      </c>
      <c r="N1293" s="71">
        <v>5587999243902</v>
      </c>
      <c r="O1293" s="71" t="s">
        <v>65</v>
      </c>
      <c r="P1293" s="71"/>
      <c r="Q1293" s="68" t="s">
        <v>1513</v>
      </c>
      <c r="R1293" s="68" t="str" cm="1">
        <f t="array" ref="R1293">_xlfn.IFS(BaseClientes[[#This Row],[tipoDeCliente]]="ADVISOR","ADVISOR",BaseClientes[[#This Row],[tipoDeCliente]]="FAMILIA","RETENCAO",BaseClientes[[#This Row],[tipoDeCliente]]="RETENCAO","RETENCAO",BaseClientes[[#This Row],[tipoDeCliente]]="NORMAL","CONSULTORIA",BaseClientes[[#This Row],[tipoDeCliente]]="HIBRIDO","CONSULTORIA")</f>
        <v>CONSULTORIA</v>
      </c>
      <c r="S1293" s="68" t="s">
        <v>5922</v>
      </c>
      <c r="T1293" s="68" t="s">
        <v>50</v>
      </c>
      <c r="U1293" s="68" t="s">
        <v>5923</v>
      </c>
      <c r="V1293" s="71">
        <v>5587999243902</v>
      </c>
      <c r="W1293" s="69">
        <v>45803</v>
      </c>
      <c r="X1293" s="69"/>
      <c r="Y1293" s="68" t="s">
        <v>3818</v>
      </c>
      <c r="Z1293" s="68" t="s">
        <v>7533</v>
      </c>
      <c r="AA1293" s="68" t="s">
        <v>3413</v>
      </c>
      <c r="AB1293" s="68" t="s">
        <v>164</v>
      </c>
      <c r="AC1293" s="68"/>
      <c r="AD1293" s="68"/>
      <c r="AE1293" s="68" t="s">
        <v>176</v>
      </c>
      <c r="AF1293" s="72">
        <v>1</v>
      </c>
      <c r="AG1293" s="68" t="s">
        <v>7443</v>
      </c>
      <c r="AH1293" s="68" t="s">
        <v>54</v>
      </c>
      <c r="AI1293" s="68" t="s">
        <v>56</v>
      </c>
      <c r="AJ1293" s="68" t="s">
        <v>54</v>
      </c>
      <c r="AK1293" s="68" t="str" cm="1">
        <f t="array" ref="AK12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3" s="69" t="s">
        <v>58</v>
      </c>
      <c r="AM1293" s="69"/>
    </row>
    <row r="1294" spans="1:39" ht="15" customHeight="1" x14ac:dyDescent="0.3">
      <c r="A1294" s="68">
        <v>1446</v>
      </c>
      <c r="B1294" s="68" t="s">
        <v>3422</v>
      </c>
      <c r="C1294" s="69">
        <v>35844</v>
      </c>
      <c r="D1294" s="68" t="s">
        <v>72</v>
      </c>
      <c r="E1294" s="71" t="str">
        <f t="shared" si="10"/>
        <v>260520251446</v>
      </c>
      <c r="F1294" s="68">
        <v>2607676</v>
      </c>
      <c r="G1294" s="68"/>
      <c r="H1294" s="68"/>
      <c r="I1294" s="68" t="s">
        <v>42</v>
      </c>
      <c r="J1294" s="68" t="s">
        <v>4970</v>
      </c>
      <c r="K1294" s="70" t="s">
        <v>4971</v>
      </c>
      <c r="L1294" s="68" t="s">
        <v>7534</v>
      </c>
      <c r="M1294" s="68" t="s">
        <v>3422</v>
      </c>
      <c r="N1294" s="71">
        <v>5581996494548</v>
      </c>
      <c r="O1294" s="71" t="s">
        <v>65</v>
      </c>
      <c r="P1294" s="71"/>
      <c r="Q1294" s="68" t="s">
        <v>1513</v>
      </c>
      <c r="R1294" s="68" t="str" cm="1">
        <f t="array" ref="R1294">_xlfn.IFS(BaseClientes[[#This Row],[tipoDeCliente]]="ADVISOR","ADVISOR",BaseClientes[[#This Row],[tipoDeCliente]]="FAMILIA","RETENCAO",BaseClientes[[#This Row],[tipoDeCliente]]="RETENCAO","RETENCAO",BaseClientes[[#This Row],[tipoDeCliente]]="NORMAL","CONSULTORIA",BaseClientes[[#This Row],[tipoDeCliente]]="HIBRIDO","CONSULTORIA")</f>
        <v>CONSULTORIA</v>
      </c>
      <c r="S1294" s="68" t="s">
        <v>49</v>
      </c>
      <c r="T1294" s="68" t="s">
        <v>50</v>
      </c>
      <c r="U1294" s="68" t="s">
        <v>4972</v>
      </c>
      <c r="V1294" s="71">
        <v>5581996494548</v>
      </c>
      <c r="W1294" s="69">
        <v>45803</v>
      </c>
      <c r="X1294" s="69">
        <v>45180</v>
      </c>
      <c r="Y1294" s="68" t="s">
        <v>3689</v>
      </c>
      <c r="Z1294" s="68" t="s">
        <v>7534</v>
      </c>
      <c r="AA1294" s="68" t="s">
        <v>3422</v>
      </c>
      <c r="AB1294" s="68" t="s">
        <v>151</v>
      </c>
      <c r="AC1294" s="68" t="s">
        <v>140</v>
      </c>
      <c r="AD1294" s="68" t="s">
        <v>56</v>
      </c>
      <c r="AE1294" s="68" t="s">
        <v>176</v>
      </c>
      <c r="AF1294" s="72">
        <v>1</v>
      </c>
      <c r="AG1294" s="68" t="s">
        <v>7443</v>
      </c>
      <c r="AH1294" s="68" t="s">
        <v>56</v>
      </c>
      <c r="AI1294" s="68" t="s">
        <v>56</v>
      </c>
      <c r="AJ1294" s="68" t="s">
        <v>56</v>
      </c>
      <c r="AK1294" s="68" t="str" cm="1">
        <f t="array" ref="AK12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4" s="69" t="s">
        <v>58</v>
      </c>
      <c r="AM1294" s="69"/>
    </row>
    <row r="1295" spans="1:39" ht="15" customHeight="1" x14ac:dyDescent="0.3">
      <c r="A1295" s="68">
        <v>1447</v>
      </c>
      <c r="B1295" s="68" t="s">
        <v>1557</v>
      </c>
      <c r="C1295" s="69">
        <v>35751</v>
      </c>
      <c r="D1295" s="69" t="s">
        <v>72</v>
      </c>
      <c r="E1295" s="71" t="str">
        <f t="shared" si="10"/>
        <v>260520251447</v>
      </c>
      <c r="F1295" s="68">
        <v>4107927</v>
      </c>
      <c r="G1295" s="68"/>
      <c r="H1295" s="68"/>
      <c r="I1295" s="187" t="s">
        <v>7535</v>
      </c>
      <c r="J1295" s="68" t="s">
        <v>1559</v>
      </c>
      <c r="K1295" s="108" t="s">
        <v>1560</v>
      </c>
      <c r="L1295" s="68" t="s">
        <v>7536</v>
      </c>
      <c r="M1295" s="68" t="s">
        <v>1557</v>
      </c>
      <c r="N1295" s="131">
        <v>5581998474571</v>
      </c>
      <c r="O1295" s="71" t="s">
        <v>65</v>
      </c>
      <c r="P1295" s="71" t="s">
        <v>42</v>
      </c>
      <c r="Q1295" s="68" t="s">
        <v>1513</v>
      </c>
      <c r="R1295" s="68" t="str" cm="1">
        <f t="array" ref="R1295">_xlfn.IFS(BaseClientes[[#This Row],[tipoDeCliente]]="ADVISOR","ADVISOR",BaseClientes[[#This Row],[tipoDeCliente]]="FAMILIA","RETENCAO",BaseClientes[[#This Row],[tipoDeCliente]]="RETENCAO","RETENCAO",BaseClientes[[#This Row],[tipoDeCliente]]="NORMAL","CONSULTORIA",BaseClientes[[#This Row],[tipoDeCliente]]="HIBRIDO","CONSULTORIA")</f>
        <v>CONSULTORIA</v>
      </c>
      <c r="S1295" s="68" t="s">
        <v>49</v>
      </c>
      <c r="T1295" s="68" t="s">
        <v>50</v>
      </c>
      <c r="U1295" s="68" t="s">
        <v>1562</v>
      </c>
      <c r="V1295" s="71">
        <v>5581998474571</v>
      </c>
      <c r="W1295" s="69">
        <v>45803</v>
      </c>
      <c r="X1295" s="69">
        <v>44685</v>
      </c>
      <c r="Y1295" s="68" t="s">
        <v>1561</v>
      </c>
      <c r="Z1295" s="68" t="s">
        <v>7536</v>
      </c>
      <c r="AA1295" s="68" t="s">
        <v>1557</v>
      </c>
      <c r="AB1295" s="68" t="s">
        <v>3893</v>
      </c>
      <c r="AC1295" s="68" t="s">
        <v>140</v>
      </c>
      <c r="AD1295" s="68" t="s">
        <v>54</v>
      </c>
      <c r="AE1295" s="68" t="s">
        <v>176</v>
      </c>
      <c r="AF1295" s="72">
        <v>1</v>
      </c>
      <c r="AG1295" s="68" t="s">
        <v>7443</v>
      </c>
      <c r="AH1295" s="68" t="s">
        <v>56</v>
      </c>
      <c r="AI1295" s="68" t="s">
        <v>56</v>
      </c>
      <c r="AJ1295" s="68" t="s">
        <v>56</v>
      </c>
      <c r="AK1295" s="68" t="str" cm="1">
        <f t="array" ref="AK12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5" s="157" t="s">
        <v>58</v>
      </c>
      <c r="AM1295" s="69"/>
    </row>
    <row r="1296" spans="1:39" ht="15" customHeight="1" x14ac:dyDescent="0.3">
      <c r="A1296" s="68">
        <v>1448</v>
      </c>
      <c r="B1296" s="68" t="s">
        <v>3435</v>
      </c>
      <c r="C1296" s="69">
        <v>37154</v>
      </c>
      <c r="D1296" s="69" t="s">
        <v>72</v>
      </c>
      <c r="E1296" s="71" t="str">
        <f t="shared" si="10"/>
        <v>260520251448</v>
      </c>
      <c r="F1296" s="68">
        <v>17423014</v>
      </c>
      <c r="G1296" s="68"/>
      <c r="H1296" s="68"/>
      <c r="I1296" s="68" t="s">
        <v>7537</v>
      </c>
      <c r="J1296" s="68" t="s">
        <v>6939</v>
      </c>
      <c r="K1296" s="108" t="s">
        <v>6940</v>
      </c>
      <c r="L1296" s="68" t="s">
        <v>7538</v>
      </c>
      <c r="M1296" s="68" t="s">
        <v>3435</v>
      </c>
      <c r="N1296" s="131">
        <v>5581983494038</v>
      </c>
      <c r="O1296" s="71"/>
      <c r="P1296" s="71"/>
      <c r="Q1296" s="68" t="s">
        <v>4704</v>
      </c>
      <c r="R1296" s="68" t="str" cm="1">
        <f t="array" ref="R1296">_xlfn.IFS(BaseClientes[[#This Row],[tipoDeCliente]]="ADVISOR","ADVISOR",BaseClientes[[#This Row],[tipoDeCliente]]="FAMILIA","RETENCAO",BaseClientes[[#This Row],[tipoDeCliente]]="RETENCAO","RETENCAO",BaseClientes[[#This Row],[tipoDeCliente]]="NORMAL","CONSULTORIA",BaseClientes[[#This Row],[tipoDeCliente]]="HIBRIDO","CONSULTORIA")</f>
        <v>CONSULTORIA</v>
      </c>
      <c r="S1296" s="68" t="s">
        <v>6941</v>
      </c>
      <c r="T1296" s="68" t="s">
        <v>50</v>
      </c>
      <c r="U1296" s="68" t="s">
        <v>6942</v>
      </c>
      <c r="V1296" s="71">
        <v>5581983494038</v>
      </c>
      <c r="W1296" s="69">
        <v>45803</v>
      </c>
      <c r="X1296" s="157"/>
      <c r="Y1296" s="68" t="s">
        <v>3892</v>
      </c>
      <c r="Z1296" s="68" t="s">
        <v>7538</v>
      </c>
      <c r="AA1296" s="68" t="s">
        <v>3435</v>
      </c>
      <c r="AB1296" s="68" t="s">
        <v>3902</v>
      </c>
      <c r="AC1296" s="68"/>
      <c r="AD1296" s="68" t="s">
        <v>54</v>
      </c>
      <c r="AE1296" s="68" t="s">
        <v>176</v>
      </c>
      <c r="AF1296" s="72">
        <v>1</v>
      </c>
      <c r="AG1296" s="68" t="s">
        <v>7443</v>
      </c>
      <c r="AH1296" s="68" t="s">
        <v>54</v>
      </c>
      <c r="AI1296" s="68" t="s">
        <v>56</v>
      </c>
      <c r="AJ1296" s="68" t="s">
        <v>54</v>
      </c>
      <c r="AK1296" s="68" t="str" cm="1">
        <f t="array" ref="AK12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6" s="157" t="s">
        <v>58</v>
      </c>
      <c r="AM1296" s="69"/>
    </row>
    <row r="1297" spans="1:39" s="184" customFormat="1" ht="15" customHeight="1" x14ac:dyDescent="0.3">
      <c r="A1297" s="68">
        <v>1449</v>
      </c>
      <c r="B1297" s="68" t="s">
        <v>7539</v>
      </c>
      <c r="C1297" s="69">
        <v>42751</v>
      </c>
      <c r="D1297" s="69" t="s">
        <v>84</v>
      </c>
      <c r="E1297" s="71" t="str">
        <f t="shared" si="10"/>
        <v>290520251449</v>
      </c>
      <c r="F1297" s="68"/>
      <c r="G1297" s="68">
        <v>5154721</v>
      </c>
      <c r="H1297" s="68"/>
      <c r="I1297" s="68" t="s">
        <v>42</v>
      </c>
      <c r="J1297" s="68" t="s">
        <v>7540</v>
      </c>
      <c r="K1297" s="108" t="s">
        <v>7541</v>
      </c>
      <c r="L1297" s="68" t="s">
        <v>7542</v>
      </c>
      <c r="M1297" s="68" t="s">
        <v>7539</v>
      </c>
      <c r="N1297" s="131">
        <v>5581982652871</v>
      </c>
      <c r="O1297" s="71"/>
      <c r="P1297" s="71"/>
      <c r="Q1297" s="68" t="s">
        <v>66</v>
      </c>
      <c r="R1297" s="68" t="str" cm="1">
        <f t="array" ref="R1297">_xlfn.IFS(BaseClientes[[#This Row],[tipoDeCliente]]="ADVISOR","ADVISOR",BaseClientes[[#This Row],[tipoDeCliente]]="FAMILIA","RETENCAO",BaseClientes[[#This Row],[tipoDeCliente]]="RETENCAO","RETENCAO",BaseClientes[[#This Row],[tipoDeCliente]]="NORMAL","CONSULTORIA",BaseClientes[[#This Row],[tipoDeCliente]]="HIBRIDO","CONSULTORIA")</f>
        <v>CONSULTORIA</v>
      </c>
      <c r="S1297" s="68" t="s">
        <v>49</v>
      </c>
      <c r="T1297" s="68" t="s">
        <v>50</v>
      </c>
      <c r="U1297" s="68" t="s">
        <v>7543</v>
      </c>
      <c r="V1297" s="131">
        <v>5581982652871</v>
      </c>
      <c r="W1297" s="69">
        <v>45806</v>
      </c>
      <c r="X1297" s="157"/>
      <c r="Y1297" s="68" t="s">
        <v>3870</v>
      </c>
      <c r="Z1297" s="68" t="s">
        <v>6916</v>
      </c>
      <c r="AA1297" s="68" t="s">
        <v>3365</v>
      </c>
      <c r="AB1297" s="68" t="s">
        <v>89</v>
      </c>
      <c r="AC1297" s="68"/>
      <c r="AD1297" s="68"/>
      <c r="AE1297" s="68" t="s">
        <v>176</v>
      </c>
      <c r="AF1297" s="72">
        <v>1</v>
      </c>
      <c r="AG1297" s="68">
        <v>9</v>
      </c>
      <c r="AH1297" s="68" t="s">
        <v>54</v>
      </c>
      <c r="AI1297" s="68" t="s">
        <v>56</v>
      </c>
      <c r="AJ1297" s="68" t="s">
        <v>54</v>
      </c>
      <c r="AK1297" s="68" t="str" cm="1">
        <f t="array" ref="AK12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7" s="157" t="s">
        <v>58</v>
      </c>
      <c r="AM1297" s="69"/>
    </row>
    <row r="1298" spans="1:39" ht="15" customHeight="1" x14ac:dyDescent="0.3">
      <c r="A1298" s="120">
        <v>1450</v>
      </c>
      <c r="B1298" s="120" t="s">
        <v>7544</v>
      </c>
      <c r="C1298" s="169">
        <v>28478</v>
      </c>
      <c r="D1298" s="169" t="s">
        <v>40</v>
      </c>
      <c r="E1298" s="168" t="str">
        <f t="shared" si="10"/>
        <v>290520251450</v>
      </c>
      <c r="F1298" s="120"/>
      <c r="G1298" s="120">
        <v>8800911</v>
      </c>
      <c r="H1298" s="120"/>
      <c r="I1298" s="68" t="s">
        <v>7545</v>
      </c>
      <c r="J1298" s="120" t="s">
        <v>7546</v>
      </c>
      <c r="K1298" s="170" t="s">
        <v>7547</v>
      </c>
      <c r="L1298" s="120" t="s">
        <v>7548</v>
      </c>
      <c r="M1298" s="120" t="s">
        <v>7549</v>
      </c>
      <c r="N1298" s="173">
        <v>5511966452941</v>
      </c>
      <c r="O1298" s="168"/>
      <c r="P1298" s="168"/>
      <c r="Q1298" s="120" t="s">
        <v>66</v>
      </c>
      <c r="R1298" s="120" t="str" cm="1">
        <f t="array" ref="R1298">_xlfn.IFS(BaseClientes[[#This Row],[tipoDeCliente]]="ADVISOR","ADVISOR",BaseClientes[[#This Row],[tipoDeCliente]]="FAMILIA","RETENCAO",BaseClientes[[#This Row],[tipoDeCliente]]="RETENCAO","RETENCAO",BaseClientes[[#This Row],[tipoDeCliente]]="NORMAL","CONSULTORIA",BaseClientes[[#This Row],[tipoDeCliente]]="HIBRIDO","CONSULTORIA")</f>
        <v>CONSULTORIA</v>
      </c>
      <c r="S1298" s="120" t="s">
        <v>2799</v>
      </c>
      <c r="T1298" s="120" t="s">
        <v>185</v>
      </c>
      <c r="U1298" s="120" t="s">
        <v>5747</v>
      </c>
      <c r="V1298" s="173">
        <v>5511966452941</v>
      </c>
      <c r="W1298" s="169">
        <v>45806</v>
      </c>
      <c r="X1298" s="175"/>
      <c r="Y1298" s="120" t="s">
        <v>3744</v>
      </c>
      <c r="Z1298" s="120" t="s">
        <v>7548</v>
      </c>
      <c r="AA1298" s="120" t="s">
        <v>7549</v>
      </c>
      <c r="AB1298" s="120" t="s">
        <v>7550</v>
      </c>
      <c r="AC1298" s="120"/>
      <c r="AD1298" s="120"/>
      <c r="AE1298" s="120" t="s">
        <v>176</v>
      </c>
      <c r="AF1298" s="177">
        <v>1</v>
      </c>
      <c r="AG1298" s="120">
        <v>8</v>
      </c>
      <c r="AH1298" s="120" t="s">
        <v>54</v>
      </c>
      <c r="AI1298" s="120" t="s">
        <v>54</v>
      </c>
      <c r="AJ1298" s="120" t="s">
        <v>54</v>
      </c>
      <c r="AK1298" s="120" t="str" cm="1">
        <f t="array" ref="AK12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8" s="175" t="s">
        <v>58</v>
      </c>
      <c r="AM1298" s="169"/>
    </row>
    <row r="1299" spans="1:39" ht="14.4" customHeight="1" x14ac:dyDescent="0.3">
      <c r="A1299" s="68">
        <v>1451</v>
      </c>
      <c r="B1299" s="68" t="s">
        <v>7017</v>
      </c>
      <c r="C1299" s="69">
        <v>33313</v>
      </c>
      <c r="D1299" s="69" t="s">
        <v>72</v>
      </c>
      <c r="E1299" s="168" t="str">
        <f t="shared" si="10"/>
        <v>180220251451</v>
      </c>
      <c r="F1299" s="68"/>
      <c r="G1299" s="68"/>
      <c r="H1299" s="68"/>
      <c r="I1299" s="68" t="s">
        <v>42</v>
      </c>
      <c r="J1299" s="68" t="s">
        <v>7018</v>
      </c>
      <c r="K1299" s="108" t="s">
        <v>7015</v>
      </c>
      <c r="L1299" s="68" t="s">
        <v>7019</v>
      </c>
      <c r="M1299" s="68" t="s">
        <v>3377</v>
      </c>
      <c r="N1299" s="131">
        <v>5581994004171</v>
      </c>
      <c r="O1299" s="71"/>
      <c r="P1299" s="71"/>
      <c r="Q1299" s="68" t="s">
        <v>66</v>
      </c>
      <c r="R1299" s="68" t="str" cm="1">
        <f t="array" ref="R1299">_xlfn.IFS(BaseClientes[[#This Row],[tipoDeCliente]]="ADVISOR","ADVISOR",BaseClientes[[#This Row],[tipoDeCliente]]="FAMILIA","RETENCAO",BaseClientes[[#This Row],[tipoDeCliente]]="RETENCAO","RETENCAO",BaseClientes[[#This Row],[tipoDeCliente]]="NORMAL","CONSULTORIA",BaseClientes[[#This Row],[tipoDeCliente]]="HIBRIDO","CONSULTORIA")</f>
        <v>CONSULTORIA</v>
      </c>
      <c r="S1299" s="68" t="s">
        <v>49</v>
      </c>
      <c r="T1299" s="68" t="s">
        <v>50</v>
      </c>
      <c r="U1299" s="68" t="s">
        <v>7020</v>
      </c>
      <c r="V1299" s="131">
        <v>5581994004171</v>
      </c>
      <c r="W1299" s="69">
        <v>45706</v>
      </c>
      <c r="X1299" s="157"/>
      <c r="Y1299" s="68" t="s">
        <v>3882</v>
      </c>
      <c r="Z1299" s="68" t="s">
        <v>7016</v>
      </c>
      <c r="AA1299" s="68" t="s">
        <v>3377</v>
      </c>
      <c r="AB1299" s="68" t="s">
        <v>3894</v>
      </c>
      <c r="AC1299" s="68"/>
      <c r="AD1299" s="68"/>
      <c r="AE1299" s="68" t="s">
        <v>176</v>
      </c>
      <c r="AF1299" s="72">
        <v>1</v>
      </c>
      <c r="AG1299" s="68">
        <v>10</v>
      </c>
      <c r="AH1299" s="68"/>
      <c r="AI1299" s="68"/>
      <c r="AJ1299" s="68"/>
      <c r="AK1299" s="68" t="str" cm="1">
        <f t="array" ref="AK12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9" s="157" t="s">
        <v>58</v>
      </c>
      <c r="AM1299" s="69"/>
    </row>
    <row r="1300" spans="1:39" ht="14.4" customHeight="1" x14ac:dyDescent="0.3">
      <c r="A1300" s="104">
        <v>1452</v>
      </c>
      <c r="B1300" s="104" t="s">
        <v>7567</v>
      </c>
      <c r="C1300" s="119">
        <v>23433</v>
      </c>
      <c r="D1300" s="119" t="s">
        <v>72</v>
      </c>
      <c r="E1300" s="168" t="str">
        <f t="shared" si="10"/>
        <v>040620251452</v>
      </c>
      <c r="F1300" s="104"/>
      <c r="G1300" s="104">
        <v>8863294</v>
      </c>
      <c r="H1300" s="104"/>
      <c r="I1300" s="68" t="s">
        <v>7568</v>
      </c>
      <c r="J1300" s="104" t="s">
        <v>7569</v>
      </c>
      <c r="K1300" s="186" t="s">
        <v>7570</v>
      </c>
      <c r="L1300" s="104" t="s">
        <v>7571</v>
      </c>
      <c r="M1300" s="104" t="s">
        <v>7567</v>
      </c>
      <c r="N1300" s="179">
        <v>5581999732884</v>
      </c>
      <c r="O1300" s="179"/>
      <c r="P1300" s="179"/>
      <c r="Q1300" s="104" t="s">
        <v>66</v>
      </c>
      <c r="R1300" s="104" t="str" cm="1">
        <f t="array" ref="R1300">_xlfn.IFS(BaseClientes[[#This Row],[tipoDeCliente]]="ADVISOR","ADVISOR",BaseClientes[[#This Row],[tipoDeCliente]]="FAMILIA","RETENCAO",BaseClientes[[#This Row],[tipoDeCliente]]="RETENCAO","RETENCAO",BaseClientes[[#This Row],[tipoDeCliente]]="NORMAL","CONSULTORIA",BaseClientes[[#This Row],[tipoDeCliente]]="HIBRIDO","CONSULTORIA")</f>
        <v>CONSULTORIA</v>
      </c>
      <c r="S1300" s="68" t="s">
        <v>49</v>
      </c>
      <c r="T1300" s="68" t="s">
        <v>50</v>
      </c>
      <c r="U1300" s="104" t="s">
        <v>7572</v>
      </c>
      <c r="V1300" s="179">
        <v>5581999732884</v>
      </c>
      <c r="W1300" s="119">
        <v>45812</v>
      </c>
      <c r="X1300" s="191"/>
      <c r="Y1300" s="104" t="s">
        <v>7130</v>
      </c>
      <c r="Z1300" s="104" t="s">
        <v>7571</v>
      </c>
      <c r="AA1300" s="104" t="s">
        <v>7567</v>
      </c>
      <c r="AB1300" s="68" t="s">
        <v>3893</v>
      </c>
      <c r="AC1300" s="104"/>
      <c r="AD1300" s="104"/>
      <c r="AE1300" s="68" t="s">
        <v>176</v>
      </c>
      <c r="AF1300" s="72">
        <v>1</v>
      </c>
      <c r="AG1300" s="68">
        <v>10</v>
      </c>
      <c r="AH1300" s="68" t="s">
        <v>54</v>
      </c>
      <c r="AI1300" s="68" t="s">
        <v>56</v>
      </c>
      <c r="AJ1300" s="68" t="s">
        <v>54</v>
      </c>
      <c r="AK1300" s="68" t="str" cm="1">
        <f t="array" ref="AK13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0" s="157" t="s">
        <v>58</v>
      </c>
      <c r="AM1300" s="119"/>
    </row>
    <row r="1301" spans="1:39" ht="14.4" customHeight="1" x14ac:dyDescent="0.3">
      <c r="A1301" s="104">
        <v>1453</v>
      </c>
      <c r="B1301" s="104" t="s">
        <v>7573</v>
      </c>
      <c r="C1301" s="119">
        <v>23472</v>
      </c>
      <c r="D1301" s="119" t="s">
        <v>40</v>
      </c>
      <c r="E1301" s="168" t="str">
        <f t="shared" si="10"/>
        <v>040620251453</v>
      </c>
      <c r="F1301" s="104">
        <v>538848</v>
      </c>
      <c r="G1301" s="104">
        <v>644858</v>
      </c>
      <c r="H1301" s="104"/>
      <c r="I1301" s="104" t="s">
        <v>7574</v>
      </c>
      <c r="J1301" s="104" t="s">
        <v>7575</v>
      </c>
      <c r="K1301" s="186" t="s">
        <v>7576</v>
      </c>
      <c r="L1301" s="104" t="s">
        <v>7577</v>
      </c>
      <c r="M1301" s="104" t="s">
        <v>7573</v>
      </c>
      <c r="N1301" s="179">
        <v>5581999720206</v>
      </c>
      <c r="O1301" s="179"/>
      <c r="P1301" s="179"/>
      <c r="Q1301" s="104" t="s">
        <v>66</v>
      </c>
      <c r="R1301" s="104" t="str" cm="1">
        <f t="array" ref="R1301">_xlfn.IFS(BaseClientes[[#This Row],[tipoDeCliente]]="ADVISOR","ADVISOR",BaseClientes[[#This Row],[tipoDeCliente]]="FAMILIA","RETENCAO",BaseClientes[[#This Row],[tipoDeCliente]]="RETENCAO","RETENCAO",BaseClientes[[#This Row],[tipoDeCliente]]="NORMAL","CONSULTORIA",BaseClientes[[#This Row],[tipoDeCliente]]="HIBRIDO","CONSULTORIA")</f>
        <v>CONSULTORIA</v>
      </c>
      <c r="S1301" s="68" t="s">
        <v>49</v>
      </c>
      <c r="T1301" s="68" t="s">
        <v>50</v>
      </c>
      <c r="U1301" s="104" t="s">
        <v>7572</v>
      </c>
      <c r="V1301" s="179">
        <v>5581999720206</v>
      </c>
      <c r="W1301" s="119">
        <v>45812</v>
      </c>
      <c r="X1301" s="191"/>
      <c r="Y1301" s="104" t="s">
        <v>7130</v>
      </c>
      <c r="Z1301" s="104" t="s">
        <v>7577</v>
      </c>
      <c r="AA1301" s="104" t="s">
        <v>7573</v>
      </c>
      <c r="AB1301" s="68" t="s">
        <v>3893</v>
      </c>
      <c r="AC1301" s="104"/>
      <c r="AD1301" s="104"/>
      <c r="AE1301" s="68" t="s">
        <v>176</v>
      </c>
      <c r="AF1301" s="72">
        <v>1</v>
      </c>
      <c r="AG1301" s="68">
        <v>10</v>
      </c>
      <c r="AH1301" s="68" t="s">
        <v>54</v>
      </c>
      <c r="AI1301" s="68" t="s">
        <v>56</v>
      </c>
      <c r="AJ1301" s="68" t="s">
        <v>54</v>
      </c>
      <c r="AK1301" s="68" t="str" cm="1">
        <f t="array" ref="AK13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1" s="157" t="s">
        <v>58</v>
      </c>
      <c r="AM1301" s="119"/>
    </row>
    <row r="1302" spans="1:39" ht="14.4" customHeight="1" x14ac:dyDescent="0.3">
      <c r="A1302" s="104">
        <v>1454</v>
      </c>
      <c r="B1302" s="104" t="s">
        <v>7579</v>
      </c>
      <c r="C1302" s="207">
        <v>21457</v>
      </c>
      <c r="D1302" s="119" t="s">
        <v>72</v>
      </c>
      <c r="E1302" s="168" t="str">
        <f t="shared" si="10"/>
        <v>050620251454</v>
      </c>
      <c r="F1302" s="104">
        <v>12165308</v>
      </c>
      <c r="G1302" s="104"/>
      <c r="H1302" s="104"/>
      <c r="I1302" s="68" t="s">
        <v>7580</v>
      </c>
      <c r="J1302" s="104" t="s">
        <v>7581</v>
      </c>
      <c r="K1302" s="186" t="s">
        <v>7582</v>
      </c>
      <c r="L1302" s="104" t="s">
        <v>7583</v>
      </c>
      <c r="M1302" s="104" t="s">
        <v>7579</v>
      </c>
      <c r="N1302" s="179">
        <v>5519996016742</v>
      </c>
      <c r="O1302" s="179"/>
      <c r="P1302" s="179"/>
      <c r="Q1302" s="104" t="s">
        <v>1749</v>
      </c>
      <c r="R1302" s="104" t="str" cm="1">
        <f t="array" ref="R1302">_xlfn.IFS(BaseClientes[[#This Row],[tipoDeCliente]]="ADVISOR","ADVISOR",BaseClientes[[#This Row],[tipoDeCliente]]="FAMILIA","RETENCAO",BaseClientes[[#This Row],[tipoDeCliente]]="RETENCAO","RETENCAO",BaseClientes[[#This Row],[tipoDeCliente]]="NORMAL","CONSULTORIA",BaseClientes[[#This Row],[tipoDeCliente]]="HIBRIDO","CONSULTORIA")</f>
        <v>CONSULTORIA</v>
      </c>
      <c r="S1302" s="104" t="s">
        <v>2799</v>
      </c>
      <c r="T1302" s="104" t="s">
        <v>185</v>
      </c>
      <c r="U1302" s="104" t="s">
        <v>7584</v>
      </c>
      <c r="V1302" s="179">
        <v>5519996016742</v>
      </c>
      <c r="W1302" s="119">
        <v>45813</v>
      </c>
      <c r="X1302" s="191"/>
      <c r="Y1302" s="104" t="s">
        <v>3663</v>
      </c>
      <c r="Z1302" s="104" t="s">
        <v>7583</v>
      </c>
      <c r="AA1302" s="68" t="s">
        <v>7579</v>
      </c>
      <c r="AB1302" s="104" t="s">
        <v>7585</v>
      </c>
      <c r="AC1302" s="104"/>
      <c r="AD1302" s="104"/>
      <c r="AE1302" s="68" t="s">
        <v>176</v>
      </c>
      <c r="AF1302" s="72">
        <v>1</v>
      </c>
      <c r="AG1302" s="68">
        <v>7</v>
      </c>
      <c r="AH1302" s="68" t="s">
        <v>54</v>
      </c>
      <c r="AI1302" s="68" t="s">
        <v>56</v>
      </c>
      <c r="AJ1302" s="68" t="s">
        <v>54</v>
      </c>
      <c r="AK1302" s="68" t="str" cm="1">
        <f t="array" ref="AK13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2" s="157" t="s">
        <v>58</v>
      </c>
      <c r="AM1302" s="119"/>
    </row>
    <row r="1303" spans="1:39" ht="14.4" customHeight="1" x14ac:dyDescent="0.3">
      <c r="A1303" s="104">
        <v>1455</v>
      </c>
      <c r="B1303" s="104" t="s">
        <v>7586</v>
      </c>
      <c r="C1303" s="119">
        <v>30464</v>
      </c>
      <c r="D1303" s="119" t="s">
        <v>6765</v>
      </c>
      <c r="E1303" s="168" t="str">
        <f t="shared" si="10"/>
        <v>060620251455</v>
      </c>
      <c r="F1303" s="104"/>
      <c r="G1303" s="104">
        <v>8651364</v>
      </c>
      <c r="H1303" s="104"/>
      <c r="I1303" s="68" t="s">
        <v>7587</v>
      </c>
      <c r="J1303" s="104" t="s">
        <v>425</v>
      </c>
      <c r="K1303" s="189" t="s">
        <v>7588</v>
      </c>
      <c r="L1303" s="104" t="s">
        <v>7589</v>
      </c>
      <c r="M1303" s="68" t="s">
        <v>416</v>
      </c>
      <c r="N1303" s="71">
        <v>5581982250060</v>
      </c>
      <c r="O1303" s="179"/>
      <c r="P1303" s="179"/>
      <c r="Q1303" s="104" t="s">
        <v>66</v>
      </c>
      <c r="R1303" s="104" t="str" cm="1">
        <f t="array" ref="R1303">_xlfn.IFS(BaseClientes[[#This Row],[tipoDeCliente]]="ADVISOR","ADVISOR",BaseClientes[[#This Row],[tipoDeCliente]]="FAMILIA","RETENCAO",BaseClientes[[#This Row],[tipoDeCliente]]="RETENCAO","RETENCAO",BaseClientes[[#This Row],[tipoDeCliente]]="NORMAL","CONSULTORIA",BaseClientes[[#This Row],[tipoDeCliente]]="HIBRIDO","CONSULTORIA")</f>
        <v>RETENCAO</v>
      </c>
      <c r="S1303" s="104"/>
      <c r="T1303" s="104"/>
      <c r="U1303" s="104"/>
      <c r="V1303" s="71">
        <v>5581982250060</v>
      </c>
      <c r="W1303" s="119">
        <v>45814</v>
      </c>
      <c r="X1303" s="191"/>
      <c r="Y1303" s="68" t="s">
        <v>3898</v>
      </c>
      <c r="Z1303" s="104" t="s">
        <v>3897</v>
      </c>
      <c r="AA1303" s="68" t="s">
        <v>410</v>
      </c>
      <c r="AB1303" s="104"/>
      <c r="AC1303" s="104"/>
      <c r="AD1303" s="104"/>
      <c r="AE1303" s="104" t="s">
        <v>68</v>
      </c>
      <c r="AF1303" s="180">
        <v>0</v>
      </c>
      <c r="AG1303" s="104"/>
      <c r="AH1303" s="104" t="s">
        <v>54</v>
      </c>
      <c r="AI1303" s="104" t="s">
        <v>54</v>
      </c>
      <c r="AJ1303" s="104" t="s">
        <v>54</v>
      </c>
      <c r="AK1303" s="104" t="str" cm="1">
        <f t="array" ref="AK13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3" s="191" t="s">
        <v>58</v>
      </c>
      <c r="AM1303" s="119"/>
    </row>
    <row r="1304" spans="1:39" ht="14.4" customHeight="1" x14ac:dyDescent="0.3">
      <c r="A1304" s="104">
        <v>1456</v>
      </c>
      <c r="B1304" s="104" t="s">
        <v>7590</v>
      </c>
      <c r="C1304" s="119">
        <v>28409</v>
      </c>
      <c r="D1304" s="119" t="s">
        <v>6765</v>
      </c>
      <c r="E1304" s="168" t="str">
        <f t="shared" si="10"/>
        <v>060620251456</v>
      </c>
      <c r="F1304" s="104"/>
      <c r="G1304" s="104">
        <v>8651271</v>
      </c>
      <c r="H1304" s="104"/>
      <c r="I1304" s="68" t="s">
        <v>7591</v>
      </c>
      <c r="J1304" s="104" t="s">
        <v>7592</v>
      </c>
      <c r="K1304" s="189" t="s">
        <v>7593</v>
      </c>
      <c r="L1304" s="104" t="s">
        <v>7594</v>
      </c>
      <c r="M1304" s="68" t="s">
        <v>416</v>
      </c>
      <c r="N1304" s="71">
        <v>5581982250060</v>
      </c>
      <c r="O1304" s="179"/>
      <c r="P1304" s="179"/>
      <c r="Q1304" s="104" t="s">
        <v>66</v>
      </c>
      <c r="R1304" s="104" t="str" cm="1">
        <f t="array" ref="R1304">_xlfn.IFS(BaseClientes[[#This Row],[tipoDeCliente]]="ADVISOR","ADVISOR",BaseClientes[[#This Row],[tipoDeCliente]]="FAMILIA","RETENCAO",BaseClientes[[#This Row],[tipoDeCliente]]="RETENCAO","RETENCAO",BaseClientes[[#This Row],[tipoDeCliente]]="NORMAL","CONSULTORIA",BaseClientes[[#This Row],[tipoDeCliente]]="HIBRIDO","CONSULTORIA")</f>
        <v>RETENCAO</v>
      </c>
      <c r="S1304" s="104"/>
      <c r="T1304" s="104"/>
      <c r="U1304" s="104"/>
      <c r="V1304" s="71">
        <v>5581982250060</v>
      </c>
      <c r="W1304" s="119">
        <v>45814</v>
      </c>
      <c r="X1304" s="191"/>
      <c r="Y1304" s="68" t="s">
        <v>3898</v>
      </c>
      <c r="Z1304" s="104" t="s">
        <v>3897</v>
      </c>
      <c r="AA1304" s="68" t="s">
        <v>410</v>
      </c>
      <c r="AB1304" s="104"/>
      <c r="AC1304" s="104"/>
      <c r="AD1304" s="104"/>
      <c r="AE1304" s="104" t="s">
        <v>68</v>
      </c>
      <c r="AF1304" s="180">
        <v>0</v>
      </c>
      <c r="AG1304" s="104"/>
      <c r="AH1304" s="104" t="s">
        <v>54</v>
      </c>
      <c r="AI1304" s="104" t="s">
        <v>54</v>
      </c>
      <c r="AJ1304" s="104" t="s">
        <v>54</v>
      </c>
      <c r="AK1304" s="104" t="str" cm="1">
        <f t="array" ref="AK13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4" s="191" t="s">
        <v>58</v>
      </c>
      <c r="AM1304" s="119"/>
    </row>
    <row r="1305" spans="1:39" ht="14.4" customHeight="1" x14ac:dyDescent="0.3">
      <c r="A1305" s="104">
        <v>1457</v>
      </c>
      <c r="B1305" s="104" t="s">
        <v>7562</v>
      </c>
      <c r="C1305" s="119">
        <v>30240</v>
      </c>
      <c r="D1305" s="119" t="s">
        <v>72</v>
      </c>
      <c r="E1305" s="168" t="str">
        <f t="shared" si="10"/>
        <v>020620251457</v>
      </c>
      <c r="F1305" s="104"/>
      <c r="G1305" s="104">
        <v>4694321</v>
      </c>
      <c r="H1305" s="104"/>
      <c r="I1305" s="68" t="s">
        <v>7563</v>
      </c>
      <c r="J1305" s="104" t="s">
        <v>7564</v>
      </c>
      <c r="K1305" s="186" t="s">
        <v>7565</v>
      </c>
      <c r="L1305" s="104" t="s">
        <v>7566</v>
      </c>
      <c r="M1305" s="104" t="s">
        <v>7562</v>
      </c>
      <c r="N1305" s="190">
        <v>5581999712332</v>
      </c>
      <c r="O1305" s="179"/>
      <c r="P1305" s="179"/>
      <c r="Q1305" s="104" t="s">
        <v>1749</v>
      </c>
      <c r="R1305" s="104" t="str" cm="1">
        <f t="array" ref="R1305">_xlfn.IFS(BaseClientes[[#This Row],[tipoDeCliente]]="ADVISOR","ADVISOR",BaseClientes[[#This Row],[tipoDeCliente]]="FAMILIA","RETENCAO",BaseClientes[[#This Row],[tipoDeCliente]]="RETENCAO","RETENCAO",BaseClientes[[#This Row],[tipoDeCliente]]="NORMAL","CONSULTORIA",BaseClientes[[#This Row],[tipoDeCliente]]="HIBRIDO","CONSULTORIA")</f>
        <v>CONSULTORIA</v>
      </c>
      <c r="S1305" s="68" t="s">
        <v>49</v>
      </c>
      <c r="T1305" s="68" t="s">
        <v>50</v>
      </c>
      <c r="U1305" s="104" t="s">
        <v>670</v>
      </c>
      <c r="V1305" s="190">
        <v>5581999712332</v>
      </c>
      <c r="W1305" s="119">
        <v>45810</v>
      </c>
      <c r="X1305" s="191"/>
      <c r="Y1305" s="104" t="s">
        <v>3778</v>
      </c>
      <c r="Z1305" s="104" t="s">
        <v>7566</v>
      </c>
      <c r="AA1305" s="104" t="s">
        <v>7562</v>
      </c>
      <c r="AB1305" s="68" t="s">
        <v>3893</v>
      </c>
      <c r="AC1305" s="104"/>
      <c r="AD1305" s="104"/>
      <c r="AE1305" s="68" t="s">
        <v>176</v>
      </c>
      <c r="AF1305" s="72">
        <v>1</v>
      </c>
      <c r="AG1305" s="68">
        <v>10</v>
      </c>
      <c r="AH1305" s="68" t="s">
        <v>54</v>
      </c>
      <c r="AI1305" s="68" t="s">
        <v>56</v>
      </c>
      <c r="AJ1305" s="68" t="s">
        <v>54</v>
      </c>
      <c r="AK1305" s="68" t="str" cm="1">
        <f t="array" ref="AK13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5" s="157" t="s">
        <v>58</v>
      </c>
      <c r="AM1305" s="119"/>
    </row>
    <row r="1306" spans="1:39" ht="14.4" customHeight="1" x14ac:dyDescent="0.3">
      <c r="A1306" s="104">
        <v>1458</v>
      </c>
      <c r="B1306" s="104" t="s">
        <v>7606</v>
      </c>
      <c r="C1306" s="119">
        <v>24284</v>
      </c>
      <c r="D1306" s="119" t="s">
        <v>72</v>
      </c>
      <c r="E1306" s="168" t="str">
        <f t="shared" si="10"/>
        <v>090620251458</v>
      </c>
      <c r="F1306" s="104">
        <v>2774787</v>
      </c>
      <c r="G1306" s="104"/>
      <c r="H1306" s="104"/>
      <c r="I1306" s="68" t="s">
        <v>7607</v>
      </c>
      <c r="J1306" s="104" t="s">
        <v>7608</v>
      </c>
      <c r="K1306" s="189" t="s">
        <v>7609</v>
      </c>
      <c r="L1306" s="104" t="s">
        <v>7610</v>
      </c>
      <c r="M1306" s="104" t="s">
        <v>7606</v>
      </c>
      <c r="N1306" s="190">
        <v>5581997778158</v>
      </c>
      <c r="O1306" s="179"/>
      <c r="P1306" s="179"/>
      <c r="Q1306" s="104" t="s">
        <v>1749</v>
      </c>
      <c r="R1306" s="104" t="str" cm="1">
        <f t="array" ref="R1306">_xlfn.IFS(BaseClientes[[#This Row],[tipoDeCliente]]="ADVISOR","ADVISOR",BaseClientes[[#This Row],[tipoDeCliente]]="FAMILIA","RETENCAO",BaseClientes[[#This Row],[tipoDeCliente]]="RETENCAO","RETENCAO",BaseClientes[[#This Row],[tipoDeCliente]]="NORMAL","CONSULTORIA",BaseClientes[[#This Row],[tipoDeCliente]]="HIBRIDO","CONSULTORIA")</f>
        <v>CONSULTORIA</v>
      </c>
      <c r="S1306" s="68" t="s">
        <v>49</v>
      </c>
      <c r="T1306" s="68" t="s">
        <v>50</v>
      </c>
      <c r="U1306" s="104" t="s">
        <v>7611</v>
      </c>
      <c r="V1306" s="190">
        <v>5581997778158</v>
      </c>
      <c r="W1306" s="119">
        <v>45817</v>
      </c>
      <c r="X1306" s="191"/>
      <c r="Y1306" s="104" t="s">
        <v>7216</v>
      </c>
      <c r="Z1306" s="104" t="s">
        <v>7610</v>
      </c>
      <c r="AA1306" s="104" t="s">
        <v>7606</v>
      </c>
      <c r="AB1306" s="104" t="s">
        <v>3894</v>
      </c>
      <c r="AC1306" s="104"/>
      <c r="AD1306" s="104"/>
      <c r="AE1306" s="120" t="s">
        <v>176</v>
      </c>
      <c r="AF1306" s="177">
        <v>1</v>
      </c>
      <c r="AG1306" s="120">
        <v>10</v>
      </c>
      <c r="AH1306" s="120" t="s">
        <v>54</v>
      </c>
      <c r="AI1306" s="120" t="s">
        <v>56</v>
      </c>
      <c r="AJ1306" s="120" t="s">
        <v>54</v>
      </c>
      <c r="AK1306" s="120" t="str" cm="1">
        <f t="array" ref="AK13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6" s="175" t="s">
        <v>58</v>
      </c>
      <c r="AM1306" s="119"/>
    </row>
    <row r="1307" spans="1:39" s="184" customFormat="1" ht="14.4" customHeight="1" x14ac:dyDescent="0.3">
      <c r="A1307" s="104">
        <v>1459</v>
      </c>
      <c r="B1307" s="104" t="s">
        <v>7595</v>
      </c>
      <c r="C1307" s="119">
        <v>45793</v>
      </c>
      <c r="D1307" s="119" t="s">
        <v>72</v>
      </c>
      <c r="E1307" s="168" t="str">
        <f t="shared" si="10"/>
        <v>090620251459</v>
      </c>
      <c r="F1307" s="104"/>
      <c r="G1307" s="104">
        <v>8856176</v>
      </c>
      <c r="H1307" s="104"/>
      <c r="I1307" s="68" t="s">
        <v>42</v>
      </c>
      <c r="J1307" s="104" t="s">
        <v>7596</v>
      </c>
      <c r="K1307" s="189" t="s">
        <v>4537</v>
      </c>
      <c r="L1307" s="104" t="s">
        <v>7597</v>
      </c>
      <c r="M1307" s="104" t="s">
        <v>7595</v>
      </c>
      <c r="N1307" s="71">
        <v>5581996700134</v>
      </c>
      <c r="O1307" s="179"/>
      <c r="P1307" s="179"/>
      <c r="Q1307" s="104" t="s">
        <v>1749</v>
      </c>
      <c r="R1307" s="104" t="str" cm="1">
        <f t="array" ref="R1307">_xlfn.IFS(BaseClientes[[#This Row],[tipoDeCliente]]="ADVISOR","ADVISOR",BaseClientes[[#This Row],[tipoDeCliente]]="FAMILIA","RETENCAO",BaseClientes[[#This Row],[tipoDeCliente]]="RETENCAO","RETENCAO",BaseClientes[[#This Row],[tipoDeCliente]]="NORMAL","CONSULTORIA",BaseClientes[[#This Row],[tipoDeCliente]]="HIBRIDO","CONSULTORIA")</f>
        <v>CONSULTORIA</v>
      </c>
      <c r="S1307" s="104" t="s">
        <v>49</v>
      </c>
      <c r="T1307" s="68" t="s">
        <v>50</v>
      </c>
      <c r="U1307" s="68" t="s">
        <v>4574</v>
      </c>
      <c r="V1307" s="71">
        <v>5581996700134</v>
      </c>
      <c r="W1307" s="119">
        <v>45817</v>
      </c>
      <c r="X1307" s="191"/>
      <c r="Y1307" s="104" t="s">
        <v>3640</v>
      </c>
      <c r="Z1307" s="104" t="s">
        <v>4840</v>
      </c>
      <c r="AA1307" s="68" t="s">
        <v>3481</v>
      </c>
      <c r="AB1307" s="104" t="s">
        <v>151</v>
      </c>
      <c r="AC1307" s="104"/>
      <c r="AD1307" s="104"/>
      <c r="AE1307" s="104" t="s">
        <v>176</v>
      </c>
      <c r="AF1307" s="180">
        <v>1</v>
      </c>
      <c r="AG1307" s="68" t="s">
        <v>3059</v>
      </c>
      <c r="AH1307" s="104" t="s">
        <v>54</v>
      </c>
      <c r="AI1307" s="104" t="s">
        <v>56</v>
      </c>
      <c r="AJ1307" s="104" t="s">
        <v>54</v>
      </c>
      <c r="AK1307" s="104" t="str" cm="1">
        <f t="array" ref="AK13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7" s="191" t="s">
        <v>58</v>
      </c>
      <c r="AM1307" s="119"/>
    </row>
    <row r="1308" spans="1:39" ht="14.4" customHeight="1" x14ac:dyDescent="0.3">
      <c r="A1308" s="185">
        <v>1460</v>
      </c>
      <c r="B1308" s="185" t="s">
        <v>7612</v>
      </c>
      <c r="C1308" s="206">
        <v>34897</v>
      </c>
      <c r="D1308" s="206" t="s">
        <v>72</v>
      </c>
      <c r="E1308" s="168" t="str">
        <f t="shared" si="10"/>
        <v>100620251460</v>
      </c>
      <c r="F1308" s="185">
        <v>2466681</v>
      </c>
      <c r="G1308" s="185"/>
      <c r="H1308" s="185"/>
      <c r="I1308" s="68" t="s">
        <v>7613</v>
      </c>
      <c r="J1308" s="185" t="s">
        <v>7614</v>
      </c>
      <c r="K1308" s="210" t="s">
        <v>7615</v>
      </c>
      <c r="L1308" s="185" t="s">
        <v>7616</v>
      </c>
      <c r="M1308" s="185" t="s">
        <v>7612</v>
      </c>
      <c r="N1308" s="212">
        <v>5581997413079</v>
      </c>
      <c r="O1308" s="208" t="s">
        <v>65</v>
      </c>
      <c r="P1308" s="208"/>
      <c r="Q1308" s="185" t="s">
        <v>66</v>
      </c>
      <c r="R1308" s="185" t="str" cm="1">
        <f t="array" ref="R1308">_xlfn.IFS(BaseClientes[[#This Row],[tipoDeCliente]]="ADVISOR","ADVISOR",BaseClientes[[#This Row],[tipoDeCliente]]="FAMILIA","RETENCAO",BaseClientes[[#This Row],[tipoDeCliente]]="RETENCAO","RETENCAO",BaseClientes[[#This Row],[tipoDeCliente]]="NORMAL","CONSULTORIA",BaseClientes[[#This Row],[tipoDeCliente]]="HIBRIDO","CONSULTORIA")</f>
        <v>RETENCAO</v>
      </c>
      <c r="S1308" s="185" t="s">
        <v>49</v>
      </c>
      <c r="T1308" s="68" t="s">
        <v>50</v>
      </c>
      <c r="U1308" s="185" t="s">
        <v>6899</v>
      </c>
      <c r="V1308" s="212">
        <v>5581997413079</v>
      </c>
      <c r="W1308" s="206">
        <v>45818</v>
      </c>
      <c r="X1308" s="192"/>
      <c r="Y1308" s="185" t="s">
        <v>1363</v>
      </c>
      <c r="Z1308" s="185" t="s">
        <v>1360</v>
      </c>
      <c r="AA1308" s="120" t="s">
        <v>1358</v>
      </c>
      <c r="AB1308" s="185" t="s">
        <v>3902</v>
      </c>
      <c r="AC1308" s="185"/>
      <c r="AD1308" s="185"/>
      <c r="AE1308" s="185" t="s">
        <v>68</v>
      </c>
      <c r="AF1308" s="217">
        <v>0</v>
      </c>
      <c r="AG1308" s="185"/>
      <c r="AH1308" s="185" t="s">
        <v>54</v>
      </c>
      <c r="AI1308" s="185" t="s">
        <v>56</v>
      </c>
      <c r="AJ1308" s="185" t="s">
        <v>54</v>
      </c>
      <c r="AK1308" s="185" t="str" cm="1">
        <f t="array" ref="AK13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8" s="192" t="s">
        <v>58</v>
      </c>
      <c r="AM1308" s="206"/>
    </row>
    <row r="1309" spans="1:39" ht="14.4" customHeight="1" x14ac:dyDescent="0.3">
      <c r="A1309" s="104">
        <v>1461</v>
      </c>
      <c r="B1309" s="104" t="s">
        <v>7598</v>
      </c>
      <c r="C1309" s="119">
        <v>27936</v>
      </c>
      <c r="D1309" s="206" t="s">
        <v>72</v>
      </c>
      <c r="E1309" s="168" t="str">
        <f t="shared" si="10"/>
        <v>090620251461</v>
      </c>
      <c r="F1309" s="104">
        <v>3494074</v>
      </c>
      <c r="G1309" s="104"/>
      <c r="H1309" s="104"/>
      <c r="I1309" s="68" t="s">
        <v>7599</v>
      </c>
      <c r="J1309" s="104" t="s">
        <v>7600</v>
      </c>
      <c r="K1309" s="189" t="s">
        <v>7601</v>
      </c>
      <c r="L1309" s="104" t="s">
        <v>7602</v>
      </c>
      <c r="M1309" s="104" t="s">
        <v>7598</v>
      </c>
      <c r="N1309" s="190">
        <v>5511941323095</v>
      </c>
      <c r="O1309" s="179"/>
      <c r="P1309" s="179"/>
      <c r="Q1309" s="185" t="s">
        <v>66</v>
      </c>
      <c r="R1309" s="104" t="str" cm="1">
        <f t="array" ref="R1309">_xlfn.IFS(BaseClientes[[#This Row],[tipoDeCliente]]="ADVISOR","ADVISOR",BaseClientes[[#This Row],[tipoDeCliente]]="FAMILIA","RETENCAO",BaseClientes[[#This Row],[tipoDeCliente]]="RETENCAO","RETENCAO",BaseClientes[[#This Row],[tipoDeCliente]]="NORMAL","CONSULTORIA",BaseClientes[[#This Row],[tipoDeCliente]]="HIBRIDO","CONSULTORIA")</f>
        <v>CONSULTORIA</v>
      </c>
      <c r="S1309" s="104" t="s">
        <v>2799</v>
      </c>
      <c r="T1309" s="104" t="s">
        <v>185</v>
      </c>
      <c r="U1309" s="104" t="s">
        <v>7603</v>
      </c>
      <c r="V1309" s="190">
        <v>5511941323095</v>
      </c>
      <c r="W1309" s="119">
        <v>45817</v>
      </c>
      <c r="X1309" s="191"/>
      <c r="Y1309" s="104" t="s">
        <v>7604</v>
      </c>
      <c r="Z1309" s="104" t="s">
        <v>7602</v>
      </c>
      <c r="AA1309" s="104" t="s">
        <v>7598</v>
      </c>
      <c r="AB1309" s="104" t="s">
        <v>1416</v>
      </c>
      <c r="AC1309" s="104"/>
      <c r="AD1309" s="104"/>
      <c r="AE1309" s="68" t="s">
        <v>176</v>
      </c>
      <c r="AF1309" s="72">
        <v>1</v>
      </c>
      <c r="AG1309" s="68">
        <v>10</v>
      </c>
      <c r="AH1309" s="68" t="s">
        <v>54</v>
      </c>
      <c r="AI1309" s="68" t="s">
        <v>56</v>
      </c>
      <c r="AJ1309" s="68" t="s">
        <v>54</v>
      </c>
      <c r="AK1309" s="68" t="str" cm="1">
        <f t="array" ref="AK13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9" s="157" t="s">
        <v>58</v>
      </c>
      <c r="AM1309" s="119"/>
    </row>
    <row r="1310" spans="1:39" ht="14.4" customHeight="1" x14ac:dyDescent="0.3">
      <c r="A1310" s="104">
        <v>1462</v>
      </c>
      <c r="B1310" s="104" t="s">
        <v>7617</v>
      </c>
      <c r="C1310" s="119">
        <v>30313</v>
      </c>
      <c r="D1310" s="119" t="s">
        <v>40</v>
      </c>
      <c r="E1310" s="168" t="str">
        <f t="shared" si="10"/>
        <v>100620251462</v>
      </c>
      <c r="F1310" s="104">
        <v>3669894</v>
      </c>
      <c r="G1310" s="104"/>
      <c r="H1310" s="104"/>
      <c r="I1310" s="68" t="s">
        <v>7618</v>
      </c>
      <c r="J1310" s="104" t="s">
        <v>7619</v>
      </c>
      <c r="K1310" s="189" t="s">
        <v>7620</v>
      </c>
      <c r="L1310" s="104" t="s">
        <v>7621</v>
      </c>
      <c r="M1310" s="104" t="s">
        <v>7617</v>
      </c>
      <c r="N1310" s="190">
        <v>5571982997066</v>
      </c>
      <c r="O1310" s="179"/>
      <c r="P1310" s="179"/>
      <c r="Q1310" s="104" t="s">
        <v>7234</v>
      </c>
      <c r="R1310" s="104" t="str" cm="1">
        <f t="array" ref="R1310">_xlfn.IFS(BaseClientes[[#This Row],[tipoDeCliente]]="ADVISOR","ADVISOR",BaseClientes[[#This Row],[tipoDeCliente]]="FAMILIA","RETENCAO",BaseClientes[[#This Row],[tipoDeCliente]]="RETENCAO","RETENCAO",BaseClientes[[#This Row],[tipoDeCliente]]="NORMAL","CONSULTORIA",BaseClientes[[#This Row],[tipoDeCliente]]="HIBRIDO","CONSULTORIA")</f>
        <v>CONSULTORIA</v>
      </c>
      <c r="S1310" s="104" t="s">
        <v>406</v>
      </c>
      <c r="T1310" s="104" t="s">
        <v>407</v>
      </c>
      <c r="U1310" s="104" t="s">
        <v>7622</v>
      </c>
      <c r="V1310" s="190">
        <v>5571982997066</v>
      </c>
      <c r="W1310" s="119">
        <v>45818</v>
      </c>
      <c r="X1310" s="191"/>
      <c r="Y1310" s="104" t="s">
        <v>977</v>
      </c>
      <c r="Z1310" s="104" t="s">
        <v>7621</v>
      </c>
      <c r="AA1310" s="104" t="s">
        <v>7617</v>
      </c>
      <c r="AB1310" s="104" t="s">
        <v>7623</v>
      </c>
      <c r="AC1310" s="104"/>
      <c r="AD1310" s="104"/>
      <c r="AE1310" s="68" t="s">
        <v>176</v>
      </c>
      <c r="AF1310" s="72">
        <v>1</v>
      </c>
      <c r="AG1310" s="68">
        <v>10</v>
      </c>
      <c r="AH1310" s="68" t="s">
        <v>54</v>
      </c>
      <c r="AI1310" s="68" t="s">
        <v>56</v>
      </c>
      <c r="AJ1310" s="68" t="s">
        <v>54</v>
      </c>
      <c r="AK1310" s="68" t="str" cm="1">
        <f t="array" ref="AK13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0" s="157" t="s">
        <v>58</v>
      </c>
      <c r="AM1310" s="119"/>
    </row>
    <row r="1311" spans="1:39" ht="14.4" customHeight="1" x14ac:dyDescent="0.3">
      <c r="A1311" s="104">
        <v>1463</v>
      </c>
      <c r="B1311" s="104" t="s">
        <v>7632</v>
      </c>
      <c r="C1311" s="119">
        <v>25094</v>
      </c>
      <c r="D1311" s="119" t="s">
        <v>40</v>
      </c>
      <c r="E1311" s="168" t="str">
        <f t="shared" si="10"/>
        <v>120620251463</v>
      </c>
      <c r="F1311" s="104"/>
      <c r="G1311" s="104">
        <v>8877869</v>
      </c>
      <c r="H1311" s="104"/>
      <c r="I1311" s="68" t="s">
        <v>7633</v>
      </c>
      <c r="J1311" s="104" t="s">
        <v>7634</v>
      </c>
      <c r="K1311" s="189" t="s">
        <v>7635</v>
      </c>
      <c r="L1311" s="104" t="s">
        <v>7636</v>
      </c>
      <c r="M1311" s="104" t="s">
        <v>7632</v>
      </c>
      <c r="N1311" s="190">
        <v>5511999828003</v>
      </c>
      <c r="O1311" s="179"/>
      <c r="P1311" s="179"/>
      <c r="Q1311" s="104" t="s">
        <v>1749</v>
      </c>
      <c r="R1311" s="104" t="str" cm="1">
        <f t="array" ref="R1311">_xlfn.IFS(BaseClientes[[#This Row],[tipoDeCliente]]="ADVISOR","ADVISOR",BaseClientes[[#This Row],[tipoDeCliente]]="FAMILIA","RETENCAO",BaseClientes[[#This Row],[tipoDeCliente]]="RETENCAO","RETENCAO",BaseClientes[[#This Row],[tipoDeCliente]]="NORMAL","CONSULTORIA",BaseClientes[[#This Row],[tipoDeCliente]]="HIBRIDO","CONSULTORIA")</f>
        <v>CONSULTORIA</v>
      </c>
      <c r="S1311" s="104" t="s">
        <v>2799</v>
      </c>
      <c r="T1311" s="104" t="s">
        <v>185</v>
      </c>
      <c r="U1311" s="104" t="s">
        <v>7637</v>
      </c>
      <c r="V1311" s="190">
        <v>5511999828003</v>
      </c>
      <c r="W1311" s="119">
        <v>45820</v>
      </c>
      <c r="X1311" s="191"/>
      <c r="Y1311" s="104" t="s">
        <v>7638</v>
      </c>
      <c r="Z1311" s="104" t="s">
        <v>7636</v>
      </c>
      <c r="AA1311" s="104" t="s">
        <v>7632</v>
      </c>
      <c r="AB1311" s="104" t="s">
        <v>4060</v>
      </c>
      <c r="AC1311" s="104"/>
      <c r="AD1311" s="104"/>
      <c r="AE1311" s="68" t="s">
        <v>176</v>
      </c>
      <c r="AF1311" s="72">
        <v>1</v>
      </c>
      <c r="AG1311" s="68">
        <v>10</v>
      </c>
      <c r="AH1311" s="68" t="s">
        <v>54</v>
      </c>
      <c r="AI1311" s="68" t="s">
        <v>56</v>
      </c>
      <c r="AJ1311" s="68" t="s">
        <v>54</v>
      </c>
      <c r="AK1311" s="68" t="str" cm="1">
        <f t="array" ref="AK13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1" s="157" t="s">
        <v>58</v>
      </c>
      <c r="AM1311" s="119"/>
    </row>
    <row r="1312" spans="1:39" ht="14.4" customHeight="1" x14ac:dyDescent="0.3">
      <c r="A1312" s="104">
        <v>1464</v>
      </c>
      <c r="B1312" s="104" t="s">
        <v>7625</v>
      </c>
      <c r="C1312" s="119">
        <v>32133</v>
      </c>
      <c r="D1312" s="206" t="s">
        <v>72</v>
      </c>
      <c r="E1312" s="168" t="str">
        <f t="shared" si="10"/>
        <v>100620251464</v>
      </c>
      <c r="F1312" s="104"/>
      <c r="G1312" s="104">
        <v>9042164</v>
      </c>
      <c r="H1312" s="104"/>
      <c r="I1312" s="68" t="s">
        <v>7626</v>
      </c>
      <c r="J1312" s="104" t="s">
        <v>7627</v>
      </c>
      <c r="K1312" s="189" t="s">
        <v>7628</v>
      </c>
      <c r="L1312" s="104" t="s">
        <v>7629</v>
      </c>
      <c r="M1312" s="104" t="s">
        <v>7625</v>
      </c>
      <c r="N1312" s="190">
        <v>5581999269487</v>
      </c>
      <c r="O1312" s="179"/>
      <c r="P1312" s="179"/>
      <c r="Q1312" s="104" t="s">
        <v>7234</v>
      </c>
      <c r="R1312" s="104" t="str" cm="1">
        <f t="array" ref="R1312">_xlfn.IFS(BaseClientes[[#This Row],[tipoDeCliente]]="ADVISOR","ADVISOR",BaseClientes[[#This Row],[tipoDeCliente]]="FAMILIA","RETENCAO",BaseClientes[[#This Row],[tipoDeCliente]]="RETENCAO","RETENCAO",BaseClientes[[#This Row],[tipoDeCliente]]="NORMAL","CONSULTORIA",BaseClientes[[#This Row],[tipoDeCliente]]="HIBRIDO","CONSULTORIA")</f>
        <v>CONSULTORIA</v>
      </c>
      <c r="S1312" s="104" t="s">
        <v>49</v>
      </c>
      <c r="T1312" s="68" t="s">
        <v>50</v>
      </c>
      <c r="U1312" s="104" t="s">
        <v>7630</v>
      </c>
      <c r="V1312" s="190">
        <v>5581999269487</v>
      </c>
      <c r="W1312" s="119">
        <v>45818</v>
      </c>
      <c r="X1312" s="191"/>
      <c r="Y1312" s="104" t="s">
        <v>7631</v>
      </c>
      <c r="Z1312" s="104" t="s">
        <v>7629</v>
      </c>
      <c r="AA1312" s="104" t="s">
        <v>7625</v>
      </c>
      <c r="AB1312" s="68" t="s">
        <v>3893</v>
      </c>
      <c r="AC1312" s="104"/>
      <c r="AD1312" s="104"/>
      <c r="AE1312" s="68" t="s">
        <v>176</v>
      </c>
      <c r="AF1312" s="72">
        <v>1</v>
      </c>
      <c r="AG1312" s="104" t="s">
        <v>7443</v>
      </c>
      <c r="AH1312" s="68" t="s">
        <v>54</v>
      </c>
      <c r="AI1312" s="68" t="s">
        <v>56</v>
      </c>
      <c r="AJ1312" s="68" t="s">
        <v>54</v>
      </c>
      <c r="AK1312" s="68" t="str" cm="1">
        <f t="array" ref="AK13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2" s="157" t="s">
        <v>58</v>
      </c>
      <c r="AM1312" s="119"/>
    </row>
    <row r="1313" spans="1:39" ht="14.4" customHeight="1" x14ac:dyDescent="0.3">
      <c r="A1313" s="104">
        <v>1465</v>
      </c>
      <c r="B1313" s="104" t="s">
        <v>7573</v>
      </c>
      <c r="C1313" s="119">
        <v>23472</v>
      </c>
      <c r="D1313" s="119" t="s">
        <v>40</v>
      </c>
      <c r="E1313" s="168" t="str">
        <f t="shared" si="10"/>
        <v>040620251465</v>
      </c>
      <c r="F1313" s="104"/>
      <c r="G1313" s="104">
        <v>5473260</v>
      </c>
      <c r="H1313" s="104"/>
      <c r="I1313" s="68"/>
      <c r="J1313" s="104" t="s">
        <v>7575</v>
      </c>
      <c r="K1313" s="186" t="s">
        <v>7576</v>
      </c>
      <c r="L1313" s="104" t="s">
        <v>7578</v>
      </c>
      <c r="M1313" s="104" t="s">
        <v>7573</v>
      </c>
      <c r="N1313" s="179">
        <v>5581999720206</v>
      </c>
      <c r="O1313" s="179"/>
      <c r="P1313" s="179"/>
      <c r="Q1313" s="104" t="s">
        <v>66</v>
      </c>
      <c r="R1313" s="104" t="str" cm="1">
        <f t="array" ref="R1313">_xlfn.IFS(BaseClientes[[#This Row],[tipoDeCliente]]="ADVISOR","ADVISOR",BaseClientes[[#This Row],[tipoDeCliente]]="FAMILIA","RETENCAO",BaseClientes[[#This Row],[tipoDeCliente]]="RETENCAO","RETENCAO",BaseClientes[[#This Row],[tipoDeCliente]]="NORMAL","CONSULTORIA",BaseClientes[[#This Row],[tipoDeCliente]]="HIBRIDO","CONSULTORIA")</f>
        <v>CONSULTORIA</v>
      </c>
      <c r="S1313" s="68" t="s">
        <v>49</v>
      </c>
      <c r="T1313" s="68" t="s">
        <v>50</v>
      </c>
      <c r="U1313" s="104" t="s">
        <v>7572</v>
      </c>
      <c r="V1313" s="179">
        <v>5581999720206</v>
      </c>
      <c r="W1313" s="119">
        <v>45812</v>
      </c>
      <c r="X1313" s="191"/>
      <c r="Y1313" s="104" t="s">
        <v>7130</v>
      </c>
      <c r="Z1313" s="104" t="s">
        <v>7577</v>
      </c>
      <c r="AA1313" s="104" t="s">
        <v>7573</v>
      </c>
      <c r="AB1313" s="68" t="s">
        <v>3893</v>
      </c>
      <c r="AC1313" s="104"/>
      <c r="AD1313" s="104"/>
      <c r="AE1313" s="104" t="s">
        <v>176</v>
      </c>
      <c r="AF1313" s="180">
        <v>1</v>
      </c>
      <c r="AG1313" s="104">
        <v>10</v>
      </c>
      <c r="AH1313" s="104" t="s">
        <v>54</v>
      </c>
      <c r="AI1313" s="104" t="s">
        <v>56</v>
      </c>
      <c r="AJ1313" s="104" t="s">
        <v>54</v>
      </c>
      <c r="AK1313" s="104" t="str" cm="1">
        <f t="array" ref="AK13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3" s="191" t="s">
        <v>58</v>
      </c>
      <c r="AM1313" s="119"/>
    </row>
    <row r="1314" spans="1:39" ht="14.4" customHeight="1" x14ac:dyDescent="0.3">
      <c r="A1314" s="104">
        <v>1466</v>
      </c>
      <c r="B1314" s="104" t="s">
        <v>7556</v>
      </c>
      <c r="C1314" s="119">
        <v>22348</v>
      </c>
      <c r="D1314" s="206" t="s">
        <v>72</v>
      </c>
      <c r="E1314" s="179" t="str">
        <f t="shared" si="10"/>
        <v>020620251466</v>
      </c>
      <c r="F1314" s="104">
        <v>4938670</v>
      </c>
      <c r="G1314" s="104"/>
      <c r="H1314" s="104"/>
      <c r="I1314" s="68" t="s">
        <v>7557</v>
      </c>
      <c r="J1314" s="104" t="s">
        <v>7558</v>
      </c>
      <c r="K1314" s="186" t="s">
        <v>7559</v>
      </c>
      <c r="L1314" s="104" t="s">
        <v>7560</v>
      </c>
      <c r="M1314" s="104" t="s">
        <v>7561</v>
      </c>
      <c r="N1314" s="190">
        <v>5581999048282</v>
      </c>
      <c r="O1314" s="179"/>
      <c r="P1314" s="179"/>
      <c r="Q1314" s="104" t="s">
        <v>66</v>
      </c>
      <c r="R1314" s="104" t="str" cm="1">
        <f t="array" ref="R1314">_xlfn.IFS(BaseClientes[[#This Row],[tipoDeCliente]]="ADVISOR","ADVISOR",BaseClientes[[#This Row],[tipoDeCliente]]="FAMILIA","RETENCAO",BaseClientes[[#This Row],[tipoDeCliente]]="RETENCAO","RETENCAO",BaseClientes[[#This Row],[tipoDeCliente]]="NORMAL","CONSULTORIA",BaseClientes[[#This Row],[tipoDeCliente]]="HIBRIDO","CONSULTORIA")</f>
        <v>CONSULTORIA</v>
      </c>
      <c r="S1314" s="104" t="s">
        <v>49</v>
      </c>
      <c r="T1314" s="68" t="s">
        <v>50</v>
      </c>
      <c r="U1314" s="104" t="s">
        <v>5273</v>
      </c>
      <c r="V1314" s="190">
        <v>5581999048282</v>
      </c>
      <c r="W1314" s="119">
        <v>45810</v>
      </c>
      <c r="X1314" s="191"/>
      <c r="Y1314" s="104" t="s">
        <v>4266</v>
      </c>
      <c r="Z1314" s="104" t="s">
        <v>7555</v>
      </c>
      <c r="AA1314" s="104" t="s">
        <v>7561</v>
      </c>
      <c r="AB1314" s="104" t="s">
        <v>4064</v>
      </c>
      <c r="AC1314" s="104"/>
      <c r="AD1314" s="104"/>
      <c r="AE1314" s="104" t="s">
        <v>176</v>
      </c>
      <c r="AF1314" s="180">
        <v>1</v>
      </c>
      <c r="AG1314" s="104">
        <v>10</v>
      </c>
      <c r="AH1314" s="104" t="s">
        <v>54</v>
      </c>
      <c r="AI1314" s="104" t="s">
        <v>56</v>
      </c>
      <c r="AJ1314" s="104" t="s">
        <v>54</v>
      </c>
      <c r="AK1314" s="104" t="str" cm="1">
        <f t="array" ref="AK13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4" s="191" t="s">
        <v>58</v>
      </c>
      <c r="AM1314" s="119"/>
    </row>
    <row r="1315" spans="1:39" ht="14.4" customHeight="1" x14ac:dyDescent="0.3">
      <c r="A1315" s="104">
        <v>1467</v>
      </c>
      <c r="B1315" s="104" t="s">
        <v>7551</v>
      </c>
      <c r="C1315" s="119">
        <v>33361</v>
      </c>
      <c r="D1315" s="119" t="s">
        <v>72</v>
      </c>
      <c r="E1315" s="168" t="str">
        <f t="shared" si="10"/>
        <v>020620251467</v>
      </c>
      <c r="F1315" s="104">
        <v>8129261</v>
      </c>
      <c r="G1315" s="104"/>
      <c r="H1315" s="104"/>
      <c r="I1315" s="68" t="s">
        <v>7552</v>
      </c>
      <c r="J1315" s="104" t="s">
        <v>7553</v>
      </c>
      <c r="K1315" s="186" t="s">
        <v>7554</v>
      </c>
      <c r="L1315" s="104" t="s">
        <v>7555</v>
      </c>
      <c r="M1315" s="104" t="s">
        <v>7551</v>
      </c>
      <c r="N1315" s="190">
        <v>5581999272225</v>
      </c>
      <c r="O1315" s="179" t="s">
        <v>106</v>
      </c>
      <c r="P1315" s="179"/>
      <c r="Q1315" s="104" t="s">
        <v>66</v>
      </c>
      <c r="R1315" s="104" t="str" cm="1">
        <f t="array" ref="R1315">_xlfn.IFS(BaseClientes[[#This Row],[tipoDeCliente]]="ADVISOR","ADVISOR",BaseClientes[[#This Row],[tipoDeCliente]]="FAMILIA","RETENCAO",BaseClientes[[#This Row],[tipoDeCliente]]="RETENCAO","RETENCAO",BaseClientes[[#This Row],[tipoDeCliente]]="NORMAL","CONSULTORIA",BaseClientes[[#This Row],[tipoDeCliente]]="HIBRIDO","CONSULTORIA")</f>
        <v>CONSULTORIA</v>
      </c>
      <c r="S1315" s="104" t="s">
        <v>49</v>
      </c>
      <c r="T1315" s="68" t="s">
        <v>50</v>
      </c>
      <c r="U1315" s="104" t="s">
        <v>6118</v>
      </c>
      <c r="V1315" s="190">
        <v>5581999272225</v>
      </c>
      <c r="W1315" s="119">
        <v>45810</v>
      </c>
      <c r="X1315" s="191"/>
      <c r="Y1315" s="104" t="s">
        <v>4266</v>
      </c>
      <c r="Z1315" s="104" t="s">
        <v>7555</v>
      </c>
      <c r="AA1315" s="104" t="s">
        <v>7551</v>
      </c>
      <c r="AB1315" s="104" t="s">
        <v>3920</v>
      </c>
      <c r="AC1315" s="104"/>
      <c r="AD1315" s="104"/>
      <c r="AE1315" s="104" t="s">
        <v>176</v>
      </c>
      <c r="AF1315" s="180">
        <v>1</v>
      </c>
      <c r="AG1315" s="104">
        <v>10</v>
      </c>
      <c r="AH1315" s="104" t="s">
        <v>54</v>
      </c>
      <c r="AI1315" s="104" t="s">
        <v>56</v>
      </c>
      <c r="AJ1315" s="104" t="s">
        <v>54</v>
      </c>
      <c r="AK1315" s="104" t="str" cm="1">
        <f t="array" ref="AK13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5" s="191" t="s">
        <v>58</v>
      </c>
      <c r="AM1315" s="119"/>
    </row>
    <row r="1316" spans="1:39" ht="15" customHeight="1" x14ac:dyDescent="0.3">
      <c r="A1316" s="104">
        <v>1468</v>
      </c>
      <c r="B1316" s="104" t="s">
        <v>7598</v>
      </c>
      <c r="C1316" s="119">
        <v>27936</v>
      </c>
      <c r="D1316" s="206" t="s">
        <v>72</v>
      </c>
      <c r="E1316" s="208" t="str">
        <f t="shared" si="10"/>
        <v>090620251468</v>
      </c>
      <c r="F1316" s="104">
        <v>7223457</v>
      </c>
      <c r="G1316" s="104">
        <v>9165191</v>
      </c>
      <c r="H1316" s="104"/>
      <c r="I1316" s="68" t="s">
        <v>7605</v>
      </c>
      <c r="J1316" s="104" t="s">
        <v>7600</v>
      </c>
      <c r="K1316" s="189" t="s">
        <v>7601</v>
      </c>
      <c r="L1316" s="104" t="s">
        <v>7602</v>
      </c>
      <c r="M1316" s="104" t="s">
        <v>7598</v>
      </c>
      <c r="N1316" s="190">
        <v>5511941323095</v>
      </c>
      <c r="O1316" s="179"/>
      <c r="P1316" s="179"/>
      <c r="Q1316" s="185" t="s">
        <v>66</v>
      </c>
      <c r="R1316" s="104" t="str" cm="1">
        <f t="array" ref="R1316">_xlfn.IFS(BaseClientes[[#This Row],[tipoDeCliente]]="ADVISOR","ADVISOR",BaseClientes[[#This Row],[tipoDeCliente]]="FAMILIA","RETENCAO",BaseClientes[[#This Row],[tipoDeCliente]]="RETENCAO","RETENCAO",BaseClientes[[#This Row],[tipoDeCliente]]="NORMAL","CONSULTORIA",BaseClientes[[#This Row],[tipoDeCliente]]="HIBRIDO","CONSULTORIA")</f>
        <v>CONSULTORIA</v>
      </c>
      <c r="S1316" s="104" t="s">
        <v>2799</v>
      </c>
      <c r="T1316" s="104" t="s">
        <v>185</v>
      </c>
      <c r="U1316" s="104" t="s">
        <v>7603</v>
      </c>
      <c r="V1316" s="190">
        <v>5511941323095</v>
      </c>
      <c r="W1316" s="119">
        <v>45817</v>
      </c>
      <c r="X1316" s="191"/>
      <c r="Y1316" s="104" t="s">
        <v>7604</v>
      </c>
      <c r="Z1316" s="104" t="s">
        <v>7602</v>
      </c>
      <c r="AA1316" s="104" t="s">
        <v>7598</v>
      </c>
      <c r="AB1316" s="104" t="s">
        <v>1416</v>
      </c>
      <c r="AC1316" s="104"/>
      <c r="AD1316" s="104"/>
      <c r="AE1316" s="104" t="s">
        <v>176</v>
      </c>
      <c r="AF1316" s="180">
        <v>1</v>
      </c>
      <c r="AG1316" s="104">
        <v>10</v>
      </c>
      <c r="AH1316" s="104" t="s">
        <v>54</v>
      </c>
      <c r="AI1316" s="104" t="s">
        <v>56</v>
      </c>
      <c r="AJ1316" s="104" t="s">
        <v>54</v>
      </c>
      <c r="AK1316" s="104" t="str" cm="1">
        <f t="array" ref="AK13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6" s="191" t="s">
        <v>58</v>
      </c>
      <c r="AM1316" s="119"/>
    </row>
    <row r="1317" spans="1:39" ht="14.4" customHeight="1" x14ac:dyDescent="0.3">
      <c r="A1317" s="104">
        <v>1469</v>
      </c>
      <c r="B1317" s="104" t="s">
        <v>3418</v>
      </c>
      <c r="C1317" s="119">
        <v>29912</v>
      </c>
      <c r="D1317" s="104" t="s">
        <v>40</v>
      </c>
      <c r="E1317" s="179" t="str">
        <f t="shared" si="10"/>
        <v>260620251469</v>
      </c>
      <c r="F1317" s="104"/>
      <c r="G1317" s="104">
        <v>5969116</v>
      </c>
      <c r="H1317" s="104"/>
      <c r="I1317" s="68" t="s">
        <v>7685</v>
      </c>
      <c r="J1317" s="104" t="s">
        <v>6256</v>
      </c>
      <c r="K1317" s="189" t="s">
        <v>6257</v>
      </c>
      <c r="L1317" s="104" t="s">
        <v>6258</v>
      </c>
      <c r="M1317" s="104" t="s">
        <v>3418</v>
      </c>
      <c r="N1317" s="179">
        <v>5581997687394</v>
      </c>
      <c r="O1317" s="179"/>
      <c r="P1317" s="179"/>
      <c r="Q1317" s="104" t="s">
        <v>6259</v>
      </c>
      <c r="R1317" s="104" t="str" cm="1">
        <f t="array" ref="R1317">_xlfn.IFS(BaseClientes[[#This Row],[tipoDeCliente]]="ADVISOR","ADVISOR",BaseClientes[[#This Row],[tipoDeCliente]]="FAMILIA","RETENCAO",BaseClientes[[#This Row],[tipoDeCliente]]="RETENCAO","RETENCAO",BaseClientes[[#This Row],[tipoDeCliente]]="NORMAL","CONSULTORIA",BaseClientes[[#This Row],[tipoDeCliente]]="HIBRIDO","CONSULTORIA")</f>
        <v>CONSULTORIA</v>
      </c>
      <c r="S1317" s="104" t="s">
        <v>49</v>
      </c>
      <c r="T1317" s="68" t="s">
        <v>50</v>
      </c>
      <c r="U1317" s="104" t="s">
        <v>6260</v>
      </c>
      <c r="V1317" s="179">
        <v>5581997687394</v>
      </c>
      <c r="W1317" s="119">
        <v>45834</v>
      </c>
      <c r="X1317" s="191"/>
      <c r="Y1317" s="104" t="s">
        <v>3868</v>
      </c>
      <c r="Z1317" s="104" t="s">
        <v>6258</v>
      </c>
      <c r="AA1317" s="104" t="s">
        <v>3418</v>
      </c>
      <c r="AB1317" s="104" t="s">
        <v>164</v>
      </c>
      <c r="AC1317" s="104"/>
      <c r="AD1317" s="104" t="s">
        <v>56</v>
      </c>
      <c r="AE1317" s="104" t="s">
        <v>176</v>
      </c>
      <c r="AF1317" s="180">
        <v>1</v>
      </c>
      <c r="AG1317" s="104">
        <v>8</v>
      </c>
      <c r="AH1317" s="104" t="s">
        <v>54</v>
      </c>
      <c r="AI1317" s="104" t="s">
        <v>56</v>
      </c>
      <c r="AJ1317" s="104" t="s">
        <v>54</v>
      </c>
      <c r="AK1317" s="104" t="str" cm="1">
        <f t="array" ref="AK13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7" s="191" t="s">
        <v>58</v>
      </c>
      <c r="AM1317" s="119"/>
    </row>
    <row r="1318" spans="1:39" ht="14.4" customHeight="1" x14ac:dyDescent="0.3">
      <c r="A1318" s="104">
        <v>1470</v>
      </c>
      <c r="B1318" s="104" t="s">
        <v>7658</v>
      </c>
      <c r="C1318" s="119">
        <v>41605</v>
      </c>
      <c r="D1318" s="104" t="s">
        <v>40</v>
      </c>
      <c r="E1318" s="179" t="str">
        <f t="shared" si="10"/>
        <v>190620251470</v>
      </c>
      <c r="F1318" s="104"/>
      <c r="G1318" s="104">
        <v>8844949</v>
      </c>
      <c r="H1318" s="104"/>
      <c r="I1318" s="68" t="s">
        <v>7659</v>
      </c>
      <c r="J1318" s="104" t="s">
        <v>7660</v>
      </c>
      <c r="K1318" s="186" t="s">
        <v>7655</v>
      </c>
      <c r="L1318" s="104" t="s">
        <v>7661</v>
      </c>
      <c r="M1318" s="104" t="s">
        <v>7658</v>
      </c>
      <c r="N1318" s="190">
        <v>5581996810384</v>
      </c>
      <c r="O1318" s="179"/>
      <c r="P1318" s="179"/>
      <c r="Q1318" s="104" t="s">
        <v>66</v>
      </c>
      <c r="R1318" s="104" t="str" cm="1">
        <f t="array" ref="R1318">_xlfn.IFS(BaseClientes[[#This Row],[tipoDeCliente]]="ADVISOR","ADVISOR",BaseClientes[[#This Row],[tipoDeCliente]]="FAMILIA","RETENCAO",BaseClientes[[#This Row],[tipoDeCliente]]="RETENCAO","RETENCAO",BaseClientes[[#This Row],[tipoDeCliente]]="NORMAL","CONSULTORIA",BaseClientes[[#This Row],[tipoDeCliente]]="HIBRIDO","CONSULTORIA")</f>
        <v>CONSULTORIA</v>
      </c>
      <c r="S1318" s="104" t="s">
        <v>49</v>
      </c>
      <c r="T1318" s="68" t="s">
        <v>50</v>
      </c>
      <c r="U1318" s="104" t="s">
        <v>175</v>
      </c>
      <c r="V1318" s="190">
        <v>5581996810384</v>
      </c>
      <c r="W1318" s="119">
        <v>45827</v>
      </c>
      <c r="X1318" s="191"/>
      <c r="Y1318" s="104" t="s">
        <v>7657</v>
      </c>
      <c r="Z1318" s="104" t="s">
        <v>7661</v>
      </c>
      <c r="AA1318" s="104" t="s">
        <v>7658</v>
      </c>
      <c r="AB1318" s="104" t="s">
        <v>151</v>
      </c>
      <c r="AC1318" s="104"/>
      <c r="AD1318" s="104"/>
      <c r="AE1318" s="104" t="s">
        <v>176</v>
      </c>
      <c r="AF1318" s="180">
        <v>1</v>
      </c>
      <c r="AG1318" s="104">
        <v>10</v>
      </c>
      <c r="AH1318" s="104" t="s">
        <v>54</v>
      </c>
      <c r="AI1318" s="104" t="s">
        <v>56</v>
      </c>
      <c r="AJ1318" s="104" t="s">
        <v>54</v>
      </c>
      <c r="AK1318" s="104" t="str" cm="1">
        <f t="array" ref="AK13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8" s="191" t="s">
        <v>58</v>
      </c>
      <c r="AM1318" s="119"/>
    </row>
    <row r="1319" spans="1:39" ht="14.4" customHeight="1" x14ac:dyDescent="0.3">
      <c r="A1319" s="104">
        <v>1471</v>
      </c>
      <c r="B1319" s="104" t="s">
        <v>7652</v>
      </c>
      <c r="C1319" s="119">
        <v>40200</v>
      </c>
      <c r="D1319" s="104" t="s">
        <v>40</v>
      </c>
      <c r="E1319" s="179" t="str">
        <f t="shared" si="10"/>
        <v>190620251471</v>
      </c>
      <c r="F1319" s="104"/>
      <c r="G1319" s="104">
        <v>8845469</v>
      </c>
      <c r="H1319" s="104"/>
      <c r="I1319" s="68" t="s">
        <v>7653</v>
      </c>
      <c r="J1319" s="104" t="s">
        <v>7654</v>
      </c>
      <c r="K1319" s="189" t="s">
        <v>7655</v>
      </c>
      <c r="L1319" s="104" t="s">
        <v>7656</v>
      </c>
      <c r="M1319" s="104" t="s">
        <v>7652</v>
      </c>
      <c r="N1319" s="190">
        <v>5581996810384</v>
      </c>
      <c r="O1319" s="179"/>
      <c r="P1319" s="179"/>
      <c r="Q1319" s="104" t="s">
        <v>66</v>
      </c>
      <c r="R1319" s="104" t="str" cm="1">
        <f t="array" ref="R1319">_xlfn.IFS(BaseClientes[[#This Row],[tipoDeCliente]]="ADVISOR","ADVISOR",BaseClientes[[#This Row],[tipoDeCliente]]="FAMILIA","RETENCAO",BaseClientes[[#This Row],[tipoDeCliente]]="RETENCAO","RETENCAO",BaseClientes[[#This Row],[tipoDeCliente]]="NORMAL","CONSULTORIA",BaseClientes[[#This Row],[tipoDeCliente]]="HIBRIDO","CONSULTORIA")</f>
        <v>CONSULTORIA</v>
      </c>
      <c r="S1319" s="104" t="s">
        <v>49</v>
      </c>
      <c r="T1319" s="68" t="s">
        <v>50</v>
      </c>
      <c r="U1319" s="104" t="s">
        <v>175</v>
      </c>
      <c r="V1319" s="190">
        <v>5581996810384</v>
      </c>
      <c r="W1319" s="119">
        <v>45827</v>
      </c>
      <c r="X1319" s="191"/>
      <c r="Y1319" s="104" t="s">
        <v>7657</v>
      </c>
      <c r="Z1319" s="104" t="s">
        <v>7656</v>
      </c>
      <c r="AA1319" s="104" t="s">
        <v>7652</v>
      </c>
      <c r="AB1319" s="104" t="s">
        <v>151</v>
      </c>
      <c r="AC1319" s="104"/>
      <c r="AD1319" s="104"/>
      <c r="AE1319" s="104" t="s">
        <v>176</v>
      </c>
      <c r="AF1319" s="180">
        <v>1</v>
      </c>
      <c r="AG1319" s="104">
        <v>10</v>
      </c>
      <c r="AH1319" s="104" t="s">
        <v>54</v>
      </c>
      <c r="AI1319" s="104" t="s">
        <v>56</v>
      </c>
      <c r="AJ1319" s="104" t="s">
        <v>54</v>
      </c>
      <c r="AK1319" s="104" t="str" cm="1">
        <f t="array" ref="AK13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9" s="191" t="s">
        <v>58</v>
      </c>
      <c r="AM1319" s="119"/>
    </row>
    <row r="1320" spans="1:39" ht="14.4" customHeight="1" x14ac:dyDescent="0.3">
      <c r="A1320" s="104">
        <v>1472</v>
      </c>
      <c r="B1320" s="104" t="s">
        <v>7617</v>
      </c>
      <c r="C1320" s="119">
        <v>30313</v>
      </c>
      <c r="D1320" s="119" t="s">
        <v>40</v>
      </c>
      <c r="E1320" s="179" t="str">
        <f t="shared" si="10"/>
        <v>100620251472</v>
      </c>
      <c r="F1320" s="104">
        <v>18274505</v>
      </c>
      <c r="G1320" s="104"/>
      <c r="H1320" s="104"/>
      <c r="I1320" s="68" t="s">
        <v>8444</v>
      </c>
      <c r="J1320" s="104" t="s">
        <v>7619</v>
      </c>
      <c r="K1320" s="189" t="s">
        <v>7620</v>
      </c>
      <c r="L1320" s="104" t="s">
        <v>7624</v>
      </c>
      <c r="M1320" s="104" t="s">
        <v>7617</v>
      </c>
      <c r="N1320" s="190">
        <v>5571982997066</v>
      </c>
      <c r="O1320" s="179"/>
      <c r="P1320" s="179"/>
      <c r="Q1320" s="104" t="s">
        <v>7234</v>
      </c>
      <c r="R1320" s="104" t="str" cm="1">
        <f t="array" ref="R1320">_xlfn.IFS(BaseClientes[[#This Row],[tipoDeCliente]]="ADVISOR","ADVISOR",BaseClientes[[#This Row],[tipoDeCliente]]="FAMILIA","RETENCAO",BaseClientes[[#This Row],[tipoDeCliente]]="RETENCAO","RETENCAO",BaseClientes[[#This Row],[tipoDeCliente]]="NORMAL","CONSULTORIA",BaseClientes[[#This Row],[tipoDeCliente]]="HIBRIDO","CONSULTORIA")</f>
        <v>CONSULTORIA</v>
      </c>
      <c r="S1320" s="104" t="s">
        <v>406</v>
      </c>
      <c r="T1320" s="104" t="s">
        <v>407</v>
      </c>
      <c r="U1320" s="104" t="s">
        <v>7622</v>
      </c>
      <c r="V1320" s="190">
        <v>5571982997066</v>
      </c>
      <c r="W1320" s="119">
        <v>45818</v>
      </c>
      <c r="X1320" s="191"/>
      <c r="Y1320" s="104" t="s">
        <v>977</v>
      </c>
      <c r="Z1320" s="104" t="s">
        <v>7621</v>
      </c>
      <c r="AA1320" s="104" t="s">
        <v>7617</v>
      </c>
      <c r="AB1320" s="104" t="s">
        <v>7623</v>
      </c>
      <c r="AC1320" s="104"/>
      <c r="AD1320" s="104"/>
      <c r="AE1320" s="104" t="s">
        <v>176</v>
      </c>
      <c r="AF1320" s="180">
        <v>1</v>
      </c>
      <c r="AG1320" s="104">
        <v>10</v>
      </c>
      <c r="AH1320" s="68" t="s">
        <v>54</v>
      </c>
      <c r="AI1320" s="68" t="s">
        <v>56</v>
      </c>
      <c r="AJ1320" s="68" t="s">
        <v>54</v>
      </c>
      <c r="AK1320" s="68" t="str" cm="1">
        <f t="array" ref="AK13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0" s="157" t="s">
        <v>58</v>
      </c>
      <c r="AM1320" s="119"/>
    </row>
    <row r="1321" spans="1:39" ht="14.4" customHeight="1" x14ac:dyDescent="0.3">
      <c r="A1321" s="104">
        <v>1473</v>
      </c>
      <c r="B1321" s="104" t="s">
        <v>7646</v>
      </c>
      <c r="C1321" s="119">
        <v>25082</v>
      </c>
      <c r="D1321" s="206" t="s">
        <v>72</v>
      </c>
      <c r="E1321" s="179" t="str">
        <f t="shared" si="10"/>
        <v>190620251473</v>
      </c>
      <c r="F1321" s="104"/>
      <c r="G1321" s="104">
        <v>2222806</v>
      </c>
      <c r="H1321" s="104"/>
      <c r="I1321" s="68" t="s">
        <v>7647</v>
      </c>
      <c r="J1321" s="104" t="s">
        <v>7648</v>
      </c>
      <c r="K1321" s="189" t="s">
        <v>7649</v>
      </c>
      <c r="L1321" s="104" t="s">
        <v>7650</v>
      </c>
      <c r="M1321" s="104" t="s">
        <v>7646</v>
      </c>
      <c r="N1321" s="190">
        <v>5581988923904</v>
      </c>
      <c r="O1321" s="179"/>
      <c r="P1321" s="179"/>
      <c r="Q1321" s="104" t="s">
        <v>7247</v>
      </c>
      <c r="R1321" s="104" t="str" cm="1">
        <f t="array" ref="R1321">_xlfn.IFS(BaseClientes[[#This Row],[tipoDeCliente]]="ADVISOR","ADVISOR",BaseClientes[[#This Row],[tipoDeCliente]]="FAMILIA","RETENCAO",BaseClientes[[#This Row],[tipoDeCliente]]="RETENCAO","RETENCAO",BaseClientes[[#This Row],[tipoDeCliente]]="NORMAL","CONSULTORIA",BaseClientes[[#This Row],[tipoDeCliente]]="HIBRIDO","CONSULTORIA")</f>
        <v>CONSULTORIA</v>
      </c>
      <c r="S1321" s="104" t="s">
        <v>49</v>
      </c>
      <c r="T1321" s="68" t="s">
        <v>50</v>
      </c>
      <c r="U1321" s="104" t="s">
        <v>6006</v>
      </c>
      <c r="V1321" s="190">
        <v>5581988923904</v>
      </c>
      <c r="W1321" s="119">
        <v>45827</v>
      </c>
      <c r="X1321" s="191"/>
      <c r="Y1321" s="104" t="s">
        <v>7651</v>
      </c>
      <c r="Z1321" s="104" t="s">
        <v>7650</v>
      </c>
      <c r="AA1321" s="104" t="s">
        <v>7646</v>
      </c>
      <c r="AB1321" s="104" t="s">
        <v>3920</v>
      </c>
      <c r="AC1321" s="104"/>
      <c r="AD1321" s="104"/>
      <c r="AE1321" s="104" t="s">
        <v>176</v>
      </c>
      <c r="AF1321" s="180">
        <v>1</v>
      </c>
      <c r="AG1321" s="104">
        <v>10</v>
      </c>
      <c r="AH1321" s="68" t="s">
        <v>54</v>
      </c>
      <c r="AI1321" s="68" t="s">
        <v>56</v>
      </c>
      <c r="AJ1321" s="68" t="s">
        <v>54</v>
      </c>
      <c r="AK1321" s="68" t="str" cm="1">
        <f t="array" ref="AK13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1" s="157" t="s">
        <v>58</v>
      </c>
      <c r="AM1321" s="119"/>
    </row>
    <row r="1322" spans="1:39" ht="14.4" customHeight="1" x14ac:dyDescent="0.3">
      <c r="A1322" s="104">
        <v>1474</v>
      </c>
      <c r="B1322" s="104" t="s">
        <v>7662</v>
      </c>
      <c r="C1322" s="119">
        <v>33336</v>
      </c>
      <c r="D1322" s="119" t="s">
        <v>40</v>
      </c>
      <c r="E1322" s="179" t="str">
        <f t="shared" si="10"/>
        <v>200620251474</v>
      </c>
      <c r="F1322" s="104">
        <v>2114082</v>
      </c>
      <c r="G1322" s="104"/>
      <c r="H1322" s="104"/>
      <c r="I1322" s="68" t="s">
        <v>7663</v>
      </c>
      <c r="J1322" s="104" t="s">
        <v>7664</v>
      </c>
      <c r="K1322" s="189" t="s">
        <v>7665</v>
      </c>
      <c r="L1322" s="104" t="s">
        <v>7666</v>
      </c>
      <c r="M1322" s="104" t="s">
        <v>7662</v>
      </c>
      <c r="N1322" s="190">
        <v>5581997296989</v>
      </c>
      <c r="O1322" s="179"/>
      <c r="P1322" s="179"/>
      <c r="Q1322" s="104" t="s">
        <v>66</v>
      </c>
      <c r="R1322" s="104" t="str" cm="1">
        <f t="array" ref="R1322">_xlfn.IFS(BaseClientes[[#This Row],[tipoDeCliente]]="ADVISOR","ADVISOR",BaseClientes[[#This Row],[tipoDeCliente]]="FAMILIA","RETENCAO",BaseClientes[[#This Row],[tipoDeCliente]]="RETENCAO","RETENCAO",BaseClientes[[#This Row],[tipoDeCliente]]="NORMAL","CONSULTORIA",BaseClientes[[#This Row],[tipoDeCliente]]="HIBRIDO","CONSULTORIA")</f>
        <v>CONSULTORIA</v>
      </c>
      <c r="S1322" s="104" t="s">
        <v>49</v>
      </c>
      <c r="T1322" s="68" t="s">
        <v>50</v>
      </c>
      <c r="U1322" s="104" t="s">
        <v>2940</v>
      </c>
      <c r="V1322" s="190">
        <v>5581997296989</v>
      </c>
      <c r="W1322" s="119">
        <v>45828</v>
      </c>
      <c r="X1322" s="191"/>
      <c r="Y1322" s="104" t="s">
        <v>7667</v>
      </c>
      <c r="Z1322" s="104" t="s">
        <v>7666</v>
      </c>
      <c r="AA1322" s="104" t="s">
        <v>7662</v>
      </c>
      <c r="AB1322" s="68" t="s">
        <v>3893</v>
      </c>
      <c r="AC1322" s="104"/>
      <c r="AD1322" s="104"/>
      <c r="AE1322" s="104" t="s">
        <v>176</v>
      </c>
      <c r="AF1322" s="180">
        <v>1</v>
      </c>
      <c r="AG1322" s="104">
        <v>10</v>
      </c>
      <c r="AH1322" s="68" t="s">
        <v>54</v>
      </c>
      <c r="AI1322" s="68" t="s">
        <v>56</v>
      </c>
      <c r="AJ1322" s="68" t="s">
        <v>54</v>
      </c>
      <c r="AK1322" s="68" t="str" cm="1">
        <f t="array" ref="AK13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2" s="157" t="s">
        <v>58</v>
      </c>
      <c r="AM1322" s="119"/>
    </row>
    <row r="1323" spans="1:39" ht="14.4" customHeight="1" x14ac:dyDescent="0.3">
      <c r="A1323" s="104">
        <v>1475</v>
      </c>
      <c r="B1323" s="104" t="s">
        <v>7639</v>
      </c>
      <c r="C1323" s="119">
        <v>31674</v>
      </c>
      <c r="D1323" s="206" t="s">
        <v>72</v>
      </c>
      <c r="E1323" s="179" t="str">
        <f t="shared" si="10"/>
        <v>170620251475</v>
      </c>
      <c r="F1323" s="104"/>
      <c r="G1323" s="104">
        <v>9019232</v>
      </c>
      <c r="H1323" s="104"/>
      <c r="I1323" s="68" t="s">
        <v>7640</v>
      </c>
      <c r="J1323" s="104" t="s">
        <v>7641</v>
      </c>
      <c r="K1323" s="186" t="s">
        <v>7642</v>
      </c>
      <c r="L1323" s="104" t="s">
        <v>7643</v>
      </c>
      <c r="M1323" s="104" t="s">
        <v>7639</v>
      </c>
      <c r="N1323" s="190">
        <v>5511994873881</v>
      </c>
      <c r="O1323" s="179"/>
      <c r="P1323" s="179"/>
      <c r="Q1323" s="104" t="s">
        <v>1749</v>
      </c>
      <c r="R1323" s="104" t="str" cm="1">
        <f t="array" ref="R1323">_xlfn.IFS(BaseClientes[[#This Row],[tipoDeCliente]]="ADVISOR","ADVISOR",BaseClientes[[#This Row],[tipoDeCliente]]="FAMILIA","RETENCAO",BaseClientes[[#This Row],[tipoDeCliente]]="RETENCAO","RETENCAO",BaseClientes[[#This Row],[tipoDeCliente]]="NORMAL","CONSULTORIA",BaseClientes[[#This Row],[tipoDeCliente]]="HIBRIDO","CONSULTORIA")</f>
        <v>CONSULTORIA</v>
      </c>
      <c r="S1323" s="104" t="s">
        <v>2799</v>
      </c>
      <c r="T1323" s="104" t="s">
        <v>185</v>
      </c>
      <c r="U1323" s="104" t="s">
        <v>7644</v>
      </c>
      <c r="V1323" s="190">
        <v>5511994873881</v>
      </c>
      <c r="W1323" s="119">
        <v>45825</v>
      </c>
      <c r="X1323" s="191"/>
      <c r="Y1323" s="104" t="s">
        <v>7645</v>
      </c>
      <c r="Z1323" s="104" t="s">
        <v>7643</v>
      </c>
      <c r="AA1323" s="104" t="s">
        <v>7639</v>
      </c>
      <c r="AB1323" s="104" t="s">
        <v>3912</v>
      </c>
      <c r="AC1323" s="104"/>
      <c r="AD1323" s="104"/>
      <c r="AE1323" s="104" t="s">
        <v>176</v>
      </c>
      <c r="AF1323" s="180">
        <v>1</v>
      </c>
      <c r="AG1323" s="104">
        <v>10</v>
      </c>
      <c r="AH1323" s="68" t="s">
        <v>54</v>
      </c>
      <c r="AI1323" s="68" t="s">
        <v>56</v>
      </c>
      <c r="AJ1323" s="68" t="s">
        <v>54</v>
      </c>
      <c r="AK1323" s="68" t="str" cm="1">
        <f t="array" ref="AK13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3" s="157" t="s">
        <v>58</v>
      </c>
      <c r="AM1323" s="119"/>
    </row>
    <row r="1324" spans="1:39" ht="14.4" customHeight="1" x14ac:dyDescent="0.3">
      <c r="A1324" s="104">
        <v>1476</v>
      </c>
      <c r="B1324" s="104" t="s">
        <v>7680</v>
      </c>
      <c r="C1324" s="119">
        <v>17485</v>
      </c>
      <c r="D1324" s="119" t="s">
        <v>40</v>
      </c>
      <c r="E1324" s="179" t="str">
        <f t="shared" si="10"/>
        <v>250620251476</v>
      </c>
      <c r="F1324" s="104"/>
      <c r="G1324" s="104"/>
      <c r="H1324" s="104" t="s">
        <v>7681</v>
      </c>
      <c r="I1324" s="68" t="s">
        <v>42</v>
      </c>
      <c r="J1324" s="104" t="s">
        <v>7682</v>
      </c>
      <c r="K1324" s="189" t="s">
        <v>7683</v>
      </c>
      <c r="L1324" s="104" t="s">
        <v>7684</v>
      </c>
      <c r="M1324" s="104" t="s">
        <v>7680</v>
      </c>
      <c r="N1324" s="190">
        <v>5581991119000</v>
      </c>
      <c r="O1324" s="179"/>
      <c r="P1324" s="179"/>
      <c r="Q1324" s="104" t="s">
        <v>66</v>
      </c>
      <c r="R1324" s="104" t="str" cm="1">
        <f t="array" ref="R1324">_xlfn.IFS(BaseClientes[[#This Row],[tipoDeCliente]]="ADVISOR","ADVISOR",BaseClientes[[#This Row],[tipoDeCliente]]="FAMILIA","RETENCAO",BaseClientes[[#This Row],[tipoDeCliente]]="RETENCAO","RETENCAO",BaseClientes[[#This Row],[tipoDeCliente]]="NORMAL","CONSULTORIA",BaseClientes[[#This Row],[tipoDeCliente]]="HIBRIDO","CONSULTORIA")</f>
        <v>CONSULTORIA</v>
      </c>
      <c r="S1324" s="104" t="s">
        <v>49</v>
      </c>
      <c r="T1324" s="68" t="s">
        <v>50</v>
      </c>
      <c r="U1324" s="104" t="s">
        <v>2547</v>
      </c>
      <c r="V1324" s="190">
        <v>5581991119000</v>
      </c>
      <c r="W1324" s="119">
        <v>45833</v>
      </c>
      <c r="X1324" s="191"/>
      <c r="Y1324" s="68" t="s">
        <v>1738</v>
      </c>
      <c r="Z1324" s="68" t="s">
        <v>1740</v>
      </c>
      <c r="AA1324" s="68" t="s">
        <v>1737</v>
      </c>
      <c r="AB1324" s="104"/>
      <c r="AC1324" s="104"/>
      <c r="AD1324" s="104"/>
      <c r="AE1324" s="104" t="s">
        <v>176</v>
      </c>
      <c r="AF1324" s="180">
        <v>1</v>
      </c>
      <c r="AG1324" s="104">
        <v>2</v>
      </c>
      <c r="AH1324" s="104"/>
      <c r="AI1324" s="104"/>
      <c r="AJ1324" s="104"/>
      <c r="AK1324" s="68" t="str" cm="1">
        <f t="array" ref="AK13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4" s="191" t="s">
        <v>58</v>
      </c>
      <c r="AM1324" s="119"/>
    </row>
    <row r="1325" spans="1:39" ht="14.4" customHeight="1" x14ac:dyDescent="0.3">
      <c r="A1325" s="104">
        <v>1477</v>
      </c>
      <c r="B1325" s="104" t="s">
        <v>7675</v>
      </c>
      <c r="C1325" s="119">
        <v>35935</v>
      </c>
      <c r="D1325" s="119" t="s">
        <v>72</v>
      </c>
      <c r="E1325" s="179" t="str">
        <f t="shared" si="10"/>
        <v>200620251477</v>
      </c>
      <c r="F1325" s="104">
        <v>2684147</v>
      </c>
      <c r="G1325" s="104"/>
      <c r="H1325" s="104"/>
      <c r="I1325" s="68" t="s">
        <v>7676</v>
      </c>
      <c r="J1325" s="104" t="s">
        <v>7677</v>
      </c>
      <c r="K1325" s="189" t="s">
        <v>7678</v>
      </c>
      <c r="L1325" s="104" t="s">
        <v>7679</v>
      </c>
      <c r="M1325" s="104" t="s">
        <v>7675</v>
      </c>
      <c r="N1325" s="190">
        <v>5581986997191</v>
      </c>
      <c r="O1325" s="179"/>
      <c r="P1325" s="179"/>
      <c r="Q1325" s="104" t="s">
        <v>7234</v>
      </c>
      <c r="R1325" s="104" t="str" cm="1">
        <f t="array" ref="R1325">_xlfn.IFS(BaseClientes[[#This Row],[tipoDeCliente]]="ADVISOR","ADVISOR",BaseClientes[[#This Row],[tipoDeCliente]]="FAMILIA","RETENCAO",BaseClientes[[#This Row],[tipoDeCliente]]="RETENCAO","RETENCAO",BaseClientes[[#This Row],[tipoDeCliente]]="NORMAL","CONSULTORIA",BaseClientes[[#This Row],[tipoDeCliente]]="HIBRIDO","CONSULTORIA")</f>
        <v>CONSULTORIA</v>
      </c>
      <c r="S1325" s="104" t="s">
        <v>49</v>
      </c>
      <c r="T1325" s="68" t="s">
        <v>50</v>
      </c>
      <c r="U1325" s="104" t="s">
        <v>5515</v>
      </c>
      <c r="V1325" s="190">
        <v>5581986997191</v>
      </c>
      <c r="W1325" s="119">
        <v>45828</v>
      </c>
      <c r="X1325" s="191"/>
      <c r="Y1325" s="104" t="s">
        <v>7631</v>
      </c>
      <c r="Z1325" s="104" t="s">
        <v>7679</v>
      </c>
      <c r="AA1325" s="104" t="s">
        <v>7675</v>
      </c>
      <c r="AB1325" s="104" t="s">
        <v>3912</v>
      </c>
      <c r="AC1325" s="104"/>
      <c r="AD1325" s="104"/>
      <c r="AE1325" s="104" t="s">
        <v>176</v>
      </c>
      <c r="AF1325" s="180">
        <v>1</v>
      </c>
      <c r="AG1325" s="104" t="s">
        <v>7443</v>
      </c>
      <c r="AH1325" s="104" t="s">
        <v>54</v>
      </c>
      <c r="AI1325" s="104" t="s">
        <v>56</v>
      </c>
      <c r="AJ1325" s="104" t="s">
        <v>54</v>
      </c>
      <c r="AK1325" s="68" t="str" cm="1">
        <f t="array" ref="AK13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5" s="191" t="s">
        <v>58</v>
      </c>
      <c r="AM1325" s="119"/>
    </row>
    <row r="1326" spans="1:39" ht="14.4" customHeight="1" x14ac:dyDescent="0.3">
      <c r="A1326" s="104">
        <v>1478</v>
      </c>
      <c r="B1326" s="104" t="s">
        <v>7668</v>
      </c>
      <c r="C1326" s="119">
        <v>29906</v>
      </c>
      <c r="D1326" s="119" t="s">
        <v>40</v>
      </c>
      <c r="E1326" s="179" t="str">
        <f t="shared" si="10"/>
        <v>200620251478</v>
      </c>
      <c r="F1326" s="104">
        <v>18284927</v>
      </c>
      <c r="G1326" s="104"/>
      <c r="H1326" s="104"/>
      <c r="I1326" s="68" t="s">
        <v>7669</v>
      </c>
      <c r="J1326" s="104" t="s">
        <v>7670</v>
      </c>
      <c r="K1326" s="189" t="s">
        <v>7671</v>
      </c>
      <c r="L1326" s="104" t="s">
        <v>7672</v>
      </c>
      <c r="M1326" s="104" t="s">
        <v>7668</v>
      </c>
      <c r="N1326" s="190">
        <v>5581982940800</v>
      </c>
      <c r="O1326" s="179"/>
      <c r="P1326" s="179"/>
      <c r="Q1326" s="104" t="s">
        <v>66</v>
      </c>
      <c r="R1326" s="104" t="str" cm="1">
        <f t="array" ref="R1326">_xlfn.IFS(BaseClientes[[#This Row],[tipoDeCliente]]="ADVISOR","ADVISOR",BaseClientes[[#This Row],[tipoDeCliente]]="FAMILIA","RETENCAO",BaseClientes[[#This Row],[tipoDeCliente]]="RETENCAO","RETENCAO",BaseClientes[[#This Row],[tipoDeCliente]]="NORMAL","CONSULTORIA",BaseClientes[[#This Row],[tipoDeCliente]]="HIBRIDO","CONSULTORIA")</f>
        <v>CONSULTORIA</v>
      </c>
      <c r="S1326" s="104" t="s">
        <v>49</v>
      </c>
      <c r="T1326" s="68" t="s">
        <v>50</v>
      </c>
      <c r="U1326" s="104" t="s">
        <v>7673</v>
      </c>
      <c r="V1326" s="190">
        <v>5581982940800</v>
      </c>
      <c r="W1326" s="119">
        <v>45828</v>
      </c>
      <c r="X1326" s="191"/>
      <c r="Y1326" s="104" t="s">
        <v>7674</v>
      </c>
      <c r="Z1326" s="104" t="s">
        <v>7672</v>
      </c>
      <c r="AA1326" s="104" t="s">
        <v>7668</v>
      </c>
      <c r="AB1326" s="68" t="s">
        <v>3893</v>
      </c>
      <c r="AC1326" s="104"/>
      <c r="AD1326" s="104"/>
      <c r="AE1326" s="104" t="s">
        <v>176</v>
      </c>
      <c r="AF1326" s="180">
        <v>1</v>
      </c>
      <c r="AG1326" s="185">
        <v>10</v>
      </c>
      <c r="AH1326" s="104" t="s">
        <v>54</v>
      </c>
      <c r="AI1326" s="104" t="s">
        <v>56</v>
      </c>
      <c r="AJ1326" s="104" t="s">
        <v>54</v>
      </c>
      <c r="AK1326" s="68" t="str" cm="1">
        <f t="array" ref="AK13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6" s="191" t="s">
        <v>58</v>
      </c>
      <c r="AM1326" s="119"/>
    </row>
    <row r="1327" spans="1:39" ht="14.4" customHeight="1" x14ac:dyDescent="0.3">
      <c r="A1327" s="104">
        <v>1479</v>
      </c>
      <c r="B1327" s="104" t="s">
        <v>7710</v>
      </c>
      <c r="C1327" s="119">
        <v>34435</v>
      </c>
      <c r="D1327" s="119" t="s">
        <v>72</v>
      </c>
      <c r="E1327" s="179" t="str">
        <f t="shared" si="10"/>
        <v>010720251479</v>
      </c>
      <c r="F1327" s="104">
        <v>6919961</v>
      </c>
      <c r="G1327" s="104"/>
      <c r="H1327" s="104"/>
      <c r="I1327" s="68" t="s">
        <v>7711</v>
      </c>
      <c r="J1327" s="104" t="s">
        <v>7712</v>
      </c>
      <c r="K1327" s="189" t="s">
        <v>7713</v>
      </c>
      <c r="L1327" s="104" t="s">
        <v>7714</v>
      </c>
      <c r="M1327" s="104" t="s">
        <v>7710</v>
      </c>
      <c r="N1327" s="190">
        <v>5581981979763</v>
      </c>
      <c r="O1327" s="179"/>
      <c r="P1327" s="179"/>
      <c r="Q1327" s="104" t="s">
        <v>6399</v>
      </c>
      <c r="R1327" s="104" t="str" cm="1">
        <f t="array" ref="R1327">_xlfn.IFS(BaseClientes[[#This Row],[tipoDeCliente]]="ADVISOR","ADVISOR",BaseClientes[[#This Row],[tipoDeCliente]]="FAMILIA","RETENCAO",BaseClientes[[#This Row],[tipoDeCliente]]="RETENCAO","RETENCAO",BaseClientes[[#This Row],[tipoDeCliente]]="NORMAL","CONSULTORIA",BaseClientes[[#This Row],[tipoDeCliente]]="HIBRIDO","CONSULTORIA")</f>
        <v>CONSULTORIA</v>
      </c>
      <c r="S1327" s="104" t="s">
        <v>49</v>
      </c>
      <c r="T1327" s="68" t="s">
        <v>50</v>
      </c>
      <c r="U1327" s="104" t="s">
        <v>1214</v>
      </c>
      <c r="V1327" s="190">
        <v>5581981979763</v>
      </c>
      <c r="W1327" s="119">
        <v>45839</v>
      </c>
      <c r="X1327" s="191"/>
      <c r="Y1327" s="104" t="s">
        <v>7715</v>
      </c>
      <c r="Z1327" s="104" t="s">
        <v>7714</v>
      </c>
      <c r="AA1327" s="104" t="s">
        <v>7710</v>
      </c>
      <c r="AB1327" s="104" t="s">
        <v>7701</v>
      </c>
      <c r="AC1327" s="104"/>
      <c r="AD1327" s="104"/>
      <c r="AE1327" s="104" t="s">
        <v>176</v>
      </c>
      <c r="AF1327" s="180">
        <v>1</v>
      </c>
      <c r="AG1327" s="104" t="s">
        <v>7443</v>
      </c>
      <c r="AH1327" s="68" t="s">
        <v>54</v>
      </c>
      <c r="AI1327" s="68" t="s">
        <v>56</v>
      </c>
      <c r="AJ1327" s="68" t="s">
        <v>54</v>
      </c>
      <c r="AK1327" s="68" t="str" cm="1">
        <f t="array" ref="AK13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7" s="191" t="s">
        <v>58</v>
      </c>
      <c r="AM1327" s="119"/>
    </row>
    <row r="1328" spans="1:39" ht="14.4" customHeight="1" x14ac:dyDescent="0.3">
      <c r="A1328" s="104">
        <v>1480</v>
      </c>
      <c r="B1328" s="104" t="s">
        <v>7716</v>
      </c>
      <c r="C1328" s="119">
        <v>37421</v>
      </c>
      <c r="D1328" s="119" t="s">
        <v>40</v>
      </c>
      <c r="E1328" s="179" t="str">
        <f t="shared" si="10"/>
        <v>010720251480</v>
      </c>
      <c r="F1328" s="104">
        <v>2321137</v>
      </c>
      <c r="G1328" s="104">
        <v>4487683</v>
      </c>
      <c r="H1328" s="104"/>
      <c r="I1328" s="68" t="s">
        <v>7717</v>
      </c>
      <c r="J1328" s="104" t="s">
        <v>7718</v>
      </c>
      <c r="K1328" s="189" t="s">
        <v>7719</v>
      </c>
      <c r="L1328" s="104" t="s">
        <v>7720</v>
      </c>
      <c r="M1328" s="104" t="s">
        <v>7716</v>
      </c>
      <c r="N1328" s="190">
        <v>5581996304480</v>
      </c>
      <c r="O1328" s="179" t="s">
        <v>65</v>
      </c>
      <c r="P1328" s="179"/>
      <c r="Q1328" s="104" t="s">
        <v>6399</v>
      </c>
      <c r="R1328" s="104" t="str" cm="1">
        <f t="array" ref="R1328">_xlfn.IFS(BaseClientes[[#This Row],[tipoDeCliente]]="ADVISOR","ADVISOR",BaseClientes[[#This Row],[tipoDeCliente]]="FAMILIA","RETENCAO",BaseClientes[[#This Row],[tipoDeCliente]]="RETENCAO","RETENCAO",BaseClientes[[#This Row],[tipoDeCliente]]="NORMAL","CONSULTORIA",BaseClientes[[#This Row],[tipoDeCliente]]="HIBRIDO","CONSULTORIA")</f>
        <v>CONSULTORIA</v>
      </c>
      <c r="S1328" s="104" t="s">
        <v>49</v>
      </c>
      <c r="T1328" s="68" t="s">
        <v>50</v>
      </c>
      <c r="U1328" s="104" t="s">
        <v>7721</v>
      </c>
      <c r="V1328" s="190">
        <v>5581996304480</v>
      </c>
      <c r="W1328" s="119">
        <v>45839</v>
      </c>
      <c r="X1328" s="191"/>
      <c r="Y1328" s="104" t="s">
        <v>7722</v>
      </c>
      <c r="Z1328" s="104" t="s">
        <v>7720</v>
      </c>
      <c r="AA1328" s="104" t="s">
        <v>7716</v>
      </c>
      <c r="AB1328" s="104" t="s">
        <v>151</v>
      </c>
      <c r="AC1328" s="104"/>
      <c r="AD1328" s="104"/>
      <c r="AE1328" s="104" t="s">
        <v>176</v>
      </c>
      <c r="AF1328" s="180">
        <v>1</v>
      </c>
      <c r="AG1328" s="104" t="s">
        <v>7443</v>
      </c>
      <c r="AH1328" s="68" t="s">
        <v>54</v>
      </c>
      <c r="AI1328" s="104" t="s">
        <v>56</v>
      </c>
      <c r="AJ1328" s="104" t="s">
        <v>54</v>
      </c>
      <c r="AK1328" s="104" t="str" cm="1">
        <f t="array" ref="AK13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8" s="191" t="s">
        <v>58</v>
      </c>
      <c r="AM1328" s="119"/>
    </row>
    <row r="1329" spans="1:39" ht="14.4" customHeight="1" x14ac:dyDescent="0.3">
      <c r="A1329" s="104">
        <v>1481</v>
      </c>
      <c r="B1329" s="104" t="s">
        <v>7723</v>
      </c>
      <c r="C1329" s="119">
        <v>32543</v>
      </c>
      <c r="D1329" s="119" t="s">
        <v>72</v>
      </c>
      <c r="E1329" s="179" t="str">
        <f t="shared" si="10"/>
        <v>030720251481</v>
      </c>
      <c r="F1329" s="104">
        <v>4137927</v>
      </c>
      <c r="G1329" s="104"/>
      <c r="H1329" s="104"/>
      <c r="I1329" s="68" t="s">
        <v>7724</v>
      </c>
      <c r="J1329" s="104" t="s">
        <v>7725</v>
      </c>
      <c r="K1329" s="189" t="s">
        <v>7726</v>
      </c>
      <c r="L1329" s="104" t="s">
        <v>7727</v>
      </c>
      <c r="M1329" s="104" t="s">
        <v>7723</v>
      </c>
      <c r="N1329" s="190">
        <v>5581999771183</v>
      </c>
      <c r="O1329" s="179" t="s">
        <v>65</v>
      </c>
      <c r="P1329" s="179"/>
      <c r="Q1329" s="104" t="s">
        <v>7234</v>
      </c>
      <c r="R1329" s="104" t="str" cm="1">
        <f t="array" ref="R1329">_xlfn.IFS(BaseClientes[[#This Row],[tipoDeCliente]]="ADVISOR","ADVISOR",BaseClientes[[#This Row],[tipoDeCliente]]="FAMILIA","RETENCAO",BaseClientes[[#This Row],[tipoDeCliente]]="RETENCAO","RETENCAO",BaseClientes[[#This Row],[tipoDeCliente]]="NORMAL","CONSULTORIA",BaseClientes[[#This Row],[tipoDeCliente]]="HIBRIDO","CONSULTORIA")</f>
        <v>CONSULTORIA</v>
      </c>
      <c r="S1329" s="104" t="s">
        <v>698</v>
      </c>
      <c r="T1329" s="104" t="s">
        <v>296</v>
      </c>
      <c r="U1329" s="104" t="s">
        <v>7728</v>
      </c>
      <c r="V1329" s="190">
        <v>5581999771183</v>
      </c>
      <c r="W1329" s="119">
        <v>45841</v>
      </c>
      <c r="X1329" s="191"/>
      <c r="Y1329" s="104" t="s">
        <v>977</v>
      </c>
      <c r="Z1329" s="104" t="s">
        <v>7621</v>
      </c>
      <c r="AA1329" s="104" t="s">
        <v>7617</v>
      </c>
      <c r="AB1329" s="104" t="s">
        <v>4520</v>
      </c>
      <c r="AC1329" s="104"/>
      <c r="AD1329" s="104"/>
      <c r="AE1329" s="104" t="s">
        <v>176</v>
      </c>
      <c r="AF1329" s="180">
        <v>1</v>
      </c>
      <c r="AG1329" s="104">
        <v>10</v>
      </c>
      <c r="AH1329" s="104" t="s">
        <v>54</v>
      </c>
      <c r="AI1329" s="104" t="s">
        <v>56</v>
      </c>
      <c r="AJ1329" s="104" t="s">
        <v>54</v>
      </c>
      <c r="AK1329" s="104" t="str" cm="1">
        <f t="array" ref="AK13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9" s="191" t="s">
        <v>58</v>
      </c>
      <c r="AM1329" s="119"/>
    </row>
    <row r="1330" spans="1:39" ht="14.4" customHeight="1" x14ac:dyDescent="0.3">
      <c r="A1330" s="104">
        <v>1482</v>
      </c>
      <c r="B1330" s="104" t="s">
        <v>1902</v>
      </c>
      <c r="C1330" s="69">
        <v>27391</v>
      </c>
      <c r="D1330" s="119" t="s">
        <v>40</v>
      </c>
      <c r="E1330" s="179" t="str">
        <f t="shared" si="10"/>
        <v>040720251482</v>
      </c>
      <c r="F1330" s="104"/>
      <c r="G1330" s="104">
        <v>8743948</v>
      </c>
      <c r="H1330" s="104"/>
      <c r="I1330" s="104" t="s">
        <v>7752</v>
      </c>
      <c r="J1330" s="68" t="s">
        <v>1905</v>
      </c>
      <c r="K1330" s="70" t="s">
        <v>1906</v>
      </c>
      <c r="L1330" s="104" t="s">
        <v>7753</v>
      </c>
      <c r="M1330" s="68" t="s">
        <v>1902</v>
      </c>
      <c r="N1330" s="71">
        <v>5511993292933</v>
      </c>
      <c r="O1330" s="179"/>
      <c r="P1330" s="179" t="s">
        <v>5679</v>
      </c>
      <c r="Q1330" s="104" t="s">
        <v>66</v>
      </c>
      <c r="R1330" s="104" t="str" cm="1">
        <f t="array" ref="R1330">_xlfn.IFS(BaseClientes[[#This Row],[tipoDeCliente]]="ADVISOR","ADVISOR",BaseClientes[[#This Row],[tipoDeCliente]]="FAMILIA","RETENCAO",BaseClientes[[#This Row],[tipoDeCliente]]="RETENCAO","RETENCAO",BaseClientes[[#This Row],[tipoDeCliente]]="NORMAL","CONSULTORIA",BaseClientes[[#This Row],[tipoDeCliente]]="HIBRIDO","CONSULTORIA")</f>
        <v>CONSULTORIA</v>
      </c>
      <c r="S1330" s="68" t="s">
        <v>2799</v>
      </c>
      <c r="T1330" s="68" t="s">
        <v>185</v>
      </c>
      <c r="U1330" s="68" t="s">
        <v>1908</v>
      </c>
      <c r="V1330" s="71">
        <v>5511993292933</v>
      </c>
      <c r="W1330" s="119">
        <v>45842</v>
      </c>
      <c r="X1330" s="191"/>
      <c r="Y1330" s="68" t="s">
        <v>1907</v>
      </c>
      <c r="Z1330" s="68" t="s">
        <v>1904</v>
      </c>
      <c r="AA1330" s="68" t="s">
        <v>1902</v>
      </c>
      <c r="AB1330" s="68" t="s">
        <v>847</v>
      </c>
      <c r="AC1330" s="104" t="s">
        <v>53</v>
      </c>
      <c r="AD1330" s="104" t="s">
        <v>54</v>
      </c>
      <c r="AE1330" s="104" t="s">
        <v>176</v>
      </c>
      <c r="AF1330" s="180">
        <v>1</v>
      </c>
      <c r="AG1330" s="104">
        <v>2</v>
      </c>
      <c r="AH1330" s="104" t="s">
        <v>54</v>
      </c>
      <c r="AI1330" s="104" t="s">
        <v>56</v>
      </c>
      <c r="AJ1330" s="104" t="s">
        <v>54</v>
      </c>
      <c r="AK1330" s="104" t="str" cm="1">
        <f t="array" ref="AK13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0" s="191" t="s">
        <v>58</v>
      </c>
      <c r="AM1330" s="119"/>
    </row>
    <row r="1331" spans="1:39" ht="15" customHeight="1" x14ac:dyDescent="0.3">
      <c r="A1331" s="104">
        <v>1483</v>
      </c>
      <c r="B1331" s="185" t="s">
        <v>7760</v>
      </c>
      <c r="C1331" s="119">
        <v>45706</v>
      </c>
      <c r="D1331" s="104" t="s">
        <v>40</v>
      </c>
      <c r="E1331" s="179" t="str">
        <f t="shared" si="10"/>
        <v>040720251483</v>
      </c>
      <c r="F1331" s="104"/>
      <c r="G1331" s="104">
        <v>9056047</v>
      </c>
      <c r="H1331" s="104"/>
      <c r="I1331" s="104"/>
      <c r="J1331" s="104" t="s">
        <v>7761</v>
      </c>
      <c r="K1331" s="193" t="s">
        <v>7762</v>
      </c>
      <c r="L1331" s="104" t="s">
        <v>7763</v>
      </c>
      <c r="M1331" s="104" t="s">
        <v>7760</v>
      </c>
      <c r="N1331" s="179">
        <v>5511997215934</v>
      </c>
      <c r="O1331" s="179"/>
      <c r="P1331" s="179"/>
      <c r="Q1331" s="104" t="s">
        <v>5971</v>
      </c>
      <c r="R1331" s="104" t="str" cm="1">
        <f t="array" ref="R1331">_xlfn.IFS(BaseClientes[[#This Row],[tipoDeCliente]]="ADVISOR","ADVISOR",BaseClientes[[#This Row],[tipoDeCliente]]="FAMILIA","RETENCAO",BaseClientes[[#This Row],[tipoDeCliente]]="RETENCAO","RETENCAO",BaseClientes[[#This Row],[tipoDeCliente]]="NORMAL","CONSULTORIA",BaseClientes[[#This Row],[tipoDeCliente]]="HIBRIDO","CONSULTORIA")</f>
        <v>CONSULTORIA</v>
      </c>
      <c r="S1331" s="104" t="s">
        <v>2799</v>
      </c>
      <c r="T1331" s="104" t="s">
        <v>185</v>
      </c>
      <c r="U1331" s="104" t="s">
        <v>7421</v>
      </c>
      <c r="V1331" s="179">
        <v>5511997215934</v>
      </c>
      <c r="W1331" s="119">
        <v>45842</v>
      </c>
      <c r="X1331" s="119"/>
      <c r="Y1331" s="104" t="s">
        <v>7764</v>
      </c>
      <c r="Z1331" s="104" t="s">
        <v>7420</v>
      </c>
      <c r="AA1331" s="104" t="s">
        <v>7417</v>
      </c>
      <c r="AB1331" s="104"/>
      <c r="AC1331" s="104"/>
      <c r="AD1331" s="104"/>
      <c r="AE1331" s="104" t="s">
        <v>176</v>
      </c>
      <c r="AF1331" s="180">
        <v>1</v>
      </c>
      <c r="AG1331" s="104">
        <v>10</v>
      </c>
      <c r="AH1331" s="68" t="s">
        <v>54</v>
      </c>
      <c r="AI1331" s="68" t="s">
        <v>56</v>
      </c>
      <c r="AJ1331" s="68" t="s">
        <v>54</v>
      </c>
      <c r="AK1331" s="104" t="str" cm="1">
        <f t="array" ref="AK13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1" s="119" t="s">
        <v>69</v>
      </c>
      <c r="AM1331" s="119">
        <v>45870</v>
      </c>
    </row>
    <row r="1332" spans="1:39" ht="14.4" customHeight="1" x14ac:dyDescent="0.3">
      <c r="A1332" s="68">
        <v>1484</v>
      </c>
      <c r="B1332" s="68" t="s">
        <v>7736</v>
      </c>
      <c r="C1332" s="69">
        <v>29831</v>
      </c>
      <c r="D1332" s="69" t="s">
        <v>40</v>
      </c>
      <c r="E1332" s="71" t="str">
        <f t="shared" si="10"/>
        <v>030720251484</v>
      </c>
      <c r="F1332" s="68">
        <v>589974</v>
      </c>
      <c r="G1332" s="68"/>
      <c r="H1332" s="68"/>
      <c r="I1332" s="68" t="s">
        <v>7737</v>
      </c>
      <c r="J1332" s="68" t="s">
        <v>7738</v>
      </c>
      <c r="K1332" s="68" t="s">
        <v>7732</v>
      </c>
      <c r="L1332" s="68" t="s">
        <v>7739</v>
      </c>
      <c r="M1332" s="68" t="s">
        <v>7736</v>
      </c>
      <c r="N1332" s="131">
        <v>5581999731732</v>
      </c>
      <c r="O1332" s="71"/>
      <c r="P1332" s="71"/>
      <c r="Q1332" s="68" t="s">
        <v>66</v>
      </c>
      <c r="R1332" s="68" t="str" cm="1">
        <f t="array" ref="R1332">_xlfn.IFS(BaseClientes[[#This Row],[tipoDeCliente]]="ADVISOR","ADVISOR",BaseClientes[[#This Row],[tipoDeCliente]]="FAMILIA","RETENCAO",BaseClientes[[#This Row],[tipoDeCliente]]="RETENCAO","RETENCAO",BaseClientes[[#This Row],[tipoDeCliente]]="NORMAL","CONSULTORIA",BaseClientes[[#This Row],[tipoDeCliente]]="HIBRIDO","CONSULTORIA")</f>
        <v>CONSULTORIA</v>
      </c>
      <c r="S1332" s="68" t="s">
        <v>49</v>
      </c>
      <c r="T1332" s="68" t="s">
        <v>50</v>
      </c>
      <c r="U1332" s="68" t="s">
        <v>7740</v>
      </c>
      <c r="V1332" s="131">
        <v>5581999731732</v>
      </c>
      <c r="W1332" s="69">
        <v>45841</v>
      </c>
      <c r="X1332" s="157"/>
      <c r="Y1332" s="68" t="s">
        <v>7735</v>
      </c>
      <c r="Z1332" s="68" t="s">
        <v>7733</v>
      </c>
      <c r="AA1332" s="68" t="s">
        <v>7729</v>
      </c>
      <c r="AB1332" s="68" t="s">
        <v>7701</v>
      </c>
      <c r="AC1332" s="68"/>
      <c r="AD1332" s="68"/>
      <c r="AE1332" s="68" t="s">
        <v>176</v>
      </c>
      <c r="AF1332" s="72">
        <v>1</v>
      </c>
      <c r="AG1332" s="68">
        <v>10</v>
      </c>
      <c r="AH1332" s="68" t="s">
        <v>54</v>
      </c>
      <c r="AI1332" s="68" t="s">
        <v>56</v>
      </c>
      <c r="AJ1332" s="68" t="s">
        <v>54</v>
      </c>
      <c r="AK1332" s="68" t="str" cm="1">
        <f t="array" ref="AK13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2" s="157" t="s">
        <v>58</v>
      </c>
      <c r="AM1332" s="69"/>
    </row>
    <row r="1333" spans="1:39" ht="14.4" customHeight="1" x14ac:dyDescent="0.3">
      <c r="A1333" s="104">
        <v>1485</v>
      </c>
      <c r="B1333" s="104" t="s">
        <v>7747</v>
      </c>
      <c r="C1333" s="119">
        <v>22990</v>
      </c>
      <c r="D1333" s="119" t="s">
        <v>72</v>
      </c>
      <c r="E1333" s="179" t="str">
        <f t="shared" si="10"/>
        <v>030720251485</v>
      </c>
      <c r="F1333" s="104">
        <v>2610822</v>
      </c>
      <c r="G1333" s="104"/>
      <c r="H1333" s="104"/>
      <c r="I1333" s="104" t="s">
        <v>7748</v>
      </c>
      <c r="J1333" s="104" t="s">
        <v>7749</v>
      </c>
      <c r="K1333" s="189" t="s">
        <v>7750</v>
      </c>
      <c r="L1333" s="104" t="s">
        <v>7751</v>
      </c>
      <c r="M1333" s="104" t="s">
        <v>7747</v>
      </c>
      <c r="N1333" s="190">
        <v>5581999731732</v>
      </c>
      <c r="O1333" s="179"/>
      <c r="P1333" s="179"/>
      <c r="Q1333" s="104" t="s">
        <v>66</v>
      </c>
      <c r="R1333" s="104" t="str" cm="1">
        <f t="array" ref="R1333">_xlfn.IFS(BaseClientes[[#This Row],[tipoDeCliente]]="ADVISOR","ADVISOR",BaseClientes[[#This Row],[tipoDeCliente]]="FAMILIA","RETENCAO",BaseClientes[[#This Row],[tipoDeCliente]]="RETENCAO","RETENCAO",BaseClientes[[#This Row],[tipoDeCliente]]="NORMAL","CONSULTORIA",BaseClientes[[#This Row],[tipoDeCliente]]="HIBRIDO","CONSULTORIA")</f>
        <v>CONSULTORIA</v>
      </c>
      <c r="S1333" s="104" t="s">
        <v>49</v>
      </c>
      <c r="T1333" s="68" t="s">
        <v>50</v>
      </c>
      <c r="U1333" s="104" t="s">
        <v>4574</v>
      </c>
      <c r="V1333" s="190">
        <v>5581999731732</v>
      </c>
      <c r="W1333" s="119">
        <v>45841</v>
      </c>
      <c r="X1333" s="191"/>
      <c r="Y1333" s="104" t="s">
        <v>7735</v>
      </c>
      <c r="Z1333" s="104" t="s">
        <v>7733</v>
      </c>
      <c r="AA1333" s="104" t="s">
        <v>7729</v>
      </c>
      <c r="AB1333" s="104" t="s">
        <v>7701</v>
      </c>
      <c r="AC1333" s="104"/>
      <c r="AD1333" s="104"/>
      <c r="AE1333" s="68" t="s">
        <v>176</v>
      </c>
      <c r="AF1333" s="72">
        <v>1</v>
      </c>
      <c r="AG1333" s="68">
        <v>10</v>
      </c>
      <c r="AH1333" s="68" t="s">
        <v>54</v>
      </c>
      <c r="AI1333" s="68" t="s">
        <v>56</v>
      </c>
      <c r="AJ1333" s="68" t="s">
        <v>54</v>
      </c>
      <c r="AK1333" s="104" t="str" cm="1">
        <f t="array" ref="AK13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3" s="191" t="s">
        <v>58</v>
      </c>
      <c r="AM1333" s="119"/>
    </row>
    <row r="1334" spans="1:39" ht="14.4" customHeight="1" x14ac:dyDescent="0.3">
      <c r="A1334" s="104">
        <v>1486</v>
      </c>
      <c r="B1334" s="104" t="s">
        <v>7741</v>
      </c>
      <c r="C1334" s="119">
        <v>30434</v>
      </c>
      <c r="D1334" s="119" t="s">
        <v>72</v>
      </c>
      <c r="E1334" s="179" t="str">
        <f t="shared" si="10"/>
        <v>030720251486</v>
      </c>
      <c r="F1334" s="104">
        <v>2662098</v>
      </c>
      <c r="G1334" s="104"/>
      <c r="H1334" s="104"/>
      <c r="I1334" s="104" t="s">
        <v>7742</v>
      </c>
      <c r="J1334" s="104" t="s">
        <v>7743</v>
      </c>
      <c r="K1334" s="189" t="s">
        <v>7744</v>
      </c>
      <c r="L1334" s="104" t="s">
        <v>7745</v>
      </c>
      <c r="M1334" s="104" t="s">
        <v>7741</v>
      </c>
      <c r="N1334" s="190">
        <v>5581999731732</v>
      </c>
      <c r="O1334" s="179"/>
      <c r="P1334" s="179"/>
      <c r="Q1334" s="104" t="s">
        <v>66</v>
      </c>
      <c r="R1334" s="104" t="str" cm="1">
        <f t="array" ref="R1334">_xlfn.IFS(BaseClientes[[#This Row],[tipoDeCliente]]="ADVISOR","ADVISOR",BaseClientes[[#This Row],[tipoDeCliente]]="FAMILIA","RETENCAO",BaseClientes[[#This Row],[tipoDeCliente]]="RETENCAO","RETENCAO",BaseClientes[[#This Row],[tipoDeCliente]]="NORMAL","CONSULTORIA",BaseClientes[[#This Row],[tipoDeCliente]]="HIBRIDO","CONSULTORIA")</f>
        <v>CONSULTORIA</v>
      </c>
      <c r="S1334" s="104" t="s">
        <v>49</v>
      </c>
      <c r="T1334" s="68" t="s">
        <v>50</v>
      </c>
      <c r="U1334" s="104" t="s">
        <v>7746</v>
      </c>
      <c r="V1334" s="190">
        <v>5581999731732</v>
      </c>
      <c r="W1334" s="119">
        <v>45841</v>
      </c>
      <c r="X1334" s="191"/>
      <c r="Y1334" s="104" t="s">
        <v>7735</v>
      </c>
      <c r="Z1334" s="104" t="s">
        <v>7733</v>
      </c>
      <c r="AA1334" s="104" t="s">
        <v>7729</v>
      </c>
      <c r="AB1334" s="104" t="s">
        <v>7701</v>
      </c>
      <c r="AC1334" s="104"/>
      <c r="AD1334" s="104"/>
      <c r="AE1334" s="104" t="s">
        <v>176</v>
      </c>
      <c r="AF1334" s="180">
        <v>1</v>
      </c>
      <c r="AG1334" s="104">
        <v>10</v>
      </c>
      <c r="AH1334" s="68" t="s">
        <v>54</v>
      </c>
      <c r="AI1334" s="68" t="s">
        <v>56</v>
      </c>
      <c r="AJ1334" s="68" t="s">
        <v>54</v>
      </c>
      <c r="AK1334" s="104" t="str" cm="1">
        <f t="array" ref="AK13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4" s="191" t="s">
        <v>58</v>
      </c>
      <c r="AM1334" s="119"/>
    </row>
    <row r="1335" spans="1:39" ht="14.4" customHeight="1" x14ac:dyDescent="0.3">
      <c r="A1335" s="104">
        <v>1487</v>
      </c>
      <c r="B1335" s="104" t="s">
        <v>7729</v>
      </c>
      <c r="C1335" s="119"/>
      <c r="D1335" s="119" t="s">
        <v>84</v>
      </c>
      <c r="E1335" s="179" t="str">
        <f t="shared" si="10"/>
        <v>030720251487</v>
      </c>
      <c r="F1335" s="104">
        <v>2811414</v>
      </c>
      <c r="G1335" s="104"/>
      <c r="H1335" s="104"/>
      <c r="I1335" s="104" t="s">
        <v>7730</v>
      </c>
      <c r="J1335" s="104" t="s">
        <v>7731</v>
      </c>
      <c r="K1335" s="186" t="s">
        <v>7732</v>
      </c>
      <c r="L1335" s="104" t="s">
        <v>7733</v>
      </c>
      <c r="M1335" s="104" t="s">
        <v>7729</v>
      </c>
      <c r="N1335" s="190">
        <v>5581999731732</v>
      </c>
      <c r="O1335" s="179"/>
      <c r="P1335" s="179"/>
      <c r="Q1335" s="104" t="s">
        <v>66</v>
      </c>
      <c r="R1335" s="104" t="str" cm="1">
        <f t="array" ref="R1335">_xlfn.IFS(BaseClientes[[#This Row],[tipoDeCliente]]="ADVISOR","ADVISOR",BaseClientes[[#This Row],[tipoDeCliente]]="FAMILIA","RETENCAO",BaseClientes[[#This Row],[tipoDeCliente]]="RETENCAO","RETENCAO",BaseClientes[[#This Row],[tipoDeCliente]]="NORMAL","CONSULTORIA",BaseClientes[[#This Row],[tipoDeCliente]]="HIBRIDO","CONSULTORIA")</f>
        <v>CONSULTORIA</v>
      </c>
      <c r="S1335" s="104" t="s">
        <v>49</v>
      </c>
      <c r="T1335" s="68" t="s">
        <v>50</v>
      </c>
      <c r="U1335" s="104" t="s">
        <v>7734</v>
      </c>
      <c r="V1335" s="190">
        <v>5581999731732</v>
      </c>
      <c r="W1335" s="119">
        <v>45841</v>
      </c>
      <c r="X1335" s="191"/>
      <c r="Y1335" s="104" t="s">
        <v>7735</v>
      </c>
      <c r="Z1335" s="104" t="s">
        <v>7733</v>
      </c>
      <c r="AA1335" s="104" t="s">
        <v>7729</v>
      </c>
      <c r="AB1335" s="104"/>
      <c r="AC1335" s="104"/>
      <c r="AD1335" s="104"/>
      <c r="AE1335" s="104" t="s">
        <v>176</v>
      </c>
      <c r="AF1335" s="180">
        <v>1</v>
      </c>
      <c r="AG1335" s="104">
        <v>10</v>
      </c>
      <c r="AH1335" s="68" t="s">
        <v>54</v>
      </c>
      <c r="AI1335" s="68" t="s">
        <v>56</v>
      </c>
      <c r="AJ1335" s="68" t="s">
        <v>54</v>
      </c>
      <c r="AK1335" s="104" t="str" cm="1">
        <f t="array" ref="AK13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5" s="191" t="s">
        <v>58</v>
      </c>
      <c r="AM1335" s="119"/>
    </row>
    <row r="1336" spans="1:39" ht="14.4" customHeight="1" x14ac:dyDescent="0.3">
      <c r="A1336" s="104">
        <v>1488</v>
      </c>
      <c r="B1336" s="104" t="s">
        <v>7700</v>
      </c>
      <c r="C1336" s="119">
        <v>30370</v>
      </c>
      <c r="D1336" s="119" t="s">
        <v>40</v>
      </c>
      <c r="E1336" s="179" t="str">
        <f t="shared" si="10"/>
        <v>300620251488</v>
      </c>
      <c r="F1336" s="104">
        <v>18508292</v>
      </c>
      <c r="G1336" s="104">
        <v>910980</v>
      </c>
      <c r="H1336" s="104"/>
      <c r="I1336" s="104" t="s">
        <v>8498</v>
      </c>
      <c r="J1336" s="104" t="s">
        <v>7702</v>
      </c>
      <c r="K1336" s="189" t="s">
        <v>7695</v>
      </c>
      <c r="L1336" s="104" t="s">
        <v>7699</v>
      </c>
      <c r="M1336" s="104" t="s">
        <v>7700</v>
      </c>
      <c r="N1336" s="190">
        <v>5581993221558</v>
      </c>
      <c r="O1336" s="179"/>
      <c r="P1336" s="179"/>
      <c r="Q1336" s="104" t="s">
        <v>66</v>
      </c>
      <c r="R1336" s="104" t="str" cm="1">
        <f t="array" ref="R1336">_xlfn.IFS(BaseClientes[[#This Row],[tipoDeCliente]]="ADVISOR","ADVISOR",BaseClientes[[#This Row],[tipoDeCliente]]="FAMILIA","RETENCAO",BaseClientes[[#This Row],[tipoDeCliente]]="RETENCAO","RETENCAO",BaseClientes[[#This Row],[tipoDeCliente]]="NORMAL","CONSULTORIA",BaseClientes[[#This Row],[tipoDeCliente]]="HIBRIDO","CONSULTORIA")</f>
        <v>CONSULTORIA</v>
      </c>
      <c r="S1336" s="104" t="s">
        <v>49</v>
      </c>
      <c r="T1336" s="68" t="s">
        <v>50</v>
      </c>
      <c r="U1336" s="104" t="s">
        <v>4653</v>
      </c>
      <c r="V1336" s="190">
        <v>5581993221558</v>
      </c>
      <c r="W1336" s="119">
        <v>45838</v>
      </c>
      <c r="X1336" s="191"/>
      <c r="Y1336" s="104" t="s">
        <v>7698</v>
      </c>
      <c r="Z1336" s="104" t="s">
        <v>7699</v>
      </c>
      <c r="AA1336" s="104" t="s">
        <v>7700</v>
      </c>
      <c r="AB1336" s="104" t="s">
        <v>7701</v>
      </c>
      <c r="AC1336" s="104"/>
      <c r="AD1336" s="104"/>
      <c r="AE1336" s="104" t="s">
        <v>176</v>
      </c>
      <c r="AF1336" s="180">
        <v>1</v>
      </c>
      <c r="AG1336" s="104">
        <v>10</v>
      </c>
      <c r="AH1336" s="68" t="s">
        <v>54</v>
      </c>
      <c r="AI1336" s="68" t="s">
        <v>56</v>
      </c>
      <c r="AJ1336" s="68" t="s">
        <v>54</v>
      </c>
      <c r="AK1336" s="104" t="str" cm="1">
        <f t="array" ref="AK13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6" s="191" t="s">
        <v>58</v>
      </c>
      <c r="AM1336" s="119"/>
    </row>
    <row r="1337" spans="1:39" ht="14.4" customHeight="1" x14ac:dyDescent="0.3">
      <c r="A1337" s="104">
        <v>1489</v>
      </c>
      <c r="B1337" s="104" t="s">
        <v>7686</v>
      </c>
      <c r="C1337" s="119">
        <v>31468</v>
      </c>
      <c r="D1337" s="119" t="s">
        <v>40</v>
      </c>
      <c r="E1337" s="179" t="str">
        <f t="shared" si="10"/>
        <v>270620251489</v>
      </c>
      <c r="F1337" s="104">
        <v>2641841</v>
      </c>
      <c r="G1337" s="104">
        <v>4768155</v>
      </c>
      <c r="H1337" s="104"/>
      <c r="I1337" s="104" t="s">
        <v>7687</v>
      </c>
      <c r="J1337" s="104" t="s">
        <v>7688</v>
      </c>
      <c r="K1337" s="189" t="s">
        <v>7689</v>
      </c>
      <c r="L1337" s="104" t="s">
        <v>7690</v>
      </c>
      <c r="M1337" s="104" t="s">
        <v>7686</v>
      </c>
      <c r="N1337" s="190">
        <v>5511992868294</v>
      </c>
      <c r="O1337" s="179"/>
      <c r="P1337" s="179"/>
      <c r="Q1337" s="104" t="s">
        <v>1749</v>
      </c>
      <c r="R1337" s="104" t="str" cm="1">
        <f t="array" ref="R1337">_xlfn.IFS(BaseClientes[[#This Row],[tipoDeCliente]]="ADVISOR","ADVISOR",BaseClientes[[#This Row],[tipoDeCliente]]="FAMILIA","RETENCAO",BaseClientes[[#This Row],[tipoDeCliente]]="RETENCAO","RETENCAO",BaseClientes[[#This Row],[tipoDeCliente]]="NORMAL","CONSULTORIA",BaseClientes[[#This Row],[tipoDeCliente]]="HIBRIDO","CONSULTORIA")</f>
        <v>CONSULTORIA</v>
      </c>
      <c r="S1337" s="104" t="s">
        <v>2799</v>
      </c>
      <c r="T1337" s="104" t="s">
        <v>185</v>
      </c>
      <c r="U1337" s="104" t="s">
        <v>7691</v>
      </c>
      <c r="V1337" s="190">
        <v>5511992868294</v>
      </c>
      <c r="W1337" s="119">
        <v>45835</v>
      </c>
      <c r="X1337" s="191"/>
      <c r="Y1337" s="104" t="s">
        <v>7692</v>
      </c>
      <c r="Z1337" s="104" t="s">
        <v>7690</v>
      </c>
      <c r="AA1337" s="104" t="s">
        <v>7686</v>
      </c>
      <c r="AB1337" s="104" t="s">
        <v>3995</v>
      </c>
      <c r="AC1337" s="104"/>
      <c r="AD1337" s="104"/>
      <c r="AE1337" s="104" t="s">
        <v>176</v>
      </c>
      <c r="AF1337" s="180">
        <v>1</v>
      </c>
      <c r="AG1337" s="104">
        <v>10</v>
      </c>
      <c r="AH1337" s="68" t="s">
        <v>54</v>
      </c>
      <c r="AI1337" s="68" t="s">
        <v>56</v>
      </c>
      <c r="AJ1337" s="68" t="s">
        <v>54</v>
      </c>
      <c r="AK1337" s="104" t="str" cm="1">
        <f t="array" ref="AK13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7" s="191" t="s">
        <v>58</v>
      </c>
      <c r="AM1337" s="119"/>
    </row>
    <row r="1338" spans="1:39" ht="14.4" customHeight="1" x14ac:dyDescent="0.3">
      <c r="A1338" s="104">
        <v>1490</v>
      </c>
      <c r="B1338" s="104" t="s">
        <v>7707</v>
      </c>
      <c r="C1338" s="119"/>
      <c r="D1338" s="119" t="s">
        <v>84</v>
      </c>
      <c r="E1338" s="179" t="str">
        <f t="shared" si="10"/>
        <v>300620251490</v>
      </c>
      <c r="F1338" s="104"/>
      <c r="G1338" s="104"/>
      <c r="H1338" s="104"/>
      <c r="I1338" s="104"/>
      <c r="J1338" s="104" t="s">
        <v>7708</v>
      </c>
      <c r="K1338" s="189" t="s">
        <v>7695</v>
      </c>
      <c r="L1338" s="104" t="s">
        <v>7709</v>
      </c>
      <c r="M1338" s="104" t="s">
        <v>7707</v>
      </c>
      <c r="N1338" s="190">
        <v>5581993221558</v>
      </c>
      <c r="O1338" s="179"/>
      <c r="P1338" s="179"/>
      <c r="Q1338" s="104" t="s">
        <v>66</v>
      </c>
      <c r="R1338" s="104" t="str" cm="1">
        <f t="array" ref="R1338">_xlfn.IFS(BaseClientes[[#This Row],[tipoDeCliente]]="ADVISOR","ADVISOR",BaseClientes[[#This Row],[tipoDeCliente]]="FAMILIA","RETENCAO",BaseClientes[[#This Row],[tipoDeCliente]]="RETENCAO","RETENCAO",BaseClientes[[#This Row],[tipoDeCliente]]="NORMAL","CONSULTORIA",BaseClientes[[#This Row],[tipoDeCliente]]="HIBRIDO","CONSULTORIA")</f>
        <v>CONSULTORIA</v>
      </c>
      <c r="S1338" s="104" t="s">
        <v>1009</v>
      </c>
      <c r="T1338" s="68" t="s">
        <v>50</v>
      </c>
      <c r="U1338" s="104" t="s">
        <v>7697</v>
      </c>
      <c r="V1338" s="190">
        <v>5581993221558</v>
      </c>
      <c r="W1338" s="119">
        <v>45838</v>
      </c>
      <c r="X1338" s="191"/>
      <c r="Y1338" s="104" t="s">
        <v>7698</v>
      </c>
      <c r="Z1338" s="104" t="s">
        <v>7699</v>
      </c>
      <c r="AA1338" s="104" t="s">
        <v>7700</v>
      </c>
      <c r="AB1338" s="104" t="s">
        <v>7701</v>
      </c>
      <c r="AC1338" s="104"/>
      <c r="AD1338" s="104"/>
      <c r="AE1338" s="104" t="s">
        <v>176</v>
      </c>
      <c r="AF1338" s="180">
        <v>1</v>
      </c>
      <c r="AG1338" s="104">
        <v>10</v>
      </c>
      <c r="AH1338" s="68" t="s">
        <v>54</v>
      </c>
      <c r="AI1338" s="68" t="s">
        <v>56</v>
      </c>
      <c r="AJ1338" s="68" t="s">
        <v>54</v>
      </c>
      <c r="AK1338" s="104" t="str" cm="1">
        <f t="array" ref="AK13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8" s="191" t="s">
        <v>58</v>
      </c>
      <c r="AM1338" s="119"/>
    </row>
    <row r="1339" spans="1:39" ht="14.4" customHeight="1" x14ac:dyDescent="0.3">
      <c r="A1339" s="104">
        <v>1491</v>
      </c>
      <c r="B1339" s="104" t="s">
        <v>7754</v>
      </c>
      <c r="C1339" s="119">
        <v>31664</v>
      </c>
      <c r="D1339" s="119" t="s">
        <v>40</v>
      </c>
      <c r="E1339" s="179" t="str">
        <f t="shared" si="10"/>
        <v>040720251491</v>
      </c>
      <c r="F1339" s="104">
        <v>2118926</v>
      </c>
      <c r="G1339" s="104"/>
      <c r="H1339" s="104"/>
      <c r="I1339" s="104" t="s">
        <v>7755</v>
      </c>
      <c r="J1339" s="104" t="s">
        <v>7756</v>
      </c>
      <c r="K1339" s="189" t="s">
        <v>7757</v>
      </c>
      <c r="L1339" s="104" t="s">
        <v>7758</v>
      </c>
      <c r="M1339" s="104" t="s">
        <v>7754</v>
      </c>
      <c r="N1339" s="190">
        <v>5581999928340</v>
      </c>
      <c r="O1339" s="179"/>
      <c r="P1339" s="179"/>
      <c r="Q1339" s="104" t="s">
        <v>66</v>
      </c>
      <c r="R1339" s="104" t="str" cm="1">
        <f t="array" ref="R1339">_xlfn.IFS(BaseClientes[[#This Row],[tipoDeCliente]]="ADVISOR","ADVISOR",BaseClientes[[#This Row],[tipoDeCliente]]="FAMILIA","RETENCAO",BaseClientes[[#This Row],[tipoDeCliente]]="RETENCAO","RETENCAO",BaseClientes[[#This Row],[tipoDeCliente]]="NORMAL","CONSULTORIA",BaseClientes[[#This Row],[tipoDeCliente]]="HIBRIDO","CONSULTORIA")</f>
        <v>CONSULTORIA</v>
      </c>
      <c r="S1339" s="104" t="s">
        <v>49</v>
      </c>
      <c r="T1339" s="68" t="s">
        <v>50</v>
      </c>
      <c r="U1339" s="104" t="s">
        <v>175</v>
      </c>
      <c r="V1339" s="190">
        <v>5581999928340</v>
      </c>
      <c r="W1339" s="119">
        <v>45842</v>
      </c>
      <c r="X1339" s="191"/>
      <c r="Y1339" s="104" t="s">
        <v>7759</v>
      </c>
      <c r="Z1339" s="104" t="s">
        <v>7758</v>
      </c>
      <c r="AA1339" s="104" t="s">
        <v>7754</v>
      </c>
      <c r="AB1339" s="104" t="s">
        <v>3893</v>
      </c>
      <c r="AC1339" s="104"/>
      <c r="AD1339" s="104"/>
      <c r="AE1339" s="104" t="s">
        <v>176</v>
      </c>
      <c r="AF1339" s="180">
        <v>1</v>
      </c>
      <c r="AG1339" s="104">
        <v>10</v>
      </c>
      <c r="AH1339" s="68" t="s">
        <v>54</v>
      </c>
      <c r="AI1339" s="68" t="s">
        <v>56</v>
      </c>
      <c r="AJ1339" s="68" t="s">
        <v>54</v>
      </c>
      <c r="AK1339" s="104" t="str" cm="1">
        <f t="array" ref="AK13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9" s="191" t="s">
        <v>58</v>
      </c>
      <c r="AM1339" s="119"/>
    </row>
    <row r="1340" spans="1:39" ht="14.4" customHeight="1" x14ac:dyDescent="0.3">
      <c r="A1340" s="104">
        <v>1492</v>
      </c>
      <c r="B1340" s="104" t="s">
        <v>7771</v>
      </c>
      <c r="C1340" s="119">
        <v>29712</v>
      </c>
      <c r="D1340" s="119" t="s">
        <v>72</v>
      </c>
      <c r="E1340" s="179" t="str">
        <f t="shared" si="10"/>
        <v>090720251492</v>
      </c>
      <c r="F1340" s="104">
        <v>3095371</v>
      </c>
      <c r="G1340" s="104"/>
      <c r="H1340" s="209"/>
      <c r="I1340" s="104" t="s">
        <v>7772</v>
      </c>
      <c r="J1340" s="104" t="s">
        <v>7773</v>
      </c>
      <c r="K1340" s="189" t="s">
        <v>7774</v>
      </c>
      <c r="L1340" s="104" t="s">
        <v>7775</v>
      </c>
      <c r="M1340" s="104" t="s">
        <v>7771</v>
      </c>
      <c r="N1340" s="190">
        <v>5581988786000</v>
      </c>
      <c r="O1340" s="179"/>
      <c r="P1340" s="179"/>
      <c r="Q1340" s="104" t="s">
        <v>66</v>
      </c>
      <c r="R1340" s="104" t="str" cm="1">
        <f t="array" ref="R1340">_xlfn.IFS(BaseClientes[[#This Row],[tipoDeCliente]]="ADVISOR","ADVISOR",BaseClientes[[#This Row],[tipoDeCliente]]="FAMILIA","RETENCAO",BaseClientes[[#This Row],[tipoDeCliente]]="RETENCAO","RETENCAO",BaseClientes[[#This Row],[tipoDeCliente]]="NORMAL","CONSULTORIA",BaseClientes[[#This Row],[tipoDeCliente]]="HIBRIDO","CONSULTORIA")</f>
        <v>CONSULTORIA</v>
      </c>
      <c r="S1340" s="104" t="s">
        <v>49</v>
      </c>
      <c r="T1340" s="68" t="s">
        <v>50</v>
      </c>
      <c r="U1340" s="104" t="s">
        <v>2666</v>
      </c>
      <c r="V1340" s="190">
        <v>5581988786000</v>
      </c>
      <c r="W1340" s="119">
        <v>45847</v>
      </c>
      <c r="X1340" s="191"/>
      <c r="Y1340" s="104" t="s">
        <v>7776</v>
      </c>
      <c r="Z1340" s="104" t="s">
        <v>7775</v>
      </c>
      <c r="AA1340" s="104" t="s">
        <v>7771</v>
      </c>
      <c r="AB1340" s="104" t="s">
        <v>4094</v>
      </c>
      <c r="AC1340" s="104"/>
      <c r="AD1340" s="104"/>
      <c r="AE1340" s="104" t="s">
        <v>176</v>
      </c>
      <c r="AF1340" s="180">
        <v>1</v>
      </c>
      <c r="AG1340" s="104">
        <v>10</v>
      </c>
      <c r="AH1340" s="68" t="s">
        <v>54</v>
      </c>
      <c r="AI1340" s="68" t="s">
        <v>56</v>
      </c>
      <c r="AJ1340" s="68" t="s">
        <v>54</v>
      </c>
      <c r="AK1340" s="104" t="str" cm="1">
        <f t="array" ref="AK13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0" s="191" t="s">
        <v>58</v>
      </c>
      <c r="AM1340" s="119"/>
    </row>
    <row r="1341" spans="1:39" ht="14.4" customHeight="1" x14ac:dyDescent="0.3">
      <c r="A1341" s="104">
        <v>1493</v>
      </c>
      <c r="B1341" s="104" t="s">
        <v>7765</v>
      </c>
      <c r="C1341" s="119">
        <v>29152</v>
      </c>
      <c r="D1341" s="119" t="s">
        <v>40</v>
      </c>
      <c r="E1341" s="179" t="str">
        <f t="shared" si="10"/>
        <v>080720251493</v>
      </c>
      <c r="F1341" s="104">
        <v>2172320</v>
      </c>
      <c r="G1341" s="104">
        <v>8161219</v>
      </c>
      <c r="H1341" s="104"/>
      <c r="I1341" s="104" t="s">
        <v>7766</v>
      </c>
      <c r="J1341" s="104" t="s">
        <v>7767</v>
      </c>
      <c r="K1341" s="189" t="s">
        <v>7768</v>
      </c>
      <c r="L1341" s="104" t="s">
        <v>7769</v>
      </c>
      <c r="M1341" s="104" t="s">
        <v>7765</v>
      </c>
      <c r="N1341" s="190">
        <v>5581999939166</v>
      </c>
      <c r="O1341" s="179"/>
      <c r="P1341" s="179"/>
      <c r="Q1341" s="104" t="s">
        <v>1749</v>
      </c>
      <c r="R1341" s="104" t="str" cm="1">
        <f t="array" ref="R1341">_xlfn.IFS(BaseClientes[[#This Row],[tipoDeCliente]]="ADVISOR","ADVISOR",BaseClientes[[#This Row],[tipoDeCliente]]="FAMILIA","RETENCAO",BaseClientes[[#This Row],[tipoDeCliente]]="RETENCAO","RETENCAO",BaseClientes[[#This Row],[tipoDeCliente]]="NORMAL","CONSULTORIA",BaseClientes[[#This Row],[tipoDeCliente]]="HIBRIDO","CONSULTORIA")</f>
        <v>CONSULTORIA</v>
      </c>
      <c r="S1341" s="104" t="s">
        <v>49</v>
      </c>
      <c r="T1341" s="68" t="s">
        <v>50</v>
      </c>
      <c r="U1341" s="104" t="s">
        <v>6899</v>
      </c>
      <c r="V1341" s="190">
        <v>5581999939166</v>
      </c>
      <c r="W1341" s="119">
        <v>45846</v>
      </c>
      <c r="X1341" s="191"/>
      <c r="Y1341" s="104" t="s">
        <v>7770</v>
      </c>
      <c r="Z1341" s="104" t="s">
        <v>7769</v>
      </c>
      <c r="AA1341" s="104" t="s">
        <v>7765</v>
      </c>
      <c r="AB1341" s="104" t="s">
        <v>3912</v>
      </c>
      <c r="AC1341" s="104"/>
      <c r="AD1341" s="104"/>
      <c r="AE1341" s="104" t="s">
        <v>176</v>
      </c>
      <c r="AF1341" s="180">
        <v>1</v>
      </c>
      <c r="AG1341" s="104">
        <v>10</v>
      </c>
      <c r="AH1341" s="68" t="s">
        <v>54</v>
      </c>
      <c r="AI1341" s="68" t="s">
        <v>56</v>
      </c>
      <c r="AJ1341" s="68" t="s">
        <v>54</v>
      </c>
      <c r="AK1341" s="104" t="str" cm="1">
        <f t="array" ref="AK13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1" s="191" t="s">
        <v>58</v>
      </c>
      <c r="AM1341" s="119"/>
    </row>
    <row r="1342" spans="1:39" ht="14.4" customHeight="1" x14ac:dyDescent="0.3">
      <c r="A1342" s="104">
        <v>1494</v>
      </c>
      <c r="B1342" s="104" t="s">
        <v>7784</v>
      </c>
      <c r="C1342" s="119">
        <v>30993</v>
      </c>
      <c r="D1342" s="119" t="s">
        <v>40</v>
      </c>
      <c r="E1342" s="179" t="str">
        <f t="shared" si="10"/>
        <v>140720251494</v>
      </c>
      <c r="F1342" s="104">
        <v>11363473</v>
      </c>
      <c r="H1342" s="104"/>
      <c r="I1342" s="104" t="s">
        <v>7785</v>
      </c>
      <c r="J1342" s="104" t="s">
        <v>7786</v>
      </c>
      <c r="K1342" s="189" t="s">
        <v>7787</v>
      </c>
      <c r="L1342" s="104" t="s">
        <v>7788</v>
      </c>
      <c r="M1342" s="104" t="s">
        <v>7784</v>
      </c>
      <c r="N1342" s="190">
        <v>5581996633269</v>
      </c>
      <c r="O1342" s="179"/>
      <c r="P1342" s="179"/>
      <c r="Q1342" s="104" t="s">
        <v>66</v>
      </c>
      <c r="R1342" s="104" t="str" cm="1">
        <f t="array" ref="R1342">_xlfn.IFS(BaseClientes[[#This Row],[tipoDeCliente]]="ADVISOR","ADVISOR",BaseClientes[[#This Row],[tipoDeCliente]]="FAMILIA","RETENCAO",BaseClientes[[#This Row],[tipoDeCliente]]="RETENCAO","RETENCAO",BaseClientes[[#This Row],[tipoDeCliente]]="NORMAL","CONSULTORIA",BaseClientes[[#This Row],[tipoDeCliente]]="HIBRIDO","CONSULTORIA")</f>
        <v>CONSULTORIA</v>
      </c>
      <c r="S1342" s="104" t="s">
        <v>49</v>
      </c>
      <c r="T1342" s="68" t="s">
        <v>50</v>
      </c>
      <c r="U1342" s="104" t="s">
        <v>7789</v>
      </c>
      <c r="V1342" s="190">
        <v>5581996633269</v>
      </c>
      <c r="W1342" s="119">
        <v>45852</v>
      </c>
      <c r="X1342" s="191"/>
      <c r="Y1342" s="104" t="s">
        <v>6900</v>
      </c>
      <c r="Z1342" s="104" t="s">
        <v>7788</v>
      </c>
      <c r="AA1342" s="104" t="s">
        <v>7784</v>
      </c>
      <c r="AB1342" s="104" t="s">
        <v>4981</v>
      </c>
      <c r="AC1342" s="104"/>
      <c r="AD1342" s="104"/>
      <c r="AE1342" s="104" t="s">
        <v>176</v>
      </c>
      <c r="AF1342" s="180">
        <v>1</v>
      </c>
      <c r="AG1342" s="104">
        <v>10</v>
      </c>
      <c r="AH1342" s="68" t="s">
        <v>54</v>
      </c>
      <c r="AI1342" s="68" t="s">
        <v>56</v>
      </c>
      <c r="AJ1342" s="68" t="s">
        <v>54</v>
      </c>
      <c r="AK1342" s="104" t="str" cm="1">
        <f t="array" ref="AK13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2" s="191" t="s">
        <v>58</v>
      </c>
      <c r="AM1342" s="119"/>
    </row>
    <row r="1343" spans="1:39" ht="15" customHeight="1" x14ac:dyDescent="0.3">
      <c r="A1343" s="104">
        <v>1495</v>
      </c>
      <c r="B1343" s="104" t="s">
        <v>7801</v>
      </c>
      <c r="C1343" s="119">
        <v>35271</v>
      </c>
      <c r="D1343" s="119" t="s">
        <v>72</v>
      </c>
      <c r="E1343" s="179" t="str">
        <f t="shared" si="10"/>
        <v>150720251495</v>
      </c>
      <c r="F1343" s="1">
        <v>6810086</v>
      </c>
      <c r="G1343" s="104"/>
      <c r="H1343" s="104"/>
      <c r="I1343" s="104" t="s">
        <v>7802</v>
      </c>
      <c r="J1343" s="104" t="s">
        <v>7803</v>
      </c>
      <c r="K1343" s="189" t="s">
        <v>7804</v>
      </c>
      <c r="L1343" s="104" t="s">
        <v>7805</v>
      </c>
      <c r="M1343" s="104" t="s">
        <v>7801</v>
      </c>
      <c r="N1343" s="190">
        <v>5581997325933</v>
      </c>
      <c r="O1343" s="179"/>
      <c r="P1343" s="179"/>
      <c r="Q1343" s="104" t="s">
        <v>1749</v>
      </c>
      <c r="R1343" s="104" t="str" cm="1">
        <f t="array" ref="R1343">_xlfn.IFS(BaseClientes[[#This Row],[tipoDeCliente]]="ADVISOR","ADVISOR",BaseClientes[[#This Row],[tipoDeCliente]]="FAMILIA","RETENCAO",BaseClientes[[#This Row],[tipoDeCliente]]="RETENCAO","RETENCAO",BaseClientes[[#This Row],[tipoDeCliente]]="NORMAL","CONSULTORIA",BaseClientes[[#This Row],[tipoDeCliente]]="HIBRIDO","CONSULTORIA")</f>
        <v>CONSULTORIA</v>
      </c>
      <c r="S1343" s="68" t="s">
        <v>49</v>
      </c>
      <c r="T1343" s="68" t="s">
        <v>50</v>
      </c>
      <c r="U1343" s="104" t="s">
        <v>7795</v>
      </c>
      <c r="V1343" s="190">
        <v>5581997325933</v>
      </c>
      <c r="W1343" s="119">
        <v>45853</v>
      </c>
      <c r="X1343" s="191"/>
      <c r="Y1343" s="104" t="s">
        <v>7216</v>
      </c>
      <c r="Z1343" s="104" t="s">
        <v>7805</v>
      </c>
      <c r="AA1343" s="104" t="s">
        <v>7801</v>
      </c>
      <c r="AB1343" s="104" t="s">
        <v>164</v>
      </c>
      <c r="AC1343" s="104"/>
      <c r="AD1343" s="104"/>
      <c r="AE1343" s="120" t="s">
        <v>176</v>
      </c>
      <c r="AF1343" s="177">
        <v>1</v>
      </c>
      <c r="AG1343" s="120">
        <v>10</v>
      </c>
      <c r="AH1343" s="120" t="s">
        <v>54</v>
      </c>
      <c r="AI1343" s="120" t="s">
        <v>56</v>
      </c>
      <c r="AJ1343" s="120" t="s">
        <v>54</v>
      </c>
      <c r="AK1343" s="120" t="str" cm="1">
        <f t="array" ref="AK13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3" s="175" t="s">
        <v>58</v>
      </c>
      <c r="AM1343" s="119"/>
    </row>
    <row r="1344" spans="1:39" ht="15" customHeight="1" x14ac:dyDescent="0.3">
      <c r="A1344" s="104">
        <v>1496</v>
      </c>
      <c r="B1344" s="104" t="s">
        <v>7777</v>
      </c>
      <c r="C1344" s="119">
        <v>33883</v>
      </c>
      <c r="D1344" s="119" t="s">
        <v>40</v>
      </c>
      <c r="E1344" s="179" t="str">
        <f t="shared" si="10"/>
        <v>110720251496</v>
      </c>
      <c r="F1344" s="104">
        <v>12352425</v>
      </c>
      <c r="G1344" s="104"/>
      <c r="H1344" s="104"/>
      <c r="I1344" s="104" t="s">
        <v>7778</v>
      </c>
      <c r="J1344" s="104" t="s">
        <v>7779</v>
      </c>
      <c r="K1344" s="186" t="s">
        <v>7780</v>
      </c>
      <c r="L1344" s="104" t="s">
        <v>7781</v>
      </c>
      <c r="M1344" s="104" t="s">
        <v>7777</v>
      </c>
      <c r="N1344" s="190">
        <v>5581996517924</v>
      </c>
      <c r="O1344" s="179"/>
      <c r="P1344" s="179"/>
      <c r="Q1344" s="104" t="s">
        <v>5971</v>
      </c>
      <c r="R1344" s="104" t="str" cm="1">
        <f t="array" ref="R1344">_xlfn.IFS(BaseClientes[[#This Row],[tipoDeCliente]]="ADVISOR","ADVISOR",BaseClientes[[#This Row],[tipoDeCliente]]="FAMILIA","RETENCAO",BaseClientes[[#This Row],[tipoDeCliente]]="RETENCAO","RETENCAO",BaseClientes[[#This Row],[tipoDeCliente]]="NORMAL","CONSULTORIA",BaseClientes[[#This Row],[tipoDeCliente]]="HIBRIDO","CONSULTORIA")</f>
        <v>CONSULTORIA</v>
      </c>
      <c r="S1344" s="68" t="s">
        <v>49</v>
      </c>
      <c r="T1344" s="68" t="s">
        <v>50</v>
      </c>
      <c r="U1344" s="104" t="s">
        <v>175</v>
      </c>
      <c r="V1344" s="190">
        <v>5581996517924</v>
      </c>
      <c r="W1344" s="119">
        <v>45849</v>
      </c>
      <c r="X1344" s="191"/>
      <c r="Y1344" s="104" t="s">
        <v>7782</v>
      </c>
      <c r="Z1344" s="104" t="s">
        <v>7781</v>
      </c>
      <c r="AA1344" s="104" t="s">
        <v>7777</v>
      </c>
      <c r="AB1344" s="104" t="s">
        <v>7701</v>
      </c>
      <c r="AC1344" s="104"/>
      <c r="AD1344" s="104"/>
      <c r="AE1344" s="120" t="s">
        <v>176</v>
      </c>
      <c r="AF1344" s="177">
        <v>1</v>
      </c>
      <c r="AG1344" s="120">
        <v>10</v>
      </c>
      <c r="AH1344" s="120" t="s">
        <v>54</v>
      </c>
      <c r="AI1344" s="120" t="s">
        <v>56</v>
      </c>
      <c r="AJ1344" s="120" t="s">
        <v>54</v>
      </c>
      <c r="AK1344" s="120" t="str" cm="1">
        <f t="array" ref="AK13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4" s="175" t="s">
        <v>58</v>
      </c>
      <c r="AM1344" s="119"/>
    </row>
    <row r="1345" spans="1:39" ht="15" customHeight="1" x14ac:dyDescent="0.3">
      <c r="A1345" s="104">
        <v>1497</v>
      </c>
      <c r="B1345" s="104" t="s">
        <v>7818</v>
      </c>
      <c r="C1345" s="119">
        <v>28937</v>
      </c>
      <c r="D1345" s="119" t="s">
        <v>40</v>
      </c>
      <c r="E1345" s="179" t="str">
        <f t="shared" si="10"/>
        <v>160720251497</v>
      </c>
      <c r="F1345" s="104"/>
      <c r="G1345" s="104">
        <v>2834528</v>
      </c>
      <c r="H1345" s="104"/>
      <c r="I1345" s="104" t="s">
        <v>8537</v>
      </c>
      <c r="J1345" s="104" t="s">
        <v>7819</v>
      </c>
      <c r="K1345" s="189" t="s">
        <v>7820</v>
      </c>
      <c r="L1345" s="104" t="s">
        <v>7821</v>
      </c>
      <c r="M1345" s="104" t="s">
        <v>7818</v>
      </c>
      <c r="N1345" s="190">
        <v>5589999840229</v>
      </c>
      <c r="O1345" s="179"/>
      <c r="P1345" s="179"/>
      <c r="Q1345" s="104" t="s">
        <v>5705</v>
      </c>
      <c r="R1345" s="104" t="str" cm="1">
        <f t="array" ref="R1345">_xlfn.IFS(BaseClientes[[#This Row],[tipoDeCliente]]="ADVISOR","ADVISOR",BaseClientes[[#This Row],[tipoDeCliente]]="FAMILIA","RETENCAO",BaseClientes[[#This Row],[tipoDeCliente]]="RETENCAO","RETENCAO",BaseClientes[[#This Row],[tipoDeCliente]]="NORMAL","CONSULTORIA",BaseClientes[[#This Row],[tipoDeCliente]]="HIBRIDO","CONSULTORIA")</f>
        <v>CONSULTORIA</v>
      </c>
      <c r="S1345" s="104" t="s">
        <v>7822</v>
      </c>
      <c r="T1345" s="104" t="s">
        <v>714</v>
      </c>
      <c r="U1345" s="104" t="s">
        <v>7823</v>
      </c>
      <c r="V1345" s="190">
        <v>5589999840229</v>
      </c>
      <c r="W1345" s="119">
        <v>45854</v>
      </c>
      <c r="X1345" s="191"/>
      <c r="Y1345" s="104" t="s">
        <v>7824</v>
      </c>
      <c r="Z1345" s="104" t="s">
        <v>7821</v>
      </c>
      <c r="AA1345" s="104" t="s">
        <v>7818</v>
      </c>
      <c r="AB1345" s="104" t="s">
        <v>3007</v>
      </c>
      <c r="AC1345" s="104"/>
      <c r="AD1345" s="104"/>
      <c r="AE1345" s="120" t="s">
        <v>176</v>
      </c>
      <c r="AF1345" s="177">
        <v>1</v>
      </c>
      <c r="AG1345" s="120">
        <v>10</v>
      </c>
      <c r="AH1345" s="120" t="s">
        <v>54</v>
      </c>
      <c r="AI1345" s="120" t="s">
        <v>56</v>
      </c>
      <c r="AJ1345" s="120" t="s">
        <v>54</v>
      </c>
      <c r="AK1345" s="120" t="str" cm="1">
        <f t="array" ref="AK13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5" s="175" t="s">
        <v>58</v>
      </c>
      <c r="AM1345" s="119"/>
    </row>
    <row r="1346" spans="1:39" ht="15" customHeight="1" x14ac:dyDescent="0.3">
      <c r="A1346" s="104">
        <v>1498</v>
      </c>
      <c r="B1346" s="104" t="s">
        <v>7825</v>
      </c>
      <c r="C1346" s="119">
        <v>32002</v>
      </c>
      <c r="D1346" s="119" t="s">
        <v>72</v>
      </c>
      <c r="E1346" s="179" t="str">
        <f t="shared" si="10"/>
        <v>160720251498</v>
      </c>
      <c r="F1346" s="104"/>
      <c r="G1346" s="104">
        <v>4131132</v>
      </c>
      <c r="H1346" s="104"/>
      <c r="I1346" s="104" t="s">
        <v>7826</v>
      </c>
      <c r="J1346" s="104" t="s">
        <v>7827</v>
      </c>
      <c r="K1346" s="189" t="s">
        <v>7828</v>
      </c>
      <c r="L1346" s="104" t="s">
        <v>7829</v>
      </c>
      <c r="M1346" s="104" t="s">
        <v>7830</v>
      </c>
      <c r="N1346" s="190">
        <v>5511950464537</v>
      </c>
      <c r="O1346" s="179"/>
      <c r="P1346" s="179"/>
      <c r="Q1346" s="104" t="s">
        <v>5705</v>
      </c>
      <c r="R1346" s="104" t="str" cm="1">
        <f t="array" ref="R1346">_xlfn.IFS(BaseClientes[[#This Row],[tipoDeCliente]]="ADVISOR","ADVISOR",BaseClientes[[#This Row],[tipoDeCliente]]="FAMILIA","RETENCAO",BaseClientes[[#This Row],[tipoDeCliente]]="RETENCAO","RETENCAO",BaseClientes[[#This Row],[tipoDeCliente]]="NORMAL","CONSULTORIA",BaseClientes[[#This Row],[tipoDeCliente]]="HIBRIDO","CONSULTORIA")</f>
        <v>CONSULTORIA</v>
      </c>
      <c r="S1346" s="104" t="s">
        <v>2799</v>
      </c>
      <c r="T1346" s="104" t="s">
        <v>185</v>
      </c>
      <c r="U1346" s="104" t="s">
        <v>7831</v>
      </c>
      <c r="V1346" s="190">
        <v>5511950464537</v>
      </c>
      <c r="W1346" s="119">
        <v>45854</v>
      </c>
      <c r="X1346" s="191"/>
      <c r="Y1346" s="104" t="s">
        <v>7832</v>
      </c>
      <c r="Z1346" s="104" t="s">
        <v>7829</v>
      </c>
      <c r="AA1346" s="104" t="s">
        <v>7830</v>
      </c>
      <c r="AB1346" s="104" t="s">
        <v>3893</v>
      </c>
      <c r="AC1346" s="104"/>
      <c r="AD1346" s="104"/>
      <c r="AE1346" s="120" t="s">
        <v>176</v>
      </c>
      <c r="AF1346" s="177">
        <v>1</v>
      </c>
      <c r="AG1346" s="120">
        <v>10</v>
      </c>
      <c r="AH1346" s="120" t="s">
        <v>54</v>
      </c>
      <c r="AI1346" s="120" t="s">
        <v>56</v>
      </c>
      <c r="AJ1346" s="120" t="s">
        <v>54</v>
      </c>
      <c r="AK1346" s="120" t="str" cm="1">
        <f t="array" ref="AK13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6" s="175" t="s">
        <v>58</v>
      </c>
      <c r="AM1346" s="119"/>
    </row>
    <row r="1347" spans="1:39" ht="15" customHeight="1" x14ac:dyDescent="0.3">
      <c r="A1347" s="104">
        <v>1499</v>
      </c>
      <c r="B1347" s="104" t="s">
        <v>7703</v>
      </c>
      <c r="C1347" s="119">
        <v>16835</v>
      </c>
      <c r="D1347" s="119" t="s">
        <v>40</v>
      </c>
      <c r="E1347" s="179" t="str">
        <f t="shared" ref="E1347:E1410" si="11">_xlfn.CONCAT((TEXT(W1347,"ddmmaaaa")),A1347)</f>
        <v>300620251499</v>
      </c>
      <c r="G1347" s="104"/>
      <c r="H1347" s="104"/>
      <c r="I1347" s="104" t="s">
        <v>8463</v>
      </c>
      <c r="J1347" s="104" t="s">
        <v>7704</v>
      </c>
      <c r="K1347" s="189" t="s">
        <v>7705</v>
      </c>
      <c r="L1347" s="104" t="s">
        <v>7706</v>
      </c>
      <c r="M1347" s="104" t="s">
        <v>7703</v>
      </c>
      <c r="N1347" s="190">
        <v>5581993221558</v>
      </c>
      <c r="O1347" s="179"/>
      <c r="P1347" s="179"/>
      <c r="Q1347" s="104" t="s">
        <v>66</v>
      </c>
      <c r="R1347" s="104" t="str" cm="1">
        <f t="array" ref="R1347">_xlfn.IFS(BaseClientes[[#This Row],[tipoDeCliente]]="ADVISOR","ADVISOR",BaseClientes[[#This Row],[tipoDeCliente]]="FAMILIA","RETENCAO",BaseClientes[[#This Row],[tipoDeCliente]]="RETENCAO","RETENCAO",BaseClientes[[#This Row],[tipoDeCliente]]="NORMAL","CONSULTORIA",BaseClientes[[#This Row],[tipoDeCliente]]="HIBRIDO","CONSULTORIA")</f>
        <v>CONSULTORIA</v>
      </c>
      <c r="S1347" s="104" t="s">
        <v>49</v>
      </c>
      <c r="T1347" s="68" t="s">
        <v>50</v>
      </c>
      <c r="U1347" s="104" t="s">
        <v>523</v>
      </c>
      <c r="V1347" s="190">
        <v>5581993221558</v>
      </c>
      <c r="W1347" s="119">
        <v>45838</v>
      </c>
      <c r="X1347" s="191"/>
      <c r="Y1347" s="104" t="s">
        <v>7698</v>
      </c>
      <c r="Z1347" s="104" t="s">
        <v>7699</v>
      </c>
      <c r="AA1347" s="104" t="s">
        <v>7700</v>
      </c>
      <c r="AB1347" s="104" t="s">
        <v>7701</v>
      </c>
      <c r="AC1347" s="104"/>
      <c r="AD1347" s="104"/>
      <c r="AE1347" s="104" t="s">
        <v>176</v>
      </c>
      <c r="AF1347" s="180">
        <v>1</v>
      </c>
      <c r="AG1347" s="104">
        <v>10</v>
      </c>
      <c r="AH1347" s="68" t="s">
        <v>54</v>
      </c>
      <c r="AI1347" s="68" t="s">
        <v>56</v>
      </c>
      <c r="AJ1347" s="68" t="s">
        <v>54</v>
      </c>
      <c r="AK1347" s="104" t="str" cm="1">
        <f t="array" ref="AK13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7" s="191" t="s">
        <v>58</v>
      </c>
      <c r="AM1347" s="119"/>
    </row>
    <row r="1348" spans="1:39" ht="15" customHeight="1" x14ac:dyDescent="0.3">
      <c r="A1348" s="104">
        <v>1500</v>
      </c>
      <c r="B1348" s="104" t="s">
        <v>7693</v>
      </c>
      <c r="C1348" s="119"/>
      <c r="D1348" s="119" t="s">
        <v>84</v>
      </c>
      <c r="E1348" s="179" t="str">
        <f t="shared" si="11"/>
        <v>300620251500</v>
      </c>
      <c r="F1348" s="104"/>
      <c r="H1348" s="104"/>
      <c r="I1348" s="104"/>
      <c r="J1348" s="104" t="s">
        <v>7694</v>
      </c>
      <c r="K1348" s="189" t="s">
        <v>7695</v>
      </c>
      <c r="L1348" s="104" t="s">
        <v>7696</v>
      </c>
      <c r="M1348" s="104" t="s">
        <v>7693</v>
      </c>
      <c r="N1348" s="190">
        <v>5581993221558</v>
      </c>
      <c r="O1348" s="179"/>
      <c r="P1348" s="179"/>
      <c r="Q1348" s="104" t="s">
        <v>66</v>
      </c>
      <c r="R1348" s="104" t="str" cm="1">
        <f t="array" ref="R1348">_xlfn.IFS(BaseClientes[[#This Row],[tipoDeCliente]]="ADVISOR","ADVISOR",BaseClientes[[#This Row],[tipoDeCliente]]="FAMILIA","RETENCAO",BaseClientes[[#This Row],[tipoDeCliente]]="RETENCAO","RETENCAO",BaseClientes[[#This Row],[tipoDeCliente]]="NORMAL","CONSULTORIA",BaseClientes[[#This Row],[tipoDeCliente]]="HIBRIDO","CONSULTORIA")</f>
        <v>CONSULTORIA</v>
      </c>
      <c r="S1348" s="104" t="s">
        <v>1009</v>
      </c>
      <c r="T1348" s="68" t="s">
        <v>50</v>
      </c>
      <c r="U1348" s="104" t="s">
        <v>7697</v>
      </c>
      <c r="V1348" s="190">
        <v>5581993221558</v>
      </c>
      <c r="W1348" s="119">
        <v>45838</v>
      </c>
      <c r="X1348" s="191"/>
      <c r="Y1348" s="104" t="s">
        <v>7698</v>
      </c>
      <c r="Z1348" s="104" t="s">
        <v>7699</v>
      </c>
      <c r="AA1348" s="104" t="s">
        <v>7700</v>
      </c>
      <c r="AB1348" s="104" t="s">
        <v>7701</v>
      </c>
      <c r="AC1348" s="104"/>
      <c r="AD1348" s="104"/>
      <c r="AE1348" s="104" t="s">
        <v>176</v>
      </c>
      <c r="AF1348" s="180">
        <v>1</v>
      </c>
      <c r="AG1348" s="104">
        <v>10</v>
      </c>
      <c r="AH1348" s="68" t="s">
        <v>54</v>
      </c>
      <c r="AI1348" s="68" t="s">
        <v>56</v>
      </c>
      <c r="AJ1348" s="68" t="s">
        <v>54</v>
      </c>
      <c r="AK1348" s="104" t="str" cm="1">
        <f t="array" ref="AK13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8" s="191" t="s">
        <v>58</v>
      </c>
      <c r="AM1348" s="119"/>
    </row>
    <row r="1349" spans="1:39" ht="15" customHeight="1" x14ac:dyDescent="0.3">
      <c r="A1349" s="104">
        <v>1501</v>
      </c>
      <c r="B1349" s="104" t="s">
        <v>7777</v>
      </c>
      <c r="C1349" s="119">
        <v>33883</v>
      </c>
      <c r="D1349" s="104" t="s">
        <v>40</v>
      </c>
      <c r="E1349" s="179" t="str">
        <f t="shared" si="11"/>
        <v>110720251501</v>
      </c>
      <c r="F1349" s="104">
        <v>12352425</v>
      </c>
      <c r="G1349" s="104"/>
      <c r="H1349" s="104"/>
      <c r="I1349" s="104"/>
      <c r="J1349" s="104" t="s">
        <v>7779</v>
      </c>
      <c r="K1349" s="193" t="s">
        <v>7780</v>
      </c>
      <c r="L1349" s="104" t="s">
        <v>7783</v>
      </c>
      <c r="M1349" s="104" t="s">
        <v>7777</v>
      </c>
      <c r="N1349" s="179">
        <v>5581996517924</v>
      </c>
      <c r="O1349" s="179"/>
      <c r="P1349" s="179"/>
      <c r="Q1349" s="104" t="s">
        <v>5971</v>
      </c>
      <c r="R1349" s="104" t="str" cm="1">
        <f t="array" ref="R1349">_xlfn.IFS(BaseClientes[[#This Row],[tipoDeCliente]]="ADVISOR","ADVISOR",BaseClientes[[#This Row],[tipoDeCliente]]="FAMILIA","RETENCAO",BaseClientes[[#This Row],[tipoDeCliente]]="RETENCAO","RETENCAO",BaseClientes[[#This Row],[tipoDeCliente]]="NORMAL","CONSULTORIA",BaseClientes[[#This Row],[tipoDeCliente]]="HIBRIDO","CONSULTORIA")</f>
        <v>CONSULTORIA</v>
      </c>
      <c r="S1349" s="104" t="s">
        <v>49</v>
      </c>
      <c r="T1349" s="104" t="s">
        <v>50</v>
      </c>
      <c r="U1349" s="104" t="s">
        <v>175</v>
      </c>
      <c r="V1349" s="179">
        <v>5581996517924</v>
      </c>
      <c r="W1349" s="119">
        <v>45849</v>
      </c>
      <c r="X1349" s="119"/>
      <c r="Y1349" s="104" t="s">
        <v>7782</v>
      </c>
      <c r="Z1349" s="104" t="s">
        <v>7781</v>
      </c>
      <c r="AA1349" s="104" t="s">
        <v>7777</v>
      </c>
      <c r="AB1349" s="104" t="s">
        <v>7701</v>
      </c>
      <c r="AC1349" s="104"/>
      <c r="AD1349" s="104"/>
      <c r="AE1349" s="104" t="s">
        <v>176</v>
      </c>
      <c r="AF1349" s="180">
        <v>1</v>
      </c>
      <c r="AG1349" s="104">
        <v>10</v>
      </c>
      <c r="AH1349" s="104" t="s">
        <v>54</v>
      </c>
      <c r="AI1349" s="104" t="s">
        <v>56</v>
      </c>
      <c r="AJ1349" s="104" t="s">
        <v>54</v>
      </c>
      <c r="AK1349" s="104" t="str" cm="1">
        <f t="array" ref="AK13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9" s="119" t="s">
        <v>69</v>
      </c>
      <c r="AM1349" s="119">
        <v>45862</v>
      </c>
    </row>
    <row r="1350" spans="1:39" ht="15" customHeight="1" x14ac:dyDescent="0.3">
      <c r="A1350" s="68">
        <v>1502</v>
      </c>
      <c r="B1350" s="68" t="s">
        <v>7833</v>
      </c>
      <c r="C1350" s="69">
        <v>25996</v>
      </c>
      <c r="D1350" s="69" t="s">
        <v>72</v>
      </c>
      <c r="E1350" s="71" t="str">
        <f t="shared" si="11"/>
        <v>210720251502</v>
      </c>
      <c r="F1350" s="68">
        <v>18410783</v>
      </c>
      <c r="G1350" s="68"/>
      <c r="H1350" s="68"/>
      <c r="I1350" s="68" t="s">
        <v>7834</v>
      </c>
      <c r="J1350" s="68" t="s">
        <v>8573</v>
      </c>
      <c r="K1350" s="108" t="s">
        <v>7835</v>
      </c>
      <c r="L1350" s="68" t="s">
        <v>7836</v>
      </c>
      <c r="M1350" s="68" t="s">
        <v>7833</v>
      </c>
      <c r="N1350" s="131">
        <v>5581993720872</v>
      </c>
      <c r="O1350" s="71"/>
      <c r="P1350" s="71"/>
      <c r="Q1350" s="68" t="s">
        <v>66</v>
      </c>
      <c r="R1350" s="68" t="str" cm="1">
        <f t="array" ref="R1350">_xlfn.IFS(BaseClientes[[#This Row],[tipoDeCliente]]="ADVISOR","ADVISOR",BaseClientes[[#This Row],[tipoDeCliente]]="FAMILIA","RETENCAO",BaseClientes[[#This Row],[tipoDeCliente]]="RETENCAO","RETENCAO",BaseClientes[[#This Row],[tipoDeCliente]]="NORMAL","CONSULTORIA",BaseClientes[[#This Row],[tipoDeCliente]]="HIBRIDO","CONSULTORIA")</f>
        <v>CONSULTORIA</v>
      </c>
      <c r="S1350" s="68" t="s">
        <v>49</v>
      </c>
      <c r="T1350" s="68" t="s">
        <v>50</v>
      </c>
      <c r="U1350" s="68" t="s">
        <v>7572</v>
      </c>
      <c r="V1350" s="131">
        <v>5581993720872</v>
      </c>
      <c r="W1350" s="69">
        <v>45859</v>
      </c>
      <c r="X1350" s="157"/>
      <c r="Y1350" s="68" t="s">
        <v>3819</v>
      </c>
      <c r="Z1350" s="68" t="s">
        <v>7836</v>
      </c>
      <c r="AA1350" s="68" t="s">
        <v>7833</v>
      </c>
      <c r="AB1350" s="68" t="s">
        <v>164</v>
      </c>
      <c r="AC1350" s="68"/>
      <c r="AD1350" s="68"/>
      <c r="AE1350" s="68" t="s">
        <v>176</v>
      </c>
      <c r="AF1350" s="72">
        <v>1</v>
      </c>
      <c r="AG1350" s="68">
        <v>9</v>
      </c>
      <c r="AH1350" s="68" t="s">
        <v>54</v>
      </c>
      <c r="AI1350" s="68" t="s">
        <v>56</v>
      </c>
      <c r="AJ1350" s="68" t="s">
        <v>54</v>
      </c>
      <c r="AK1350" s="68" t="str" cm="1">
        <f t="array" ref="AK13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0" s="69" t="s">
        <v>58</v>
      </c>
      <c r="AM1350" s="69"/>
    </row>
    <row r="1351" spans="1:39" ht="15" customHeight="1" x14ac:dyDescent="0.3">
      <c r="A1351" s="104">
        <v>1503</v>
      </c>
      <c r="B1351" s="104" t="s">
        <v>7853</v>
      </c>
      <c r="C1351" s="119">
        <v>17107</v>
      </c>
      <c r="D1351" s="119" t="s">
        <v>40</v>
      </c>
      <c r="E1351" s="179" t="str">
        <f t="shared" si="11"/>
        <v>210720251503</v>
      </c>
      <c r="F1351" s="104">
        <v>18372591</v>
      </c>
      <c r="G1351" s="104"/>
      <c r="H1351" s="104"/>
      <c r="I1351" s="104" t="s">
        <v>7854</v>
      </c>
      <c r="J1351" s="104" t="s">
        <v>7855</v>
      </c>
      <c r="K1351" s="189" t="s">
        <v>7856</v>
      </c>
      <c r="L1351" s="104" t="s">
        <v>7857</v>
      </c>
      <c r="M1351" s="104" t="s">
        <v>7853</v>
      </c>
      <c r="N1351" s="190">
        <v>5581998500027</v>
      </c>
      <c r="O1351" s="179"/>
      <c r="P1351" s="179"/>
      <c r="Q1351" s="104" t="s">
        <v>7234</v>
      </c>
      <c r="R1351" s="104" t="str" cm="1">
        <f t="array" ref="R1351">_xlfn.IFS(BaseClientes[[#This Row],[tipoDeCliente]]="ADVISOR","ADVISOR",BaseClientes[[#This Row],[tipoDeCliente]]="FAMILIA","RETENCAO",BaseClientes[[#This Row],[tipoDeCliente]]="RETENCAO","RETENCAO",BaseClientes[[#This Row],[tipoDeCliente]]="NORMAL","CONSULTORIA",BaseClientes[[#This Row],[tipoDeCliente]]="HIBRIDO","CONSULTORIA")</f>
        <v>CONSULTORIA</v>
      </c>
      <c r="S1351" s="104" t="s">
        <v>49</v>
      </c>
      <c r="T1351" s="104" t="s">
        <v>50</v>
      </c>
      <c r="U1351" s="104" t="s">
        <v>824</v>
      </c>
      <c r="V1351" s="190">
        <v>5581998500027</v>
      </c>
      <c r="W1351" s="119">
        <v>45859</v>
      </c>
      <c r="X1351" s="191"/>
      <c r="Y1351" s="104" t="s">
        <v>7858</v>
      </c>
      <c r="Z1351" s="104" t="s">
        <v>7857</v>
      </c>
      <c r="AA1351" s="104" t="s">
        <v>7853</v>
      </c>
      <c r="AB1351" s="104" t="s">
        <v>3950</v>
      </c>
      <c r="AC1351" s="104"/>
      <c r="AD1351" s="104"/>
      <c r="AE1351" s="185" t="s">
        <v>176</v>
      </c>
      <c r="AF1351" s="217">
        <v>1</v>
      </c>
      <c r="AG1351" s="185" t="s">
        <v>7859</v>
      </c>
      <c r="AH1351" s="185" t="s">
        <v>54</v>
      </c>
      <c r="AI1351" s="185" t="s">
        <v>56</v>
      </c>
      <c r="AJ1351" s="185" t="s">
        <v>54</v>
      </c>
      <c r="AK1351" s="185" t="str" cm="1">
        <f t="array" ref="AK13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1" s="192" t="s">
        <v>58</v>
      </c>
      <c r="AM1351" s="119"/>
    </row>
    <row r="1352" spans="1:39" ht="15" customHeight="1" x14ac:dyDescent="0.3">
      <c r="A1352" s="104">
        <v>1504</v>
      </c>
      <c r="B1352" s="104" t="s">
        <v>7806</v>
      </c>
      <c r="C1352" s="119">
        <v>20671</v>
      </c>
      <c r="D1352" s="119" t="s">
        <v>40</v>
      </c>
      <c r="E1352" s="179" t="str">
        <f t="shared" si="11"/>
        <v>150720251504</v>
      </c>
      <c r="F1352" s="104"/>
      <c r="G1352" s="104">
        <v>9149156</v>
      </c>
      <c r="H1352" s="104"/>
      <c r="I1352" s="104" t="s">
        <v>8384</v>
      </c>
      <c r="J1352" s="104" t="s">
        <v>7807</v>
      </c>
      <c r="K1352" s="189" t="s">
        <v>7808</v>
      </c>
      <c r="L1352" s="104" t="s">
        <v>7809</v>
      </c>
      <c r="M1352" s="104" t="s">
        <v>7806</v>
      </c>
      <c r="N1352" s="190">
        <v>5581992264907</v>
      </c>
      <c r="O1352" s="179"/>
      <c r="P1352" s="179"/>
      <c r="Q1352" s="104" t="s">
        <v>1073</v>
      </c>
      <c r="R1352" s="104" t="str" cm="1">
        <f t="array" ref="R1352">_xlfn.IFS(BaseClientes[[#This Row],[tipoDeCliente]]="ADVISOR","ADVISOR",BaseClientes[[#This Row],[tipoDeCliente]]="FAMILIA","RETENCAO",BaseClientes[[#This Row],[tipoDeCliente]]="RETENCAO","RETENCAO",BaseClientes[[#This Row],[tipoDeCliente]]="NORMAL","CONSULTORIA",BaseClientes[[#This Row],[tipoDeCliente]]="HIBRIDO","CONSULTORIA")</f>
        <v>CONSULTORIA</v>
      </c>
      <c r="S1352" s="104" t="s">
        <v>49</v>
      </c>
      <c r="T1352" s="104" t="s">
        <v>50</v>
      </c>
      <c r="U1352" s="104" t="s">
        <v>1275</v>
      </c>
      <c r="V1352" s="190">
        <v>5581992264907</v>
      </c>
      <c r="W1352" s="119">
        <v>45853</v>
      </c>
      <c r="X1352" s="191"/>
      <c r="Y1352" s="104" t="s">
        <v>7810</v>
      </c>
      <c r="Z1352" s="104" t="s">
        <v>7809</v>
      </c>
      <c r="AA1352" s="104" t="s">
        <v>7806</v>
      </c>
      <c r="AB1352" s="104" t="s">
        <v>3950</v>
      </c>
      <c r="AC1352" s="104"/>
      <c r="AD1352" s="104"/>
      <c r="AE1352" s="104" t="s">
        <v>176</v>
      </c>
      <c r="AF1352" s="180">
        <v>1</v>
      </c>
      <c r="AG1352" s="104">
        <v>10</v>
      </c>
      <c r="AH1352" s="68" t="s">
        <v>54</v>
      </c>
      <c r="AI1352" s="68" t="s">
        <v>56</v>
      </c>
      <c r="AJ1352" s="68" t="s">
        <v>54</v>
      </c>
      <c r="AK1352" s="104" t="str" cm="1">
        <f t="array" ref="AK13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2" s="191" t="s">
        <v>58</v>
      </c>
      <c r="AM1352" s="119"/>
    </row>
    <row r="1353" spans="1:39" ht="15" customHeight="1" x14ac:dyDescent="0.3">
      <c r="A1353" s="104">
        <v>1505</v>
      </c>
      <c r="B1353" s="104" t="s">
        <v>7790</v>
      </c>
      <c r="C1353" s="119">
        <v>35632</v>
      </c>
      <c r="D1353" s="119" t="s">
        <v>72</v>
      </c>
      <c r="E1353" s="179" t="str">
        <f t="shared" si="11"/>
        <v>140720251505</v>
      </c>
      <c r="F1353" s="104">
        <v>6818630</v>
      </c>
      <c r="G1353" s="104"/>
      <c r="H1353" s="104"/>
      <c r="I1353" s="104" t="s">
        <v>7791</v>
      </c>
      <c r="J1353" s="104" t="s">
        <v>7792</v>
      </c>
      <c r="K1353" s="186" t="s">
        <v>7793</v>
      </c>
      <c r="L1353" s="104" t="s">
        <v>7794</v>
      </c>
      <c r="M1353" s="104" t="s">
        <v>7790</v>
      </c>
      <c r="N1353" s="190">
        <v>5581992620388</v>
      </c>
      <c r="O1353" s="179"/>
      <c r="P1353" s="179"/>
      <c r="Q1353" s="104" t="s">
        <v>1749</v>
      </c>
      <c r="R1353" s="104" t="str" cm="1">
        <f t="array" ref="R1353">_xlfn.IFS(BaseClientes[[#This Row],[tipoDeCliente]]="ADVISOR","ADVISOR",BaseClientes[[#This Row],[tipoDeCliente]]="FAMILIA","RETENCAO",BaseClientes[[#This Row],[tipoDeCliente]]="RETENCAO","RETENCAO",BaseClientes[[#This Row],[tipoDeCliente]]="NORMAL","CONSULTORIA",BaseClientes[[#This Row],[tipoDeCliente]]="HIBRIDO","CONSULTORIA")</f>
        <v>CONSULTORIA</v>
      </c>
      <c r="S1353" s="104" t="s">
        <v>49</v>
      </c>
      <c r="T1353" s="104" t="s">
        <v>50</v>
      </c>
      <c r="U1353" s="104" t="s">
        <v>7795</v>
      </c>
      <c r="V1353" s="190">
        <v>5581992620388</v>
      </c>
      <c r="W1353" s="119">
        <v>45852</v>
      </c>
      <c r="X1353" s="191"/>
      <c r="Y1353" s="104" t="s">
        <v>7216</v>
      </c>
      <c r="Z1353" s="104" t="s">
        <v>7794</v>
      </c>
      <c r="AA1353" s="104" t="s">
        <v>7790</v>
      </c>
      <c r="AB1353" s="104" t="s">
        <v>7701</v>
      </c>
      <c r="AC1353" s="104"/>
      <c r="AD1353" s="104"/>
      <c r="AE1353" s="120" t="s">
        <v>176</v>
      </c>
      <c r="AF1353" s="177">
        <v>1</v>
      </c>
      <c r="AG1353" s="120">
        <v>10</v>
      </c>
      <c r="AH1353" s="120" t="s">
        <v>54</v>
      </c>
      <c r="AI1353" s="120" t="s">
        <v>56</v>
      </c>
      <c r="AJ1353" s="120" t="s">
        <v>54</v>
      </c>
      <c r="AK1353" s="120" t="str" cm="1">
        <f t="array" ref="AK13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3" s="175" t="s">
        <v>58</v>
      </c>
      <c r="AM1353" s="119"/>
    </row>
    <row r="1354" spans="1:39" ht="15" customHeight="1" x14ac:dyDescent="0.3">
      <c r="A1354" s="104">
        <v>1506</v>
      </c>
      <c r="B1354" s="104" t="s">
        <v>7811</v>
      </c>
      <c r="C1354" s="119">
        <v>34223</v>
      </c>
      <c r="D1354" s="119" t="s">
        <v>40</v>
      </c>
      <c r="E1354" s="179" t="str">
        <f t="shared" si="11"/>
        <v>150720251506</v>
      </c>
      <c r="F1354" s="104"/>
      <c r="G1354" s="104">
        <v>9055665</v>
      </c>
      <c r="H1354" s="104"/>
      <c r="I1354" s="104" t="s">
        <v>7812</v>
      </c>
      <c r="J1354" s="104" t="s">
        <v>7813</v>
      </c>
      <c r="K1354" s="189" t="s">
        <v>7814</v>
      </c>
      <c r="L1354" s="104" t="s">
        <v>7815</v>
      </c>
      <c r="M1354" s="104" t="s">
        <v>7811</v>
      </c>
      <c r="N1354" s="190">
        <v>5583998141502</v>
      </c>
      <c r="O1354" s="179"/>
      <c r="P1354" s="179"/>
      <c r="Q1354" s="104" t="s">
        <v>5971</v>
      </c>
      <c r="R1354" s="104" t="str" cm="1">
        <f t="array" ref="R1354">_xlfn.IFS(BaseClientes[[#This Row],[tipoDeCliente]]="ADVISOR","ADVISOR",BaseClientes[[#This Row],[tipoDeCliente]]="FAMILIA","RETENCAO",BaseClientes[[#This Row],[tipoDeCliente]]="RETENCAO","RETENCAO",BaseClientes[[#This Row],[tipoDeCliente]]="NORMAL","CONSULTORIA",BaseClientes[[#This Row],[tipoDeCliente]]="HIBRIDO","CONSULTORIA")</f>
        <v>CONSULTORIA</v>
      </c>
      <c r="S1354" s="104" t="s">
        <v>49</v>
      </c>
      <c r="T1354" s="104" t="s">
        <v>50</v>
      </c>
      <c r="U1354" s="104" t="s">
        <v>7816</v>
      </c>
      <c r="V1354" s="190">
        <v>5583998141502</v>
      </c>
      <c r="W1354" s="119">
        <v>45853</v>
      </c>
      <c r="X1354" s="191"/>
      <c r="Y1354" s="104" t="s">
        <v>7817</v>
      </c>
      <c r="Z1354" s="104" t="s">
        <v>7815</v>
      </c>
      <c r="AA1354" s="104" t="s">
        <v>7811</v>
      </c>
      <c r="AB1354" s="104" t="s">
        <v>6161</v>
      </c>
      <c r="AC1354" s="104"/>
      <c r="AD1354" s="104"/>
      <c r="AE1354" s="120" t="s">
        <v>176</v>
      </c>
      <c r="AF1354" s="177">
        <v>1</v>
      </c>
      <c r="AG1354" s="120" t="s">
        <v>7443</v>
      </c>
      <c r="AH1354" s="120" t="s">
        <v>54</v>
      </c>
      <c r="AI1354" s="120" t="s">
        <v>56</v>
      </c>
      <c r="AJ1354" s="120" t="s">
        <v>54</v>
      </c>
      <c r="AK1354" s="120" t="str" cm="1">
        <f t="array" ref="AK13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4" s="175" t="s">
        <v>58</v>
      </c>
      <c r="AM1354" s="119"/>
    </row>
    <row r="1355" spans="1:39" ht="15" customHeight="1" x14ac:dyDescent="0.3">
      <c r="A1355" s="104">
        <v>1507</v>
      </c>
      <c r="B1355" s="104" t="s">
        <v>7796</v>
      </c>
      <c r="C1355" s="119">
        <v>15026</v>
      </c>
      <c r="D1355" s="119" t="s">
        <v>40</v>
      </c>
      <c r="E1355" s="179" t="str">
        <f t="shared" si="11"/>
        <v>150720251507</v>
      </c>
      <c r="F1355" s="104">
        <v>4575513</v>
      </c>
      <c r="G1355" s="104"/>
      <c r="H1355" s="104"/>
      <c r="I1355" s="104" t="s">
        <v>7797</v>
      </c>
      <c r="J1355" s="104" t="s">
        <v>7798</v>
      </c>
      <c r="K1355" s="189" t="s">
        <v>7799</v>
      </c>
      <c r="L1355" s="104" t="s">
        <v>7800</v>
      </c>
      <c r="M1355" s="104" t="s">
        <v>7796</v>
      </c>
      <c r="N1355" s="190">
        <v>5581999717295</v>
      </c>
      <c r="O1355" s="179"/>
      <c r="P1355" s="179"/>
      <c r="Q1355" s="104" t="s">
        <v>7247</v>
      </c>
      <c r="R1355" s="104" t="str" cm="1">
        <f t="array" ref="R1355">_xlfn.IFS(BaseClientes[[#This Row],[tipoDeCliente]]="ADVISOR","ADVISOR",BaseClientes[[#This Row],[tipoDeCliente]]="FAMILIA","RETENCAO",BaseClientes[[#This Row],[tipoDeCliente]]="RETENCAO","RETENCAO",BaseClientes[[#This Row],[tipoDeCliente]]="NORMAL","CONSULTORIA",BaseClientes[[#This Row],[tipoDeCliente]]="HIBRIDO","CONSULTORIA")</f>
        <v>CONSULTORIA</v>
      </c>
      <c r="S1355" s="104" t="s">
        <v>49</v>
      </c>
      <c r="T1355" s="104" t="s">
        <v>50</v>
      </c>
      <c r="U1355" s="104" t="s">
        <v>1982</v>
      </c>
      <c r="V1355" s="179">
        <v>5581999717295</v>
      </c>
      <c r="W1355" s="119">
        <v>45853</v>
      </c>
      <c r="X1355" s="191"/>
      <c r="Y1355" s="104" t="s">
        <v>7249</v>
      </c>
      <c r="Z1355" s="104" t="s">
        <v>7800</v>
      </c>
      <c r="AA1355" s="104" t="s">
        <v>7796</v>
      </c>
      <c r="AB1355" s="104" t="s">
        <v>4060</v>
      </c>
      <c r="AC1355" s="104"/>
      <c r="AD1355" s="104"/>
      <c r="AE1355" s="120" t="s">
        <v>176</v>
      </c>
      <c r="AF1355" s="177">
        <v>1</v>
      </c>
      <c r="AG1355" s="104">
        <v>10</v>
      </c>
      <c r="AH1355" s="120" t="s">
        <v>54</v>
      </c>
      <c r="AI1355" s="120" t="s">
        <v>56</v>
      </c>
      <c r="AJ1355" s="120" t="s">
        <v>54</v>
      </c>
      <c r="AK1355" s="120" t="str" cm="1">
        <f t="array" ref="AK13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5" s="175" t="s">
        <v>58</v>
      </c>
      <c r="AM1355" s="119"/>
    </row>
    <row r="1356" spans="1:39" ht="15" customHeight="1" x14ac:dyDescent="0.3">
      <c r="A1356" s="104">
        <v>1508</v>
      </c>
      <c r="B1356" s="104" t="s">
        <v>7848</v>
      </c>
      <c r="C1356" s="119">
        <v>20368</v>
      </c>
      <c r="D1356" s="119" t="s">
        <v>40</v>
      </c>
      <c r="E1356" s="179" t="str">
        <f t="shared" si="11"/>
        <v>210720251508</v>
      </c>
      <c r="F1356" s="104"/>
      <c r="G1356" s="104">
        <v>5211646</v>
      </c>
      <c r="H1356" s="104"/>
      <c r="I1356" s="104" t="s">
        <v>7849</v>
      </c>
      <c r="J1356" s="104" t="s">
        <v>7850</v>
      </c>
      <c r="K1356" s="189" t="s">
        <v>7851</v>
      </c>
      <c r="L1356" s="104" t="s">
        <v>7852</v>
      </c>
      <c r="M1356" s="189" t="s">
        <v>7848</v>
      </c>
      <c r="N1356" s="190">
        <v>5581999742088</v>
      </c>
      <c r="O1356" s="179"/>
      <c r="P1356" s="179"/>
      <c r="Q1356" s="104" t="s">
        <v>7247</v>
      </c>
      <c r="R1356" s="104" t="str" cm="1">
        <f t="array" ref="R1356">_xlfn.IFS(BaseClientes[[#This Row],[tipoDeCliente]]="ADVISOR","ADVISOR",BaseClientes[[#This Row],[tipoDeCliente]]="FAMILIA","RETENCAO",BaseClientes[[#This Row],[tipoDeCliente]]="RETENCAO","RETENCAO",BaseClientes[[#This Row],[tipoDeCliente]]="NORMAL","CONSULTORIA",BaseClientes[[#This Row],[tipoDeCliente]]="HIBRIDO","CONSULTORIA")</f>
        <v>CONSULTORIA</v>
      </c>
      <c r="S1356" s="104" t="s">
        <v>49</v>
      </c>
      <c r="T1356" s="104" t="s">
        <v>50</v>
      </c>
      <c r="U1356" s="104" t="s">
        <v>7846</v>
      </c>
      <c r="V1356" s="190">
        <v>5581999742088</v>
      </c>
      <c r="W1356" s="119">
        <v>45859</v>
      </c>
      <c r="X1356" s="191"/>
      <c r="Y1356" s="104" t="s">
        <v>7847</v>
      </c>
      <c r="Z1356" s="104" t="s">
        <v>7845</v>
      </c>
      <c r="AA1356" s="104" t="s">
        <v>7848</v>
      </c>
      <c r="AB1356" s="104" t="s">
        <v>3893</v>
      </c>
      <c r="AC1356" s="104"/>
      <c r="AD1356" s="104"/>
      <c r="AE1356" s="120" t="s">
        <v>176</v>
      </c>
      <c r="AF1356" s="177">
        <v>1</v>
      </c>
      <c r="AG1356" s="104">
        <v>10</v>
      </c>
      <c r="AH1356" s="120" t="s">
        <v>54</v>
      </c>
      <c r="AI1356" s="120" t="s">
        <v>56</v>
      </c>
      <c r="AJ1356" s="120" t="s">
        <v>54</v>
      </c>
      <c r="AK1356" s="120" t="str" cm="1">
        <f t="array" ref="AK13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6" s="175" t="s">
        <v>58</v>
      </c>
      <c r="AM1356" s="119"/>
    </row>
    <row r="1357" spans="1:39" ht="15" customHeight="1" x14ac:dyDescent="0.3">
      <c r="A1357" s="104">
        <v>1509</v>
      </c>
      <c r="B1357" s="104" t="s">
        <v>7841</v>
      </c>
      <c r="C1357" s="119">
        <v>24092</v>
      </c>
      <c r="D1357" s="119" t="s">
        <v>72</v>
      </c>
      <c r="E1357" s="179" t="str">
        <f t="shared" si="11"/>
        <v>210720251509</v>
      </c>
      <c r="F1357" s="104"/>
      <c r="G1357" s="104">
        <v>5229921</v>
      </c>
      <c r="H1357" s="104"/>
      <c r="I1357" s="104" t="s">
        <v>7842</v>
      </c>
      <c r="J1357" s="104" t="s">
        <v>7843</v>
      </c>
      <c r="K1357" s="189" t="s">
        <v>7844</v>
      </c>
      <c r="L1357" s="104" t="s">
        <v>7845</v>
      </c>
      <c r="M1357" s="104" t="s">
        <v>7841</v>
      </c>
      <c r="N1357" s="190">
        <v>5581996573394</v>
      </c>
      <c r="O1357" s="179"/>
      <c r="P1357" s="179"/>
      <c r="Q1357" s="104" t="s">
        <v>7247</v>
      </c>
      <c r="R1357" s="104" t="str" cm="1">
        <f t="array" ref="R1357">_xlfn.IFS(BaseClientes[[#This Row],[tipoDeCliente]]="ADVISOR","ADVISOR",BaseClientes[[#This Row],[tipoDeCliente]]="FAMILIA","RETENCAO",BaseClientes[[#This Row],[tipoDeCliente]]="RETENCAO","RETENCAO",BaseClientes[[#This Row],[tipoDeCliente]]="NORMAL","CONSULTORIA",BaseClientes[[#This Row],[tipoDeCliente]]="HIBRIDO","CONSULTORIA")</f>
        <v>CONSULTORIA</v>
      </c>
      <c r="S1357" s="104" t="s">
        <v>49</v>
      </c>
      <c r="T1357" s="104" t="s">
        <v>50</v>
      </c>
      <c r="U1357" s="104" t="s">
        <v>7846</v>
      </c>
      <c r="V1357" s="190">
        <v>5581996573394</v>
      </c>
      <c r="W1357" s="119">
        <v>45859</v>
      </c>
      <c r="X1357" s="191"/>
      <c r="Y1357" s="104" t="s">
        <v>7847</v>
      </c>
      <c r="Z1357" s="104" t="s">
        <v>7845</v>
      </c>
      <c r="AA1357" s="104" t="s">
        <v>7841</v>
      </c>
      <c r="AB1357" s="104" t="s">
        <v>7701</v>
      </c>
      <c r="AC1357" s="104"/>
      <c r="AD1357" s="104"/>
      <c r="AE1357" s="120" t="s">
        <v>176</v>
      </c>
      <c r="AF1357" s="177">
        <v>1</v>
      </c>
      <c r="AG1357" s="104">
        <v>10</v>
      </c>
      <c r="AH1357" s="120" t="s">
        <v>54</v>
      </c>
      <c r="AI1357" s="120" t="s">
        <v>56</v>
      </c>
      <c r="AJ1357" s="120" t="s">
        <v>54</v>
      </c>
      <c r="AK1357" s="120" t="str" cm="1">
        <f t="array" ref="AK13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7" s="175" t="s">
        <v>58</v>
      </c>
      <c r="AM1357" s="119"/>
    </row>
    <row r="1358" spans="1:39" ht="15" customHeight="1" x14ac:dyDescent="0.3">
      <c r="A1358" s="104">
        <v>1510</v>
      </c>
      <c r="B1358" s="104" t="s">
        <v>7837</v>
      </c>
      <c r="C1358" s="119">
        <v>25732</v>
      </c>
      <c r="D1358" s="119" t="s">
        <v>40</v>
      </c>
      <c r="E1358" s="179" t="str">
        <f t="shared" si="11"/>
        <v>210720251510</v>
      </c>
      <c r="F1358" s="68">
        <v>4238990</v>
      </c>
      <c r="G1358" s="104"/>
      <c r="H1358" s="104"/>
      <c r="I1358" s="104"/>
      <c r="J1358" s="104" t="s">
        <v>7838</v>
      </c>
      <c r="K1358" s="189" t="s">
        <v>7839</v>
      </c>
      <c r="L1358" s="104" t="s">
        <v>7840</v>
      </c>
      <c r="M1358" s="104" t="s">
        <v>7837</v>
      </c>
      <c r="N1358" s="190">
        <v>5581991919740</v>
      </c>
      <c r="O1358" s="179"/>
      <c r="P1358" s="179"/>
      <c r="Q1358" s="104" t="s">
        <v>66</v>
      </c>
      <c r="R1358" s="104" t="str" cm="1">
        <f t="array" ref="R1358">_xlfn.IFS(BaseClientes[[#This Row],[tipoDeCliente]]="ADVISOR","ADVISOR",BaseClientes[[#This Row],[tipoDeCliente]]="FAMILIA","RETENCAO",BaseClientes[[#This Row],[tipoDeCliente]]="RETENCAO","RETENCAO",BaseClientes[[#This Row],[tipoDeCliente]]="NORMAL","CONSULTORIA",BaseClientes[[#This Row],[tipoDeCliente]]="HIBRIDO","CONSULTORIA")</f>
        <v>CONSULTORIA</v>
      </c>
      <c r="S1358" s="104" t="s">
        <v>49</v>
      </c>
      <c r="T1358" s="104" t="s">
        <v>50</v>
      </c>
      <c r="U1358" s="104" t="s">
        <v>7572</v>
      </c>
      <c r="V1358" s="190">
        <v>5581991919740</v>
      </c>
      <c r="W1358" s="119">
        <v>45859</v>
      </c>
      <c r="X1358" s="191"/>
      <c r="Y1358" s="104" t="s">
        <v>3819</v>
      </c>
      <c r="Z1358" s="104" t="s">
        <v>7836</v>
      </c>
      <c r="AA1358" s="104" t="s">
        <v>7837</v>
      </c>
      <c r="AB1358" s="104" t="s">
        <v>3894</v>
      </c>
      <c r="AC1358" s="104"/>
      <c r="AD1358" s="104"/>
      <c r="AE1358" s="120" t="s">
        <v>176</v>
      </c>
      <c r="AF1358" s="177">
        <v>1</v>
      </c>
      <c r="AG1358" s="68">
        <v>9</v>
      </c>
      <c r="AH1358" s="120" t="s">
        <v>54</v>
      </c>
      <c r="AI1358" s="120" t="s">
        <v>56</v>
      </c>
      <c r="AJ1358" s="120" t="s">
        <v>54</v>
      </c>
      <c r="AK1358" s="120" t="str" cm="1">
        <f t="array" ref="AK13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8" s="175" t="s">
        <v>58</v>
      </c>
      <c r="AM1358" s="119"/>
    </row>
    <row r="1359" spans="1:39" ht="15" customHeight="1" x14ac:dyDescent="0.3">
      <c r="A1359" s="104">
        <v>1511</v>
      </c>
      <c r="B1359" s="104" t="s">
        <v>7860</v>
      </c>
      <c r="C1359" s="119">
        <v>30619</v>
      </c>
      <c r="D1359" s="119" t="s">
        <v>40</v>
      </c>
      <c r="E1359" s="179" t="str">
        <f t="shared" si="11"/>
        <v>300720251511</v>
      </c>
      <c r="F1359" s="104">
        <v>5569058</v>
      </c>
      <c r="G1359" s="104"/>
      <c r="H1359" s="104"/>
      <c r="I1359" s="104" t="s">
        <v>7861</v>
      </c>
      <c r="J1359" s="104" t="s">
        <v>7862</v>
      </c>
      <c r="K1359" s="189" t="s">
        <v>7863</v>
      </c>
      <c r="L1359" s="104" t="s">
        <v>7864</v>
      </c>
      <c r="M1359" s="104" t="s">
        <v>7860</v>
      </c>
      <c r="N1359" s="190">
        <v>5511992889456</v>
      </c>
      <c r="O1359" s="179"/>
      <c r="P1359" s="179"/>
      <c r="Q1359" s="104" t="s">
        <v>66</v>
      </c>
      <c r="R1359" s="104" t="str" cm="1">
        <f t="array" ref="R1359">_xlfn.IFS(BaseClientes[[#This Row],[tipoDeCliente]]="ADVISOR","ADVISOR",BaseClientes[[#This Row],[tipoDeCliente]]="FAMILIA","RETENCAO",BaseClientes[[#This Row],[tipoDeCliente]]="RETENCAO","RETENCAO",BaseClientes[[#This Row],[tipoDeCliente]]="NORMAL","CONSULTORIA",BaseClientes[[#This Row],[tipoDeCliente]]="HIBRIDO","CONSULTORIA")</f>
        <v>CONSULTORIA</v>
      </c>
      <c r="S1359" s="104" t="s">
        <v>2799</v>
      </c>
      <c r="T1359" s="104" t="s">
        <v>185</v>
      </c>
      <c r="U1359" s="104" t="s">
        <v>7865</v>
      </c>
      <c r="V1359" s="190">
        <v>5511992889456</v>
      </c>
      <c r="W1359" s="119">
        <v>45868</v>
      </c>
      <c r="X1359" s="191"/>
      <c r="Y1359" s="104" t="s">
        <v>7866</v>
      </c>
      <c r="Z1359" s="104" t="s">
        <v>7864</v>
      </c>
      <c r="AA1359" s="104" t="s">
        <v>7860</v>
      </c>
      <c r="AB1359" s="104" t="s">
        <v>3902</v>
      </c>
      <c r="AC1359" s="104"/>
      <c r="AD1359" s="104"/>
      <c r="AE1359" s="120" t="s">
        <v>176</v>
      </c>
      <c r="AF1359" s="177">
        <v>1</v>
      </c>
      <c r="AG1359" s="104">
        <v>10</v>
      </c>
      <c r="AH1359" s="120" t="s">
        <v>54</v>
      </c>
      <c r="AI1359" s="120" t="s">
        <v>56</v>
      </c>
      <c r="AJ1359" s="120" t="s">
        <v>54</v>
      </c>
      <c r="AK1359" s="120" t="str" cm="1">
        <f t="array" ref="AK13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9" s="175" t="s">
        <v>58</v>
      </c>
      <c r="AM1359" s="119"/>
    </row>
    <row r="1360" spans="1:39" ht="15" customHeight="1" x14ac:dyDescent="0.3">
      <c r="A1360" s="104">
        <v>1512</v>
      </c>
      <c r="B1360" s="104" t="s">
        <v>7867</v>
      </c>
      <c r="C1360" s="119">
        <v>20389</v>
      </c>
      <c r="D1360" s="119" t="s">
        <v>40</v>
      </c>
      <c r="E1360" s="179" t="str">
        <f t="shared" si="11"/>
        <v>300720251512</v>
      </c>
      <c r="F1360" s="104"/>
      <c r="G1360" s="104">
        <v>5602159</v>
      </c>
      <c r="H1360" s="104"/>
      <c r="I1360" s="104" t="s">
        <v>8379</v>
      </c>
      <c r="J1360" s="104" t="s">
        <v>7868</v>
      </c>
      <c r="K1360" s="189" t="s">
        <v>7869</v>
      </c>
      <c r="L1360" s="104" t="s">
        <v>7870</v>
      </c>
      <c r="M1360" s="104" t="s">
        <v>7867</v>
      </c>
      <c r="N1360" s="190">
        <v>5581991919265</v>
      </c>
      <c r="O1360" s="179"/>
      <c r="P1360" s="179"/>
      <c r="Q1360" s="104" t="s">
        <v>66</v>
      </c>
      <c r="R1360" s="104" t="str" cm="1">
        <f t="array" ref="R1360">_xlfn.IFS(BaseClientes[[#This Row],[tipoDeCliente]]="ADVISOR","ADVISOR",BaseClientes[[#This Row],[tipoDeCliente]]="FAMILIA","RETENCAO",BaseClientes[[#This Row],[tipoDeCliente]]="RETENCAO","RETENCAO",BaseClientes[[#This Row],[tipoDeCliente]]="NORMAL","CONSULTORIA",BaseClientes[[#This Row],[tipoDeCliente]]="HIBRIDO","CONSULTORIA")</f>
        <v>CONSULTORIA</v>
      </c>
      <c r="S1360" s="104" t="s">
        <v>49</v>
      </c>
      <c r="T1360" s="104" t="s">
        <v>50</v>
      </c>
      <c r="U1360" s="104" t="s">
        <v>7871</v>
      </c>
      <c r="V1360" s="190">
        <v>5581991919265</v>
      </c>
      <c r="W1360" s="119">
        <v>45868</v>
      </c>
      <c r="X1360" s="191"/>
      <c r="Y1360" s="104" t="s">
        <v>7870</v>
      </c>
      <c r="Z1360" s="104" t="s">
        <v>7870</v>
      </c>
      <c r="AA1360" s="104" t="s">
        <v>7867</v>
      </c>
      <c r="AB1360" s="104" t="s">
        <v>7872</v>
      </c>
      <c r="AC1360" s="104"/>
      <c r="AD1360" s="104"/>
      <c r="AE1360" s="120" t="s">
        <v>176</v>
      </c>
      <c r="AF1360" s="177">
        <v>1</v>
      </c>
      <c r="AG1360" s="68">
        <v>9</v>
      </c>
      <c r="AH1360" s="120" t="s">
        <v>54</v>
      </c>
      <c r="AI1360" s="120" t="s">
        <v>56</v>
      </c>
      <c r="AJ1360" s="120" t="s">
        <v>54</v>
      </c>
      <c r="AK1360" s="120" t="str" cm="1">
        <f t="array" ref="AK13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0" s="175" t="s">
        <v>58</v>
      </c>
      <c r="AM1360" s="119"/>
    </row>
    <row r="1361" spans="1:39" ht="14.4" customHeight="1" x14ac:dyDescent="0.3">
      <c r="A1361" s="104">
        <v>1513</v>
      </c>
      <c r="B1361" s="104" t="s">
        <v>3469</v>
      </c>
      <c r="C1361" s="69">
        <v>21948</v>
      </c>
      <c r="D1361" s="119" t="s">
        <v>72</v>
      </c>
      <c r="E1361" s="179" t="str">
        <f t="shared" si="11"/>
        <v>050820251513</v>
      </c>
      <c r="F1361" s="104"/>
      <c r="G1361" s="104">
        <v>9192711</v>
      </c>
      <c r="H1361" s="104"/>
      <c r="I1361" s="104"/>
      <c r="J1361" s="68" t="s">
        <v>4409</v>
      </c>
      <c r="K1361" s="189" t="s">
        <v>7873</v>
      </c>
      <c r="L1361" s="104" t="s">
        <v>4410</v>
      </c>
      <c r="M1361" s="104" t="s">
        <v>3469</v>
      </c>
      <c r="N1361" s="190">
        <v>5531999534450</v>
      </c>
      <c r="O1361" s="179"/>
      <c r="P1361" s="179"/>
      <c r="Q1361" s="68" t="s">
        <v>7234</v>
      </c>
      <c r="R1361" s="104" t="str" cm="1">
        <f t="array" ref="R1361">_xlfn.IFS(BaseClientes[[#This Row],[tipoDeCliente]]="ADVISOR","ADVISOR",BaseClientes[[#This Row],[tipoDeCliente]]="FAMILIA","RETENCAO",BaseClientes[[#This Row],[tipoDeCliente]]="RETENCAO","RETENCAO",BaseClientes[[#This Row],[tipoDeCliente]]="NORMAL","CONSULTORIA",BaseClientes[[#This Row],[tipoDeCliente]]="HIBRIDO","CONSULTORIA")</f>
        <v>CONSULTORIA</v>
      </c>
      <c r="S1361" s="104" t="s">
        <v>895</v>
      </c>
      <c r="T1361" s="104" t="s">
        <v>896</v>
      </c>
      <c r="U1361" s="104" t="s">
        <v>7874</v>
      </c>
      <c r="V1361" s="190">
        <v>5531999534450</v>
      </c>
      <c r="W1361" s="119">
        <v>45874</v>
      </c>
      <c r="X1361" s="191"/>
      <c r="Y1361" s="68" t="s">
        <v>2081</v>
      </c>
      <c r="Z1361" s="68" t="s">
        <v>4410</v>
      </c>
      <c r="AA1361" s="104" t="s">
        <v>3469</v>
      </c>
      <c r="AB1361" s="68" t="s">
        <v>3905</v>
      </c>
      <c r="AC1361" s="104"/>
      <c r="AD1361" s="68"/>
      <c r="AE1361" s="68" t="s">
        <v>176</v>
      </c>
      <c r="AF1361" s="72">
        <v>1</v>
      </c>
      <c r="AG1361" s="68">
        <v>2</v>
      </c>
      <c r="AH1361" s="68" t="s">
        <v>54</v>
      </c>
      <c r="AI1361" s="68" t="s">
        <v>56</v>
      </c>
      <c r="AJ1361" s="68" t="s">
        <v>54</v>
      </c>
      <c r="AK1361" s="68" t="str" cm="1">
        <f t="array" ref="AK13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1" s="69" t="s">
        <v>58</v>
      </c>
      <c r="AM1361" s="119"/>
    </row>
    <row r="1362" spans="1:39" ht="15" customHeight="1" x14ac:dyDescent="0.3">
      <c r="A1362" s="68">
        <v>1514</v>
      </c>
      <c r="B1362" s="68" t="s">
        <v>3354</v>
      </c>
      <c r="C1362" s="69">
        <v>33895</v>
      </c>
      <c r="D1362" s="69" t="s">
        <v>40</v>
      </c>
      <c r="E1362" s="71" t="str">
        <f t="shared" si="11"/>
        <v>170120251514</v>
      </c>
      <c r="F1362" s="68"/>
      <c r="G1362" s="68">
        <v>8340633</v>
      </c>
      <c r="H1362" s="68"/>
      <c r="I1362" s="68"/>
      <c r="J1362" s="68" t="s">
        <v>6860</v>
      </c>
      <c r="K1362" s="70" t="s">
        <v>6861</v>
      </c>
      <c r="L1362" s="68" t="s">
        <v>6864</v>
      </c>
      <c r="M1362" s="68" t="s">
        <v>3354</v>
      </c>
      <c r="N1362" s="131">
        <v>5581999249999</v>
      </c>
      <c r="O1362" s="71"/>
      <c r="P1362" s="71"/>
      <c r="Q1362" s="68" t="s">
        <v>1513</v>
      </c>
      <c r="R1362" s="68" t="str" cm="1">
        <f t="array" ref="R1362">_xlfn.IFS(BaseClientes[[#This Row],[tipoDeCliente]]="ADVISOR","ADVISOR",BaseClientes[[#This Row],[tipoDeCliente]]="FAMILIA","RETENCAO",BaseClientes[[#This Row],[tipoDeCliente]]="RETENCAO","RETENCAO",BaseClientes[[#This Row],[tipoDeCliente]]="NORMAL","CONSULTORIA",BaseClientes[[#This Row],[tipoDeCliente]]="HIBRIDO","CONSULTORIA")</f>
        <v>CONSULTORIA</v>
      </c>
      <c r="S1362" s="68" t="s">
        <v>49</v>
      </c>
      <c r="T1362" s="68" t="s">
        <v>50</v>
      </c>
      <c r="U1362" s="71" t="s">
        <v>4768</v>
      </c>
      <c r="V1362" s="131">
        <v>5581999249999</v>
      </c>
      <c r="W1362" s="69">
        <v>45674</v>
      </c>
      <c r="X1362" s="157"/>
      <c r="Y1362" s="68" t="s">
        <v>3863</v>
      </c>
      <c r="Z1362" s="68" t="s">
        <v>6862</v>
      </c>
      <c r="AA1362" s="68" t="s">
        <v>3354</v>
      </c>
      <c r="AB1362" s="68" t="s">
        <v>6863</v>
      </c>
      <c r="AC1362" s="68"/>
      <c r="AD1362" s="68" t="s">
        <v>54</v>
      </c>
      <c r="AE1362" s="68" t="s">
        <v>176</v>
      </c>
      <c r="AF1362" s="72">
        <v>1</v>
      </c>
      <c r="AG1362" s="68">
        <v>9</v>
      </c>
      <c r="AH1362" s="68" t="s">
        <v>54</v>
      </c>
      <c r="AI1362" s="68" t="s">
        <v>56</v>
      </c>
      <c r="AJ1362" s="68" t="s">
        <v>54</v>
      </c>
      <c r="AK1362" s="68" t="str" cm="1">
        <f t="array" ref="AK13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2" s="157" t="s">
        <v>58</v>
      </c>
      <c r="AM1362" s="69"/>
    </row>
    <row r="1363" spans="1:39" ht="15" customHeight="1" x14ac:dyDescent="0.3">
      <c r="A1363" s="104">
        <v>1515</v>
      </c>
      <c r="B1363" s="104" t="s">
        <v>3152</v>
      </c>
      <c r="C1363" s="119">
        <v>31850</v>
      </c>
      <c r="D1363" s="119" t="s">
        <v>40</v>
      </c>
      <c r="E1363" s="71" t="str">
        <f t="shared" si="11"/>
        <v>201120231515</v>
      </c>
      <c r="F1363" s="104"/>
      <c r="G1363" s="104">
        <v>9157223</v>
      </c>
      <c r="H1363" s="104"/>
      <c r="I1363" s="104" t="s">
        <v>5142</v>
      </c>
      <c r="J1363" s="104" t="s">
        <v>5136</v>
      </c>
      <c r="K1363" s="189" t="s">
        <v>5137</v>
      </c>
      <c r="L1363" s="104" t="s">
        <v>5143</v>
      </c>
      <c r="M1363" s="104" t="s">
        <v>3152</v>
      </c>
      <c r="N1363" s="190">
        <v>5511958969441</v>
      </c>
      <c r="O1363" s="179" t="s">
        <v>65</v>
      </c>
      <c r="P1363" s="179"/>
      <c r="Q1363" s="104" t="s">
        <v>1513</v>
      </c>
      <c r="R1363" s="68" t="str" cm="1">
        <f t="array" ref="R1363">_xlfn.IFS(BaseClientes[[#This Row],[tipoDeCliente]]="ADVISOR","ADVISOR",BaseClientes[[#This Row],[tipoDeCliente]]="FAMILIA","RETENCAO",BaseClientes[[#This Row],[tipoDeCliente]]="RETENCAO","RETENCAO",BaseClientes[[#This Row],[tipoDeCliente]]="NORMAL","CONSULTORIA",BaseClientes[[#This Row],[tipoDeCliente]]="HIBRIDO","CONSULTORIA")</f>
        <v>CONSULTORIA</v>
      </c>
      <c r="S1363" s="104" t="s">
        <v>2799</v>
      </c>
      <c r="T1363" s="104" t="s">
        <v>185</v>
      </c>
      <c r="U1363" s="104" t="s">
        <v>5139</v>
      </c>
      <c r="V1363" s="179">
        <v>5581999798969</v>
      </c>
      <c r="W1363" s="119">
        <v>45250</v>
      </c>
      <c r="X1363" s="191">
        <v>45881</v>
      </c>
      <c r="Y1363" s="104" t="s">
        <v>3678</v>
      </c>
      <c r="Z1363" s="104" t="s">
        <v>5138</v>
      </c>
      <c r="AA1363" s="104" t="s">
        <v>3152</v>
      </c>
      <c r="AB1363" s="104" t="s">
        <v>3920</v>
      </c>
      <c r="AC1363" s="104" t="s">
        <v>53</v>
      </c>
      <c r="AD1363" s="104" t="s">
        <v>54</v>
      </c>
      <c r="AE1363" s="104" t="s">
        <v>176</v>
      </c>
      <c r="AF1363" s="180">
        <v>1</v>
      </c>
      <c r="AG1363" s="104">
        <v>8</v>
      </c>
      <c r="AH1363" s="104" t="s">
        <v>54</v>
      </c>
      <c r="AI1363" s="104" t="s">
        <v>56</v>
      </c>
      <c r="AJ1363" s="104" t="s">
        <v>54</v>
      </c>
      <c r="AK1363" s="68" t="str" cm="1">
        <f t="array" ref="AK13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3" s="191" t="s">
        <v>58</v>
      </c>
      <c r="AM1363" s="119"/>
    </row>
    <row r="1364" spans="1:39" ht="15" customHeight="1" x14ac:dyDescent="0.3">
      <c r="A1364" s="104">
        <v>1516</v>
      </c>
      <c r="B1364" s="104" t="s">
        <v>3384</v>
      </c>
      <c r="C1364" s="119">
        <v>35459</v>
      </c>
      <c r="D1364" s="119" t="s">
        <v>72</v>
      </c>
      <c r="E1364" s="71" t="str">
        <f t="shared" si="11"/>
        <v>110320251516</v>
      </c>
      <c r="F1364" s="104"/>
      <c r="G1364" s="104">
        <v>9178307</v>
      </c>
      <c r="H1364" s="68"/>
      <c r="I1364" s="104"/>
      <c r="J1364" s="104" t="s">
        <v>7077</v>
      </c>
      <c r="K1364" s="211" t="s">
        <v>7078</v>
      </c>
      <c r="L1364" s="104" t="s">
        <v>7082</v>
      </c>
      <c r="M1364" s="104" t="s">
        <v>3384</v>
      </c>
      <c r="N1364" s="190">
        <v>5511998758808</v>
      </c>
      <c r="O1364" s="179"/>
      <c r="P1364" s="179"/>
      <c r="Q1364" s="104" t="s">
        <v>66</v>
      </c>
      <c r="R1364" s="68" t="str" cm="1">
        <f t="array" ref="R1364">_xlfn.IFS(BaseClientes[[#This Row],[tipoDeCliente]]="ADVISOR","ADVISOR",BaseClientes[[#This Row],[tipoDeCliente]]="FAMILIA","RETENCAO",BaseClientes[[#This Row],[tipoDeCliente]]="RETENCAO","RETENCAO",BaseClientes[[#This Row],[tipoDeCliente]]="NORMAL","CONSULTORIA",BaseClientes[[#This Row],[tipoDeCliente]]="HIBRIDO","CONSULTORIA")</f>
        <v>CONSULTORIA</v>
      </c>
      <c r="S1364" s="104" t="s">
        <v>2799</v>
      </c>
      <c r="T1364" s="104" t="s">
        <v>185</v>
      </c>
      <c r="U1364" s="104" t="s">
        <v>7080</v>
      </c>
      <c r="V1364" s="179">
        <v>5511998758808</v>
      </c>
      <c r="W1364" s="119">
        <v>45727</v>
      </c>
      <c r="X1364" s="191"/>
      <c r="Y1364" s="104" t="s">
        <v>7081</v>
      </c>
      <c r="Z1364" s="104" t="s">
        <v>7079</v>
      </c>
      <c r="AA1364" s="104" t="s">
        <v>3384</v>
      </c>
      <c r="AB1364" s="104" t="s">
        <v>164</v>
      </c>
      <c r="AC1364" s="104"/>
      <c r="AD1364" s="104" t="s">
        <v>54</v>
      </c>
      <c r="AE1364" s="104" t="s">
        <v>176</v>
      </c>
      <c r="AF1364" s="180">
        <v>1</v>
      </c>
      <c r="AG1364" s="104">
        <v>10</v>
      </c>
      <c r="AH1364" s="104" t="s">
        <v>54</v>
      </c>
      <c r="AI1364" s="104" t="s">
        <v>56</v>
      </c>
      <c r="AJ1364" s="104" t="s">
        <v>54</v>
      </c>
      <c r="AK1364" s="68" t="str" cm="1">
        <f t="array" ref="AK13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4" s="191" t="s">
        <v>58</v>
      </c>
      <c r="AM1364" s="119"/>
    </row>
    <row r="1365" spans="1:39" ht="14.4" customHeight="1" x14ac:dyDescent="0.3">
      <c r="A1365" s="104">
        <v>1517</v>
      </c>
      <c r="B1365" s="104" t="s">
        <v>7914</v>
      </c>
      <c r="C1365" s="119">
        <v>42223</v>
      </c>
      <c r="D1365" s="119" t="s">
        <v>40</v>
      </c>
      <c r="E1365" s="71" t="str">
        <f t="shared" si="11"/>
        <v>120820251517</v>
      </c>
      <c r="F1365" s="104"/>
      <c r="G1365" s="104">
        <v>9174459</v>
      </c>
      <c r="H1365" s="104"/>
      <c r="I1365" s="104"/>
      <c r="J1365" s="104" t="s">
        <v>7915</v>
      </c>
      <c r="K1365" s="189" t="s">
        <v>1556</v>
      </c>
      <c r="L1365" s="104" t="s">
        <v>7916</v>
      </c>
      <c r="M1365" s="104" t="s">
        <v>7914</v>
      </c>
      <c r="N1365" s="190">
        <v>5581992626716</v>
      </c>
      <c r="O1365" s="179"/>
      <c r="P1365" s="179"/>
      <c r="Q1365" s="104" t="s">
        <v>1749</v>
      </c>
      <c r="R1365" s="68" t="str" cm="1">
        <f t="array" ref="R1365">_xlfn.IFS(BaseClientes[[#This Row],[tipoDeCliente]]="ADVISOR","ADVISOR",BaseClientes[[#This Row],[tipoDeCliente]]="FAMILIA","RETENCAO",BaseClientes[[#This Row],[tipoDeCliente]]="RETENCAO","RETENCAO",BaseClientes[[#This Row],[tipoDeCliente]]="NORMAL","CONSULTORIA",BaseClientes[[#This Row],[tipoDeCliente]]="HIBRIDO","CONSULTORIA")</f>
        <v>CONSULTORIA</v>
      </c>
      <c r="S1365" s="68" t="s">
        <v>49</v>
      </c>
      <c r="T1365" s="68" t="s">
        <v>50</v>
      </c>
      <c r="U1365" s="68" t="s">
        <v>1372</v>
      </c>
      <c r="V1365" s="71">
        <v>5581993724665</v>
      </c>
      <c r="W1365" s="69">
        <v>45881</v>
      </c>
      <c r="X1365" s="69"/>
      <c r="Y1365" s="68" t="s">
        <v>1554</v>
      </c>
      <c r="Z1365" s="68" t="s">
        <v>1368</v>
      </c>
      <c r="AA1365" s="68" t="s">
        <v>1552</v>
      </c>
      <c r="AB1365" s="68" t="s">
        <v>838</v>
      </c>
      <c r="AC1365" s="68" t="s">
        <v>140</v>
      </c>
      <c r="AD1365" s="68" t="s">
        <v>56</v>
      </c>
      <c r="AE1365" s="68" t="s">
        <v>176</v>
      </c>
      <c r="AF1365" s="72">
        <v>1</v>
      </c>
      <c r="AG1365" s="68">
        <v>1</v>
      </c>
      <c r="AH1365" s="68" t="s">
        <v>54</v>
      </c>
      <c r="AI1365" s="68" t="s">
        <v>54</v>
      </c>
      <c r="AJ1365" s="68" t="s">
        <v>54</v>
      </c>
      <c r="AK1365" s="68" t="str" cm="1">
        <f t="array" ref="AK13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5" s="69" t="s">
        <v>58</v>
      </c>
      <c r="AM1365" s="119"/>
    </row>
    <row r="1366" spans="1:39" ht="14.4" customHeight="1" x14ac:dyDescent="0.3">
      <c r="A1366" s="68">
        <v>1518</v>
      </c>
      <c r="B1366" s="68" t="s">
        <v>1927</v>
      </c>
      <c r="C1366" s="69">
        <v>30963</v>
      </c>
      <c r="D1366" s="69" t="s">
        <v>72</v>
      </c>
      <c r="E1366" s="71" t="str">
        <f t="shared" si="11"/>
        <v>150820251518</v>
      </c>
      <c r="F1366" s="68">
        <v>5614296</v>
      </c>
      <c r="G1366" s="68"/>
      <c r="H1366" s="68"/>
      <c r="I1366" s="68" t="s">
        <v>42</v>
      </c>
      <c r="J1366" s="68" t="s">
        <v>1929</v>
      </c>
      <c r="K1366" s="108" t="s">
        <v>1930</v>
      </c>
      <c r="L1366" s="68" t="s">
        <v>1931</v>
      </c>
      <c r="M1366" s="68" t="s">
        <v>1669</v>
      </c>
      <c r="N1366" s="131">
        <v>5581973126556</v>
      </c>
      <c r="O1366" s="71" t="s">
        <v>65</v>
      </c>
      <c r="P1366" s="71" t="s">
        <v>42</v>
      </c>
      <c r="Q1366" s="68" t="s">
        <v>1073</v>
      </c>
      <c r="R1366" s="68" t="s">
        <v>68</v>
      </c>
      <c r="S1366" s="68" t="s">
        <v>1932</v>
      </c>
      <c r="T1366" s="68" t="s">
        <v>50</v>
      </c>
      <c r="U1366" s="68" t="s">
        <v>1933</v>
      </c>
      <c r="V1366" s="71">
        <v>5581997592354</v>
      </c>
      <c r="W1366" s="69">
        <v>45884</v>
      </c>
      <c r="X1366" s="157">
        <v>44707</v>
      </c>
      <c r="Y1366" s="68" t="s">
        <v>1073</v>
      </c>
      <c r="Z1366" s="68" t="s">
        <v>4161</v>
      </c>
      <c r="AA1366" s="68" t="s">
        <v>1669</v>
      </c>
      <c r="AB1366" s="68" t="s">
        <v>3893</v>
      </c>
      <c r="AC1366" s="68" t="s">
        <v>53</v>
      </c>
      <c r="AD1366" s="68" t="s">
        <v>56</v>
      </c>
      <c r="AE1366" s="68" t="s">
        <v>68</v>
      </c>
      <c r="AF1366" s="72">
        <v>0</v>
      </c>
      <c r="AG1366" s="68"/>
      <c r="AH1366" s="68" t="s">
        <v>56</v>
      </c>
      <c r="AI1366" s="68" t="s">
        <v>56</v>
      </c>
      <c r="AJ1366" s="68" t="s">
        <v>56</v>
      </c>
      <c r="AK1366" s="68" t="str" cm="1">
        <f t="array" ref="AK13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6" s="157" t="s">
        <v>58</v>
      </c>
      <c r="AM1366" s="69"/>
    </row>
    <row r="1367" spans="1:39" ht="14.4" customHeight="1" x14ac:dyDescent="0.3">
      <c r="A1367" s="68">
        <v>1519</v>
      </c>
      <c r="B1367" s="68" t="s">
        <v>3553</v>
      </c>
      <c r="C1367" s="69">
        <v>31869</v>
      </c>
      <c r="D1367" s="69" t="s">
        <v>40</v>
      </c>
      <c r="E1367" s="71" t="str">
        <f t="shared" si="11"/>
        <v>150820251519</v>
      </c>
      <c r="F1367" s="68">
        <v>3747228</v>
      </c>
      <c r="G1367" s="68"/>
      <c r="H1367" s="68"/>
      <c r="I1367" s="68" t="s">
        <v>42</v>
      </c>
      <c r="J1367" s="68" t="s">
        <v>5472</v>
      </c>
      <c r="K1367" s="108" t="s">
        <v>5473</v>
      </c>
      <c r="L1367" s="68" t="s">
        <v>5474</v>
      </c>
      <c r="M1367" s="68" t="s">
        <v>3553</v>
      </c>
      <c r="N1367" s="131">
        <v>5581994181865</v>
      </c>
      <c r="O1367" s="71"/>
      <c r="P1367" s="71"/>
      <c r="Q1367" s="68" t="s">
        <v>1073</v>
      </c>
      <c r="R1367" s="68" t="s">
        <v>68</v>
      </c>
      <c r="S1367" s="68" t="s">
        <v>49</v>
      </c>
      <c r="T1367" s="68" t="s">
        <v>50</v>
      </c>
      <c r="U1367" s="68" t="s">
        <v>5475</v>
      </c>
      <c r="V1367" s="71">
        <v>5581994181865</v>
      </c>
      <c r="W1367" s="69">
        <v>45884</v>
      </c>
      <c r="X1367" s="157">
        <v>45348</v>
      </c>
      <c r="Y1367" s="68" t="s">
        <v>1073</v>
      </c>
      <c r="Z1367" s="68" t="s">
        <v>4161</v>
      </c>
      <c r="AA1367" s="68"/>
      <c r="AB1367" s="68" t="s">
        <v>3995</v>
      </c>
      <c r="AC1367" s="68"/>
      <c r="AD1367" s="68"/>
      <c r="AE1367" s="68" t="s">
        <v>68</v>
      </c>
      <c r="AF1367" s="72">
        <v>0</v>
      </c>
      <c r="AG1367" s="68"/>
      <c r="AH1367" s="68" t="s">
        <v>56</v>
      </c>
      <c r="AI1367" s="68" t="s">
        <v>56</v>
      </c>
      <c r="AJ1367" s="68" t="s">
        <v>56</v>
      </c>
      <c r="AK1367" s="68" t="str" cm="1">
        <f t="array" ref="AK13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7" s="157" t="s">
        <v>58</v>
      </c>
      <c r="AM1367" s="69"/>
    </row>
    <row r="1368" spans="1:39" ht="14.4" customHeight="1" x14ac:dyDescent="0.3">
      <c r="A1368" s="104">
        <v>1520</v>
      </c>
      <c r="B1368" s="104" t="s">
        <v>7106</v>
      </c>
      <c r="C1368" s="119">
        <v>21279</v>
      </c>
      <c r="D1368" s="119" t="s">
        <v>72</v>
      </c>
      <c r="E1368" s="71" t="str">
        <f t="shared" si="11"/>
        <v>150820251520</v>
      </c>
      <c r="F1368" s="104">
        <v>2042799</v>
      </c>
      <c r="G1368" s="104"/>
      <c r="H1368" s="104"/>
      <c r="I1368" s="104" t="s">
        <v>42</v>
      </c>
      <c r="J1368" s="104" t="s">
        <v>7107</v>
      </c>
      <c r="K1368" s="189" t="s">
        <v>7108</v>
      </c>
      <c r="L1368" s="104" t="s">
        <v>7109</v>
      </c>
      <c r="M1368" s="104" t="s">
        <v>7106</v>
      </c>
      <c r="N1368" s="190">
        <v>5581991792881</v>
      </c>
      <c r="O1368" s="179" t="s">
        <v>65</v>
      </c>
      <c r="P1368" s="179"/>
      <c r="Q1368" s="104" t="s">
        <v>1073</v>
      </c>
      <c r="R1368" s="104" t="s">
        <v>68</v>
      </c>
      <c r="S1368" s="104" t="s">
        <v>7110</v>
      </c>
      <c r="T1368" s="104" t="s">
        <v>50</v>
      </c>
      <c r="U1368" s="104" t="s">
        <v>824</v>
      </c>
      <c r="V1368" s="179">
        <v>5581991792881</v>
      </c>
      <c r="W1368" s="119">
        <v>45884</v>
      </c>
      <c r="X1368" s="191"/>
      <c r="Y1368" s="104" t="s">
        <v>1073</v>
      </c>
      <c r="Z1368" s="104" t="s">
        <v>7109</v>
      </c>
      <c r="AA1368" s="104" t="s">
        <v>7106</v>
      </c>
      <c r="AB1368" s="104" t="s">
        <v>3899</v>
      </c>
      <c r="AC1368" s="104"/>
      <c r="AD1368" s="104"/>
      <c r="AE1368" s="68" t="s">
        <v>68</v>
      </c>
      <c r="AF1368" s="180">
        <v>0</v>
      </c>
      <c r="AG1368" s="104"/>
      <c r="AH1368" s="104" t="s">
        <v>56</v>
      </c>
      <c r="AI1368" s="104" t="s">
        <v>56</v>
      </c>
      <c r="AJ1368" s="104" t="s">
        <v>56</v>
      </c>
      <c r="AK1368" s="68" t="str" cm="1">
        <f t="array" ref="AK13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8" s="191" t="s">
        <v>58</v>
      </c>
      <c r="AM1368" s="119"/>
    </row>
    <row r="1369" spans="1:39" ht="14.4" customHeight="1" x14ac:dyDescent="0.3">
      <c r="A1369" s="104">
        <v>1521</v>
      </c>
      <c r="B1369" s="104" t="s">
        <v>7929</v>
      </c>
      <c r="C1369" s="69">
        <v>37748</v>
      </c>
      <c r="D1369" s="119" t="s">
        <v>72</v>
      </c>
      <c r="E1369" s="71" t="str">
        <f t="shared" si="11"/>
        <v>150820251521</v>
      </c>
      <c r="F1369" s="104">
        <v>14754934</v>
      </c>
      <c r="G1369" s="104"/>
      <c r="H1369" s="104"/>
      <c r="I1369" s="104"/>
      <c r="J1369" s="68" t="s">
        <v>7930</v>
      </c>
      <c r="K1369" s="189" t="s">
        <v>7931</v>
      </c>
      <c r="L1369" s="104" t="s">
        <v>7932</v>
      </c>
      <c r="M1369" s="104" t="s">
        <v>7929</v>
      </c>
      <c r="N1369" s="190">
        <v>5581998293916</v>
      </c>
      <c r="O1369" s="179"/>
      <c r="P1369" s="179"/>
      <c r="Q1369" s="104" t="s">
        <v>7933</v>
      </c>
      <c r="R1369" s="104" t="str" cm="1">
        <f t="array" ref="R1369">_xlfn.IFS(BaseClientes[[#This Row],[tipoDeCliente]]="ADVISOR","ADVISOR",BaseClientes[[#This Row],[tipoDeCliente]]="FAMILIA","RETENCAO",BaseClientes[[#This Row],[tipoDeCliente]]="RETENCAO","RETENCAO",BaseClientes[[#This Row],[tipoDeCliente]]="NORMAL","CONSULTORIA",BaseClientes[[#This Row],[tipoDeCliente]]="HIBRIDO","CONSULTORIA")</f>
        <v>RETENCAO</v>
      </c>
      <c r="S1369" s="104" t="s">
        <v>5048</v>
      </c>
      <c r="T1369" s="104" t="s">
        <v>50</v>
      </c>
      <c r="U1369" s="214"/>
      <c r="V1369" s="190">
        <v>5581998293916</v>
      </c>
      <c r="W1369" s="119">
        <v>45884</v>
      </c>
      <c r="X1369" s="191"/>
      <c r="Y1369" s="104" t="s">
        <v>7933</v>
      </c>
      <c r="Z1369" s="104" t="s">
        <v>7932</v>
      </c>
      <c r="AA1369" s="104" t="s">
        <v>7929</v>
      </c>
      <c r="AB1369" s="104" t="s">
        <v>151</v>
      </c>
      <c r="AC1369" s="104"/>
      <c r="AD1369" s="104"/>
      <c r="AE1369" s="104" t="s">
        <v>55</v>
      </c>
      <c r="AF1369" s="180">
        <v>1</v>
      </c>
      <c r="AG1369" s="104"/>
      <c r="AH1369" s="104" t="s">
        <v>54</v>
      </c>
      <c r="AI1369" s="104" t="s">
        <v>56</v>
      </c>
      <c r="AJ1369" s="104" t="s">
        <v>54</v>
      </c>
      <c r="AK1369" s="104" t="str" cm="1">
        <f t="array" ref="AK13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9" s="191" t="s">
        <v>58</v>
      </c>
      <c r="AM1369" s="119"/>
    </row>
    <row r="1370" spans="1:39" ht="14.4" customHeight="1" x14ac:dyDescent="0.3">
      <c r="A1370" s="104">
        <v>1522</v>
      </c>
      <c r="B1370" s="104" t="s">
        <v>7942</v>
      </c>
      <c r="C1370" s="119" t="s">
        <v>7943</v>
      </c>
      <c r="D1370" s="119" t="s">
        <v>40</v>
      </c>
      <c r="E1370" s="71" t="str">
        <f t="shared" si="11"/>
        <v>150820251522</v>
      </c>
      <c r="F1370" s="104">
        <v>11588365</v>
      </c>
      <c r="G1370" s="104">
        <v>8862124</v>
      </c>
      <c r="H1370" s="104"/>
      <c r="I1370" s="104"/>
      <c r="J1370" s="104" t="s">
        <v>7944</v>
      </c>
      <c r="K1370" s="189" t="s">
        <v>7945</v>
      </c>
      <c r="L1370" s="104" t="s">
        <v>7946</v>
      </c>
      <c r="M1370" s="104" t="s">
        <v>7942</v>
      </c>
      <c r="N1370" s="190">
        <v>5581989054848</v>
      </c>
      <c r="O1370" s="179"/>
      <c r="P1370" s="179"/>
      <c r="Q1370" s="104" t="s">
        <v>7947</v>
      </c>
      <c r="R1370" s="104" t="str" cm="1">
        <f t="array" ref="R1370">_xlfn.IFS(BaseClientes[[#This Row],[tipoDeCliente]]="ADVISOR","ADVISOR",BaseClientes[[#This Row],[tipoDeCliente]]="FAMILIA","RETENCAO",BaseClientes[[#This Row],[tipoDeCliente]]="RETENCAO","RETENCAO",BaseClientes[[#This Row],[tipoDeCliente]]="NORMAL","CONSULTORIA",BaseClientes[[#This Row],[tipoDeCliente]]="HIBRIDO","CONSULTORIA")</f>
        <v>RETENCAO</v>
      </c>
      <c r="S1370" s="104" t="s">
        <v>49</v>
      </c>
      <c r="T1370" s="104" t="s">
        <v>50</v>
      </c>
      <c r="U1370" s="104" t="s">
        <v>7948</v>
      </c>
      <c r="V1370" s="179">
        <v>5581989054848</v>
      </c>
      <c r="W1370" s="119">
        <v>45884</v>
      </c>
      <c r="X1370" s="191"/>
      <c r="Y1370" s="104" t="s">
        <v>7947</v>
      </c>
      <c r="Z1370" s="104" t="s">
        <v>7946</v>
      </c>
      <c r="AA1370" s="104" t="s">
        <v>7942</v>
      </c>
      <c r="AB1370" s="104" t="s">
        <v>151</v>
      </c>
      <c r="AC1370" s="104"/>
      <c r="AD1370" s="104"/>
      <c r="AE1370" s="104" t="s">
        <v>55</v>
      </c>
      <c r="AF1370" s="180">
        <v>1</v>
      </c>
      <c r="AG1370" s="104"/>
      <c r="AH1370" s="104" t="s">
        <v>54</v>
      </c>
      <c r="AI1370" s="104" t="s">
        <v>56</v>
      </c>
      <c r="AJ1370" s="104" t="s">
        <v>54</v>
      </c>
      <c r="AK1370" s="104" t="str" cm="1">
        <f t="array" ref="AK13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0" s="191" t="s">
        <v>58</v>
      </c>
      <c r="AM1370" s="119"/>
    </row>
    <row r="1371" spans="1:39" ht="14.4" customHeight="1" x14ac:dyDescent="0.3">
      <c r="A1371" s="104">
        <v>1523</v>
      </c>
      <c r="B1371" s="69" t="s">
        <v>7970</v>
      </c>
      <c r="C1371" s="69">
        <v>30592</v>
      </c>
      <c r="D1371" s="69" t="s">
        <v>72</v>
      </c>
      <c r="E1371" s="71" t="str">
        <f t="shared" si="11"/>
        <v>150820251523</v>
      </c>
      <c r="F1371" s="68">
        <v>9921135</v>
      </c>
      <c r="G1371" s="68"/>
      <c r="H1371" s="68"/>
      <c r="I1371" s="68"/>
      <c r="J1371" s="68" t="s">
        <v>7971</v>
      </c>
      <c r="K1371" s="108" t="s">
        <v>7972</v>
      </c>
      <c r="L1371" s="68" t="s">
        <v>7973</v>
      </c>
      <c r="M1371" s="69" t="s">
        <v>7970</v>
      </c>
      <c r="N1371" s="71">
        <v>5581996467600</v>
      </c>
      <c r="O1371" s="71"/>
      <c r="P1371" s="71"/>
      <c r="Q1371" s="68" t="s">
        <v>66</v>
      </c>
      <c r="R1371" s="68" t="str" cm="1">
        <f t="array" ref="R1371">_xlfn.IFS(BaseClientes[[#This Row],[tipoDeCliente]]="ADVISOR","ADVISOR",BaseClientes[[#This Row],[tipoDeCliente]]="FAMILIA","RETENCAO",BaseClientes[[#This Row],[tipoDeCliente]]="RETENCAO","RETENCAO",BaseClientes[[#This Row],[tipoDeCliente]]="NORMAL","CONSULTORIA",BaseClientes[[#This Row],[tipoDeCliente]]="HIBRIDO","CONSULTORIA")</f>
        <v>CONSULTORIA</v>
      </c>
      <c r="S1371" s="68" t="s">
        <v>49</v>
      </c>
      <c r="T1371" s="68" t="s">
        <v>50</v>
      </c>
      <c r="U1371" s="68" t="s">
        <v>4724</v>
      </c>
      <c r="V1371" s="71">
        <v>5581996467600</v>
      </c>
      <c r="W1371" s="119">
        <v>45884</v>
      </c>
      <c r="X1371" s="157"/>
      <c r="Y1371" s="68" t="s">
        <v>2933</v>
      </c>
      <c r="Z1371" s="68" t="s">
        <v>2930</v>
      </c>
      <c r="AA1371" s="69" t="s">
        <v>7970</v>
      </c>
      <c r="AB1371" s="68" t="s">
        <v>7974</v>
      </c>
      <c r="AC1371" s="68"/>
      <c r="AD1371" s="68"/>
      <c r="AE1371" s="68" t="s">
        <v>176</v>
      </c>
      <c r="AF1371" s="72">
        <v>1</v>
      </c>
      <c r="AG1371" s="68"/>
      <c r="AH1371" s="68"/>
      <c r="AI1371" s="68"/>
      <c r="AJ1371" s="68"/>
      <c r="AK1371" s="68" t="str" cm="1">
        <f t="array" ref="AK13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1" s="191" t="s">
        <v>58</v>
      </c>
      <c r="AM1371" s="69"/>
    </row>
    <row r="1372" spans="1:39" ht="14.4" customHeight="1" x14ac:dyDescent="0.3">
      <c r="A1372" s="104">
        <v>1524</v>
      </c>
      <c r="B1372" s="68" t="s">
        <v>7975</v>
      </c>
      <c r="C1372" s="69">
        <v>35188</v>
      </c>
      <c r="D1372" s="69" t="s">
        <v>72</v>
      </c>
      <c r="E1372" s="71" t="str">
        <f t="shared" si="11"/>
        <v>150820251524</v>
      </c>
      <c r="F1372" s="68">
        <v>7215161</v>
      </c>
      <c r="G1372" s="68"/>
      <c r="H1372" s="68"/>
      <c r="I1372" s="68" t="s">
        <v>8382</v>
      </c>
      <c r="J1372" s="68" t="s">
        <v>7976</v>
      </c>
      <c r="K1372" s="108" t="s">
        <v>7977</v>
      </c>
      <c r="L1372" s="68" t="s">
        <v>7978</v>
      </c>
      <c r="M1372" s="68" t="s">
        <v>7975</v>
      </c>
      <c r="N1372" s="71">
        <v>5581999266788</v>
      </c>
      <c r="O1372" s="71"/>
      <c r="P1372" s="71"/>
      <c r="Q1372" s="68" t="s">
        <v>66</v>
      </c>
      <c r="R1372" s="68" t="str" cm="1">
        <f t="array" ref="R1372">_xlfn.IFS(BaseClientes[[#This Row],[tipoDeCliente]]="ADVISOR","ADVISOR",BaseClientes[[#This Row],[tipoDeCliente]]="FAMILIA","RETENCAO",BaseClientes[[#This Row],[tipoDeCliente]]="RETENCAO","RETENCAO",BaseClientes[[#This Row],[tipoDeCliente]]="NORMAL","CONSULTORIA",BaseClientes[[#This Row],[tipoDeCliente]]="HIBRIDO","CONSULTORIA")</f>
        <v>CONSULTORIA</v>
      </c>
      <c r="S1372" s="68" t="s">
        <v>49</v>
      </c>
      <c r="T1372" s="68" t="s">
        <v>50</v>
      </c>
      <c r="U1372" s="68" t="s">
        <v>7880</v>
      </c>
      <c r="V1372" s="71">
        <v>5581999266788</v>
      </c>
      <c r="W1372" s="119">
        <v>45884</v>
      </c>
      <c r="X1372" s="157"/>
      <c r="Y1372" s="68" t="s">
        <v>7881</v>
      </c>
      <c r="Z1372" s="68" t="s">
        <v>7879</v>
      </c>
      <c r="AA1372" s="68" t="s">
        <v>7975</v>
      </c>
      <c r="AB1372" s="104" t="s">
        <v>3912</v>
      </c>
      <c r="AC1372" s="68"/>
      <c r="AD1372" s="68"/>
      <c r="AE1372" s="68" t="s">
        <v>176</v>
      </c>
      <c r="AF1372" s="72">
        <v>1</v>
      </c>
      <c r="AG1372" s="68">
        <v>10</v>
      </c>
      <c r="AH1372" s="68" t="s">
        <v>54</v>
      </c>
      <c r="AI1372" s="68" t="s">
        <v>56</v>
      </c>
      <c r="AJ1372" s="68" t="s">
        <v>54</v>
      </c>
      <c r="AK1372" s="68" t="str" cm="1">
        <f t="array" ref="AK13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2" s="191" t="s">
        <v>58</v>
      </c>
      <c r="AM1372" s="69"/>
    </row>
    <row r="1373" spans="1:39" ht="14.4" customHeight="1" x14ac:dyDescent="0.3">
      <c r="A1373" s="104">
        <v>1525</v>
      </c>
      <c r="B1373" s="68" t="s">
        <v>7979</v>
      </c>
      <c r="C1373" s="69">
        <v>33791</v>
      </c>
      <c r="D1373" s="69" t="s">
        <v>72</v>
      </c>
      <c r="E1373" s="71" t="str">
        <f t="shared" si="11"/>
        <v>150820251525</v>
      </c>
      <c r="F1373" s="68">
        <v>16769236</v>
      </c>
      <c r="G1373" s="68"/>
      <c r="H1373" s="68"/>
      <c r="I1373" s="68"/>
      <c r="J1373" s="68" t="s">
        <v>7980</v>
      </c>
      <c r="K1373" s="105" t="s">
        <v>7981</v>
      </c>
      <c r="L1373" s="68"/>
      <c r="M1373" s="68" t="s">
        <v>7979</v>
      </c>
      <c r="N1373" s="71">
        <v>5581995646600</v>
      </c>
      <c r="O1373" s="71"/>
      <c r="P1373" s="71"/>
      <c r="Q1373" s="68"/>
      <c r="R1373" s="68" t="e" cm="1">
        <f t="array" ref="R1373">_xlfn.IFS(BaseClientes[[#This Row],[tipoDeCliente]]="ADVISOR","ADVISOR",BaseClientes[[#This Row],[tipoDeCliente]]="FAMILIA","RETENCAO",BaseClientes[[#This Row],[tipoDeCliente]]="RETENCAO","RETENCAO",BaseClientes[[#This Row],[tipoDeCliente]]="NORMAL","CONSULTORIA",BaseClientes[[#This Row],[tipoDeCliente]]="HIBRIDO","CONSULTORIA")</f>
        <v>#N/A</v>
      </c>
      <c r="S1373" s="68" t="s">
        <v>6941</v>
      </c>
      <c r="T1373" s="68" t="s">
        <v>50</v>
      </c>
      <c r="U1373" s="68" t="s">
        <v>7982</v>
      </c>
      <c r="V1373" s="71">
        <v>5581995646600</v>
      </c>
      <c r="W1373" s="119">
        <v>45884</v>
      </c>
      <c r="X1373" s="157"/>
      <c r="Y1373" s="68"/>
      <c r="Z1373" s="68"/>
      <c r="AA1373" s="68" t="s">
        <v>7979</v>
      </c>
      <c r="AB1373" s="68" t="s">
        <v>3950</v>
      </c>
      <c r="AC1373" s="68"/>
      <c r="AD1373" s="68"/>
      <c r="AE1373" s="68"/>
      <c r="AF1373" s="72"/>
      <c r="AG1373" s="68"/>
      <c r="AH1373" s="68"/>
      <c r="AI1373" s="68"/>
      <c r="AJ1373" s="68"/>
      <c r="AK1373" s="68" t="str" cm="1">
        <f t="array" ref="AK13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3" s="191" t="s">
        <v>58</v>
      </c>
      <c r="AM1373" s="69"/>
    </row>
    <row r="1374" spans="1:39" ht="14.4" customHeight="1" x14ac:dyDescent="0.3">
      <c r="A1374" s="104">
        <v>1526</v>
      </c>
      <c r="B1374" s="68" t="s">
        <v>7934</v>
      </c>
      <c r="C1374" s="69">
        <v>19697</v>
      </c>
      <c r="D1374" s="69" t="s">
        <v>72</v>
      </c>
      <c r="E1374" s="71" t="str">
        <f t="shared" si="11"/>
        <v>150820251526</v>
      </c>
      <c r="F1374" s="68">
        <v>9703288</v>
      </c>
      <c r="G1374" s="68"/>
      <c r="H1374" s="68"/>
      <c r="I1374" s="68" t="s">
        <v>7935</v>
      </c>
      <c r="J1374" s="68" t="s">
        <v>7936</v>
      </c>
      <c r="K1374" s="70" t="s">
        <v>7937</v>
      </c>
      <c r="L1374" s="68" t="s">
        <v>7938</v>
      </c>
      <c r="M1374" s="68" t="s">
        <v>7934</v>
      </c>
      <c r="N1374" s="71">
        <v>5581991114002</v>
      </c>
      <c r="O1374" s="71"/>
      <c r="P1374" s="71"/>
      <c r="Q1374" s="68" t="s">
        <v>66</v>
      </c>
      <c r="R1374" s="68" t="str" cm="1">
        <f t="array" ref="R1374">_xlfn.IFS(BaseClientes[[#This Row],[tipoDeCliente]]="ADVISOR","ADVISOR",BaseClientes[[#This Row],[tipoDeCliente]]="FAMILIA","RETENCAO",BaseClientes[[#This Row],[tipoDeCliente]]="RETENCAO","RETENCAO",BaseClientes[[#This Row],[tipoDeCliente]]="NORMAL","CONSULTORIA",BaseClientes[[#This Row],[tipoDeCliente]]="HIBRIDO","CONSULTORIA")</f>
        <v>CONSULTORIA</v>
      </c>
      <c r="S1374" s="68" t="s">
        <v>49</v>
      </c>
      <c r="T1374" s="68" t="s">
        <v>50</v>
      </c>
      <c r="U1374" s="68" t="s">
        <v>5787</v>
      </c>
      <c r="V1374" s="71">
        <v>5581991114002</v>
      </c>
      <c r="W1374" s="119">
        <v>45884</v>
      </c>
      <c r="X1374" s="157"/>
      <c r="Y1374" s="68" t="s">
        <v>3767</v>
      </c>
      <c r="Z1374" s="68" t="s">
        <v>6001</v>
      </c>
      <c r="AA1374" s="68" t="s">
        <v>3263</v>
      </c>
      <c r="AB1374" s="68" t="s">
        <v>3899</v>
      </c>
      <c r="AC1374" s="68"/>
      <c r="AD1374" s="68"/>
      <c r="AE1374" s="68" t="s">
        <v>176</v>
      </c>
      <c r="AF1374" s="72">
        <v>1</v>
      </c>
      <c r="AG1374" s="68">
        <v>8</v>
      </c>
      <c r="AH1374" s="68" t="s">
        <v>54</v>
      </c>
      <c r="AI1374" s="68" t="s">
        <v>56</v>
      </c>
      <c r="AJ1374" s="68" t="s">
        <v>54</v>
      </c>
      <c r="AK1374" s="68" t="str" cm="1">
        <f t="array" ref="AK13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4" s="69" t="s">
        <v>58</v>
      </c>
      <c r="AM1374" s="69"/>
    </row>
    <row r="1375" spans="1:39" ht="14.4" customHeight="1" x14ac:dyDescent="0.3">
      <c r="A1375" s="104">
        <v>1527</v>
      </c>
      <c r="B1375" s="68" t="s">
        <v>7876</v>
      </c>
      <c r="C1375" s="119">
        <v>32680</v>
      </c>
      <c r="D1375" s="119" t="s">
        <v>40</v>
      </c>
      <c r="E1375" s="71" t="str">
        <f t="shared" si="11"/>
        <v>050820251527</v>
      </c>
      <c r="F1375" s="104">
        <v>4777397</v>
      </c>
      <c r="G1375" s="104">
        <v>9206471</v>
      </c>
      <c r="H1375" s="104"/>
      <c r="I1375" s="104" t="s">
        <v>8381</v>
      </c>
      <c r="J1375" s="104" t="s">
        <v>7877</v>
      </c>
      <c r="K1375" s="186" t="s">
        <v>7878</v>
      </c>
      <c r="L1375" s="104" t="s">
        <v>7879</v>
      </c>
      <c r="M1375" s="68" t="s">
        <v>7876</v>
      </c>
      <c r="N1375" s="190">
        <v>5581999769181</v>
      </c>
      <c r="O1375" s="179"/>
      <c r="P1375" s="179"/>
      <c r="Q1375" s="104" t="s">
        <v>66</v>
      </c>
      <c r="R1375" s="104" t="str" cm="1">
        <f t="array" ref="R1375">_xlfn.IFS(BaseClientes[[#This Row],[tipoDeCliente]]="ADVISOR","ADVISOR",BaseClientes[[#This Row],[tipoDeCliente]]="FAMILIA","RETENCAO",BaseClientes[[#This Row],[tipoDeCliente]]="RETENCAO","RETENCAO",BaseClientes[[#This Row],[tipoDeCliente]]="NORMAL","CONSULTORIA",BaseClientes[[#This Row],[tipoDeCliente]]="HIBRIDO","CONSULTORIA")</f>
        <v>CONSULTORIA</v>
      </c>
      <c r="S1375" s="68" t="s">
        <v>49</v>
      </c>
      <c r="T1375" s="68" t="s">
        <v>50</v>
      </c>
      <c r="U1375" s="104" t="s">
        <v>7880</v>
      </c>
      <c r="V1375" s="190">
        <v>5581999769181</v>
      </c>
      <c r="W1375" s="119">
        <v>45874</v>
      </c>
      <c r="X1375" s="191"/>
      <c r="Y1375" s="104" t="s">
        <v>7881</v>
      </c>
      <c r="Z1375" s="104" t="s">
        <v>7879</v>
      </c>
      <c r="AA1375" s="68" t="s">
        <v>7876</v>
      </c>
      <c r="AB1375" s="104" t="s">
        <v>3905</v>
      </c>
      <c r="AC1375" s="104"/>
      <c r="AD1375" s="104"/>
      <c r="AE1375" s="104" t="s">
        <v>176</v>
      </c>
      <c r="AF1375" s="180">
        <v>1</v>
      </c>
      <c r="AG1375" s="104">
        <v>10</v>
      </c>
      <c r="AH1375" s="104" t="s">
        <v>54</v>
      </c>
      <c r="AI1375" s="104" t="s">
        <v>56</v>
      </c>
      <c r="AJ1375" s="104" t="s">
        <v>54</v>
      </c>
      <c r="AK1375" s="104" t="str" cm="1">
        <f t="array" ref="AK13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5" s="191" t="s">
        <v>58</v>
      </c>
      <c r="AM1375" s="119"/>
    </row>
    <row r="1376" spans="1:39" ht="14.4" customHeight="1" x14ac:dyDescent="0.3">
      <c r="A1376" s="104">
        <v>1528</v>
      </c>
      <c r="B1376" s="68" t="s">
        <v>7882</v>
      </c>
      <c r="C1376" s="119">
        <v>25098</v>
      </c>
      <c r="D1376" s="119" t="s">
        <v>72</v>
      </c>
      <c r="E1376" s="71" t="str">
        <f t="shared" si="11"/>
        <v>060820251528</v>
      </c>
      <c r="F1376" s="104">
        <v>2592894</v>
      </c>
      <c r="G1376" s="104"/>
      <c r="H1376" s="104"/>
      <c r="I1376" s="104" t="s">
        <v>8383</v>
      </c>
      <c r="J1376" s="104" t="s">
        <v>7883</v>
      </c>
      <c r="K1376" s="189" t="s">
        <v>7884</v>
      </c>
      <c r="L1376" s="104" t="s">
        <v>7885</v>
      </c>
      <c r="M1376" s="68" t="s">
        <v>7882</v>
      </c>
      <c r="N1376" s="190">
        <v>5564999877912</v>
      </c>
      <c r="O1376" s="179"/>
      <c r="P1376" s="179"/>
      <c r="Q1376" s="104" t="s">
        <v>66</v>
      </c>
      <c r="R1376" s="104" t="str" cm="1">
        <f t="array" ref="R1376">_xlfn.IFS(BaseClientes[[#This Row],[tipoDeCliente]]="ADVISOR","ADVISOR",BaseClientes[[#This Row],[tipoDeCliente]]="FAMILIA","RETENCAO",BaseClientes[[#This Row],[tipoDeCliente]]="RETENCAO","RETENCAO",BaseClientes[[#This Row],[tipoDeCliente]]="NORMAL","CONSULTORIA",BaseClientes[[#This Row],[tipoDeCliente]]="HIBRIDO","CONSULTORIA")</f>
        <v>CONSULTORIA</v>
      </c>
      <c r="S1376" s="104" t="s">
        <v>7886</v>
      </c>
      <c r="T1376" s="68" t="s">
        <v>605</v>
      </c>
      <c r="U1376" s="104" t="s">
        <v>7887</v>
      </c>
      <c r="V1376" s="190">
        <v>5564999877912</v>
      </c>
      <c r="W1376" s="119">
        <v>45875</v>
      </c>
      <c r="X1376" s="191"/>
      <c r="Y1376" s="104" t="s">
        <v>7888</v>
      </c>
      <c r="Z1376" s="104" t="s">
        <v>7885</v>
      </c>
      <c r="AA1376" s="68" t="s">
        <v>7882</v>
      </c>
      <c r="AB1376" s="104" t="s">
        <v>164</v>
      </c>
      <c r="AC1376" s="104"/>
      <c r="AD1376" s="104"/>
      <c r="AE1376" s="104" t="s">
        <v>176</v>
      </c>
      <c r="AF1376" s="180">
        <v>1</v>
      </c>
      <c r="AG1376" s="104">
        <v>10</v>
      </c>
      <c r="AH1376" s="104" t="s">
        <v>54</v>
      </c>
      <c r="AI1376" s="104" t="s">
        <v>56</v>
      </c>
      <c r="AJ1376" s="104" t="s">
        <v>54</v>
      </c>
      <c r="AK1376" s="104" t="str" cm="1">
        <f t="array" ref="AK13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6" s="191" t="s">
        <v>58</v>
      </c>
      <c r="AM1376" s="119"/>
    </row>
    <row r="1377" spans="1:39" ht="14.4" customHeight="1" x14ac:dyDescent="0.3">
      <c r="A1377" s="104">
        <v>1529</v>
      </c>
      <c r="B1377" s="68" t="s">
        <v>7889</v>
      </c>
      <c r="C1377" s="119">
        <v>24111</v>
      </c>
      <c r="D1377" s="119" t="s">
        <v>40</v>
      </c>
      <c r="E1377" s="71" t="str">
        <f t="shared" si="11"/>
        <v>060820251529</v>
      </c>
      <c r="F1377" s="104">
        <v>3724005</v>
      </c>
      <c r="G1377" s="104"/>
      <c r="H1377" s="104"/>
      <c r="I1377" s="104" t="s">
        <v>8380</v>
      </c>
      <c r="J1377" s="104" t="s">
        <v>7890</v>
      </c>
      <c r="K1377" s="189" t="s">
        <v>7891</v>
      </c>
      <c r="L1377" s="104" t="s">
        <v>7892</v>
      </c>
      <c r="M1377" s="68" t="s">
        <v>7889</v>
      </c>
      <c r="N1377" s="190">
        <v>5564999877760</v>
      </c>
      <c r="O1377" s="179"/>
      <c r="P1377" s="179"/>
      <c r="Q1377" s="104" t="s">
        <v>66</v>
      </c>
      <c r="R1377" s="104" t="str" cm="1">
        <f t="array" ref="R1377">_xlfn.IFS(BaseClientes[[#This Row],[tipoDeCliente]]="ADVISOR","ADVISOR",BaseClientes[[#This Row],[tipoDeCliente]]="FAMILIA","RETENCAO",BaseClientes[[#This Row],[tipoDeCliente]]="RETENCAO","RETENCAO",BaseClientes[[#This Row],[tipoDeCliente]]="NORMAL","CONSULTORIA",BaseClientes[[#This Row],[tipoDeCliente]]="HIBRIDO","CONSULTORIA")</f>
        <v>CONSULTORIA</v>
      </c>
      <c r="S1377" s="104" t="s">
        <v>7886</v>
      </c>
      <c r="T1377" s="68" t="s">
        <v>605</v>
      </c>
      <c r="U1377" s="104" t="s">
        <v>7887</v>
      </c>
      <c r="V1377" s="190">
        <v>5564999877760</v>
      </c>
      <c r="W1377" s="119">
        <v>45875</v>
      </c>
      <c r="X1377" s="191"/>
      <c r="Y1377" s="104" t="s">
        <v>7888</v>
      </c>
      <c r="Z1377" s="104" t="s">
        <v>7892</v>
      </c>
      <c r="AA1377" s="68" t="s">
        <v>7889</v>
      </c>
      <c r="AB1377" s="104" t="s">
        <v>164</v>
      </c>
      <c r="AC1377" s="104"/>
      <c r="AD1377" s="104"/>
      <c r="AE1377" s="104" t="s">
        <v>176</v>
      </c>
      <c r="AF1377" s="180">
        <v>1</v>
      </c>
      <c r="AG1377" s="104">
        <v>10</v>
      </c>
      <c r="AH1377" s="104" t="s">
        <v>54</v>
      </c>
      <c r="AI1377" s="104" t="s">
        <v>56</v>
      </c>
      <c r="AJ1377" s="104" t="s">
        <v>54</v>
      </c>
      <c r="AK1377" s="104" t="str" cm="1">
        <f t="array" ref="AK13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7" s="191" t="s">
        <v>58</v>
      </c>
      <c r="AM1377" s="119"/>
    </row>
    <row r="1378" spans="1:39" ht="14.4" customHeight="1" x14ac:dyDescent="0.3">
      <c r="A1378" s="104">
        <v>1530</v>
      </c>
      <c r="B1378" s="68" t="s">
        <v>7893</v>
      </c>
      <c r="C1378" s="119">
        <v>34824</v>
      </c>
      <c r="D1378" s="119" t="s">
        <v>40</v>
      </c>
      <c r="E1378" s="71" t="str">
        <f t="shared" si="11"/>
        <v>060820251530</v>
      </c>
      <c r="F1378" s="104">
        <v>6548616</v>
      </c>
      <c r="G1378" s="104">
        <v>5397147</v>
      </c>
      <c r="H1378" s="104"/>
      <c r="I1378" s="104" t="s">
        <v>8441</v>
      </c>
      <c r="J1378" s="104" t="s">
        <v>7894</v>
      </c>
      <c r="K1378" s="189" t="s">
        <v>7895</v>
      </c>
      <c r="L1378" s="104" t="s">
        <v>8385</v>
      </c>
      <c r="M1378" s="104" t="s">
        <v>7893</v>
      </c>
      <c r="N1378" s="190">
        <v>5581996524444</v>
      </c>
      <c r="O1378" s="179"/>
      <c r="P1378" s="179"/>
      <c r="Q1378" s="104" t="s">
        <v>66</v>
      </c>
      <c r="R1378" s="104" t="str" cm="1">
        <f t="array" ref="R1378">_xlfn.IFS(BaseClientes[[#This Row],[tipoDeCliente]]="ADVISOR","ADVISOR",BaseClientes[[#This Row],[tipoDeCliente]]="FAMILIA","RETENCAO",BaseClientes[[#This Row],[tipoDeCliente]]="RETENCAO","RETENCAO",BaseClientes[[#This Row],[tipoDeCliente]]="NORMAL","CONSULTORIA",BaseClientes[[#This Row],[tipoDeCliente]]="HIBRIDO","CONSULTORIA")</f>
        <v>CONSULTORIA</v>
      </c>
      <c r="S1378" s="68" t="s">
        <v>49</v>
      </c>
      <c r="T1378" s="68" t="s">
        <v>50</v>
      </c>
      <c r="U1378" s="104" t="s">
        <v>7896</v>
      </c>
      <c r="V1378" s="190">
        <v>5581996524444</v>
      </c>
      <c r="W1378" s="119">
        <v>45875</v>
      </c>
      <c r="X1378" s="191"/>
      <c r="Y1378" s="104" t="s">
        <v>7897</v>
      </c>
      <c r="Z1378" s="104" t="s">
        <v>8385</v>
      </c>
      <c r="AA1378" s="68" t="s">
        <v>7893</v>
      </c>
      <c r="AB1378" s="104" t="s">
        <v>3912</v>
      </c>
      <c r="AC1378" s="104"/>
      <c r="AD1378" s="104"/>
      <c r="AE1378" s="104" t="s">
        <v>176</v>
      </c>
      <c r="AF1378" s="180">
        <v>1</v>
      </c>
      <c r="AG1378" s="104">
        <v>10</v>
      </c>
      <c r="AH1378" s="104" t="s">
        <v>54</v>
      </c>
      <c r="AI1378" s="104" t="s">
        <v>56</v>
      </c>
      <c r="AJ1378" s="104" t="s">
        <v>54</v>
      </c>
      <c r="AK1378" s="104" t="str" cm="1">
        <f t="array" ref="AK13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8" s="191" t="s">
        <v>58</v>
      </c>
      <c r="AM1378" s="119"/>
    </row>
    <row r="1379" spans="1:39" ht="14.4" customHeight="1" x14ac:dyDescent="0.3">
      <c r="A1379" s="104">
        <v>1531</v>
      </c>
      <c r="B1379" s="68" t="s">
        <v>7902</v>
      </c>
      <c r="C1379" s="119">
        <v>32228</v>
      </c>
      <c r="D1379" s="119" t="s">
        <v>40</v>
      </c>
      <c r="E1379" s="71" t="str">
        <f t="shared" si="11"/>
        <v>080820251531</v>
      </c>
      <c r="F1379" s="104"/>
      <c r="G1379" s="104">
        <v>8745998</v>
      </c>
      <c r="H1379" s="104"/>
      <c r="I1379" s="104" t="s">
        <v>8462</v>
      </c>
      <c r="J1379" s="104" t="s">
        <v>7903</v>
      </c>
      <c r="K1379" s="189" t="s">
        <v>7904</v>
      </c>
      <c r="L1379" s="104" t="s">
        <v>7905</v>
      </c>
      <c r="M1379" s="68" t="s">
        <v>7902</v>
      </c>
      <c r="N1379" s="190">
        <v>5581982264926</v>
      </c>
      <c r="O1379" s="179"/>
      <c r="P1379" s="179"/>
      <c r="Q1379" s="104" t="s">
        <v>66</v>
      </c>
      <c r="R1379" s="104" t="str" cm="1">
        <f t="array" ref="R1379">_xlfn.IFS(BaseClientes[[#This Row],[tipoDeCliente]]="ADVISOR","ADVISOR",BaseClientes[[#This Row],[tipoDeCliente]]="FAMILIA","RETENCAO",BaseClientes[[#This Row],[tipoDeCliente]]="RETENCAO","RETENCAO",BaseClientes[[#This Row],[tipoDeCliente]]="NORMAL","CONSULTORIA",BaseClientes[[#This Row],[tipoDeCliente]]="HIBRIDO","CONSULTORIA")</f>
        <v>CONSULTORIA</v>
      </c>
      <c r="S1379" s="68" t="s">
        <v>49</v>
      </c>
      <c r="T1379" s="68" t="s">
        <v>50</v>
      </c>
      <c r="U1379" s="104" t="s">
        <v>7906</v>
      </c>
      <c r="V1379" s="190">
        <v>5581982264926</v>
      </c>
      <c r="W1379" s="119">
        <v>45877</v>
      </c>
      <c r="X1379" s="191"/>
      <c r="Y1379" s="104" t="s">
        <v>7907</v>
      </c>
      <c r="Z1379" s="104" t="s">
        <v>7905</v>
      </c>
      <c r="AA1379" s="68" t="s">
        <v>7902</v>
      </c>
      <c r="AB1379" s="104" t="s">
        <v>3894</v>
      </c>
      <c r="AC1379" s="104"/>
      <c r="AD1379" s="104"/>
      <c r="AE1379" s="104" t="s">
        <v>176</v>
      </c>
      <c r="AF1379" s="180">
        <v>1</v>
      </c>
      <c r="AG1379" s="104">
        <v>10</v>
      </c>
      <c r="AH1379" s="104" t="s">
        <v>54</v>
      </c>
      <c r="AI1379" s="104" t="s">
        <v>56</v>
      </c>
      <c r="AJ1379" s="104" t="s">
        <v>54</v>
      </c>
      <c r="AK1379" s="104" t="str" cm="1">
        <f t="array" ref="AK13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9" s="191" t="s">
        <v>58</v>
      </c>
      <c r="AM1379" s="119"/>
    </row>
    <row r="1380" spans="1:39" ht="14.4" customHeight="1" x14ac:dyDescent="0.3">
      <c r="A1380" s="104">
        <v>1532</v>
      </c>
      <c r="B1380" s="68" t="s">
        <v>7908</v>
      </c>
      <c r="C1380" s="69">
        <v>33268</v>
      </c>
      <c r="D1380" s="69" t="s">
        <v>40</v>
      </c>
      <c r="E1380" s="71" t="str">
        <f t="shared" si="11"/>
        <v>120820251532</v>
      </c>
      <c r="F1380" s="68">
        <v>2484417</v>
      </c>
      <c r="G1380" s="68"/>
      <c r="H1380" s="68"/>
      <c r="I1380" s="68" t="s">
        <v>8461</v>
      </c>
      <c r="J1380" s="68" t="s">
        <v>7909</v>
      </c>
      <c r="K1380" s="108" t="s">
        <v>7910</v>
      </c>
      <c r="L1380" s="68" t="s">
        <v>7911</v>
      </c>
      <c r="M1380" s="68" t="s">
        <v>7908</v>
      </c>
      <c r="N1380" s="131">
        <v>5581999793464</v>
      </c>
      <c r="O1380" s="71"/>
      <c r="P1380" s="71"/>
      <c r="Q1380" s="68" t="s">
        <v>66</v>
      </c>
      <c r="R1380" s="68" t="str" cm="1">
        <f t="array" ref="R1380">_xlfn.IFS(BaseClientes[[#This Row],[tipoDeCliente]]="ADVISOR","ADVISOR",BaseClientes[[#This Row],[tipoDeCliente]]="FAMILIA","RETENCAO",BaseClientes[[#This Row],[tipoDeCliente]]="RETENCAO","RETENCAO",BaseClientes[[#This Row],[tipoDeCliente]]="NORMAL","CONSULTORIA",BaseClientes[[#This Row],[tipoDeCliente]]="HIBRIDO","CONSULTORIA")</f>
        <v>CONSULTORIA</v>
      </c>
      <c r="S1380" s="68" t="s">
        <v>1640</v>
      </c>
      <c r="T1380" s="68" t="s">
        <v>1641</v>
      </c>
      <c r="U1380" s="68" t="s">
        <v>7912</v>
      </c>
      <c r="V1380" s="131">
        <v>5581999793464</v>
      </c>
      <c r="W1380" s="119">
        <v>45881</v>
      </c>
      <c r="X1380" s="157"/>
      <c r="Y1380" s="68" t="s">
        <v>7913</v>
      </c>
      <c r="Z1380" s="68" t="s">
        <v>7911</v>
      </c>
      <c r="AA1380" s="68" t="s">
        <v>7908</v>
      </c>
      <c r="AB1380" s="68" t="s">
        <v>3912</v>
      </c>
      <c r="AC1380" s="68"/>
      <c r="AD1380" s="68"/>
      <c r="AE1380" s="104" t="s">
        <v>176</v>
      </c>
      <c r="AF1380" s="180">
        <v>1</v>
      </c>
      <c r="AG1380" s="104">
        <v>10</v>
      </c>
      <c r="AH1380" s="104" t="s">
        <v>54</v>
      </c>
      <c r="AI1380" s="104" t="s">
        <v>56</v>
      </c>
      <c r="AJ1380" s="104" t="s">
        <v>54</v>
      </c>
      <c r="AK1380" s="104" t="str" cm="1">
        <f t="array" ref="AK13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0" s="191" t="s">
        <v>58</v>
      </c>
      <c r="AM1380" s="69"/>
    </row>
    <row r="1381" spans="1:39" ht="14.4" customHeight="1" x14ac:dyDescent="0.3">
      <c r="A1381" s="104">
        <v>1533</v>
      </c>
      <c r="B1381" s="68" t="s">
        <v>7917</v>
      </c>
      <c r="C1381" s="69">
        <v>28780</v>
      </c>
      <c r="D1381" s="69" t="s">
        <v>40</v>
      </c>
      <c r="E1381" s="71" t="str">
        <f t="shared" si="11"/>
        <v>130820251533</v>
      </c>
      <c r="F1381" s="68">
        <v>18510508</v>
      </c>
      <c r="G1381" s="68"/>
      <c r="H1381" s="68"/>
      <c r="I1381" s="68" t="s">
        <v>8442</v>
      </c>
      <c r="J1381" s="68" t="s">
        <v>7918</v>
      </c>
      <c r="K1381" s="108" t="s">
        <v>7919</v>
      </c>
      <c r="L1381" s="68" t="s">
        <v>7920</v>
      </c>
      <c r="M1381" s="68" t="s">
        <v>7917</v>
      </c>
      <c r="N1381" s="131">
        <v>5586999211464</v>
      </c>
      <c r="O1381" s="71"/>
      <c r="P1381" s="71"/>
      <c r="Q1381" s="68" t="s">
        <v>66</v>
      </c>
      <c r="R1381" s="68" t="str" cm="1">
        <f t="array" ref="R1381">_xlfn.IFS(BaseClientes[[#This Row],[tipoDeCliente]]="ADVISOR","ADVISOR",BaseClientes[[#This Row],[tipoDeCliente]]="FAMILIA","RETENCAO",BaseClientes[[#This Row],[tipoDeCliente]]="RETENCAO","RETENCAO",BaseClientes[[#This Row],[tipoDeCliente]]="NORMAL","CONSULTORIA",BaseClientes[[#This Row],[tipoDeCliente]]="HIBRIDO","CONSULTORIA")</f>
        <v>CONSULTORIA</v>
      </c>
      <c r="S1381" s="68" t="s">
        <v>713</v>
      </c>
      <c r="T1381" s="68" t="s">
        <v>714</v>
      </c>
      <c r="U1381" s="68" t="s">
        <v>7921</v>
      </c>
      <c r="V1381" s="131">
        <v>5586999211464</v>
      </c>
      <c r="W1381" s="119">
        <v>45882</v>
      </c>
      <c r="X1381" s="157"/>
      <c r="Y1381" s="68" t="s">
        <v>7922</v>
      </c>
      <c r="Z1381" s="68" t="s">
        <v>7920</v>
      </c>
      <c r="AA1381" s="68" t="s">
        <v>7917</v>
      </c>
      <c r="AB1381" s="68" t="s">
        <v>3893</v>
      </c>
      <c r="AC1381" s="68"/>
      <c r="AD1381" s="68"/>
      <c r="AE1381" s="104" t="s">
        <v>176</v>
      </c>
      <c r="AF1381" s="180">
        <v>1</v>
      </c>
      <c r="AG1381" s="104">
        <v>10</v>
      </c>
      <c r="AH1381" s="104" t="s">
        <v>54</v>
      </c>
      <c r="AI1381" s="104" t="s">
        <v>56</v>
      </c>
      <c r="AJ1381" s="104" t="s">
        <v>54</v>
      </c>
      <c r="AK1381" s="104" t="str" cm="1">
        <f t="array" ref="AK13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1" s="191" t="s">
        <v>58</v>
      </c>
      <c r="AM1381" s="69"/>
    </row>
    <row r="1382" spans="1:39" ht="14.4" customHeight="1" x14ac:dyDescent="0.3">
      <c r="A1382" s="104">
        <v>1534</v>
      </c>
      <c r="B1382" s="68" t="s">
        <v>7923</v>
      </c>
      <c r="C1382" s="119">
        <v>32455</v>
      </c>
      <c r="D1382" s="119" t="s">
        <v>40</v>
      </c>
      <c r="E1382" s="71" t="str">
        <f t="shared" si="11"/>
        <v>150820251534</v>
      </c>
      <c r="F1382" s="104">
        <v>4843611</v>
      </c>
      <c r="G1382" s="68"/>
      <c r="H1382" s="104"/>
      <c r="I1382" s="104" t="s">
        <v>8494</v>
      </c>
      <c r="J1382" s="104" t="s">
        <v>7924</v>
      </c>
      <c r="K1382" s="189" t="s">
        <v>7925</v>
      </c>
      <c r="L1382" s="104" t="s">
        <v>7926</v>
      </c>
      <c r="M1382" s="68" t="s">
        <v>7923</v>
      </c>
      <c r="N1382" s="190">
        <v>5585996882808</v>
      </c>
      <c r="O1382" s="179"/>
      <c r="P1382" s="179"/>
      <c r="Q1382" s="104" t="s">
        <v>7234</v>
      </c>
      <c r="R1382" s="104" t="str" cm="1">
        <f t="array" ref="R1382">_xlfn.IFS(BaseClientes[[#This Row],[tipoDeCliente]]="ADVISOR","ADVISOR",BaseClientes[[#This Row],[tipoDeCliente]]="FAMILIA","RETENCAO",BaseClientes[[#This Row],[tipoDeCliente]]="RETENCAO","RETENCAO",BaseClientes[[#This Row],[tipoDeCliente]]="NORMAL","CONSULTORIA",BaseClientes[[#This Row],[tipoDeCliente]]="HIBRIDO","CONSULTORIA")</f>
        <v>CONSULTORIA</v>
      </c>
      <c r="S1382" s="104" t="s">
        <v>2799</v>
      </c>
      <c r="T1382" s="68" t="s">
        <v>185</v>
      </c>
      <c r="U1382" s="104" t="s">
        <v>7927</v>
      </c>
      <c r="V1382" s="190">
        <v>5585996882808</v>
      </c>
      <c r="W1382" s="119">
        <v>45884</v>
      </c>
      <c r="X1382" s="191"/>
      <c r="Y1382" s="104" t="s">
        <v>7928</v>
      </c>
      <c r="Z1382" s="104" t="s">
        <v>7926</v>
      </c>
      <c r="AA1382" s="68" t="s">
        <v>7923</v>
      </c>
      <c r="AB1382" s="104" t="s">
        <v>3902</v>
      </c>
      <c r="AC1382" s="104"/>
      <c r="AD1382" s="104"/>
      <c r="AE1382" s="104" t="s">
        <v>176</v>
      </c>
      <c r="AF1382" s="180">
        <v>1</v>
      </c>
      <c r="AG1382" s="104" t="s">
        <v>7443</v>
      </c>
      <c r="AH1382" s="104" t="s">
        <v>54</v>
      </c>
      <c r="AI1382" s="104" t="s">
        <v>56</v>
      </c>
      <c r="AJ1382" s="104" t="s">
        <v>54</v>
      </c>
      <c r="AK1382" s="104" t="str" cm="1">
        <f t="array" ref="AK13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2" s="191" t="s">
        <v>58</v>
      </c>
      <c r="AM1382" s="119"/>
    </row>
    <row r="1383" spans="1:39" ht="15" customHeight="1" x14ac:dyDescent="0.3">
      <c r="A1383" s="104">
        <v>1535</v>
      </c>
      <c r="B1383" s="104" t="s">
        <v>7898</v>
      </c>
      <c r="C1383" s="119">
        <v>34221</v>
      </c>
      <c r="D1383" s="119" t="s">
        <v>40</v>
      </c>
      <c r="E1383" s="71" t="str">
        <f t="shared" si="11"/>
        <v>070820251535</v>
      </c>
      <c r="F1383" s="104">
        <v>7528942</v>
      </c>
      <c r="G1383" s="104"/>
      <c r="H1383" s="104"/>
      <c r="I1383" s="104" t="s">
        <v>8388</v>
      </c>
      <c r="J1383" s="104" t="s">
        <v>7899</v>
      </c>
      <c r="K1383" s="189" t="s">
        <v>7900</v>
      </c>
      <c r="L1383" s="104" t="s">
        <v>8386</v>
      </c>
      <c r="M1383" s="104" t="s">
        <v>7898</v>
      </c>
      <c r="N1383" s="190">
        <v>5581998274987</v>
      </c>
      <c r="O1383" s="179"/>
      <c r="P1383" s="179"/>
      <c r="Q1383" s="104" t="s">
        <v>5971</v>
      </c>
      <c r="R1383" s="104" t="str" cm="1">
        <f t="array" ref="R1383">_xlfn.IFS(BaseClientes[[#This Row],[tipoDeCliente]]="ADVISOR","ADVISOR",BaseClientes[[#This Row],[tipoDeCliente]]="FAMILIA","RETENCAO",BaseClientes[[#This Row],[tipoDeCliente]]="RETENCAO","RETENCAO",BaseClientes[[#This Row],[tipoDeCliente]]="NORMAL","CONSULTORIA",BaseClientes[[#This Row],[tipoDeCliente]]="HIBRIDO","CONSULTORIA")</f>
        <v>CONSULTORIA</v>
      </c>
      <c r="S1383" s="104" t="s">
        <v>317</v>
      </c>
      <c r="T1383" s="104" t="s">
        <v>50</v>
      </c>
      <c r="U1383" s="104" t="s">
        <v>7901</v>
      </c>
      <c r="V1383" s="190">
        <v>5581998274987</v>
      </c>
      <c r="W1383" s="119">
        <v>45876</v>
      </c>
      <c r="X1383" s="191"/>
      <c r="Y1383" s="104" t="s">
        <v>8387</v>
      </c>
      <c r="Z1383" s="104" t="s">
        <v>8386</v>
      </c>
      <c r="AA1383" s="104" t="s">
        <v>7898</v>
      </c>
      <c r="AB1383" s="104" t="s">
        <v>164</v>
      </c>
      <c r="AC1383" s="104"/>
      <c r="AD1383" s="104"/>
      <c r="AE1383" s="104" t="s">
        <v>176</v>
      </c>
      <c r="AF1383" s="180">
        <v>1</v>
      </c>
      <c r="AG1383" s="104">
        <v>10</v>
      </c>
      <c r="AH1383" s="104" t="s">
        <v>54</v>
      </c>
      <c r="AI1383" s="104" t="s">
        <v>56</v>
      </c>
      <c r="AJ1383" s="104" t="s">
        <v>54</v>
      </c>
      <c r="AK1383" s="104" t="str" cm="1">
        <f t="array" ref="AK13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3" s="191" t="s">
        <v>58</v>
      </c>
      <c r="AM1383" s="119"/>
    </row>
    <row r="1384" spans="1:39" ht="15" customHeight="1" x14ac:dyDescent="0.3">
      <c r="A1384" s="104">
        <v>1536</v>
      </c>
      <c r="B1384" s="104" t="s">
        <v>3211</v>
      </c>
      <c r="C1384" s="119">
        <v>31837</v>
      </c>
      <c r="D1384" s="104" t="s">
        <v>40</v>
      </c>
      <c r="E1384" s="179" t="str">
        <f t="shared" si="11"/>
        <v>250320241536</v>
      </c>
      <c r="F1384" s="104">
        <v>7932965</v>
      </c>
      <c r="G1384" s="104"/>
      <c r="H1384" s="104"/>
      <c r="I1384" s="104" t="s">
        <v>5637</v>
      </c>
      <c r="J1384" s="104" t="s">
        <v>5638</v>
      </c>
      <c r="K1384" s="193" t="s">
        <v>5639</v>
      </c>
      <c r="L1384" s="104" t="s">
        <v>5640</v>
      </c>
      <c r="M1384" s="104" t="s">
        <v>3211</v>
      </c>
      <c r="N1384" s="179">
        <v>5581998091728</v>
      </c>
      <c r="O1384" s="179"/>
      <c r="P1384" s="179"/>
      <c r="Q1384" s="104" t="s">
        <v>1749</v>
      </c>
      <c r="R1384" s="104" t="str" cm="1">
        <f t="array" ref="R1384">_xlfn.IFS(BaseClientes[[#This Row],[tipoDeCliente]]="ADVISOR","ADVISOR",BaseClientes[[#This Row],[tipoDeCliente]]="FAMILIA","RETENCAO",BaseClientes[[#This Row],[tipoDeCliente]]="RETENCAO","RETENCAO",BaseClientes[[#This Row],[tipoDeCliente]]="NORMAL","CONSULTORIA",BaseClientes[[#This Row],[tipoDeCliente]]="HIBRIDO","CONSULTORIA")</f>
        <v>CONSULTORIA</v>
      </c>
      <c r="S1384" s="104" t="s">
        <v>49</v>
      </c>
      <c r="T1384" s="104" t="s">
        <v>50</v>
      </c>
      <c r="U1384" s="104" t="s">
        <v>1186</v>
      </c>
      <c r="V1384" s="179">
        <v>5581998091728</v>
      </c>
      <c r="W1384" s="119">
        <v>45376</v>
      </c>
      <c r="X1384" s="191">
        <v>45376</v>
      </c>
      <c r="Y1384" s="104" t="s">
        <v>3730</v>
      </c>
      <c r="Z1384" s="104" t="s">
        <v>5640</v>
      </c>
      <c r="AA1384" s="104" t="s">
        <v>3211</v>
      </c>
      <c r="AB1384" s="104" t="s">
        <v>3893</v>
      </c>
      <c r="AC1384" s="104"/>
      <c r="AD1384" s="104" t="s">
        <v>54</v>
      </c>
      <c r="AE1384" s="104" t="s">
        <v>176</v>
      </c>
      <c r="AF1384" s="180">
        <v>1</v>
      </c>
      <c r="AG1384" s="104">
        <v>8</v>
      </c>
      <c r="AH1384" s="104" t="s">
        <v>54</v>
      </c>
      <c r="AI1384" s="104" t="s">
        <v>56</v>
      </c>
      <c r="AJ1384" s="104" t="s">
        <v>54</v>
      </c>
      <c r="AK1384" s="104" t="str" cm="1">
        <f t="array" ref="AK13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4" s="191" t="s">
        <v>58</v>
      </c>
      <c r="AM1384" s="119"/>
    </row>
    <row r="1385" spans="1:39" ht="14.4" customHeight="1" x14ac:dyDescent="0.3">
      <c r="A1385" s="104">
        <v>1537</v>
      </c>
      <c r="B1385" s="104" t="s">
        <v>7983</v>
      </c>
      <c r="C1385" s="119">
        <v>29807</v>
      </c>
      <c r="D1385" s="119" t="s">
        <v>72</v>
      </c>
      <c r="E1385" s="179" t="str">
        <f t="shared" si="11"/>
        <v>150820251537</v>
      </c>
      <c r="F1385" s="104">
        <v>8986250</v>
      </c>
      <c r="G1385" s="104"/>
      <c r="H1385" s="104"/>
      <c r="I1385" s="104"/>
      <c r="J1385" s="104" t="s">
        <v>7984</v>
      </c>
      <c r="K1385" s="189" t="s">
        <v>7985</v>
      </c>
      <c r="L1385" s="104" t="s">
        <v>8512</v>
      </c>
      <c r="M1385" s="104" t="s">
        <v>7983</v>
      </c>
      <c r="N1385" s="179">
        <v>5581997390630</v>
      </c>
      <c r="O1385" s="179"/>
      <c r="P1385" s="179"/>
      <c r="Q1385" s="104" t="s">
        <v>6946</v>
      </c>
      <c r="R1385" s="104" t="str" cm="1">
        <f t="array" ref="R1385">_xlfn.IFS(BaseClientes[[#This Row],[tipoDeCliente]]="ADVISOR","ADVISOR",BaseClientes[[#This Row],[tipoDeCliente]]="FAMILIA","RETENCAO",BaseClientes[[#This Row],[tipoDeCliente]]="RETENCAO","RETENCAO",BaseClientes[[#This Row],[tipoDeCliente]]="NORMAL","CONSULTORIA",BaseClientes[[#This Row],[tipoDeCliente]]="HIBRIDO","CONSULTORIA")</f>
        <v>CONSULTORIA</v>
      </c>
      <c r="S1385" s="104" t="s">
        <v>6694</v>
      </c>
      <c r="T1385" s="104" t="s">
        <v>50</v>
      </c>
      <c r="U1385" s="104" t="s">
        <v>7986</v>
      </c>
      <c r="V1385" s="179">
        <v>5581997390630</v>
      </c>
      <c r="W1385" s="119">
        <v>45884</v>
      </c>
      <c r="X1385" s="191"/>
      <c r="Y1385" s="104" t="s">
        <v>8513</v>
      </c>
      <c r="Z1385" s="104" t="s">
        <v>8512</v>
      </c>
      <c r="AA1385" s="104" t="s">
        <v>7983</v>
      </c>
      <c r="AB1385" s="104" t="s">
        <v>108</v>
      </c>
      <c r="AC1385" s="104"/>
      <c r="AD1385" s="104"/>
      <c r="AE1385" s="104" t="s">
        <v>176</v>
      </c>
      <c r="AF1385" s="180">
        <v>1</v>
      </c>
      <c r="AG1385" s="104" t="s">
        <v>7443</v>
      </c>
      <c r="AH1385" s="104"/>
      <c r="AI1385" s="104"/>
      <c r="AJ1385" s="104"/>
      <c r="AK1385" s="104" t="str" cm="1">
        <f t="array" ref="AK13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5" s="191" t="s">
        <v>58</v>
      </c>
      <c r="AM1385" s="119"/>
    </row>
    <row r="1386" spans="1:39" ht="14.4" customHeight="1" x14ac:dyDescent="0.3">
      <c r="A1386" s="104">
        <v>1538</v>
      </c>
      <c r="B1386" s="104" t="s">
        <v>7959</v>
      </c>
      <c r="C1386" s="119">
        <v>35367</v>
      </c>
      <c r="D1386" s="119" t="s">
        <v>40</v>
      </c>
      <c r="E1386" s="179" t="str">
        <f t="shared" si="11"/>
        <v>150820251538</v>
      </c>
      <c r="F1386" s="104">
        <v>9077304</v>
      </c>
      <c r="G1386" s="104"/>
      <c r="H1386" s="104"/>
      <c r="I1386" s="104"/>
      <c r="J1386" s="104" t="s">
        <v>7960</v>
      </c>
      <c r="K1386" s="189" t="s">
        <v>7961</v>
      </c>
      <c r="L1386" s="104" t="s">
        <v>7962</v>
      </c>
      <c r="M1386" s="104" t="s">
        <v>7959</v>
      </c>
      <c r="N1386" s="190">
        <v>5581983737555</v>
      </c>
      <c r="O1386" s="179"/>
      <c r="P1386" s="179"/>
      <c r="Q1386" s="104" t="s">
        <v>1513</v>
      </c>
      <c r="R1386" s="104" t="str" cm="1">
        <f t="array" ref="R1386">_xlfn.IFS(BaseClientes[[#This Row],[tipoDeCliente]]="ADVISOR","ADVISOR",BaseClientes[[#This Row],[tipoDeCliente]]="FAMILIA","RETENCAO",BaseClientes[[#This Row],[tipoDeCliente]]="RETENCAO","RETENCAO",BaseClientes[[#This Row],[tipoDeCliente]]="NORMAL","CONSULTORIA",BaseClientes[[#This Row],[tipoDeCliente]]="HIBRIDO","CONSULTORIA")</f>
        <v>CONSULTORIA</v>
      </c>
      <c r="S1386" s="104" t="s">
        <v>5048</v>
      </c>
      <c r="T1386" s="104" t="s">
        <v>50</v>
      </c>
      <c r="U1386" s="104" t="s">
        <v>7963</v>
      </c>
      <c r="V1386" s="179">
        <v>5581983737555</v>
      </c>
      <c r="W1386" s="119">
        <v>45884</v>
      </c>
      <c r="X1386" s="191"/>
      <c r="Y1386" s="104" t="s">
        <v>7964</v>
      </c>
      <c r="Z1386" s="104" t="s">
        <v>7962</v>
      </c>
      <c r="AA1386" s="104" t="s">
        <v>7959</v>
      </c>
      <c r="AB1386" s="104" t="s">
        <v>96</v>
      </c>
      <c r="AC1386" s="104"/>
      <c r="AD1386" s="104"/>
      <c r="AE1386" s="104" t="s">
        <v>176</v>
      </c>
      <c r="AF1386" s="180">
        <v>1</v>
      </c>
      <c r="AG1386" s="104" t="s">
        <v>7443</v>
      </c>
      <c r="AH1386" s="104" t="s">
        <v>54</v>
      </c>
      <c r="AI1386" s="104" t="s">
        <v>56</v>
      </c>
      <c r="AJ1386" s="104" t="s">
        <v>54</v>
      </c>
      <c r="AK1386" s="104" t="str" cm="1">
        <f t="array" ref="AK13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6" s="191" t="s">
        <v>58</v>
      </c>
      <c r="AM1386" s="119"/>
    </row>
    <row r="1387" spans="1:39" ht="15" customHeight="1" x14ac:dyDescent="0.3">
      <c r="A1387" s="104">
        <v>1539</v>
      </c>
      <c r="B1387" s="104" t="s">
        <v>7949</v>
      </c>
      <c r="C1387" s="119">
        <v>37270</v>
      </c>
      <c r="D1387" s="119" t="s">
        <v>40</v>
      </c>
      <c r="E1387" s="179" t="str">
        <f t="shared" si="11"/>
        <v>150820251539</v>
      </c>
      <c r="F1387" s="104">
        <v>12020237</v>
      </c>
      <c r="G1387" s="104"/>
      <c r="H1387" s="104"/>
      <c r="I1387" s="104"/>
      <c r="J1387" s="104" t="s">
        <v>7950</v>
      </c>
      <c r="K1387" s="189" t="s">
        <v>7951</v>
      </c>
      <c r="L1387" s="104" t="s">
        <v>7952</v>
      </c>
      <c r="M1387" s="104" t="s">
        <v>7949</v>
      </c>
      <c r="N1387" s="190">
        <v>5581998768018</v>
      </c>
      <c r="O1387" s="179"/>
      <c r="P1387" s="179"/>
      <c r="Q1387" s="104" t="s">
        <v>6946</v>
      </c>
      <c r="R1387" s="104" t="str" cm="1">
        <f t="array" ref="R1387">_xlfn.IFS(BaseClientes[[#This Row],[tipoDeCliente]]="ADVISOR","ADVISOR",BaseClientes[[#This Row],[tipoDeCliente]]="FAMILIA","RETENCAO",BaseClientes[[#This Row],[tipoDeCliente]]="RETENCAO","RETENCAO",BaseClientes[[#This Row],[tipoDeCliente]]="NORMAL","CONSULTORIA",BaseClientes[[#This Row],[tipoDeCliente]]="HIBRIDO","CONSULTORIA")</f>
        <v>RETENCAO</v>
      </c>
      <c r="S1387" s="104" t="s">
        <v>49</v>
      </c>
      <c r="T1387" s="104" t="s">
        <v>50</v>
      </c>
      <c r="U1387" s="104" t="s">
        <v>7953</v>
      </c>
      <c r="V1387" s="190">
        <v>5581998768018</v>
      </c>
      <c r="W1387" s="119">
        <v>45884</v>
      </c>
      <c r="X1387" s="191"/>
      <c r="Y1387" s="104" t="s">
        <v>6946</v>
      </c>
      <c r="Z1387" s="104" t="s">
        <v>7952</v>
      </c>
      <c r="AA1387" s="104" t="s">
        <v>7949</v>
      </c>
      <c r="AB1387" s="104" t="s">
        <v>151</v>
      </c>
      <c r="AC1387" s="104"/>
      <c r="AD1387" s="104"/>
      <c r="AE1387" s="104" t="s">
        <v>55</v>
      </c>
      <c r="AF1387" s="180">
        <v>1</v>
      </c>
      <c r="AG1387" s="104"/>
      <c r="AH1387" s="104" t="s">
        <v>54</v>
      </c>
      <c r="AI1387" s="104" t="s">
        <v>56</v>
      </c>
      <c r="AJ1387" s="104" t="s">
        <v>54</v>
      </c>
      <c r="AK1387" s="104" t="str" cm="1">
        <f t="array" ref="AK13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7" s="191" t="s">
        <v>58</v>
      </c>
      <c r="AM1387" s="119"/>
    </row>
    <row r="1388" spans="1:39" ht="15" customHeight="1" x14ac:dyDescent="0.3">
      <c r="A1388" s="104">
        <v>1540</v>
      </c>
      <c r="B1388" s="104" t="s">
        <v>2099</v>
      </c>
      <c r="C1388" s="119">
        <v>32623</v>
      </c>
      <c r="D1388" s="104" t="s">
        <v>40</v>
      </c>
      <c r="E1388" s="179" t="str">
        <f t="shared" si="11"/>
        <v>100820231540</v>
      </c>
      <c r="F1388" s="104">
        <v>15177649</v>
      </c>
      <c r="G1388" s="104"/>
      <c r="H1388" s="104"/>
      <c r="I1388" s="104" t="s">
        <v>4848</v>
      </c>
      <c r="J1388" s="104" t="s">
        <v>4214</v>
      </c>
      <c r="K1388" s="193" t="s">
        <v>2102</v>
      </c>
      <c r="L1388" s="104" t="s">
        <v>4849</v>
      </c>
      <c r="M1388" s="104" t="s">
        <v>2099</v>
      </c>
      <c r="N1388" s="179">
        <v>5581996651198</v>
      </c>
      <c r="O1388" s="179" t="s">
        <v>106</v>
      </c>
      <c r="P1388" s="179" t="s">
        <v>42</v>
      </c>
      <c r="Q1388" s="104" t="s">
        <v>66</v>
      </c>
      <c r="R1388" s="104" t="str" cm="1">
        <f t="array" ref="R1388">_xlfn.IFS(BaseClientes[[#This Row],[tipoDeCliente]]="ADVISOR","ADVISOR",BaseClientes[[#This Row],[tipoDeCliente]]="FAMILIA","RETENCAO",BaseClientes[[#This Row],[tipoDeCliente]]="RETENCAO","RETENCAO",BaseClientes[[#This Row],[tipoDeCliente]]="NORMAL","CONSULTORIA",BaseClientes[[#This Row],[tipoDeCliente]]="HIBRIDO","CONSULTORIA")</f>
        <v>CONSULTORIA</v>
      </c>
      <c r="S1388" s="104" t="s">
        <v>49</v>
      </c>
      <c r="T1388" s="104" t="s">
        <v>50</v>
      </c>
      <c r="U1388" s="104" t="s">
        <v>95</v>
      </c>
      <c r="V1388" s="179">
        <v>5581996651198</v>
      </c>
      <c r="W1388" s="119">
        <v>45148</v>
      </c>
      <c r="X1388" s="191">
        <v>45148</v>
      </c>
      <c r="Y1388" s="104" t="s">
        <v>2103</v>
      </c>
      <c r="Z1388" s="104" t="s">
        <v>4849</v>
      </c>
      <c r="AA1388" s="104" t="s">
        <v>2099</v>
      </c>
      <c r="AB1388" s="104" t="s">
        <v>3902</v>
      </c>
      <c r="AC1388" s="104" t="s">
        <v>53</v>
      </c>
      <c r="AD1388" s="104" t="s">
        <v>54</v>
      </c>
      <c r="AE1388" s="104" t="s">
        <v>176</v>
      </c>
      <c r="AF1388" s="180">
        <v>1</v>
      </c>
      <c r="AG1388" s="104" t="s">
        <v>3061</v>
      </c>
      <c r="AH1388" s="104" t="s">
        <v>54</v>
      </c>
      <c r="AI1388" s="104" t="s">
        <v>56</v>
      </c>
      <c r="AJ1388" s="104" t="s">
        <v>54</v>
      </c>
      <c r="AK1388" s="104" t="str" cm="1">
        <f t="array" ref="AK13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8" s="191" t="s">
        <v>58</v>
      </c>
      <c r="AM1388" s="119"/>
    </row>
    <row r="1389" spans="1:39" ht="14.4" customHeight="1" x14ac:dyDescent="0.3">
      <c r="A1389" s="104">
        <v>1541</v>
      </c>
      <c r="B1389" s="104" t="s">
        <v>7987</v>
      </c>
      <c r="C1389" s="119" t="s">
        <v>7988</v>
      </c>
      <c r="D1389" s="119" t="s">
        <v>40</v>
      </c>
      <c r="E1389" s="179" t="str">
        <f t="shared" si="11"/>
        <v>150820251541</v>
      </c>
      <c r="F1389" s="104">
        <v>15675318</v>
      </c>
      <c r="G1389" s="104"/>
      <c r="H1389" s="104"/>
      <c r="I1389" s="104"/>
      <c r="J1389" s="104" t="s">
        <v>7989</v>
      </c>
      <c r="K1389" s="189" t="s">
        <v>7990</v>
      </c>
      <c r="L1389" s="104" t="s">
        <v>8514</v>
      </c>
      <c r="M1389" s="104" t="s">
        <v>7987</v>
      </c>
      <c r="N1389" s="179">
        <v>5581992942060</v>
      </c>
      <c r="O1389" s="179"/>
      <c r="P1389" s="179"/>
      <c r="Q1389" s="104"/>
      <c r="R1389" s="104" t="str" cm="1">
        <f t="array" ref="R1389">_xlfn.IFS(BaseClientes[[#This Row],[tipoDeCliente]]="ADVISOR","ADVISOR",BaseClientes[[#This Row],[tipoDeCliente]]="FAMILIA","RETENCAO",BaseClientes[[#This Row],[tipoDeCliente]]="RETENCAO","RETENCAO",BaseClientes[[#This Row],[tipoDeCliente]]="NORMAL","CONSULTORIA",BaseClientes[[#This Row],[tipoDeCliente]]="HIBRIDO","CONSULTORIA")</f>
        <v>CONSULTORIA</v>
      </c>
      <c r="S1389" s="104" t="s">
        <v>49</v>
      </c>
      <c r="T1389" s="104" t="s">
        <v>50</v>
      </c>
      <c r="U1389" s="104" t="s">
        <v>7991</v>
      </c>
      <c r="V1389" s="179">
        <v>5581992942060</v>
      </c>
      <c r="W1389" s="119">
        <v>45884</v>
      </c>
      <c r="X1389" s="191"/>
      <c r="Y1389" s="104" t="s">
        <v>8515</v>
      </c>
      <c r="Z1389" s="104" t="s">
        <v>8514</v>
      </c>
      <c r="AA1389" s="104" t="s">
        <v>7987</v>
      </c>
      <c r="AB1389" s="104" t="s">
        <v>151</v>
      </c>
      <c r="AC1389" s="104"/>
      <c r="AD1389" s="104"/>
      <c r="AE1389" s="104" t="s">
        <v>176</v>
      </c>
      <c r="AF1389" s="180">
        <v>1</v>
      </c>
      <c r="AG1389" s="104" t="s">
        <v>7443</v>
      </c>
      <c r="AH1389" s="104"/>
      <c r="AI1389" s="104"/>
      <c r="AJ1389" s="104"/>
      <c r="AK1389" s="104" t="str" cm="1">
        <f t="array" ref="AK13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9" s="191" t="s">
        <v>58</v>
      </c>
      <c r="AM1389" s="119"/>
    </row>
    <row r="1390" spans="1:39" ht="14.4" customHeight="1" x14ac:dyDescent="0.3">
      <c r="A1390" s="104">
        <v>1542</v>
      </c>
      <c r="B1390" s="104" t="s">
        <v>7965</v>
      </c>
      <c r="C1390" s="119" t="s">
        <v>7966</v>
      </c>
      <c r="D1390" s="119" t="s">
        <v>72</v>
      </c>
      <c r="E1390" s="179" t="str">
        <f t="shared" si="11"/>
        <v>150820251542</v>
      </c>
      <c r="F1390" s="104">
        <v>15740081</v>
      </c>
      <c r="G1390" s="104"/>
      <c r="H1390" s="104"/>
      <c r="I1390" s="104"/>
      <c r="J1390" s="104" t="s">
        <v>7967</v>
      </c>
      <c r="K1390" s="189" t="s">
        <v>2102</v>
      </c>
      <c r="L1390" s="104" t="s">
        <v>7968</v>
      </c>
      <c r="M1390" s="104" t="s">
        <v>7965</v>
      </c>
      <c r="N1390" s="190">
        <v>5581996651198</v>
      </c>
      <c r="O1390" s="179" t="s">
        <v>106</v>
      </c>
      <c r="P1390" s="179"/>
      <c r="Q1390" s="104" t="s">
        <v>66</v>
      </c>
      <c r="R1390" s="104" t="str" cm="1">
        <f t="array" ref="R1390">_xlfn.IFS(BaseClientes[[#This Row],[tipoDeCliente]]="ADVISOR","ADVISOR",BaseClientes[[#This Row],[tipoDeCliente]]="FAMILIA","RETENCAO",BaseClientes[[#This Row],[tipoDeCliente]]="RETENCAO","RETENCAO",BaseClientes[[#This Row],[tipoDeCliente]]="NORMAL","CONSULTORIA",BaseClientes[[#This Row],[tipoDeCliente]]="HIBRIDO","CONSULTORIA")</f>
        <v>CONSULTORIA</v>
      </c>
      <c r="S1390" s="104" t="s">
        <v>49</v>
      </c>
      <c r="T1390" s="104" t="s">
        <v>50</v>
      </c>
      <c r="U1390" s="104" t="s">
        <v>95</v>
      </c>
      <c r="V1390" s="179">
        <v>5581996651198</v>
      </c>
      <c r="W1390" s="119">
        <v>45884</v>
      </c>
      <c r="X1390" s="191">
        <v>45148</v>
      </c>
      <c r="Y1390" s="104" t="s">
        <v>2103</v>
      </c>
      <c r="Z1390" s="104" t="s">
        <v>4849</v>
      </c>
      <c r="AA1390" s="104" t="s">
        <v>2099</v>
      </c>
      <c r="AB1390" s="104" t="s">
        <v>7969</v>
      </c>
      <c r="AC1390" s="104" t="s">
        <v>53</v>
      </c>
      <c r="AD1390" s="104" t="s">
        <v>54</v>
      </c>
      <c r="AE1390" s="104" t="s">
        <v>176</v>
      </c>
      <c r="AF1390" s="180">
        <v>1</v>
      </c>
      <c r="AG1390" s="104" t="s">
        <v>3061</v>
      </c>
      <c r="AH1390" s="104" t="s">
        <v>54</v>
      </c>
      <c r="AI1390" s="104" t="s">
        <v>56</v>
      </c>
      <c r="AJ1390" s="104" t="s">
        <v>54</v>
      </c>
      <c r="AK1390" s="104" t="str" cm="1">
        <f t="array" ref="AK13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0" s="191" t="s">
        <v>58</v>
      </c>
      <c r="AM1390" s="119"/>
    </row>
    <row r="1391" spans="1:39" ht="15" customHeight="1" x14ac:dyDescent="0.3">
      <c r="A1391" s="104">
        <v>1543</v>
      </c>
      <c r="B1391" s="104" t="s">
        <v>7939</v>
      </c>
      <c r="C1391" s="119" t="s">
        <v>7940</v>
      </c>
      <c r="D1391" s="119" t="s">
        <v>72</v>
      </c>
      <c r="E1391" s="179" t="str">
        <f t="shared" si="11"/>
        <v>150820251543</v>
      </c>
      <c r="F1391" s="104">
        <v>17897611</v>
      </c>
      <c r="G1391" s="104"/>
      <c r="H1391" s="104"/>
      <c r="I1391" s="104"/>
      <c r="J1391" s="104" t="s">
        <v>7231</v>
      </c>
      <c r="K1391" s="189" t="s">
        <v>7941</v>
      </c>
      <c r="L1391" s="104" t="s">
        <v>7233</v>
      </c>
      <c r="M1391" s="104" t="s">
        <v>7939</v>
      </c>
      <c r="N1391" s="190">
        <v>5581991318257</v>
      </c>
      <c r="O1391" s="179"/>
      <c r="P1391" s="179"/>
      <c r="Q1391" s="104" t="s">
        <v>7234</v>
      </c>
      <c r="R1391" s="104" t="str" cm="1">
        <f t="array" ref="R1391">_xlfn.IFS(BaseClientes[[#This Row],[tipoDeCliente]]="ADVISOR","ADVISOR",BaseClientes[[#This Row],[tipoDeCliente]]="FAMILIA","RETENCAO",BaseClientes[[#This Row],[tipoDeCliente]]="RETENCAO","RETENCAO",BaseClientes[[#This Row],[tipoDeCliente]]="NORMAL","CONSULTORIA",BaseClientes[[#This Row],[tipoDeCliente]]="HIBRIDO","CONSULTORIA")</f>
        <v>RETENCAO</v>
      </c>
      <c r="S1391" s="104" t="s">
        <v>49</v>
      </c>
      <c r="T1391" s="104" t="s">
        <v>50</v>
      </c>
      <c r="U1391" s="104" t="s">
        <v>6006</v>
      </c>
      <c r="V1391" s="190">
        <v>5581991318257</v>
      </c>
      <c r="W1391" s="119">
        <v>45884</v>
      </c>
      <c r="X1391" s="157"/>
      <c r="Y1391" s="104" t="s">
        <v>7234</v>
      </c>
      <c r="Z1391" s="104" t="s">
        <v>7233</v>
      </c>
      <c r="AA1391" s="104" t="s">
        <v>7939</v>
      </c>
      <c r="AB1391" s="104" t="s">
        <v>3902</v>
      </c>
      <c r="AC1391" s="104"/>
      <c r="AD1391" s="104"/>
      <c r="AE1391" s="104" t="s">
        <v>55</v>
      </c>
      <c r="AF1391" s="180">
        <v>1</v>
      </c>
      <c r="AG1391" s="104"/>
      <c r="AH1391" s="104" t="s">
        <v>54</v>
      </c>
      <c r="AI1391" s="104" t="s">
        <v>56</v>
      </c>
      <c r="AJ1391" s="104" t="s">
        <v>54</v>
      </c>
      <c r="AK1391" s="104" t="str" cm="1">
        <f t="array" ref="AK13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1" s="191" t="s">
        <v>58</v>
      </c>
      <c r="AM1391" s="119"/>
    </row>
    <row r="1392" spans="1:39" ht="14.4" customHeight="1" x14ac:dyDescent="0.3">
      <c r="A1392" s="104">
        <v>1544</v>
      </c>
      <c r="B1392" s="104" t="s">
        <v>7992</v>
      </c>
      <c r="C1392" s="119">
        <v>27835</v>
      </c>
      <c r="D1392" s="119" t="s">
        <v>72</v>
      </c>
      <c r="E1392" s="179" t="str">
        <f t="shared" si="11"/>
        <v>150820251544</v>
      </c>
      <c r="F1392" s="104">
        <v>18103032</v>
      </c>
      <c r="G1392" s="104"/>
      <c r="H1392" s="104"/>
      <c r="I1392" s="104"/>
      <c r="J1392" s="104" t="s">
        <v>7993</v>
      </c>
      <c r="K1392" s="189" t="s">
        <v>7994</v>
      </c>
      <c r="L1392" s="104"/>
      <c r="M1392" s="104" t="s">
        <v>7992</v>
      </c>
      <c r="N1392" s="190">
        <v>5581979006001</v>
      </c>
      <c r="O1392" s="179"/>
      <c r="P1392" s="179"/>
      <c r="Q1392" s="104"/>
      <c r="R1392" s="104" t="e" cm="1">
        <f t="array" ref="R1392">_xlfn.IFS(BaseClientes[[#This Row],[tipoDeCliente]]="ADVISOR","ADVISOR",BaseClientes[[#This Row],[tipoDeCliente]]="FAMILIA","RETENCAO",BaseClientes[[#This Row],[tipoDeCliente]]="RETENCAO","RETENCAO",BaseClientes[[#This Row],[tipoDeCliente]]="NORMAL","CONSULTORIA",BaseClientes[[#This Row],[tipoDeCliente]]="HIBRIDO","CONSULTORIA")</f>
        <v>#N/A</v>
      </c>
      <c r="S1392" s="104" t="s">
        <v>49</v>
      </c>
      <c r="T1392" s="104" t="s">
        <v>50</v>
      </c>
      <c r="U1392" s="104" t="s">
        <v>4660</v>
      </c>
      <c r="V1392" s="190">
        <v>5581979006001</v>
      </c>
      <c r="W1392" s="119">
        <v>45884</v>
      </c>
      <c r="X1392" s="191"/>
      <c r="Y1392" s="104"/>
      <c r="Z1392" s="104"/>
      <c r="AA1392" s="104" t="s">
        <v>7992</v>
      </c>
      <c r="AB1392" s="104" t="s">
        <v>164</v>
      </c>
      <c r="AC1392" s="104"/>
      <c r="AD1392" s="104"/>
      <c r="AE1392" s="68"/>
      <c r="AF1392" s="180"/>
      <c r="AG1392" s="104"/>
      <c r="AH1392" s="104"/>
      <c r="AI1392" s="104"/>
      <c r="AJ1392" s="104"/>
      <c r="AK1392" s="68" t="str" cm="1">
        <f t="array" ref="AK13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2" s="191" t="s">
        <v>58</v>
      </c>
      <c r="AM1392" s="119"/>
    </row>
    <row r="1393" spans="1:39" ht="14.4" customHeight="1" x14ac:dyDescent="0.3">
      <c r="A1393" s="104">
        <v>1545</v>
      </c>
      <c r="B1393" s="68" t="s">
        <v>7995</v>
      </c>
      <c r="C1393" s="69">
        <v>37152</v>
      </c>
      <c r="D1393" s="69" t="s">
        <v>72</v>
      </c>
      <c r="E1393" s="179" t="str">
        <f t="shared" si="11"/>
        <v>150820251545</v>
      </c>
      <c r="F1393" s="68"/>
      <c r="G1393" s="68">
        <v>5993199</v>
      </c>
      <c r="H1393" s="68"/>
      <c r="I1393" s="68"/>
      <c r="J1393" s="68" t="s">
        <v>7996</v>
      </c>
      <c r="K1393" s="108" t="s">
        <v>7997</v>
      </c>
      <c r="L1393" s="68" t="s">
        <v>8516</v>
      </c>
      <c r="M1393" s="68" t="s">
        <v>7995</v>
      </c>
      <c r="N1393" s="131">
        <v>5581992845296</v>
      </c>
      <c r="O1393" s="71"/>
      <c r="P1393" s="71"/>
      <c r="Q1393" s="68" t="s">
        <v>7247</v>
      </c>
      <c r="R1393" s="68" t="str" cm="1">
        <f t="array" ref="R1393">_xlfn.IFS(BaseClientes[[#This Row],[tipoDeCliente]]="ADVISOR","ADVISOR",BaseClientes[[#This Row],[tipoDeCliente]]="FAMILIA","RETENCAO",BaseClientes[[#This Row],[tipoDeCliente]]="RETENCAO","RETENCAO",BaseClientes[[#This Row],[tipoDeCliente]]="NORMAL","CONSULTORIA",BaseClientes[[#This Row],[tipoDeCliente]]="HIBRIDO","CONSULTORIA")</f>
        <v>CONSULTORIA</v>
      </c>
      <c r="S1393" s="104" t="s">
        <v>49</v>
      </c>
      <c r="T1393" s="104" t="s">
        <v>50</v>
      </c>
      <c r="U1393" s="68" t="s">
        <v>7998</v>
      </c>
      <c r="V1393" s="131">
        <v>5581992845296</v>
      </c>
      <c r="W1393" s="69">
        <v>45884</v>
      </c>
      <c r="X1393" s="157"/>
      <c r="Y1393" s="68" t="s">
        <v>8517</v>
      </c>
      <c r="Z1393" s="68" t="s">
        <v>8516</v>
      </c>
      <c r="AA1393" s="68" t="s">
        <v>7995</v>
      </c>
      <c r="AB1393" s="104" t="s">
        <v>151</v>
      </c>
      <c r="AC1393" s="68"/>
      <c r="AD1393" s="68"/>
      <c r="AE1393" s="68" t="s">
        <v>176</v>
      </c>
      <c r="AF1393" s="72">
        <v>1</v>
      </c>
      <c r="AG1393" s="68" t="s">
        <v>7859</v>
      </c>
      <c r="AH1393" s="68"/>
      <c r="AI1393" s="68"/>
      <c r="AJ1393" s="68"/>
      <c r="AK1393" s="68" t="str" cm="1">
        <f t="array" ref="AK13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3" s="191" t="s">
        <v>58</v>
      </c>
      <c r="AM1393" s="69"/>
    </row>
    <row r="1394" spans="1:39" ht="14.4" customHeight="1" x14ac:dyDescent="0.3">
      <c r="A1394" s="104">
        <v>1546</v>
      </c>
      <c r="B1394" s="68" t="s">
        <v>7954</v>
      </c>
      <c r="C1394" s="69">
        <v>35106</v>
      </c>
      <c r="D1394" s="69" t="s">
        <v>72</v>
      </c>
      <c r="E1394" s="179" t="str">
        <f t="shared" si="11"/>
        <v>150820251546</v>
      </c>
      <c r="F1394" s="68"/>
      <c r="G1394" s="68">
        <v>8062619</v>
      </c>
      <c r="H1394" s="68"/>
      <c r="I1394" s="68"/>
      <c r="J1394" s="68" t="s">
        <v>7955</v>
      </c>
      <c r="K1394" s="108" t="s">
        <v>7956</v>
      </c>
      <c r="L1394" s="68" t="s">
        <v>7957</v>
      </c>
      <c r="M1394" s="68" t="s">
        <v>7954</v>
      </c>
      <c r="N1394" s="131">
        <v>5581996075832</v>
      </c>
      <c r="O1394" s="71"/>
      <c r="P1394" s="71"/>
      <c r="Q1394" s="68" t="s">
        <v>1513</v>
      </c>
      <c r="R1394" s="68" t="str" cm="1">
        <f t="array" ref="R1394">_xlfn.IFS(BaseClientes[[#This Row],[tipoDeCliente]]="ADVISOR","ADVISOR",BaseClientes[[#This Row],[tipoDeCliente]]="FAMILIA","RETENCAO",BaseClientes[[#This Row],[tipoDeCliente]]="RETENCAO","RETENCAO",BaseClientes[[#This Row],[tipoDeCliente]]="NORMAL","CONSULTORIA",BaseClientes[[#This Row],[tipoDeCliente]]="HIBRIDO","CONSULTORIA")</f>
        <v>RETENCAO</v>
      </c>
      <c r="S1394" s="104" t="s">
        <v>1584</v>
      </c>
      <c r="T1394" s="104" t="s">
        <v>50</v>
      </c>
      <c r="U1394" s="68" t="s">
        <v>7958</v>
      </c>
      <c r="V1394" s="131">
        <v>5581996075832</v>
      </c>
      <c r="W1394" s="69">
        <v>45884</v>
      </c>
      <c r="X1394" s="157"/>
      <c r="Y1394" s="68" t="s">
        <v>1513</v>
      </c>
      <c r="Z1394" s="68" t="s">
        <v>7957</v>
      </c>
      <c r="AA1394" s="68" t="s">
        <v>7954</v>
      </c>
      <c r="AB1394" s="104" t="s">
        <v>3902</v>
      </c>
      <c r="AC1394" s="68"/>
      <c r="AD1394" s="68"/>
      <c r="AE1394" s="104" t="s">
        <v>55</v>
      </c>
      <c r="AF1394" s="180">
        <v>1</v>
      </c>
      <c r="AG1394" s="104"/>
      <c r="AH1394" s="104" t="s">
        <v>54</v>
      </c>
      <c r="AI1394" s="104" t="s">
        <v>56</v>
      </c>
      <c r="AJ1394" s="104" t="s">
        <v>54</v>
      </c>
      <c r="AK1394" s="104" t="str" cm="1">
        <f t="array" ref="AK13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4" s="191" t="s">
        <v>58</v>
      </c>
      <c r="AM1394" s="69"/>
    </row>
    <row r="1395" spans="1:39" ht="14.4" customHeight="1" x14ac:dyDescent="0.3">
      <c r="A1395" s="104">
        <v>1549</v>
      </c>
      <c r="B1395" s="104" t="s">
        <v>7999</v>
      </c>
      <c r="C1395" s="119">
        <v>43929</v>
      </c>
      <c r="D1395" s="119" t="s">
        <v>72</v>
      </c>
      <c r="E1395" s="179" t="str">
        <f t="shared" si="11"/>
        <v>150820251549</v>
      </c>
      <c r="F1395" s="104"/>
      <c r="G1395" s="104">
        <v>8652877</v>
      </c>
      <c r="H1395" s="104"/>
      <c r="I1395" s="104"/>
      <c r="J1395" s="104" t="s">
        <v>8000</v>
      </c>
      <c r="K1395" s="189" t="s">
        <v>8001</v>
      </c>
      <c r="L1395" s="104" t="s">
        <v>8547</v>
      </c>
      <c r="M1395" s="104" t="s">
        <v>7999</v>
      </c>
      <c r="N1395" s="190">
        <v>5511982654456</v>
      </c>
      <c r="O1395" s="179"/>
      <c r="P1395" s="179"/>
      <c r="Q1395" s="104" t="s">
        <v>66</v>
      </c>
      <c r="R1395" s="104" t="str" cm="1">
        <f t="array" ref="R1395">_xlfn.IFS(BaseClientes[[#This Row],[tipoDeCliente]]="ADVISOR","ADVISOR",BaseClientes[[#This Row],[tipoDeCliente]]="FAMILIA","RETENCAO",BaseClientes[[#This Row],[tipoDeCliente]]="RETENCAO","RETENCAO",BaseClientes[[#This Row],[tipoDeCliente]]="NORMAL","CONSULTORIA",BaseClientes[[#This Row],[tipoDeCliente]]="HIBRIDO","CONSULTORIA")</f>
        <v>RETENCAO</v>
      </c>
      <c r="S1395" s="104" t="s">
        <v>8002</v>
      </c>
      <c r="T1395" s="104" t="s">
        <v>185</v>
      </c>
      <c r="U1395" s="104" t="s">
        <v>644</v>
      </c>
      <c r="V1395" s="190">
        <v>5511982654456</v>
      </c>
      <c r="W1395" s="119">
        <v>45884</v>
      </c>
      <c r="X1395" s="191"/>
      <c r="Y1395" s="104" t="s">
        <v>602</v>
      </c>
      <c r="Z1395" s="104" t="s">
        <v>640</v>
      </c>
      <c r="AA1395" s="68" t="s">
        <v>638</v>
      </c>
      <c r="AB1395" s="104" t="s">
        <v>151</v>
      </c>
      <c r="AC1395" s="104"/>
      <c r="AD1395" s="104"/>
      <c r="AE1395" s="68" t="s">
        <v>68</v>
      </c>
      <c r="AF1395" s="72">
        <v>1</v>
      </c>
      <c r="AG1395" s="68" t="s">
        <v>42</v>
      </c>
      <c r="AH1395" s="68" t="s">
        <v>56</v>
      </c>
      <c r="AI1395" s="68" t="s">
        <v>56</v>
      </c>
      <c r="AJ1395" s="68" t="s">
        <v>56</v>
      </c>
      <c r="AK1395" s="68" t="str" cm="1">
        <f t="array" ref="AK13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5" s="69" t="s">
        <v>58</v>
      </c>
      <c r="AM1395" s="119"/>
    </row>
    <row r="1396" spans="1:39" ht="14.4" customHeight="1" x14ac:dyDescent="0.3">
      <c r="A1396" s="104">
        <v>1550</v>
      </c>
      <c r="B1396" s="104" t="s">
        <v>8003</v>
      </c>
      <c r="C1396" s="119">
        <v>42338</v>
      </c>
      <c r="D1396" s="119" t="s">
        <v>6765</v>
      </c>
      <c r="E1396" s="179" t="str">
        <f t="shared" si="11"/>
        <v>150820251550</v>
      </c>
      <c r="F1396" s="104"/>
      <c r="G1396" s="104">
        <v>8827689</v>
      </c>
      <c r="H1396" s="104"/>
      <c r="I1396" s="104"/>
      <c r="J1396" s="104" t="s">
        <v>8004</v>
      </c>
      <c r="K1396" s="189" t="s">
        <v>8005</v>
      </c>
      <c r="L1396" s="104" t="s">
        <v>8544</v>
      </c>
      <c r="M1396" s="104" t="s">
        <v>8003</v>
      </c>
      <c r="N1396" s="190">
        <v>5581986055718</v>
      </c>
      <c r="O1396" s="179"/>
      <c r="P1396" s="179"/>
      <c r="Q1396" s="104" t="s">
        <v>8545</v>
      </c>
      <c r="R1396" s="104" t="str" cm="1">
        <f t="array" ref="R1396">_xlfn.IFS(BaseClientes[[#This Row],[tipoDeCliente]]="ADVISOR","ADVISOR",BaseClientes[[#This Row],[tipoDeCliente]]="FAMILIA","RETENCAO",BaseClientes[[#This Row],[tipoDeCliente]]="RETENCAO","RETENCAO",BaseClientes[[#This Row],[tipoDeCliente]]="NORMAL","CONSULTORIA",BaseClientes[[#This Row],[tipoDeCliente]]="HIBRIDO","CONSULTORIA")</f>
        <v>CONSULTORIA</v>
      </c>
      <c r="S1396" s="104" t="s">
        <v>8006</v>
      </c>
      <c r="T1396" s="104" t="s">
        <v>50</v>
      </c>
      <c r="U1396" s="104" t="s">
        <v>8007</v>
      </c>
      <c r="V1396" s="190">
        <v>5581986055718</v>
      </c>
      <c r="W1396" s="119">
        <v>45884</v>
      </c>
      <c r="X1396" s="191"/>
      <c r="Y1396" s="104" t="s">
        <v>8546</v>
      </c>
      <c r="Z1396" s="104" t="s">
        <v>8544</v>
      </c>
      <c r="AA1396" s="104" t="s">
        <v>8003</v>
      </c>
      <c r="AB1396" s="104" t="s">
        <v>8008</v>
      </c>
      <c r="AC1396" s="104"/>
      <c r="AD1396" s="104"/>
      <c r="AE1396" s="104" t="s">
        <v>176</v>
      </c>
      <c r="AF1396" s="180">
        <v>1</v>
      </c>
      <c r="AG1396" s="104" t="s">
        <v>7859</v>
      </c>
      <c r="AH1396" s="104" t="s">
        <v>54</v>
      </c>
      <c r="AI1396" s="104" t="s">
        <v>56</v>
      </c>
      <c r="AJ1396" s="104" t="s">
        <v>54</v>
      </c>
      <c r="AK1396" s="104" t="str" cm="1">
        <f t="array" ref="AK13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6" s="191" t="s">
        <v>58</v>
      </c>
      <c r="AM1396" s="119"/>
    </row>
    <row r="1397" spans="1:39" ht="14.4" customHeight="1" x14ac:dyDescent="0.3">
      <c r="A1397" s="104">
        <v>1551</v>
      </c>
      <c r="B1397" s="104" t="s">
        <v>8009</v>
      </c>
      <c r="C1397" s="119">
        <v>41741</v>
      </c>
      <c r="D1397" s="119" t="s">
        <v>72</v>
      </c>
      <c r="E1397" s="179" t="str">
        <f t="shared" si="11"/>
        <v>150820251551</v>
      </c>
      <c r="F1397" s="104"/>
      <c r="G1397" s="104">
        <v>8509854</v>
      </c>
      <c r="H1397" s="104"/>
      <c r="I1397" s="104"/>
      <c r="J1397" s="104" t="s">
        <v>8010</v>
      </c>
      <c r="K1397" s="189" t="s">
        <v>8011</v>
      </c>
      <c r="L1397" s="104"/>
      <c r="M1397" s="104" t="s">
        <v>8009</v>
      </c>
      <c r="N1397" s="190">
        <v>5511964503623</v>
      </c>
      <c r="O1397" s="179"/>
      <c r="P1397" s="179"/>
      <c r="Q1397" s="104"/>
      <c r="R1397" s="104" t="e" cm="1">
        <f t="array" ref="R1397">_xlfn.IFS(BaseClientes[[#This Row],[tipoDeCliente]]="ADVISOR","ADVISOR",BaseClientes[[#This Row],[tipoDeCliente]]="FAMILIA","RETENCAO",BaseClientes[[#This Row],[tipoDeCliente]]="RETENCAO","RETENCAO",BaseClientes[[#This Row],[tipoDeCliente]]="NORMAL","CONSULTORIA",BaseClientes[[#This Row],[tipoDeCliente]]="HIBRIDO","CONSULTORIA")</f>
        <v>#N/A</v>
      </c>
      <c r="S1397" s="104" t="s">
        <v>8012</v>
      </c>
      <c r="T1397" s="104" t="s">
        <v>185</v>
      </c>
      <c r="U1397" s="104" t="s">
        <v>7369</v>
      </c>
      <c r="V1397" s="190">
        <v>5511964503623</v>
      </c>
      <c r="W1397" s="119">
        <v>45884</v>
      </c>
      <c r="X1397" s="191"/>
      <c r="Y1397" s="104"/>
      <c r="Z1397" s="104"/>
      <c r="AA1397" s="104"/>
      <c r="AB1397" s="104" t="s">
        <v>151</v>
      </c>
      <c r="AC1397" s="104"/>
      <c r="AD1397" s="104"/>
      <c r="AE1397" s="104"/>
      <c r="AF1397" s="180"/>
      <c r="AG1397" s="104"/>
      <c r="AH1397" s="104"/>
      <c r="AI1397" s="104"/>
      <c r="AJ1397" s="104"/>
      <c r="AK1397" s="104" t="str" cm="1">
        <f t="array" ref="AK13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7" s="191" t="s">
        <v>58</v>
      </c>
      <c r="AM1397" s="119"/>
    </row>
    <row r="1398" spans="1:39" ht="14.4" customHeight="1" x14ac:dyDescent="0.3">
      <c r="A1398" s="104">
        <v>1552</v>
      </c>
      <c r="B1398" s="104" t="s">
        <v>8013</v>
      </c>
      <c r="C1398" s="119">
        <v>37418</v>
      </c>
      <c r="D1398" s="119" t="s">
        <v>72</v>
      </c>
      <c r="E1398" s="179" t="str">
        <f t="shared" si="11"/>
        <v>150820251552</v>
      </c>
      <c r="F1398" s="104"/>
      <c r="G1398" s="104">
        <v>4698870</v>
      </c>
      <c r="H1398" s="104"/>
      <c r="I1398" s="104"/>
      <c r="J1398" s="104" t="s">
        <v>8014</v>
      </c>
      <c r="K1398" s="189" t="s">
        <v>8015</v>
      </c>
      <c r="L1398" s="104"/>
      <c r="M1398" s="104" t="s">
        <v>8013</v>
      </c>
      <c r="N1398" s="190">
        <v>5581992081560</v>
      </c>
      <c r="O1398" s="179"/>
      <c r="P1398" s="179"/>
      <c r="Q1398" s="104"/>
      <c r="R1398" s="104" t="e" cm="1">
        <f t="array" ref="R1398">_xlfn.IFS(BaseClientes[[#This Row],[tipoDeCliente]]="ADVISOR","ADVISOR",BaseClientes[[#This Row],[tipoDeCliente]]="FAMILIA","RETENCAO",BaseClientes[[#This Row],[tipoDeCliente]]="RETENCAO","RETENCAO",BaseClientes[[#This Row],[tipoDeCliente]]="NORMAL","CONSULTORIA",BaseClientes[[#This Row],[tipoDeCliente]]="HIBRIDO","CONSULTORIA")</f>
        <v>#N/A</v>
      </c>
      <c r="S1398" s="104" t="s">
        <v>49</v>
      </c>
      <c r="T1398" s="104" t="s">
        <v>50</v>
      </c>
      <c r="U1398" s="104" t="s">
        <v>8016</v>
      </c>
      <c r="V1398" s="190">
        <v>5581992081560</v>
      </c>
      <c r="W1398" s="119">
        <v>45884</v>
      </c>
      <c r="X1398" s="191"/>
      <c r="Y1398" s="104"/>
      <c r="Z1398" s="104"/>
      <c r="AA1398" s="104"/>
      <c r="AB1398" s="104" t="s">
        <v>151</v>
      </c>
      <c r="AC1398" s="104"/>
      <c r="AD1398" s="104"/>
      <c r="AE1398" s="104"/>
      <c r="AF1398" s="180"/>
      <c r="AG1398" s="104"/>
      <c r="AH1398" s="104"/>
      <c r="AI1398" s="104"/>
      <c r="AJ1398" s="104"/>
      <c r="AK1398" s="104" t="str" cm="1">
        <f t="array" ref="AK13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8" s="191" t="s">
        <v>69</v>
      </c>
      <c r="AM1398" s="119"/>
    </row>
    <row r="1399" spans="1:39" ht="14.4" customHeight="1" x14ac:dyDescent="0.3">
      <c r="A1399" s="104">
        <v>1553</v>
      </c>
      <c r="B1399" s="104" t="s">
        <v>2619</v>
      </c>
      <c r="C1399" s="119">
        <v>30356</v>
      </c>
      <c r="D1399" s="119" t="s">
        <v>40</v>
      </c>
      <c r="E1399" s="179" t="str">
        <f t="shared" si="11"/>
        <v>120820251553</v>
      </c>
      <c r="F1399" s="104">
        <v>348850</v>
      </c>
      <c r="G1399" s="104"/>
      <c r="H1399" s="104"/>
      <c r="I1399" s="104" t="s">
        <v>8440</v>
      </c>
      <c r="J1399" s="104" t="s">
        <v>2621</v>
      </c>
      <c r="K1399" s="189" t="s">
        <v>2622</v>
      </c>
      <c r="L1399" s="104" t="s">
        <v>4346</v>
      </c>
      <c r="M1399" s="104" t="s">
        <v>2619</v>
      </c>
      <c r="N1399" s="190">
        <v>5581933270369</v>
      </c>
      <c r="O1399" s="179" t="s">
        <v>106</v>
      </c>
      <c r="P1399" s="179"/>
      <c r="Q1399" s="104" t="s">
        <v>1073</v>
      </c>
      <c r="R1399" s="104" t="s">
        <v>68</v>
      </c>
      <c r="S1399" s="104" t="s">
        <v>49</v>
      </c>
      <c r="T1399" s="104" t="s">
        <v>50</v>
      </c>
      <c r="U1399" s="104" t="s">
        <v>51</v>
      </c>
      <c r="V1399" s="179">
        <v>5581933270369</v>
      </c>
      <c r="W1399" s="119">
        <v>45881</v>
      </c>
      <c r="X1399" s="191">
        <v>44843</v>
      </c>
      <c r="Y1399" s="104" t="s">
        <v>2623</v>
      </c>
      <c r="Z1399" s="104" t="s">
        <v>4346</v>
      </c>
      <c r="AA1399" s="104" t="s">
        <v>2619</v>
      </c>
      <c r="AB1399" s="104" t="s">
        <v>3893</v>
      </c>
      <c r="AC1399" s="104"/>
      <c r="AD1399" s="104"/>
      <c r="AE1399" s="104" t="s">
        <v>176</v>
      </c>
      <c r="AF1399" s="180">
        <v>1</v>
      </c>
      <c r="AG1399" s="104" t="s">
        <v>7443</v>
      </c>
      <c r="AH1399" s="104" t="s">
        <v>56</v>
      </c>
      <c r="AI1399" s="104" t="s">
        <v>56</v>
      </c>
      <c r="AJ1399" s="104" t="s">
        <v>56</v>
      </c>
      <c r="AK1399" s="104"/>
      <c r="AL1399" s="191" t="s">
        <v>58</v>
      </c>
      <c r="AM1399" s="119"/>
    </row>
    <row r="1400" spans="1:39" ht="14.4" customHeight="1" x14ac:dyDescent="0.3">
      <c r="A1400" s="104">
        <v>1554</v>
      </c>
      <c r="B1400" s="104" t="s">
        <v>7917</v>
      </c>
      <c r="C1400" s="119">
        <v>28780</v>
      </c>
      <c r="D1400" s="119" t="s">
        <v>40</v>
      </c>
      <c r="E1400" s="179" t="str">
        <f t="shared" si="11"/>
        <v>130820251554</v>
      </c>
      <c r="F1400" s="104">
        <v>340577</v>
      </c>
      <c r="G1400" s="104">
        <v>5009720</v>
      </c>
      <c r="H1400" s="104"/>
      <c r="I1400" s="104"/>
      <c r="J1400" s="104" t="s">
        <v>7918</v>
      </c>
      <c r="K1400" s="189" t="s">
        <v>7919</v>
      </c>
      <c r="L1400" s="104" t="s">
        <v>7920</v>
      </c>
      <c r="M1400" s="104" t="s">
        <v>7917</v>
      </c>
      <c r="N1400" s="190">
        <v>5586999211464</v>
      </c>
      <c r="O1400" s="179"/>
      <c r="P1400" s="179"/>
      <c r="Q1400" s="104" t="s">
        <v>66</v>
      </c>
      <c r="R1400" s="104" t="str" cm="1">
        <f t="array" ref="R1400">_xlfn.IFS(BaseClientes[[#This Row],[tipoDeCliente]]="ADVISOR","ADVISOR",BaseClientes[[#This Row],[tipoDeCliente]]="FAMILIA","RETENCAO",BaseClientes[[#This Row],[tipoDeCliente]]="RETENCAO","RETENCAO",BaseClientes[[#This Row],[tipoDeCliente]]="NORMAL","CONSULTORIA",BaseClientes[[#This Row],[tipoDeCliente]]="HIBRIDO","CONSULTORIA")</f>
        <v>CONSULTORIA</v>
      </c>
      <c r="S1400" s="104" t="s">
        <v>713</v>
      </c>
      <c r="T1400" s="104" t="s">
        <v>714</v>
      </c>
      <c r="U1400" s="104" t="s">
        <v>7921</v>
      </c>
      <c r="V1400" s="190">
        <v>5586999211464</v>
      </c>
      <c r="W1400" s="119">
        <v>45882</v>
      </c>
      <c r="X1400" s="191"/>
      <c r="Y1400" s="104" t="s">
        <v>7922</v>
      </c>
      <c r="Z1400" s="104" t="s">
        <v>7920</v>
      </c>
      <c r="AA1400" s="104" t="s">
        <v>7917</v>
      </c>
      <c r="AB1400" s="104" t="s">
        <v>3893</v>
      </c>
      <c r="AC1400" s="104"/>
      <c r="AD1400" s="104"/>
      <c r="AE1400" s="104" t="s">
        <v>176</v>
      </c>
      <c r="AF1400" s="180">
        <v>1</v>
      </c>
      <c r="AG1400" s="104">
        <v>10</v>
      </c>
      <c r="AH1400" s="104" t="s">
        <v>54</v>
      </c>
      <c r="AI1400" s="104" t="s">
        <v>56</v>
      </c>
      <c r="AJ1400" s="104" t="s">
        <v>54</v>
      </c>
      <c r="AK1400" s="104" t="str" cm="1">
        <f t="array" ref="AK14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0" s="191" t="s">
        <v>58</v>
      </c>
      <c r="AM1400" s="119"/>
    </row>
    <row r="1401" spans="1:39" ht="14.4" customHeight="1" x14ac:dyDescent="0.3">
      <c r="A1401" s="104">
        <v>1555</v>
      </c>
      <c r="B1401" s="104" t="s">
        <v>7875</v>
      </c>
      <c r="C1401" s="119"/>
      <c r="D1401" s="119" t="s">
        <v>6765</v>
      </c>
      <c r="E1401" s="179" t="str">
        <f t="shared" si="11"/>
        <v>050820251555</v>
      </c>
      <c r="F1401" s="104"/>
      <c r="G1401" s="104">
        <v>9201819</v>
      </c>
      <c r="H1401" s="104"/>
      <c r="I1401" s="104"/>
      <c r="J1401" s="104" t="s">
        <v>4409</v>
      </c>
      <c r="K1401" s="189" t="s">
        <v>7873</v>
      </c>
      <c r="L1401" s="104" t="s">
        <v>4410</v>
      </c>
      <c r="M1401" s="104" t="s">
        <v>3469</v>
      </c>
      <c r="N1401" s="190">
        <v>5531999534450</v>
      </c>
      <c r="O1401" s="179"/>
      <c r="P1401" s="179"/>
      <c r="Q1401" s="68" t="s">
        <v>7234</v>
      </c>
      <c r="R1401" s="104" t="str" cm="1">
        <f t="array" ref="R1401">_xlfn.IFS(BaseClientes[[#This Row],[tipoDeCliente]]="ADVISOR","ADVISOR",BaseClientes[[#This Row],[tipoDeCliente]]="FAMILIA","RETENCAO",BaseClientes[[#This Row],[tipoDeCliente]]="RETENCAO","RETENCAO",BaseClientes[[#This Row],[tipoDeCliente]]="NORMAL","CONSULTORIA",BaseClientes[[#This Row],[tipoDeCliente]]="HIBRIDO","CONSULTORIA")</f>
        <v>CONSULTORIA</v>
      </c>
      <c r="S1401" s="104" t="s">
        <v>895</v>
      </c>
      <c r="T1401" s="104" t="s">
        <v>896</v>
      </c>
      <c r="U1401" s="104" t="s">
        <v>7874</v>
      </c>
      <c r="V1401" s="190">
        <v>5531999534450</v>
      </c>
      <c r="W1401" s="119">
        <v>45874</v>
      </c>
      <c r="X1401" s="191"/>
      <c r="Y1401" s="104" t="s">
        <v>2081</v>
      </c>
      <c r="Z1401" s="104" t="s">
        <v>4410</v>
      </c>
      <c r="AA1401" s="104" t="s">
        <v>3469</v>
      </c>
      <c r="AB1401" s="104" t="s">
        <v>3905</v>
      </c>
      <c r="AC1401" s="104"/>
      <c r="AD1401" s="104"/>
      <c r="AE1401" s="104" t="s">
        <v>176</v>
      </c>
      <c r="AF1401" s="180">
        <v>1</v>
      </c>
      <c r="AG1401" s="104">
        <v>2</v>
      </c>
      <c r="AH1401" s="104" t="s">
        <v>54</v>
      </c>
      <c r="AI1401" s="104" t="s">
        <v>56</v>
      </c>
      <c r="AJ1401" s="104" t="s">
        <v>54</v>
      </c>
      <c r="AK1401" s="104" t="str" cm="1">
        <f t="array" ref="AK14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1" s="119" t="s">
        <v>58</v>
      </c>
      <c r="AM1401" s="119"/>
    </row>
    <row r="1402" spans="1:39" ht="14.4" customHeight="1" x14ac:dyDescent="0.3">
      <c r="A1402" s="104">
        <v>1556</v>
      </c>
      <c r="B1402" s="104" t="s">
        <v>8017</v>
      </c>
      <c r="C1402" s="119">
        <v>37238</v>
      </c>
      <c r="D1402" s="119" t="s">
        <v>40</v>
      </c>
      <c r="E1402" s="179" t="str">
        <f t="shared" si="11"/>
        <v>190820251556</v>
      </c>
      <c r="F1402" s="104">
        <v>6064109</v>
      </c>
      <c r="G1402" s="104"/>
      <c r="H1402" s="104"/>
      <c r="I1402" s="104"/>
      <c r="J1402" s="104" t="s">
        <v>8018</v>
      </c>
      <c r="K1402" s="189" t="s">
        <v>8019</v>
      </c>
      <c r="L1402" s="104" t="s">
        <v>8020</v>
      </c>
      <c r="M1402" s="104" t="s">
        <v>8017</v>
      </c>
      <c r="N1402" s="190">
        <v>5581999620652</v>
      </c>
      <c r="O1402" s="179"/>
      <c r="P1402" s="179"/>
      <c r="Q1402" s="104" t="s">
        <v>6399</v>
      </c>
      <c r="R1402" s="104" t="str" cm="1">
        <f t="array" ref="R1402">_xlfn.IFS(BaseClientes[[#This Row],[tipoDeCliente]]="ADVISOR","ADVISOR",BaseClientes[[#This Row],[tipoDeCliente]]="FAMILIA","RETENCAO",BaseClientes[[#This Row],[tipoDeCliente]]="RETENCAO","RETENCAO",BaseClientes[[#This Row],[tipoDeCliente]]="NORMAL","CONSULTORIA",BaseClientes[[#This Row],[tipoDeCliente]]="HIBRIDO","CONSULTORIA")</f>
        <v>CONSULTORIA</v>
      </c>
      <c r="S1402" s="104" t="s">
        <v>317</v>
      </c>
      <c r="T1402" s="104" t="s">
        <v>50</v>
      </c>
      <c r="U1402" s="104" t="s">
        <v>8021</v>
      </c>
      <c r="V1402" s="190">
        <v>5581999620652</v>
      </c>
      <c r="W1402" s="119">
        <v>45888</v>
      </c>
      <c r="X1402" s="191"/>
      <c r="Y1402" s="104" t="s">
        <v>8022</v>
      </c>
      <c r="Z1402" s="104" t="s">
        <v>8020</v>
      </c>
      <c r="AA1402" s="104" t="s">
        <v>8017</v>
      </c>
      <c r="AB1402" s="104" t="s">
        <v>3950</v>
      </c>
      <c r="AC1402" s="104"/>
      <c r="AD1402" s="104"/>
      <c r="AE1402" s="68" t="s">
        <v>176</v>
      </c>
      <c r="AF1402" s="72">
        <v>1</v>
      </c>
      <c r="AG1402" s="104" t="s">
        <v>7443</v>
      </c>
      <c r="AH1402" s="104" t="s">
        <v>54</v>
      </c>
      <c r="AI1402" s="104" t="s">
        <v>56</v>
      </c>
      <c r="AJ1402" s="104" t="s">
        <v>54</v>
      </c>
      <c r="AK1402" s="104" t="str" cm="1">
        <f t="array" ref="AK14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2" s="191" t="s">
        <v>58</v>
      </c>
      <c r="AM1402" s="119"/>
    </row>
    <row r="1403" spans="1:39" ht="14.4" customHeight="1" x14ac:dyDescent="0.3">
      <c r="A1403" s="104">
        <v>1557</v>
      </c>
      <c r="B1403" s="104" t="s">
        <v>8023</v>
      </c>
      <c r="C1403" s="119">
        <v>42383</v>
      </c>
      <c r="D1403" s="119" t="s">
        <v>40</v>
      </c>
      <c r="E1403" s="179" t="str">
        <f t="shared" si="11"/>
        <v>190820251557</v>
      </c>
      <c r="F1403" s="104">
        <v>9461401</v>
      </c>
      <c r="G1403" s="104"/>
      <c r="H1403" s="104"/>
      <c r="I1403" s="104"/>
      <c r="J1403" s="104" t="s">
        <v>8024</v>
      </c>
      <c r="K1403" s="70" t="s">
        <v>2050</v>
      </c>
      <c r="L1403" s="68" t="s">
        <v>8025</v>
      </c>
      <c r="M1403" s="104" t="s">
        <v>8023</v>
      </c>
      <c r="N1403" s="71">
        <v>5581991150200</v>
      </c>
      <c r="O1403" s="71" t="s">
        <v>65</v>
      </c>
      <c r="P1403" s="71" t="s">
        <v>42</v>
      </c>
      <c r="Q1403" s="68" t="s">
        <v>66</v>
      </c>
      <c r="R1403" s="68" t="str" cm="1">
        <f t="array" ref="R1403">_xlfn.IFS(BaseClientes[[#This Row],[tipoDeCliente]]="ADVISOR","ADVISOR",BaseClientes[[#This Row],[tipoDeCliente]]="FAMILIA","RETENCAO",BaseClientes[[#This Row],[tipoDeCliente]]="RETENCAO","RETENCAO",BaseClientes[[#This Row],[tipoDeCliente]]="NORMAL","CONSULTORIA",BaseClientes[[#This Row],[tipoDeCliente]]="HIBRIDO","CONSULTORIA")</f>
        <v>CONSULTORIA</v>
      </c>
      <c r="S1403" s="68" t="s">
        <v>49</v>
      </c>
      <c r="T1403" s="68" t="s">
        <v>50</v>
      </c>
      <c r="U1403" s="68" t="s">
        <v>4288</v>
      </c>
      <c r="V1403" s="71">
        <v>5581991150200</v>
      </c>
      <c r="W1403" s="69">
        <v>45888</v>
      </c>
      <c r="X1403" s="69"/>
      <c r="Y1403" s="68" t="s">
        <v>2051</v>
      </c>
      <c r="Z1403" s="68" t="s">
        <v>2048</v>
      </c>
      <c r="AA1403" s="68" t="s">
        <v>2046</v>
      </c>
      <c r="AB1403" s="68" t="s">
        <v>151</v>
      </c>
      <c r="AC1403" s="68"/>
      <c r="AD1403" s="68"/>
      <c r="AE1403" s="68" t="s">
        <v>176</v>
      </c>
      <c r="AF1403" s="72">
        <v>1</v>
      </c>
      <c r="AG1403" s="68"/>
      <c r="AH1403" s="68" t="s">
        <v>54</v>
      </c>
      <c r="AI1403" s="68" t="s">
        <v>56</v>
      </c>
      <c r="AJ1403" s="68" t="s">
        <v>54</v>
      </c>
      <c r="AK1403" s="68" t="str" cm="1">
        <f t="array" ref="AK14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3" s="69" t="s">
        <v>58</v>
      </c>
      <c r="AM1403" s="119"/>
    </row>
    <row r="1404" spans="1:39" ht="14.4" customHeight="1" x14ac:dyDescent="0.3">
      <c r="A1404" s="104">
        <v>1558</v>
      </c>
      <c r="B1404" s="104" t="s">
        <v>8026</v>
      </c>
      <c r="C1404" s="119">
        <v>41483</v>
      </c>
      <c r="D1404" s="119" t="s">
        <v>72</v>
      </c>
      <c r="E1404" s="179" t="str">
        <f t="shared" si="11"/>
        <v>190820251558</v>
      </c>
      <c r="F1404" s="104">
        <v>9461341</v>
      </c>
      <c r="G1404" s="104"/>
      <c r="H1404" s="104"/>
      <c r="I1404" s="104"/>
      <c r="J1404" s="104" t="s">
        <v>8027</v>
      </c>
      <c r="K1404" s="70" t="s">
        <v>2050</v>
      </c>
      <c r="L1404" s="68" t="s">
        <v>8028</v>
      </c>
      <c r="M1404" s="104" t="s">
        <v>8026</v>
      </c>
      <c r="N1404" s="71">
        <v>5581991150200</v>
      </c>
      <c r="O1404" s="71" t="s">
        <v>65</v>
      </c>
      <c r="P1404" s="71" t="s">
        <v>42</v>
      </c>
      <c r="Q1404" s="68" t="s">
        <v>66</v>
      </c>
      <c r="R1404" s="68" t="str" cm="1">
        <f t="array" ref="R1404">_xlfn.IFS(BaseClientes[[#This Row],[tipoDeCliente]]="ADVISOR","ADVISOR",BaseClientes[[#This Row],[tipoDeCliente]]="FAMILIA","RETENCAO",BaseClientes[[#This Row],[tipoDeCliente]]="RETENCAO","RETENCAO",BaseClientes[[#This Row],[tipoDeCliente]]="NORMAL","CONSULTORIA",BaseClientes[[#This Row],[tipoDeCliente]]="HIBRIDO","CONSULTORIA")</f>
        <v>CONSULTORIA</v>
      </c>
      <c r="S1404" s="68" t="s">
        <v>49</v>
      </c>
      <c r="T1404" s="68" t="s">
        <v>50</v>
      </c>
      <c r="U1404" s="68" t="s">
        <v>4288</v>
      </c>
      <c r="V1404" s="71">
        <v>5581991150200</v>
      </c>
      <c r="W1404" s="69">
        <v>45888</v>
      </c>
      <c r="X1404" s="69"/>
      <c r="Y1404" s="68" t="s">
        <v>2051</v>
      </c>
      <c r="Z1404" s="68" t="s">
        <v>2048</v>
      </c>
      <c r="AA1404" s="68" t="s">
        <v>2046</v>
      </c>
      <c r="AB1404" s="68" t="s">
        <v>151</v>
      </c>
      <c r="AC1404" s="68"/>
      <c r="AD1404" s="68"/>
      <c r="AE1404" s="68" t="s">
        <v>176</v>
      </c>
      <c r="AF1404" s="72">
        <v>1</v>
      </c>
      <c r="AG1404" s="68"/>
      <c r="AH1404" s="68" t="s">
        <v>54</v>
      </c>
      <c r="AI1404" s="68" t="s">
        <v>56</v>
      </c>
      <c r="AJ1404" s="68" t="s">
        <v>54</v>
      </c>
      <c r="AK1404" s="68" t="str" cm="1">
        <f t="array" ref="AK14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4" s="69" t="s">
        <v>58</v>
      </c>
      <c r="AM1404" s="119"/>
    </row>
    <row r="1405" spans="1:39" ht="14.4" customHeight="1" x14ac:dyDescent="0.3">
      <c r="A1405" s="104">
        <v>1559</v>
      </c>
      <c r="B1405" s="104" t="s">
        <v>8029</v>
      </c>
      <c r="C1405" s="119">
        <v>41609</v>
      </c>
      <c r="D1405" s="119" t="s">
        <v>72</v>
      </c>
      <c r="E1405" s="179" t="str">
        <f t="shared" si="11"/>
        <v>220820251559</v>
      </c>
      <c r="F1405" s="104"/>
      <c r="G1405" s="104">
        <v>9224623</v>
      </c>
      <c r="H1405" s="104"/>
      <c r="I1405" s="104"/>
      <c r="J1405" s="104" t="s">
        <v>8030</v>
      </c>
      <c r="K1405" s="189" t="s">
        <v>5735</v>
      </c>
      <c r="L1405" s="104" t="s">
        <v>8031</v>
      </c>
      <c r="M1405" s="104" t="s">
        <v>3231</v>
      </c>
      <c r="N1405" s="190">
        <v>5584996633922</v>
      </c>
      <c r="O1405" s="179"/>
      <c r="P1405" s="179"/>
      <c r="Q1405" s="104" t="s">
        <v>5705</v>
      </c>
      <c r="R1405" s="104" t="e" cm="1">
        <f t="array" ref="R1405">_xlfn.IFS(BaseClientes[[#This Row],[tipoDeCliente]]="ADVISOR","ADVISOR",BaseClientes[[#This Row],[tipoDeCliente]]="FAMILIA","RETENCAO",BaseClientes[[#This Row],[tipoDeCliente]]="RETENCAO","RETENCAO",BaseClientes[[#This Row],[tipoDeCliente]]="NORMAL","CONSULTORIA",BaseClientes[[#This Row],[tipoDeCliente]]="HIBRIDO","CONSULTORIA")</f>
        <v>#N/A</v>
      </c>
      <c r="S1405" s="104" t="s">
        <v>349</v>
      </c>
      <c r="T1405" s="104" t="s">
        <v>336</v>
      </c>
      <c r="U1405" s="104" t="s">
        <v>5737</v>
      </c>
      <c r="V1405" s="179">
        <v>5584996633922</v>
      </c>
      <c r="W1405" s="119">
        <v>45891</v>
      </c>
      <c r="X1405" s="191"/>
      <c r="Y1405" s="104" t="s">
        <v>3739</v>
      </c>
      <c r="Z1405" s="104" t="s">
        <v>5736</v>
      </c>
      <c r="AA1405" s="104" t="s">
        <v>3231</v>
      </c>
      <c r="AB1405" s="104" t="s">
        <v>3893</v>
      </c>
      <c r="AC1405" s="104"/>
      <c r="AD1405" s="104"/>
      <c r="AE1405" s="104"/>
      <c r="AF1405" s="180"/>
      <c r="AG1405" s="104"/>
      <c r="AH1405" s="104"/>
      <c r="AI1405" s="104"/>
      <c r="AJ1405" s="104"/>
      <c r="AK1405" s="104" t="s">
        <v>57</v>
      </c>
      <c r="AL1405" s="191" t="s">
        <v>58</v>
      </c>
      <c r="AM1405" s="119"/>
    </row>
    <row r="1406" spans="1:39" ht="14.4" customHeight="1" x14ac:dyDescent="0.3">
      <c r="A1406" s="104">
        <v>1560</v>
      </c>
      <c r="B1406" s="104" t="s">
        <v>8389</v>
      </c>
      <c r="C1406" s="119">
        <v>30713</v>
      </c>
      <c r="D1406" s="119" t="s">
        <v>40</v>
      </c>
      <c r="E1406" s="179" t="str">
        <f t="shared" si="11"/>
        <v>180820251560</v>
      </c>
      <c r="F1406" s="104">
        <v>4071908</v>
      </c>
      <c r="G1406" s="104"/>
      <c r="H1406" s="104"/>
      <c r="I1406" s="104" t="s">
        <v>8511</v>
      </c>
      <c r="J1406" s="104" t="s">
        <v>8390</v>
      </c>
      <c r="K1406" s="186" t="s">
        <v>8392</v>
      </c>
      <c r="L1406" s="104" t="s">
        <v>8391</v>
      </c>
      <c r="M1406" s="104" t="s">
        <v>8389</v>
      </c>
      <c r="N1406" s="190">
        <v>5511999805810</v>
      </c>
      <c r="O1406" s="179"/>
      <c r="P1406" s="179"/>
      <c r="Q1406" s="104" t="s">
        <v>1749</v>
      </c>
      <c r="R1406" s="104" t="str" cm="1">
        <f t="array" ref="R1406">_xlfn.IFS(BaseClientes[[#This Row],[tipoDeCliente]]="ADVISOR","ADVISOR",BaseClientes[[#This Row],[tipoDeCliente]]="FAMILIA","RETENCAO",BaseClientes[[#This Row],[tipoDeCliente]]="RETENCAO","RETENCAO",BaseClientes[[#This Row],[tipoDeCliente]]="NORMAL","CONSULTORIA",BaseClientes[[#This Row],[tipoDeCliente]]="HIBRIDO","CONSULTORIA")</f>
        <v>CONSULTORIA</v>
      </c>
      <c r="S1406" s="104" t="s">
        <v>2799</v>
      </c>
      <c r="T1406" s="104" t="s">
        <v>185</v>
      </c>
      <c r="U1406" s="104">
        <v>6030302</v>
      </c>
      <c r="V1406" s="179">
        <v>5511999805810</v>
      </c>
      <c r="W1406" s="119">
        <v>45887</v>
      </c>
      <c r="X1406" s="191"/>
      <c r="Y1406" s="104" t="s">
        <v>8393</v>
      </c>
      <c r="Z1406" s="104" t="s">
        <v>8391</v>
      </c>
      <c r="AA1406" s="104" t="s">
        <v>8389</v>
      </c>
      <c r="AB1406" s="104" t="s">
        <v>545</v>
      </c>
      <c r="AC1406" s="104"/>
      <c r="AD1406" s="104"/>
      <c r="AE1406" s="104" t="s">
        <v>176</v>
      </c>
      <c r="AF1406" s="180">
        <v>1</v>
      </c>
      <c r="AG1406" s="104">
        <v>10</v>
      </c>
      <c r="AH1406" s="104" t="s">
        <v>54</v>
      </c>
      <c r="AI1406" s="104" t="s">
        <v>56</v>
      </c>
      <c r="AJ1406" s="104" t="s">
        <v>54</v>
      </c>
      <c r="AK1406" s="104" t="str" cm="1">
        <f t="array" ref="AK14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6" s="191" t="s">
        <v>58</v>
      </c>
      <c r="AM1406" s="119"/>
    </row>
    <row r="1407" spans="1:39" ht="15" customHeight="1" x14ac:dyDescent="0.3">
      <c r="A1407" s="104">
        <v>1562</v>
      </c>
      <c r="B1407" s="68" t="s">
        <v>8395</v>
      </c>
      <c r="C1407" s="69">
        <v>32988</v>
      </c>
      <c r="D1407" s="69" t="s">
        <v>40</v>
      </c>
      <c r="E1407" s="71" t="str">
        <f t="shared" si="11"/>
        <v>210820251562</v>
      </c>
      <c r="F1407" s="68"/>
      <c r="G1407" s="68">
        <v>13198643</v>
      </c>
      <c r="H1407" s="68"/>
      <c r="I1407" s="68"/>
      <c r="J1407" s="68" t="s">
        <v>8483</v>
      </c>
      <c r="K1407" s="108"/>
      <c r="L1407" s="68" t="s">
        <v>8484</v>
      </c>
      <c r="M1407" s="68" t="s">
        <v>8395</v>
      </c>
      <c r="N1407" s="131">
        <v>5511984865228</v>
      </c>
      <c r="O1407" s="71"/>
      <c r="P1407" s="71"/>
      <c r="Q1407" s="68" t="s">
        <v>1749</v>
      </c>
      <c r="R1407" s="104" t="str" cm="1">
        <f t="array" ref="R1407">_xlfn.IFS(BaseClientes[[#This Row],[tipoDeCliente]]="ADVISOR","ADVISOR",BaseClientes[[#This Row],[tipoDeCliente]]="FAMILIA","RETENCAO",BaseClientes[[#This Row],[tipoDeCliente]]="RETENCAO","RETENCAO",BaseClientes[[#This Row],[tipoDeCliente]]="NORMAL","CONSULTORIA",BaseClientes[[#This Row],[tipoDeCliente]]="HIBRIDO","CONSULTORIA")</f>
        <v>CONSULTORIA</v>
      </c>
      <c r="S1407" s="68" t="s">
        <v>2799</v>
      </c>
      <c r="T1407" s="68" t="s">
        <v>185</v>
      </c>
      <c r="U1407" s="68" t="s">
        <v>8485</v>
      </c>
      <c r="V1407" s="131">
        <v>5511984865228</v>
      </c>
      <c r="W1407" s="69">
        <v>45890</v>
      </c>
      <c r="X1407" s="157"/>
      <c r="Y1407" s="68" t="s">
        <v>8486</v>
      </c>
      <c r="Z1407" s="68" t="s">
        <v>8484</v>
      </c>
      <c r="AA1407" s="68" t="s">
        <v>8395</v>
      </c>
      <c r="AB1407" s="68" t="s">
        <v>3894</v>
      </c>
      <c r="AC1407" s="68"/>
      <c r="AD1407" s="68"/>
      <c r="AE1407" s="68" t="s">
        <v>176</v>
      </c>
      <c r="AF1407" s="72">
        <v>1</v>
      </c>
      <c r="AG1407" s="68">
        <v>10</v>
      </c>
      <c r="AH1407" s="68" t="s">
        <v>54</v>
      </c>
      <c r="AI1407" s="68" t="s">
        <v>56</v>
      </c>
      <c r="AJ1407" s="68" t="s">
        <v>54</v>
      </c>
      <c r="AK1407" s="68" t="str" cm="1">
        <f t="array" ref="AK14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7" s="157" t="s">
        <v>58</v>
      </c>
      <c r="AM1407" s="69"/>
    </row>
    <row r="1408" spans="1:39" ht="14.4" customHeight="1" x14ac:dyDescent="0.3">
      <c r="A1408" s="104">
        <v>1563</v>
      </c>
      <c r="B1408" s="68" t="s">
        <v>8396</v>
      </c>
      <c r="C1408" s="69">
        <v>25559</v>
      </c>
      <c r="D1408" s="69" t="s">
        <v>72</v>
      </c>
      <c r="E1408" s="71" t="str">
        <f t="shared" si="11"/>
        <v>180820251563</v>
      </c>
      <c r="F1408" s="68"/>
      <c r="G1408" s="68">
        <v>13481809</v>
      </c>
      <c r="H1408" s="68"/>
      <c r="I1408" s="68"/>
      <c r="J1408" s="68" t="s">
        <v>8416</v>
      </c>
      <c r="K1408" s="105" t="s">
        <v>8409</v>
      </c>
      <c r="L1408" s="68" t="s">
        <v>8405</v>
      </c>
      <c r="M1408" s="68" t="s">
        <v>8396</v>
      </c>
      <c r="N1408" s="131">
        <v>5511985558631</v>
      </c>
      <c r="O1408" s="71"/>
      <c r="P1408" s="71"/>
      <c r="Q1408" s="68" t="s">
        <v>1749</v>
      </c>
      <c r="R1408" s="104" t="str" cm="1">
        <f t="array" ref="R1408">_xlfn.IFS(BaseClientes[[#This Row],[tipoDeCliente]]="ADVISOR","ADVISOR",BaseClientes[[#This Row],[tipoDeCliente]]="FAMILIA","RETENCAO",BaseClientes[[#This Row],[tipoDeCliente]]="RETENCAO","RETENCAO",BaseClientes[[#This Row],[tipoDeCliente]]="NORMAL","CONSULTORIA",BaseClientes[[#This Row],[tipoDeCliente]]="HIBRIDO","CONSULTORIA")</f>
        <v>CONSULTORIA</v>
      </c>
      <c r="S1408" s="68" t="s">
        <v>2799</v>
      </c>
      <c r="T1408" s="68" t="s">
        <v>185</v>
      </c>
      <c r="U1408" s="68">
        <v>1403002</v>
      </c>
      <c r="V1408" s="71">
        <v>5511985558631</v>
      </c>
      <c r="W1408" s="119">
        <v>45887</v>
      </c>
      <c r="X1408" s="157"/>
      <c r="Y1408" s="68" t="s">
        <v>8410</v>
      </c>
      <c r="Z1408" s="68" t="s">
        <v>8405</v>
      </c>
      <c r="AA1408" s="68" t="s">
        <v>8396</v>
      </c>
      <c r="AB1408" s="68" t="s">
        <v>8411</v>
      </c>
      <c r="AC1408" s="68"/>
      <c r="AD1408" s="68"/>
      <c r="AE1408" s="68" t="s">
        <v>176</v>
      </c>
      <c r="AF1408" s="180">
        <v>1</v>
      </c>
      <c r="AG1408" s="68">
        <v>10</v>
      </c>
      <c r="AH1408" s="68" t="s">
        <v>54</v>
      </c>
      <c r="AI1408" s="68" t="s">
        <v>56</v>
      </c>
      <c r="AJ1408" s="68" t="s">
        <v>54</v>
      </c>
      <c r="AK1408" s="104" t="str" cm="1">
        <f t="array" ref="AK14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8" s="157" t="s">
        <v>58</v>
      </c>
      <c r="AM1408" s="69"/>
    </row>
    <row r="1409" spans="1:39" ht="14.4" customHeight="1" x14ac:dyDescent="0.3">
      <c r="A1409" s="104">
        <v>1564</v>
      </c>
      <c r="B1409" s="68" t="s">
        <v>8397</v>
      </c>
      <c r="C1409" s="69">
        <v>35051</v>
      </c>
      <c r="D1409" s="69" t="s">
        <v>72</v>
      </c>
      <c r="E1409" s="71" t="str">
        <f t="shared" si="11"/>
        <v>220820251564</v>
      </c>
      <c r="F1409" s="68">
        <v>2981515</v>
      </c>
      <c r="G1409" s="68">
        <v>1094423</v>
      </c>
      <c r="H1409" s="68"/>
      <c r="I1409" s="68" t="s">
        <v>8528</v>
      </c>
      <c r="J1409" s="68" t="s">
        <v>8417</v>
      </c>
      <c r="K1409" s="108" t="s">
        <v>8412</v>
      </c>
      <c r="L1409" s="68" t="s">
        <v>8414</v>
      </c>
      <c r="M1409" s="68" t="s">
        <v>8397</v>
      </c>
      <c r="N1409" s="131">
        <v>5531996922923</v>
      </c>
      <c r="O1409" s="71"/>
      <c r="P1409" s="71"/>
      <c r="Q1409" s="68" t="s">
        <v>1749</v>
      </c>
      <c r="R1409" s="104" t="str" cm="1">
        <f t="array" ref="R1409">_xlfn.IFS(BaseClientes[[#This Row],[tipoDeCliente]]="ADVISOR","ADVISOR",BaseClientes[[#This Row],[tipoDeCliente]]="FAMILIA","RETENCAO",BaseClientes[[#This Row],[tipoDeCliente]]="RETENCAO","RETENCAO",BaseClientes[[#This Row],[tipoDeCliente]]="NORMAL","CONSULTORIA",BaseClientes[[#This Row],[tipoDeCliente]]="HIBRIDO","CONSULTORIA")</f>
        <v>CONSULTORIA</v>
      </c>
      <c r="S1409" s="68" t="s">
        <v>2799</v>
      </c>
      <c r="T1409" s="68" t="s">
        <v>185</v>
      </c>
      <c r="U1409" s="68">
        <v>4532060</v>
      </c>
      <c r="V1409" s="131">
        <v>5531996922923</v>
      </c>
      <c r="W1409" s="119">
        <v>45891</v>
      </c>
      <c r="X1409" s="157"/>
      <c r="Y1409" s="68" t="s">
        <v>8413</v>
      </c>
      <c r="Z1409" s="68" t="s">
        <v>8414</v>
      </c>
      <c r="AA1409" s="68" t="s">
        <v>8397</v>
      </c>
      <c r="AB1409" s="68" t="s">
        <v>7466</v>
      </c>
      <c r="AC1409" s="68"/>
      <c r="AD1409" s="68"/>
      <c r="AE1409" s="68" t="s">
        <v>176</v>
      </c>
      <c r="AF1409" s="72">
        <v>1</v>
      </c>
      <c r="AG1409" s="68">
        <v>10</v>
      </c>
      <c r="AH1409" s="68" t="s">
        <v>54</v>
      </c>
      <c r="AI1409" s="68" t="s">
        <v>56</v>
      </c>
      <c r="AJ1409" s="68" t="s">
        <v>54</v>
      </c>
      <c r="AK1409" s="68" t="s">
        <v>54</v>
      </c>
      <c r="AL1409" s="157" t="s">
        <v>58</v>
      </c>
      <c r="AM1409" s="69"/>
    </row>
    <row r="1410" spans="1:39" ht="15" customHeight="1" x14ac:dyDescent="0.3">
      <c r="A1410" s="104">
        <v>1565</v>
      </c>
      <c r="B1410" s="120" t="s">
        <v>8398</v>
      </c>
      <c r="C1410" s="69"/>
      <c r="D1410" s="68" t="s">
        <v>72</v>
      </c>
      <c r="E1410" s="71" t="str">
        <f t="shared" si="11"/>
        <v>220820251565</v>
      </c>
      <c r="F1410" s="68"/>
      <c r="G1410" s="68"/>
      <c r="H1410" s="68"/>
      <c r="I1410" s="68"/>
      <c r="J1410" s="68"/>
      <c r="K1410" s="70"/>
      <c r="L1410" s="68"/>
      <c r="M1410" s="68"/>
      <c r="N1410" s="71"/>
      <c r="O1410" s="71"/>
      <c r="P1410" s="71"/>
      <c r="Q1410" s="68"/>
      <c r="R1410" s="104" t="str" cm="1">
        <f t="array" ref="R1410">_xlfn.IFS(BaseClientes[[#This Row],[tipoDeCliente]]="ADVISOR","ADVISOR",BaseClientes[[#This Row],[tipoDeCliente]]="FAMILIA","RETENCAO",BaseClientes[[#This Row],[tipoDeCliente]]="RETENCAO","RETENCAO",BaseClientes[[#This Row],[tipoDeCliente]]="NORMAL","CONSULTORIA",BaseClientes[[#This Row],[tipoDeCliente]]="HIBRIDO","CONSULTORIA")</f>
        <v>CONSULTORIA</v>
      </c>
      <c r="S1410" s="68"/>
      <c r="T1410" s="68"/>
      <c r="U1410" s="68"/>
      <c r="V1410" s="71"/>
      <c r="W1410" s="69">
        <v>45891</v>
      </c>
      <c r="X1410" s="69"/>
      <c r="Y1410" s="68"/>
      <c r="Z1410" s="68"/>
      <c r="AA1410" s="68"/>
      <c r="AB1410" s="68"/>
      <c r="AC1410" s="68"/>
      <c r="AD1410" s="68"/>
      <c r="AE1410" s="68" t="s">
        <v>176</v>
      </c>
      <c r="AF1410" s="72"/>
      <c r="AG1410" s="68"/>
      <c r="AH1410" s="68"/>
      <c r="AI1410" s="68"/>
      <c r="AJ1410" s="68"/>
      <c r="AK1410" s="68" t="str" cm="1">
        <f t="array" ref="AK14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10" s="69" t="s">
        <v>69</v>
      </c>
      <c r="AM1410" s="69">
        <v>45906</v>
      </c>
    </row>
    <row r="1411" spans="1:39" ht="15" customHeight="1" x14ac:dyDescent="0.3">
      <c r="A1411" s="68">
        <v>1566</v>
      </c>
      <c r="B1411" s="68" t="s">
        <v>8399</v>
      </c>
      <c r="C1411" s="69">
        <v>32533</v>
      </c>
      <c r="D1411" s="69" t="s">
        <v>40</v>
      </c>
      <c r="E1411" s="71" t="str">
        <f t="shared" ref="E1411:E1435" si="12">_xlfn.CONCAT((TEXT(W1411,"ddmmaaaa")),A1411)</f>
        <v>210820251566</v>
      </c>
      <c r="F1411" s="68">
        <v>11008623</v>
      </c>
      <c r="G1411" s="68"/>
      <c r="H1411" s="68"/>
      <c r="I1411" s="68"/>
      <c r="J1411" s="68" t="s">
        <v>8574</v>
      </c>
      <c r="K1411" s="108" t="s">
        <v>8527</v>
      </c>
      <c r="L1411" s="68" t="s">
        <v>8481</v>
      </c>
      <c r="M1411" s="68" t="s">
        <v>8399</v>
      </c>
      <c r="N1411" s="131">
        <v>5581992086899</v>
      </c>
      <c r="O1411" s="71"/>
      <c r="P1411" s="71"/>
      <c r="Q1411" s="68" t="s">
        <v>66</v>
      </c>
      <c r="R1411" s="68" t="str" cm="1">
        <f t="array" ref="R1411">_xlfn.IFS(BaseClientes[[#This Row],[tipoDeCliente]]="ADVISOR","ADVISOR",BaseClientes[[#This Row],[tipoDeCliente]]="FAMILIA","RETENCAO",BaseClientes[[#This Row],[tipoDeCliente]]="RETENCAO","RETENCAO",BaseClientes[[#This Row],[tipoDeCliente]]="NORMAL","CONSULTORIA",BaseClientes[[#This Row],[tipoDeCliente]]="HIBRIDO","CONSULTORIA")</f>
        <v>CONSULTORIA</v>
      </c>
      <c r="S1411" s="68" t="s">
        <v>1009</v>
      </c>
      <c r="T1411" s="68" t="s">
        <v>50</v>
      </c>
      <c r="U1411" s="68">
        <v>54792560</v>
      </c>
      <c r="V1411" s="71">
        <v>5581992086899</v>
      </c>
      <c r="W1411" s="69">
        <v>45890</v>
      </c>
      <c r="X1411" s="157">
        <v>45897</v>
      </c>
      <c r="Y1411" s="68" t="s">
        <v>8482</v>
      </c>
      <c r="Z1411" s="68" t="s">
        <v>8481</v>
      </c>
      <c r="AA1411" s="68" t="s">
        <v>8399</v>
      </c>
      <c r="AB1411" s="68" t="s">
        <v>3894</v>
      </c>
      <c r="AC1411" s="68"/>
      <c r="AD1411" s="68"/>
      <c r="AE1411" s="68" t="s">
        <v>176</v>
      </c>
      <c r="AF1411" s="72">
        <v>1</v>
      </c>
      <c r="AG1411" s="68">
        <v>10</v>
      </c>
      <c r="AH1411" s="68" t="s">
        <v>54</v>
      </c>
      <c r="AI1411" s="68" t="s">
        <v>56</v>
      </c>
      <c r="AJ1411" s="68" t="s">
        <v>54</v>
      </c>
      <c r="AK1411" s="68" t="s">
        <v>54</v>
      </c>
      <c r="AL1411" s="157" t="s">
        <v>58</v>
      </c>
      <c r="AM1411" s="69"/>
    </row>
    <row r="1412" spans="1:39" ht="14.4" customHeight="1" x14ac:dyDescent="0.3">
      <c r="A1412" s="104">
        <v>1567</v>
      </c>
      <c r="B1412" s="196" t="s">
        <v>8400</v>
      </c>
      <c r="C1412" s="69">
        <v>23573</v>
      </c>
      <c r="D1412" s="69" t="s">
        <v>40</v>
      </c>
      <c r="E1412" s="71" t="str">
        <f t="shared" si="12"/>
        <v>060820251567</v>
      </c>
      <c r="F1412" s="68"/>
      <c r="G1412" s="68"/>
      <c r="H1412" s="68"/>
      <c r="I1412" s="68"/>
      <c r="J1412" s="68" t="s">
        <v>8477</v>
      </c>
      <c r="K1412" s="108"/>
      <c r="L1412" s="68" t="s">
        <v>8420</v>
      </c>
      <c r="M1412" s="68" t="s">
        <v>8400</v>
      </c>
      <c r="N1412" s="131">
        <v>5581999767972</v>
      </c>
      <c r="O1412" s="71"/>
      <c r="P1412" s="71"/>
      <c r="Q1412" s="68" t="s">
        <v>1749</v>
      </c>
      <c r="R1412" s="104" t="str" cm="1">
        <f t="array" ref="R1412">_xlfn.IFS(BaseClientes[[#This Row],[tipoDeCliente]]="ADVISOR","ADVISOR",BaseClientes[[#This Row],[tipoDeCliente]]="FAMILIA","RETENCAO",BaseClientes[[#This Row],[tipoDeCliente]]="RETENCAO","RETENCAO",BaseClientes[[#This Row],[tipoDeCliente]]="NORMAL","CONSULTORIA",BaseClientes[[#This Row],[tipoDeCliente]]="HIBRIDO","CONSULTORIA")</f>
        <v>CONSULTORIA</v>
      </c>
      <c r="S1412" s="68" t="s">
        <v>6941</v>
      </c>
      <c r="T1412" s="68" t="s">
        <v>50</v>
      </c>
      <c r="U1412" s="68" t="s">
        <v>5390</v>
      </c>
      <c r="V1412" s="71">
        <v>5581999767972</v>
      </c>
      <c r="W1412" s="69">
        <v>45875</v>
      </c>
      <c r="X1412" s="157"/>
      <c r="Y1412" s="68" t="s">
        <v>8478</v>
      </c>
      <c r="Z1412" s="68" t="s">
        <v>8420</v>
      </c>
      <c r="AA1412" s="68" t="s">
        <v>8400</v>
      </c>
      <c r="AB1412" s="68" t="s">
        <v>3894</v>
      </c>
      <c r="AC1412" s="68"/>
      <c r="AD1412" s="68"/>
      <c r="AE1412" s="68" t="s">
        <v>176</v>
      </c>
      <c r="AF1412" s="72">
        <v>1</v>
      </c>
      <c r="AG1412" s="68"/>
      <c r="AH1412" s="68"/>
      <c r="AI1412" s="68"/>
      <c r="AJ1412" s="68"/>
      <c r="AK1412" s="104" t="str" cm="1">
        <f t="array" ref="AK14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12" s="157" t="s">
        <v>58</v>
      </c>
      <c r="AM1412" s="69"/>
    </row>
    <row r="1413" spans="1:39" ht="15" customHeight="1" x14ac:dyDescent="0.3">
      <c r="A1413" s="104">
        <v>1568</v>
      </c>
      <c r="B1413" s="196" t="s">
        <v>8479</v>
      </c>
      <c r="C1413" s="69"/>
      <c r="D1413" s="69" t="s">
        <v>72</v>
      </c>
      <c r="E1413" s="71" t="str">
        <f t="shared" si="12"/>
        <v>000119001568</v>
      </c>
      <c r="F1413" s="68"/>
      <c r="G1413" s="68"/>
      <c r="H1413" s="68"/>
      <c r="I1413" s="68"/>
      <c r="J1413" s="68"/>
      <c r="K1413" s="108"/>
      <c r="L1413" s="68" t="s">
        <v>8480</v>
      </c>
      <c r="M1413" s="68"/>
      <c r="N1413" s="131"/>
      <c r="O1413" s="71"/>
      <c r="P1413" s="71"/>
      <c r="Q1413" s="68" t="s">
        <v>1749</v>
      </c>
      <c r="R1413" s="104" t="e" cm="1">
        <f t="array" ref="R1413">_xlfn.IFS(BaseClientes[[#This Row],[tipoDeCliente]]="ADVISOR","ADVISOR",BaseClientes[[#This Row],[tipoDeCliente]]="FAMILIA","RETENCAO",BaseClientes[[#This Row],[tipoDeCliente]]="RETENCAO","RETENCAO",BaseClientes[[#This Row],[tipoDeCliente]]="NORMAL","CONSULTORIA",BaseClientes[[#This Row],[tipoDeCliente]]="HIBRIDO","CONSULTORIA")</f>
        <v>#N/A</v>
      </c>
      <c r="S1413" s="68"/>
      <c r="T1413" s="68"/>
      <c r="U1413" s="68"/>
      <c r="V1413" s="71"/>
      <c r="W1413" s="69"/>
      <c r="X1413" s="157"/>
      <c r="Y1413" s="68" t="s">
        <v>8478</v>
      </c>
      <c r="Z1413" s="68" t="s">
        <v>8420</v>
      </c>
      <c r="AA1413" s="68" t="s">
        <v>8400</v>
      </c>
      <c r="AB1413" s="68"/>
      <c r="AC1413" s="68"/>
      <c r="AD1413" s="68"/>
      <c r="AE1413" s="68"/>
      <c r="AF1413" s="72"/>
      <c r="AG1413" s="68"/>
      <c r="AH1413" s="68"/>
      <c r="AI1413" s="68"/>
      <c r="AJ1413" s="68"/>
      <c r="AK1413" s="68" t="str" cm="1">
        <f t="array" ref="AK14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13" s="157" t="s">
        <v>58</v>
      </c>
      <c r="AM1413" s="69"/>
    </row>
    <row r="1414" spans="1:39" ht="14.4" customHeight="1" x14ac:dyDescent="0.3">
      <c r="A1414" s="104">
        <v>1569</v>
      </c>
      <c r="B1414" s="68" t="s">
        <v>8402</v>
      </c>
      <c r="C1414" s="69">
        <v>32239</v>
      </c>
      <c r="D1414" s="69" t="s">
        <v>40</v>
      </c>
      <c r="E1414" s="71"/>
      <c r="F1414" s="68"/>
      <c r="G1414" s="68">
        <v>1546773</v>
      </c>
      <c r="H1414" s="68"/>
      <c r="I1414" s="71" t="s">
        <v>8575</v>
      </c>
      <c r="J1414" s="68" t="s">
        <v>8425</v>
      </c>
      <c r="K1414" s="105" t="s">
        <v>8424</v>
      </c>
      <c r="L1414" s="68" t="s">
        <v>8406</v>
      </c>
      <c r="M1414" s="68" t="s">
        <v>8402</v>
      </c>
      <c r="N1414" s="131"/>
      <c r="O1414" s="71"/>
      <c r="P1414" s="71"/>
      <c r="Q1414" s="68" t="s">
        <v>66</v>
      </c>
      <c r="R1414" s="104" t="str" cm="1">
        <f t="array" ref="R1414">_xlfn.IFS(BaseClientes[[#This Row],[tipoDeCliente]]="ADVISOR","ADVISOR",BaseClientes[[#This Row],[tipoDeCliente]]="FAMILIA","RETENCAO",BaseClientes[[#This Row],[tipoDeCliente]]="RETENCAO","RETENCAO",BaseClientes[[#This Row],[tipoDeCliente]]="NORMAL","CONSULTORIA",BaseClientes[[#This Row],[tipoDeCliente]]="HIBRIDO","CONSULTORIA")</f>
        <v>CONSULTORIA</v>
      </c>
      <c r="S1414" s="68" t="s">
        <v>2799</v>
      </c>
      <c r="T1414" s="68" t="s">
        <v>185</v>
      </c>
      <c r="U1414" s="68">
        <v>5425000</v>
      </c>
      <c r="V1414" s="71"/>
      <c r="W1414" s="69">
        <v>45895</v>
      </c>
      <c r="X1414" s="157"/>
      <c r="Y1414" s="68" t="s">
        <v>8419</v>
      </c>
      <c r="Z1414" s="68" t="s">
        <v>8406</v>
      </c>
      <c r="AA1414" s="68" t="s">
        <v>8402</v>
      </c>
      <c r="AB1414" s="68" t="s">
        <v>4094</v>
      </c>
      <c r="AC1414" s="68"/>
      <c r="AD1414" s="68"/>
      <c r="AE1414" s="68" t="s">
        <v>176</v>
      </c>
      <c r="AF1414" s="72">
        <v>1</v>
      </c>
      <c r="AG1414" s="68">
        <v>10</v>
      </c>
      <c r="AH1414" s="68" t="s">
        <v>54</v>
      </c>
      <c r="AI1414" s="68" t="s">
        <v>56</v>
      </c>
      <c r="AJ1414" s="68" t="s">
        <v>54</v>
      </c>
      <c r="AK1414" s="104" t="s">
        <v>54</v>
      </c>
      <c r="AL1414" s="157" t="s">
        <v>58</v>
      </c>
      <c r="AM1414" s="69"/>
    </row>
    <row r="1415" spans="1:39" ht="14.4" customHeight="1" x14ac:dyDescent="0.3">
      <c r="A1415" s="104">
        <v>1570</v>
      </c>
      <c r="B1415" s="68" t="s">
        <v>8403</v>
      </c>
      <c r="C1415" s="69">
        <v>29300</v>
      </c>
      <c r="D1415" s="69" t="s">
        <v>72</v>
      </c>
      <c r="E1415" s="71" t="str">
        <f t="shared" si="12"/>
        <v>250820251570</v>
      </c>
      <c r="F1415" s="68">
        <v>2936915</v>
      </c>
      <c r="G1415" s="68"/>
      <c r="H1415" s="68"/>
      <c r="I1415" s="68" t="s">
        <v>8523</v>
      </c>
      <c r="J1415" s="120" t="s">
        <v>8453</v>
      </c>
      <c r="K1415" s="105" t="s">
        <v>8415</v>
      </c>
      <c r="L1415" s="68" t="s">
        <v>8407</v>
      </c>
      <c r="M1415" s="68" t="s">
        <v>8403</v>
      </c>
      <c r="N1415" s="131">
        <v>5511987816818</v>
      </c>
      <c r="O1415" s="71"/>
      <c r="P1415" s="71"/>
      <c r="Q1415" s="68" t="s">
        <v>5771</v>
      </c>
      <c r="R1415" s="104" t="str" cm="1">
        <f t="array" ref="R1415">_xlfn.IFS(BaseClientes[[#This Row],[tipoDeCliente]]="ADVISOR","ADVISOR",BaseClientes[[#This Row],[tipoDeCliente]]="FAMILIA","RETENCAO",BaseClientes[[#This Row],[tipoDeCliente]]="RETENCAO","RETENCAO",BaseClientes[[#This Row],[tipoDeCliente]]="NORMAL","CONSULTORIA",BaseClientes[[#This Row],[tipoDeCliente]]="HIBRIDO","CONSULTORIA")</f>
        <v>CONSULTORIA</v>
      </c>
      <c r="S1415" s="68" t="s">
        <v>2799</v>
      </c>
      <c r="T1415" s="68" t="s">
        <v>185</v>
      </c>
      <c r="U1415" s="68">
        <v>1532030</v>
      </c>
      <c r="V1415" s="131">
        <v>5511987816818</v>
      </c>
      <c r="W1415" s="69">
        <v>45894</v>
      </c>
      <c r="X1415" s="157"/>
      <c r="Y1415" s="68" t="s">
        <v>8418</v>
      </c>
      <c r="Z1415" s="68" t="s">
        <v>8407</v>
      </c>
      <c r="AA1415" s="68" t="s">
        <v>8403</v>
      </c>
      <c r="AB1415" s="68" t="s">
        <v>3894</v>
      </c>
      <c r="AC1415" s="68"/>
      <c r="AD1415" s="68"/>
      <c r="AE1415" s="68" t="s">
        <v>176</v>
      </c>
      <c r="AF1415" s="72">
        <v>1</v>
      </c>
      <c r="AG1415" s="68">
        <v>10</v>
      </c>
      <c r="AH1415" s="68" t="s">
        <v>54</v>
      </c>
      <c r="AI1415" s="68" t="s">
        <v>56</v>
      </c>
      <c r="AJ1415" s="68" t="s">
        <v>54</v>
      </c>
      <c r="AK1415" s="68" t="s">
        <v>54</v>
      </c>
      <c r="AL1415" s="157" t="s">
        <v>58</v>
      </c>
      <c r="AM1415" s="69"/>
    </row>
    <row r="1416" spans="1:39" ht="14.4" customHeight="1" x14ac:dyDescent="0.3">
      <c r="A1416" s="104">
        <v>1571</v>
      </c>
      <c r="B1416" s="104" t="s">
        <v>8404</v>
      </c>
      <c r="C1416" s="119">
        <v>23277</v>
      </c>
      <c r="D1416" s="119" t="s">
        <v>40</v>
      </c>
      <c r="E1416" s="71" t="str">
        <f t="shared" si="12"/>
        <v>270820251571</v>
      </c>
      <c r="F1416" s="104">
        <v>2267956</v>
      </c>
      <c r="G1416" s="104"/>
      <c r="H1416" s="104"/>
      <c r="I1416" s="104" t="s">
        <v>8520</v>
      </c>
      <c r="J1416" s="104" t="s">
        <v>8422</v>
      </c>
      <c r="K1416" s="189" t="s">
        <v>8421</v>
      </c>
      <c r="L1416" s="104" t="s">
        <v>8408</v>
      </c>
      <c r="M1416" s="104" t="s">
        <v>8404</v>
      </c>
      <c r="N1416" s="190">
        <v>5581997222229</v>
      </c>
      <c r="O1416" s="179"/>
      <c r="P1416" s="179"/>
      <c r="Q1416" s="104" t="s">
        <v>1749</v>
      </c>
      <c r="R1416" s="104" t="str" cm="1">
        <f t="array" ref="R1416">_xlfn.IFS(BaseClientes[[#This Row],[tipoDeCliente]]="ADVISOR","ADVISOR",BaseClientes[[#This Row],[tipoDeCliente]]="FAMILIA","RETENCAO",BaseClientes[[#This Row],[tipoDeCliente]]="RETENCAO","RETENCAO",BaseClientes[[#This Row],[tipoDeCliente]]="NORMAL","CONSULTORIA",BaseClientes[[#This Row],[tipoDeCliente]]="HIBRIDO","CONSULTORIA")</f>
        <v>CONSULTORIA</v>
      </c>
      <c r="S1416" s="104" t="s">
        <v>49</v>
      </c>
      <c r="T1416" s="104" t="s">
        <v>50</v>
      </c>
      <c r="U1416" s="104">
        <v>51130300</v>
      </c>
      <c r="V1416" s="190">
        <v>5581997222229</v>
      </c>
      <c r="W1416" s="69">
        <v>45896</v>
      </c>
      <c r="X1416" s="191"/>
      <c r="Y1416" s="104" t="s">
        <v>8423</v>
      </c>
      <c r="Z1416" s="104" t="s">
        <v>8408</v>
      </c>
      <c r="AA1416" s="104" t="s">
        <v>8404</v>
      </c>
      <c r="AB1416" s="104" t="s">
        <v>3902</v>
      </c>
      <c r="AC1416" s="104"/>
      <c r="AD1416" s="104"/>
      <c r="AE1416" s="104" t="s">
        <v>176</v>
      </c>
      <c r="AF1416" s="180">
        <v>1</v>
      </c>
      <c r="AG1416" s="104">
        <v>10</v>
      </c>
      <c r="AH1416" s="68" t="s">
        <v>54</v>
      </c>
      <c r="AI1416" s="68" t="s">
        <v>56</v>
      </c>
      <c r="AJ1416" s="68" t="s">
        <v>54</v>
      </c>
      <c r="AK1416" s="68" t="s">
        <v>54</v>
      </c>
      <c r="AL1416" s="157" t="s">
        <v>58</v>
      </c>
      <c r="AM1416" s="119"/>
    </row>
    <row r="1417" spans="1:39" ht="14.4" customHeight="1" x14ac:dyDescent="0.3">
      <c r="A1417" s="104">
        <v>1572</v>
      </c>
      <c r="B1417" s="104" t="s">
        <v>8402</v>
      </c>
      <c r="C1417" s="119">
        <v>32239</v>
      </c>
      <c r="D1417" s="119" t="s">
        <v>40</v>
      </c>
      <c r="E1417" s="71" t="str">
        <f t="shared" si="12"/>
        <v>260820251572</v>
      </c>
      <c r="F1417" s="104"/>
      <c r="G1417" s="104">
        <v>4667421</v>
      </c>
      <c r="H1417" s="104"/>
      <c r="I1417" s="104" t="s">
        <v>8575</v>
      </c>
      <c r="J1417" s="104" t="s">
        <v>8425</v>
      </c>
      <c r="K1417" s="189" t="s">
        <v>8424</v>
      </c>
      <c r="L1417" s="104" t="s">
        <v>8406</v>
      </c>
      <c r="M1417" s="104" t="s">
        <v>8402</v>
      </c>
      <c r="N1417" s="190"/>
      <c r="O1417" s="179"/>
      <c r="P1417" s="179"/>
      <c r="Q1417" s="104" t="s">
        <v>66</v>
      </c>
      <c r="R1417" s="104" t="str" cm="1">
        <f t="array" ref="R1417">_xlfn.IFS(BaseClientes[[#This Row],[tipoDeCliente]]="ADVISOR","ADVISOR",BaseClientes[[#This Row],[tipoDeCliente]]="FAMILIA","RETENCAO",BaseClientes[[#This Row],[tipoDeCliente]]="RETENCAO","RETENCAO",BaseClientes[[#This Row],[tipoDeCliente]]="NORMAL","CONSULTORIA",BaseClientes[[#This Row],[tipoDeCliente]]="HIBRIDO","CONSULTORIA")</f>
        <v>CONSULTORIA</v>
      </c>
      <c r="S1417" s="104" t="s">
        <v>2799</v>
      </c>
      <c r="T1417" s="104" t="s">
        <v>185</v>
      </c>
      <c r="U1417" s="104">
        <v>5425000</v>
      </c>
      <c r="V1417" s="179"/>
      <c r="W1417" s="119">
        <v>45895</v>
      </c>
      <c r="X1417" s="191"/>
      <c r="Y1417" s="104" t="s">
        <v>8419</v>
      </c>
      <c r="Z1417" s="104" t="s">
        <v>8406</v>
      </c>
      <c r="AA1417" s="104" t="s">
        <v>8402</v>
      </c>
      <c r="AB1417" s="104" t="s">
        <v>4094</v>
      </c>
      <c r="AC1417" s="104"/>
      <c r="AD1417" s="104"/>
      <c r="AE1417" s="104" t="s">
        <v>176</v>
      </c>
      <c r="AF1417" s="180">
        <v>1</v>
      </c>
      <c r="AG1417" s="68">
        <v>10</v>
      </c>
      <c r="AH1417" s="104" t="s">
        <v>54</v>
      </c>
      <c r="AI1417" s="104" t="s">
        <v>56</v>
      </c>
      <c r="AJ1417" s="104" t="s">
        <v>54</v>
      </c>
      <c r="AK1417" s="104" t="s">
        <v>54</v>
      </c>
      <c r="AL1417" s="191" t="s">
        <v>58</v>
      </c>
      <c r="AM1417" s="119"/>
    </row>
    <row r="1418" spans="1:39" ht="14.4" customHeight="1" x14ac:dyDescent="0.3">
      <c r="A1418" s="104">
        <v>1573</v>
      </c>
      <c r="B1418" s="104" t="s">
        <v>8426</v>
      </c>
      <c r="C1418" s="119">
        <v>32296</v>
      </c>
      <c r="D1418" s="119" t="s">
        <v>40</v>
      </c>
      <c r="E1418" s="71" t="str">
        <f t="shared" si="12"/>
        <v>200820251573</v>
      </c>
      <c r="F1418" s="104">
        <v>479596</v>
      </c>
      <c r="G1418" s="68"/>
      <c r="H1418" s="104"/>
      <c r="I1418" s="104"/>
      <c r="J1418" s="104" t="s">
        <v>8451</v>
      </c>
      <c r="K1418" s="189" t="s">
        <v>8427</v>
      </c>
      <c r="L1418" s="104" t="s">
        <v>8452</v>
      </c>
      <c r="M1418" s="104" t="s">
        <v>8426</v>
      </c>
      <c r="N1418" s="190">
        <v>5581992450396</v>
      </c>
      <c r="O1418" s="179"/>
      <c r="P1418" s="179"/>
      <c r="Q1418" s="104" t="s">
        <v>66</v>
      </c>
      <c r="R1418" s="104" t="str" cm="1">
        <f t="array" ref="R1418">_xlfn.IFS(BaseClientes[[#This Row],[tipoDeCliente]]="ADVISOR","ADVISOR",BaseClientes[[#This Row],[tipoDeCliente]]="FAMILIA","RETENCAO",BaseClientes[[#This Row],[tipoDeCliente]]="RETENCAO","RETENCAO",BaseClientes[[#This Row],[tipoDeCliente]]="NORMAL","CONSULTORIA",BaseClientes[[#This Row],[tipoDeCliente]]="HIBRIDO","CONSULTORIA")</f>
        <v>CONSULTORIA</v>
      </c>
      <c r="S1418" s="104" t="s">
        <v>49</v>
      </c>
      <c r="T1418" s="104" t="s">
        <v>50</v>
      </c>
      <c r="U1418" s="213">
        <v>51011000</v>
      </c>
      <c r="V1418" s="179">
        <v>5581992450396</v>
      </c>
      <c r="W1418" s="119">
        <v>45889</v>
      </c>
      <c r="X1418" s="191"/>
      <c r="Y1418" s="104" t="s">
        <v>8429</v>
      </c>
      <c r="Z1418" s="104" t="s">
        <v>8428</v>
      </c>
      <c r="AA1418" s="104" t="s">
        <v>8426</v>
      </c>
      <c r="AB1418" s="104" t="s">
        <v>3893</v>
      </c>
      <c r="AC1418" s="104"/>
      <c r="AD1418" s="104"/>
      <c r="AE1418" s="104" t="s">
        <v>176</v>
      </c>
      <c r="AF1418" s="180">
        <v>1</v>
      </c>
      <c r="AG1418" s="104">
        <v>10</v>
      </c>
      <c r="AH1418" s="104" t="s">
        <v>54</v>
      </c>
      <c r="AI1418" s="104" t="s">
        <v>56</v>
      </c>
      <c r="AJ1418" s="104" t="s">
        <v>54</v>
      </c>
      <c r="AK1418" s="104"/>
      <c r="AL1418" s="191" t="s">
        <v>58</v>
      </c>
      <c r="AM1418" s="119"/>
    </row>
    <row r="1419" spans="1:39" ht="15" customHeight="1" x14ac:dyDescent="0.3">
      <c r="A1419" s="104">
        <v>1574</v>
      </c>
      <c r="B1419" s="104" t="s">
        <v>8430</v>
      </c>
      <c r="C1419" s="119">
        <v>33852</v>
      </c>
      <c r="D1419" s="119" t="s">
        <v>40</v>
      </c>
      <c r="E1419" s="71" t="str">
        <f t="shared" si="12"/>
        <v>010920251574</v>
      </c>
      <c r="F1419" s="104">
        <v>3429962</v>
      </c>
      <c r="G1419" s="104"/>
      <c r="H1419" s="104"/>
      <c r="I1419" s="104" t="s">
        <v>8519</v>
      </c>
      <c r="J1419" s="104" t="s">
        <v>8476</v>
      </c>
      <c r="K1419" s="189"/>
      <c r="L1419" s="104" t="s">
        <v>8472</v>
      </c>
      <c r="M1419" s="104" t="s">
        <v>8430</v>
      </c>
      <c r="N1419" s="190">
        <v>5581981907901</v>
      </c>
      <c r="O1419" s="179"/>
      <c r="P1419" s="179"/>
      <c r="Q1419" s="104" t="s">
        <v>66</v>
      </c>
      <c r="R1419" s="104" t="str" cm="1">
        <f t="array" ref="R1419">_xlfn.IFS(BaseClientes[[#This Row],[tipoDeCliente]]="ADVISOR","ADVISOR",BaseClientes[[#This Row],[tipoDeCliente]]="FAMILIA","RETENCAO",BaseClientes[[#This Row],[tipoDeCliente]]="RETENCAO","RETENCAO",BaseClientes[[#This Row],[tipoDeCliente]]="NORMAL","CONSULTORIA",BaseClientes[[#This Row],[tipoDeCliente]]="HIBRIDO","CONSULTORIA")</f>
        <v>CONSULTORIA</v>
      </c>
      <c r="S1419" s="104" t="s">
        <v>49</v>
      </c>
      <c r="T1419" s="104" t="s">
        <v>50</v>
      </c>
      <c r="U1419" s="104">
        <v>52050150</v>
      </c>
      <c r="V1419" s="179">
        <v>5581981907901</v>
      </c>
      <c r="W1419" s="119">
        <v>45901</v>
      </c>
      <c r="X1419" s="191"/>
      <c r="Y1419" s="104" t="s">
        <v>3785</v>
      </c>
      <c r="Z1419" s="104" t="s">
        <v>8472</v>
      </c>
      <c r="AA1419" s="104" t="s">
        <v>8430</v>
      </c>
      <c r="AB1419" s="104"/>
      <c r="AC1419" s="104"/>
      <c r="AD1419" s="104"/>
      <c r="AE1419" s="104" t="s">
        <v>176</v>
      </c>
      <c r="AF1419" s="180">
        <v>1</v>
      </c>
      <c r="AG1419" s="104">
        <v>10</v>
      </c>
      <c r="AH1419" s="104" t="s">
        <v>54</v>
      </c>
      <c r="AI1419" s="104" t="s">
        <v>56</v>
      </c>
      <c r="AJ1419" s="104" t="s">
        <v>54</v>
      </c>
      <c r="AK1419" s="104" t="str" cm="1">
        <f t="array" ref="AK14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19" s="191" t="s">
        <v>58</v>
      </c>
      <c r="AM1419" s="119"/>
    </row>
    <row r="1420" spans="1:39" ht="14.4" customHeight="1" x14ac:dyDescent="0.3">
      <c r="A1420" s="104">
        <v>1575</v>
      </c>
      <c r="B1420" s="104" t="s">
        <v>8431</v>
      </c>
      <c r="C1420" s="119">
        <v>32118</v>
      </c>
      <c r="D1420" s="119" t="s">
        <v>72</v>
      </c>
      <c r="E1420" s="71" t="str">
        <f t="shared" si="12"/>
        <v>190820251575</v>
      </c>
      <c r="F1420" s="104"/>
      <c r="G1420" s="104">
        <v>5068601</v>
      </c>
      <c r="H1420" s="104"/>
      <c r="I1420" s="104" t="s">
        <v>8524</v>
      </c>
      <c r="J1420" s="104" t="s">
        <v>8433</v>
      </c>
      <c r="K1420" s="186" t="s">
        <v>8432</v>
      </c>
      <c r="L1420" s="104" t="s">
        <v>8434</v>
      </c>
      <c r="M1420" s="104" t="s">
        <v>8431</v>
      </c>
      <c r="N1420" s="190"/>
      <c r="O1420" s="179"/>
      <c r="P1420" s="179"/>
      <c r="Q1420" s="104" t="s">
        <v>66</v>
      </c>
      <c r="R1420" s="104" t="str" cm="1">
        <f t="array" ref="R1420">_xlfn.IFS(BaseClientes[[#This Row],[tipoDeCliente]]="ADVISOR","ADVISOR",BaseClientes[[#This Row],[tipoDeCliente]]="FAMILIA","RETENCAO",BaseClientes[[#This Row],[tipoDeCliente]]="RETENCAO","RETENCAO",BaseClientes[[#This Row],[tipoDeCliente]]="NORMAL","CONSULTORIA",BaseClientes[[#This Row],[tipoDeCliente]]="HIBRIDO","CONSULTORIA")</f>
        <v>CONSULTORIA</v>
      </c>
      <c r="S1420" s="104" t="s">
        <v>49</v>
      </c>
      <c r="T1420" s="104" t="s">
        <v>50</v>
      </c>
      <c r="U1420" s="104" t="s">
        <v>1066</v>
      </c>
      <c r="V1420" s="179"/>
      <c r="W1420" s="119">
        <v>45888</v>
      </c>
      <c r="X1420" s="191"/>
      <c r="Y1420" s="104" t="s">
        <v>8435</v>
      </c>
      <c r="Z1420" s="104" t="s">
        <v>8434</v>
      </c>
      <c r="AA1420" s="104" t="s">
        <v>8431</v>
      </c>
      <c r="AB1420" s="104" t="s">
        <v>3893</v>
      </c>
      <c r="AC1420" s="104"/>
      <c r="AD1420" s="104"/>
      <c r="AE1420" s="104" t="s">
        <v>176</v>
      </c>
      <c r="AF1420" s="180">
        <v>1</v>
      </c>
      <c r="AG1420" s="104">
        <v>10</v>
      </c>
      <c r="AH1420" s="104" t="s">
        <v>54</v>
      </c>
      <c r="AI1420" s="104" t="s">
        <v>56</v>
      </c>
      <c r="AJ1420" s="104" t="s">
        <v>54</v>
      </c>
      <c r="AK1420" s="104" t="s">
        <v>54</v>
      </c>
      <c r="AL1420" s="191" t="s">
        <v>58</v>
      </c>
      <c r="AM1420" s="119"/>
    </row>
    <row r="1421" spans="1:39" ht="15" customHeight="1" x14ac:dyDescent="0.3">
      <c r="A1421" s="104">
        <v>1576</v>
      </c>
      <c r="B1421" s="104" t="s">
        <v>3571</v>
      </c>
      <c r="C1421" s="119">
        <v>28604</v>
      </c>
      <c r="D1421" s="119" t="s">
        <v>40</v>
      </c>
      <c r="E1421" s="71" t="str">
        <f t="shared" si="12"/>
        <v>180320241576</v>
      </c>
      <c r="F1421" s="104"/>
      <c r="G1421" s="104">
        <v>9291985</v>
      </c>
      <c r="H1421" s="104"/>
      <c r="I1421" s="104" t="s">
        <v>8525</v>
      </c>
      <c r="J1421" s="68" t="s">
        <v>5605</v>
      </c>
      <c r="K1421" s="189"/>
      <c r="L1421" s="104" t="s">
        <v>8443</v>
      </c>
      <c r="M1421" s="68" t="s">
        <v>3206</v>
      </c>
      <c r="N1421" s="71">
        <v>5581998867799</v>
      </c>
      <c r="O1421" s="179"/>
      <c r="P1421" s="179"/>
      <c r="Q1421" s="68" t="s">
        <v>66</v>
      </c>
      <c r="R1421" s="104" t="str" cm="1">
        <f t="array" ref="R1421">_xlfn.IFS(BaseClientes[[#This Row],[tipoDeCliente]]="ADVISOR","ADVISOR",BaseClientes[[#This Row],[tipoDeCliente]]="FAMILIA","RETENCAO",BaseClientes[[#This Row],[tipoDeCliente]]="RETENCAO","RETENCAO",BaseClientes[[#This Row],[tipoDeCliente]]="NORMAL","CONSULTORIA",BaseClientes[[#This Row],[tipoDeCliente]]="HIBRIDO","CONSULTORIA")</f>
        <v>CONSULTORIA</v>
      </c>
      <c r="S1421" s="68" t="s">
        <v>906</v>
      </c>
      <c r="T1421" s="68" t="s">
        <v>185</v>
      </c>
      <c r="U1421" s="68" t="s">
        <v>5608</v>
      </c>
      <c r="V1421" s="71">
        <v>5581998867799</v>
      </c>
      <c r="W1421" s="69">
        <v>45369</v>
      </c>
      <c r="X1421" s="69">
        <v>45369</v>
      </c>
      <c r="Y1421" s="68" t="s">
        <v>3726</v>
      </c>
      <c r="Z1421" s="68" t="s">
        <v>5607</v>
      </c>
      <c r="AA1421" s="68" t="s">
        <v>3206</v>
      </c>
      <c r="AB1421" s="68" t="s">
        <v>3912</v>
      </c>
      <c r="AC1421" s="104"/>
      <c r="AD1421" s="68" t="s">
        <v>54</v>
      </c>
      <c r="AE1421" s="68" t="s">
        <v>176</v>
      </c>
      <c r="AF1421" s="72">
        <v>1</v>
      </c>
      <c r="AG1421" s="68">
        <v>8</v>
      </c>
      <c r="AH1421" s="68" t="s">
        <v>54</v>
      </c>
      <c r="AI1421" s="68" t="s">
        <v>54</v>
      </c>
      <c r="AJ1421" s="68" t="s">
        <v>54</v>
      </c>
      <c r="AK1421" s="68" t="str" cm="1">
        <f t="array" ref="AK14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21" s="119" t="s">
        <v>58</v>
      </c>
      <c r="AM1421" s="119"/>
    </row>
    <row r="1422" spans="1:39" ht="15" customHeight="1" x14ac:dyDescent="0.3">
      <c r="A1422" s="104">
        <v>1577</v>
      </c>
      <c r="B1422" s="104" t="s">
        <v>8445</v>
      </c>
      <c r="C1422" s="119">
        <v>33995</v>
      </c>
      <c r="D1422" s="119" t="s">
        <v>72</v>
      </c>
      <c r="E1422" s="71" t="str">
        <f t="shared" si="12"/>
        <v>120820251577</v>
      </c>
      <c r="F1422" s="104">
        <v>3694562</v>
      </c>
      <c r="G1422" s="104"/>
      <c r="H1422" s="104"/>
      <c r="I1422" s="104" t="s">
        <v>8471</v>
      </c>
      <c r="J1422" s="185" t="s">
        <v>8464</v>
      </c>
      <c r="K1422" s="186" t="s">
        <v>8446</v>
      </c>
      <c r="L1422" s="205" t="s">
        <v>8447</v>
      </c>
      <c r="M1422" s="104" t="s">
        <v>8445</v>
      </c>
      <c r="N1422" s="190"/>
      <c r="O1422" s="179"/>
      <c r="P1422" s="179"/>
      <c r="Q1422" s="104" t="s">
        <v>66</v>
      </c>
      <c r="R1422" s="104" t="str" cm="1">
        <f t="array" ref="R1422">_xlfn.IFS(BaseClientes[[#This Row],[tipoDeCliente]]="ADVISOR","ADVISOR",BaseClientes[[#This Row],[tipoDeCliente]]="FAMILIA","RETENCAO",BaseClientes[[#This Row],[tipoDeCliente]]="RETENCAO","RETENCAO",BaseClientes[[#This Row],[tipoDeCliente]]="NORMAL","CONSULTORIA",BaseClientes[[#This Row],[tipoDeCliente]]="HIBRIDO","CONSULTORIA")</f>
        <v>CONSULTORIA</v>
      </c>
      <c r="S1422" s="68" t="s">
        <v>1640</v>
      </c>
      <c r="T1422" s="68" t="s">
        <v>1641</v>
      </c>
      <c r="U1422" s="104" t="s">
        <v>7912</v>
      </c>
      <c r="V1422" s="190">
        <v>5581999793464</v>
      </c>
      <c r="W1422" s="119">
        <v>45881</v>
      </c>
      <c r="X1422" s="191"/>
      <c r="Y1422" s="104" t="s">
        <v>7913</v>
      </c>
      <c r="Z1422" s="104" t="s">
        <v>7911</v>
      </c>
      <c r="AA1422" s="68" t="s">
        <v>7908</v>
      </c>
      <c r="AB1422" s="104" t="s">
        <v>8448</v>
      </c>
      <c r="AC1422" s="104"/>
      <c r="AD1422" s="104"/>
      <c r="AE1422" s="68" t="s">
        <v>176</v>
      </c>
      <c r="AF1422" s="72">
        <v>1</v>
      </c>
      <c r="AG1422" s="68">
        <v>10</v>
      </c>
      <c r="AH1422" s="68" t="s">
        <v>54</v>
      </c>
      <c r="AI1422" s="68" t="s">
        <v>56</v>
      </c>
      <c r="AJ1422" s="68" t="s">
        <v>54</v>
      </c>
      <c r="AK1422" s="104" t="str" cm="1">
        <f t="array" ref="AK14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22" s="119" t="s">
        <v>58</v>
      </c>
      <c r="AM1422" s="119"/>
    </row>
    <row r="1423" spans="1:39" ht="14.4" customHeight="1" x14ac:dyDescent="0.3">
      <c r="A1423" s="104">
        <v>1578</v>
      </c>
      <c r="B1423" s="104" t="s">
        <v>8426</v>
      </c>
      <c r="C1423" s="119">
        <v>32296</v>
      </c>
      <c r="D1423" s="119" t="s">
        <v>40</v>
      </c>
      <c r="E1423" s="179" t="str">
        <f t="shared" si="12"/>
        <v>200820251578</v>
      </c>
      <c r="F1423" s="104">
        <v>18595397</v>
      </c>
      <c r="G1423" s="104"/>
      <c r="H1423" s="104"/>
      <c r="I1423" s="104" t="s">
        <v>8522</v>
      </c>
      <c r="J1423" s="185" t="s">
        <v>8451</v>
      </c>
      <c r="K1423" s="189" t="s">
        <v>8427</v>
      </c>
      <c r="L1423" s="104" t="s">
        <v>8428</v>
      </c>
      <c r="M1423" s="104" t="s">
        <v>8426</v>
      </c>
      <c r="N1423" s="190">
        <v>5581992450396</v>
      </c>
      <c r="O1423" s="179"/>
      <c r="P1423" s="179"/>
      <c r="Q1423" s="104" t="s">
        <v>66</v>
      </c>
      <c r="R1423" s="104" t="str" cm="1">
        <f t="array" ref="R1423">_xlfn.IFS(BaseClientes[[#This Row],[tipoDeCliente]]="ADVISOR","ADVISOR",BaseClientes[[#This Row],[tipoDeCliente]]="FAMILIA","RETENCAO",BaseClientes[[#This Row],[tipoDeCliente]]="RETENCAO","RETENCAO",BaseClientes[[#This Row],[tipoDeCliente]]="NORMAL","CONSULTORIA",BaseClientes[[#This Row],[tipoDeCliente]]="HIBRIDO","CONSULTORIA")</f>
        <v>CONSULTORIA</v>
      </c>
      <c r="S1423" s="104" t="s">
        <v>49</v>
      </c>
      <c r="T1423" s="104" t="s">
        <v>50</v>
      </c>
      <c r="U1423" s="215" t="s">
        <v>51</v>
      </c>
      <c r="V1423" s="179">
        <v>5581992450396</v>
      </c>
      <c r="W1423" s="119">
        <v>45889</v>
      </c>
      <c r="X1423" s="191"/>
      <c r="Y1423" s="104" t="s">
        <v>8429</v>
      </c>
      <c r="Z1423" s="104" t="s">
        <v>8428</v>
      </c>
      <c r="AA1423" s="104" t="s">
        <v>8426</v>
      </c>
      <c r="AB1423" s="104" t="s">
        <v>3893</v>
      </c>
      <c r="AC1423" s="104"/>
      <c r="AD1423" s="104"/>
      <c r="AE1423" s="104" t="s">
        <v>176</v>
      </c>
      <c r="AF1423" s="180">
        <v>1</v>
      </c>
      <c r="AG1423" s="104">
        <v>10</v>
      </c>
      <c r="AH1423" s="104" t="s">
        <v>54</v>
      </c>
      <c r="AI1423" s="104" t="s">
        <v>56</v>
      </c>
      <c r="AJ1423" s="104" t="s">
        <v>54</v>
      </c>
      <c r="AK1423" s="104"/>
      <c r="AL1423" s="191" t="s">
        <v>58</v>
      </c>
      <c r="AM1423" s="119"/>
    </row>
    <row r="1424" spans="1:39" ht="14.4" customHeight="1" x14ac:dyDescent="0.3">
      <c r="A1424" s="104">
        <v>1579</v>
      </c>
      <c r="B1424" s="104" t="s">
        <v>7893</v>
      </c>
      <c r="C1424" s="119">
        <v>34824</v>
      </c>
      <c r="D1424" s="119" t="s">
        <v>40</v>
      </c>
      <c r="E1424" s="179" t="str">
        <f t="shared" si="12"/>
        <v>060820251579</v>
      </c>
      <c r="F1424" s="104"/>
      <c r="G1424" s="104">
        <v>1794383</v>
      </c>
      <c r="H1424" s="104"/>
      <c r="I1424" s="104" t="s">
        <v>8441</v>
      </c>
      <c r="J1424" s="104" t="s">
        <v>7894</v>
      </c>
      <c r="K1424" s="189" t="s">
        <v>7895</v>
      </c>
      <c r="L1424" s="104" t="s">
        <v>8385</v>
      </c>
      <c r="M1424" s="104" t="s">
        <v>7893</v>
      </c>
      <c r="N1424" s="190">
        <v>5581996524444</v>
      </c>
      <c r="O1424" s="179"/>
      <c r="P1424" s="179"/>
      <c r="Q1424" s="104" t="s">
        <v>66</v>
      </c>
      <c r="R1424" s="104" t="str" cm="1">
        <f t="array" ref="R1424">_xlfn.IFS(BaseClientes[[#This Row],[tipoDeCliente]]="ADVISOR","ADVISOR",BaseClientes[[#This Row],[tipoDeCliente]]="FAMILIA","RETENCAO",BaseClientes[[#This Row],[tipoDeCliente]]="RETENCAO","RETENCAO",BaseClientes[[#This Row],[tipoDeCliente]]="NORMAL","CONSULTORIA",BaseClientes[[#This Row],[tipoDeCliente]]="HIBRIDO","CONSULTORIA")</f>
        <v>CONSULTORIA</v>
      </c>
      <c r="S1424" s="104" t="s">
        <v>49</v>
      </c>
      <c r="T1424" s="104" t="s">
        <v>50</v>
      </c>
      <c r="U1424" s="104" t="s">
        <v>7896</v>
      </c>
      <c r="V1424" s="190">
        <v>5581996524444</v>
      </c>
      <c r="W1424" s="119">
        <v>45875</v>
      </c>
      <c r="X1424" s="191"/>
      <c r="Y1424" s="104" t="s">
        <v>7897</v>
      </c>
      <c r="Z1424" s="104" t="s">
        <v>8385</v>
      </c>
      <c r="AA1424" s="104" t="s">
        <v>7893</v>
      </c>
      <c r="AB1424" s="104" t="s">
        <v>3912</v>
      </c>
      <c r="AC1424" s="104"/>
      <c r="AD1424" s="104"/>
      <c r="AE1424" s="104" t="s">
        <v>176</v>
      </c>
      <c r="AF1424" s="180">
        <v>1</v>
      </c>
      <c r="AG1424" s="104">
        <v>10</v>
      </c>
      <c r="AH1424" s="104" t="s">
        <v>54</v>
      </c>
      <c r="AI1424" s="104" t="s">
        <v>56</v>
      </c>
      <c r="AJ1424" s="104" t="s">
        <v>54</v>
      </c>
      <c r="AK1424" s="104" t="str" cm="1">
        <f t="array" ref="AK14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24" s="191" t="s">
        <v>58</v>
      </c>
      <c r="AM1424" s="119"/>
    </row>
    <row r="1425" spans="1:39" ht="15" customHeight="1" x14ac:dyDescent="0.3">
      <c r="A1425" s="104">
        <v>1580</v>
      </c>
      <c r="B1425" s="104" t="s">
        <v>3582</v>
      </c>
      <c r="C1425" s="119">
        <v>28753</v>
      </c>
      <c r="D1425" s="119" t="s">
        <v>84</v>
      </c>
      <c r="E1425" s="179" t="str">
        <f t="shared" si="12"/>
        <v>160420241580</v>
      </c>
      <c r="F1425" s="104">
        <v>18620330</v>
      </c>
      <c r="G1425" s="104">
        <v>8595757</v>
      </c>
      <c r="H1425" s="104"/>
      <c r="I1425" s="104"/>
      <c r="J1425" s="104" t="s">
        <v>5724</v>
      </c>
      <c r="K1425" s="189" t="s">
        <v>5720</v>
      </c>
      <c r="L1425" s="104" t="s">
        <v>8465</v>
      </c>
      <c r="M1425" s="104" t="s">
        <v>3229</v>
      </c>
      <c r="N1425" s="190">
        <v>5562992110840</v>
      </c>
      <c r="O1425" s="179"/>
      <c r="P1425" s="179"/>
      <c r="Q1425" s="104" t="s">
        <v>66</v>
      </c>
      <c r="R1425" s="104" t="str" cm="1">
        <f t="array" ref="R1425">_xlfn.IFS(BaseClientes[[#This Row],[tipoDeCliente]]="ADVISOR","ADVISOR",BaseClientes[[#This Row],[tipoDeCliente]]="FAMILIA","RETENCAO",BaseClientes[[#This Row],[tipoDeCliente]]="RETENCAO","RETENCAO",BaseClientes[[#This Row],[tipoDeCliente]]="NORMAL","CONSULTORIA",BaseClientes[[#This Row],[tipoDeCliente]]="HIBRIDO","CONSULTORIA")</f>
        <v>CONSULTORIA</v>
      </c>
      <c r="S1425" s="104" t="s">
        <v>2459</v>
      </c>
      <c r="T1425" s="104" t="s">
        <v>605</v>
      </c>
      <c r="U1425" s="104" t="s">
        <v>5722</v>
      </c>
      <c r="V1425" s="179">
        <v>5562992110840</v>
      </c>
      <c r="W1425" s="119">
        <v>45398</v>
      </c>
      <c r="X1425" s="191"/>
      <c r="Y1425" s="104" t="s">
        <v>3742</v>
      </c>
      <c r="Z1425" s="104" t="s">
        <v>5721</v>
      </c>
      <c r="AA1425" s="104" t="s">
        <v>3229</v>
      </c>
      <c r="AB1425" s="104" t="s">
        <v>89</v>
      </c>
      <c r="AC1425" s="104"/>
      <c r="AD1425" s="104"/>
      <c r="AE1425" s="104" t="s">
        <v>176</v>
      </c>
      <c r="AF1425" s="180">
        <v>1</v>
      </c>
      <c r="AG1425" s="104">
        <v>8</v>
      </c>
      <c r="AH1425" s="104" t="s">
        <v>54</v>
      </c>
      <c r="AI1425" s="104" t="s">
        <v>56</v>
      </c>
      <c r="AJ1425" s="104" t="s">
        <v>54</v>
      </c>
      <c r="AK1425" s="104" t="str" cm="1">
        <f t="array" ref="AK14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25" s="191" t="s">
        <v>58</v>
      </c>
      <c r="AM1425" s="119"/>
    </row>
    <row r="1426" spans="1:39" ht="15" customHeight="1" x14ac:dyDescent="0.3">
      <c r="A1426" s="104">
        <v>1581</v>
      </c>
      <c r="B1426" s="104" t="s">
        <v>8466</v>
      </c>
      <c r="C1426" s="119">
        <v>37462</v>
      </c>
      <c r="D1426" s="119" t="s">
        <v>40</v>
      </c>
      <c r="E1426" s="179" t="str">
        <f t="shared" si="12"/>
        <v>000119001581</v>
      </c>
      <c r="F1426" s="104"/>
      <c r="G1426" s="104">
        <v>3195011</v>
      </c>
      <c r="H1426" s="104"/>
      <c r="I1426" s="104"/>
      <c r="J1426" s="104" t="s">
        <v>8467</v>
      </c>
      <c r="K1426" s="189" t="s">
        <v>8469</v>
      </c>
      <c r="L1426" s="104" t="s">
        <v>8468</v>
      </c>
      <c r="M1426" s="104" t="s">
        <v>8466</v>
      </c>
      <c r="N1426" s="190">
        <v>558199798969</v>
      </c>
      <c r="O1426" s="179"/>
      <c r="P1426" s="179"/>
      <c r="Q1426" s="104"/>
      <c r="R1426" s="104" t="e" cm="1">
        <f t="array" ref="R1426">_xlfn.IFS(BaseClientes[[#This Row],[tipoDeCliente]]="ADVISOR","ADVISOR",BaseClientes[[#This Row],[tipoDeCliente]]="FAMILIA","RETENCAO",BaseClientes[[#This Row],[tipoDeCliente]]="RETENCAO","RETENCAO",BaseClientes[[#This Row],[tipoDeCliente]]="NORMAL","CONSULTORIA",BaseClientes[[#This Row],[tipoDeCliente]]="HIBRIDO","CONSULTORIA")</f>
        <v>#N/A</v>
      </c>
      <c r="S1426" s="104" t="s">
        <v>49</v>
      </c>
      <c r="T1426" s="104" t="s">
        <v>50</v>
      </c>
      <c r="U1426" s="104" t="s">
        <v>8470</v>
      </c>
      <c r="V1426" s="179">
        <v>5581981930828</v>
      </c>
      <c r="W1426" s="119"/>
      <c r="X1426" s="191"/>
      <c r="Y1426" s="104" t="s">
        <v>7247</v>
      </c>
      <c r="Z1426" s="104" t="s">
        <v>8468</v>
      </c>
      <c r="AA1426" s="104" t="s">
        <v>8466</v>
      </c>
      <c r="AB1426" s="104" t="s">
        <v>3894</v>
      </c>
      <c r="AC1426" s="104"/>
      <c r="AD1426" s="104"/>
      <c r="AE1426" s="104"/>
      <c r="AF1426" s="180"/>
      <c r="AG1426" s="104"/>
      <c r="AH1426" s="104"/>
      <c r="AI1426" s="104"/>
      <c r="AJ1426" s="104"/>
      <c r="AK1426" s="104" t="str" cm="1">
        <f t="array" ref="AK14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26" s="191" t="s">
        <v>58</v>
      </c>
      <c r="AM1426" s="119"/>
    </row>
    <row r="1427" spans="1:39" ht="15" customHeight="1" x14ac:dyDescent="0.3">
      <c r="A1427" s="104">
        <v>1582</v>
      </c>
      <c r="B1427" s="104" t="s">
        <v>8473</v>
      </c>
      <c r="C1427" s="119">
        <v>34465</v>
      </c>
      <c r="D1427" s="119" t="s">
        <v>72</v>
      </c>
      <c r="E1427" s="179" t="str">
        <f t="shared" si="12"/>
        <v>150920251582</v>
      </c>
      <c r="F1427" s="104">
        <v>4063660</v>
      </c>
      <c r="G1427" s="104">
        <v>11322443</v>
      </c>
      <c r="H1427" s="104"/>
      <c r="I1427" s="68"/>
      <c r="J1427" s="104" t="s">
        <v>8474</v>
      </c>
      <c r="K1427" s="189"/>
      <c r="L1427" s="104" t="s">
        <v>8487</v>
      </c>
      <c r="M1427" s="104" t="s">
        <v>8473</v>
      </c>
      <c r="N1427" s="190">
        <v>5511942206508</v>
      </c>
      <c r="O1427" s="179"/>
      <c r="P1427" s="179"/>
      <c r="Q1427" s="104" t="s">
        <v>66</v>
      </c>
      <c r="R1427" s="104" t="str" cm="1">
        <f t="array" ref="R1427">_xlfn.IFS(BaseClientes[[#This Row],[tipoDeCliente]]="ADVISOR","ADVISOR",BaseClientes[[#This Row],[tipoDeCliente]]="FAMILIA","RETENCAO",BaseClientes[[#This Row],[tipoDeCliente]]="RETENCAO","RETENCAO",BaseClientes[[#This Row],[tipoDeCliente]]="NORMAL","CONSULTORIA",BaseClientes[[#This Row],[tipoDeCliente]]="HIBRIDO","CONSULTORIA")</f>
        <v>CONSULTORIA</v>
      </c>
      <c r="S1427" s="104" t="s">
        <v>2799</v>
      </c>
      <c r="T1427" s="104" t="s">
        <v>185</v>
      </c>
      <c r="U1427" s="104" t="s">
        <v>8475</v>
      </c>
      <c r="V1427" s="179">
        <v>5511942206508</v>
      </c>
      <c r="W1427" s="119">
        <v>45915</v>
      </c>
      <c r="X1427" s="191"/>
      <c r="Y1427" s="104" t="s">
        <v>3775</v>
      </c>
      <c r="Z1427" s="104" t="s">
        <v>8487</v>
      </c>
      <c r="AA1427" s="104" t="s">
        <v>8473</v>
      </c>
      <c r="AB1427" s="104" t="s">
        <v>3893</v>
      </c>
      <c r="AC1427" s="104"/>
      <c r="AD1427" s="104"/>
      <c r="AE1427" s="104" t="s">
        <v>176</v>
      </c>
      <c r="AF1427" s="180">
        <v>1</v>
      </c>
      <c r="AG1427" s="104">
        <v>8</v>
      </c>
      <c r="AH1427" s="104" t="s">
        <v>54</v>
      </c>
      <c r="AI1427" s="104" t="s">
        <v>56</v>
      </c>
      <c r="AJ1427" s="104" t="s">
        <v>54</v>
      </c>
      <c r="AK1427" s="104" t="str" cm="1">
        <f t="array" ref="AK14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27" s="191" t="s">
        <v>58</v>
      </c>
      <c r="AM1427" s="119"/>
    </row>
    <row r="1428" spans="1:39" ht="14.4" customHeight="1" x14ac:dyDescent="0.3">
      <c r="A1428" s="104">
        <v>1583</v>
      </c>
      <c r="B1428" s="104" t="s">
        <v>7908</v>
      </c>
      <c r="C1428" s="119">
        <v>33268</v>
      </c>
      <c r="D1428" s="119" t="s">
        <v>40</v>
      </c>
      <c r="E1428" s="179" t="str">
        <f t="shared" si="12"/>
        <v>120820251583</v>
      </c>
      <c r="F1428" s="104">
        <v>18589174</v>
      </c>
      <c r="G1428" s="104"/>
      <c r="H1428" s="104"/>
      <c r="I1428" s="104" t="s">
        <v>8461</v>
      </c>
      <c r="J1428" s="104" t="s">
        <v>7909</v>
      </c>
      <c r="K1428" s="186" t="s">
        <v>7910</v>
      </c>
      <c r="L1428" s="104" t="s">
        <v>8489</v>
      </c>
      <c r="M1428" s="104" t="s">
        <v>7908</v>
      </c>
      <c r="N1428" s="190">
        <v>5581999793464</v>
      </c>
      <c r="O1428" s="179"/>
      <c r="P1428" s="179"/>
      <c r="Q1428" s="68" t="s">
        <v>66</v>
      </c>
      <c r="R1428" s="104" t="s">
        <v>945</v>
      </c>
      <c r="S1428" s="104" t="s">
        <v>1640</v>
      </c>
      <c r="T1428" s="104" t="s">
        <v>1641</v>
      </c>
      <c r="U1428" s="104" t="s">
        <v>7912</v>
      </c>
      <c r="V1428" s="179">
        <v>5581999793464</v>
      </c>
      <c r="W1428" s="119">
        <v>45881</v>
      </c>
      <c r="X1428" s="191"/>
      <c r="Y1428" s="104" t="s">
        <v>7913</v>
      </c>
      <c r="Z1428" s="104" t="s">
        <v>7911</v>
      </c>
      <c r="AA1428" s="104" t="s">
        <v>7908</v>
      </c>
      <c r="AB1428" s="104" t="s">
        <v>3912</v>
      </c>
      <c r="AC1428" s="104"/>
      <c r="AD1428" s="104"/>
      <c r="AE1428" s="104" t="s">
        <v>176</v>
      </c>
      <c r="AF1428" s="180">
        <v>1</v>
      </c>
      <c r="AG1428" s="104">
        <v>10</v>
      </c>
      <c r="AH1428" s="104" t="s">
        <v>54</v>
      </c>
      <c r="AI1428" s="104" t="s">
        <v>56</v>
      </c>
      <c r="AJ1428" s="104" t="s">
        <v>54</v>
      </c>
      <c r="AK1428" s="104" t="s">
        <v>57</v>
      </c>
      <c r="AL1428" s="191" t="s">
        <v>58</v>
      </c>
      <c r="AM1428" s="119"/>
    </row>
    <row r="1429" spans="1:39" ht="15" customHeight="1" x14ac:dyDescent="0.3">
      <c r="A1429" s="104">
        <v>1584</v>
      </c>
      <c r="B1429" s="104" t="s">
        <v>3269</v>
      </c>
      <c r="C1429" s="119">
        <v>30900</v>
      </c>
      <c r="D1429" s="119" t="s">
        <v>40</v>
      </c>
      <c r="E1429" s="179" t="str">
        <f t="shared" si="12"/>
        <v>160720241584</v>
      </c>
      <c r="F1429" s="104"/>
      <c r="G1429" s="104">
        <v>12843751</v>
      </c>
      <c r="H1429" s="104"/>
      <c r="I1429" s="104" t="s">
        <v>6049</v>
      </c>
      <c r="J1429" s="104" t="s">
        <v>6050</v>
      </c>
      <c r="K1429" s="189" t="s">
        <v>6045</v>
      </c>
      <c r="L1429" s="104" t="s">
        <v>8490</v>
      </c>
      <c r="M1429" s="104" t="s">
        <v>3269</v>
      </c>
      <c r="N1429" s="190">
        <v>5511968425285</v>
      </c>
      <c r="O1429" s="179"/>
      <c r="P1429" s="179"/>
      <c r="Q1429" s="104" t="s">
        <v>66</v>
      </c>
      <c r="R1429" s="104" t="s">
        <v>945</v>
      </c>
      <c r="S1429" s="104" t="s">
        <v>2799</v>
      </c>
      <c r="T1429" s="104" t="s">
        <v>185</v>
      </c>
      <c r="U1429" s="104" t="s">
        <v>6047</v>
      </c>
      <c r="V1429" s="179">
        <v>5511968425285</v>
      </c>
      <c r="W1429" s="119">
        <v>45489</v>
      </c>
      <c r="X1429" s="191"/>
      <c r="Y1429" s="104" t="s">
        <v>3772</v>
      </c>
      <c r="Z1429" s="104" t="s">
        <v>6048</v>
      </c>
      <c r="AA1429" s="104" t="s">
        <v>3269</v>
      </c>
      <c r="AB1429" s="104" t="s">
        <v>3912</v>
      </c>
      <c r="AC1429" s="104"/>
      <c r="AD1429" s="104" t="s">
        <v>56</v>
      </c>
      <c r="AE1429" s="104" t="s">
        <v>176</v>
      </c>
      <c r="AF1429" s="180">
        <v>1</v>
      </c>
      <c r="AG1429" s="104">
        <v>9</v>
      </c>
      <c r="AH1429" s="104" t="s">
        <v>54</v>
      </c>
      <c r="AI1429" s="104" t="s">
        <v>56</v>
      </c>
      <c r="AJ1429" s="104" t="s">
        <v>54</v>
      </c>
      <c r="AK1429" s="104" t="str" cm="1">
        <f t="array" ref="AK14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29" s="191" t="s">
        <v>58</v>
      </c>
      <c r="AM1429" s="119"/>
    </row>
    <row r="1430" spans="1:39" ht="14.4" customHeight="1" x14ac:dyDescent="0.3">
      <c r="A1430" s="104">
        <v>1585</v>
      </c>
      <c r="B1430" s="104" t="s">
        <v>8397</v>
      </c>
      <c r="C1430" s="119">
        <v>35051</v>
      </c>
      <c r="D1430" s="119" t="s">
        <v>72</v>
      </c>
      <c r="E1430" s="179" t="str">
        <f t="shared" si="12"/>
        <v>220820251585</v>
      </c>
      <c r="F1430" s="104">
        <v>2981515</v>
      </c>
      <c r="G1430" s="104"/>
      <c r="H1430" s="104"/>
      <c r="I1430" s="104"/>
      <c r="J1430" s="104" t="s">
        <v>8417</v>
      </c>
      <c r="K1430" s="189" t="s">
        <v>8412</v>
      </c>
      <c r="L1430" s="104" t="s">
        <v>8414</v>
      </c>
      <c r="M1430" s="104" t="s">
        <v>8397</v>
      </c>
      <c r="N1430" s="190">
        <v>5531996922923</v>
      </c>
      <c r="O1430" s="179"/>
      <c r="P1430" s="179"/>
      <c r="Q1430" s="104" t="s">
        <v>1749</v>
      </c>
      <c r="R1430" s="104" t="s">
        <v>945</v>
      </c>
      <c r="S1430" s="104" t="s">
        <v>2799</v>
      </c>
      <c r="T1430" s="104" t="s">
        <v>185</v>
      </c>
      <c r="U1430" s="104">
        <v>4532060</v>
      </c>
      <c r="V1430" s="179">
        <v>5531996922923</v>
      </c>
      <c r="W1430" s="119">
        <v>45891</v>
      </c>
      <c r="X1430" s="191"/>
      <c r="Y1430" s="104" t="s">
        <v>8413</v>
      </c>
      <c r="Z1430" s="104" t="s">
        <v>8414</v>
      </c>
      <c r="AA1430" s="104" t="s">
        <v>8397</v>
      </c>
      <c r="AB1430" s="104" t="s">
        <v>7466</v>
      </c>
      <c r="AC1430" s="104"/>
      <c r="AD1430" s="104"/>
      <c r="AE1430" s="104" t="s">
        <v>176</v>
      </c>
      <c r="AF1430" s="180">
        <v>1</v>
      </c>
      <c r="AG1430" s="104">
        <v>10</v>
      </c>
      <c r="AH1430" s="104" t="s">
        <v>54</v>
      </c>
      <c r="AI1430" s="104" t="s">
        <v>56</v>
      </c>
      <c r="AJ1430" s="104" t="s">
        <v>54</v>
      </c>
      <c r="AK1430" s="104" t="s">
        <v>54</v>
      </c>
      <c r="AL1430" s="191" t="s">
        <v>58</v>
      </c>
      <c r="AM1430" s="119"/>
    </row>
    <row r="1431" spans="1:39" ht="15" customHeight="1" x14ac:dyDescent="0.3">
      <c r="A1431" s="104">
        <v>1586</v>
      </c>
      <c r="B1431" s="104" t="s">
        <v>8491</v>
      </c>
      <c r="C1431" s="119">
        <v>29902</v>
      </c>
      <c r="D1431" s="119" t="s">
        <v>40</v>
      </c>
      <c r="E1431" s="179" t="str">
        <f t="shared" si="12"/>
        <v>150920251586</v>
      </c>
      <c r="F1431" s="104"/>
      <c r="G1431" s="104"/>
      <c r="H1431" s="104"/>
      <c r="I1431" s="104"/>
      <c r="J1431" s="104" t="s">
        <v>8495</v>
      </c>
      <c r="K1431" s="189" t="s">
        <v>8496</v>
      </c>
      <c r="L1431" s="104" t="s">
        <v>8497</v>
      </c>
      <c r="M1431" s="104" t="s">
        <v>8491</v>
      </c>
      <c r="N1431" s="190">
        <v>5587999977898</v>
      </c>
      <c r="O1431" s="179"/>
      <c r="P1431" s="179"/>
      <c r="Q1431" s="104" t="s">
        <v>66</v>
      </c>
      <c r="R1431" s="104" t="str" cm="1">
        <f t="array" ref="R1431">_xlfn.IFS(BaseClientes[[#This Row],[tipoDeCliente]]="ADVISOR","ADVISOR",BaseClientes[[#This Row],[tipoDeCliente]]="FAMILIA","RETENCAO",BaseClientes[[#This Row],[tipoDeCliente]]="RETENCAO","RETENCAO",BaseClientes[[#This Row],[tipoDeCliente]]="NORMAL","CONSULTORIA",BaseClientes[[#This Row],[tipoDeCliente]]="HIBRIDO","CONSULTORIA")</f>
        <v>CONSULTORIA</v>
      </c>
      <c r="S1431" s="104" t="s">
        <v>8505</v>
      </c>
      <c r="T1431" s="104" t="s">
        <v>50</v>
      </c>
      <c r="U1431" s="104" t="s">
        <v>8499</v>
      </c>
      <c r="V1431" s="190">
        <v>5587999977898</v>
      </c>
      <c r="W1431" s="119">
        <v>45915</v>
      </c>
      <c r="X1431" s="191"/>
      <c r="Y1431" s="216" t="s">
        <v>8500</v>
      </c>
      <c r="Z1431" s="104" t="s">
        <v>8497</v>
      </c>
      <c r="AA1431" s="104" t="s">
        <v>8491</v>
      </c>
      <c r="AB1431" s="104" t="s">
        <v>3912</v>
      </c>
      <c r="AC1431" s="104"/>
      <c r="AD1431" s="104"/>
      <c r="AE1431" s="104" t="s">
        <v>176</v>
      </c>
      <c r="AF1431" s="180">
        <v>1</v>
      </c>
      <c r="AG1431" s="104">
        <v>10</v>
      </c>
      <c r="AH1431" s="104" t="s">
        <v>54</v>
      </c>
      <c r="AI1431" s="104" t="s">
        <v>56</v>
      </c>
      <c r="AJ1431" s="104" t="s">
        <v>54</v>
      </c>
      <c r="AK1431" s="104" t="str" cm="1">
        <f t="array" ref="AK14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31" s="191" t="s">
        <v>58</v>
      </c>
      <c r="AM1431" s="119"/>
    </row>
    <row r="1432" spans="1:39" ht="15" customHeight="1" x14ac:dyDescent="0.3">
      <c r="A1432" s="104">
        <v>1587</v>
      </c>
      <c r="B1432" s="104" t="s">
        <v>8492</v>
      </c>
      <c r="C1432" s="119">
        <v>31198</v>
      </c>
      <c r="D1432" s="119" t="s">
        <v>40</v>
      </c>
      <c r="E1432" s="179" t="str">
        <f t="shared" si="12"/>
        <v>160520251587</v>
      </c>
      <c r="F1432" s="104">
        <v>11051369</v>
      </c>
      <c r="G1432" s="104"/>
      <c r="H1432" s="104"/>
      <c r="I1432" s="104"/>
      <c r="J1432" s="104" t="s">
        <v>8502</v>
      </c>
      <c r="K1432" s="189" t="s">
        <v>8501</v>
      </c>
      <c r="L1432" s="104" t="s">
        <v>8503</v>
      </c>
      <c r="M1432" s="104" t="s">
        <v>8492</v>
      </c>
      <c r="N1432" s="190">
        <v>5511973383256</v>
      </c>
      <c r="O1432" s="179"/>
      <c r="P1432" s="179"/>
      <c r="Q1432" s="104" t="s">
        <v>66</v>
      </c>
      <c r="R1432" s="104" t="str" cm="1">
        <f t="array" ref="R1432">_xlfn.IFS(BaseClientes[[#This Row],[tipoDeCliente]]="ADVISOR","ADVISOR",BaseClientes[[#This Row],[tipoDeCliente]]="FAMILIA","RETENCAO",BaseClientes[[#This Row],[tipoDeCliente]]="RETENCAO","RETENCAO",BaseClientes[[#This Row],[tipoDeCliente]]="NORMAL","CONSULTORIA",BaseClientes[[#This Row],[tipoDeCliente]]="HIBRIDO","CONSULTORIA")</f>
        <v>CONSULTORIA</v>
      </c>
      <c r="S1432" s="104" t="s">
        <v>2799</v>
      </c>
      <c r="T1432" s="104" t="s">
        <v>185</v>
      </c>
      <c r="U1432" s="104" t="s">
        <v>8504</v>
      </c>
      <c r="V1432" s="190">
        <v>5511973383256</v>
      </c>
      <c r="W1432" s="119">
        <v>45793</v>
      </c>
      <c r="X1432" s="191"/>
      <c r="Y1432" s="104" t="s">
        <v>8506</v>
      </c>
      <c r="Z1432" s="104" t="s">
        <v>8503</v>
      </c>
      <c r="AA1432" s="104" t="s">
        <v>8492</v>
      </c>
      <c r="AB1432" s="104" t="s">
        <v>3950</v>
      </c>
      <c r="AC1432" s="104"/>
      <c r="AD1432" s="104"/>
      <c r="AE1432" s="104" t="s">
        <v>176</v>
      </c>
      <c r="AF1432" s="180">
        <v>1</v>
      </c>
      <c r="AG1432" s="104">
        <v>10</v>
      </c>
      <c r="AH1432" s="104" t="s">
        <v>54</v>
      </c>
      <c r="AI1432" s="104" t="s">
        <v>56</v>
      </c>
      <c r="AJ1432" s="104" t="s">
        <v>54</v>
      </c>
      <c r="AK1432" s="104" t="str" cm="1">
        <f t="array" ref="AK14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32" s="191" t="s">
        <v>58</v>
      </c>
      <c r="AM1432" s="119"/>
    </row>
    <row r="1433" spans="1:39" ht="15" customHeight="1" x14ac:dyDescent="0.3">
      <c r="A1433" s="68">
        <v>1588</v>
      </c>
      <c r="B1433" s="68" t="s">
        <v>8493</v>
      </c>
      <c r="C1433" s="69">
        <v>31472</v>
      </c>
      <c r="D1433" s="119" t="s">
        <v>40</v>
      </c>
      <c r="E1433" s="179" t="str">
        <f t="shared" si="12"/>
        <v>190920251588</v>
      </c>
      <c r="F1433" s="68">
        <v>4105951</v>
      </c>
      <c r="G1433" s="68"/>
      <c r="H1433" s="68"/>
      <c r="I1433" s="68"/>
      <c r="J1433" s="68" t="s">
        <v>8507</v>
      </c>
      <c r="K1433" s="108" t="s">
        <v>8508</v>
      </c>
      <c r="L1433" s="68" t="s">
        <v>8509</v>
      </c>
      <c r="M1433" s="68" t="s">
        <v>8493</v>
      </c>
      <c r="N1433" s="131">
        <v>5581992183020</v>
      </c>
      <c r="O1433" s="71"/>
      <c r="P1433" s="71"/>
      <c r="Q1433" s="104" t="s">
        <v>1749</v>
      </c>
      <c r="R1433" s="104" t="str" cm="1">
        <f t="array" ref="R1433">_xlfn.IFS(BaseClientes[[#This Row],[tipoDeCliente]]="ADVISOR","ADVISOR",BaseClientes[[#This Row],[tipoDeCliente]]="FAMILIA","RETENCAO",BaseClientes[[#This Row],[tipoDeCliente]]="RETENCAO","RETENCAO",BaseClientes[[#This Row],[tipoDeCliente]]="NORMAL","CONSULTORIA",BaseClientes[[#This Row],[tipoDeCliente]]="HIBRIDO","CONSULTORIA")</f>
        <v>CONSULTORIA</v>
      </c>
      <c r="S1433" s="104" t="s">
        <v>49</v>
      </c>
      <c r="T1433" s="104" t="s">
        <v>50</v>
      </c>
      <c r="U1433" s="68" t="s">
        <v>8510</v>
      </c>
      <c r="V1433" s="131">
        <v>5581992183020</v>
      </c>
      <c r="W1433" s="69">
        <v>45919</v>
      </c>
      <c r="X1433" s="157"/>
      <c r="Y1433" s="68" t="s">
        <v>8521</v>
      </c>
      <c r="Z1433" s="68" t="s">
        <v>8509</v>
      </c>
      <c r="AA1433" s="68" t="s">
        <v>8493</v>
      </c>
      <c r="AB1433" s="68" t="s">
        <v>164</v>
      </c>
      <c r="AC1433" s="68"/>
      <c r="AD1433" s="68"/>
      <c r="AE1433" s="104" t="s">
        <v>176</v>
      </c>
      <c r="AF1433" s="180">
        <v>1</v>
      </c>
      <c r="AG1433" s="104">
        <v>10</v>
      </c>
      <c r="AH1433" s="104" t="s">
        <v>54</v>
      </c>
      <c r="AI1433" s="104" t="s">
        <v>56</v>
      </c>
      <c r="AJ1433" s="104" t="s">
        <v>54</v>
      </c>
      <c r="AK1433" s="104" t="str" cm="1">
        <f t="array" ref="AK14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33" s="191" t="s">
        <v>58</v>
      </c>
      <c r="AM1433" s="69"/>
    </row>
    <row r="1434" spans="1:39" ht="15" customHeight="1" x14ac:dyDescent="0.3">
      <c r="A1434" s="104">
        <v>1589</v>
      </c>
      <c r="B1434" s="104" t="s">
        <v>3138</v>
      </c>
      <c r="C1434" s="119">
        <v>32809</v>
      </c>
      <c r="D1434" s="119" t="s">
        <v>40</v>
      </c>
      <c r="E1434" s="179" t="str">
        <f t="shared" si="12"/>
        <v>210920231589</v>
      </c>
      <c r="F1434" s="104">
        <v>18491242</v>
      </c>
      <c r="G1434" s="104"/>
      <c r="H1434" s="104"/>
      <c r="I1434" s="104" t="s">
        <v>8526</v>
      </c>
      <c r="J1434" s="104" t="s">
        <v>5021</v>
      </c>
      <c r="K1434" s="189" t="s">
        <v>5022</v>
      </c>
      <c r="L1434" s="104" t="s">
        <v>8529</v>
      </c>
      <c r="M1434" s="104" t="s">
        <v>3138</v>
      </c>
      <c r="N1434" s="190">
        <v>5581988955825</v>
      </c>
      <c r="O1434" s="179" t="s">
        <v>106</v>
      </c>
      <c r="P1434" s="179"/>
      <c r="Q1434" s="104" t="s">
        <v>66</v>
      </c>
      <c r="R1434" s="104" t="s">
        <v>945</v>
      </c>
      <c r="S1434" s="104" t="s">
        <v>49</v>
      </c>
      <c r="T1434" s="104" t="s">
        <v>50</v>
      </c>
      <c r="U1434" s="104" t="s">
        <v>1757</v>
      </c>
      <c r="V1434" s="179">
        <v>5581988955825</v>
      </c>
      <c r="W1434" s="119">
        <v>45190</v>
      </c>
      <c r="X1434" s="191">
        <v>45202</v>
      </c>
      <c r="Y1434" s="104" t="s">
        <v>3668</v>
      </c>
      <c r="Z1434" s="104" t="s">
        <v>5023</v>
      </c>
      <c r="AA1434" s="104" t="s">
        <v>3138</v>
      </c>
      <c r="AB1434" s="104" t="s">
        <v>3905</v>
      </c>
      <c r="AC1434" s="104" t="s">
        <v>140</v>
      </c>
      <c r="AD1434" s="104" t="s">
        <v>54</v>
      </c>
      <c r="AE1434" s="104" t="s">
        <v>176</v>
      </c>
      <c r="AF1434" s="180">
        <v>1</v>
      </c>
      <c r="AG1434" s="104">
        <v>7</v>
      </c>
      <c r="AH1434" s="104" t="s">
        <v>54</v>
      </c>
      <c r="AI1434" s="104" t="s">
        <v>56</v>
      </c>
      <c r="AJ1434" s="104" t="s">
        <v>54</v>
      </c>
      <c r="AK1434" s="104" t="s">
        <v>57</v>
      </c>
      <c r="AL1434" s="191" t="s">
        <v>58</v>
      </c>
      <c r="AM1434" s="119"/>
    </row>
    <row r="1435" spans="1:39" x14ac:dyDescent="0.3">
      <c r="A1435" s="104">
        <v>1590</v>
      </c>
      <c r="B1435" s="104" t="s">
        <v>8530</v>
      </c>
      <c r="C1435" s="119">
        <v>34857</v>
      </c>
      <c r="D1435" s="119" t="s">
        <v>72</v>
      </c>
      <c r="E1435" s="179" t="str">
        <f t="shared" si="12"/>
        <v>230920251590</v>
      </c>
      <c r="F1435" s="104">
        <v>15260086</v>
      </c>
      <c r="G1435" s="104"/>
      <c r="H1435" s="104"/>
      <c r="I1435" s="104"/>
      <c r="J1435" s="104" t="s">
        <v>8531</v>
      </c>
      <c r="K1435" s="189" t="s">
        <v>8532</v>
      </c>
      <c r="L1435" s="104" t="s">
        <v>8533</v>
      </c>
      <c r="M1435" s="104" t="s">
        <v>8530</v>
      </c>
      <c r="N1435" s="190">
        <v>5571982161623</v>
      </c>
      <c r="O1435" s="179"/>
      <c r="P1435" s="179"/>
      <c r="Q1435" s="104" t="s">
        <v>8534</v>
      </c>
      <c r="R1435" s="104" t="str" cm="1">
        <f t="array" ref="R1435">_xlfn.IFS(BaseClientes[[#This Row],[tipoDeCliente]]="ADVISOR","ADVISOR",BaseClientes[[#This Row],[tipoDeCliente]]="FAMILIA","RETENCAO",BaseClientes[[#This Row],[tipoDeCliente]]="RETENCAO","RETENCAO",BaseClientes[[#This Row],[tipoDeCliente]]="NORMAL","CONSULTORIA",BaseClientes[[#This Row],[tipoDeCliente]]="HIBRIDO","CONSULTORIA")</f>
        <v>CONSULTORIA</v>
      </c>
      <c r="S1435" s="104" t="s">
        <v>2799</v>
      </c>
      <c r="T1435" s="104" t="s">
        <v>185</v>
      </c>
      <c r="U1435" s="104" t="s">
        <v>8535</v>
      </c>
      <c r="V1435" s="190">
        <v>5571982161623</v>
      </c>
      <c r="W1435" s="119">
        <v>45923</v>
      </c>
      <c r="X1435" s="191"/>
      <c r="Y1435" s="104" t="s">
        <v>8536</v>
      </c>
      <c r="Z1435" s="104" t="s">
        <v>8533</v>
      </c>
      <c r="AA1435" s="104" t="s">
        <v>8530</v>
      </c>
      <c r="AB1435" s="104" t="s">
        <v>3902</v>
      </c>
      <c r="AC1435" s="104"/>
      <c r="AD1435" s="104"/>
      <c r="AE1435" s="104" t="s">
        <v>176</v>
      </c>
      <c r="AF1435" s="180">
        <v>1</v>
      </c>
      <c r="AG1435" s="104">
        <v>10</v>
      </c>
      <c r="AH1435" s="104" t="s">
        <v>54</v>
      </c>
      <c r="AI1435" s="104" t="s">
        <v>56</v>
      </c>
      <c r="AJ1435" s="104" t="s">
        <v>54</v>
      </c>
      <c r="AK1435" s="104" t="s">
        <v>57</v>
      </c>
      <c r="AL1435" s="191" t="s">
        <v>58</v>
      </c>
      <c r="AM1435" s="119"/>
    </row>
    <row r="1436" spans="1:39" x14ac:dyDescent="0.3">
      <c r="A1436" s="104">
        <v>1591</v>
      </c>
      <c r="B1436" s="104" t="s">
        <v>8538</v>
      </c>
      <c r="C1436" s="119">
        <v>37920</v>
      </c>
      <c r="D1436" s="119" t="s">
        <v>72</v>
      </c>
      <c r="E1436" s="179" t="str">
        <f t="shared" ref="E1436:E1443" si="13">_xlfn.CONCAT((TEXT(W1436,"ddmmaaaa")),A1436)</f>
        <v>290920251591</v>
      </c>
      <c r="F1436" s="104"/>
      <c r="G1436" s="104">
        <v>13475843</v>
      </c>
      <c r="H1436" s="104"/>
      <c r="I1436" s="104"/>
      <c r="J1436" s="104" t="s">
        <v>8539</v>
      </c>
      <c r="K1436" s="189" t="s">
        <v>8540</v>
      </c>
      <c r="L1436" s="104" t="s">
        <v>8541</v>
      </c>
      <c r="M1436" s="104" t="s">
        <v>8538</v>
      </c>
      <c r="N1436" s="190">
        <v>5581995466108</v>
      </c>
      <c r="O1436" s="179"/>
      <c r="P1436" s="179"/>
      <c r="Q1436" s="104" t="s">
        <v>8542</v>
      </c>
      <c r="R1436" s="104" t="str" cm="1">
        <f t="array" ref="R1436">_xlfn.IFS(BaseClientes[[#This Row],[tipoDeCliente]]="ADVISOR","ADVISOR",BaseClientes[[#This Row],[tipoDeCliente]]="FAMILIA","RETENCAO",BaseClientes[[#This Row],[tipoDeCliente]]="RETENCAO","RETENCAO",BaseClientes[[#This Row],[tipoDeCliente]]="NORMAL","CONSULTORIA",BaseClientes[[#This Row],[tipoDeCliente]]="HIBRIDO","CONSULTORIA")</f>
        <v>RETENCAO</v>
      </c>
      <c r="S1436" s="104" t="s">
        <v>49</v>
      </c>
      <c r="T1436" s="104" t="s">
        <v>50</v>
      </c>
      <c r="U1436" s="104" t="s">
        <v>8543</v>
      </c>
      <c r="V1436" s="190">
        <v>5581995466108</v>
      </c>
      <c r="W1436" s="119">
        <v>45929</v>
      </c>
      <c r="X1436" s="191"/>
      <c r="Y1436" s="104" t="s">
        <v>8542</v>
      </c>
      <c r="Z1436" s="104" t="s">
        <v>8541</v>
      </c>
      <c r="AA1436" s="104" t="s">
        <v>8538</v>
      </c>
      <c r="AB1436" s="104" t="s">
        <v>151</v>
      </c>
      <c r="AC1436" s="104"/>
      <c r="AD1436" s="104"/>
      <c r="AE1436" s="104" t="s">
        <v>55</v>
      </c>
      <c r="AF1436" s="180">
        <v>1</v>
      </c>
      <c r="AG1436" s="104"/>
      <c r="AH1436" s="104" t="s">
        <v>54</v>
      </c>
      <c r="AI1436" s="104" t="s">
        <v>56</v>
      </c>
      <c r="AJ1436" s="104" t="s">
        <v>54</v>
      </c>
      <c r="AK1436" s="104" t="s">
        <v>57</v>
      </c>
      <c r="AL1436" s="191" t="s">
        <v>58</v>
      </c>
      <c r="AM1436" s="119"/>
    </row>
    <row r="1437" spans="1:39" x14ac:dyDescent="0.3">
      <c r="A1437" s="104">
        <v>1592</v>
      </c>
      <c r="B1437" s="104" t="s">
        <v>3343</v>
      </c>
      <c r="C1437" s="119">
        <v>32877</v>
      </c>
      <c r="D1437" s="119" t="s">
        <v>40</v>
      </c>
      <c r="E1437" s="179" t="str">
        <f t="shared" si="13"/>
        <v>020120251592</v>
      </c>
      <c r="F1437" s="104"/>
      <c r="G1437" s="104">
        <v>8283910</v>
      </c>
      <c r="H1437" s="104"/>
      <c r="I1437" s="104" t="s">
        <v>6766</v>
      </c>
      <c r="J1437" s="104" t="s">
        <v>6767</v>
      </c>
      <c r="K1437" s="189" t="s">
        <v>6768</v>
      </c>
      <c r="L1437" s="104" t="s">
        <v>6763</v>
      </c>
      <c r="M1437" s="104" t="s">
        <v>3343</v>
      </c>
      <c r="N1437" s="190">
        <v>5581987777234</v>
      </c>
      <c r="O1437" s="179"/>
      <c r="P1437" s="179"/>
      <c r="Q1437" s="104" t="s">
        <v>66</v>
      </c>
      <c r="R1437" s="104" t="str" cm="1">
        <f t="array" ref="R1437">_xlfn.IFS(BaseClientes[[#This Row],[tipoDeCliente]]="ADVISOR","ADVISOR",BaseClientes[[#This Row],[tipoDeCliente]]="FAMILIA","RETENCAO",BaseClientes[[#This Row],[tipoDeCliente]]="RETENCAO","RETENCAO",BaseClientes[[#This Row],[tipoDeCliente]]="NORMAL","CONSULTORIA",BaseClientes[[#This Row],[tipoDeCliente]]="HIBRIDO","CONSULTORIA")</f>
        <v>CONSULTORIA</v>
      </c>
      <c r="S1437" s="104" t="s">
        <v>49</v>
      </c>
      <c r="T1437" s="104" t="s">
        <v>50</v>
      </c>
      <c r="U1437" s="104" t="s">
        <v>4724</v>
      </c>
      <c r="V1437" s="190">
        <v>5581987777234</v>
      </c>
      <c r="W1437" s="119">
        <v>45659</v>
      </c>
      <c r="X1437" s="191"/>
      <c r="Y1437" s="104" t="s">
        <v>3854</v>
      </c>
      <c r="Z1437" s="104" t="s">
        <v>6763</v>
      </c>
      <c r="AA1437" s="104" t="s">
        <v>3343</v>
      </c>
      <c r="AB1437" s="104" t="s">
        <v>3950</v>
      </c>
      <c r="AC1437" s="104"/>
      <c r="AD1437" s="104" t="s">
        <v>54</v>
      </c>
      <c r="AE1437" s="104" t="s">
        <v>176</v>
      </c>
      <c r="AF1437" s="180">
        <v>1</v>
      </c>
      <c r="AG1437" s="104">
        <v>1</v>
      </c>
      <c r="AH1437" s="104" t="s">
        <v>54</v>
      </c>
      <c r="AI1437" s="104" t="s">
        <v>54</v>
      </c>
      <c r="AJ1437" s="104" t="s">
        <v>54</v>
      </c>
      <c r="AK1437" s="104" t="str" cm="1">
        <f t="array" ref="AK14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37" s="191" t="s">
        <v>58</v>
      </c>
      <c r="AM1437" s="119"/>
    </row>
    <row r="1438" spans="1:39" x14ac:dyDescent="0.3">
      <c r="A1438" s="104">
        <v>1593</v>
      </c>
      <c r="B1438" s="104" t="s">
        <v>8548</v>
      </c>
      <c r="C1438" s="119">
        <v>37420</v>
      </c>
      <c r="D1438" s="119" t="s">
        <v>40</v>
      </c>
      <c r="E1438" s="179" t="str">
        <f t="shared" si="13"/>
        <v>290920251593</v>
      </c>
      <c r="F1438" s="104"/>
      <c r="G1438" s="104">
        <v>12074894</v>
      </c>
      <c r="H1438" s="104"/>
      <c r="I1438" s="104"/>
      <c r="J1438" s="104" t="s">
        <v>8549</v>
      </c>
      <c r="K1438" s="189" t="s">
        <v>8550</v>
      </c>
      <c r="L1438" s="104" t="s">
        <v>8551</v>
      </c>
      <c r="M1438" s="104" t="s">
        <v>8548</v>
      </c>
      <c r="N1438" s="190">
        <v>5581982901486</v>
      </c>
      <c r="O1438" s="179"/>
      <c r="P1438" s="179"/>
      <c r="Q1438" s="104" t="s">
        <v>8552</v>
      </c>
      <c r="R1438" s="104" t="str" cm="1">
        <f t="array" ref="R1438">_xlfn.IFS(BaseClientes[[#This Row],[tipoDeCliente]]="ADVISOR","ADVISOR",BaseClientes[[#This Row],[tipoDeCliente]]="FAMILIA","RETENCAO",BaseClientes[[#This Row],[tipoDeCliente]]="RETENCAO","RETENCAO",BaseClientes[[#This Row],[tipoDeCliente]]="NORMAL","CONSULTORIA",BaseClientes[[#This Row],[tipoDeCliente]]="HIBRIDO","CONSULTORIA")</f>
        <v>RETENCAO</v>
      </c>
      <c r="S1438" s="104" t="s">
        <v>49</v>
      </c>
      <c r="T1438" s="104" t="s">
        <v>50</v>
      </c>
      <c r="U1438" s="104" t="s">
        <v>1023</v>
      </c>
      <c r="V1438" s="190">
        <v>5581982901486</v>
      </c>
      <c r="W1438" s="119">
        <v>45929</v>
      </c>
      <c r="X1438" s="191"/>
      <c r="Y1438" s="104" t="s">
        <v>8552</v>
      </c>
      <c r="Z1438" s="104" t="s">
        <v>8551</v>
      </c>
      <c r="AA1438" s="104" t="s">
        <v>8548</v>
      </c>
      <c r="AB1438" s="104" t="s">
        <v>151</v>
      </c>
      <c r="AC1438" s="104"/>
      <c r="AD1438" s="104"/>
      <c r="AE1438" s="104" t="s">
        <v>55</v>
      </c>
      <c r="AF1438" s="180">
        <v>1</v>
      </c>
      <c r="AG1438" s="104"/>
      <c r="AH1438" s="104" t="s">
        <v>54</v>
      </c>
      <c r="AI1438" s="104" t="s">
        <v>56</v>
      </c>
      <c r="AJ1438" s="104" t="s">
        <v>54</v>
      </c>
      <c r="AK1438" s="104" t="s">
        <v>57</v>
      </c>
      <c r="AL1438" s="191" t="s">
        <v>58</v>
      </c>
      <c r="AM1438" s="119"/>
    </row>
    <row r="1439" spans="1:39" x14ac:dyDescent="0.3">
      <c r="A1439" s="104">
        <v>1594</v>
      </c>
      <c r="B1439" s="104" t="s">
        <v>8530</v>
      </c>
      <c r="C1439" s="119">
        <v>34857</v>
      </c>
      <c r="D1439" s="119" t="s">
        <v>72</v>
      </c>
      <c r="E1439" s="179" t="str">
        <f t="shared" si="13"/>
        <v>230920251594</v>
      </c>
      <c r="F1439" s="104">
        <v>4479441</v>
      </c>
      <c r="G1439" s="104"/>
      <c r="H1439" s="104"/>
      <c r="I1439" s="104"/>
      <c r="J1439" s="104" t="s">
        <v>8531</v>
      </c>
      <c r="K1439" s="189" t="s">
        <v>8532</v>
      </c>
      <c r="L1439" s="104" t="s">
        <v>8533</v>
      </c>
      <c r="M1439" s="104" t="s">
        <v>8530</v>
      </c>
      <c r="N1439" s="190">
        <v>5571982161623</v>
      </c>
      <c r="O1439" s="179"/>
      <c r="P1439" s="179"/>
      <c r="Q1439" s="104" t="s">
        <v>8534</v>
      </c>
      <c r="R1439" s="104" t="str" cm="1">
        <f t="array" ref="R1439">_xlfn.IFS(BaseClientes[[#This Row],[tipoDeCliente]]="ADVISOR","ADVISOR",BaseClientes[[#This Row],[tipoDeCliente]]="FAMILIA","RETENCAO",BaseClientes[[#This Row],[tipoDeCliente]]="RETENCAO","RETENCAO",BaseClientes[[#This Row],[tipoDeCliente]]="NORMAL","CONSULTORIA",BaseClientes[[#This Row],[tipoDeCliente]]="HIBRIDO","CONSULTORIA")</f>
        <v>CONSULTORIA</v>
      </c>
      <c r="S1439" s="104" t="s">
        <v>2799</v>
      </c>
      <c r="T1439" s="104" t="s">
        <v>185</v>
      </c>
      <c r="U1439" s="104" t="s">
        <v>8535</v>
      </c>
      <c r="V1439" s="190">
        <v>5571982161623</v>
      </c>
      <c r="W1439" s="119">
        <v>45923</v>
      </c>
      <c r="X1439" s="191"/>
      <c r="Y1439" s="104" t="s">
        <v>8536</v>
      </c>
      <c r="Z1439" s="104" t="s">
        <v>8533</v>
      </c>
      <c r="AA1439" s="104" t="s">
        <v>8530</v>
      </c>
      <c r="AB1439" s="104" t="s">
        <v>3902</v>
      </c>
      <c r="AC1439" s="104"/>
      <c r="AD1439" s="104"/>
      <c r="AE1439" s="104" t="s">
        <v>176</v>
      </c>
      <c r="AF1439" s="180">
        <v>1</v>
      </c>
      <c r="AG1439" s="104">
        <v>10</v>
      </c>
      <c r="AH1439" s="104" t="s">
        <v>54</v>
      </c>
      <c r="AI1439" s="104" t="s">
        <v>56</v>
      </c>
      <c r="AJ1439" s="104" t="s">
        <v>54</v>
      </c>
      <c r="AK1439" s="104" t="s">
        <v>57</v>
      </c>
      <c r="AL1439" s="191" t="s">
        <v>58</v>
      </c>
      <c r="AM1439" s="119"/>
    </row>
    <row r="1440" spans="1:39" x14ac:dyDescent="0.3">
      <c r="A1440" s="104">
        <v>1595</v>
      </c>
      <c r="B1440" s="104" t="s">
        <v>8553</v>
      </c>
      <c r="C1440" s="119">
        <v>33887</v>
      </c>
      <c r="D1440" s="119" t="s">
        <v>72</v>
      </c>
      <c r="E1440" s="179" t="str">
        <f t="shared" si="13"/>
        <v>290920251595</v>
      </c>
      <c r="F1440" s="104">
        <v>17890192</v>
      </c>
      <c r="G1440" s="104"/>
      <c r="H1440" s="104"/>
      <c r="I1440" s="104"/>
      <c r="J1440" s="104" t="s">
        <v>8554</v>
      </c>
      <c r="K1440" s="189" t="s">
        <v>8555</v>
      </c>
      <c r="L1440" s="104" t="s">
        <v>8556</v>
      </c>
      <c r="M1440" s="104" t="s">
        <v>8553</v>
      </c>
      <c r="N1440" s="190">
        <v>5581996661492</v>
      </c>
      <c r="O1440" s="179"/>
      <c r="P1440" s="179"/>
      <c r="Q1440" s="104" t="s">
        <v>8557</v>
      </c>
      <c r="R1440" s="104" t="str" cm="1">
        <f t="array" ref="R1440">_xlfn.IFS(BaseClientes[[#This Row],[tipoDeCliente]]="ADVISOR","ADVISOR",BaseClientes[[#This Row],[tipoDeCliente]]="FAMILIA","RETENCAO",BaseClientes[[#This Row],[tipoDeCliente]]="RETENCAO","RETENCAO",BaseClientes[[#This Row],[tipoDeCliente]]="NORMAL","CONSULTORIA",BaseClientes[[#This Row],[tipoDeCliente]]="HIBRIDO","CONSULTORIA")</f>
        <v>CONSULTORIA</v>
      </c>
      <c r="S1440" s="104" t="s">
        <v>49</v>
      </c>
      <c r="T1440" s="104" t="s">
        <v>50</v>
      </c>
      <c r="U1440" s="104" t="s">
        <v>8558</v>
      </c>
      <c r="V1440" s="190">
        <v>5581996661492</v>
      </c>
      <c r="W1440" s="119">
        <v>45929</v>
      </c>
      <c r="X1440" s="191"/>
      <c r="Y1440" s="104" t="s">
        <v>8557</v>
      </c>
      <c r="Z1440" s="104" t="s">
        <v>8556</v>
      </c>
      <c r="AA1440" s="104" t="s">
        <v>8553</v>
      </c>
      <c r="AB1440" s="104" t="s">
        <v>3893</v>
      </c>
      <c r="AC1440" s="104"/>
      <c r="AD1440" s="104"/>
      <c r="AE1440" s="104" t="s">
        <v>176</v>
      </c>
      <c r="AF1440" s="180">
        <v>1</v>
      </c>
      <c r="AG1440" s="104" t="s">
        <v>7859</v>
      </c>
      <c r="AH1440" s="104" t="s">
        <v>54</v>
      </c>
      <c r="AI1440" s="104" t="s">
        <v>56</v>
      </c>
      <c r="AJ1440" s="104" t="s">
        <v>54</v>
      </c>
      <c r="AK1440" s="104" t="s">
        <v>57</v>
      </c>
      <c r="AL1440" s="191" t="s">
        <v>58</v>
      </c>
      <c r="AM1440" s="119"/>
    </row>
    <row r="1441" spans="1:39" x14ac:dyDescent="0.3">
      <c r="A1441" s="104">
        <v>1596</v>
      </c>
      <c r="B1441" s="104" t="s">
        <v>8559</v>
      </c>
      <c r="C1441" s="119">
        <v>31105</v>
      </c>
      <c r="D1441" s="119" t="s">
        <v>40</v>
      </c>
      <c r="E1441" s="179" t="str">
        <f t="shared" si="13"/>
        <v>290920251596</v>
      </c>
      <c r="F1441" s="104">
        <v>52840</v>
      </c>
      <c r="G1441" s="104"/>
      <c r="H1441" s="104"/>
      <c r="I1441" s="104"/>
      <c r="J1441" s="104" t="s">
        <v>8560</v>
      </c>
      <c r="K1441" s="189" t="s">
        <v>8565</v>
      </c>
      <c r="L1441" s="104" t="s">
        <v>8561</v>
      </c>
      <c r="M1441" s="104" t="s">
        <v>8559</v>
      </c>
      <c r="N1441" s="190">
        <v>5581994711413</v>
      </c>
      <c r="O1441" s="179"/>
      <c r="P1441" s="179"/>
      <c r="Q1441" s="104" t="s">
        <v>66</v>
      </c>
      <c r="R1441" s="104" t="str" cm="1">
        <f t="array" ref="R1441">_xlfn.IFS(BaseClientes[[#This Row],[tipoDeCliente]]="ADVISOR","ADVISOR",BaseClientes[[#This Row],[tipoDeCliente]]="FAMILIA","RETENCAO",BaseClientes[[#This Row],[tipoDeCliente]]="RETENCAO","RETENCAO",BaseClientes[[#This Row],[tipoDeCliente]]="NORMAL","CONSULTORIA",BaseClientes[[#This Row],[tipoDeCliente]]="HIBRIDO","CONSULTORIA")</f>
        <v>CONSULTORIA</v>
      </c>
      <c r="S1441" s="104" t="s">
        <v>49</v>
      </c>
      <c r="T1441" s="104" t="s">
        <v>50</v>
      </c>
      <c r="U1441" s="104" t="s">
        <v>5311</v>
      </c>
      <c r="V1441" s="190">
        <v>5581994711413</v>
      </c>
      <c r="W1441" s="119">
        <v>45929</v>
      </c>
      <c r="X1441" s="191"/>
      <c r="Y1441" s="104" t="s">
        <v>8562</v>
      </c>
      <c r="Z1441" s="104" t="s">
        <v>8561</v>
      </c>
      <c r="AA1441" s="104" t="s">
        <v>8559</v>
      </c>
      <c r="AB1441" s="104" t="s">
        <v>3894</v>
      </c>
      <c r="AC1441" s="104"/>
      <c r="AD1441" s="104"/>
      <c r="AE1441" s="104" t="s">
        <v>176</v>
      </c>
      <c r="AF1441" s="180">
        <v>1</v>
      </c>
      <c r="AG1441" s="104">
        <v>10</v>
      </c>
      <c r="AH1441" s="104" t="s">
        <v>54</v>
      </c>
      <c r="AI1441" s="104" t="s">
        <v>56</v>
      </c>
      <c r="AJ1441" s="104" t="s">
        <v>54</v>
      </c>
      <c r="AK1441" s="104" t="s">
        <v>57</v>
      </c>
      <c r="AL1441" s="191" t="s">
        <v>58</v>
      </c>
      <c r="AM1441" s="119"/>
    </row>
    <row r="1442" spans="1:39" x14ac:dyDescent="0.3">
      <c r="A1442" s="104">
        <v>1597</v>
      </c>
      <c r="B1442" s="104" t="s">
        <v>8563</v>
      </c>
      <c r="C1442" s="119">
        <v>23685</v>
      </c>
      <c r="D1442" s="119" t="s">
        <v>72</v>
      </c>
      <c r="E1442" s="179" t="str">
        <f t="shared" si="13"/>
        <v>290920251597</v>
      </c>
      <c r="F1442" s="104">
        <v>8911150</v>
      </c>
      <c r="G1442" s="104"/>
      <c r="H1442" s="104"/>
      <c r="I1442" s="104"/>
      <c r="J1442" s="104" t="s">
        <v>8564</v>
      </c>
      <c r="K1442" s="189" t="s">
        <v>8566</v>
      </c>
      <c r="L1442" s="104" t="s">
        <v>8567</v>
      </c>
      <c r="M1442" s="104" t="s">
        <v>8563</v>
      </c>
      <c r="N1442" s="190">
        <v>5581999539837</v>
      </c>
      <c r="O1442" s="179"/>
      <c r="P1442" s="179"/>
      <c r="Q1442" s="104" t="s">
        <v>1513</v>
      </c>
      <c r="R1442" s="104" t="str" cm="1">
        <f t="array" ref="R1442">_xlfn.IFS(BaseClientes[[#This Row],[tipoDeCliente]]="ADVISOR","ADVISOR",BaseClientes[[#This Row],[tipoDeCliente]]="FAMILIA","RETENCAO",BaseClientes[[#This Row],[tipoDeCliente]]="RETENCAO","RETENCAO",BaseClientes[[#This Row],[tipoDeCliente]]="NORMAL","CONSULTORIA",BaseClientes[[#This Row],[tipoDeCliente]]="HIBRIDO","CONSULTORIA")</f>
        <v>CONSULTORIA</v>
      </c>
      <c r="S1442" s="104" t="s">
        <v>49</v>
      </c>
      <c r="T1442" s="104" t="s">
        <v>50</v>
      </c>
      <c r="U1442" s="104" t="s">
        <v>7958</v>
      </c>
      <c r="V1442" s="190">
        <v>5581999539837</v>
      </c>
      <c r="W1442" s="119">
        <v>45929</v>
      </c>
      <c r="X1442" s="191"/>
      <c r="Y1442" s="104" t="s">
        <v>1513</v>
      </c>
      <c r="Z1442" s="104" t="s">
        <v>8567</v>
      </c>
      <c r="AA1442" s="104" t="s">
        <v>8563</v>
      </c>
      <c r="AB1442" s="104" t="s">
        <v>4520</v>
      </c>
      <c r="AC1442" s="104"/>
      <c r="AD1442" s="104"/>
      <c r="AE1442" s="104" t="s">
        <v>176</v>
      </c>
      <c r="AF1442" s="180">
        <v>1</v>
      </c>
      <c r="AG1442" s="104" t="s">
        <v>7859</v>
      </c>
      <c r="AH1442" s="104" t="s">
        <v>54</v>
      </c>
      <c r="AI1442" s="104" t="s">
        <v>56</v>
      </c>
      <c r="AJ1442" s="104" t="s">
        <v>54</v>
      </c>
      <c r="AK1442" s="104" t="s">
        <v>57</v>
      </c>
      <c r="AL1442" s="191" t="s">
        <v>58</v>
      </c>
      <c r="AM1442" s="119"/>
    </row>
    <row r="1443" spans="1:39" x14ac:dyDescent="0.3">
      <c r="A1443" s="104">
        <v>1598</v>
      </c>
      <c r="B1443" s="68" t="s">
        <v>8568</v>
      </c>
      <c r="C1443" s="69">
        <v>39708</v>
      </c>
      <c r="D1443" s="119" t="s">
        <v>72</v>
      </c>
      <c r="E1443" s="179" t="str">
        <f t="shared" si="13"/>
        <v>000119001598</v>
      </c>
      <c r="F1443" s="68">
        <v>18412770</v>
      </c>
      <c r="G1443" s="68"/>
      <c r="H1443" s="68"/>
      <c r="I1443" s="68"/>
      <c r="J1443" s="68" t="s">
        <v>8569</v>
      </c>
      <c r="K1443" s="108" t="s">
        <v>8570</v>
      </c>
      <c r="L1443" s="68"/>
      <c r="M1443" s="68"/>
      <c r="N1443" s="131"/>
      <c r="O1443" s="71"/>
      <c r="P1443" s="71"/>
      <c r="Q1443" s="68"/>
      <c r="R1443" s="68"/>
      <c r="S1443" s="68"/>
      <c r="T1443" s="68"/>
      <c r="U1443" s="68"/>
      <c r="V1443" s="71"/>
      <c r="W1443" s="69"/>
      <c r="X1443" s="157"/>
      <c r="Y1443" s="68"/>
      <c r="Z1443" s="68"/>
      <c r="AA1443" s="68"/>
      <c r="AB1443" s="68"/>
      <c r="AC1443" s="68"/>
      <c r="AD1443" s="68"/>
      <c r="AE1443" s="68"/>
      <c r="AF1443" s="72"/>
      <c r="AG1443" s="68"/>
      <c r="AH1443" s="68"/>
      <c r="AI1443" s="68"/>
      <c r="AJ1443" s="68"/>
      <c r="AK1443" s="68"/>
      <c r="AL1443" s="157"/>
      <c r="AM1443" s="69"/>
    </row>
    <row r="1444" spans="1:39" x14ac:dyDescent="0.3">
      <c r="A1444" s="104">
        <v>1599</v>
      </c>
      <c r="B1444" s="68"/>
      <c r="C1444" s="69"/>
      <c r="D1444" s="69"/>
      <c r="E1444" s="71"/>
      <c r="F1444" s="68"/>
      <c r="G1444" s="68"/>
      <c r="H1444" s="68"/>
      <c r="I1444" s="68"/>
      <c r="J1444" s="68"/>
      <c r="K1444" s="108"/>
      <c r="L1444" s="68"/>
      <c r="M1444" s="68"/>
      <c r="N1444" s="131"/>
      <c r="O1444" s="71"/>
      <c r="P1444" s="71"/>
      <c r="Q1444" s="68"/>
      <c r="R1444" s="68"/>
      <c r="S1444" s="68"/>
      <c r="T1444" s="68"/>
      <c r="U1444" s="68"/>
      <c r="V1444" s="71"/>
      <c r="W1444" s="69"/>
      <c r="X1444" s="157"/>
      <c r="Y1444" s="68"/>
      <c r="Z1444" s="68"/>
      <c r="AA1444" s="68"/>
      <c r="AB1444" s="68"/>
      <c r="AC1444" s="68"/>
      <c r="AD1444" s="68"/>
      <c r="AE1444" s="68"/>
      <c r="AF1444" s="72"/>
      <c r="AG1444" s="68"/>
      <c r="AH1444" s="68"/>
      <c r="AI1444" s="68"/>
      <c r="AJ1444" s="68"/>
      <c r="AK1444" s="68"/>
      <c r="AL1444" s="157"/>
      <c r="AM1444" s="69"/>
    </row>
    <row r="1445" spans="1:39" x14ac:dyDescent="0.3">
      <c r="A1445" s="104">
        <v>1600</v>
      </c>
      <c r="B1445" s="68"/>
      <c r="C1445" s="69"/>
      <c r="D1445" s="69"/>
      <c r="E1445" s="71"/>
      <c r="F1445" s="68"/>
      <c r="G1445" s="68"/>
      <c r="H1445" s="68"/>
      <c r="I1445" s="68"/>
      <c r="J1445" s="68"/>
      <c r="K1445" s="108"/>
      <c r="L1445" s="68"/>
      <c r="M1445" s="68"/>
      <c r="N1445" s="131"/>
      <c r="O1445" s="71"/>
      <c r="P1445" s="71"/>
      <c r="Q1445" s="68"/>
      <c r="R1445" s="68"/>
      <c r="S1445" s="68"/>
      <c r="T1445" s="68"/>
      <c r="U1445" s="68"/>
      <c r="V1445" s="71"/>
      <c r="W1445" s="69"/>
      <c r="X1445" s="157"/>
      <c r="Y1445" s="68"/>
      <c r="Z1445" s="68"/>
      <c r="AA1445" s="68"/>
      <c r="AB1445" s="68"/>
      <c r="AC1445" s="68"/>
      <c r="AD1445" s="68"/>
      <c r="AE1445" s="68"/>
      <c r="AF1445" s="72"/>
      <c r="AG1445" s="68"/>
      <c r="AH1445" s="68"/>
      <c r="AI1445" s="68"/>
      <c r="AJ1445" s="68"/>
      <c r="AK1445" s="68"/>
      <c r="AL1445" s="157"/>
      <c r="AM1445" s="69"/>
    </row>
    <row r="1446" spans="1:39" x14ac:dyDescent="0.3">
      <c r="A1446" s="104">
        <v>1601</v>
      </c>
      <c r="B1446" s="68"/>
      <c r="C1446" s="69"/>
      <c r="D1446" s="69"/>
      <c r="E1446" s="71"/>
      <c r="F1446" s="68"/>
      <c r="G1446" s="68"/>
      <c r="H1446" s="68"/>
      <c r="I1446" s="68"/>
      <c r="J1446" s="68"/>
      <c r="K1446" s="108"/>
      <c r="L1446" s="68"/>
      <c r="M1446" s="68"/>
      <c r="N1446" s="131"/>
      <c r="O1446" s="71"/>
      <c r="P1446" s="71"/>
      <c r="Q1446" s="68"/>
      <c r="R1446" s="68"/>
      <c r="S1446" s="68"/>
      <c r="T1446" s="68"/>
      <c r="U1446" s="68"/>
      <c r="V1446" s="71"/>
      <c r="W1446" s="69"/>
      <c r="X1446" s="157"/>
      <c r="Y1446" s="68"/>
      <c r="Z1446" s="68"/>
      <c r="AA1446" s="68"/>
      <c r="AB1446" s="68"/>
      <c r="AC1446" s="68"/>
      <c r="AD1446" s="68"/>
      <c r="AE1446" s="68"/>
      <c r="AF1446" s="72"/>
      <c r="AG1446" s="68"/>
      <c r="AH1446" s="68"/>
      <c r="AI1446" s="68"/>
      <c r="AJ1446" s="68"/>
      <c r="AK1446" s="68"/>
      <c r="AL1446" s="157"/>
      <c r="AM1446" s="69"/>
    </row>
    <row r="1447" spans="1:39" x14ac:dyDescent="0.3">
      <c r="A1447" s="104">
        <v>1602</v>
      </c>
      <c r="B1447" s="68"/>
      <c r="C1447" s="69"/>
      <c r="D1447" s="69"/>
      <c r="E1447" s="71"/>
      <c r="F1447" s="68"/>
      <c r="G1447" s="68"/>
      <c r="H1447" s="68"/>
      <c r="I1447" s="68"/>
      <c r="J1447" s="68"/>
      <c r="K1447" s="108"/>
      <c r="L1447" s="68"/>
      <c r="M1447" s="68"/>
      <c r="N1447" s="131"/>
      <c r="O1447" s="71"/>
      <c r="P1447" s="71"/>
      <c r="Q1447" s="68"/>
      <c r="R1447" s="68"/>
      <c r="S1447" s="68"/>
      <c r="T1447" s="68"/>
      <c r="U1447" s="68"/>
      <c r="V1447" s="71"/>
      <c r="W1447" s="69"/>
      <c r="X1447" s="157"/>
      <c r="Y1447" s="68"/>
      <c r="Z1447" s="68"/>
      <c r="AA1447" s="68"/>
      <c r="AB1447" s="68"/>
      <c r="AC1447" s="68"/>
      <c r="AD1447" s="68"/>
      <c r="AE1447" s="68"/>
      <c r="AF1447" s="72"/>
      <c r="AG1447" s="68"/>
      <c r="AH1447" s="68"/>
      <c r="AI1447" s="68"/>
      <c r="AJ1447" s="68"/>
      <c r="AK1447" s="68"/>
      <c r="AL1447" s="157"/>
      <c r="AM1447" s="69"/>
    </row>
  </sheetData>
  <protectedRanges>
    <protectedRange algorithmName="SHA-512" hashValue="J5l/nlTtn2S63xEmeXYQI8f5joiLRjLrFXYma3ZM3RbwGghXFniSyuI3trNJPthnxfUEuaJqB8hxsmOoVLIoAw==" saltValue="c4AV4GLRjchmWEQE/IpHSA==" spinCount="100000" sqref="I1:I110 I112:I375 I377:I1300 I1302:I1363 I1428:I1048576 I1421:I1425 I1365:I1413 I1415:I1419" name="Cadastro no ComDinheiro"/>
  </protectedRanges>
  <phoneticPr fontId="1" type="noConversion"/>
  <conditionalFormatting sqref="A2:A1331 A1333:A1362">
    <cfRule type="duplicateValues" dxfId="419" priority="3729"/>
    <cfRule type="duplicateValues" dxfId="418" priority="3728"/>
    <cfRule type="duplicateValues" dxfId="417" priority="3730"/>
  </conditionalFormatting>
  <conditionalFormatting sqref="A174">
    <cfRule type="duplicateValues" dxfId="416" priority="2591"/>
  </conditionalFormatting>
  <conditionalFormatting sqref="A673">
    <cfRule type="duplicateValues" dxfId="415" priority="2007"/>
  </conditionalFormatting>
  <conditionalFormatting sqref="A683">
    <cfRule type="duplicateValues" dxfId="414" priority="1977"/>
  </conditionalFormatting>
  <conditionalFormatting sqref="A708">
    <cfRule type="duplicateValues" dxfId="413" priority="1943"/>
  </conditionalFormatting>
  <conditionalFormatting sqref="A708:A709">
    <cfRule type="duplicateValues" dxfId="412" priority="1944"/>
  </conditionalFormatting>
  <conditionalFormatting sqref="A1332">
    <cfRule type="duplicateValues" dxfId="411" priority="42"/>
    <cfRule type="duplicateValues" dxfId="410" priority="43"/>
    <cfRule type="duplicateValues" dxfId="409" priority="44"/>
  </conditionalFormatting>
  <conditionalFormatting sqref="A1411">
    <cfRule type="duplicateValues" dxfId="408" priority="53"/>
    <cfRule type="duplicateValues" dxfId="407" priority="51"/>
    <cfRule type="duplicateValues" dxfId="406" priority="52"/>
  </conditionalFormatting>
  <conditionalFormatting sqref="A1437">
    <cfRule type="duplicateValues" dxfId="405" priority="17"/>
    <cfRule type="duplicateValues" dxfId="404" priority="18"/>
    <cfRule type="duplicateValues" dxfId="403" priority="19"/>
  </conditionalFormatting>
  <conditionalFormatting sqref="A714:F714 S714:AA714 AC714:AG714 H714 J714:Q714 E2:E1413 E1415:E1447 I1414">
    <cfRule type="duplicateValues" dxfId="402" priority="3755"/>
  </conditionalFormatting>
  <conditionalFormatting sqref="A480:H984 B1384:AJ1384 E1385:E1404 B1388:AJ1388 A1411:AJ1411 A1332:AJ1332 A1437:R1437 A2:AM2 AB2:AB3 T2:T6 AK2:AK1447 A3:R3 AA3:AJ144 S3:Y413 Z3:Z660 AL3:AM1299 J4:R131 A4:H140 I4:I284 J132:Q435 R132:R1299 A141:F141 H141 A142:H375 AA144:AA145 AB145:AJ145 AA146:AJ349 I286:I1300 Y340:Z340 AA350:AI351 AA352:AJ702 A376:G479 H377:H479 Y401:Z401 S414:Z414 S415:Y660 Y425:Z425 J436:K436 M436:Q436 J437:Q598 J599:K599 M599:Q599 J600:Q684 Y615:Z615 U661:Z661 T661:T662 S661:S663 U662:Y662 Z662:Z805 T663:Y663 S664:Y665 T666:Y668 S666:S679 S669:Y669 T670:Y679 Y673:Z673 S680:Y745 J685:M685 O685:Q685 N685:N686 J686:Q1299 V703:Z703 AA703:AA706 AC703:AJ706 AB703:AB707 AA707:AJ727 Y727:Z727 AA727:AA728 AE727:AJ728 AB728:AJ728 AA729:AJ734 AE733:AJ735 Y734:Z734 AA734:AA737 AB735:AJ737 AA738:AJ739 AA740:AD740 AF740:AJ740 AE740:AE742 AA741:AJ1299 Y743:AA743 U746:Y746 T746:T748 S746:S749 T747:Y749 Y748:Z748 S750:Y779 Y756:Z756 T780:Y781 S780:S785 T781:T782 U782:Y782 T783:Y785 W784:Z784 S786:Y805 S806:Z806 S807:Y916 Z807:Z918 T917:Y917 S917:S919 U918:Y918 T918:T919 U919:Z919 Z920:Z1266 S920:Y1298 A985:E985 G985:H985 A986:H1299 Z1268:Z1299 U1299:Y1299 S1299:T1301 AB1300:AB1301 AE1300:AJ1302 AL1300:AL1302 E1300:E1316 AA1302:AA1304 I1302:I1329 M1303:N1304 V1303:V1304 Y1303:Y1304 AB1305 S1305:S1306 AE1305:AJ1306 AL1305:AL1306 T1305:T1308 N1307 U1307:V1307 AG1307 AA1307:AA1308 AE1309:AJ1311 AL1309:AL1312 AE1312:AF1312 AH1312:AJ1312 AB1312:AB1313 T1312:T1315 S1313:S1314 AE1314:AJ1314 AL1314 AE1316:AJ1316 AL1316 A1317:H1317 J1317:R1317 U1317:AJ1317 AL1317:AM1317 S1317:T1319 D1318:D1319 AE1318:AJ1319 AL1318:AL1323 E1318:E1331 AH1320:AJ1323 S1321:T1322 AB1322 Y1324:AA1324 T1324:T1328 AB1326 AH1327:AJ1327 AH1328 C1330 J1330:K1330 M1330:N1330 S1330:V1330 Y1330:AB1330 AH1331:AJ1331 AL1332:AM1332 AE1333:AG1333 T1333:T1336 AH1333:AJ1342 E1333:E1349 T1338:T1344 S1343:S1344 AE1343:AJ1346 AL1343:AL1346 AH1347:AJ1348 T1347:T1349 S1349 AE1349:AJ1349 AL1349 A1350:AJ1350 AL1350:AM1350 AE1351:AJ1351 AL1351 S1351:T1358 E1351:E1361 AH1352:AJ1352 AE1353:AJ1354 AL1353:AL1361 AE1355:AF1360 AH1355:AJ1360 AG1358 S1360:T1360 AG1360 C1361 J1361 Y1361 AB1361 AD1361:AJ1361 Z1361:Z1362 A1362:Q1362 S1362:Y1362 AA1362:AJ1362 AL1362:AM1362 R1362:R1365 AM1363 E1363:E1383 S1365:AJ1365 AL1365 Q1374 Y1374:AA1374 AE1374:AJ1374 AL1374 AL1384:AM1384 N1385 V1385 AE1386 AH1386:AJ1386 AL1388:AM1388 N1389 V1389:V1390 L1390 O1390 Q1390 U1390 X1390:AA1390 AC1390:AJ1390 AB1394 AA1395 AE1395:AJ1395 AL1395 AE1402:AF1402 K1403:L1404 N1403:AJ1404 AL1403:AL1404 E1406:E1410 AL1411:AM1411 E1412:E1413 I1414 E1415:E1422 AG1417 J1421 M1421:N1421 Q1421 S1421:AB1421 AD1421:AJ1421 AL1421:AL1422 AE1422:AJ1422 E1425:E1436 Q1428 U1437:AJ1437 AL1437:AM1437 S1437:T1438 D1438:E1438 E1439:E1443">
    <cfRule type="expression" dxfId="401" priority="2052">
      <formula>$AL2="INATIVO"</formula>
    </cfRule>
  </conditionalFormatting>
  <conditionalFormatting sqref="B787 D787 G787:H787">
    <cfRule type="duplicateValues" dxfId="400" priority="2772"/>
  </conditionalFormatting>
  <conditionalFormatting sqref="E67">
    <cfRule type="expression" dxfId="399" priority="3859">
      <formula>$AL67="INATIVO"</formula>
    </cfRule>
    <cfRule type="duplicateValues" dxfId="398" priority="3860"/>
    <cfRule type="expression" dxfId="397" priority="3861">
      <formula>$AL67="INATIVO"</formula>
    </cfRule>
  </conditionalFormatting>
  <conditionalFormatting sqref="E705:E707">
    <cfRule type="duplicateValues" dxfId="396" priority="1951"/>
  </conditionalFormatting>
  <conditionalFormatting sqref="E708:E725 E763:E801 A714:F714 S714:AA714 AC714:AG714 H714 J714:Q714">
    <cfRule type="duplicateValues" dxfId="395" priority="2861"/>
  </conditionalFormatting>
  <conditionalFormatting sqref="E726:E759">
    <cfRule type="duplicateValues" dxfId="394" priority="2817"/>
  </conditionalFormatting>
  <conditionalFormatting sqref="E802:E805">
    <cfRule type="duplicateValues" dxfId="393" priority="3870"/>
    <cfRule type="expression" dxfId="392" priority="3868">
      <formula>$AL802="INATIVO"</formula>
    </cfRule>
    <cfRule type="duplicateValues" dxfId="391" priority="3869"/>
  </conditionalFormatting>
  <conditionalFormatting sqref="E1384:E1401">
    <cfRule type="duplicateValues" dxfId="390" priority="156"/>
  </conditionalFormatting>
  <conditionalFormatting sqref="G190:G191 G215 G355">
    <cfRule type="duplicateValues" dxfId="389" priority="1584"/>
  </conditionalFormatting>
  <conditionalFormatting sqref="G199">
    <cfRule type="expression" dxfId="388" priority="3036">
      <formula>$AL379="INATIVO"</formula>
    </cfRule>
  </conditionalFormatting>
  <conditionalFormatting sqref="G358">
    <cfRule type="expression" dxfId="387" priority="3054">
      <formula>#REF!="INATIVO"</formula>
    </cfRule>
  </conditionalFormatting>
  <conditionalFormatting sqref="G784">
    <cfRule type="expression" dxfId="386" priority="2769">
      <formula>$AL576="INATIVO"</formula>
    </cfRule>
  </conditionalFormatting>
  <conditionalFormatting sqref="I285">
    <cfRule type="expression" dxfId="385" priority="3719">
      <formula>$AL376="INATIVO"</formula>
    </cfRule>
  </conditionalFormatting>
  <conditionalFormatting sqref="Q1361 Q1401">
    <cfRule type="expression" dxfId="384" priority="1">
      <formula>$AL1361="INATIVO"</formula>
    </cfRule>
  </conditionalFormatting>
  <conditionalFormatting sqref="S1440:T1442">
    <cfRule type="expression" dxfId="383" priority="2">
      <formula>$AL1440="INATIVO"</formula>
    </cfRule>
  </conditionalFormatting>
  <conditionalFormatting sqref="AE723">
    <cfRule type="expression" dxfId="382" priority="2759">
      <formula>$AL722="INATIVO"</formula>
    </cfRule>
  </conditionalFormatting>
  <conditionalFormatting sqref="AJ350">
    <cfRule type="iconSet" priority="1475">
      <iconSet iconSet="3Symbols">
        <cfvo type="percent" val="0"/>
        <cfvo type="num" val="0" gte="0"/>
        <cfvo type="num" val="1"/>
      </iconSet>
    </cfRule>
  </conditionalFormatting>
  <conditionalFormatting sqref="AJ350:AJ351">
    <cfRule type="cellIs" dxfId="381" priority="1463" operator="equal">
      <formula>0.5</formula>
    </cfRule>
    <cfRule type="cellIs" dxfId="380" priority="1462" operator="equal">
      <formula>0</formula>
    </cfRule>
    <cfRule type="cellIs" dxfId="379" priority="1461" operator="equal">
      <formula>"-"</formula>
    </cfRule>
    <cfRule type="cellIs" dxfId="378" priority="1464" operator="greaterThanOrEqual">
      <formula>1</formula>
    </cfRule>
  </conditionalFormatting>
  <conditionalFormatting sqref="AJ351">
    <cfRule type="iconSet" priority="1465">
      <iconSet iconSet="3Symbols">
        <cfvo type="percent" val="0"/>
        <cfvo type="num" val="0" gte="0"/>
        <cfvo type="num" val="1"/>
      </iconSet>
    </cfRule>
  </conditionalFormatting>
  <conditionalFormatting sqref="AM167">
    <cfRule type="expression" dxfId="377" priority="2702">
      <formula>$AL168="INATIVO"</formula>
    </cfRule>
  </conditionalFormatting>
  <dataValidations disablePrompts="1" count="1">
    <dataValidation type="list" allowBlank="1" showInputMessage="1" showErrorMessage="1" sqref="AL341:AL504 AL513 AL528:AL529 AL537 AL624 AL544:AL545 AL572 AL581:AL582 AL591 AL614:AL618 AL517 AL522:AL523 AL540 AL680:AL681 AL647:AL649 AL661:AL662 AL666 AL673 AL677:AL678 AL923:AL926 AL642:AL644 AL683 AL601:AL603 AL727:AL730 AL656 AL735:AL738 AL996 AL741:AL743 AL745 AL777:AL779 AL787 AL791 AL802:AL803 AL811:AL812 AL814:AL815 AL507 AL827 AL2:AL337 AL852:AL857 AL961:AL967 AL868:AL869 AL876 AL884:AL885 AL892:AL899 AL902 AL636:AL638 AL931:AL932 AL934:AL936 AL938:AL939 AL941 AL943:AL944 AL950 AL952 AL958:AL959 AL861 AL865 AL969:AL972 AL975:AL978 AL771 AL984:AL992 AL1097:AL1098 AL1228 AL634 AL732:AL733 AL1000 AL844:AL846 AL904 AL1039 AL1058:AL1061 AL1079:AL1088 AL1091 AL1292 AL1101:AL1103 AL1107:AL1108 AL1111:AL1126 AL1128:AL1129 AL1134 AL1143 AL1146:AL1152 AL1157:AL1160 AL1164:AL1168 AL1178:AL1182 AL1184:AL1189 AL1191:AL1194 AL1196 AL1202:AL1204 AL1206:AL1208 AL1210:AL1211 AL1213:AL1223 AL1231 AL1236 AL1247:AL1251 AL1259 AL542 AL509:AL510 AL1403:AL1404 AL1361:AL1362 AL1365 AL1004:AL1011 AL1395" xr:uid="{C3A49C76-79A2-4EE4-B03E-72032926BBB1}">
      <formula1>"ATIVO,INATIVO"</formula1>
    </dataValidation>
  </dataValidations>
  <hyperlinks>
    <hyperlink ref="K358" r:id="rId1" xr:uid="{FB95173E-43EF-4A77-8833-9D10C803191E}"/>
    <hyperlink ref="K380" r:id="rId2" xr:uid="{12C44CC9-9B72-40D8-AEA9-3E66A672D232}"/>
    <hyperlink ref="K391" r:id="rId3" xr:uid="{A2203B63-C51C-417F-AAB0-560874952650}"/>
    <hyperlink ref="K392" r:id="rId4" xr:uid="{29E99B38-03B0-44E1-99E9-5C1FB8872115}"/>
    <hyperlink ref="K394" r:id="rId5" xr:uid="{C8D9E986-7057-4781-9A2F-9BAB1BA533DC}"/>
    <hyperlink ref="K395" r:id="rId6" xr:uid="{43D0BA9A-CA8E-47AF-AF18-033AB0D90FF2}"/>
    <hyperlink ref="K397" r:id="rId7" xr:uid="{D5FD5282-4110-429D-B55C-222E99BE62E8}"/>
    <hyperlink ref="K403" r:id="rId8" xr:uid="{1CFE8A09-02BA-4D34-BB6A-6D1CED54F2A8}"/>
    <hyperlink ref="K410" r:id="rId9" xr:uid="{5DC01374-BE23-44B2-A484-F4EA8170362F}"/>
    <hyperlink ref="K415" r:id="rId10" xr:uid="{1A714ED0-A986-458B-A738-6EFAA1273525}"/>
    <hyperlink ref="K422" r:id="rId11" xr:uid="{62C5CFE6-276F-48C4-8E89-64C8893C2ADF}"/>
    <hyperlink ref="K443" r:id="rId12" xr:uid="{B2ED2087-0F23-460A-8D22-2D7CDD33F657}"/>
    <hyperlink ref="K444" r:id="rId13" xr:uid="{102B4ADE-C628-4732-88BE-7F9E4A5B2301}"/>
    <hyperlink ref="K475" r:id="rId14" xr:uid="{C5C4582D-58DF-4109-9749-B4F074F62AA8}"/>
    <hyperlink ref="K476" r:id="rId15" xr:uid="{9817E82B-8E08-479B-914F-4BC01F98EAB9}"/>
    <hyperlink ref="K477" r:id="rId16" xr:uid="{C86EB543-E819-40CF-B1AC-8364E0F96422}"/>
    <hyperlink ref="K485" r:id="rId17" xr:uid="{3BA9D623-726C-4475-B98B-EB480CE47CA7}"/>
    <hyperlink ref="K487" r:id="rId18" xr:uid="{5E5C22B3-41FF-4538-A28F-AD8D98EBBCEC}"/>
    <hyperlink ref="K509" r:id="rId19" xr:uid="{F857260F-519C-46C0-B62E-05C031FCEC1C}"/>
    <hyperlink ref="K502" r:id="rId20" xr:uid="{9C3B7326-8FE6-44EB-A94B-AF2B668083CA}"/>
    <hyperlink ref="K523" r:id="rId21" xr:uid="{763FBFD1-8926-4C0C-8A1B-BE9EA84CD797}"/>
    <hyperlink ref="K515" r:id="rId22" xr:uid="{F07BACE8-39D2-4527-9892-8A29377D222D}"/>
    <hyperlink ref="K516" r:id="rId23" xr:uid="{13F0DF46-E1C3-4750-A2DE-882FC679E612}"/>
    <hyperlink ref="K525" r:id="rId24" xr:uid="{4CF2BE79-CA8F-439E-A0D6-C3CC53EDB1E6}"/>
    <hyperlink ref="K529" r:id="rId25" xr:uid="{2D05036B-ED06-4AFD-8C67-43455EED6305}"/>
    <hyperlink ref="K530" r:id="rId26" xr:uid="{F8A093C8-B9C8-4E59-B5F9-09856BE2A7F1}"/>
    <hyperlink ref="K531" r:id="rId27" xr:uid="{E675B006-0801-4CAC-9105-27F9F9CF139E}"/>
    <hyperlink ref="K532" r:id="rId28" xr:uid="{455A9CDD-C203-40BB-8E77-5C433E2C4E7B}"/>
    <hyperlink ref="K533" r:id="rId29" xr:uid="{EB25C52E-535B-427F-B057-3A29286F9216}"/>
    <hyperlink ref="K535" r:id="rId30" xr:uid="{8FD3FA06-BBEA-4D0E-B9D8-CBEAD5FF269E}"/>
    <hyperlink ref="K173" r:id="rId31" xr:uid="{BCEBD7B9-0AB8-420B-ADF9-E93DD9F57356}"/>
    <hyperlink ref="K538" r:id="rId32" xr:uid="{099FB0FA-5C76-4439-9A86-143721E1045D}"/>
    <hyperlink ref="K552" r:id="rId33" xr:uid="{40FA2745-FFD4-400C-A241-FA247063CA89}"/>
    <hyperlink ref="K553" r:id="rId34" xr:uid="{797C03D7-C370-4A20-9337-B11AB63D80E9}"/>
    <hyperlink ref="K556" r:id="rId35" xr:uid="{0635F58F-E4E8-41D9-898E-7BA2ADFE9E81}"/>
    <hyperlink ref="K5" r:id="rId36" xr:uid="{BCC66B45-61B2-43BC-AEC8-FC99F54479B5}"/>
    <hyperlink ref="K568" r:id="rId37" xr:uid="{95410883-B42D-4989-89A3-2882FE6E9D40}"/>
    <hyperlink ref="K569" r:id="rId38" xr:uid="{FBBF1363-056A-46C8-8E28-B2A8F00160F2}"/>
    <hyperlink ref="K570" r:id="rId39" xr:uid="{16E6E87C-CE62-4041-B03A-1C72F15F445E}"/>
    <hyperlink ref="K580" r:id="rId40" xr:uid="{9B893203-D33F-4E71-86D2-912DB515411A}"/>
    <hyperlink ref="K581" r:id="rId41" xr:uid="{05D01A21-3C99-4129-BC16-01F172569B37}"/>
    <hyperlink ref="K589" r:id="rId42" xr:uid="{B8C0355B-4A18-453B-B6B8-CE8A1E6AC017}"/>
    <hyperlink ref="K632" r:id="rId43" xr:uid="{AF67FE11-8DEF-4F6F-8D9B-6AE2AF1079DD}"/>
    <hyperlink ref="K634" r:id="rId44" xr:uid="{4D8B69C7-3121-46AA-A8BF-57BDA4BAE5E3}"/>
    <hyperlink ref="K635" r:id="rId45" xr:uid="{5A768A51-F717-41C3-BAC1-B924F51996E2}"/>
    <hyperlink ref="K640" r:id="rId46" xr:uid="{4C8B551E-955B-4277-8902-374FBC092648}"/>
    <hyperlink ref="K263" r:id="rId47" xr:uid="{7666A79B-1722-4415-920D-FF97FDDAE93D}"/>
    <hyperlink ref="K641" r:id="rId48" xr:uid="{458ADB35-C9D4-401B-AB19-D899E8C63128}"/>
    <hyperlink ref="K642" r:id="rId49" xr:uid="{5F855253-A49D-4D40-A4D2-FF255DF711A1}"/>
    <hyperlink ref="K646" r:id="rId50" xr:uid="{5931D759-AF3F-4828-985B-8A713560EC37}"/>
    <hyperlink ref="K659" r:id="rId51" xr:uid="{F2D53BC4-6ECC-4A2F-8270-F724DE7D46E7}"/>
    <hyperlink ref="K662" r:id="rId52" xr:uid="{FDE0FF78-5FF4-4D0F-BBC3-58B713267CC5}"/>
    <hyperlink ref="K690" r:id="rId53" xr:uid="{F888DCEF-EF90-4D0C-A735-C23AD0813B82}"/>
    <hyperlink ref="K691" r:id="rId54" xr:uid="{FD8BA296-D274-4A3D-A285-CCE9F4EBB809}"/>
    <hyperlink ref="K692" r:id="rId55" xr:uid="{D841D2E7-EC71-4BC9-BD90-C4AC382602CC}"/>
    <hyperlink ref="K693" r:id="rId56" xr:uid="{CA887D3B-E502-40DA-B94A-B6290FD245C9}"/>
    <hyperlink ref="K695" r:id="rId57" xr:uid="{E2E8373D-61C5-4D9D-BD5B-45BA1A6FAC3E}"/>
    <hyperlink ref="K694" r:id="rId58" xr:uid="{E3C205D8-6BC3-43E6-AA91-07AC1AF58427}"/>
    <hyperlink ref="K696" r:id="rId59" xr:uid="{C70806EE-6380-4382-B6E1-2BFCD1F02D58}"/>
    <hyperlink ref="K697" r:id="rId60" xr:uid="{B05248F2-EFC1-4FAE-8942-BDECF5636F28}"/>
    <hyperlink ref="K698" r:id="rId61" xr:uid="{D46A53D8-3C5D-47C8-B90C-9372FB6572D3}"/>
    <hyperlink ref="K699" r:id="rId62" xr:uid="{B5085269-25EC-46E8-BA62-3D27B7CC6FC2}"/>
    <hyperlink ref="K700" r:id="rId63" xr:uid="{D9EAABDF-2B6D-418E-9106-30A57A63FA25}"/>
    <hyperlink ref="K701" r:id="rId64" xr:uid="{C62287BE-6FFD-4906-A13E-DA082896A790}"/>
    <hyperlink ref="K702" r:id="rId65" xr:uid="{229F65B3-883E-4CBC-98B2-A1B8917682DD}"/>
    <hyperlink ref="K686" r:id="rId66" xr:uid="{52D526CA-4367-449B-9991-9C1B756DC1AC}"/>
    <hyperlink ref="K703" r:id="rId67" xr:uid="{5195FF3A-C3FC-4481-8F61-ECC8ED3A6AAB}"/>
    <hyperlink ref="K704" r:id="rId68" xr:uid="{26D6D209-82E8-4BDC-BB3E-88B8E936A729}"/>
    <hyperlink ref="K513" r:id="rId69" xr:uid="{87203CBA-AD0A-4483-B558-F284961DCCAE}"/>
    <hyperlink ref="K707" r:id="rId70" xr:uid="{175A69DD-A5AB-48D7-A7F5-6D28868089D5}"/>
    <hyperlink ref="K710" r:id="rId71" xr:uid="{2CCAB6D3-883F-407F-AD86-38334AC3BAE6}"/>
    <hyperlink ref="K445" r:id="rId72" xr:uid="{51250CB9-395C-4864-B31C-4DF4731EF6A9}"/>
    <hyperlink ref="K234" r:id="rId73" xr:uid="{5F10AA9E-B07F-4A74-A472-1A94B3F2460E}"/>
    <hyperlink ref="K689" r:id="rId74" xr:uid="{0BD7AD49-EE94-40F3-8FC3-505413BDF3FE}"/>
    <hyperlink ref="K711" r:id="rId75" xr:uid="{8CCF465C-7072-4452-9F0D-E7ECF6F1F303}"/>
    <hyperlink ref="K714" r:id="rId76" xr:uid="{A4A4C559-2830-4D15-81A1-800943FFE9CA}"/>
    <hyperlink ref="K715" r:id="rId77" xr:uid="{1C2EF5AB-F56D-414A-BBBF-D65350D18A1F}"/>
    <hyperlink ref="K716" r:id="rId78" xr:uid="{76DC9794-A535-4B7C-A67B-526D0C26D240}"/>
    <hyperlink ref="K717" r:id="rId79" xr:uid="{82FED801-439F-40AD-95F8-94A68DE5CABB}"/>
    <hyperlink ref="K718" r:id="rId80" xr:uid="{3CA13C6F-41A6-4877-9B9F-10FF31F5930C}"/>
    <hyperlink ref="K719" r:id="rId81" xr:uid="{64B23C4A-0A0F-4A68-9A88-36CE0D6796C3}"/>
    <hyperlink ref="K720" r:id="rId82" xr:uid="{E0E02F3D-8794-4D06-8FED-06EC8AA69023}"/>
    <hyperlink ref="K722" r:id="rId83" xr:uid="{20352531-7263-448F-B083-5924DFCA34E3}"/>
    <hyperlink ref="K723" r:id="rId84" xr:uid="{44A38F48-EFAF-4E5B-A060-216BABE80AC3}"/>
    <hyperlink ref="K724" r:id="rId85" xr:uid="{9AAAFED2-468F-4D2C-8F44-11AC51556607}"/>
    <hyperlink ref="K726" r:id="rId86" xr:uid="{C7D427B9-D1EA-487D-94BC-1FB8076E690D}"/>
    <hyperlink ref="K729" r:id="rId87" xr:uid="{4F9600BB-6F9F-4F17-9DC3-6B27E927A81C}"/>
    <hyperlink ref="K727" r:id="rId88" xr:uid="{CD6B5A43-3160-4B1D-B4BE-6CA5FB9186B7}"/>
    <hyperlink ref="K732" r:id="rId89" xr:uid="{5C459A54-F8A7-4171-849D-8CB6B37E1A64}"/>
    <hyperlink ref="K733" r:id="rId90" xr:uid="{5CCFA9CD-2513-432B-A230-7CD3B5F8239F}"/>
    <hyperlink ref="K734" r:id="rId91" xr:uid="{9AA30CAA-389B-4885-98ED-50CBDA752022}"/>
    <hyperlink ref="K739" r:id="rId92" xr:uid="{8640769F-8198-4922-A95F-103FD2C27CDB}"/>
    <hyperlink ref="K740" r:id="rId93" xr:uid="{B192C76E-5CB2-4A42-9579-99AE3DD7B53D}"/>
    <hyperlink ref="K741" r:id="rId94" xr:uid="{62DA1BC5-6512-43B0-A991-E2DFC13BF054}"/>
    <hyperlink ref="K742" r:id="rId95" xr:uid="{9957FD51-7C98-4062-9EB8-31046160008C}"/>
    <hyperlink ref="K743" r:id="rId96" xr:uid="{CB423326-5738-4529-9E2B-352F0379B1A2}"/>
    <hyperlink ref="K744" r:id="rId97" xr:uid="{9ADEF311-54B7-4729-9CA1-FD0A1C0A8812}"/>
    <hyperlink ref="K748" r:id="rId98" xr:uid="{EEF49A0A-4231-41C9-A772-9FC901816346}"/>
    <hyperlink ref="K749" r:id="rId99" xr:uid="{FB3873D5-4CFC-43DE-9932-18CEFC540176}"/>
    <hyperlink ref="K750" r:id="rId100" xr:uid="{B08DC0D5-3145-41DE-8657-1365B92BCD7C}"/>
    <hyperlink ref="K751" r:id="rId101" xr:uid="{E83AB453-294D-4B1A-9C59-EC01CB3A64D8}"/>
    <hyperlink ref="K752" r:id="rId102" xr:uid="{75C8040B-1E7A-4E60-B569-882CB2C25474}"/>
    <hyperlink ref="K753" r:id="rId103" xr:uid="{2E439559-D1F7-4530-9230-2AB9B5B9D61D}"/>
    <hyperlink ref="K754" r:id="rId104" xr:uid="{171D9316-BCF8-47D3-A1B2-D3EC0BD4BB31}"/>
    <hyperlink ref="K758" r:id="rId105" xr:uid="{AC777B72-0DFD-4EA9-9CA6-A4FC6BC81ECD}"/>
    <hyperlink ref="K759" r:id="rId106" xr:uid="{B027D47B-F118-4A1C-BB22-9793C2FE42DA}"/>
    <hyperlink ref="K760" r:id="rId107" xr:uid="{9B6D404B-8FC2-4B34-A9D0-76195EB41E53}"/>
    <hyperlink ref="K762" r:id="rId108" xr:uid="{C2293515-93A2-4726-A5D7-F9D2B7430735}"/>
    <hyperlink ref="K763" r:id="rId109" xr:uid="{89571DAC-D607-4238-B810-3893C2F8A9A4}"/>
    <hyperlink ref="K766" r:id="rId110" xr:uid="{1C2A7984-BB1E-4EF0-9F42-320476D6676F}"/>
    <hyperlink ref="K764" r:id="rId111" xr:uid="{8C625B3B-358E-499D-95DA-B40F0BD2BDA1}"/>
    <hyperlink ref="K765" r:id="rId112" xr:uid="{1CEDF16A-B786-4655-842E-0BC969431149}"/>
    <hyperlink ref="K767" r:id="rId113" xr:uid="{EA89E20A-6743-406D-AEC6-F6A67E859A13}"/>
    <hyperlink ref="K769" r:id="rId114" xr:uid="{EC8F50E3-1DB8-4254-B0D8-182BA8DB82E6}"/>
    <hyperlink ref="K770" r:id="rId115" xr:uid="{488154E7-5694-4430-8063-F93AD351D5D3}"/>
    <hyperlink ref="K771" r:id="rId116" xr:uid="{AC521689-744B-4527-963D-45E188666A96}"/>
    <hyperlink ref="K772" r:id="rId117" xr:uid="{24B56A61-3C83-4ACB-ABB8-E03E0E936FAD}"/>
    <hyperlink ref="K773" r:id="rId118" xr:uid="{C72F72BA-7B36-451C-B798-8695261E6A02}"/>
    <hyperlink ref="K774" r:id="rId119" xr:uid="{F9F157B7-CEA4-41D6-A581-36760817B7EC}"/>
    <hyperlink ref="K775" r:id="rId120" xr:uid="{DEE46C89-2AD8-409F-B2C5-EC3ACC0DFBEB}"/>
    <hyperlink ref="K213" r:id="rId121" xr:uid="{C9199E09-74D8-48CF-B2B8-F37783F78618}"/>
    <hyperlink ref="K778:K779" r:id="rId122" display="thauane_nf@yahoo.com.br" xr:uid="{CB22922B-571C-4E00-A5B6-79B731665AFE}"/>
    <hyperlink ref="K780" r:id="rId123" xr:uid="{FC4C58C0-1569-4219-9C11-9BD5CB6B32BD}"/>
    <hyperlink ref="K781" r:id="rId124" xr:uid="{6624136D-AFBD-4831-BFE4-E9BB592921B9}"/>
    <hyperlink ref="K782" r:id="rId125" xr:uid="{B6E5251D-8D71-450F-811E-3DE59AF60F4E}"/>
    <hyperlink ref="K783" r:id="rId126" xr:uid="{1B90D9EA-5473-4397-B900-B7CBE1347778}"/>
    <hyperlink ref="K785" r:id="rId127" xr:uid="{4DEA5D24-3CEA-489F-9686-EAFC7F5934D2}"/>
    <hyperlink ref="K786" r:id="rId128" xr:uid="{E631194F-5455-47F5-A526-D96A0287DE6B}"/>
    <hyperlink ref="K790" r:id="rId129" xr:uid="{6E729F56-287A-4D5B-9D64-AB569D9300C4}"/>
    <hyperlink ref="K791" r:id="rId130" xr:uid="{75535527-BEB9-4CCA-BB94-C119956F6E84}"/>
    <hyperlink ref="K792" r:id="rId131" xr:uid="{353DFB02-DE79-487C-A15D-791877138F8B}"/>
    <hyperlink ref="K793" r:id="rId132" xr:uid="{2218D613-61B8-47F5-BC8E-A5AEDFD6342B}"/>
    <hyperlink ref="K794" r:id="rId133" xr:uid="{38CB1AAF-5551-40AD-AAF5-F4B288D7F1B4}"/>
    <hyperlink ref="K795" r:id="rId134" xr:uid="{DCE8EB07-5866-4473-8C9E-3415BA111777}"/>
    <hyperlink ref="K796" r:id="rId135" xr:uid="{7EAC07F0-D077-4C25-974D-EA6C46EF9063}"/>
    <hyperlink ref="K798" r:id="rId136" xr:uid="{3ED03088-256B-4D2E-BFE2-358C2491E9AF}"/>
    <hyperlink ref="K799" r:id="rId137" xr:uid="{5135568A-FA07-4887-92BA-0469081E2EB3}"/>
    <hyperlink ref="K800" r:id="rId138" xr:uid="{A54F9D6A-495A-4819-8803-ADDC66330329}"/>
    <hyperlink ref="K802" r:id="rId139" xr:uid="{B5D8A9A3-EE42-4BB5-88BD-85E969107DBF}"/>
    <hyperlink ref="K804" r:id="rId140" xr:uid="{62DB63CA-2912-44EE-BB3D-2A4026BE441D}"/>
    <hyperlink ref="K805" r:id="rId141" xr:uid="{EAD8318B-B79C-46F2-8987-B1E98F13C248}"/>
    <hyperlink ref="K810" r:id="rId142" xr:uid="{F43D5BC3-4874-4A05-BD85-0D215E8D5990}"/>
    <hyperlink ref="K812" r:id="rId143" xr:uid="{887FCBB5-A90E-45D8-B2C7-47C532F21D20}"/>
    <hyperlink ref="K813" r:id="rId144" xr:uid="{B5E34AAE-2FB7-4D0B-A661-B2E8A12EB778}"/>
    <hyperlink ref="K814" r:id="rId145" xr:uid="{85C2702D-8FEE-4D13-9A3C-3C7F3A9F98F1}"/>
    <hyperlink ref="K816" r:id="rId146" xr:uid="{8376B3D6-2DC0-4584-B114-16DDA590ECC4}"/>
    <hyperlink ref="K835" r:id="rId147" xr:uid="{AB01A208-7726-437F-9FFE-E2BD2137B54A}"/>
    <hyperlink ref="K463" r:id="rId148" xr:uid="{3A1E2EF7-F12A-401F-B723-F637D2541616}"/>
    <hyperlink ref="K851" r:id="rId149" xr:uid="{9AFC5594-0F20-4CCC-B7EC-A8D10FADF41A}"/>
    <hyperlink ref="K852" r:id="rId150" xr:uid="{65339DF1-E891-46F9-9653-F01147DD011A}"/>
    <hyperlink ref="K858" r:id="rId151" xr:uid="{67A871D8-79B2-4884-A0FC-7F99541582CF}"/>
    <hyperlink ref="K868" r:id="rId152" xr:uid="{7FC4CFB2-433D-44D5-983F-1BDCFEAF2C5C}"/>
    <hyperlink ref="K137" r:id="rId153" xr:uid="{8558FC8A-3342-422D-A429-5A7951B53CE4}"/>
    <hyperlink ref="K884" r:id="rId154" xr:uid="{ADC01FAE-DAF7-48BD-9D9F-03FFC561ACA8}"/>
    <hyperlink ref="K886" r:id="rId155" xr:uid="{DA5C46A1-3F8D-4675-8FBE-0751E0292993}"/>
    <hyperlink ref="K46" r:id="rId156" xr:uid="{7493E3FE-6B89-4FC1-8271-DE478CB04D56}"/>
    <hyperlink ref="K848" r:id="rId157" xr:uid="{B0DDFC9D-56A0-43C8-9DDE-B611E824AB3C}"/>
    <hyperlink ref="K902" r:id="rId158" xr:uid="{34F3F3DB-185F-479B-A5B6-E4D1CEFDCD3E}"/>
    <hyperlink ref="K621" r:id="rId159" xr:uid="{8B6E5995-74D8-4941-9F2B-6C2E42DA1878}"/>
    <hyperlink ref="K948" r:id="rId160" xr:uid="{9888D32A-A6EF-4A10-B8DA-A358FDE681DC}"/>
    <hyperlink ref="K670" r:id="rId161" xr:uid="{E2CBBD04-783E-4045-8D74-3A3DAB314FB0}"/>
    <hyperlink ref="K879" r:id="rId162" xr:uid="{A7AD8113-69DD-4E7C-A952-BB02E1644CEF}"/>
    <hyperlink ref="K329" r:id="rId163" xr:uid="{BDA79F6A-C4DB-4E61-8ED2-6EF197106643}"/>
    <hyperlink ref="K933" r:id="rId164" xr:uid="{D052B82F-C6E6-4CA6-9979-291534484458}"/>
    <hyperlink ref="K867" r:id="rId165" xr:uid="{694DB6D6-16DF-45AF-9196-92993342ECDC}"/>
    <hyperlink ref="K913" r:id="rId166" xr:uid="{3915A67F-E1A3-417E-AFF0-3AB543819368}"/>
    <hyperlink ref="K587" r:id="rId167" xr:uid="{126DFD78-E482-4192-9F60-B8DB508AD0B3}"/>
    <hyperlink ref="K585" r:id="rId168" xr:uid="{0CCAC2FD-6704-41B6-918D-B9026E56F16B}"/>
    <hyperlink ref="K825" r:id="rId169" xr:uid="{5422CB9C-D5CE-4F50-A7EE-BB383368909E}"/>
    <hyperlink ref="K994" r:id="rId170" xr:uid="{690C722A-CD34-480F-95AA-0D2ABE7AF772}"/>
    <hyperlink ref="K289" r:id="rId171" xr:uid="{A9E1D85D-1F4C-433F-B682-712819751E09}"/>
    <hyperlink ref="K598" r:id="rId172" xr:uid="{EA476BCD-BC1C-477E-AB06-F8827BE19B33}"/>
    <hyperlink ref="K551" r:id="rId173" xr:uid="{707842C1-DB84-45F5-BBAA-A8DD59607787}"/>
    <hyperlink ref="K181" r:id="rId174" xr:uid="{C382AF0A-1BFA-418A-9990-F23D9A572435}"/>
    <hyperlink ref="K182" r:id="rId175" xr:uid="{0CC0E8C1-819C-45E3-9C07-61A584C317E4}"/>
    <hyperlink ref="K157" r:id="rId176" xr:uid="{3FE61EA8-4F33-4B8A-977C-36B02B1B5868}"/>
    <hyperlink ref="K972" r:id="rId177" xr:uid="{0EE498DB-15A0-4E27-BE63-34D9377375D6}"/>
    <hyperlink ref="K935" r:id="rId178" xr:uid="{434BBD4D-2A0E-4380-8574-931D8D8E8550}"/>
    <hyperlink ref="K159" r:id="rId179" xr:uid="{3AB83A6B-4DCD-4517-B376-4209F84ABA99}"/>
    <hyperlink ref="K202" r:id="rId180" xr:uid="{4014D739-B765-4802-B735-DF6B74369C1C}"/>
    <hyperlink ref="K174" r:id="rId181" xr:uid="{D077B54E-379E-4856-8D53-9BEAA9F05C62}"/>
    <hyperlink ref="K897" r:id="rId182" xr:uid="{23C1962B-A1EE-4EF5-AE28-4A280CD40E1A}"/>
    <hyperlink ref="K337" r:id="rId183" xr:uid="{773D4A03-1427-4D19-BF05-193A1F91C53F}"/>
    <hyperlink ref="K855" r:id="rId184" xr:uid="{C6464B19-E28C-496B-B855-F51BB4A25328}"/>
    <hyperlink ref="K586" r:id="rId185" xr:uid="{1CA24CD9-DAB8-4622-9A79-C38880B6890F}"/>
    <hyperlink ref="K277" r:id="rId186" xr:uid="{3682625E-B0B5-4A23-A356-346495F1BAFA}"/>
    <hyperlink ref="K291" r:id="rId187" xr:uid="{7D2F6EB5-19F4-46CE-837F-F7C23464745A}"/>
    <hyperlink ref="K937" r:id="rId188" xr:uid="{2E71864B-6721-4503-8E09-F9B2D672132C}"/>
    <hyperlink ref="K194" r:id="rId189" xr:uid="{53052624-4517-4EEC-9317-99CCD0ECCDD0}"/>
    <hyperlink ref="K282" r:id="rId190" xr:uid="{8BF5C649-AB76-4AFE-B6A2-31F6C640A7FE}"/>
    <hyperlink ref="K283" r:id="rId191" xr:uid="{4F701325-5CED-4483-8187-EC79FB7E8BBA}"/>
    <hyperlink ref="K215" r:id="rId192" xr:uid="{056EB23B-824E-43B9-A4D0-3A05D2F96954}"/>
    <hyperlink ref="K424" r:id="rId193" xr:uid="{789E28BC-EFAB-4D10-8597-1E57D93AFB91}"/>
    <hyperlink ref="K820" r:id="rId194" xr:uid="{85AEA916-5DAF-480D-8699-370EA0EBA83F}"/>
    <hyperlink ref="K821" r:id="rId195" xr:uid="{0E0A006E-D2B8-40C6-B390-E57333060C4D}"/>
    <hyperlink ref="K830" r:id="rId196" xr:uid="{08F929FE-2617-4EBB-9F8C-819A9169C152}"/>
    <hyperlink ref="K453" r:id="rId197" xr:uid="{FD678047-B77A-4991-AA01-9386C0DFAE43}"/>
    <hyperlink ref="K454" r:id="rId198" xr:uid="{2D2A2CC6-F7A2-40EA-B0B0-7DCA1F49A14B}"/>
    <hyperlink ref="K929" r:id="rId199" xr:uid="{1131FAC0-6C3F-4F1E-945A-A088E1251C6A}"/>
    <hyperlink ref="K567" r:id="rId200" xr:uid="{D9A62C75-B4E2-4A11-9880-0DCE74E64F09}"/>
    <hyperlink ref="K121" r:id="rId201" xr:uid="{94062134-AD6F-49C3-B130-B53570A49A6B}"/>
    <hyperlink ref="K960" r:id="rId202" xr:uid="{E008F016-650D-45B1-8658-D863B1CD3E36}"/>
    <hyperlink ref="K11" r:id="rId203" xr:uid="{C50D6E98-E324-4717-869B-57D3E0B58701}"/>
    <hyperlink ref="K472" r:id="rId204" xr:uid="{716BFDD8-6B9C-48F0-85D0-55A6E4AE182F}"/>
    <hyperlink ref="K919" r:id="rId205" xr:uid="{727F15B1-A0A9-4147-98A7-251CC0D962C5}"/>
    <hyperlink ref="K625" r:id="rId206" xr:uid="{DC6A1788-87B4-4AFF-A554-ACA740A9C5FD}"/>
    <hyperlink ref="K942" r:id="rId207" xr:uid="{B98D5D47-0E7F-410E-B32F-3398A1388F4D}"/>
    <hyperlink ref="K956" r:id="rId208" xr:uid="{C612C1CA-0910-4CAA-A59A-655974478027}"/>
    <hyperlink ref="K617" r:id="rId209" xr:uid="{B7D76140-BD18-437B-88FF-4EAAB5C3AD89}"/>
    <hyperlink ref="K400" r:id="rId210" xr:uid="{16B7ACF6-5ABD-40CD-8AE3-40B6D568CE2C}"/>
    <hyperlink ref="K156" r:id="rId211" xr:uid="{B450A7AF-8A09-4122-A6B7-03CB3171F336}"/>
    <hyperlink ref="K102" r:id="rId212" xr:uid="{4D507D3D-972C-4964-B62C-FB0C601D383D}"/>
    <hyperlink ref="K268" r:id="rId213" xr:uid="{D57DE556-5E8F-4C52-9A8C-A97468E1B76E}"/>
    <hyperlink ref="K446" r:id="rId214" xr:uid="{AA60F7E8-6A40-4DD0-958E-FD6563F5977B}"/>
    <hyperlink ref="K417" r:id="rId215" xr:uid="{1D20CE28-411C-4BD7-920B-7EAFDBD0ED28}"/>
    <hyperlink ref="K365" r:id="rId216" xr:uid="{BCB52C78-352E-467F-AA34-C35A1DD13ED1}"/>
    <hyperlink ref="K953" r:id="rId217" xr:uid="{784239E1-30A3-4638-A76F-EDFA9D0E0354}"/>
    <hyperlink ref="K428" r:id="rId218" xr:uid="{B3C2C7F3-CBD1-4733-93D0-530121C977ED}"/>
    <hyperlink ref="K427" r:id="rId219" xr:uid="{7D8C422C-9CB5-43BB-877D-839EDDE51E30}"/>
    <hyperlink ref="K258" r:id="rId220" xr:uid="{CBDD0814-8597-440A-A334-6E852FB0E481}"/>
    <hyperlink ref="K98" r:id="rId221" xr:uid="{94763CFD-7123-4AC8-8B63-3AC1FBA10983}"/>
    <hyperlink ref="K466" r:id="rId222" xr:uid="{5D682615-0704-4D7F-A2D6-2223B9154A51}"/>
    <hyperlink ref="K398" r:id="rId223" xr:uid="{6B53E93D-509A-4F07-83F6-8FE72C050B39}"/>
    <hyperlink ref="K612" r:id="rId224" xr:uid="{DCA4310D-2A1F-4E7A-B248-731A53055EE3}"/>
    <hyperlink ref="K627" r:id="rId225" xr:uid="{08D112F1-01C9-4196-A375-711FFF4D0A65}"/>
    <hyperlink ref="K399" r:id="rId226" xr:uid="{AA66E1F3-32D0-402E-9B35-C11944CED870}"/>
    <hyperlink ref="K232" r:id="rId227" xr:uid="{3EED6449-6194-42E9-8964-709FEE15B82F}"/>
    <hyperlink ref="K968" r:id="rId228" xr:uid="{2D6C98FC-E1D7-460B-A90F-0BFC89F30D0E}"/>
    <hyperlink ref="K894" r:id="rId229" xr:uid="{02CF29F7-88D3-479C-862D-A76DA87BE665}"/>
    <hyperlink ref="K930" r:id="rId230" xr:uid="{B38C71A3-F59E-4B97-80C4-A6D4E40C25DA}"/>
    <hyperlink ref="K351" r:id="rId231" xr:uid="{9272DB2A-BB2B-42B6-B823-1EDAACE0E912}"/>
    <hyperlink ref="K874" r:id="rId232" xr:uid="{E21C4835-CFD8-4ECB-9F0E-1FC9A3F30C03}"/>
    <hyperlink ref="K776" r:id="rId233" xr:uid="{EEC66604-F251-4ED0-B66C-96AAAEF3B23E}"/>
    <hyperlink ref="K26" r:id="rId234" xr:uid="{AAFF9CDE-3951-458C-89C5-C62F75F32563}"/>
    <hyperlink ref="K599" r:id="rId235" xr:uid="{9C984DF5-6C78-4443-88FF-C9DB44041F1A}"/>
    <hyperlink ref="K271" r:id="rId236" xr:uid="{61D45698-8F82-4C92-B9D9-5967F7FD511B}"/>
    <hyperlink ref="K269" r:id="rId237" xr:uid="{A841CFF6-CBA7-446D-B69E-8841B074E1CA}"/>
    <hyperlink ref="K58" r:id="rId238" xr:uid="{0BE9951B-0A7C-453D-B415-CEA6BD01F6A1}"/>
    <hyperlink ref="K247" r:id="rId239" xr:uid="{3269743B-CDAE-4C6F-B321-F945E65798FD}"/>
    <hyperlink ref="K591" r:id="rId240" xr:uid="{5BAEE24D-69FD-4C2B-8674-430776C74D46}"/>
    <hyperlink ref="K838" r:id="rId241" xr:uid="{D1A7B31D-19B6-4259-A6F2-79E28EEF2031}"/>
    <hyperlink ref="K936" r:id="rId242" xr:uid="{D02851A0-1764-494D-A4A1-C0E780C623D2}"/>
    <hyperlink ref="K18" r:id="rId243" xr:uid="{35DFEF0E-D77D-42FE-8C60-363322C30FA4}"/>
    <hyperlink ref="K871" r:id="rId244" xr:uid="{E7010EB4-3EA9-4C99-AC3B-2DFD9C9541AC}"/>
    <hyperlink ref="K514" r:id="rId245" xr:uid="{6CBF64FA-6E9A-4D56-B084-9089E9B10579}"/>
    <hyperlink ref="K836" r:id="rId246" xr:uid="{05DA3116-8E8A-49E6-BA1F-83D0231C4DE1}"/>
    <hyperlink ref="K990" r:id="rId247" xr:uid="{50C08FBB-26D1-491A-95F8-E31644F1D38D}"/>
    <hyperlink ref="K987" r:id="rId248" xr:uid="{1E6E051F-28F4-4ACC-9BB2-7FCBEA8B3372}"/>
    <hyperlink ref="K991" r:id="rId249" xr:uid="{81DF389B-59A3-42FC-BB4D-6F8BB2840B5E}"/>
    <hyperlink ref="K1003" r:id="rId250" xr:uid="{5728BD9E-9FE8-40A4-913E-BCA78489A823}"/>
    <hyperlink ref="K1092" r:id="rId251" xr:uid="{82227712-CE17-495A-85C4-751DEBF7A930}"/>
    <hyperlink ref="K1053" r:id="rId252" xr:uid="{A3F6CF5E-F593-4397-8E18-E85F2C476159}"/>
    <hyperlink ref="K1016" r:id="rId253" xr:uid="{055FC1AF-F04F-49EF-A954-EFBE22194EB4}"/>
    <hyperlink ref="K1088" r:id="rId254" xr:uid="{68197983-07BE-428E-ABFA-DB9171276D48}"/>
    <hyperlink ref="K1045" r:id="rId255" xr:uid="{53DCE529-7720-4658-A6C2-DC9FADB0960F}"/>
    <hyperlink ref="K1074" r:id="rId256" xr:uid="{4D3D5D04-62B2-4477-ACDF-C8F9E6C2A3AD}"/>
    <hyperlink ref="K1077" r:id="rId257" xr:uid="{A8212D09-DC06-4296-A3E6-32C2B11F9ABA}"/>
    <hyperlink ref="K1079" r:id="rId258" xr:uid="{59F1C756-F4D9-4389-AA4D-56E573FB3C78}"/>
    <hyperlink ref="K1028" r:id="rId259" xr:uid="{4F6B7532-2443-4826-8E00-EDCE20574C41}"/>
    <hyperlink ref="K1068" r:id="rId260" xr:uid="{0EB05AE8-1B14-4CFC-B3CF-2EDAC1091B20}"/>
    <hyperlink ref="K1044" r:id="rId261" xr:uid="{BDF4615D-6E65-45C0-BF1E-438A886D17FD}"/>
    <hyperlink ref="K1018" r:id="rId262" xr:uid="{5B49CCBA-7553-4142-A7E4-9572D3F09EFB}"/>
    <hyperlink ref="K1004" r:id="rId263" xr:uid="{5684561F-4F34-454C-81E3-7FD4E03E1E9A}"/>
    <hyperlink ref="K1002" r:id="rId264" xr:uid="{0751E240-6F4E-4373-80DE-B2B5F38EF45E}"/>
    <hyperlink ref="K305" r:id="rId265" display="lemoss21@yahoo.com.br" xr:uid="{4907BA09-649B-4961-936E-5603F607B6DB}"/>
    <hyperlink ref="K1097" r:id="rId266" xr:uid="{D761977F-C2D1-4AE7-BF65-186B69F117E3}"/>
    <hyperlink ref="K1105" r:id="rId267" xr:uid="{3DA6B215-9716-41D4-BEDE-A817F55B7E0F}"/>
    <hyperlink ref="K1118" r:id="rId268" xr:uid="{E7CEA6FC-6F06-4AAE-BA92-98F3B1425BCE}"/>
    <hyperlink ref="K1106" r:id="rId269" xr:uid="{00164C17-D2A5-4B40-8282-9FC5B5152998}"/>
    <hyperlink ref="K1122" r:id="rId270" xr:uid="{5A88EF98-3745-47D0-8EA9-253A3017DF80}"/>
    <hyperlink ref="K1123" r:id="rId271" xr:uid="{90388BB7-5EEF-49A4-8AC3-E25115FF3C29}"/>
    <hyperlink ref="K1140" r:id="rId272" xr:uid="{5F31C1C9-87D4-4F6D-AED1-F6510A6F02CE}"/>
    <hyperlink ref="K1141" r:id="rId273" xr:uid="{5248D422-85C6-4923-80BB-184C1DCAAD48}"/>
    <hyperlink ref="K1152" r:id="rId274" xr:uid="{A229140C-6AF2-4F8F-80AB-83CF6FFDE3BC}"/>
    <hyperlink ref="K1151" r:id="rId275" xr:uid="{96A66487-3710-478B-9602-CAE164E05008}"/>
    <hyperlink ref="K1161" r:id="rId276" xr:uid="{DE029EC1-4116-4F9E-BDCB-C36C5AD1CB17}"/>
    <hyperlink ref="K1175" r:id="rId277" xr:uid="{8FF21CE0-9C2B-4FC2-BC4D-2378254B9982}"/>
    <hyperlink ref="K1193" r:id="rId278" xr:uid="{7EF80930-B55A-4951-BFB3-DA43A112F73A}"/>
    <hyperlink ref="K1179" r:id="rId279" xr:uid="{ED06840B-C4CD-44A6-B310-63194E539DAC}"/>
    <hyperlink ref="K1174" r:id="rId280" xr:uid="{1A94A99B-7A54-42FB-80D9-F4C32889FAF6}"/>
    <hyperlink ref="K1189" r:id="rId281" xr:uid="{8BA5DA4D-53EB-47BF-987F-15D301809DE3}"/>
    <hyperlink ref="K1222" r:id="rId282" xr:uid="{B615D7F0-D196-4701-A30B-DE41561FB991}"/>
    <hyperlink ref="K1209" r:id="rId283" xr:uid="{6DB1F1DF-DF91-4112-B40C-111FA3EB92C7}"/>
    <hyperlink ref="K1206" r:id="rId284" xr:uid="{03D55C7C-4A90-4217-A362-B984738CEAC5}"/>
    <hyperlink ref="K1200" r:id="rId285" xr:uid="{454D2428-EC2A-427E-9DF1-AE6FA6E7785F}"/>
    <hyperlink ref="K1198" r:id="rId286" xr:uid="{2CFDC026-8CF1-4778-B2E0-A3523A415B2C}"/>
    <hyperlink ref="K1187" r:id="rId287" xr:uid="{267D8A73-6954-4E51-B7C3-D933BF01C9A7}"/>
    <hyperlink ref="K1190" r:id="rId288" xr:uid="{1A15D3EF-EF14-4121-99AA-90A4531D7535}"/>
    <hyperlink ref="K1191" r:id="rId289" xr:uid="{B23430C9-223F-48CE-9E60-E254F4DD657C}"/>
    <hyperlink ref="K1192" r:id="rId290" xr:uid="{62BA6BA1-DF83-456A-90BC-DC778F131154}"/>
    <hyperlink ref="K1197" r:id="rId291" xr:uid="{A046F978-66AB-471E-A1D1-783821B9DCA2}"/>
    <hyperlink ref="K1196" r:id="rId292" xr:uid="{6F9C9574-E5A4-4720-94AE-209217128B4F}"/>
    <hyperlink ref="K1247:K1248" r:id="rId293" display="LEONARDOCGRANJA@GMAIL.COM" xr:uid="{F9648A2A-45D4-48B5-8709-FD86713D1508}"/>
    <hyperlink ref="K1188" r:id="rId294" xr:uid="{20D1F57D-EF59-4469-8D82-39BA2E304000}"/>
    <hyperlink ref="K1178" r:id="rId295" xr:uid="{3AF0CC04-1423-4A1B-9F51-A291BE37C282}"/>
    <hyperlink ref="K1163" r:id="rId296" xr:uid="{F816827C-3E20-4006-B274-B2DA6F4D54A4}"/>
    <hyperlink ref="K1157" r:id="rId297" xr:uid="{301C5E79-EDE6-4497-A528-39D88C2642AC}"/>
    <hyperlink ref="K1133" r:id="rId298" xr:uid="{D4A396B3-B645-40F0-9F88-7E3354FB55B0}"/>
    <hyperlink ref="K1005" r:id="rId299" xr:uid="{BA71B0B3-BAEC-405C-A2A5-00C63FCA6D06}"/>
    <hyperlink ref="K1006" r:id="rId300" xr:uid="{3D826CA0-7C8C-433C-B9ED-77B409847DC5}"/>
    <hyperlink ref="K1013" r:id="rId301" xr:uid="{4193BA36-5FEC-4FA7-B6AD-A4F52E3C3F5F}"/>
    <hyperlink ref="K1025" r:id="rId302" xr:uid="{1940358B-765A-4CD6-9FCF-BB89EA5B88E5}"/>
    <hyperlink ref="K1032" r:id="rId303" xr:uid="{C1264E57-263D-430D-AE4A-70242DB87FC7}"/>
    <hyperlink ref="K1035" r:id="rId304" xr:uid="{AFD341F1-1CB1-46A0-9079-20EEB913DF80}"/>
    <hyperlink ref="K1080" r:id="rId305" xr:uid="{3DB40DA4-A06B-4770-B076-E883A9FE7939}"/>
    <hyperlink ref="K1081" r:id="rId306" xr:uid="{F04BE5A3-7EB9-44BB-992D-948F5F063515}"/>
    <hyperlink ref="K1090" r:id="rId307" xr:uid="{B90488E6-ED87-49CA-85EC-39AAAFF305EE}"/>
    <hyperlink ref="K1093" r:id="rId308" xr:uid="{793E3A72-6A7D-43B3-AD20-378C96A7E384}"/>
    <hyperlink ref="K1059" r:id="rId309" xr:uid="{95213F7C-B843-43E3-9B6B-620BED7C647C}"/>
    <hyperlink ref="K995" r:id="rId310" xr:uid="{DD5D4948-B443-4CEC-A118-2AE2971FC175}"/>
    <hyperlink ref="K582" r:id="rId311" xr:uid="{B5FF87C8-1FD2-4A0A-95D1-0217BF478608}"/>
    <hyperlink ref="K903" r:id="rId312" xr:uid="{C000C72A-F2CB-41F2-A471-8F5B1B44CF2B}"/>
    <hyperlink ref="K521" r:id="rId313" xr:uid="{86FA7E16-1839-4829-85C4-24C6AB0F087B}"/>
    <hyperlink ref="K677" r:id="rId314" xr:uid="{F9444FBC-2C17-44B3-B1E6-D8BBC88F7AF7}"/>
    <hyperlink ref="K579" r:id="rId315" xr:uid="{4772FBC6-7296-493B-8C0C-26C7A2A24E17}"/>
    <hyperlink ref="K572" r:id="rId316" xr:uid="{8832336A-D2E5-49C9-812E-443919D9EC01}"/>
    <hyperlink ref="K1127" r:id="rId317" xr:uid="{857DDF99-D414-4447-BB83-B30563B88107}"/>
    <hyperlink ref="K1095" r:id="rId318" xr:uid="{D866F66C-E133-4178-A5DF-B249D6174384}"/>
    <hyperlink ref="K1094" r:id="rId319" xr:uid="{B2404648-C68A-423F-A906-7E251FB014F2}"/>
    <hyperlink ref="K636" r:id="rId320" xr:uid="{923F9028-6455-492E-8F73-7EB99EB609CA}"/>
    <hyperlink ref="K856" r:id="rId321" xr:uid="{BA402B81-6DD8-4356-9187-71A64458578C}"/>
    <hyperlink ref="K965" r:id="rId322" xr:uid="{D20624B8-5C26-4E9A-AFE0-2073B7C7436E}"/>
    <hyperlink ref="K984" r:id="rId323" xr:uid="{70DEA5A6-5B69-407B-ADB3-1B16F9569F83}"/>
    <hyperlink ref="K974" r:id="rId324" xr:uid="{57F0F1B3-A2A2-4DFD-854F-C58D76A8FF1A}"/>
    <hyperlink ref="K969" r:id="rId325" xr:uid="{58981A25-781C-4BCD-B6DF-002D9631D398}"/>
    <hyperlink ref="K797" r:id="rId326" xr:uid="{5F215DA9-E3E7-4A79-8B9C-DB468457A4AB}"/>
    <hyperlink ref="K896" r:id="rId327" xr:uid="{D7EF3DE5-A204-4DE1-8771-1889022632C4}"/>
    <hyperlink ref="K850" r:id="rId328" xr:uid="{CC9260F9-57A8-4E63-BEF4-81015B965438}"/>
    <hyperlink ref="K844" r:id="rId329" xr:uid="{B33AF984-3159-420C-9D7B-B06D8F681BCB}"/>
    <hyperlink ref="K806" r:id="rId330" xr:uid="{5D3F3362-4C5E-45E4-87B8-5166FEB10518}"/>
    <hyperlink ref="K788" r:id="rId331" xr:uid="{96ADD137-C23B-4436-B913-3F730DE278CF}"/>
    <hyperlink ref="K784" r:id="rId332" xr:uid="{34250C92-A926-4171-BF40-3949912932B8}"/>
    <hyperlink ref="K768" r:id="rId333" xr:uid="{BE9DA41F-4B16-4B5C-9237-7C2E94ABE2FE}"/>
    <hyperlink ref="K761" r:id="rId334" xr:uid="{97511FF9-9706-434D-9BBB-163E6185569A}"/>
    <hyperlink ref="K756" r:id="rId335" xr:uid="{DD5C6C1F-CAA5-429C-A988-A021DB77991F}"/>
    <hyperlink ref="K755" r:id="rId336" xr:uid="{75D74C13-3C52-4204-A4A4-FA40DAD8A92D}"/>
    <hyperlink ref="K746" r:id="rId337" xr:uid="{66BACA65-2EBD-46E3-AF66-ADDB9422E32E}"/>
    <hyperlink ref="K730" r:id="rId338" xr:uid="{83293723-A6AF-4ADB-A328-3114E427F219}"/>
    <hyperlink ref="K728" r:id="rId339" xr:uid="{621E1A5A-0BC4-4A7C-A103-A55B41747A78}"/>
    <hyperlink ref="K709" r:id="rId340" xr:uid="{69C187DC-2FF1-4B3C-95A2-5F368081487B}"/>
    <hyperlink ref="K679" r:id="rId341" xr:uid="{A34147B7-8A89-4820-B382-387E40D90F0D}"/>
    <hyperlink ref="K678" r:id="rId342" xr:uid="{91B233A4-41B4-4BEC-BF09-2F01805D515A}"/>
    <hyperlink ref="K647" r:id="rId343" xr:uid="{5A8930F7-70DC-4169-81FF-EB46E50D4AC9}"/>
    <hyperlink ref="K639" r:id="rId344" xr:uid="{6087A6E6-10DD-4EA4-8908-471A73C17003}"/>
    <hyperlink ref="K638" r:id="rId345" xr:uid="{9872B735-0071-479B-B466-B97346E4C08F}"/>
    <hyperlink ref="K501" r:id="rId346" xr:uid="{B13FA875-D4CD-4E9A-882C-BC9C96C23288}"/>
    <hyperlink ref="K534" r:id="rId347" xr:uid="{3F7DCD85-0038-4752-AD9F-A87585D54DBA}"/>
    <hyperlink ref="K1250" r:id="rId348" xr:uid="{2194C6C6-BEE0-4703-90E0-E44A57165670}"/>
    <hyperlink ref="K1232" r:id="rId349" xr:uid="{32AE045E-A80F-4F2F-92E9-B3BC6A05237B}"/>
    <hyperlink ref="K226" r:id="rId350" xr:uid="{49FAB81F-F0F9-49C5-8033-1B09CDA38DBD}"/>
    <hyperlink ref="K630" r:id="rId351" xr:uid="{994F1C22-3D02-441C-9F7C-F0205F3AE9C2}"/>
    <hyperlink ref="K200" r:id="rId352" xr:uid="{56CC85AE-FA2A-42CF-B3EB-CD4AB5A8B9FD}"/>
    <hyperlink ref="K866" r:id="rId353" xr:uid="{184180FF-76D6-4A6F-8195-8A006FF33365}"/>
    <hyperlink ref="K504" r:id="rId354" xr:uid="{79782205-CB0E-4AC0-B20C-0D3F9F7A3ADE}"/>
    <hyperlink ref="K845" r:id="rId355" xr:uid="{8E04A238-59B3-4524-AD36-2A0ECB082053}"/>
    <hyperlink ref="K1253" r:id="rId356" xr:uid="{868F3ADC-27B2-48CD-B9AF-A2EB30A9CC50}"/>
    <hyperlink ref="K895" r:id="rId357" xr:uid="{7D9A799F-F322-42E8-ADFA-9BFCA5DDFF95}"/>
    <hyperlink ref="K1185" r:id="rId358" xr:uid="{6F9651E1-5AB4-4057-AD51-E6E8C5832094}"/>
    <hyperlink ref="K1184" r:id="rId359" xr:uid="{763EDBB0-770F-4AC3-BF71-5AB9434C81FF}"/>
    <hyperlink ref="K1261" r:id="rId360" xr:uid="{277AF78D-FDDB-40C4-92DC-820D589A5528}"/>
    <hyperlink ref="K1251" r:id="rId361" xr:uid="{B4DF26ED-3167-4586-91D1-ADF47D014A6D}"/>
    <hyperlink ref="K1183" r:id="rId362" xr:uid="{C7107DF7-25B9-4BC3-9CA7-E2C785FF70C4}"/>
    <hyperlink ref="K1265" r:id="rId363" xr:uid="{8145722F-D7DA-4E9D-A62C-544BCBFD68FF}"/>
    <hyperlink ref="K1267" r:id="rId364" xr:uid="{CD7B778F-F931-4378-81E2-5AB9EC5A37AC}"/>
    <hyperlink ref="K1283" r:id="rId365" xr:uid="{497BD244-FCB3-44B8-93AC-CFEE4D2B9C5A}"/>
    <hyperlink ref="K1284" r:id="rId366" xr:uid="{42CDD7C1-F545-419B-AA4E-64CD1BF2F23E}"/>
    <hyperlink ref="K1285" r:id="rId367" xr:uid="{FAFC9103-C4A3-4968-80AD-D2390EB7E084}"/>
    <hyperlink ref="K224" r:id="rId368" xr:uid="{14AAC35B-204F-4105-B2DC-7D7754B5028A}"/>
    <hyperlink ref="K666" r:id="rId369" xr:uid="{074F6B87-B8A5-444E-BAAF-FEE8BE42F525}"/>
    <hyperlink ref="K837" r:id="rId370" xr:uid="{50151487-ADB4-44F9-97D7-FDE4C73C1B3E}"/>
    <hyperlink ref="K839" r:id="rId371" xr:uid="{51CE6FF5-1A98-455D-8332-F8DACDADAEFD}"/>
    <hyperlink ref="K1293" r:id="rId372" xr:uid="{D42B7ED3-30CD-4876-98E6-57642E5E759C}"/>
    <hyperlink ref="K998" r:id="rId373" xr:uid="{6AFF572C-47CA-4A74-9E15-A38E669ED053}"/>
    <hyperlink ref="K265" r:id="rId374" xr:uid="{C3DDD6EE-8712-4CE3-8035-9D1C48F021B2}"/>
    <hyperlink ref="K1300" r:id="rId375" xr:uid="{FA820401-5FFE-4DD4-9E6E-1C38268C58D5}"/>
    <hyperlink ref="K1301" r:id="rId376" xr:uid="{935BAA9D-F886-4EE4-BE6C-5D0A34D2A1E9}"/>
    <hyperlink ref="K1302" r:id="rId377" xr:uid="{885B6968-20B7-4CE1-BC08-51FA0691EC9E}"/>
    <hyperlink ref="K1227" r:id="rId378" xr:uid="{AFF8161E-7DC2-4B49-B990-2130DE151450}"/>
    <hyperlink ref="K1305" r:id="rId379" xr:uid="{8EDA7E28-406B-4E09-9C63-11BE451D7BF6}"/>
    <hyperlink ref="K1238" r:id="rId380" xr:uid="{50C94A60-EB7A-42AF-A042-9E8A542826FB}"/>
    <hyperlink ref="K1313" r:id="rId381" xr:uid="{391171B5-AEBF-4282-97DE-01E972693917}"/>
    <hyperlink ref="K673" r:id="rId382" display="administrativo@sixhospitalar.com.br" xr:uid="{86BD3A7F-3EFD-49FB-B300-1AAEBB14677A}"/>
    <hyperlink ref="K713" r:id="rId383" xr:uid="{ADA9C911-3A0D-47E1-87B6-C72512099665}"/>
    <hyperlink ref="K1271" r:id="rId384" xr:uid="{2B779CFA-398E-4E22-92D1-41BE2C76F0FE}"/>
    <hyperlink ref="K1323" r:id="rId385" xr:uid="{F8843E1C-645F-40DB-8756-6DAFF5EB4352}"/>
    <hyperlink ref="K1150" r:id="rId386" xr:uid="{243FA29E-82C6-49BB-87C2-B63A6B88D1F1}"/>
    <hyperlink ref="K993" r:id="rId387" xr:uid="{A617EB71-12ED-41A2-BDA7-7A8AAC7E4EA2}"/>
    <hyperlink ref="K854" r:id="rId388" xr:uid="{42492DE2-8B15-40F2-84E9-3838265C43A6}"/>
    <hyperlink ref="K1260" r:id="rId389" xr:uid="{5BF8A239-DE75-4305-BA2A-8E83957B16C7}"/>
    <hyperlink ref="K1280" r:id="rId390" xr:uid="{FCD665CB-3023-44E5-A5F2-73A5D5481D34}"/>
    <hyperlink ref="K1233" r:id="rId391" xr:uid="{51FA0828-4FD4-409D-9514-5611A263DBA9}"/>
    <hyperlink ref="K1165" r:id="rId392" xr:uid="{D868026A-CB8B-4A3C-BEDA-7F38C04D5368}"/>
    <hyperlink ref="K82" r:id="rId393" xr:uid="{A6707524-A545-483D-8C9C-2B6AE03EFED5}"/>
    <hyperlink ref="K79" r:id="rId394" xr:uid="{F4435BB3-FF1A-4BDF-A21C-BF7AF74A1F8C}"/>
    <hyperlink ref="K363" r:id="rId395" xr:uid="{66CDC612-770B-4DB0-8455-98B827F1F9B7}"/>
    <hyperlink ref="K164" r:id="rId396" xr:uid="{69C7B6DB-7854-4930-854F-E1ED4771124D}"/>
    <hyperlink ref="K130" r:id="rId397" xr:uid="{05B6F35A-5E66-484F-8F7E-6CAC3E5D700E}"/>
    <hyperlink ref="K251" r:id="rId398" xr:uid="{875D7542-68AB-40B3-A0CD-69179426FDBC}"/>
    <hyperlink ref="K252" r:id="rId399" xr:uid="{C5A95378-FF1E-407E-8ACA-3C890783BEED}"/>
    <hyperlink ref="K1246" r:id="rId400" xr:uid="{F001F83A-15BC-419A-9878-DFFC19768E1E}"/>
    <hyperlink ref="K1335" r:id="rId401" xr:uid="{ACA7ADA2-ACC4-4017-80D2-7BA81947E7C8}"/>
    <hyperlink ref="K1353" r:id="rId402" xr:uid="{2E09D7CA-000F-4325-9DB6-A739B092D916}"/>
    <hyperlink ref="K926" r:id="rId403" xr:uid="{6F8BCF79-D989-4595-A79E-50D143A19D25}"/>
    <hyperlink ref="K28" r:id="rId404" xr:uid="{5BA81890-F979-4AB3-82BD-E4A806F08A09}"/>
    <hyperlink ref="K1362" r:id="rId405" xr:uid="{BF71D8E4-860F-459B-86E9-B609E8AEFF05}"/>
    <hyperlink ref="K1054" r:id="rId406" xr:uid="{EFBBD1BF-C211-468B-916B-FEC7F02E4FAF}"/>
    <hyperlink ref="K1254" r:id="rId407" xr:uid="{9AB48E20-9E63-4237-9B8D-9AAB24E4CA63}"/>
    <hyperlink ref="K1149" r:id="rId408" xr:uid="{FA010186-562B-4287-B4A8-E3EAC32A6E19}"/>
    <hyperlink ref="K1241" r:id="rId409" xr:uid="{4EDB63B8-1054-46AC-9568-5C0E352C094D}"/>
    <hyperlink ref="K1318" r:id="rId410" xr:uid="{63F17287-B0E2-463E-8F40-6091C078E541}"/>
    <hyperlink ref="K1315" r:id="rId411" xr:uid="{79595A09-05DD-4EF2-BECE-DBF73E274E2D}"/>
    <hyperlink ref="K1314" r:id="rId412" xr:uid="{6D62449F-67C5-4F8E-9C6B-6B047955701A}"/>
    <hyperlink ref="K1369" r:id="rId413" xr:uid="{02BF33D3-36A8-4340-A3B7-6B72E1533EEB}"/>
    <hyperlink ref="K1373" r:id="rId414" xr:uid="{74BE39B2-232A-4DFC-92CE-F5624B42F297}"/>
    <hyperlink ref="K1375" r:id="rId415" xr:uid="{0B51128F-0C01-4EBA-A45E-95334E52CB6C}"/>
    <hyperlink ref="K1384" r:id="rId416" xr:uid="{133AB1AC-A162-43F2-B240-CD067312BF94}"/>
    <hyperlink ref="K1388" r:id="rId417" xr:uid="{83A84355-F0D5-4FB6-B88E-3A7B84231B5C}"/>
    <hyperlink ref="K827" r:id="rId418" xr:uid="{23E136B5-6CB7-48E2-ADE0-43105659515C}"/>
    <hyperlink ref="K1344" r:id="rId419" xr:uid="{A1A507A8-666B-43A4-BB79-562824E791D8}"/>
    <hyperlink ref="K1349" r:id="rId420" xr:uid="{FCE69D90-89EE-4879-AB14-F8BECF329F06}"/>
    <hyperlink ref="K1202" r:id="rId421" xr:uid="{4EC7D84C-5FB9-43B8-A1BC-231924AE6475}"/>
    <hyperlink ref="K571" r:id="rId422" xr:uid="{BBDEE251-0916-407F-AE8D-435C6BDD44D4}"/>
    <hyperlink ref="K1194" r:id="rId423" xr:uid="{9C3529E6-CF86-46E1-9A76-E195C59A048B}"/>
    <hyperlink ref="K26" r:id="rId424" display="murillom40@hotmail.com" xr:uid="{F20DAD4B-AC89-4530-8B06-73731DA87995}"/>
    <hyperlink ref="K84" r:id="rId425" xr:uid="{6C197726-86C4-40C6-AFFA-943E21058F23}"/>
    <hyperlink ref="K1126" r:id="rId426" xr:uid="{8784044D-A826-40A7-84DF-49D1C28DF28D}"/>
    <hyperlink ref="K672" r:id="rId427" xr:uid="{9BEF1937-D9F2-4C41-AD19-85DC42E81215}"/>
    <hyperlink ref="K881" r:id="rId428" xr:uid="{205EDB47-851D-4E22-ACAD-D643139708EC}"/>
    <hyperlink ref="K160" r:id="rId429" xr:uid="{861245A8-C471-4473-A78F-547D68B93EC0}"/>
    <hyperlink ref="K1420" r:id="rId430" xr:uid="{BA5A300D-8313-4779-9596-D46B7C5AAB01}"/>
    <hyperlink ref="K1406" r:id="rId431" xr:uid="{E61D49A3-4921-4BE8-B194-449A7C455EC0}"/>
    <hyperlink ref="K1428" r:id="rId432" xr:uid="{C233CB06-E762-4A79-99B6-F44B24510EBE}"/>
    <hyperlink ref="K1422" r:id="rId433" xr:uid="{17F523FF-E716-4E5E-B10F-72EA12E24EBE}"/>
    <hyperlink ref="K1408" r:id="rId434" xr:uid="{7B52B921-3D1B-43D1-8A17-1878501346E9}"/>
    <hyperlink ref="K1415" r:id="rId435" xr:uid="{FB83C5E2-A43E-4D78-B3CA-E901603D3D00}"/>
    <hyperlink ref="K1414" r:id="rId436" xr:uid="{9DED8AE1-3EFA-4332-91CE-B7E16E06F25D}"/>
  </hyperlinks>
  <pageMargins left="0.511811024" right="0.511811024" top="0.78740157499999996" bottom="0.78740157499999996" header="0.31496062000000002" footer="0.31496062000000002"/>
  <pageSetup paperSize="9" orientation="portrait" verticalDpi="300" r:id="rId437"/>
  <legacyDrawing r:id="rId438"/>
  <tableParts count="1">
    <tablePart r:id="rId439"/>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F6747-1644-4210-9F35-2FDECFB3748A}">
  <dimension ref="A1:D14"/>
  <sheetViews>
    <sheetView workbookViewId="0">
      <selection activeCell="A2" sqref="A2"/>
    </sheetView>
  </sheetViews>
  <sheetFormatPr defaultRowHeight="14.4" x14ac:dyDescent="0.3"/>
  <cols>
    <col min="1" max="1" width="42.88671875" bestFit="1" customWidth="1"/>
    <col min="2" max="2" width="18.33203125" bestFit="1" customWidth="1"/>
    <col min="3" max="3" width="12" style="200" customWidth="1"/>
    <col min="4" max="4" width="12.33203125" customWidth="1"/>
  </cols>
  <sheetData>
    <row r="1" spans="1:4" x14ac:dyDescent="0.3">
      <c r="A1" s="199" t="s">
        <v>8367</v>
      </c>
      <c r="B1" s="199" t="s">
        <v>8366</v>
      </c>
      <c r="C1" s="199" t="s">
        <v>8455</v>
      </c>
      <c r="D1" s="199" t="s">
        <v>8459</v>
      </c>
    </row>
    <row r="2" spans="1:4" x14ac:dyDescent="0.3">
      <c r="A2" t="s">
        <v>2001</v>
      </c>
      <c r="B2" t="s">
        <v>4280</v>
      </c>
      <c r="C2" s="200">
        <v>0.92310000000000003</v>
      </c>
      <c r="D2" s="200">
        <v>1.034</v>
      </c>
    </row>
    <row r="3" spans="1:4" x14ac:dyDescent="0.3">
      <c r="A3" t="s">
        <v>2465</v>
      </c>
      <c r="B3" t="s">
        <v>4320</v>
      </c>
      <c r="C3" s="200">
        <v>1.1626000000000001</v>
      </c>
      <c r="D3" s="200">
        <v>1.1207</v>
      </c>
    </row>
    <row r="4" spans="1:4" x14ac:dyDescent="0.3">
      <c r="A4" t="s">
        <v>8457</v>
      </c>
      <c r="B4" s="27" t="s">
        <v>3060</v>
      </c>
      <c r="C4" s="27" t="s">
        <v>3060</v>
      </c>
      <c r="D4" s="27" t="s">
        <v>3060</v>
      </c>
    </row>
    <row r="5" spans="1:4" x14ac:dyDescent="0.3">
      <c r="A5" t="s">
        <v>3572</v>
      </c>
      <c r="B5" t="s">
        <v>5558</v>
      </c>
      <c r="C5" s="200">
        <v>1.0239</v>
      </c>
      <c r="D5" s="200">
        <v>1.0852999999999999</v>
      </c>
    </row>
    <row r="6" spans="1:4" x14ac:dyDescent="0.3">
      <c r="A6" t="s">
        <v>8458</v>
      </c>
      <c r="B6" s="27" t="s">
        <v>3060</v>
      </c>
      <c r="C6" s="27" t="s">
        <v>3060</v>
      </c>
      <c r="D6" s="27" t="s">
        <v>3060</v>
      </c>
    </row>
    <row r="7" spans="1:4" x14ac:dyDescent="0.3">
      <c r="A7" t="s">
        <v>3578</v>
      </c>
      <c r="B7" t="s">
        <v>8460</v>
      </c>
      <c r="C7" s="200">
        <v>0.98620000000000008</v>
      </c>
      <c r="D7" s="200">
        <v>1.0757000000000001</v>
      </c>
    </row>
    <row r="8" spans="1:4" x14ac:dyDescent="0.3">
      <c r="A8" t="s">
        <v>930</v>
      </c>
      <c r="B8" t="s">
        <v>932</v>
      </c>
      <c r="C8" s="200">
        <v>1.2203999999999999</v>
      </c>
      <c r="D8" s="200">
        <v>1.1626000000000001</v>
      </c>
    </row>
    <row r="9" spans="1:4" x14ac:dyDescent="0.3">
      <c r="A9" t="s">
        <v>3598</v>
      </c>
      <c r="B9" t="s">
        <v>5880</v>
      </c>
      <c r="C9" s="200">
        <v>1.0449999999999999</v>
      </c>
      <c r="D9" s="200">
        <v>1.0927</v>
      </c>
    </row>
    <row r="10" spans="1:4" x14ac:dyDescent="0.3">
      <c r="A10" t="s">
        <v>1737</v>
      </c>
      <c r="B10" t="s">
        <v>1740</v>
      </c>
      <c r="C10" s="200">
        <v>1.0589</v>
      </c>
      <c r="D10" s="200">
        <v>1.0807</v>
      </c>
    </row>
    <row r="11" spans="1:4" x14ac:dyDescent="0.3">
      <c r="A11" t="s">
        <v>8456</v>
      </c>
      <c r="B11" s="27" t="s">
        <v>3060</v>
      </c>
      <c r="C11" s="27" t="s">
        <v>3060</v>
      </c>
      <c r="D11" s="27" t="s">
        <v>3060</v>
      </c>
    </row>
    <row r="12" spans="1:4" x14ac:dyDescent="0.3">
      <c r="A12" t="s">
        <v>3233</v>
      </c>
      <c r="B12" t="s">
        <v>5752</v>
      </c>
      <c r="C12" s="200">
        <v>0.94230000000000003</v>
      </c>
      <c r="D12" s="200">
        <v>1.0584</v>
      </c>
    </row>
    <row r="13" spans="1:4" x14ac:dyDescent="0.3">
      <c r="A13" t="s">
        <v>1248</v>
      </c>
      <c r="B13" t="s">
        <v>1250</v>
      </c>
      <c r="C13" s="200">
        <v>1.2645</v>
      </c>
      <c r="D13" s="200">
        <v>1.1497999999999999</v>
      </c>
    </row>
    <row r="14" spans="1:4" x14ac:dyDescent="0.3">
      <c r="A14" t="s">
        <v>1882</v>
      </c>
      <c r="B14" t="s">
        <v>1884</v>
      </c>
      <c r="C14" s="200">
        <v>0.96290000000000009</v>
      </c>
      <c r="D14" s="200">
        <v>1.1467000000000001</v>
      </c>
    </row>
  </sheetData>
  <protectedRanges>
    <protectedRange algorithmName="SHA-512" hashValue="J5l/nlTtn2S63xEmeXYQI8f5joiLRjLrFXYma3ZM3RbwGghXFniSyuI3trNJPthnxfUEuaJqB8hxsmOoVLIoAw==" saltValue="c4AV4GLRjchmWEQE/IpHSA==" spinCount="100000" sqref="B11:C11 B6:C6 B4:D4" name="Cadastro no ComDinheiro"/>
  </protectedRanges>
  <conditionalFormatting sqref="A3:A4">
    <cfRule type="expression" dxfId="376" priority="6">
      <formula>$AK3="INATIVO"</formula>
    </cfRule>
  </conditionalFormatting>
  <conditionalFormatting sqref="A14">
    <cfRule type="expression" dxfId="375" priority="5">
      <formula>$AK14="INATIVO"</formula>
    </cfRule>
  </conditionalFormatting>
  <conditionalFormatting sqref="B4">
    <cfRule type="expression" dxfId="374" priority="7">
      <formula>$AK4="INATIVO"</formula>
    </cfRule>
  </conditionalFormatting>
  <conditionalFormatting sqref="B6">
    <cfRule type="expression" dxfId="373" priority="4">
      <formula>$AK6="INATIVO"</formula>
    </cfRule>
  </conditionalFormatting>
  <conditionalFormatting sqref="B11:D11">
    <cfRule type="expression" dxfId="372" priority="3">
      <formula>$AK11="INATIVO"</formula>
    </cfRule>
  </conditionalFormatting>
  <conditionalFormatting sqref="C4:D4">
    <cfRule type="expression" dxfId="371" priority="1">
      <formula>$AK4="INATIVO"</formula>
    </cfRule>
  </conditionalFormatting>
  <conditionalFormatting sqref="C6:D6">
    <cfRule type="expression" dxfId="370" priority="2">
      <formula>$AK6="INATIVO"</formula>
    </cfRule>
  </conditionalFormatting>
  <pageMargins left="0.511811024" right="0.511811024" top="0.78740157499999996" bottom="0.78740157499999996" header="0.31496062000000002" footer="0.31496062000000002"/>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8AAE8-B84B-4129-9D87-AFE8D6D34712}">
  <dimension ref="A2:C129"/>
  <sheetViews>
    <sheetView topLeftCell="A34" workbookViewId="0">
      <selection activeCell="H36" sqref="H36"/>
    </sheetView>
  </sheetViews>
  <sheetFormatPr defaultRowHeight="14.4" x14ac:dyDescent="0.3"/>
  <cols>
    <col min="1" max="1" width="13.6640625" bestFit="1" customWidth="1"/>
    <col min="2" max="2" width="43.88671875" customWidth="1"/>
    <col min="3" max="4" width="15.44140625" bestFit="1" customWidth="1"/>
    <col min="5" max="122" width="16.33203125" bestFit="1" customWidth="1"/>
    <col min="123" max="123" width="10.44140625" bestFit="1" customWidth="1"/>
  </cols>
  <sheetData>
    <row r="2" spans="1:3" x14ac:dyDescent="0.3">
      <c r="A2" s="16" t="s">
        <v>22</v>
      </c>
      <c r="B2" t="s">
        <v>8032</v>
      </c>
    </row>
    <row r="4" spans="1:3" x14ac:dyDescent="0.3">
      <c r="A4" s="16" t="s">
        <v>16</v>
      </c>
      <c r="B4" s="16" t="s">
        <v>1</v>
      </c>
      <c r="C4" s="16" t="s">
        <v>30</v>
      </c>
    </row>
    <row r="5" spans="1:3" x14ac:dyDescent="0.3">
      <c r="A5" t="s">
        <v>5705</v>
      </c>
      <c r="B5" t="s">
        <v>7512</v>
      </c>
      <c r="C5" t="s">
        <v>55</v>
      </c>
    </row>
    <row r="6" spans="1:3" x14ac:dyDescent="0.3">
      <c r="B6" t="s">
        <v>7444</v>
      </c>
      <c r="C6" t="s">
        <v>176</v>
      </c>
    </row>
    <row r="7" spans="1:3" x14ac:dyDescent="0.3">
      <c r="B7" t="s">
        <v>7305</v>
      </c>
      <c r="C7" t="s">
        <v>176</v>
      </c>
    </row>
    <row r="8" spans="1:3" x14ac:dyDescent="0.3">
      <c r="B8" t="s">
        <v>3393</v>
      </c>
      <c r="C8" t="s">
        <v>176</v>
      </c>
    </row>
    <row r="9" spans="1:3" x14ac:dyDescent="0.3">
      <c r="B9" t="s">
        <v>3248</v>
      </c>
      <c r="C9" t="s">
        <v>176</v>
      </c>
    </row>
    <row r="10" spans="1:3" x14ac:dyDescent="0.3">
      <c r="B10" t="s">
        <v>7261</v>
      </c>
      <c r="C10" t="s">
        <v>176</v>
      </c>
    </row>
    <row r="11" spans="1:3" x14ac:dyDescent="0.3">
      <c r="A11" t="s">
        <v>5971</v>
      </c>
      <c r="B11" t="s">
        <v>7266</v>
      </c>
      <c r="C11" t="s">
        <v>55</v>
      </c>
    </row>
    <row r="12" spans="1:3" x14ac:dyDescent="0.3">
      <c r="B12" t="s">
        <v>7417</v>
      </c>
      <c r="C12" t="s">
        <v>176</v>
      </c>
    </row>
    <row r="13" spans="1:3" x14ac:dyDescent="0.3">
      <c r="A13" t="s">
        <v>5771</v>
      </c>
      <c r="B13" t="s">
        <v>7518</v>
      </c>
      <c r="C13" t="s">
        <v>55</v>
      </c>
    </row>
    <row r="14" spans="1:3" x14ac:dyDescent="0.3">
      <c r="A14" t="s">
        <v>6399</v>
      </c>
      <c r="B14" t="s">
        <v>3438</v>
      </c>
      <c r="C14" t="s">
        <v>68</v>
      </c>
    </row>
    <row r="15" spans="1:3" x14ac:dyDescent="0.3">
      <c r="A15" t="s">
        <v>7247</v>
      </c>
      <c r="B15" t="s">
        <v>7646</v>
      </c>
      <c r="C15" t="s">
        <v>176</v>
      </c>
    </row>
    <row r="16" spans="1:3" x14ac:dyDescent="0.3">
      <c r="B16" t="s">
        <v>7242</v>
      </c>
      <c r="C16" t="s">
        <v>176</v>
      </c>
    </row>
    <row r="17" spans="1:3" x14ac:dyDescent="0.3">
      <c r="A17" t="s">
        <v>4704</v>
      </c>
      <c r="B17" t="s">
        <v>3435</v>
      </c>
      <c r="C17" t="s">
        <v>176</v>
      </c>
    </row>
    <row r="18" spans="1:3" x14ac:dyDescent="0.3">
      <c r="A18" t="s">
        <v>7234</v>
      </c>
      <c r="B18" t="s">
        <v>7435</v>
      </c>
      <c r="C18" t="s">
        <v>176</v>
      </c>
    </row>
    <row r="19" spans="1:3" x14ac:dyDescent="0.3">
      <c r="B19" t="s">
        <v>7675</v>
      </c>
      <c r="C19" t="s">
        <v>176</v>
      </c>
    </row>
    <row r="20" spans="1:3" x14ac:dyDescent="0.3">
      <c r="B20" t="s">
        <v>7617</v>
      </c>
      <c r="C20" t="s">
        <v>176</v>
      </c>
    </row>
    <row r="21" spans="1:3" x14ac:dyDescent="0.3">
      <c r="B21" t="s">
        <v>7230</v>
      </c>
      <c r="C21" t="s">
        <v>55</v>
      </c>
    </row>
    <row r="22" spans="1:3" x14ac:dyDescent="0.3">
      <c r="B22" t="s">
        <v>7386</v>
      </c>
      <c r="C22" t="s">
        <v>176</v>
      </c>
    </row>
    <row r="23" spans="1:3" x14ac:dyDescent="0.3">
      <c r="B23" t="s">
        <v>7625</v>
      </c>
      <c r="C23" t="s">
        <v>176</v>
      </c>
    </row>
    <row r="24" spans="1:3" x14ac:dyDescent="0.3">
      <c r="B24" t="s">
        <v>7250</v>
      </c>
      <c r="C24" t="s">
        <v>176</v>
      </c>
    </row>
    <row r="25" spans="1:3" x14ac:dyDescent="0.3">
      <c r="A25" t="s">
        <v>6946</v>
      </c>
      <c r="B25" t="s">
        <v>7223</v>
      </c>
      <c r="C25" t="s">
        <v>68</v>
      </c>
    </row>
    <row r="26" spans="1:3" x14ac:dyDescent="0.3">
      <c r="B26" t="s">
        <v>3391</v>
      </c>
      <c r="C26" t="s">
        <v>176</v>
      </c>
    </row>
    <row r="27" spans="1:3" x14ac:dyDescent="0.3">
      <c r="B27" t="s">
        <v>7236</v>
      </c>
      <c r="C27" t="s">
        <v>68</v>
      </c>
    </row>
    <row r="28" spans="1:3" x14ac:dyDescent="0.3">
      <c r="A28" t="s">
        <v>1513</v>
      </c>
      <c r="B28" t="s">
        <v>3415</v>
      </c>
      <c r="C28" t="s">
        <v>176</v>
      </c>
    </row>
    <row r="29" spans="1:3" x14ac:dyDescent="0.3">
      <c r="B29" t="s">
        <v>3419</v>
      </c>
      <c r="C29" t="s">
        <v>176</v>
      </c>
    </row>
    <row r="30" spans="1:3" x14ac:dyDescent="0.3">
      <c r="B30" t="s">
        <v>3413</v>
      </c>
      <c r="C30" t="s">
        <v>176</v>
      </c>
    </row>
    <row r="31" spans="1:3" x14ac:dyDescent="0.3">
      <c r="B31" t="s">
        <v>3422</v>
      </c>
      <c r="C31" t="s">
        <v>176</v>
      </c>
    </row>
    <row r="32" spans="1:3" x14ac:dyDescent="0.3">
      <c r="B32" t="s">
        <v>1823</v>
      </c>
      <c r="C32" t="s">
        <v>176</v>
      </c>
    </row>
    <row r="33" spans="1:3" x14ac:dyDescent="0.3">
      <c r="B33" t="s">
        <v>1557</v>
      </c>
      <c r="C33" t="s">
        <v>176</v>
      </c>
    </row>
    <row r="34" spans="1:3" x14ac:dyDescent="0.3">
      <c r="A34" t="s">
        <v>1073</v>
      </c>
      <c r="B34" t="s">
        <v>7217</v>
      </c>
      <c r="C34" t="s">
        <v>68</v>
      </c>
    </row>
    <row r="35" spans="1:3" x14ac:dyDescent="0.3">
      <c r="B35" t="s">
        <v>7275</v>
      </c>
      <c r="C35" t="s">
        <v>68</v>
      </c>
    </row>
    <row r="36" spans="1:3" x14ac:dyDescent="0.3">
      <c r="B36" t="s">
        <v>7271</v>
      </c>
      <c r="C36" t="s">
        <v>68</v>
      </c>
    </row>
    <row r="37" spans="1:3" x14ac:dyDescent="0.3">
      <c r="B37" t="s">
        <v>3401</v>
      </c>
      <c r="C37" t="s">
        <v>68</v>
      </c>
    </row>
    <row r="38" spans="1:3" x14ac:dyDescent="0.3">
      <c r="A38" t="s">
        <v>6259</v>
      </c>
      <c r="B38" t="s">
        <v>3418</v>
      </c>
      <c r="C38" t="s">
        <v>176</v>
      </c>
    </row>
    <row r="39" spans="1:3" x14ac:dyDescent="0.3">
      <c r="A39" t="s">
        <v>66</v>
      </c>
      <c r="B39" t="s">
        <v>7392</v>
      </c>
      <c r="C39" t="s">
        <v>176</v>
      </c>
    </row>
    <row r="40" spans="1:3" x14ac:dyDescent="0.3">
      <c r="B40" t="s">
        <v>7471</v>
      </c>
      <c r="C40" t="s">
        <v>176</v>
      </c>
    </row>
    <row r="41" spans="1:3" x14ac:dyDescent="0.3">
      <c r="B41" t="s">
        <v>3223</v>
      </c>
      <c r="C41" t="s">
        <v>176</v>
      </c>
    </row>
    <row r="42" spans="1:3" x14ac:dyDescent="0.3">
      <c r="B42" t="s">
        <v>7567</v>
      </c>
      <c r="C42" t="s">
        <v>176</v>
      </c>
    </row>
    <row r="43" spans="1:3" x14ac:dyDescent="0.3">
      <c r="B43" t="s">
        <v>7278</v>
      </c>
      <c r="C43" t="s">
        <v>176</v>
      </c>
    </row>
    <row r="44" spans="1:3" x14ac:dyDescent="0.3">
      <c r="B44" t="s">
        <v>7381</v>
      </c>
      <c r="C44" t="s">
        <v>176</v>
      </c>
    </row>
    <row r="45" spans="1:3" x14ac:dyDescent="0.3">
      <c r="B45" t="s">
        <v>7312</v>
      </c>
      <c r="C45" t="s">
        <v>176</v>
      </c>
    </row>
    <row r="46" spans="1:3" x14ac:dyDescent="0.3">
      <c r="B46" t="s">
        <v>3089</v>
      </c>
      <c r="C46" t="s">
        <v>176</v>
      </c>
    </row>
    <row r="47" spans="1:3" x14ac:dyDescent="0.3">
      <c r="B47" t="s">
        <v>7662</v>
      </c>
      <c r="C47" t="s">
        <v>176</v>
      </c>
    </row>
    <row r="48" spans="1:3" x14ac:dyDescent="0.3">
      <c r="B48" t="s">
        <v>3202</v>
      </c>
      <c r="C48" t="s">
        <v>176</v>
      </c>
    </row>
    <row r="49" spans="2:3" x14ac:dyDescent="0.3">
      <c r="B49" t="s">
        <v>7451</v>
      </c>
      <c r="C49" t="s">
        <v>176</v>
      </c>
    </row>
    <row r="50" spans="2:3" x14ac:dyDescent="0.3">
      <c r="B50" t="s">
        <v>7612</v>
      </c>
      <c r="C50" t="s">
        <v>68</v>
      </c>
    </row>
    <row r="51" spans="2:3" x14ac:dyDescent="0.3">
      <c r="B51" t="s">
        <v>7693</v>
      </c>
      <c r="C51" t="s">
        <v>176</v>
      </c>
    </row>
    <row r="52" spans="2:3" x14ac:dyDescent="0.3">
      <c r="B52" t="s">
        <v>3318</v>
      </c>
      <c r="C52" t="s">
        <v>176</v>
      </c>
    </row>
    <row r="53" spans="2:3" x14ac:dyDescent="0.3">
      <c r="B53" t="s">
        <v>7539</v>
      </c>
      <c r="C53" t="s">
        <v>176</v>
      </c>
    </row>
    <row r="54" spans="2:3" x14ac:dyDescent="0.3">
      <c r="B54" t="s">
        <v>7362</v>
      </c>
      <c r="C54" t="s">
        <v>176</v>
      </c>
    </row>
    <row r="55" spans="2:3" x14ac:dyDescent="0.3">
      <c r="B55" t="s">
        <v>7409</v>
      </c>
      <c r="C55" t="s">
        <v>176</v>
      </c>
    </row>
    <row r="56" spans="2:3" x14ac:dyDescent="0.3">
      <c r="B56" t="s">
        <v>7523</v>
      </c>
      <c r="C56" t="s">
        <v>176</v>
      </c>
    </row>
    <row r="57" spans="2:3" x14ac:dyDescent="0.3">
      <c r="B57" t="s">
        <v>7320</v>
      </c>
      <c r="C57" t="s">
        <v>176</v>
      </c>
    </row>
    <row r="58" spans="2:3" x14ac:dyDescent="0.3">
      <c r="B58" t="s">
        <v>7680</v>
      </c>
      <c r="C58" t="s">
        <v>176</v>
      </c>
    </row>
    <row r="59" spans="2:3" x14ac:dyDescent="0.3">
      <c r="B59" t="s">
        <v>7197</v>
      </c>
      <c r="C59" t="s">
        <v>176</v>
      </c>
    </row>
    <row r="60" spans="2:3" x14ac:dyDescent="0.3">
      <c r="B60" t="s">
        <v>7286</v>
      </c>
      <c r="C60" t="s">
        <v>176</v>
      </c>
    </row>
    <row r="61" spans="2:3" x14ac:dyDescent="0.3">
      <c r="B61" t="s">
        <v>7505</v>
      </c>
      <c r="C61" t="s">
        <v>176</v>
      </c>
    </row>
    <row r="62" spans="2:3" x14ac:dyDescent="0.3">
      <c r="B62" t="s">
        <v>7700</v>
      </c>
      <c r="C62" t="s">
        <v>176</v>
      </c>
    </row>
    <row r="63" spans="2:3" x14ac:dyDescent="0.3">
      <c r="B63" t="s">
        <v>7187</v>
      </c>
      <c r="C63" t="s">
        <v>176</v>
      </c>
    </row>
    <row r="64" spans="2:3" x14ac:dyDescent="0.3">
      <c r="B64" t="s">
        <v>2935</v>
      </c>
      <c r="C64" t="s">
        <v>176</v>
      </c>
    </row>
    <row r="65" spans="2:3" x14ac:dyDescent="0.3">
      <c r="B65" t="s">
        <v>3286</v>
      </c>
      <c r="C65" t="s">
        <v>68</v>
      </c>
    </row>
    <row r="66" spans="2:3" x14ac:dyDescent="0.3">
      <c r="B66" t="s">
        <v>3394</v>
      </c>
      <c r="C66" t="s">
        <v>176</v>
      </c>
    </row>
    <row r="67" spans="2:3" x14ac:dyDescent="0.3">
      <c r="B67" t="s">
        <v>7191</v>
      </c>
      <c r="C67" t="s">
        <v>176</v>
      </c>
    </row>
    <row r="68" spans="2:3" x14ac:dyDescent="0.3">
      <c r="B68" t="s">
        <v>7590</v>
      </c>
      <c r="C68" t="s">
        <v>68</v>
      </c>
    </row>
    <row r="69" spans="2:3" x14ac:dyDescent="0.3">
      <c r="B69" t="s">
        <v>7668</v>
      </c>
      <c r="C69" t="s">
        <v>176</v>
      </c>
    </row>
    <row r="70" spans="2:3" x14ac:dyDescent="0.3">
      <c r="B70" t="s">
        <v>7482</v>
      </c>
      <c r="C70" t="s">
        <v>176</v>
      </c>
    </row>
    <row r="71" spans="2:3" x14ac:dyDescent="0.3">
      <c r="B71" t="s">
        <v>7478</v>
      </c>
      <c r="C71" t="s">
        <v>176</v>
      </c>
    </row>
    <row r="72" spans="2:3" x14ac:dyDescent="0.3">
      <c r="B72" t="s">
        <v>7334</v>
      </c>
      <c r="C72" t="s">
        <v>176</v>
      </c>
    </row>
    <row r="73" spans="2:3" x14ac:dyDescent="0.3">
      <c r="B73" t="s">
        <v>7703</v>
      </c>
      <c r="C73" t="s">
        <v>176</v>
      </c>
    </row>
    <row r="74" spans="2:3" x14ac:dyDescent="0.3">
      <c r="B74" t="s">
        <v>169</v>
      </c>
      <c r="C74" t="s">
        <v>176</v>
      </c>
    </row>
    <row r="75" spans="2:3" x14ac:dyDescent="0.3">
      <c r="B75" t="s">
        <v>7142</v>
      </c>
      <c r="C75" t="s">
        <v>176</v>
      </c>
    </row>
    <row r="76" spans="2:3" x14ac:dyDescent="0.3">
      <c r="B76" t="s">
        <v>839</v>
      </c>
      <c r="C76" t="s">
        <v>176</v>
      </c>
    </row>
    <row r="77" spans="2:3" x14ac:dyDescent="0.3">
      <c r="B77" t="s">
        <v>7652</v>
      </c>
      <c r="C77" t="s">
        <v>176</v>
      </c>
    </row>
    <row r="78" spans="2:3" x14ac:dyDescent="0.3">
      <c r="B78" t="s">
        <v>7178</v>
      </c>
      <c r="C78" t="s">
        <v>383</v>
      </c>
    </row>
    <row r="79" spans="2:3" x14ac:dyDescent="0.3">
      <c r="B79" t="s">
        <v>7551</v>
      </c>
      <c r="C79" t="s">
        <v>176</v>
      </c>
    </row>
    <row r="80" spans="2:3" x14ac:dyDescent="0.3">
      <c r="B80" t="s">
        <v>7210</v>
      </c>
      <c r="C80" t="s">
        <v>176</v>
      </c>
    </row>
    <row r="81" spans="2:3" x14ac:dyDescent="0.3">
      <c r="B81" t="s">
        <v>3582</v>
      </c>
      <c r="C81" t="s">
        <v>176</v>
      </c>
    </row>
    <row r="82" spans="2:3" x14ac:dyDescent="0.3">
      <c r="B82" t="s">
        <v>3233</v>
      </c>
      <c r="C82" t="s">
        <v>176</v>
      </c>
    </row>
    <row r="83" spans="2:3" x14ac:dyDescent="0.3">
      <c r="B83" t="s">
        <v>7658</v>
      </c>
      <c r="C83" t="s">
        <v>176</v>
      </c>
    </row>
    <row r="84" spans="2:3" x14ac:dyDescent="0.3">
      <c r="B84" t="s">
        <v>7459</v>
      </c>
      <c r="C84" t="s">
        <v>176</v>
      </c>
    </row>
    <row r="85" spans="2:3" x14ac:dyDescent="0.3">
      <c r="B85" t="s">
        <v>7556</v>
      </c>
      <c r="C85" t="s">
        <v>176</v>
      </c>
    </row>
    <row r="86" spans="2:3" x14ac:dyDescent="0.3">
      <c r="B86" t="s">
        <v>3392</v>
      </c>
      <c r="C86" t="s">
        <v>176</v>
      </c>
    </row>
    <row r="87" spans="2:3" x14ac:dyDescent="0.3">
      <c r="B87" t="s">
        <v>7598</v>
      </c>
      <c r="C87" t="s">
        <v>176</v>
      </c>
    </row>
    <row r="88" spans="2:3" x14ac:dyDescent="0.3">
      <c r="B88" t="s">
        <v>7573</v>
      </c>
      <c r="C88" t="s">
        <v>176</v>
      </c>
    </row>
    <row r="89" spans="2:3" x14ac:dyDescent="0.3">
      <c r="B89" t="s">
        <v>7350</v>
      </c>
      <c r="C89" t="s">
        <v>176</v>
      </c>
    </row>
    <row r="90" spans="2:3" x14ac:dyDescent="0.3">
      <c r="B90" t="s">
        <v>7182</v>
      </c>
      <c r="C90" t="s">
        <v>176</v>
      </c>
    </row>
    <row r="91" spans="2:3" x14ac:dyDescent="0.3">
      <c r="B91" t="s">
        <v>7487</v>
      </c>
      <c r="C91" t="s">
        <v>176</v>
      </c>
    </row>
    <row r="92" spans="2:3" x14ac:dyDescent="0.3">
      <c r="B92" t="s">
        <v>7495</v>
      </c>
      <c r="C92" t="s">
        <v>176</v>
      </c>
    </row>
    <row r="93" spans="2:3" x14ac:dyDescent="0.3">
      <c r="B93" t="s">
        <v>7324</v>
      </c>
      <c r="C93" t="s">
        <v>176</v>
      </c>
    </row>
    <row r="94" spans="2:3" x14ac:dyDescent="0.3">
      <c r="B94" t="s">
        <v>7499</v>
      </c>
      <c r="C94" t="s">
        <v>176</v>
      </c>
    </row>
    <row r="95" spans="2:3" x14ac:dyDescent="0.3">
      <c r="B95" t="s">
        <v>7467</v>
      </c>
      <c r="C95" t="s">
        <v>176</v>
      </c>
    </row>
    <row r="96" spans="2:3" x14ac:dyDescent="0.3">
      <c r="B96" t="s">
        <v>3285</v>
      </c>
      <c r="C96" t="s">
        <v>68</v>
      </c>
    </row>
    <row r="97" spans="1:3" x14ac:dyDescent="0.3">
      <c r="B97" t="s">
        <v>7357</v>
      </c>
      <c r="C97" t="s">
        <v>176</v>
      </c>
    </row>
    <row r="98" spans="1:3" x14ac:dyDescent="0.3">
      <c r="B98" t="s">
        <v>7544</v>
      </c>
      <c r="C98" t="s">
        <v>176</v>
      </c>
    </row>
    <row r="99" spans="1:3" x14ac:dyDescent="0.3">
      <c r="B99" t="s">
        <v>2710</v>
      </c>
      <c r="C99" t="s">
        <v>176</v>
      </c>
    </row>
    <row r="100" spans="1:3" x14ac:dyDescent="0.3">
      <c r="B100" t="s">
        <v>7330</v>
      </c>
      <c r="C100" t="s">
        <v>176</v>
      </c>
    </row>
    <row r="101" spans="1:3" x14ac:dyDescent="0.3">
      <c r="B101" t="s">
        <v>7299</v>
      </c>
      <c r="C101" t="s">
        <v>176</v>
      </c>
    </row>
    <row r="102" spans="1:3" x14ac:dyDescent="0.3">
      <c r="B102" t="s">
        <v>7372</v>
      </c>
      <c r="C102" t="s">
        <v>176</v>
      </c>
    </row>
    <row r="103" spans="1:3" x14ac:dyDescent="0.3">
      <c r="B103" t="s">
        <v>3259</v>
      </c>
      <c r="C103" t="s">
        <v>176</v>
      </c>
    </row>
    <row r="104" spans="1:3" x14ac:dyDescent="0.3">
      <c r="B104" t="s">
        <v>7586</v>
      </c>
      <c r="C104" t="s">
        <v>68</v>
      </c>
    </row>
    <row r="105" spans="1:3" x14ac:dyDescent="0.3">
      <c r="B105" t="s">
        <v>7402</v>
      </c>
      <c r="C105" t="s">
        <v>176</v>
      </c>
    </row>
    <row r="106" spans="1:3" x14ac:dyDescent="0.3">
      <c r="B106" t="s">
        <v>7376</v>
      </c>
      <c r="C106" t="s">
        <v>176</v>
      </c>
    </row>
    <row r="107" spans="1:3" x14ac:dyDescent="0.3">
      <c r="B107" t="s">
        <v>7398</v>
      </c>
      <c r="C107" t="s">
        <v>176</v>
      </c>
    </row>
    <row r="108" spans="1:3" x14ac:dyDescent="0.3">
      <c r="B108" t="s">
        <v>7707</v>
      </c>
      <c r="C108" t="s">
        <v>176</v>
      </c>
    </row>
    <row r="109" spans="1:3" x14ac:dyDescent="0.3">
      <c r="A109" t="s">
        <v>1749</v>
      </c>
      <c r="B109" t="s">
        <v>7639</v>
      </c>
      <c r="C109" t="s">
        <v>176</v>
      </c>
    </row>
    <row r="110" spans="1:3" x14ac:dyDescent="0.3">
      <c r="B110" t="s">
        <v>7424</v>
      </c>
      <c r="C110" t="s">
        <v>176</v>
      </c>
    </row>
    <row r="111" spans="1:3" x14ac:dyDescent="0.3">
      <c r="B111" t="s">
        <v>7160</v>
      </c>
      <c r="C111" t="s">
        <v>176</v>
      </c>
    </row>
    <row r="112" spans="1:3" x14ac:dyDescent="0.3">
      <c r="B112" t="s">
        <v>7431</v>
      </c>
      <c r="C112" t="s">
        <v>176</v>
      </c>
    </row>
    <row r="113" spans="2:3" x14ac:dyDescent="0.3">
      <c r="B113" t="s">
        <v>7412</v>
      </c>
      <c r="C113" t="s">
        <v>68</v>
      </c>
    </row>
    <row r="114" spans="2:3" x14ac:dyDescent="0.3">
      <c r="B114" t="s">
        <v>7595</v>
      </c>
      <c r="C114" t="s">
        <v>176</v>
      </c>
    </row>
    <row r="115" spans="2:3" x14ac:dyDescent="0.3">
      <c r="B115" t="s">
        <v>2076</v>
      </c>
      <c r="C115" t="s">
        <v>176</v>
      </c>
    </row>
    <row r="116" spans="2:3" x14ac:dyDescent="0.3">
      <c r="B116" t="s">
        <v>7632</v>
      </c>
      <c r="C116" t="s">
        <v>176</v>
      </c>
    </row>
    <row r="117" spans="2:3" x14ac:dyDescent="0.3">
      <c r="B117" t="s">
        <v>3344</v>
      </c>
      <c r="C117" t="s">
        <v>176</v>
      </c>
    </row>
    <row r="118" spans="2:3" x14ac:dyDescent="0.3">
      <c r="B118" t="s">
        <v>7315</v>
      </c>
      <c r="C118" t="s">
        <v>176</v>
      </c>
    </row>
    <row r="119" spans="2:3" x14ac:dyDescent="0.3">
      <c r="B119" t="s">
        <v>7342</v>
      </c>
      <c r="C119" t="s">
        <v>176</v>
      </c>
    </row>
    <row r="120" spans="2:3" x14ac:dyDescent="0.3">
      <c r="B120" t="s">
        <v>7606</v>
      </c>
      <c r="C120" t="s">
        <v>176</v>
      </c>
    </row>
    <row r="121" spans="2:3" x14ac:dyDescent="0.3">
      <c r="B121" t="s">
        <v>7203</v>
      </c>
      <c r="C121" t="s">
        <v>176</v>
      </c>
    </row>
    <row r="122" spans="2:3" x14ac:dyDescent="0.3">
      <c r="B122" t="s">
        <v>7207</v>
      </c>
      <c r="C122" t="s">
        <v>176</v>
      </c>
    </row>
    <row r="123" spans="2:3" x14ac:dyDescent="0.3">
      <c r="B123" t="s">
        <v>7579</v>
      </c>
      <c r="C123" t="s">
        <v>176</v>
      </c>
    </row>
    <row r="124" spans="2:3" x14ac:dyDescent="0.3">
      <c r="B124" t="s">
        <v>7291</v>
      </c>
      <c r="C124" t="s">
        <v>176</v>
      </c>
    </row>
    <row r="125" spans="2:3" x14ac:dyDescent="0.3">
      <c r="B125" t="s">
        <v>7296</v>
      </c>
      <c r="C125" t="s">
        <v>176</v>
      </c>
    </row>
    <row r="126" spans="2:3" x14ac:dyDescent="0.3">
      <c r="B126" t="s">
        <v>7686</v>
      </c>
      <c r="C126" t="s">
        <v>176</v>
      </c>
    </row>
    <row r="127" spans="2:3" x14ac:dyDescent="0.3">
      <c r="B127" t="s">
        <v>3591</v>
      </c>
      <c r="C127" t="s">
        <v>176</v>
      </c>
    </row>
    <row r="128" spans="2:3" x14ac:dyDescent="0.3">
      <c r="B128" t="s">
        <v>7562</v>
      </c>
      <c r="C128" t="s">
        <v>176</v>
      </c>
    </row>
    <row r="129" spans="1:1" x14ac:dyDescent="0.3">
      <c r="A129" t="s">
        <v>3047</v>
      </c>
    </row>
  </sheetData>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4C6FF-2E9C-41DC-BE1A-ED2F1A940750}">
  <sheetPr codeName="Planilha21"/>
  <dimension ref="A1:C1337"/>
  <sheetViews>
    <sheetView workbookViewId="0">
      <selection activeCell="B215" sqref="B215"/>
    </sheetView>
  </sheetViews>
  <sheetFormatPr defaultRowHeight="14.4" x14ac:dyDescent="0.3"/>
  <cols>
    <col min="2" max="2" width="92.44140625" bestFit="1" customWidth="1"/>
    <col min="3" max="3" width="86.33203125" bestFit="1" customWidth="1"/>
  </cols>
  <sheetData>
    <row r="1" spans="1:3" x14ac:dyDescent="0.3">
      <c r="A1" s="68"/>
      <c r="B1" s="16" t="s">
        <v>30</v>
      </c>
      <c r="C1" t="s">
        <v>8032</v>
      </c>
    </row>
    <row r="2" spans="1:3" x14ac:dyDescent="0.3">
      <c r="A2" s="68"/>
      <c r="B2" s="16" t="s">
        <v>37</v>
      </c>
      <c r="C2" t="s">
        <v>58</v>
      </c>
    </row>
    <row r="3" spans="1:3" x14ac:dyDescent="0.3">
      <c r="A3" s="68"/>
    </row>
    <row r="4" spans="1:3" x14ac:dyDescent="0.3">
      <c r="A4" s="68"/>
      <c r="B4" s="16" t="s">
        <v>11</v>
      </c>
      <c r="C4" s="16" t="s">
        <v>1</v>
      </c>
    </row>
    <row r="5" spans="1:3" x14ac:dyDescent="0.3">
      <c r="A5" s="68"/>
      <c r="B5" t="s">
        <v>910</v>
      </c>
      <c r="C5" t="s">
        <v>908</v>
      </c>
    </row>
    <row r="6" spans="1:3" x14ac:dyDescent="0.3">
      <c r="A6" s="68"/>
      <c r="B6" t="s">
        <v>1681</v>
      </c>
      <c r="C6" t="s">
        <v>1679</v>
      </c>
    </row>
    <row r="7" spans="1:3" x14ac:dyDescent="0.3">
      <c r="A7" s="68"/>
      <c r="B7" t="s">
        <v>1690</v>
      </c>
      <c r="C7" t="s">
        <v>1685</v>
      </c>
    </row>
    <row r="8" spans="1:3" x14ac:dyDescent="0.3">
      <c r="A8" s="68"/>
      <c r="B8" t="s">
        <v>7158</v>
      </c>
      <c r="C8" t="s">
        <v>3438</v>
      </c>
    </row>
    <row r="9" spans="1:3" x14ac:dyDescent="0.3">
      <c r="A9" s="68"/>
      <c r="B9" t="s">
        <v>4250</v>
      </c>
      <c r="C9" t="s">
        <v>1843</v>
      </c>
    </row>
    <row r="10" spans="1:3" x14ac:dyDescent="0.3">
      <c r="A10" s="68"/>
      <c r="B10" t="s">
        <v>4172</v>
      </c>
      <c r="C10" t="s">
        <v>1673</v>
      </c>
    </row>
    <row r="11" spans="1:3" x14ac:dyDescent="0.3">
      <c r="A11" s="68"/>
      <c r="B11" t="s">
        <v>5982</v>
      </c>
      <c r="C11" t="s">
        <v>3411</v>
      </c>
    </row>
    <row r="12" spans="1:3" x14ac:dyDescent="0.3">
      <c r="A12" s="68"/>
      <c r="B12" t="s">
        <v>5987</v>
      </c>
      <c r="C12" t="s">
        <v>3410</v>
      </c>
    </row>
    <row r="13" spans="1:3" x14ac:dyDescent="0.3">
      <c r="A13" s="68"/>
      <c r="B13" t="s">
        <v>5711</v>
      </c>
      <c r="C13" t="s">
        <v>3058</v>
      </c>
    </row>
    <row r="14" spans="1:3" x14ac:dyDescent="0.3">
      <c r="A14" s="68"/>
      <c r="B14" t="s">
        <v>5713</v>
      </c>
      <c r="C14" t="s">
        <v>3058</v>
      </c>
    </row>
    <row r="15" spans="1:3" x14ac:dyDescent="0.3">
      <c r="A15" s="68"/>
      <c r="B15" t="s">
        <v>3945</v>
      </c>
      <c r="C15" t="s">
        <v>2067</v>
      </c>
    </row>
    <row r="16" spans="1:3" x14ac:dyDescent="0.3">
      <c r="A16" s="68"/>
      <c r="B16" t="s">
        <v>1862</v>
      </c>
      <c r="C16" t="s">
        <v>1860</v>
      </c>
    </row>
    <row r="17" spans="1:3" x14ac:dyDescent="0.3">
      <c r="A17" s="68"/>
      <c r="B17" t="s">
        <v>1868</v>
      </c>
      <c r="C17" t="s">
        <v>1866</v>
      </c>
    </row>
    <row r="18" spans="1:3" x14ac:dyDescent="0.3">
      <c r="A18" s="68"/>
      <c r="B18" t="s">
        <v>366</v>
      </c>
      <c r="C18" t="s">
        <v>363</v>
      </c>
    </row>
    <row r="19" spans="1:3" x14ac:dyDescent="0.3">
      <c r="A19" s="68"/>
      <c r="B19" t="s">
        <v>4478</v>
      </c>
      <c r="C19" t="s">
        <v>363</v>
      </c>
    </row>
    <row r="20" spans="1:3" x14ac:dyDescent="0.3">
      <c r="A20" s="68"/>
      <c r="B20" t="s">
        <v>7220</v>
      </c>
      <c r="C20" t="s">
        <v>7217</v>
      </c>
    </row>
    <row r="21" spans="1:3" x14ac:dyDescent="0.3">
      <c r="A21" s="68"/>
      <c r="B21" t="s">
        <v>379</v>
      </c>
      <c r="C21" t="s">
        <v>377</v>
      </c>
    </row>
    <row r="22" spans="1:3" x14ac:dyDescent="0.3">
      <c r="A22" s="68"/>
      <c r="B22" t="s">
        <v>3929</v>
      </c>
      <c r="C22" t="s">
        <v>1584</v>
      </c>
    </row>
    <row r="23" spans="1:3" x14ac:dyDescent="0.3">
      <c r="A23" s="68"/>
      <c r="B23" t="s">
        <v>3931</v>
      </c>
      <c r="C23" t="s">
        <v>1587</v>
      </c>
    </row>
    <row r="24" spans="1:3" x14ac:dyDescent="0.3">
      <c r="A24" s="68"/>
      <c r="B24" t="s">
        <v>7180</v>
      </c>
      <c r="C24" t="s">
        <v>7178</v>
      </c>
    </row>
    <row r="25" spans="1:3" x14ac:dyDescent="0.3">
      <c r="A25" s="68"/>
      <c r="B25" t="s">
        <v>3933</v>
      </c>
      <c r="C25" t="s">
        <v>384</v>
      </c>
    </row>
    <row r="26" spans="1:3" x14ac:dyDescent="0.3">
      <c r="A26" s="68"/>
      <c r="B26" t="s">
        <v>3935</v>
      </c>
      <c r="C26" t="s">
        <v>388</v>
      </c>
    </row>
    <row r="27" spans="1:3" x14ac:dyDescent="0.3">
      <c r="A27" s="68"/>
      <c r="B27" t="s">
        <v>3937</v>
      </c>
      <c r="C27" t="s">
        <v>392</v>
      </c>
    </row>
    <row r="28" spans="1:3" x14ac:dyDescent="0.3">
      <c r="A28" s="68"/>
      <c r="B28" t="s">
        <v>6937</v>
      </c>
      <c r="C28" t="s">
        <v>6934</v>
      </c>
    </row>
    <row r="29" spans="1:3" x14ac:dyDescent="0.3">
      <c r="A29" s="68"/>
      <c r="B29" t="s">
        <v>3940</v>
      </c>
      <c r="C29" t="s">
        <v>3938</v>
      </c>
    </row>
    <row r="30" spans="1:3" x14ac:dyDescent="0.3">
      <c r="A30" s="68"/>
      <c r="B30" t="s">
        <v>3942</v>
      </c>
      <c r="C30" t="s">
        <v>1578</v>
      </c>
    </row>
    <row r="31" spans="1:3" x14ac:dyDescent="0.3">
      <c r="A31" s="68"/>
      <c r="B31" t="s">
        <v>3944</v>
      </c>
      <c r="C31" t="s">
        <v>1581</v>
      </c>
    </row>
    <row r="32" spans="1:3" x14ac:dyDescent="0.3">
      <c r="A32" s="68"/>
      <c r="B32" t="s">
        <v>4396</v>
      </c>
      <c r="C32" t="s">
        <v>2972</v>
      </c>
    </row>
    <row r="33" spans="1:3" x14ac:dyDescent="0.3">
      <c r="A33" s="68"/>
      <c r="B33" t="s">
        <v>4398</v>
      </c>
      <c r="C33" t="s">
        <v>2968</v>
      </c>
    </row>
    <row r="34" spans="1:3" x14ac:dyDescent="0.3">
      <c r="A34" s="68"/>
      <c r="B34" t="s">
        <v>4404</v>
      </c>
      <c r="C34" t="s">
        <v>3399</v>
      </c>
    </row>
    <row r="35" spans="1:3" x14ac:dyDescent="0.3">
      <c r="A35" s="68"/>
      <c r="B35" t="s">
        <v>7616</v>
      </c>
      <c r="C35" t="s">
        <v>7612</v>
      </c>
    </row>
    <row r="36" spans="1:3" x14ac:dyDescent="0.3">
      <c r="A36" s="68"/>
      <c r="B36" t="s">
        <v>1360</v>
      </c>
      <c r="C36" t="s">
        <v>1358</v>
      </c>
    </row>
    <row r="37" spans="1:3" x14ac:dyDescent="0.3">
      <c r="A37" s="68"/>
      <c r="B37" t="s">
        <v>4480</v>
      </c>
      <c r="C37" t="s">
        <v>1358</v>
      </c>
    </row>
    <row r="38" spans="1:3" x14ac:dyDescent="0.3">
      <c r="A38" s="68"/>
      <c r="B38" t="s">
        <v>3988</v>
      </c>
      <c r="C38" t="s">
        <v>608</v>
      </c>
    </row>
    <row r="39" spans="1:3" x14ac:dyDescent="0.3">
      <c r="A39" s="68"/>
      <c r="B39" t="s">
        <v>607</v>
      </c>
      <c r="C39" t="s">
        <v>598</v>
      </c>
    </row>
    <row r="40" spans="1:3" x14ac:dyDescent="0.3">
      <c r="A40" s="68"/>
      <c r="B40" t="s">
        <v>620</v>
      </c>
      <c r="C40" t="s">
        <v>615</v>
      </c>
    </row>
    <row r="41" spans="1:3" x14ac:dyDescent="0.3">
      <c r="A41" s="68"/>
      <c r="B41" t="s">
        <v>3993</v>
      </c>
      <c r="C41" t="s">
        <v>622</v>
      </c>
    </row>
    <row r="42" spans="1:3" x14ac:dyDescent="0.3">
      <c r="A42" s="68"/>
      <c r="B42" t="s">
        <v>630</v>
      </c>
      <c r="C42" t="s">
        <v>626</v>
      </c>
    </row>
    <row r="43" spans="1:3" x14ac:dyDescent="0.3">
      <c r="A43" s="68"/>
      <c r="B43" t="s">
        <v>3998</v>
      </c>
      <c r="C43" t="s">
        <v>632</v>
      </c>
    </row>
    <row r="44" spans="1:3" x14ac:dyDescent="0.3">
      <c r="A44" s="68"/>
      <c r="B44" t="s">
        <v>640</v>
      </c>
      <c r="C44" t="s">
        <v>638</v>
      </c>
    </row>
    <row r="45" spans="1:3" x14ac:dyDescent="0.3">
      <c r="A45" s="68"/>
      <c r="B45" t="s">
        <v>6284</v>
      </c>
      <c r="C45" t="s">
        <v>3297</v>
      </c>
    </row>
    <row r="46" spans="1:3" x14ac:dyDescent="0.3">
      <c r="A46" s="68"/>
      <c r="B46" t="s">
        <v>3989</v>
      </c>
      <c r="C46" t="s">
        <v>603</v>
      </c>
    </row>
    <row r="47" spans="1:3" x14ac:dyDescent="0.3">
      <c r="A47" s="68"/>
      <c r="B47" t="s">
        <v>4003</v>
      </c>
      <c r="C47" t="s">
        <v>648</v>
      </c>
    </row>
    <row r="48" spans="1:3" x14ac:dyDescent="0.3">
      <c r="A48" s="68"/>
      <c r="B48" t="s">
        <v>655</v>
      </c>
      <c r="C48" t="s">
        <v>653</v>
      </c>
    </row>
    <row r="49" spans="1:3" x14ac:dyDescent="0.3">
      <c r="A49" s="68"/>
      <c r="B49" t="s">
        <v>4079</v>
      </c>
      <c r="C49" t="s">
        <v>1133</v>
      </c>
    </row>
    <row r="50" spans="1:3" x14ac:dyDescent="0.3">
      <c r="A50" s="68"/>
      <c r="B50" t="s">
        <v>4080</v>
      </c>
      <c r="C50" t="s">
        <v>1139</v>
      </c>
    </row>
    <row r="51" spans="1:3" x14ac:dyDescent="0.3">
      <c r="A51" s="68"/>
      <c r="B51" t="s">
        <v>4988</v>
      </c>
      <c r="C51" t="s">
        <v>3133</v>
      </c>
    </row>
    <row r="52" spans="1:3" x14ac:dyDescent="0.3">
      <c r="A52" s="68"/>
      <c r="B52" t="s">
        <v>694</v>
      </c>
      <c r="C52" t="s">
        <v>692</v>
      </c>
    </row>
    <row r="53" spans="1:3" x14ac:dyDescent="0.3">
      <c r="A53" s="68"/>
      <c r="B53" t="s">
        <v>4007</v>
      </c>
      <c r="C53" t="s">
        <v>700</v>
      </c>
    </row>
    <row r="54" spans="1:3" x14ac:dyDescent="0.3">
      <c r="A54" s="68"/>
      <c r="B54" t="s">
        <v>7589</v>
      </c>
      <c r="C54" t="s">
        <v>7586</v>
      </c>
    </row>
    <row r="55" spans="1:3" x14ac:dyDescent="0.3">
      <c r="A55" s="68"/>
      <c r="B55" t="s">
        <v>3897</v>
      </c>
      <c r="C55" t="s">
        <v>410</v>
      </c>
    </row>
    <row r="56" spans="1:3" x14ac:dyDescent="0.3">
      <c r="A56" s="68"/>
      <c r="B56" t="s">
        <v>7594</v>
      </c>
      <c r="C56" t="s">
        <v>7590</v>
      </c>
    </row>
    <row r="57" spans="1:3" x14ac:dyDescent="0.3">
      <c r="A57" s="68"/>
      <c r="B57" t="s">
        <v>3901</v>
      </c>
      <c r="C57" t="s">
        <v>418</v>
      </c>
    </row>
    <row r="58" spans="1:3" x14ac:dyDescent="0.3">
      <c r="A58" s="68"/>
      <c r="B58" t="s">
        <v>3904</v>
      </c>
      <c r="C58" t="s">
        <v>416</v>
      </c>
    </row>
    <row r="59" spans="1:3" x14ac:dyDescent="0.3">
      <c r="A59" s="68"/>
      <c r="B59" t="s">
        <v>4298</v>
      </c>
      <c r="C59" t="s">
        <v>2313</v>
      </c>
    </row>
    <row r="60" spans="1:3" x14ac:dyDescent="0.3">
      <c r="A60" s="68"/>
      <c r="B60" t="s">
        <v>4062</v>
      </c>
      <c r="C60" t="s">
        <v>938</v>
      </c>
    </row>
    <row r="61" spans="1:3" x14ac:dyDescent="0.3">
      <c r="A61" s="68"/>
      <c r="B61" t="s">
        <v>7226</v>
      </c>
      <c r="C61" t="s">
        <v>7223</v>
      </c>
    </row>
    <row r="62" spans="1:3" x14ac:dyDescent="0.3">
      <c r="A62" s="68"/>
      <c r="B62" t="s">
        <v>1042</v>
      </c>
      <c r="C62" t="s">
        <v>1037</v>
      </c>
    </row>
    <row r="63" spans="1:3" x14ac:dyDescent="0.3">
      <c r="A63" s="68"/>
      <c r="B63" t="s">
        <v>1049</v>
      </c>
      <c r="C63" t="s">
        <v>1045</v>
      </c>
    </row>
    <row r="64" spans="1:3" x14ac:dyDescent="0.3">
      <c r="A64" s="68"/>
      <c r="B64" t="s">
        <v>6402</v>
      </c>
      <c r="C64" t="s">
        <v>3428</v>
      </c>
    </row>
    <row r="65" spans="1:3" x14ac:dyDescent="0.3">
      <c r="A65" s="68"/>
      <c r="B65" t="s">
        <v>4069</v>
      </c>
      <c r="C65" t="s">
        <v>1031</v>
      </c>
    </row>
    <row r="66" spans="1:3" x14ac:dyDescent="0.3">
      <c r="A66" s="68"/>
      <c r="B66" t="s">
        <v>6068</v>
      </c>
      <c r="C66" t="s">
        <v>3414</v>
      </c>
    </row>
    <row r="67" spans="1:3" x14ac:dyDescent="0.3">
      <c r="A67" s="68"/>
      <c r="B67" t="s">
        <v>2916</v>
      </c>
      <c r="C67" t="s">
        <v>2912</v>
      </c>
    </row>
    <row r="68" spans="1:3" x14ac:dyDescent="0.3">
      <c r="A68" s="68"/>
      <c r="B68" t="s">
        <v>2907</v>
      </c>
      <c r="C68" t="s">
        <v>2906</v>
      </c>
    </row>
    <row r="69" spans="1:3" x14ac:dyDescent="0.3">
      <c r="A69" s="68"/>
      <c r="B69" t="s">
        <v>1161</v>
      </c>
      <c r="C69" t="s">
        <v>3079</v>
      </c>
    </row>
    <row r="70" spans="1:3" x14ac:dyDescent="0.3">
      <c r="A70" s="68"/>
      <c r="B70" t="s">
        <v>4583</v>
      </c>
      <c r="C70" t="s">
        <v>3403</v>
      </c>
    </row>
    <row r="71" spans="1:3" x14ac:dyDescent="0.3">
      <c r="A71" s="68"/>
      <c r="B71" t="s">
        <v>6811</v>
      </c>
      <c r="C71" t="s">
        <v>3431</v>
      </c>
    </row>
    <row r="72" spans="1:3" x14ac:dyDescent="0.3">
      <c r="A72" s="68"/>
      <c r="B72" t="s">
        <v>2813</v>
      </c>
      <c r="C72" t="s">
        <v>2812</v>
      </c>
    </row>
    <row r="73" spans="1:3" x14ac:dyDescent="0.3">
      <c r="A73" s="68"/>
      <c r="B73" t="s">
        <v>4227</v>
      </c>
      <c r="C73" t="s">
        <v>1833</v>
      </c>
    </row>
    <row r="74" spans="1:3" x14ac:dyDescent="0.3">
      <c r="A74" s="68"/>
      <c r="B74" t="s">
        <v>4345</v>
      </c>
      <c r="C74" t="s">
        <v>2715</v>
      </c>
    </row>
    <row r="75" spans="1:3" x14ac:dyDescent="0.3">
      <c r="A75" s="68"/>
      <c r="B75" t="s">
        <v>7102</v>
      </c>
      <c r="C75" t="s">
        <v>3436</v>
      </c>
    </row>
    <row r="76" spans="1:3" x14ac:dyDescent="0.3">
      <c r="A76" s="68"/>
      <c r="B76" t="s">
        <v>4422</v>
      </c>
      <c r="C76" t="s">
        <v>3401</v>
      </c>
    </row>
    <row r="77" spans="1:3" x14ac:dyDescent="0.3">
      <c r="A77" s="68"/>
      <c r="B77" t="s">
        <v>4401</v>
      </c>
      <c r="C77" t="s">
        <v>3398</v>
      </c>
    </row>
    <row r="78" spans="1:3" x14ac:dyDescent="0.3">
      <c r="A78" s="68"/>
      <c r="B78" t="s">
        <v>5837</v>
      </c>
      <c r="C78" t="s">
        <v>3057</v>
      </c>
    </row>
    <row r="79" spans="1:3" x14ac:dyDescent="0.3">
      <c r="A79" s="68"/>
      <c r="B79" t="s">
        <v>4275</v>
      </c>
      <c r="C79" t="s">
        <v>1099</v>
      </c>
    </row>
    <row r="80" spans="1:3" x14ac:dyDescent="0.3">
      <c r="A80" s="68"/>
      <c r="B80" t="s">
        <v>5970</v>
      </c>
      <c r="C80" t="s">
        <v>3412</v>
      </c>
    </row>
    <row r="81" spans="1:3" x14ac:dyDescent="0.3">
      <c r="A81" s="68"/>
      <c r="B81" t="s">
        <v>4366</v>
      </c>
      <c r="C81" t="s">
        <v>2754</v>
      </c>
    </row>
    <row r="82" spans="1:3" x14ac:dyDescent="0.3">
      <c r="A82" s="68"/>
      <c r="B82" t="s">
        <v>7414</v>
      </c>
      <c r="C82" t="s">
        <v>7412</v>
      </c>
    </row>
    <row r="83" spans="1:3" x14ac:dyDescent="0.3">
      <c r="A83" s="68"/>
      <c r="B83" t="s">
        <v>6279</v>
      </c>
      <c r="C83" t="s">
        <v>3425</v>
      </c>
    </row>
    <row r="84" spans="1:3" x14ac:dyDescent="0.3">
      <c r="A84" s="68"/>
      <c r="B84" t="s">
        <v>4958</v>
      </c>
      <c r="C84" t="s">
        <v>3420</v>
      </c>
    </row>
    <row r="85" spans="1:3" x14ac:dyDescent="0.3">
      <c r="A85" s="68"/>
      <c r="B85" t="s">
        <v>4378</v>
      </c>
      <c r="C85" t="s">
        <v>3397</v>
      </c>
    </row>
    <row r="86" spans="1:3" x14ac:dyDescent="0.3">
      <c r="A86" s="68"/>
      <c r="B86" t="s">
        <v>4708</v>
      </c>
      <c r="C86" t="s">
        <v>3409</v>
      </c>
    </row>
    <row r="87" spans="1:3" x14ac:dyDescent="0.3">
      <c r="A87" s="68"/>
      <c r="B87" t="s">
        <v>5474</v>
      </c>
      <c r="C87" t="s">
        <v>3553</v>
      </c>
    </row>
    <row r="88" spans="1:3" x14ac:dyDescent="0.3">
      <c r="A88" s="68"/>
      <c r="B88" t="s">
        <v>7274</v>
      </c>
      <c r="C88" t="s">
        <v>7271</v>
      </c>
    </row>
    <row r="89" spans="1:3" x14ac:dyDescent="0.3">
      <c r="A89" s="68"/>
      <c r="B89" t="s">
        <v>1931</v>
      </c>
      <c r="C89" t="s">
        <v>1927</v>
      </c>
    </row>
    <row r="90" spans="1:3" x14ac:dyDescent="0.3">
      <c r="A90" s="68"/>
      <c r="B90" t="s">
        <v>7109</v>
      </c>
      <c r="C90" t="s">
        <v>7106</v>
      </c>
    </row>
    <row r="91" spans="1:3" x14ac:dyDescent="0.3">
      <c r="A91" s="68"/>
      <c r="B91" t="s">
        <v>6199</v>
      </c>
      <c r="C91" t="s">
        <v>3286</v>
      </c>
    </row>
    <row r="92" spans="1:3" x14ac:dyDescent="0.3">
      <c r="A92" s="68"/>
      <c r="B92" t="s">
        <v>7458</v>
      </c>
      <c r="C92" t="s">
        <v>3285</v>
      </c>
    </row>
    <row r="93" spans="1:3" x14ac:dyDescent="0.3">
      <c r="A93" s="68"/>
      <c r="B93" t="s">
        <v>7239</v>
      </c>
      <c r="C93" t="s">
        <v>7236</v>
      </c>
    </row>
    <row r="94" spans="1:3" x14ac:dyDescent="0.3">
      <c r="A94" s="68"/>
      <c r="B94" t="s">
        <v>6843</v>
      </c>
      <c r="C94" t="s">
        <v>3433</v>
      </c>
    </row>
    <row r="95" spans="1:3" x14ac:dyDescent="0.3">
      <c r="A95" s="68"/>
      <c r="B95" t="s">
        <v>4652</v>
      </c>
      <c r="C95" t="s">
        <v>3406</v>
      </c>
    </row>
    <row r="96" spans="1:3" x14ac:dyDescent="0.3">
      <c r="A96" s="68"/>
      <c r="B96" t="s">
        <v>5041</v>
      </c>
      <c r="C96" t="s">
        <v>3141</v>
      </c>
    </row>
    <row r="97" spans="1:3" x14ac:dyDescent="0.3">
      <c r="A97" s="68"/>
      <c r="B97" t="s">
        <v>5886</v>
      </c>
      <c r="C97" t="s">
        <v>3408</v>
      </c>
    </row>
    <row r="98" spans="1:3" x14ac:dyDescent="0.3">
      <c r="A98" s="68"/>
      <c r="B98" t="s">
        <v>5891</v>
      </c>
      <c r="C98" t="s">
        <v>5887</v>
      </c>
    </row>
    <row r="99" spans="1:3" x14ac:dyDescent="0.3">
      <c r="A99" s="68"/>
      <c r="B99" t="s">
        <v>5892</v>
      </c>
      <c r="C99" t="s">
        <v>3251</v>
      </c>
    </row>
    <row r="100" spans="1:3" x14ac:dyDescent="0.3">
      <c r="A100" s="68"/>
      <c r="B100" t="s">
        <v>5895</v>
      </c>
      <c r="C100" t="s">
        <v>3251</v>
      </c>
    </row>
    <row r="101" spans="1:3" x14ac:dyDescent="0.3">
      <c r="A101" s="68"/>
      <c r="B101" t="s">
        <v>4158</v>
      </c>
      <c r="C101" t="s">
        <v>249</v>
      </c>
    </row>
    <row r="102" spans="1:3" x14ac:dyDescent="0.3">
      <c r="A102" s="68"/>
      <c r="B102" t="s">
        <v>4159</v>
      </c>
      <c r="C102" t="s">
        <v>254</v>
      </c>
    </row>
    <row r="103" spans="1:3" x14ac:dyDescent="0.3">
      <c r="A103" s="68"/>
      <c r="B103" t="s">
        <v>6406</v>
      </c>
      <c r="C103" t="s">
        <v>3427</v>
      </c>
    </row>
    <row r="104" spans="1:3" x14ac:dyDescent="0.3">
      <c r="A104" s="68"/>
      <c r="B104" t="s">
        <v>4249</v>
      </c>
      <c r="C104" t="s">
        <v>1916</v>
      </c>
    </row>
    <row r="105" spans="1:3" x14ac:dyDescent="0.3">
      <c r="A105" s="68"/>
      <c r="B105" t="s">
        <v>1196</v>
      </c>
      <c r="C105" t="s">
        <v>1194</v>
      </c>
    </row>
    <row r="106" spans="1:3" x14ac:dyDescent="0.3">
      <c r="A106" s="68"/>
      <c r="B106" t="s">
        <v>4986</v>
      </c>
      <c r="C106" t="s">
        <v>3421</v>
      </c>
    </row>
    <row r="107" spans="1:3" x14ac:dyDescent="0.3">
      <c r="A107" s="68"/>
      <c r="B107" t="s">
        <v>4077</v>
      </c>
      <c r="C107" t="s">
        <v>1105</v>
      </c>
    </row>
    <row r="108" spans="1:3" x14ac:dyDescent="0.3">
      <c r="A108" s="68"/>
      <c r="B108" t="s">
        <v>6945</v>
      </c>
      <c r="C108" t="s">
        <v>3434</v>
      </c>
    </row>
    <row r="109" spans="1:3" x14ac:dyDescent="0.3">
      <c r="A109" s="68"/>
      <c r="B109" t="s">
        <v>4995</v>
      </c>
      <c r="C109" t="s">
        <v>3423</v>
      </c>
    </row>
    <row r="110" spans="1:3" x14ac:dyDescent="0.3">
      <c r="A110" s="68"/>
      <c r="B110" t="s">
        <v>5835</v>
      </c>
      <c r="C110" t="s">
        <v>3407</v>
      </c>
    </row>
    <row r="111" spans="1:3" x14ac:dyDescent="0.3">
      <c r="A111" s="68"/>
      <c r="B111" t="s">
        <v>6355</v>
      </c>
      <c r="C111" t="s">
        <v>3424</v>
      </c>
    </row>
    <row r="112" spans="1:3" x14ac:dyDescent="0.3">
      <c r="A112" s="68"/>
      <c r="B112" t="s">
        <v>5799</v>
      </c>
      <c r="C112" t="s">
        <v>3404</v>
      </c>
    </row>
    <row r="113" spans="1:3" x14ac:dyDescent="0.3">
      <c r="A113" s="68"/>
      <c r="B113" t="s">
        <v>7114</v>
      </c>
      <c r="C113" t="s">
        <v>3437</v>
      </c>
    </row>
    <row r="114" spans="1:3" x14ac:dyDescent="0.3">
      <c r="A114" s="68"/>
      <c r="B114" t="s">
        <v>4541</v>
      </c>
      <c r="C114" t="s">
        <v>3484</v>
      </c>
    </row>
    <row r="115" spans="1:3" x14ac:dyDescent="0.3">
      <c r="A115" s="68"/>
      <c r="B115" t="s">
        <v>4545</v>
      </c>
      <c r="C115" t="s">
        <v>3483</v>
      </c>
    </row>
    <row r="116" spans="1:3" x14ac:dyDescent="0.3">
      <c r="A116" s="68"/>
      <c r="B116" t="s">
        <v>3047</v>
      </c>
    </row>
    <row r="117" spans="1:3" x14ac:dyDescent="0.3">
      <c r="A117" s="68"/>
    </row>
    <row r="118" spans="1:3" x14ac:dyDescent="0.3">
      <c r="A118" s="68"/>
    </row>
    <row r="119" spans="1:3" x14ac:dyDescent="0.3">
      <c r="A119" s="68"/>
    </row>
    <row r="120" spans="1:3" x14ac:dyDescent="0.3">
      <c r="A120" s="68"/>
      <c r="B120" t="s">
        <v>908</v>
      </c>
    </row>
    <row r="121" spans="1:3" x14ac:dyDescent="0.3">
      <c r="A121" s="68"/>
      <c r="B121" t="s">
        <v>1679</v>
      </c>
    </row>
    <row r="122" spans="1:3" x14ac:dyDescent="0.3">
      <c r="A122" s="68"/>
      <c r="B122" t="s">
        <v>1685</v>
      </c>
    </row>
    <row r="123" spans="1:3" x14ac:dyDescent="0.3">
      <c r="A123" s="68"/>
      <c r="B123" t="s">
        <v>3438</v>
      </c>
    </row>
    <row r="124" spans="1:3" x14ac:dyDescent="0.3">
      <c r="A124" s="68"/>
      <c r="B124" t="s">
        <v>1843</v>
      </c>
    </row>
    <row r="125" spans="1:3" x14ac:dyDescent="0.3">
      <c r="A125" s="68"/>
      <c r="B125" t="s">
        <v>1673</v>
      </c>
    </row>
    <row r="126" spans="1:3" x14ac:dyDescent="0.3">
      <c r="A126" s="68"/>
      <c r="B126" t="s">
        <v>3411</v>
      </c>
    </row>
    <row r="127" spans="1:3" x14ac:dyDescent="0.3">
      <c r="A127" s="68"/>
      <c r="B127" t="s">
        <v>3410</v>
      </c>
    </row>
    <row r="128" spans="1:3" x14ac:dyDescent="0.3">
      <c r="A128" s="68"/>
      <c r="B128" t="s">
        <v>3058</v>
      </c>
    </row>
    <row r="129" spans="1:2" x14ac:dyDescent="0.3">
      <c r="A129" s="68"/>
      <c r="B129" t="s">
        <v>2067</v>
      </c>
    </row>
    <row r="130" spans="1:2" x14ac:dyDescent="0.3">
      <c r="A130" s="68"/>
      <c r="B130" t="s">
        <v>1860</v>
      </c>
    </row>
    <row r="131" spans="1:2" x14ac:dyDescent="0.3">
      <c r="A131" s="68"/>
      <c r="B131" t="s">
        <v>1866</v>
      </c>
    </row>
    <row r="132" spans="1:2" x14ac:dyDescent="0.3">
      <c r="A132" s="68"/>
      <c r="B132" t="s">
        <v>363</v>
      </c>
    </row>
    <row r="133" spans="1:2" x14ac:dyDescent="0.3">
      <c r="A133" s="68"/>
      <c r="B133" t="s">
        <v>7217</v>
      </c>
    </row>
    <row r="134" spans="1:2" x14ac:dyDescent="0.3">
      <c r="A134" s="68"/>
      <c r="B134" t="s">
        <v>377</v>
      </c>
    </row>
    <row r="135" spans="1:2" x14ac:dyDescent="0.3">
      <c r="A135" s="68"/>
      <c r="B135" t="s">
        <v>1584</v>
      </c>
    </row>
    <row r="136" spans="1:2" x14ac:dyDescent="0.3">
      <c r="A136" s="68"/>
      <c r="B136" t="s">
        <v>1587</v>
      </c>
    </row>
    <row r="137" spans="1:2" x14ac:dyDescent="0.3">
      <c r="A137" s="68"/>
      <c r="B137" t="s">
        <v>7178</v>
      </c>
    </row>
    <row r="138" spans="1:2" x14ac:dyDescent="0.3">
      <c r="A138" s="68"/>
      <c r="B138" t="s">
        <v>384</v>
      </c>
    </row>
    <row r="139" spans="1:2" x14ac:dyDescent="0.3">
      <c r="A139" s="68"/>
      <c r="B139" t="s">
        <v>388</v>
      </c>
    </row>
    <row r="140" spans="1:2" x14ac:dyDescent="0.3">
      <c r="A140" s="68"/>
      <c r="B140" t="s">
        <v>392</v>
      </c>
    </row>
    <row r="141" spans="1:2" x14ac:dyDescent="0.3">
      <c r="A141" s="68"/>
      <c r="B141" t="s">
        <v>6934</v>
      </c>
    </row>
    <row r="142" spans="1:2" x14ac:dyDescent="0.3">
      <c r="A142" s="68"/>
      <c r="B142" t="s">
        <v>3938</v>
      </c>
    </row>
    <row r="143" spans="1:2" x14ac:dyDescent="0.3">
      <c r="A143" s="68"/>
      <c r="B143" t="s">
        <v>1578</v>
      </c>
    </row>
    <row r="144" spans="1:2" x14ac:dyDescent="0.3">
      <c r="A144" s="68"/>
      <c r="B144" t="s">
        <v>1581</v>
      </c>
    </row>
    <row r="145" spans="1:2" x14ac:dyDescent="0.3">
      <c r="A145" s="68"/>
      <c r="B145" t="s">
        <v>2972</v>
      </c>
    </row>
    <row r="146" spans="1:2" x14ac:dyDescent="0.3">
      <c r="A146" s="68"/>
      <c r="B146" t="s">
        <v>2968</v>
      </c>
    </row>
    <row r="147" spans="1:2" x14ac:dyDescent="0.3">
      <c r="A147" s="68"/>
      <c r="B147" t="s">
        <v>3399</v>
      </c>
    </row>
    <row r="148" spans="1:2" x14ac:dyDescent="0.3">
      <c r="A148" s="68"/>
      <c r="B148" t="s">
        <v>7612</v>
      </c>
    </row>
    <row r="149" spans="1:2" x14ac:dyDescent="0.3">
      <c r="A149" s="68"/>
      <c r="B149" t="s">
        <v>1358</v>
      </c>
    </row>
    <row r="150" spans="1:2" x14ac:dyDescent="0.3">
      <c r="A150" s="68"/>
      <c r="B150" t="s">
        <v>608</v>
      </c>
    </row>
    <row r="151" spans="1:2" x14ac:dyDescent="0.3">
      <c r="A151" s="68"/>
      <c r="B151" t="s">
        <v>598</v>
      </c>
    </row>
    <row r="152" spans="1:2" x14ac:dyDescent="0.3">
      <c r="A152" s="68"/>
      <c r="B152" t="s">
        <v>615</v>
      </c>
    </row>
    <row r="153" spans="1:2" x14ac:dyDescent="0.3">
      <c r="A153" s="68"/>
      <c r="B153" t="s">
        <v>622</v>
      </c>
    </row>
    <row r="154" spans="1:2" x14ac:dyDescent="0.3">
      <c r="A154" s="68"/>
      <c r="B154" t="s">
        <v>626</v>
      </c>
    </row>
    <row r="155" spans="1:2" x14ac:dyDescent="0.3">
      <c r="A155" s="68"/>
      <c r="B155" t="s">
        <v>632</v>
      </c>
    </row>
    <row r="156" spans="1:2" x14ac:dyDescent="0.3">
      <c r="A156" s="68"/>
      <c r="B156" t="s">
        <v>638</v>
      </c>
    </row>
    <row r="157" spans="1:2" x14ac:dyDescent="0.3">
      <c r="A157" s="68"/>
      <c r="B157" t="s">
        <v>3297</v>
      </c>
    </row>
    <row r="158" spans="1:2" x14ac:dyDescent="0.3">
      <c r="A158" s="68"/>
      <c r="B158" t="s">
        <v>603</v>
      </c>
    </row>
    <row r="159" spans="1:2" x14ac:dyDescent="0.3">
      <c r="A159" s="68"/>
      <c r="B159" t="s">
        <v>648</v>
      </c>
    </row>
    <row r="160" spans="1:2" x14ac:dyDescent="0.3">
      <c r="A160" s="68"/>
      <c r="B160" t="s">
        <v>653</v>
      </c>
    </row>
    <row r="161" spans="1:2" x14ac:dyDescent="0.3">
      <c r="A161" s="68"/>
      <c r="B161" t="s">
        <v>1133</v>
      </c>
    </row>
    <row r="162" spans="1:2" x14ac:dyDescent="0.3">
      <c r="A162" s="68"/>
      <c r="B162" t="s">
        <v>1139</v>
      </c>
    </row>
    <row r="163" spans="1:2" x14ac:dyDescent="0.3">
      <c r="A163" s="68"/>
      <c r="B163" t="s">
        <v>3133</v>
      </c>
    </row>
    <row r="164" spans="1:2" x14ac:dyDescent="0.3">
      <c r="A164" s="68"/>
      <c r="B164" t="s">
        <v>692</v>
      </c>
    </row>
    <row r="165" spans="1:2" x14ac:dyDescent="0.3">
      <c r="A165" s="68"/>
      <c r="B165" t="s">
        <v>700</v>
      </c>
    </row>
    <row r="166" spans="1:2" x14ac:dyDescent="0.3">
      <c r="A166" s="68"/>
      <c r="B166" t="s">
        <v>7586</v>
      </c>
    </row>
    <row r="167" spans="1:2" x14ac:dyDescent="0.3">
      <c r="A167" s="68"/>
      <c r="B167" t="s">
        <v>410</v>
      </c>
    </row>
    <row r="168" spans="1:2" x14ac:dyDescent="0.3">
      <c r="A168" s="68"/>
      <c r="B168" t="s">
        <v>7590</v>
      </c>
    </row>
    <row r="169" spans="1:2" x14ac:dyDescent="0.3">
      <c r="A169" s="68"/>
      <c r="B169" t="s">
        <v>418</v>
      </c>
    </row>
    <row r="170" spans="1:2" x14ac:dyDescent="0.3">
      <c r="A170" s="68"/>
      <c r="B170" t="s">
        <v>416</v>
      </c>
    </row>
    <row r="171" spans="1:2" x14ac:dyDescent="0.3">
      <c r="A171" s="68"/>
      <c r="B171" t="s">
        <v>2313</v>
      </c>
    </row>
    <row r="172" spans="1:2" x14ac:dyDescent="0.3">
      <c r="A172" s="68"/>
      <c r="B172" t="s">
        <v>938</v>
      </c>
    </row>
    <row r="173" spans="1:2" x14ac:dyDescent="0.3">
      <c r="A173" s="68"/>
      <c r="B173" t="s">
        <v>7223</v>
      </c>
    </row>
    <row r="174" spans="1:2" x14ac:dyDescent="0.3">
      <c r="A174" s="68"/>
      <c r="B174" t="s">
        <v>1037</v>
      </c>
    </row>
    <row r="175" spans="1:2" x14ac:dyDescent="0.3">
      <c r="A175" s="68"/>
      <c r="B175" t="s">
        <v>1045</v>
      </c>
    </row>
    <row r="176" spans="1:2" x14ac:dyDescent="0.3">
      <c r="A176" s="68"/>
      <c r="B176" t="s">
        <v>3428</v>
      </c>
    </row>
    <row r="177" spans="1:2" x14ac:dyDescent="0.3">
      <c r="A177" s="68"/>
      <c r="B177" t="s">
        <v>1031</v>
      </c>
    </row>
    <row r="178" spans="1:2" x14ac:dyDescent="0.3">
      <c r="A178" s="68"/>
      <c r="B178" t="s">
        <v>3414</v>
      </c>
    </row>
    <row r="179" spans="1:2" x14ac:dyDescent="0.3">
      <c r="A179" s="68"/>
      <c r="B179" t="s">
        <v>2912</v>
      </c>
    </row>
    <row r="180" spans="1:2" x14ac:dyDescent="0.3">
      <c r="A180" s="68"/>
      <c r="B180" t="s">
        <v>2906</v>
      </c>
    </row>
    <row r="181" spans="1:2" x14ac:dyDescent="0.3">
      <c r="A181" s="68"/>
      <c r="B181" t="s">
        <v>3079</v>
      </c>
    </row>
    <row r="182" spans="1:2" x14ac:dyDescent="0.3">
      <c r="A182" s="68"/>
      <c r="B182" t="s">
        <v>3403</v>
      </c>
    </row>
    <row r="183" spans="1:2" x14ac:dyDescent="0.3">
      <c r="A183" s="68"/>
      <c r="B183" t="s">
        <v>3431</v>
      </c>
    </row>
    <row r="184" spans="1:2" x14ac:dyDescent="0.3">
      <c r="A184" s="68"/>
      <c r="B184" t="s">
        <v>2812</v>
      </c>
    </row>
    <row r="185" spans="1:2" x14ac:dyDescent="0.3">
      <c r="A185" s="68"/>
      <c r="B185" t="s">
        <v>2715</v>
      </c>
    </row>
    <row r="186" spans="1:2" x14ac:dyDescent="0.3">
      <c r="A186" s="68"/>
      <c r="B186" t="s">
        <v>3436</v>
      </c>
    </row>
    <row r="187" spans="1:2" x14ac:dyDescent="0.3">
      <c r="A187" s="68"/>
      <c r="B187" t="s">
        <v>3401</v>
      </c>
    </row>
    <row r="188" spans="1:2" x14ac:dyDescent="0.3">
      <c r="A188" s="68"/>
      <c r="B188" t="s">
        <v>3398</v>
      </c>
    </row>
    <row r="189" spans="1:2" x14ac:dyDescent="0.3">
      <c r="A189" s="68"/>
      <c r="B189" t="s">
        <v>3057</v>
      </c>
    </row>
    <row r="190" spans="1:2" x14ac:dyDescent="0.3">
      <c r="A190" s="68"/>
      <c r="B190" t="s">
        <v>1099</v>
      </c>
    </row>
    <row r="191" spans="1:2" x14ac:dyDescent="0.3">
      <c r="A191" s="68"/>
      <c r="B191" t="s">
        <v>3412</v>
      </c>
    </row>
    <row r="192" spans="1:2" x14ac:dyDescent="0.3">
      <c r="A192" s="68"/>
      <c r="B192" t="s">
        <v>2754</v>
      </c>
    </row>
    <row r="193" spans="1:2" x14ac:dyDescent="0.3">
      <c r="A193" s="68"/>
      <c r="B193" t="s">
        <v>7412</v>
      </c>
    </row>
    <row r="194" spans="1:2" x14ac:dyDescent="0.3">
      <c r="A194" s="68"/>
      <c r="B194" t="s">
        <v>3425</v>
      </c>
    </row>
    <row r="195" spans="1:2" x14ac:dyDescent="0.3">
      <c r="A195" s="68"/>
      <c r="B195" t="s">
        <v>3420</v>
      </c>
    </row>
    <row r="196" spans="1:2" x14ac:dyDescent="0.3">
      <c r="A196" s="68"/>
      <c r="B196" t="s">
        <v>3397</v>
      </c>
    </row>
    <row r="197" spans="1:2" x14ac:dyDescent="0.3">
      <c r="A197" s="68"/>
      <c r="B197" t="s">
        <v>3409</v>
      </c>
    </row>
    <row r="198" spans="1:2" x14ac:dyDescent="0.3">
      <c r="A198" s="68"/>
      <c r="B198" t="s">
        <v>3553</v>
      </c>
    </row>
    <row r="199" spans="1:2" x14ac:dyDescent="0.3">
      <c r="A199" s="68"/>
      <c r="B199" t="s">
        <v>7271</v>
      </c>
    </row>
    <row r="200" spans="1:2" x14ac:dyDescent="0.3">
      <c r="A200" s="68"/>
      <c r="B200" t="s">
        <v>3286</v>
      </c>
    </row>
    <row r="201" spans="1:2" x14ac:dyDescent="0.3">
      <c r="A201" s="68"/>
      <c r="B201" t="s">
        <v>3285</v>
      </c>
    </row>
    <row r="202" spans="1:2" x14ac:dyDescent="0.3">
      <c r="A202" s="68"/>
      <c r="B202" t="s">
        <v>7236</v>
      </c>
    </row>
    <row r="203" spans="1:2" x14ac:dyDescent="0.3">
      <c r="A203" s="68"/>
      <c r="B203" t="s">
        <v>3433</v>
      </c>
    </row>
    <row r="204" spans="1:2" x14ac:dyDescent="0.3">
      <c r="A204" s="68"/>
      <c r="B204" t="s">
        <v>3406</v>
      </c>
    </row>
    <row r="205" spans="1:2" x14ac:dyDescent="0.3">
      <c r="A205" s="68"/>
      <c r="B205" t="s">
        <v>3141</v>
      </c>
    </row>
    <row r="206" spans="1:2" x14ac:dyDescent="0.3">
      <c r="A206" s="68"/>
      <c r="B206" t="s">
        <v>3408</v>
      </c>
    </row>
    <row r="207" spans="1:2" x14ac:dyDescent="0.3">
      <c r="A207" s="68"/>
      <c r="B207" t="s">
        <v>5887</v>
      </c>
    </row>
    <row r="208" spans="1:2" x14ac:dyDescent="0.3">
      <c r="A208" s="68"/>
      <c r="B208" t="s">
        <v>3251</v>
      </c>
    </row>
    <row r="209" spans="1:2" x14ac:dyDescent="0.3">
      <c r="A209" s="68"/>
      <c r="B209" t="s">
        <v>249</v>
      </c>
    </row>
    <row r="210" spans="1:2" x14ac:dyDescent="0.3">
      <c r="A210" s="68"/>
      <c r="B210" t="s">
        <v>254</v>
      </c>
    </row>
    <row r="211" spans="1:2" x14ac:dyDescent="0.3">
      <c r="A211" s="68"/>
      <c r="B211" t="s">
        <v>3427</v>
      </c>
    </row>
    <row r="212" spans="1:2" x14ac:dyDescent="0.3">
      <c r="A212" s="68"/>
      <c r="B212" t="s">
        <v>1916</v>
      </c>
    </row>
    <row r="213" spans="1:2" x14ac:dyDescent="0.3">
      <c r="A213" s="68"/>
      <c r="B213" t="s">
        <v>1194</v>
      </c>
    </row>
    <row r="214" spans="1:2" x14ac:dyDescent="0.3">
      <c r="A214" s="68"/>
      <c r="B214" t="s">
        <v>3421</v>
      </c>
    </row>
    <row r="215" spans="1:2" x14ac:dyDescent="0.3">
      <c r="A215" s="68"/>
      <c r="B215" t="s">
        <v>1105</v>
      </c>
    </row>
    <row r="216" spans="1:2" x14ac:dyDescent="0.3">
      <c r="A216" s="68"/>
      <c r="B216" t="s">
        <v>3434</v>
      </c>
    </row>
    <row r="217" spans="1:2" x14ac:dyDescent="0.3">
      <c r="A217" s="68"/>
      <c r="B217" t="s">
        <v>3423</v>
      </c>
    </row>
    <row r="218" spans="1:2" x14ac:dyDescent="0.3">
      <c r="A218" s="68"/>
      <c r="B218" t="s">
        <v>3407</v>
      </c>
    </row>
    <row r="219" spans="1:2" x14ac:dyDescent="0.3">
      <c r="A219" s="68"/>
      <c r="B219" t="s">
        <v>3424</v>
      </c>
    </row>
    <row r="220" spans="1:2" x14ac:dyDescent="0.3">
      <c r="A220" s="68"/>
      <c r="B220" t="s">
        <v>3404</v>
      </c>
    </row>
    <row r="221" spans="1:2" x14ac:dyDescent="0.3">
      <c r="A221" s="68"/>
      <c r="B221" t="s">
        <v>3437</v>
      </c>
    </row>
    <row r="222" spans="1:2" x14ac:dyDescent="0.3">
      <c r="A222" s="68"/>
      <c r="B222" t="s">
        <v>3484</v>
      </c>
    </row>
    <row r="223" spans="1:2" x14ac:dyDescent="0.3">
      <c r="A223" s="68"/>
      <c r="B223" t="s">
        <v>3483</v>
      </c>
    </row>
    <row r="224" spans="1:2" x14ac:dyDescent="0.3">
      <c r="A224" s="68"/>
    </row>
    <row r="225" spans="1:1" x14ac:dyDescent="0.3">
      <c r="A225" s="68"/>
    </row>
    <row r="226" spans="1:1" x14ac:dyDescent="0.3">
      <c r="A226" s="68"/>
    </row>
    <row r="227" spans="1:1" x14ac:dyDescent="0.3">
      <c r="A227" s="68"/>
    </row>
    <row r="228" spans="1:1" x14ac:dyDescent="0.3">
      <c r="A228" s="68"/>
    </row>
    <row r="229" spans="1:1" x14ac:dyDescent="0.3">
      <c r="A229" s="68"/>
    </row>
    <row r="230" spans="1:1" x14ac:dyDescent="0.3">
      <c r="A230" s="68"/>
    </row>
    <row r="231" spans="1:1" x14ac:dyDescent="0.3">
      <c r="A231" s="68"/>
    </row>
    <row r="232" spans="1:1" x14ac:dyDescent="0.3">
      <c r="A232" s="68"/>
    </row>
    <row r="233" spans="1:1" x14ac:dyDescent="0.3">
      <c r="A233" s="68"/>
    </row>
    <row r="234" spans="1:1" x14ac:dyDescent="0.3">
      <c r="A234" s="68"/>
    </row>
    <row r="235" spans="1:1" x14ac:dyDescent="0.3">
      <c r="A235" s="68"/>
    </row>
    <row r="236" spans="1:1" x14ac:dyDescent="0.3">
      <c r="A236" s="68"/>
    </row>
    <row r="237" spans="1:1" x14ac:dyDescent="0.3">
      <c r="A237" s="68"/>
    </row>
    <row r="238" spans="1:1" x14ac:dyDescent="0.3">
      <c r="A238" s="68"/>
    </row>
    <row r="239" spans="1:1" x14ac:dyDescent="0.3">
      <c r="A239" s="68"/>
    </row>
    <row r="240" spans="1:1" x14ac:dyDescent="0.3">
      <c r="A240" s="68"/>
    </row>
    <row r="241" spans="1:1" x14ac:dyDescent="0.3">
      <c r="A241" s="68"/>
    </row>
    <row r="242" spans="1:1" x14ac:dyDescent="0.3">
      <c r="A242" s="68"/>
    </row>
    <row r="243" spans="1:1" x14ac:dyDescent="0.3">
      <c r="A243" s="68"/>
    </row>
    <row r="244" spans="1:1" x14ac:dyDescent="0.3">
      <c r="A244" s="68"/>
    </row>
    <row r="245" spans="1:1" x14ac:dyDescent="0.3">
      <c r="A245" s="68"/>
    </row>
    <row r="246" spans="1:1" x14ac:dyDescent="0.3">
      <c r="A246" s="68"/>
    </row>
    <row r="247" spans="1:1" x14ac:dyDescent="0.3">
      <c r="A247" s="68"/>
    </row>
    <row r="248" spans="1:1" x14ac:dyDescent="0.3">
      <c r="A248" s="68"/>
    </row>
    <row r="249" spans="1:1" x14ac:dyDescent="0.3">
      <c r="A249" s="68"/>
    </row>
    <row r="250" spans="1:1" x14ac:dyDescent="0.3">
      <c r="A250" s="68"/>
    </row>
    <row r="251" spans="1:1" x14ac:dyDescent="0.3">
      <c r="A251" s="68"/>
    </row>
    <row r="252" spans="1:1" x14ac:dyDescent="0.3">
      <c r="A252" s="68"/>
    </row>
    <row r="253" spans="1:1" x14ac:dyDescent="0.3">
      <c r="A253" s="68"/>
    </row>
    <row r="254" spans="1:1" x14ac:dyDescent="0.3">
      <c r="A254" s="68"/>
    </row>
    <row r="255" spans="1:1" x14ac:dyDescent="0.3">
      <c r="A255" s="68"/>
    </row>
    <row r="256" spans="1:1" x14ac:dyDescent="0.3">
      <c r="A256" s="68"/>
    </row>
    <row r="257" spans="1:1" x14ac:dyDescent="0.3">
      <c r="A257" s="68"/>
    </row>
    <row r="258" spans="1:1" x14ac:dyDescent="0.3">
      <c r="A258" s="68"/>
    </row>
    <row r="259" spans="1:1" x14ac:dyDescent="0.3">
      <c r="A259" s="68"/>
    </row>
    <row r="260" spans="1:1" x14ac:dyDescent="0.3">
      <c r="A260" s="68"/>
    </row>
    <row r="261" spans="1:1" x14ac:dyDescent="0.3">
      <c r="A261" s="68"/>
    </row>
    <row r="262" spans="1:1" x14ac:dyDescent="0.3">
      <c r="A262" s="68"/>
    </row>
    <row r="263" spans="1:1" x14ac:dyDescent="0.3">
      <c r="A263" s="68"/>
    </row>
    <row r="264" spans="1:1" x14ac:dyDescent="0.3">
      <c r="A264" s="68"/>
    </row>
    <row r="265" spans="1:1" x14ac:dyDescent="0.3">
      <c r="A265" s="68"/>
    </row>
    <row r="266" spans="1:1" x14ac:dyDescent="0.3">
      <c r="A266" s="68"/>
    </row>
    <row r="267" spans="1:1" x14ac:dyDescent="0.3">
      <c r="A267" s="68"/>
    </row>
    <row r="268" spans="1:1" x14ac:dyDescent="0.3">
      <c r="A268" s="68"/>
    </row>
    <row r="269" spans="1:1" x14ac:dyDescent="0.3">
      <c r="A269" s="68"/>
    </row>
    <row r="270" spans="1:1" x14ac:dyDescent="0.3">
      <c r="A270" s="68"/>
    </row>
    <row r="271" spans="1:1" x14ac:dyDescent="0.3">
      <c r="A271" s="68"/>
    </row>
    <row r="272" spans="1:1" x14ac:dyDescent="0.3">
      <c r="A272" s="68"/>
    </row>
    <row r="273" spans="1:1" x14ac:dyDescent="0.3">
      <c r="A273" s="68"/>
    </row>
    <row r="274" spans="1:1" x14ac:dyDescent="0.3">
      <c r="A274" s="68"/>
    </row>
    <row r="275" spans="1:1" x14ac:dyDescent="0.3">
      <c r="A275" s="68"/>
    </row>
    <row r="276" spans="1:1" x14ac:dyDescent="0.3">
      <c r="A276" s="68"/>
    </row>
    <row r="277" spans="1:1" x14ac:dyDescent="0.3">
      <c r="A277" s="68"/>
    </row>
    <row r="278" spans="1:1" x14ac:dyDescent="0.3">
      <c r="A278" s="68"/>
    </row>
    <row r="279" spans="1:1" x14ac:dyDescent="0.3">
      <c r="A279" s="68"/>
    </row>
    <row r="280" spans="1:1" x14ac:dyDescent="0.3">
      <c r="A280" s="68"/>
    </row>
    <row r="281" spans="1:1" x14ac:dyDescent="0.3">
      <c r="A281" s="68"/>
    </row>
    <row r="282" spans="1:1" x14ac:dyDescent="0.3">
      <c r="A282" s="68"/>
    </row>
    <row r="283" spans="1:1" x14ac:dyDescent="0.3">
      <c r="A283" s="68"/>
    </row>
    <row r="284" spans="1:1" x14ac:dyDescent="0.3">
      <c r="A284" s="68"/>
    </row>
    <row r="285" spans="1:1" x14ac:dyDescent="0.3">
      <c r="A285" s="68"/>
    </row>
    <row r="286" spans="1:1" x14ac:dyDescent="0.3">
      <c r="A286" s="68"/>
    </row>
    <row r="287" spans="1:1" x14ac:dyDescent="0.3">
      <c r="A287" s="68"/>
    </row>
    <row r="288" spans="1:1" x14ac:dyDescent="0.3">
      <c r="A288" s="68"/>
    </row>
    <row r="289" spans="1:1" x14ac:dyDescent="0.3">
      <c r="A289" s="68"/>
    </row>
    <row r="290" spans="1:1" x14ac:dyDescent="0.3">
      <c r="A290" s="68"/>
    </row>
    <row r="291" spans="1:1" x14ac:dyDescent="0.3">
      <c r="A291" s="68"/>
    </row>
    <row r="292" spans="1:1" x14ac:dyDescent="0.3">
      <c r="A292" s="68"/>
    </row>
    <row r="293" spans="1:1" x14ac:dyDescent="0.3">
      <c r="A293" s="68"/>
    </row>
    <row r="294" spans="1:1" x14ac:dyDescent="0.3">
      <c r="A294" s="68"/>
    </row>
    <row r="295" spans="1:1" x14ac:dyDescent="0.3">
      <c r="A295" s="68"/>
    </row>
    <row r="296" spans="1:1" x14ac:dyDescent="0.3">
      <c r="A296" s="68"/>
    </row>
    <row r="297" spans="1:1" x14ac:dyDescent="0.3">
      <c r="A297" s="68"/>
    </row>
    <row r="298" spans="1:1" x14ac:dyDescent="0.3">
      <c r="A298" s="68"/>
    </row>
    <row r="299" spans="1:1" x14ac:dyDescent="0.3">
      <c r="A299" s="68"/>
    </row>
    <row r="300" spans="1:1" x14ac:dyDescent="0.3">
      <c r="A300" s="68"/>
    </row>
    <row r="301" spans="1:1" x14ac:dyDescent="0.3">
      <c r="A301" s="68"/>
    </row>
    <row r="302" spans="1:1" x14ac:dyDescent="0.3">
      <c r="A302" s="68"/>
    </row>
    <row r="303" spans="1:1" x14ac:dyDescent="0.3">
      <c r="A303" s="68"/>
    </row>
    <row r="304" spans="1:1" x14ac:dyDescent="0.3">
      <c r="A304" s="68"/>
    </row>
    <row r="305" spans="1:1" x14ac:dyDescent="0.3">
      <c r="A305" s="68"/>
    </row>
    <row r="306" spans="1:1" x14ac:dyDescent="0.3">
      <c r="A306" s="68"/>
    </row>
    <row r="307" spans="1:1" x14ac:dyDescent="0.3">
      <c r="A307" s="68"/>
    </row>
    <row r="308" spans="1:1" x14ac:dyDescent="0.3">
      <c r="A308" s="68"/>
    </row>
    <row r="309" spans="1:1" x14ac:dyDescent="0.3">
      <c r="A309" s="68"/>
    </row>
    <row r="310" spans="1:1" x14ac:dyDescent="0.3">
      <c r="A310" s="68"/>
    </row>
    <row r="311" spans="1:1" x14ac:dyDescent="0.3">
      <c r="A311" s="68"/>
    </row>
    <row r="312" spans="1:1" x14ac:dyDescent="0.3">
      <c r="A312" s="68"/>
    </row>
    <row r="313" spans="1:1" x14ac:dyDescent="0.3">
      <c r="A313" s="68"/>
    </row>
    <row r="314" spans="1:1" x14ac:dyDescent="0.3">
      <c r="A314" s="68"/>
    </row>
    <row r="315" spans="1:1" x14ac:dyDescent="0.3">
      <c r="A315" s="68"/>
    </row>
    <row r="316" spans="1:1" x14ac:dyDescent="0.3">
      <c r="A316" s="68"/>
    </row>
    <row r="317" spans="1:1" x14ac:dyDescent="0.3">
      <c r="A317" s="68"/>
    </row>
    <row r="318" spans="1:1" x14ac:dyDescent="0.3">
      <c r="A318" s="68"/>
    </row>
    <row r="319" spans="1:1" x14ac:dyDescent="0.3">
      <c r="A319" s="68"/>
    </row>
    <row r="320" spans="1:1" x14ac:dyDescent="0.3">
      <c r="A320" s="68"/>
    </row>
    <row r="321" spans="1:1" x14ac:dyDescent="0.3">
      <c r="A321" s="68"/>
    </row>
    <row r="322" spans="1:1" x14ac:dyDescent="0.3">
      <c r="A322" s="68"/>
    </row>
    <row r="323" spans="1:1" x14ac:dyDescent="0.3">
      <c r="A323" s="68"/>
    </row>
    <row r="324" spans="1:1" x14ac:dyDescent="0.3">
      <c r="A324" s="68"/>
    </row>
    <row r="325" spans="1:1" x14ac:dyDescent="0.3">
      <c r="A325" s="68"/>
    </row>
    <row r="326" spans="1:1" x14ac:dyDescent="0.3">
      <c r="A326" s="68"/>
    </row>
    <row r="327" spans="1:1" x14ac:dyDescent="0.3">
      <c r="A327" s="68"/>
    </row>
    <row r="328" spans="1:1" x14ac:dyDescent="0.3">
      <c r="A328" s="68"/>
    </row>
    <row r="329" spans="1:1" x14ac:dyDescent="0.3">
      <c r="A329" s="68"/>
    </row>
    <row r="330" spans="1:1" x14ac:dyDescent="0.3">
      <c r="A330" s="68"/>
    </row>
    <row r="331" spans="1:1" x14ac:dyDescent="0.3">
      <c r="A331" s="68"/>
    </row>
    <row r="332" spans="1:1" x14ac:dyDescent="0.3">
      <c r="A332" s="68"/>
    </row>
    <row r="333" spans="1:1" x14ac:dyDescent="0.3">
      <c r="A333" s="68"/>
    </row>
    <row r="334" spans="1:1" x14ac:dyDescent="0.3">
      <c r="A334" s="68"/>
    </row>
    <row r="335" spans="1:1" x14ac:dyDescent="0.3">
      <c r="A335" s="68"/>
    </row>
    <row r="336" spans="1:1" x14ac:dyDescent="0.3">
      <c r="A336" s="68"/>
    </row>
    <row r="337" spans="1:1" x14ac:dyDescent="0.3">
      <c r="A337" s="68"/>
    </row>
    <row r="338" spans="1:1" x14ac:dyDescent="0.3">
      <c r="A338" s="68"/>
    </row>
    <row r="339" spans="1:1" x14ac:dyDescent="0.3">
      <c r="A339" s="68"/>
    </row>
    <row r="340" spans="1:1" x14ac:dyDescent="0.3">
      <c r="A340" s="68"/>
    </row>
    <row r="341" spans="1:1" x14ac:dyDescent="0.3">
      <c r="A341" s="68"/>
    </row>
    <row r="342" spans="1:1" x14ac:dyDescent="0.3">
      <c r="A342" s="68"/>
    </row>
    <row r="343" spans="1:1" x14ac:dyDescent="0.3">
      <c r="A343" s="68"/>
    </row>
    <row r="344" spans="1:1" x14ac:dyDescent="0.3">
      <c r="A344" s="68"/>
    </row>
    <row r="345" spans="1:1" x14ac:dyDescent="0.3">
      <c r="A345" s="68"/>
    </row>
    <row r="346" spans="1:1" x14ac:dyDescent="0.3">
      <c r="A346" s="68"/>
    </row>
    <row r="347" spans="1:1" x14ac:dyDescent="0.3">
      <c r="A347" s="68"/>
    </row>
    <row r="348" spans="1:1" x14ac:dyDescent="0.3">
      <c r="A348" s="68"/>
    </row>
    <row r="349" spans="1:1" x14ac:dyDescent="0.3">
      <c r="A349" s="68"/>
    </row>
    <row r="350" spans="1:1" x14ac:dyDescent="0.3">
      <c r="A350" s="68"/>
    </row>
    <row r="351" spans="1:1" x14ac:dyDescent="0.3">
      <c r="A351" s="68"/>
    </row>
    <row r="352" spans="1:1" x14ac:dyDescent="0.3">
      <c r="A352" s="68"/>
    </row>
    <row r="353" spans="1:1" x14ac:dyDescent="0.3">
      <c r="A353" s="68"/>
    </row>
    <row r="354" spans="1:1" x14ac:dyDescent="0.3">
      <c r="A354" s="68"/>
    </row>
    <row r="355" spans="1:1" x14ac:dyDescent="0.3">
      <c r="A355" s="68"/>
    </row>
    <row r="356" spans="1:1" x14ac:dyDescent="0.3">
      <c r="A356" s="68"/>
    </row>
    <row r="357" spans="1:1" x14ac:dyDescent="0.3">
      <c r="A357" s="68"/>
    </row>
    <row r="358" spans="1:1" x14ac:dyDescent="0.3">
      <c r="A358" s="68"/>
    </row>
    <row r="359" spans="1:1" x14ac:dyDescent="0.3">
      <c r="A359" s="68"/>
    </row>
    <row r="360" spans="1:1" x14ac:dyDescent="0.3">
      <c r="A360" s="68"/>
    </row>
    <row r="361" spans="1:1" x14ac:dyDescent="0.3">
      <c r="A361" s="68"/>
    </row>
    <row r="362" spans="1:1" x14ac:dyDescent="0.3">
      <c r="A362" s="68"/>
    </row>
    <row r="363" spans="1:1" x14ac:dyDescent="0.3">
      <c r="A363" s="68"/>
    </row>
    <row r="364" spans="1:1" x14ac:dyDescent="0.3">
      <c r="A364" s="68"/>
    </row>
    <row r="365" spans="1:1" x14ac:dyDescent="0.3">
      <c r="A365" s="68"/>
    </row>
    <row r="366" spans="1:1" x14ac:dyDescent="0.3">
      <c r="A366" s="68"/>
    </row>
    <row r="367" spans="1:1" x14ac:dyDescent="0.3">
      <c r="A367" s="68"/>
    </row>
    <row r="368" spans="1:1" x14ac:dyDescent="0.3">
      <c r="A368" s="68"/>
    </row>
    <row r="369" spans="1:1" x14ac:dyDescent="0.3">
      <c r="A369" s="68"/>
    </row>
    <row r="370" spans="1:1" x14ac:dyDescent="0.3">
      <c r="A370" s="68"/>
    </row>
    <row r="371" spans="1:1" x14ac:dyDescent="0.3">
      <c r="A371" s="68"/>
    </row>
    <row r="372" spans="1:1" x14ac:dyDescent="0.3">
      <c r="A372" s="68"/>
    </row>
    <row r="373" spans="1:1" x14ac:dyDescent="0.3">
      <c r="A373" s="68"/>
    </row>
    <row r="374" spans="1:1" x14ac:dyDescent="0.3">
      <c r="A374" s="68"/>
    </row>
    <row r="375" spans="1:1" x14ac:dyDescent="0.3">
      <c r="A375" s="68"/>
    </row>
    <row r="376" spans="1:1" x14ac:dyDescent="0.3">
      <c r="A376" s="68"/>
    </row>
    <row r="377" spans="1:1" x14ac:dyDescent="0.3">
      <c r="A377" s="68"/>
    </row>
    <row r="378" spans="1:1" x14ac:dyDescent="0.3">
      <c r="A378" s="68"/>
    </row>
    <row r="379" spans="1:1" x14ac:dyDescent="0.3">
      <c r="A379" s="68"/>
    </row>
    <row r="380" spans="1:1" x14ac:dyDescent="0.3">
      <c r="A380" s="68"/>
    </row>
    <row r="381" spans="1:1" x14ac:dyDescent="0.3">
      <c r="A381" s="68"/>
    </row>
    <row r="382" spans="1:1" x14ac:dyDescent="0.3">
      <c r="A382" s="68"/>
    </row>
    <row r="383" spans="1:1" x14ac:dyDescent="0.3">
      <c r="A383" s="68"/>
    </row>
    <row r="384" spans="1:1" x14ac:dyDescent="0.3">
      <c r="A384" s="68"/>
    </row>
    <row r="385" spans="1:1" x14ac:dyDescent="0.3">
      <c r="A385" s="68"/>
    </row>
    <row r="386" spans="1:1" x14ac:dyDescent="0.3">
      <c r="A386" s="68"/>
    </row>
    <row r="387" spans="1:1" x14ac:dyDescent="0.3">
      <c r="A387" s="68"/>
    </row>
    <row r="388" spans="1:1" x14ac:dyDescent="0.3">
      <c r="A388" s="68"/>
    </row>
    <row r="389" spans="1:1" x14ac:dyDescent="0.3">
      <c r="A389" s="68"/>
    </row>
    <row r="390" spans="1:1" x14ac:dyDescent="0.3">
      <c r="A390" s="68"/>
    </row>
    <row r="391" spans="1:1" x14ac:dyDescent="0.3">
      <c r="A391" s="68"/>
    </row>
    <row r="392" spans="1:1" x14ac:dyDescent="0.3">
      <c r="A392" s="68"/>
    </row>
    <row r="393" spans="1:1" x14ac:dyDescent="0.3">
      <c r="A393" s="68"/>
    </row>
    <row r="394" spans="1:1" x14ac:dyDescent="0.3">
      <c r="A394" s="68"/>
    </row>
    <row r="395" spans="1:1" x14ac:dyDescent="0.3">
      <c r="A395" s="68"/>
    </row>
    <row r="396" spans="1:1" x14ac:dyDescent="0.3">
      <c r="A396" s="68"/>
    </row>
    <row r="397" spans="1:1" x14ac:dyDescent="0.3">
      <c r="A397" s="68"/>
    </row>
    <row r="398" spans="1:1" x14ac:dyDescent="0.3">
      <c r="A398" s="68"/>
    </row>
    <row r="399" spans="1:1" x14ac:dyDescent="0.3">
      <c r="A399" s="68"/>
    </row>
    <row r="400" spans="1:1" x14ac:dyDescent="0.3">
      <c r="A400" s="68"/>
    </row>
    <row r="401" spans="1:1" x14ac:dyDescent="0.3">
      <c r="A401" s="68"/>
    </row>
    <row r="402" spans="1:1" x14ac:dyDescent="0.3">
      <c r="A402" s="68"/>
    </row>
    <row r="403" spans="1:1" x14ac:dyDescent="0.3">
      <c r="A403" s="68"/>
    </row>
    <row r="404" spans="1:1" x14ac:dyDescent="0.3">
      <c r="A404" s="68"/>
    </row>
    <row r="405" spans="1:1" x14ac:dyDescent="0.3">
      <c r="A405" s="68"/>
    </row>
    <row r="406" spans="1:1" x14ac:dyDescent="0.3">
      <c r="A406" s="68"/>
    </row>
    <row r="407" spans="1:1" x14ac:dyDescent="0.3">
      <c r="A407" s="68"/>
    </row>
    <row r="408" spans="1:1" x14ac:dyDescent="0.3">
      <c r="A408" s="68"/>
    </row>
    <row r="409" spans="1:1" x14ac:dyDescent="0.3">
      <c r="A409" s="68"/>
    </row>
    <row r="410" spans="1:1" x14ac:dyDescent="0.3">
      <c r="A410" s="68"/>
    </row>
    <row r="411" spans="1:1" x14ac:dyDescent="0.3">
      <c r="A411" s="68"/>
    </row>
    <row r="412" spans="1:1" x14ac:dyDescent="0.3">
      <c r="A412" s="68"/>
    </row>
    <row r="413" spans="1:1" x14ac:dyDescent="0.3">
      <c r="A413" s="68"/>
    </row>
    <row r="414" spans="1:1" x14ac:dyDescent="0.3">
      <c r="A414" s="68"/>
    </row>
    <row r="415" spans="1:1" x14ac:dyDescent="0.3">
      <c r="A415" s="68"/>
    </row>
    <row r="416" spans="1:1" x14ac:dyDescent="0.3">
      <c r="A416" s="68"/>
    </row>
    <row r="417" spans="1:1" x14ac:dyDescent="0.3">
      <c r="A417" s="68"/>
    </row>
    <row r="418" spans="1:1" x14ac:dyDescent="0.3">
      <c r="A418" s="68"/>
    </row>
    <row r="419" spans="1:1" x14ac:dyDescent="0.3">
      <c r="A419" s="68"/>
    </row>
    <row r="420" spans="1:1" x14ac:dyDescent="0.3">
      <c r="A420" s="68"/>
    </row>
    <row r="421" spans="1:1" x14ac:dyDescent="0.3">
      <c r="A421" s="68"/>
    </row>
    <row r="422" spans="1:1" x14ac:dyDescent="0.3">
      <c r="A422" s="68"/>
    </row>
    <row r="423" spans="1:1" x14ac:dyDescent="0.3">
      <c r="A423" s="68"/>
    </row>
    <row r="424" spans="1:1" x14ac:dyDescent="0.3">
      <c r="A424" s="68"/>
    </row>
    <row r="425" spans="1:1" x14ac:dyDescent="0.3">
      <c r="A425" s="68"/>
    </row>
    <row r="426" spans="1:1" x14ac:dyDescent="0.3">
      <c r="A426" s="68"/>
    </row>
    <row r="427" spans="1:1" x14ac:dyDescent="0.3">
      <c r="A427" s="68"/>
    </row>
    <row r="428" spans="1:1" x14ac:dyDescent="0.3">
      <c r="A428" s="68"/>
    </row>
    <row r="429" spans="1:1" x14ac:dyDescent="0.3">
      <c r="A429" s="68"/>
    </row>
    <row r="430" spans="1:1" x14ac:dyDescent="0.3">
      <c r="A430" s="68"/>
    </row>
    <row r="431" spans="1:1" x14ac:dyDescent="0.3">
      <c r="A431" s="68"/>
    </row>
    <row r="432" spans="1:1" x14ac:dyDescent="0.3">
      <c r="A432" s="68"/>
    </row>
    <row r="433" spans="1:1" x14ac:dyDescent="0.3">
      <c r="A433" s="68"/>
    </row>
    <row r="434" spans="1:1" x14ac:dyDescent="0.3">
      <c r="A434" s="68"/>
    </row>
    <row r="435" spans="1:1" x14ac:dyDescent="0.3">
      <c r="A435" s="68"/>
    </row>
    <row r="436" spans="1:1" x14ac:dyDescent="0.3">
      <c r="A436" s="68"/>
    </row>
    <row r="437" spans="1:1" x14ac:dyDescent="0.3">
      <c r="A437" s="68"/>
    </row>
    <row r="438" spans="1:1" x14ac:dyDescent="0.3">
      <c r="A438" s="68"/>
    </row>
    <row r="439" spans="1:1" x14ac:dyDescent="0.3">
      <c r="A439" s="68"/>
    </row>
    <row r="440" spans="1:1" x14ac:dyDescent="0.3">
      <c r="A440" s="68"/>
    </row>
    <row r="441" spans="1:1" x14ac:dyDescent="0.3">
      <c r="A441" s="68"/>
    </row>
    <row r="442" spans="1:1" x14ac:dyDescent="0.3">
      <c r="A442" s="68"/>
    </row>
    <row r="443" spans="1:1" x14ac:dyDescent="0.3">
      <c r="A443" s="68"/>
    </row>
    <row r="444" spans="1:1" x14ac:dyDescent="0.3">
      <c r="A444" s="68"/>
    </row>
    <row r="445" spans="1:1" x14ac:dyDescent="0.3">
      <c r="A445" s="68"/>
    </row>
    <row r="446" spans="1:1" x14ac:dyDescent="0.3">
      <c r="A446" s="68"/>
    </row>
    <row r="447" spans="1:1" x14ac:dyDescent="0.3">
      <c r="A447" s="68"/>
    </row>
    <row r="448" spans="1:1" x14ac:dyDescent="0.3">
      <c r="A448" s="68"/>
    </row>
    <row r="449" spans="1:1" x14ac:dyDescent="0.3">
      <c r="A449" s="68"/>
    </row>
    <row r="450" spans="1:1" x14ac:dyDescent="0.3">
      <c r="A450" s="68"/>
    </row>
    <row r="451" spans="1:1" x14ac:dyDescent="0.3">
      <c r="A451" s="68"/>
    </row>
    <row r="452" spans="1:1" x14ac:dyDescent="0.3">
      <c r="A452" s="68"/>
    </row>
    <row r="453" spans="1:1" x14ac:dyDescent="0.3">
      <c r="A453" s="68"/>
    </row>
    <row r="454" spans="1:1" x14ac:dyDescent="0.3">
      <c r="A454" s="68"/>
    </row>
    <row r="455" spans="1:1" x14ac:dyDescent="0.3">
      <c r="A455" s="68"/>
    </row>
    <row r="456" spans="1:1" x14ac:dyDescent="0.3">
      <c r="A456" s="68"/>
    </row>
    <row r="457" spans="1:1" x14ac:dyDescent="0.3">
      <c r="A457" s="68"/>
    </row>
    <row r="458" spans="1:1" x14ac:dyDescent="0.3">
      <c r="A458" s="68"/>
    </row>
    <row r="459" spans="1:1" x14ac:dyDescent="0.3">
      <c r="A459" s="68"/>
    </row>
    <row r="460" spans="1:1" x14ac:dyDescent="0.3">
      <c r="A460" s="68"/>
    </row>
    <row r="461" spans="1:1" x14ac:dyDescent="0.3">
      <c r="A461" s="68"/>
    </row>
    <row r="462" spans="1:1" x14ac:dyDescent="0.3">
      <c r="A462" s="68"/>
    </row>
    <row r="463" spans="1:1" x14ac:dyDescent="0.3">
      <c r="A463" s="68"/>
    </row>
    <row r="464" spans="1:1" x14ac:dyDescent="0.3">
      <c r="A464" s="68"/>
    </row>
    <row r="465" spans="1:1" x14ac:dyDescent="0.3">
      <c r="A465" s="68"/>
    </row>
    <row r="466" spans="1:1" x14ac:dyDescent="0.3">
      <c r="A466" s="68"/>
    </row>
    <row r="467" spans="1:1" x14ac:dyDescent="0.3">
      <c r="A467" s="68"/>
    </row>
    <row r="468" spans="1:1" x14ac:dyDescent="0.3">
      <c r="A468" s="68"/>
    </row>
    <row r="469" spans="1:1" x14ac:dyDescent="0.3">
      <c r="A469" s="68"/>
    </row>
    <row r="470" spans="1:1" x14ac:dyDescent="0.3">
      <c r="A470" s="68"/>
    </row>
    <row r="471" spans="1:1" x14ac:dyDescent="0.3">
      <c r="A471" s="68"/>
    </row>
    <row r="472" spans="1:1" x14ac:dyDescent="0.3">
      <c r="A472" s="68"/>
    </row>
    <row r="473" spans="1:1" x14ac:dyDescent="0.3">
      <c r="A473" s="68"/>
    </row>
    <row r="474" spans="1:1" x14ac:dyDescent="0.3">
      <c r="A474" s="68"/>
    </row>
    <row r="475" spans="1:1" x14ac:dyDescent="0.3">
      <c r="A475" s="68"/>
    </row>
    <row r="476" spans="1:1" x14ac:dyDescent="0.3">
      <c r="A476" s="68"/>
    </row>
    <row r="477" spans="1:1" x14ac:dyDescent="0.3">
      <c r="A477" s="68"/>
    </row>
    <row r="478" spans="1:1" x14ac:dyDescent="0.3">
      <c r="A478" s="68"/>
    </row>
    <row r="479" spans="1:1" x14ac:dyDescent="0.3">
      <c r="A479" s="68"/>
    </row>
    <row r="480" spans="1:1" x14ac:dyDescent="0.3">
      <c r="A480" s="68"/>
    </row>
    <row r="481" spans="1:1" x14ac:dyDescent="0.3">
      <c r="A481" s="68"/>
    </row>
    <row r="482" spans="1:1" x14ac:dyDescent="0.3">
      <c r="A482" s="68"/>
    </row>
    <row r="483" spans="1:1" x14ac:dyDescent="0.3">
      <c r="A483" s="68"/>
    </row>
    <row r="484" spans="1:1" x14ac:dyDescent="0.3">
      <c r="A484" s="68"/>
    </row>
    <row r="485" spans="1:1" x14ac:dyDescent="0.3">
      <c r="A485" s="68"/>
    </row>
    <row r="486" spans="1:1" x14ac:dyDescent="0.3">
      <c r="A486" s="68"/>
    </row>
    <row r="487" spans="1:1" x14ac:dyDescent="0.3">
      <c r="A487" s="68"/>
    </row>
    <row r="488" spans="1:1" x14ac:dyDescent="0.3">
      <c r="A488" s="68"/>
    </row>
    <row r="489" spans="1:1" x14ac:dyDescent="0.3">
      <c r="A489" s="68"/>
    </row>
    <row r="490" spans="1:1" x14ac:dyDescent="0.3">
      <c r="A490" s="68"/>
    </row>
    <row r="491" spans="1:1" x14ac:dyDescent="0.3">
      <c r="A491" s="68"/>
    </row>
    <row r="492" spans="1:1" x14ac:dyDescent="0.3">
      <c r="A492" s="68"/>
    </row>
    <row r="493" spans="1:1" x14ac:dyDescent="0.3">
      <c r="A493" s="68"/>
    </row>
    <row r="494" spans="1:1" x14ac:dyDescent="0.3">
      <c r="A494" s="68"/>
    </row>
    <row r="495" spans="1:1" x14ac:dyDescent="0.3">
      <c r="A495" s="68"/>
    </row>
    <row r="496" spans="1:1" x14ac:dyDescent="0.3">
      <c r="A496" s="68"/>
    </row>
    <row r="497" spans="1:1" x14ac:dyDescent="0.3">
      <c r="A497" s="68"/>
    </row>
    <row r="498" spans="1:1" x14ac:dyDescent="0.3">
      <c r="A498" s="68"/>
    </row>
    <row r="499" spans="1:1" x14ac:dyDescent="0.3">
      <c r="A499" s="68"/>
    </row>
    <row r="500" spans="1:1" x14ac:dyDescent="0.3">
      <c r="A500" s="68"/>
    </row>
    <row r="501" spans="1:1" x14ac:dyDescent="0.3">
      <c r="A501" s="68"/>
    </row>
    <row r="502" spans="1:1" x14ac:dyDescent="0.3">
      <c r="A502" s="68"/>
    </row>
    <row r="503" spans="1:1" x14ac:dyDescent="0.3">
      <c r="A503" s="68"/>
    </row>
    <row r="504" spans="1:1" x14ac:dyDescent="0.3">
      <c r="A504" s="68"/>
    </row>
    <row r="505" spans="1:1" x14ac:dyDescent="0.3">
      <c r="A505" s="68"/>
    </row>
    <row r="506" spans="1:1" x14ac:dyDescent="0.3">
      <c r="A506" s="68"/>
    </row>
    <row r="507" spans="1:1" x14ac:dyDescent="0.3">
      <c r="A507" s="68"/>
    </row>
    <row r="508" spans="1:1" x14ac:dyDescent="0.3">
      <c r="A508" s="68"/>
    </row>
    <row r="509" spans="1:1" x14ac:dyDescent="0.3">
      <c r="A509" s="68"/>
    </row>
    <row r="510" spans="1:1" x14ac:dyDescent="0.3">
      <c r="A510" s="68"/>
    </row>
    <row r="511" spans="1:1" x14ac:dyDescent="0.3">
      <c r="A511" s="68"/>
    </row>
    <row r="512" spans="1:1" x14ac:dyDescent="0.3">
      <c r="A512" s="68"/>
    </row>
    <row r="513" spans="1:1" x14ac:dyDescent="0.3">
      <c r="A513" s="68"/>
    </row>
    <row r="514" spans="1:1" x14ac:dyDescent="0.3">
      <c r="A514" s="68"/>
    </row>
    <row r="515" spans="1:1" x14ac:dyDescent="0.3">
      <c r="A515" s="68"/>
    </row>
    <row r="516" spans="1:1" x14ac:dyDescent="0.3">
      <c r="A516" s="68"/>
    </row>
    <row r="517" spans="1:1" x14ac:dyDescent="0.3">
      <c r="A517" s="68"/>
    </row>
    <row r="518" spans="1:1" x14ac:dyDescent="0.3">
      <c r="A518" s="68"/>
    </row>
    <row r="519" spans="1:1" x14ac:dyDescent="0.3">
      <c r="A519" s="68"/>
    </row>
    <row r="520" spans="1:1" x14ac:dyDescent="0.3">
      <c r="A520" s="68"/>
    </row>
    <row r="521" spans="1:1" x14ac:dyDescent="0.3">
      <c r="A521" s="68"/>
    </row>
    <row r="522" spans="1:1" x14ac:dyDescent="0.3">
      <c r="A522" s="68"/>
    </row>
    <row r="523" spans="1:1" x14ac:dyDescent="0.3">
      <c r="A523" s="68"/>
    </row>
    <row r="524" spans="1:1" x14ac:dyDescent="0.3">
      <c r="A524" s="68"/>
    </row>
    <row r="525" spans="1:1" x14ac:dyDescent="0.3">
      <c r="A525" s="68"/>
    </row>
    <row r="526" spans="1:1" x14ac:dyDescent="0.3">
      <c r="A526" s="68"/>
    </row>
    <row r="527" spans="1:1" x14ac:dyDescent="0.3">
      <c r="A527" s="68"/>
    </row>
    <row r="528" spans="1:1" x14ac:dyDescent="0.3">
      <c r="A528" s="68"/>
    </row>
    <row r="529" spans="1:1" x14ac:dyDescent="0.3">
      <c r="A529" s="68"/>
    </row>
    <row r="530" spans="1:1" x14ac:dyDescent="0.3">
      <c r="A530" s="68"/>
    </row>
    <row r="531" spans="1:1" x14ac:dyDescent="0.3">
      <c r="A531" s="68"/>
    </row>
    <row r="532" spans="1:1" x14ac:dyDescent="0.3">
      <c r="A532" s="68"/>
    </row>
    <row r="533" spans="1:1" x14ac:dyDescent="0.3">
      <c r="A533" s="68"/>
    </row>
    <row r="534" spans="1:1" x14ac:dyDescent="0.3">
      <c r="A534" s="68"/>
    </row>
    <row r="535" spans="1:1" x14ac:dyDescent="0.3">
      <c r="A535" s="68"/>
    </row>
    <row r="536" spans="1:1" x14ac:dyDescent="0.3">
      <c r="A536" s="68"/>
    </row>
    <row r="537" spans="1:1" x14ac:dyDescent="0.3">
      <c r="A537" s="68"/>
    </row>
    <row r="538" spans="1:1" x14ac:dyDescent="0.3">
      <c r="A538" s="68"/>
    </row>
    <row r="539" spans="1:1" x14ac:dyDescent="0.3">
      <c r="A539" s="68"/>
    </row>
    <row r="540" spans="1:1" x14ac:dyDescent="0.3">
      <c r="A540" s="68"/>
    </row>
    <row r="541" spans="1:1" x14ac:dyDescent="0.3">
      <c r="A541" s="68"/>
    </row>
    <row r="542" spans="1:1" x14ac:dyDescent="0.3">
      <c r="A542" s="68"/>
    </row>
    <row r="543" spans="1:1" x14ac:dyDescent="0.3">
      <c r="A543" s="68"/>
    </row>
    <row r="544" spans="1:1" x14ac:dyDescent="0.3">
      <c r="A544" s="68"/>
    </row>
    <row r="545" spans="1:1" x14ac:dyDescent="0.3">
      <c r="A545" s="68"/>
    </row>
    <row r="546" spans="1:1" x14ac:dyDescent="0.3">
      <c r="A546" s="68"/>
    </row>
    <row r="547" spans="1:1" x14ac:dyDescent="0.3">
      <c r="A547" s="68"/>
    </row>
    <row r="548" spans="1:1" x14ac:dyDescent="0.3">
      <c r="A548" s="68"/>
    </row>
    <row r="549" spans="1:1" x14ac:dyDescent="0.3">
      <c r="A549" s="68"/>
    </row>
    <row r="550" spans="1:1" x14ac:dyDescent="0.3">
      <c r="A550" s="68"/>
    </row>
    <row r="551" spans="1:1" x14ac:dyDescent="0.3">
      <c r="A551" s="68"/>
    </row>
    <row r="552" spans="1:1" x14ac:dyDescent="0.3">
      <c r="A552" s="68"/>
    </row>
    <row r="553" spans="1:1" x14ac:dyDescent="0.3">
      <c r="A553" s="68"/>
    </row>
    <row r="554" spans="1:1" x14ac:dyDescent="0.3">
      <c r="A554" s="68"/>
    </row>
    <row r="555" spans="1:1" x14ac:dyDescent="0.3">
      <c r="A555" s="68"/>
    </row>
    <row r="556" spans="1:1" x14ac:dyDescent="0.3">
      <c r="A556" s="68"/>
    </row>
    <row r="557" spans="1:1" x14ac:dyDescent="0.3">
      <c r="A557" s="68"/>
    </row>
    <row r="558" spans="1:1" x14ac:dyDescent="0.3">
      <c r="A558" s="68"/>
    </row>
    <row r="559" spans="1:1" x14ac:dyDescent="0.3">
      <c r="A559" s="68"/>
    </row>
    <row r="560" spans="1:1" x14ac:dyDescent="0.3">
      <c r="A560" s="68"/>
    </row>
    <row r="561" spans="1:1" x14ac:dyDescent="0.3">
      <c r="A561" s="68"/>
    </row>
    <row r="562" spans="1:1" x14ac:dyDescent="0.3">
      <c r="A562" s="68"/>
    </row>
    <row r="563" spans="1:1" x14ac:dyDescent="0.3">
      <c r="A563" s="68"/>
    </row>
    <row r="564" spans="1:1" x14ac:dyDescent="0.3">
      <c r="A564" s="68"/>
    </row>
    <row r="565" spans="1:1" x14ac:dyDescent="0.3">
      <c r="A565" s="68"/>
    </row>
    <row r="566" spans="1:1" x14ac:dyDescent="0.3">
      <c r="A566" s="68"/>
    </row>
    <row r="567" spans="1:1" x14ac:dyDescent="0.3">
      <c r="A567" s="68"/>
    </row>
    <row r="568" spans="1:1" x14ac:dyDescent="0.3">
      <c r="A568" s="68"/>
    </row>
    <row r="569" spans="1:1" x14ac:dyDescent="0.3">
      <c r="A569" s="68"/>
    </row>
    <row r="570" spans="1:1" x14ac:dyDescent="0.3">
      <c r="A570" s="68"/>
    </row>
    <row r="571" spans="1:1" x14ac:dyDescent="0.3">
      <c r="A571" s="68"/>
    </row>
    <row r="572" spans="1:1" x14ac:dyDescent="0.3">
      <c r="A572" s="68"/>
    </row>
    <row r="573" spans="1:1" x14ac:dyDescent="0.3">
      <c r="A573" s="68"/>
    </row>
    <row r="574" spans="1:1" x14ac:dyDescent="0.3">
      <c r="A574" s="68"/>
    </row>
    <row r="575" spans="1:1" x14ac:dyDescent="0.3">
      <c r="A575" s="68"/>
    </row>
    <row r="576" spans="1:1" x14ac:dyDescent="0.3">
      <c r="A576" s="68"/>
    </row>
    <row r="577" spans="1:1" x14ac:dyDescent="0.3">
      <c r="A577" s="68"/>
    </row>
    <row r="578" spans="1:1" x14ac:dyDescent="0.3">
      <c r="A578" s="68"/>
    </row>
    <row r="579" spans="1:1" x14ac:dyDescent="0.3">
      <c r="A579" s="68"/>
    </row>
    <row r="580" spans="1:1" x14ac:dyDescent="0.3">
      <c r="A580" s="68"/>
    </row>
    <row r="581" spans="1:1" x14ac:dyDescent="0.3">
      <c r="A581" s="68"/>
    </row>
    <row r="582" spans="1:1" x14ac:dyDescent="0.3">
      <c r="A582" s="68"/>
    </row>
    <row r="583" spans="1:1" x14ac:dyDescent="0.3">
      <c r="A583" s="68"/>
    </row>
    <row r="584" spans="1:1" x14ac:dyDescent="0.3">
      <c r="A584" s="68"/>
    </row>
    <row r="585" spans="1:1" x14ac:dyDescent="0.3">
      <c r="A585" s="68"/>
    </row>
    <row r="586" spans="1:1" x14ac:dyDescent="0.3">
      <c r="A586" s="68"/>
    </row>
    <row r="587" spans="1:1" x14ac:dyDescent="0.3">
      <c r="A587" s="68"/>
    </row>
    <row r="588" spans="1:1" x14ac:dyDescent="0.3">
      <c r="A588" s="68"/>
    </row>
    <row r="589" spans="1:1" x14ac:dyDescent="0.3">
      <c r="A589" s="68"/>
    </row>
    <row r="590" spans="1:1" x14ac:dyDescent="0.3">
      <c r="A590" s="68"/>
    </row>
    <row r="591" spans="1:1" x14ac:dyDescent="0.3">
      <c r="A591" s="68"/>
    </row>
    <row r="592" spans="1:1" x14ac:dyDescent="0.3">
      <c r="A592" s="68"/>
    </row>
    <row r="593" spans="1:1" x14ac:dyDescent="0.3">
      <c r="A593" s="68"/>
    </row>
    <row r="594" spans="1:1" x14ac:dyDescent="0.3">
      <c r="A594" s="68"/>
    </row>
    <row r="595" spans="1:1" x14ac:dyDescent="0.3">
      <c r="A595" s="68"/>
    </row>
    <row r="596" spans="1:1" x14ac:dyDescent="0.3">
      <c r="A596" s="68"/>
    </row>
    <row r="597" spans="1:1" x14ac:dyDescent="0.3">
      <c r="A597" s="68"/>
    </row>
    <row r="598" spans="1:1" x14ac:dyDescent="0.3">
      <c r="A598" s="68"/>
    </row>
    <row r="599" spans="1:1" x14ac:dyDescent="0.3">
      <c r="A599" s="68"/>
    </row>
    <row r="600" spans="1:1" x14ac:dyDescent="0.3">
      <c r="A600" s="68"/>
    </row>
    <row r="601" spans="1:1" x14ac:dyDescent="0.3">
      <c r="A601" s="68"/>
    </row>
    <row r="602" spans="1:1" x14ac:dyDescent="0.3">
      <c r="A602" s="68"/>
    </row>
    <row r="603" spans="1:1" x14ac:dyDescent="0.3">
      <c r="A603" s="68"/>
    </row>
    <row r="604" spans="1:1" x14ac:dyDescent="0.3">
      <c r="A604" s="68"/>
    </row>
    <row r="605" spans="1:1" x14ac:dyDescent="0.3">
      <c r="A605" s="68"/>
    </row>
    <row r="606" spans="1:1" x14ac:dyDescent="0.3">
      <c r="A606" s="68"/>
    </row>
    <row r="607" spans="1:1" x14ac:dyDescent="0.3">
      <c r="A607" s="68"/>
    </row>
    <row r="608" spans="1:1" x14ac:dyDescent="0.3">
      <c r="A608" s="68"/>
    </row>
    <row r="609" spans="1:1" x14ac:dyDescent="0.3">
      <c r="A609" s="68"/>
    </row>
    <row r="610" spans="1:1" x14ac:dyDescent="0.3">
      <c r="A610" s="68"/>
    </row>
    <row r="611" spans="1:1" x14ac:dyDescent="0.3">
      <c r="A611" s="68"/>
    </row>
    <row r="612" spans="1:1" x14ac:dyDescent="0.3">
      <c r="A612" s="68"/>
    </row>
    <row r="613" spans="1:1" x14ac:dyDescent="0.3">
      <c r="A613" s="68"/>
    </row>
    <row r="614" spans="1:1" x14ac:dyDescent="0.3">
      <c r="A614" s="68"/>
    </row>
    <row r="615" spans="1:1" x14ac:dyDescent="0.3">
      <c r="A615" s="68"/>
    </row>
    <row r="616" spans="1:1" x14ac:dyDescent="0.3">
      <c r="A616" s="68"/>
    </row>
    <row r="617" spans="1:1" x14ac:dyDescent="0.3">
      <c r="A617" s="68"/>
    </row>
    <row r="618" spans="1:1" x14ac:dyDescent="0.3">
      <c r="A618" s="68"/>
    </row>
    <row r="619" spans="1:1" x14ac:dyDescent="0.3">
      <c r="A619" s="68"/>
    </row>
    <row r="620" spans="1:1" x14ac:dyDescent="0.3">
      <c r="A620" s="68"/>
    </row>
    <row r="621" spans="1:1" x14ac:dyDescent="0.3">
      <c r="A621" s="68"/>
    </row>
    <row r="622" spans="1:1" x14ac:dyDescent="0.3">
      <c r="A622" s="68"/>
    </row>
    <row r="623" spans="1:1" x14ac:dyDescent="0.3">
      <c r="A623" s="68"/>
    </row>
    <row r="624" spans="1:1" x14ac:dyDescent="0.3">
      <c r="A624" s="68"/>
    </row>
    <row r="625" spans="1:1" x14ac:dyDescent="0.3">
      <c r="A625" s="68"/>
    </row>
    <row r="626" spans="1:1" x14ac:dyDescent="0.3">
      <c r="A626" s="68"/>
    </row>
    <row r="627" spans="1:1" x14ac:dyDescent="0.3">
      <c r="A627" s="68"/>
    </row>
    <row r="628" spans="1:1" x14ac:dyDescent="0.3">
      <c r="A628" s="68"/>
    </row>
    <row r="629" spans="1:1" x14ac:dyDescent="0.3">
      <c r="A629" s="68"/>
    </row>
    <row r="630" spans="1:1" x14ac:dyDescent="0.3">
      <c r="A630" s="68"/>
    </row>
    <row r="631" spans="1:1" x14ac:dyDescent="0.3">
      <c r="A631" s="68"/>
    </row>
    <row r="632" spans="1:1" x14ac:dyDescent="0.3">
      <c r="A632" s="68"/>
    </row>
    <row r="633" spans="1:1" x14ac:dyDescent="0.3">
      <c r="A633" s="68"/>
    </row>
    <row r="634" spans="1:1" x14ac:dyDescent="0.3">
      <c r="A634" s="68"/>
    </row>
    <row r="635" spans="1:1" x14ac:dyDescent="0.3">
      <c r="A635" s="68"/>
    </row>
    <row r="636" spans="1:1" x14ac:dyDescent="0.3">
      <c r="A636" s="68"/>
    </row>
    <row r="637" spans="1:1" x14ac:dyDescent="0.3">
      <c r="A637" s="68"/>
    </row>
    <row r="638" spans="1:1" x14ac:dyDescent="0.3">
      <c r="A638" s="68"/>
    </row>
    <row r="639" spans="1:1" x14ac:dyDescent="0.3">
      <c r="A639" s="68"/>
    </row>
    <row r="640" spans="1:1" x14ac:dyDescent="0.3">
      <c r="A640" s="68"/>
    </row>
    <row r="641" spans="1:1" x14ac:dyDescent="0.3">
      <c r="A641" s="68"/>
    </row>
    <row r="642" spans="1:1" x14ac:dyDescent="0.3">
      <c r="A642" s="68"/>
    </row>
    <row r="643" spans="1:1" x14ac:dyDescent="0.3">
      <c r="A643" s="68"/>
    </row>
    <row r="644" spans="1:1" x14ac:dyDescent="0.3">
      <c r="A644" s="68"/>
    </row>
    <row r="645" spans="1:1" x14ac:dyDescent="0.3">
      <c r="A645" s="68"/>
    </row>
    <row r="646" spans="1:1" x14ac:dyDescent="0.3">
      <c r="A646" s="68"/>
    </row>
    <row r="647" spans="1:1" x14ac:dyDescent="0.3">
      <c r="A647" s="68"/>
    </row>
    <row r="648" spans="1:1" x14ac:dyDescent="0.3">
      <c r="A648" s="68"/>
    </row>
    <row r="649" spans="1:1" x14ac:dyDescent="0.3">
      <c r="A649" s="68"/>
    </row>
    <row r="650" spans="1:1" x14ac:dyDescent="0.3">
      <c r="A650" s="68"/>
    </row>
    <row r="651" spans="1:1" x14ac:dyDescent="0.3">
      <c r="A651" s="68"/>
    </row>
    <row r="652" spans="1:1" x14ac:dyDescent="0.3">
      <c r="A652" s="68"/>
    </row>
    <row r="653" spans="1:1" x14ac:dyDescent="0.3">
      <c r="A653" s="68"/>
    </row>
    <row r="654" spans="1:1" x14ac:dyDescent="0.3">
      <c r="A654" s="68"/>
    </row>
    <row r="655" spans="1:1" x14ac:dyDescent="0.3">
      <c r="A655" s="68"/>
    </row>
    <row r="656" spans="1:1" x14ac:dyDescent="0.3">
      <c r="A656" s="68"/>
    </row>
    <row r="657" spans="1:1" x14ac:dyDescent="0.3">
      <c r="A657" s="68"/>
    </row>
    <row r="658" spans="1:1" x14ac:dyDescent="0.3">
      <c r="A658" s="68"/>
    </row>
    <row r="659" spans="1:1" x14ac:dyDescent="0.3">
      <c r="A659" s="68"/>
    </row>
    <row r="660" spans="1:1" x14ac:dyDescent="0.3">
      <c r="A660" s="68"/>
    </row>
    <row r="661" spans="1:1" x14ac:dyDescent="0.3">
      <c r="A661" s="68"/>
    </row>
    <row r="662" spans="1:1" x14ac:dyDescent="0.3">
      <c r="A662" s="68"/>
    </row>
    <row r="663" spans="1:1" x14ac:dyDescent="0.3">
      <c r="A663" s="68"/>
    </row>
    <row r="664" spans="1:1" x14ac:dyDescent="0.3">
      <c r="A664" s="68"/>
    </row>
    <row r="665" spans="1:1" x14ac:dyDescent="0.3">
      <c r="A665" s="68"/>
    </row>
    <row r="666" spans="1:1" x14ac:dyDescent="0.3">
      <c r="A666" s="68"/>
    </row>
    <row r="667" spans="1:1" x14ac:dyDescent="0.3">
      <c r="A667" s="68"/>
    </row>
    <row r="668" spans="1:1" x14ac:dyDescent="0.3">
      <c r="A668" s="68"/>
    </row>
    <row r="669" spans="1:1" x14ac:dyDescent="0.3">
      <c r="A669" s="68"/>
    </row>
    <row r="670" spans="1:1" x14ac:dyDescent="0.3">
      <c r="A670" s="68"/>
    </row>
    <row r="671" spans="1:1" x14ac:dyDescent="0.3">
      <c r="A671" s="68"/>
    </row>
    <row r="672" spans="1:1" x14ac:dyDescent="0.3">
      <c r="A672" s="68"/>
    </row>
    <row r="673" spans="1:1" x14ac:dyDescent="0.3">
      <c r="A673" s="68"/>
    </row>
    <row r="674" spans="1:1" x14ac:dyDescent="0.3">
      <c r="A674" s="68"/>
    </row>
    <row r="675" spans="1:1" x14ac:dyDescent="0.3">
      <c r="A675" s="68"/>
    </row>
    <row r="676" spans="1:1" x14ac:dyDescent="0.3">
      <c r="A676" s="68"/>
    </row>
    <row r="677" spans="1:1" x14ac:dyDescent="0.3">
      <c r="A677" s="68"/>
    </row>
    <row r="678" spans="1:1" x14ac:dyDescent="0.3">
      <c r="A678" s="68"/>
    </row>
    <row r="679" spans="1:1" x14ac:dyDescent="0.3">
      <c r="A679" s="68"/>
    </row>
    <row r="680" spans="1:1" x14ac:dyDescent="0.3">
      <c r="A680" s="68"/>
    </row>
    <row r="681" spans="1:1" x14ac:dyDescent="0.3">
      <c r="A681" s="68"/>
    </row>
    <row r="682" spans="1:1" x14ac:dyDescent="0.3">
      <c r="A682" s="68"/>
    </row>
    <row r="683" spans="1:1" x14ac:dyDescent="0.3">
      <c r="A683" s="68"/>
    </row>
    <row r="684" spans="1:1" x14ac:dyDescent="0.3">
      <c r="A684" s="68"/>
    </row>
    <row r="685" spans="1:1" x14ac:dyDescent="0.3">
      <c r="A685" s="68"/>
    </row>
    <row r="686" spans="1:1" x14ac:dyDescent="0.3">
      <c r="A686" s="68"/>
    </row>
    <row r="687" spans="1:1" x14ac:dyDescent="0.3">
      <c r="A687" s="68"/>
    </row>
    <row r="688" spans="1:1" x14ac:dyDescent="0.3">
      <c r="A688" s="68"/>
    </row>
    <row r="689" spans="1:1" x14ac:dyDescent="0.3">
      <c r="A689" s="68"/>
    </row>
    <row r="690" spans="1:1" x14ac:dyDescent="0.3">
      <c r="A690" s="68"/>
    </row>
    <row r="691" spans="1:1" x14ac:dyDescent="0.3">
      <c r="A691" s="68"/>
    </row>
    <row r="692" spans="1:1" x14ac:dyDescent="0.3">
      <c r="A692" s="68"/>
    </row>
    <row r="693" spans="1:1" x14ac:dyDescent="0.3">
      <c r="A693" s="68"/>
    </row>
    <row r="694" spans="1:1" x14ac:dyDescent="0.3">
      <c r="A694" s="68"/>
    </row>
    <row r="695" spans="1:1" x14ac:dyDescent="0.3">
      <c r="A695" s="68"/>
    </row>
    <row r="696" spans="1:1" x14ac:dyDescent="0.3">
      <c r="A696" s="68"/>
    </row>
    <row r="697" spans="1:1" x14ac:dyDescent="0.3">
      <c r="A697" s="68"/>
    </row>
    <row r="698" spans="1:1" x14ac:dyDescent="0.3">
      <c r="A698" s="68"/>
    </row>
    <row r="699" spans="1:1" x14ac:dyDescent="0.3">
      <c r="A699" s="68"/>
    </row>
    <row r="700" spans="1:1" x14ac:dyDescent="0.3">
      <c r="A700" s="68"/>
    </row>
    <row r="701" spans="1:1" x14ac:dyDescent="0.3">
      <c r="A701" s="68"/>
    </row>
    <row r="702" spans="1:1" x14ac:dyDescent="0.3">
      <c r="A702" s="68"/>
    </row>
    <row r="703" spans="1:1" x14ac:dyDescent="0.3">
      <c r="A703" s="68"/>
    </row>
    <row r="704" spans="1:1" x14ac:dyDescent="0.3">
      <c r="A704" s="68"/>
    </row>
    <row r="705" spans="1:1" x14ac:dyDescent="0.3">
      <c r="A705" s="68"/>
    </row>
    <row r="706" spans="1:1" x14ac:dyDescent="0.3">
      <c r="A706" s="68"/>
    </row>
    <row r="707" spans="1:1" x14ac:dyDescent="0.3">
      <c r="A707" s="68"/>
    </row>
    <row r="708" spans="1:1" x14ac:dyDescent="0.3">
      <c r="A708" s="68"/>
    </row>
    <row r="709" spans="1:1" x14ac:dyDescent="0.3">
      <c r="A709" s="68"/>
    </row>
    <row r="710" spans="1:1" x14ac:dyDescent="0.3">
      <c r="A710" s="68"/>
    </row>
    <row r="711" spans="1:1" x14ac:dyDescent="0.3">
      <c r="A711" s="68"/>
    </row>
    <row r="712" spans="1:1" x14ac:dyDescent="0.3">
      <c r="A712" s="68"/>
    </row>
    <row r="713" spans="1:1" x14ac:dyDescent="0.3">
      <c r="A713" s="68"/>
    </row>
    <row r="714" spans="1:1" x14ac:dyDescent="0.3">
      <c r="A714" s="68"/>
    </row>
    <row r="715" spans="1:1" x14ac:dyDescent="0.3">
      <c r="A715" s="68"/>
    </row>
    <row r="716" spans="1:1" x14ac:dyDescent="0.3">
      <c r="A716" s="68"/>
    </row>
    <row r="717" spans="1:1" x14ac:dyDescent="0.3">
      <c r="A717" s="68"/>
    </row>
    <row r="718" spans="1:1" x14ac:dyDescent="0.3">
      <c r="A718" s="68"/>
    </row>
    <row r="719" spans="1:1" x14ac:dyDescent="0.3">
      <c r="A719" s="68"/>
    </row>
    <row r="720" spans="1:1" x14ac:dyDescent="0.3">
      <c r="A720" s="68"/>
    </row>
    <row r="721" spans="1:1" x14ac:dyDescent="0.3">
      <c r="A721" s="68"/>
    </row>
    <row r="722" spans="1:1" x14ac:dyDescent="0.3">
      <c r="A722" s="68"/>
    </row>
    <row r="723" spans="1:1" x14ac:dyDescent="0.3">
      <c r="A723" s="68"/>
    </row>
    <row r="724" spans="1:1" x14ac:dyDescent="0.3">
      <c r="A724" s="68"/>
    </row>
    <row r="725" spans="1:1" x14ac:dyDescent="0.3">
      <c r="A725" s="68"/>
    </row>
    <row r="726" spans="1:1" x14ac:dyDescent="0.3">
      <c r="A726" s="68"/>
    </row>
    <row r="727" spans="1:1" x14ac:dyDescent="0.3">
      <c r="A727" s="68"/>
    </row>
    <row r="728" spans="1:1" x14ac:dyDescent="0.3">
      <c r="A728" s="68"/>
    </row>
    <row r="729" spans="1:1" x14ac:dyDescent="0.3">
      <c r="A729" s="68"/>
    </row>
    <row r="730" spans="1:1" x14ac:dyDescent="0.3">
      <c r="A730" s="68"/>
    </row>
    <row r="731" spans="1:1" x14ac:dyDescent="0.3">
      <c r="A731" s="68"/>
    </row>
    <row r="732" spans="1:1" x14ac:dyDescent="0.3">
      <c r="A732" s="68"/>
    </row>
    <row r="733" spans="1:1" x14ac:dyDescent="0.3">
      <c r="A733" s="68"/>
    </row>
    <row r="734" spans="1:1" x14ac:dyDescent="0.3">
      <c r="A734" s="68"/>
    </row>
    <row r="735" spans="1:1" x14ac:dyDescent="0.3">
      <c r="A735" s="68"/>
    </row>
    <row r="736" spans="1:1" x14ac:dyDescent="0.3">
      <c r="A736" s="68"/>
    </row>
    <row r="737" spans="1:1" x14ac:dyDescent="0.3">
      <c r="A737" s="68"/>
    </row>
    <row r="738" spans="1:1" x14ac:dyDescent="0.3">
      <c r="A738" s="68"/>
    </row>
    <row r="739" spans="1:1" x14ac:dyDescent="0.3">
      <c r="A739" s="68"/>
    </row>
    <row r="740" spans="1:1" x14ac:dyDescent="0.3">
      <c r="A740" s="68"/>
    </row>
    <row r="741" spans="1:1" x14ac:dyDescent="0.3">
      <c r="A741" s="68"/>
    </row>
    <row r="742" spans="1:1" x14ac:dyDescent="0.3">
      <c r="A742" s="68"/>
    </row>
    <row r="743" spans="1:1" x14ac:dyDescent="0.3">
      <c r="A743" s="68"/>
    </row>
    <row r="744" spans="1:1" x14ac:dyDescent="0.3">
      <c r="A744" s="68"/>
    </row>
    <row r="745" spans="1:1" x14ac:dyDescent="0.3">
      <c r="A745" s="68"/>
    </row>
    <row r="746" spans="1:1" x14ac:dyDescent="0.3">
      <c r="A746" s="68"/>
    </row>
    <row r="747" spans="1:1" x14ac:dyDescent="0.3">
      <c r="A747" s="68"/>
    </row>
    <row r="748" spans="1:1" x14ac:dyDescent="0.3">
      <c r="A748" s="68"/>
    </row>
    <row r="749" spans="1:1" x14ac:dyDescent="0.3">
      <c r="A749" s="68"/>
    </row>
    <row r="750" spans="1:1" x14ac:dyDescent="0.3">
      <c r="A750" s="68"/>
    </row>
    <row r="751" spans="1:1" x14ac:dyDescent="0.3">
      <c r="A751" s="68"/>
    </row>
    <row r="752" spans="1:1" x14ac:dyDescent="0.3">
      <c r="A752" s="68"/>
    </row>
    <row r="753" spans="1:1" x14ac:dyDescent="0.3">
      <c r="A753" s="68"/>
    </row>
    <row r="754" spans="1:1" x14ac:dyDescent="0.3">
      <c r="A754" s="68"/>
    </row>
    <row r="755" spans="1:1" x14ac:dyDescent="0.3">
      <c r="A755" s="68"/>
    </row>
    <row r="756" spans="1:1" x14ac:dyDescent="0.3">
      <c r="A756" s="68"/>
    </row>
    <row r="757" spans="1:1" x14ac:dyDescent="0.3">
      <c r="A757" s="68"/>
    </row>
    <row r="758" spans="1:1" x14ac:dyDescent="0.3">
      <c r="A758" s="68"/>
    </row>
    <row r="759" spans="1:1" x14ac:dyDescent="0.3">
      <c r="A759" s="68"/>
    </row>
    <row r="760" spans="1:1" x14ac:dyDescent="0.3">
      <c r="A760" s="68"/>
    </row>
    <row r="761" spans="1:1" x14ac:dyDescent="0.3">
      <c r="A761" s="68"/>
    </row>
    <row r="762" spans="1:1" x14ac:dyDescent="0.3">
      <c r="A762" s="68"/>
    </row>
    <row r="763" spans="1:1" x14ac:dyDescent="0.3">
      <c r="A763" s="68"/>
    </row>
    <row r="764" spans="1:1" x14ac:dyDescent="0.3">
      <c r="A764" s="68"/>
    </row>
    <row r="765" spans="1:1" x14ac:dyDescent="0.3">
      <c r="A765" s="68"/>
    </row>
    <row r="766" spans="1:1" x14ac:dyDescent="0.3">
      <c r="A766" s="68"/>
    </row>
    <row r="767" spans="1:1" x14ac:dyDescent="0.3">
      <c r="A767" s="68"/>
    </row>
    <row r="768" spans="1:1" x14ac:dyDescent="0.3">
      <c r="A768" s="68"/>
    </row>
    <row r="769" spans="1:1" x14ac:dyDescent="0.3">
      <c r="A769" s="68"/>
    </row>
    <row r="770" spans="1:1" x14ac:dyDescent="0.3">
      <c r="A770" s="68"/>
    </row>
    <row r="771" spans="1:1" x14ac:dyDescent="0.3">
      <c r="A771" s="68"/>
    </row>
    <row r="772" spans="1:1" x14ac:dyDescent="0.3">
      <c r="A772" s="68"/>
    </row>
    <row r="773" spans="1:1" x14ac:dyDescent="0.3">
      <c r="A773" s="68"/>
    </row>
    <row r="774" spans="1:1" x14ac:dyDescent="0.3">
      <c r="A774" s="68"/>
    </row>
    <row r="775" spans="1:1" x14ac:dyDescent="0.3">
      <c r="A775" s="68"/>
    </row>
    <row r="776" spans="1:1" x14ac:dyDescent="0.3">
      <c r="A776" s="68"/>
    </row>
    <row r="777" spans="1:1" x14ac:dyDescent="0.3">
      <c r="A777" s="68"/>
    </row>
    <row r="778" spans="1:1" x14ac:dyDescent="0.3">
      <c r="A778" s="68"/>
    </row>
    <row r="779" spans="1:1" x14ac:dyDescent="0.3">
      <c r="A779" s="68"/>
    </row>
    <row r="780" spans="1:1" x14ac:dyDescent="0.3">
      <c r="A780" s="68"/>
    </row>
    <row r="781" spans="1:1" x14ac:dyDescent="0.3">
      <c r="A781" s="68"/>
    </row>
    <row r="782" spans="1:1" x14ac:dyDescent="0.3">
      <c r="A782" s="68"/>
    </row>
    <row r="783" spans="1:1" x14ac:dyDescent="0.3">
      <c r="A783" s="68"/>
    </row>
    <row r="784" spans="1:1" x14ac:dyDescent="0.3">
      <c r="A784" s="68"/>
    </row>
    <row r="785" spans="1:1" x14ac:dyDescent="0.3">
      <c r="A785" s="68"/>
    </row>
    <row r="786" spans="1:1" x14ac:dyDescent="0.3">
      <c r="A786" s="68"/>
    </row>
    <row r="787" spans="1:1" x14ac:dyDescent="0.3">
      <c r="A787" s="68"/>
    </row>
    <row r="788" spans="1:1" x14ac:dyDescent="0.3">
      <c r="A788" s="68"/>
    </row>
    <row r="789" spans="1:1" x14ac:dyDescent="0.3">
      <c r="A789" s="68"/>
    </row>
    <row r="790" spans="1:1" x14ac:dyDescent="0.3">
      <c r="A790" s="68"/>
    </row>
    <row r="791" spans="1:1" x14ac:dyDescent="0.3">
      <c r="A791" s="68"/>
    </row>
    <row r="792" spans="1:1" x14ac:dyDescent="0.3">
      <c r="A792" s="68"/>
    </row>
    <row r="793" spans="1:1" x14ac:dyDescent="0.3">
      <c r="A793" s="68"/>
    </row>
    <row r="794" spans="1:1" x14ac:dyDescent="0.3">
      <c r="A794" s="68"/>
    </row>
    <row r="795" spans="1:1" x14ac:dyDescent="0.3">
      <c r="A795" s="68"/>
    </row>
    <row r="796" spans="1:1" x14ac:dyDescent="0.3">
      <c r="A796" s="68"/>
    </row>
    <row r="797" spans="1:1" x14ac:dyDescent="0.3">
      <c r="A797" s="68"/>
    </row>
    <row r="798" spans="1:1" x14ac:dyDescent="0.3">
      <c r="A798" s="68"/>
    </row>
    <row r="799" spans="1:1" x14ac:dyDescent="0.3">
      <c r="A799" s="68"/>
    </row>
    <row r="800" spans="1:1" x14ac:dyDescent="0.3">
      <c r="A800" s="68"/>
    </row>
    <row r="801" spans="1:1" x14ac:dyDescent="0.3">
      <c r="A801" s="68"/>
    </row>
    <row r="802" spans="1:1" x14ac:dyDescent="0.3">
      <c r="A802" s="68"/>
    </row>
    <row r="803" spans="1:1" x14ac:dyDescent="0.3">
      <c r="A803" s="68"/>
    </row>
    <row r="804" spans="1:1" x14ac:dyDescent="0.3">
      <c r="A804" s="68"/>
    </row>
    <row r="805" spans="1:1" x14ac:dyDescent="0.3">
      <c r="A805" s="68"/>
    </row>
    <row r="806" spans="1:1" x14ac:dyDescent="0.3">
      <c r="A806" s="68"/>
    </row>
    <row r="807" spans="1:1" x14ac:dyDescent="0.3">
      <c r="A807" s="68"/>
    </row>
    <row r="808" spans="1:1" x14ac:dyDescent="0.3">
      <c r="A808" s="68"/>
    </row>
    <row r="809" spans="1:1" x14ac:dyDescent="0.3">
      <c r="A809" s="68"/>
    </row>
    <row r="810" spans="1:1" x14ac:dyDescent="0.3">
      <c r="A810" s="68"/>
    </row>
    <row r="811" spans="1:1" x14ac:dyDescent="0.3">
      <c r="A811" s="68"/>
    </row>
    <row r="812" spans="1:1" x14ac:dyDescent="0.3">
      <c r="A812" s="68"/>
    </row>
    <row r="813" spans="1:1" x14ac:dyDescent="0.3">
      <c r="A813" s="68"/>
    </row>
    <row r="814" spans="1:1" x14ac:dyDescent="0.3">
      <c r="A814" s="68"/>
    </row>
    <row r="815" spans="1:1" x14ac:dyDescent="0.3">
      <c r="A815" s="68"/>
    </row>
    <row r="816" spans="1:1" x14ac:dyDescent="0.3">
      <c r="A816" s="68"/>
    </row>
    <row r="817" spans="1:1" x14ac:dyDescent="0.3">
      <c r="A817" s="68"/>
    </row>
    <row r="818" spans="1:1" x14ac:dyDescent="0.3">
      <c r="A818" s="68"/>
    </row>
    <row r="819" spans="1:1" x14ac:dyDescent="0.3">
      <c r="A819" s="68"/>
    </row>
    <row r="820" spans="1:1" x14ac:dyDescent="0.3">
      <c r="A820" s="68"/>
    </row>
    <row r="821" spans="1:1" x14ac:dyDescent="0.3">
      <c r="A821" s="68"/>
    </row>
    <row r="822" spans="1:1" x14ac:dyDescent="0.3">
      <c r="A822" s="68"/>
    </row>
    <row r="823" spans="1:1" x14ac:dyDescent="0.3">
      <c r="A823" s="68"/>
    </row>
    <row r="824" spans="1:1" x14ac:dyDescent="0.3">
      <c r="A824" s="68"/>
    </row>
    <row r="825" spans="1:1" x14ac:dyDescent="0.3">
      <c r="A825" s="68"/>
    </row>
    <row r="826" spans="1:1" x14ac:dyDescent="0.3">
      <c r="A826" s="68"/>
    </row>
    <row r="827" spans="1:1" x14ac:dyDescent="0.3">
      <c r="A827" s="68"/>
    </row>
    <row r="828" spans="1:1" x14ac:dyDescent="0.3">
      <c r="A828" s="68"/>
    </row>
    <row r="829" spans="1:1" x14ac:dyDescent="0.3">
      <c r="A829" s="68"/>
    </row>
    <row r="830" spans="1:1" x14ac:dyDescent="0.3">
      <c r="A830" s="68"/>
    </row>
    <row r="831" spans="1:1" x14ac:dyDescent="0.3">
      <c r="A831" s="68"/>
    </row>
    <row r="832" spans="1:1" x14ac:dyDescent="0.3">
      <c r="A832" s="68"/>
    </row>
    <row r="833" spans="1:1" x14ac:dyDescent="0.3">
      <c r="A833" s="68"/>
    </row>
    <row r="834" spans="1:1" x14ac:dyDescent="0.3">
      <c r="A834" s="68"/>
    </row>
    <row r="835" spans="1:1" x14ac:dyDescent="0.3">
      <c r="A835" s="68"/>
    </row>
    <row r="836" spans="1:1" x14ac:dyDescent="0.3">
      <c r="A836" s="68"/>
    </row>
    <row r="837" spans="1:1" x14ac:dyDescent="0.3">
      <c r="A837" s="68"/>
    </row>
    <row r="838" spans="1:1" x14ac:dyDescent="0.3">
      <c r="A838" s="68"/>
    </row>
    <row r="839" spans="1:1" x14ac:dyDescent="0.3">
      <c r="A839" s="68"/>
    </row>
    <row r="840" spans="1:1" x14ac:dyDescent="0.3">
      <c r="A840" s="68"/>
    </row>
    <row r="841" spans="1:1" x14ac:dyDescent="0.3">
      <c r="A841" s="68"/>
    </row>
    <row r="842" spans="1:1" x14ac:dyDescent="0.3">
      <c r="A842" s="68"/>
    </row>
    <row r="843" spans="1:1" x14ac:dyDescent="0.3">
      <c r="A843" s="68"/>
    </row>
    <row r="844" spans="1:1" x14ac:dyDescent="0.3">
      <c r="A844" s="68"/>
    </row>
    <row r="845" spans="1:1" x14ac:dyDescent="0.3">
      <c r="A845" s="68"/>
    </row>
    <row r="846" spans="1:1" x14ac:dyDescent="0.3">
      <c r="A846" s="68"/>
    </row>
    <row r="847" spans="1:1" x14ac:dyDescent="0.3">
      <c r="A847" s="68"/>
    </row>
    <row r="848" spans="1:1" x14ac:dyDescent="0.3">
      <c r="A848" s="68"/>
    </row>
    <row r="849" spans="1:1" x14ac:dyDescent="0.3">
      <c r="A849" s="68"/>
    </row>
    <row r="850" spans="1:1" x14ac:dyDescent="0.3">
      <c r="A850" s="68"/>
    </row>
    <row r="851" spans="1:1" x14ac:dyDescent="0.3">
      <c r="A851" s="68"/>
    </row>
    <row r="852" spans="1:1" x14ac:dyDescent="0.3">
      <c r="A852" s="68"/>
    </row>
    <row r="853" spans="1:1" x14ac:dyDescent="0.3">
      <c r="A853" s="68"/>
    </row>
    <row r="854" spans="1:1" x14ac:dyDescent="0.3">
      <c r="A854" s="68"/>
    </row>
    <row r="855" spans="1:1" x14ac:dyDescent="0.3">
      <c r="A855" s="68"/>
    </row>
    <row r="856" spans="1:1" x14ac:dyDescent="0.3">
      <c r="A856" s="68"/>
    </row>
    <row r="857" spans="1:1" x14ac:dyDescent="0.3">
      <c r="A857" s="68"/>
    </row>
    <row r="858" spans="1:1" x14ac:dyDescent="0.3">
      <c r="A858" s="68"/>
    </row>
    <row r="859" spans="1:1" x14ac:dyDescent="0.3">
      <c r="A859" s="68"/>
    </row>
    <row r="860" spans="1:1" x14ac:dyDescent="0.3">
      <c r="A860" s="68"/>
    </row>
    <row r="861" spans="1:1" x14ac:dyDescent="0.3">
      <c r="A861" s="68"/>
    </row>
    <row r="862" spans="1:1" x14ac:dyDescent="0.3">
      <c r="A862" s="68"/>
    </row>
    <row r="863" spans="1:1" x14ac:dyDescent="0.3">
      <c r="A863" s="68"/>
    </row>
    <row r="864" spans="1:1" x14ac:dyDescent="0.3">
      <c r="A864" s="68"/>
    </row>
    <row r="865" spans="1:1" x14ac:dyDescent="0.3">
      <c r="A865" s="68"/>
    </row>
    <row r="866" spans="1:1" x14ac:dyDescent="0.3">
      <c r="A866" s="68"/>
    </row>
    <row r="867" spans="1:1" x14ac:dyDescent="0.3">
      <c r="A867" s="68"/>
    </row>
    <row r="868" spans="1:1" x14ac:dyDescent="0.3">
      <c r="A868" s="68"/>
    </row>
    <row r="869" spans="1:1" x14ac:dyDescent="0.3">
      <c r="A869" s="68"/>
    </row>
    <row r="870" spans="1:1" x14ac:dyDescent="0.3">
      <c r="A870" s="68"/>
    </row>
    <row r="871" spans="1:1" x14ac:dyDescent="0.3">
      <c r="A871" s="68"/>
    </row>
    <row r="872" spans="1:1" x14ac:dyDescent="0.3">
      <c r="A872" s="68"/>
    </row>
    <row r="873" spans="1:1" x14ac:dyDescent="0.3">
      <c r="A873" s="68"/>
    </row>
    <row r="874" spans="1:1" x14ac:dyDescent="0.3">
      <c r="A874" s="68"/>
    </row>
    <row r="875" spans="1:1" x14ac:dyDescent="0.3">
      <c r="A875" s="68"/>
    </row>
    <row r="876" spans="1:1" x14ac:dyDescent="0.3">
      <c r="A876" s="68"/>
    </row>
    <row r="877" spans="1:1" x14ac:dyDescent="0.3">
      <c r="A877" s="68"/>
    </row>
    <row r="878" spans="1:1" x14ac:dyDescent="0.3">
      <c r="A878" s="68"/>
    </row>
    <row r="879" spans="1:1" x14ac:dyDescent="0.3">
      <c r="A879" s="68"/>
    </row>
    <row r="880" spans="1:1" x14ac:dyDescent="0.3">
      <c r="A880" s="68"/>
    </row>
    <row r="881" spans="1:1" x14ac:dyDescent="0.3">
      <c r="A881" s="68"/>
    </row>
    <row r="882" spans="1:1" x14ac:dyDescent="0.3">
      <c r="A882" s="68"/>
    </row>
    <row r="883" spans="1:1" x14ac:dyDescent="0.3">
      <c r="A883" s="68"/>
    </row>
    <row r="884" spans="1:1" x14ac:dyDescent="0.3">
      <c r="A884" s="68"/>
    </row>
    <row r="885" spans="1:1" x14ac:dyDescent="0.3">
      <c r="A885" s="68"/>
    </row>
    <row r="886" spans="1:1" x14ac:dyDescent="0.3">
      <c r="A886" s="68"/>
    </row>
    <row r="887" spans="1:1" x14ac:dyDescent="0.3">
      <c r="A887" s="68"/>
    </row>
    <row r="888" spans="1:1" x14ac:dyDescent="0.3">
      <c r="A888" s="68"/>
    </row>
    <row r="889" spans="1:1" x14ac:dyDescent="0.3">
      <c r="A889" s="68"/>
    </row>
    <row r="890" spans="1:1" x14ac:dyDescent="0.3">
      <c r="A890" s="68"/>
    </row>
    <row r="891" spans="1:1" x14ac:dyDescent="0.3">
      <c r="A891" s="68"/>
    </row>
    <row r="892" spans="1:1" x14ac:dyDescent="0.3">
      <c r="A892" s="68"/>
    </row>
    <row r="893" spans="1:1" x14ac:dyDescent="0.3">
      <c r="A893" s="68"/>
    </row>
    <row r="894" spans="1:1" x14ac:dyDescent="0.3">
      <c r="A894" s="68"/>
    </row>
    <row r="895" spans="1:1" x14ac:dyDescent="0.3">
      <c r="A895" s="68"/>
    </row>
    <row r="896" spans="1:1" x14ac:dyDescent="0.3">
      <c r="A896" s="68"/>
    </row>
    <row r="897" spans="1:1" x14ac:dyDescent="0.3">
      <c r="A897" s="68"/>
    </row>
    <row r="898" spans="1:1" x14ac:dyDescent="0.3">
      <c r="A898" s="68"/>
    </row>
    <row r="899" spans="1:1" x14ac:dyDescent="0.3">
      <c r="A899" s="68"/>
    </row>
    <row r="900" spans="1:1" x14ac:dyDescent="0.3">
      <c r="A900" s="68"/>
    </row>
    <row r="901" spans="1:1" x14ac:dyDescent="0.3">
      <c r="A901" s="68"/>
    </row>
    <row r="902" spans="1:1" x14ac:dyDescent="0.3">
      <c r="A902" s="68"/>
    </row>
    <row r="903" spans="1:1" x14ac:dyDescent="0.3">
      <c r="A903" s="68"/>
    </row>
    <row r="904" spans="1:1" x14ac:dyDescent="0.3">
      <c r="A904" s="68"/>
    </row>
    <row r="905" spans="1:1" x14ac:dyDescent="0.3">
      <c r="A905" s="68"/>
    </row>
    <row r="906" spans="1:1" x14ac:dyDescent="0.3">
      <c r="A906" s="68"/>
    </row>
    <row r="907" spans="1:1" x14ac:dyDescent="0.3">
      <c r="A907" s="68"/>
    </row>
    <row r="908" spans="1:1" x14ac:dyDescent="0.3">
      <c r="A908" s="68"/>
    </row>
    <row r="909" spans="1:1" x14ac:dyDescent="0.3">
      <c r="A909" s="68"/>
    </row>
    <row r="910" spans="1:1" x14ac:dyDescent="0.3">
      <c r="A910" s="68"/>
    </row>
    <row r="911" spans="1:1" x14ac:dyDescent="0.3">
      <c r="A911" s="68"/>
    </row>
    <row r="912" spans="1:1" x14ac:dyDescent="0.3">
      <c r="A912" s="68"/>
    </row>
    <row r="913" spans="1:1" x14ac:dyDescent="0.3">
      <c r="A913" s="68"/>
    </row>
    <row r="914" spans="1:1" x14ac:dyDescent="0.3">
      <c r="A914" s="68"/>
    </row>
    <row r="915" spans="1:1" x14ac:dyDescent="0.3">
      <c r="A915" s="68"/>
    </row>
    <row r="916" spans="1:1" x14ac:dyDescent="0.3">
      <c r="A916" s="68"/>
    </row>
    <row r="917" spans="1:1" x14ac:dyDescent="0.3">
      <c r="A917" s="68"/>
    </row>
    <row r="918" spans="1:1" x14ac:dyDescent="0.3">
      <c r="A918" s="68"/>
    </row>
    <row r="919" spans="1:1" x14ac:dyDescent="0.3">
      <c r="A919" s="68"/>
    </row>
    <row r="920" spans="1:1" x14ac:dyDescent="0.3">
      <c r="A920" s="68"/>
    </row>
    <row r="921" spans="1:1" x14ac:dyDescent="0.3">
      <c r="A921" s="68"/>
    </row>
    <row r="922" spans="1:1" x14ac:dyDescent="0.3">
      <c r="A922" s="68"/>
    </row>
    <row r="923" spans="1:1" x14ac:dyDescent="0.3">
      <c r="A923" s="68"/>
    </row>
    <row r="924" spans="1:1" x14ac:dyDescent="0.3">
      <c r="A924" s="68"/>
    </row>
    <row r="925" spans="1:1" x14ac:dyDescent="0.3">
      <c r="A925" s="68"/>
    </row>
    <row r="926" spans="1:1" x14ac:dyDescent="0.3">
      <c r="A926" s="68"/>
    </row>
    <row r="927" spans="1:1" x14ac:dyDescent="0.3">
      <c r="A927" s="68"/>
    </row>
    <row r="928" spans="1:1" x14ac:dyDescent="0.3">
      <c r="A928" s="68"/>
    </row>
    <row r="929" spans="1:1" x14ac:dyDescent="0.3">
      <c r="A929" s="68"/>
    </row>
    <row r="930" spans="1:1" x14ac:dyDescent="0.3">
      <c r="A930" s="68"/>
    </row>
    <row r="931" spans="1:1" x14ac:dyDescent="0.3">
      <c r="A931" s="68"/>
    </row>
    <row r="932" spans="1:1" x14ac:dyDescent="0.3">
      <c r="A932" s="68"/>
    </row>
    <row r="933" spans="1:1" x14ac:dyDescent="0.3">
      <c r="A933" s="68"/>
    </row>
    <row r="934" spans="1:1" x14ac:dyDescent="0.3">
      <c r="A934" s="68"/>
    </row>
    <row r="935" spans="1:1" x14ac:dyDescent="0.3">
      <c r="A935" s="68"/>
    </row>
    <row r="936" spans="1:1" x14ac:dyDescent="0.3">
      <c r="A936" s="68"/>
    </row>
    <row r="937" spans="1:1" x14ac:dyDescent="0.3">
      <c r="A937" s="68"/>
    </row>
    <row r="938" spans="1:1" x14ac:dyDescent="0.3">
      <c r="A938" s="68"/>
    </row>
    <row r="939" spans="1:1" x14ac:dyDescent="0.3">
      <c r="A939" s="68"/>
    </row>
    <row r="940" spans="1:1" x14ac:dyDescent="0.3">
      <c r="A940" s="68"/>
    </row>
    <row r="941" spans="1:1" x14ac:dyDescent="0.3">
      <c r="A941" s="68"/>
    </row>
    <row r="942" spans="1:1" x14ac:dyDescent="0.3">
      <c r="A942" s="68"/>
    </row>
    <row r="943" spans="1:1" x14ac:dyDescent="0.3">
      <c r="A943" s="68"/>
    </row>
    <row r="944" spans="1:1" x14ac:dyDescent="0.3">
      <c r="A944" s="68"/>
    </row>
    <row r="945" spans="1:1" x14ac:dyDescent="0.3">
      <c r="A945" s="68"/>
    </row>
    <row r="946" spans="1:1" x14ac:dyDescent="0.3">
      <c r="A946" s="68"/>
    </row>
    <row r="947" spans="1:1" x14ac:dyDescent="0.3">
      <c r="A947" s="68"/>
    </row>
    <row r="948" spans="1:1" x14ac:dyDescent="0.3">
      <c r="A948" s="68"/>
    </row>
    <row r="949" spans="1:1" x14ac:dyDescent="0.3">
      <c r="A949" s="68"/>
    </row>
    <row r="950" spans="1:1" x14ac:dyDescent="0.3">
      <c r="A950" s="68"/>
    </row>
    <row r="951" spans="1:1" x14ac:dyDescent="0.3">
      <c r="A951" s="68"/>
    </row>
    <row r="952" spans="1:1" x14ac:dyDescent="0.3">
      <c r="A952" s="68"/>
    </row>
    <row r="953" spans="1:1" x14ac:dyDescent="0.3">
      <c r="A953" s="68"/>
    </row>
    <row r="954" spans="1:1" x14ac:dyDescent="0.3">
      <c r="A954" s="68"/>
    </row>
    <row r="955" spans="1:1" x14ac:dyDescent="0.3">
      <c r="A955" s="68"/>
    </row>
    <row r="956" spans="1:1" x14ac:dyDescent="0.3">
      <c r="A956" s="68"/>
    </row>
    <row r="957" spans="1:1" x14ac:dyDescent="0.3">
      <c r="A957" s="68"/>
    </row>
    <row r="958" spans="1:1" x14ac:dyDescent="0.3">
      <c r="A958" s="68"/>
    </row>
    <row r="959" spans="1:1" x14ac:dyDescent="0.3">
      <c r="A959" s="68"/>
    </row>
    <row r="960" spans="1:1" x14ac:dyDescent="0.3">
      <c r="A960" s="68"/>
    </row>
    <row r="961" spans="1:1" x14ac:dyDescent="0.3">
      <c r="A961" s="68"/>
    </row>
    <row r="962" spans="1:1" x14ac:dyDescent="0.3">
      <c r="A962" s="68"/>
    </row>
    <row r="963" spans="1:1" x14ac:dyDescent="0.3">
      <c r="A963" s="68"/>
    </row>
    <row r="964" spans="1:1" x14ac:dyDescent="0.3">
      <c r="A964" s="68"/>
    </row>
    <row r="965" spans="1:1" x14ac:dyDescent="0.3">
      <c r="A965" s="68"/>
    </row>
    <row r="966" spans="1:1" x14ac:dyDescent="0.3">
      <c r="A966" s="68"/>
    </row>
    <row r="967" spans="1:1" x14ac:dyDescent="0.3">
      <c r="A967" s="68"/>
    </row>
    <row r="968" spans="1:1" x14ac:dyDescent="0.3">
      <c r="A968" s="68"/>
    </row>
    <row r="969" spans="1:1" x14ac:dyDescent="0.3">
      <c r="A969" s="68"/>
    </row>
    <row r="970" spans="1:1" x14ac:dyDescent="0.3">
      <c r="A970" s="68"/>
    </row>
    <row r="971" spans="1:1" x14ac:dyDescent="0.3">
      <c r="A971" s="68"/>
    </row>
    <row r="972" spans="1:1" x14ac:dyDescent="0.3">
      <c r="A972" s="68"/>
    </row>
    <row r="973" spans="1:1" x14ac:dyDescent="0.3">
      <c r="A973" s="68"/>
    </row>
    <row r="974" spans="1:1" x14ac:dyDescent="0.3">
      <c r="A974" s="68"/>
    </row>
    <row r="975" spans="1:1" x14ac:dyDescent="0.3">
      <c r="A975" s="68"/>
    </row>
    <row r="976" spans="1:1" x14ac:dyDescent="0.3">
      <c r="A976" s="68"/>
    </row>
    <row r="977" spans="1:1" x14ac:dyDescent="0.3">
      <c r="A977" s="68"/>
    </row>
    <row r="978" spans="1:1" x14ac:dyDescent="0.3">
      <c r="A978" s="68"/>
    </row>
    <row r="979" spans="1:1" x14ac:dyDescent="0.3">
      <c r="A979" s="68"/>
    </row>
    <row r="980" spans="1:1" x14ac:dyDescent="0.3">
      <c r="A980" s="68"/>
    </row>
    <row r="981" spans="1:1" x14ac:dyDescent="0.3">
      <c r="A981" s="68"/>
    </row>
    <row r="982" spans="1:1" x14ac:dyDescent="0.3">
      <c r="A982" s="68"/>
    </row>
    <row r="983" spans="1:1" x14ac:dyDescent="0.3">
      <c r="A983" s="68"/>
    </row>
    <row r="984" spans="1:1" x14ac:dyDescent="0.3">
      <c r="A984" s="68"/>
    </row>
    <row r="985" spans="1:1" x14ac:dyDescent="0.3">
      <c r="A985" s="68"/>
    </row>
    <row r="986" spans="1:1" x14ac:dyDescent="0.3">
      <c r="A986" s="68"/>
    </row>
    <row r="987" spans="1:1" x14ac:dyDescent="0.3">
      <c r="A987" s="68"/>
    </row>
    <row r="988" spans="1:1" x14ac:dyDescent="0.3">
      <c r="A988" s="68"/>
    </row>
    <row r="989" spans="1:1" x14ac:dyDescent="0.3">
      <c r="A989" s="68"/>
    </row>
    <row r="990" spans="1:1" x14ac:dyDescent="0.3">
      <c r="A990" s="68"/>
    </row>
    <row r="991" spans="1:1" x14ac:dyDescent="0.3">
      <c r="A991" s="68"/>
    </row>
    <row r="992" spans="1:1" x14ac:dyDescent="0.3">
      <c r="A992" s="68"/>
    </row>
    <row r="993" spans="1:1" x14ac:dyDescent="0.3">
      <c r="A993" s="68"/>
    </row>
    <row r="994" spans="1:1" x14ac:dyDescent="0.3">
      <c r="A994" s="68"/>
    </row>
    <row r="995" spans="1:1" x14ac:dyDescent="0.3">
      <c r="A995" s="68"/>
    </row>
    <row r="996" spans="1:1" x14ac:dyDescent="0.3">
      <c r="A996" s="68"/>
    </row>
    <row r="997" spans="1:1" x14ac:dyDescent="0.3">
      <c r="A997" s="68"/>
    </row>
    <row r="998" spans="1:1" x14ac:dyDescent="0.3">
      <c r="A998" s="68"/>
    </row>
    <row r="999" spans="1:1" x14ac:dyDescent="0.3">
      <c r="A999" s="68"/>
    </row>
    <row r="1000" spans="1:1" x14ac:dyDescent="0.3">
      <c r="A1000" s="68"/>
    </row>
    <row r="1001" spans="1:1" x14ac:dyDescent="0.3">
      <c r="A1001" s="68"/>
    </row>
    <row r="1002" spans="1:1" x14ac:dyDescent="0.3">
      <c r="A1002" s="68"/>
    </row>
    <row r="1003" spans="1:1" x14ac:dyDescent="0.3">
      <c r="A1003" s="68"/>
    </row>
    <row r="1004" spans="1:1" x14ac:dyDescent="0.3">
      <c r="A1004" s="68"/>
    </row>
    <row r="1005" spans="1:1" x14ac:dyDescent="0.3">
      <c r="A1005" s="68"/>
    </row>
    <row r="1006" spans="1:1" x14ac:dyDescent="0.3">
      <c r="A1006" s="68"/>
    </row>
    <row r="1007" spans="1:1" x14ac:dyDescent="0.3">
      <c r="A1007" s="68"/>
    </row>
    <row r="1008" spans="1:1" x14ac:dyDescent="0.3">
      <c r="A1008" s="68"/>
    </row>
    <row r="1009" spans="1:1" x14ac:dyDescent="0.3">
      <c r="A1009" s="68"/>
    </row>
    <row r="1010" spans="1:1" x14ac:dyDescent="0.3">
      <c r="A1010" s="68"/>
    </row>
    <row r="1011" spans="1:1" x14ac:dyDescent="0.3">
      <c r="A1011" s="68"/>
    </row>
    <row r="1012" spans="1:1" x14ac:dyDescent="0.3">
      <c r="A1012" s="68"/>
    </row>
    <row r="1013" spans="1:1" x14ac:dyDescent="0.3">
      <c r="A1013" s="68"/>
    </row>
    <row r="1014" spans="1:1" x14ac:dyDescent="0.3">
      <c r="A1014" s="68"/>
    </row>
    <row r="1015" spans="1:1" x14ac:dyDescent="0.3">
      <c r="A1015" s="68"/>
    </row>
    <row r="1016" spans="1:1" x14ac:dyDescent="0.3">
      <c r="A1016" s="68"/>
    </row>
    <row r="1017" spans="1:1" x14ac:dyDescent="0.3">
      <c r="A1017" s="68"/>
    </row>
    <row r="1018" spans="1:1" x14ac:dyDescent="0.3">
      <c r="A1018" s="68"/>
    </row>
    <row r="1019" spans="1:1" x14ac:dyDescent="0.3">
      <c r="A1019" s="68"/>
    </row>
    <row r="1020" spans="1:1" x14ac:dyDescent="0.3">
      <c r="A1020" s="68"/>
    </row>
    <row r="1021" spans="1:1" x14ac:dyDescent="0.3">
      <c r="A1021" s="68"/>
    </row>
    <row r="1022" spans="1:1" x14ac:dyDescent="0.3">
      <c r="A1022" s="68"/>
    </row>
    <row r="1023" spans="1:1" x14ac:dyDescent="0.3">
      <c r="A1023" s="68"/>
    </row>
    <row r="1024" spans="1:1" x14ac:dyDescent="0.3">
      <c r="A1024" s="68"/>
    </row>
    <row r="1025" spans="1:1" x14ac:dyDescent="0.3">
      <c r="A1025" s="68"/>
    </row>
    <row r="1026" spans="1:1" x14ac:dyDescent="0.3">
      <c r="A1026" s="68"/>
    </row>
    <row r="1027" spans="1:1" x14ac:dyDescent="0.3">
      <c r="A1027" s="68"/>
    </row>
    <row r="1028" spans="1:1" x14ac:dyDescent="0.3">
      <c r="A1028" s="68"/>
    </row>
    <row r="1029" spans="1:1" x14ac:dyDescent="0.3">
      <c r="A1029" s="68"/>
    </row>
    <row r="1030" spans="1:1" x14ac:dyDescent="0.3">
      <c r="A1030" s="68"/>
    </row>
    <row r="1031" spans="1:1" x14ac:dyDescent="0.3">
      <c r="A1031" s="68"/>
    </row>
    <row r="1032" spans="1:1" x14ac:dyDescent="0.3">
      <c r="A1032" s="68"/>
    </row>
    <row r="1033" spans="1:1" x14ac:dyDescent="0.3">
      <c r="A1033" s="68"/>
    </row>
    <row r="1034" spans="1:1" x14ac:dyDescent="0.3">
      <c r="A1034" s="68"/>
    </row>
    <row r="1035" spans="1:1" x14ac:dyDescent="0.3">
      <c r="A1035" s="68"/>
    </row>
    <row r="1036" spans="1:1" x14ac:dyDescent="0.3">
      <c r="A1036" s="68"/>
    </row>
    <row r="1037" spans="1:1" x14ac:dyDescent="0.3">
      <c r="A1037" s="68"/>
    </row>
    <row r="1038" spans="1:1" x14ac:dyDescent="0.3">
      <c r="A1038" s="68"/>
    </row>
    <row r="1039" spans="1:1" x14ac:dyDescent="0.3">
      <c r="A1039" s="68"/>
    </row>
    <row r="1040" spans="1:1" x14ac:dyDescent="0.3">
      <c r="A1040" s="68"/>
    </row>
    <row r="1041" spans="1:1" x14ac:dyDescent="0.3">
      <c r="A1041" s="68"/>
    </row>
    <row r="1042" spans="1:1" x14ac:dyDescent="0.3">
      <c r="A1042" s="68"/>
    </row>
    <row r="1043" spans="1:1" x14ac:dyDescent="0.3">
      <c r="A1043" s="68"/>
    </row>
    <row r="1044" spans="1:1" x14ac:dyDescent="0.3">
      <c r="A1044" s="68"/>
    </row>
    <row r="1045" spans="1:1" x14ac:dyDescent="0.3">
      <c r="A1045" s="68"/>
    </row>
    <row r="1046" spans="1:1" x14ac:dyDescent="0.3">
      <c r="A1046" s="68"/>
    </row>
    <row r="1047" spans="1:1" x14ac:dyDescent="0.3">
      <c r="A1047" s="68"/>
    </row>
    <row r="1048" spans="1:1" x14ac:dyDescent="0.3">
      <c r="A1048" s="68"/>
    </row>
    <row r="1049" spans="1:1" x14ac:dyDescent="0.3">
      <c r="A1049" s="68"/>
    </row>
    <row r="1050" spans="1:1" x14ac:dyDescent="0.3">
      <c r="A1050" s="68"/>
    </row>
    <row r="1051" spans="1:1" x14ac:dyDescent="0.3">
      <c r="A1051" s="68"/>
    </row>
    <row r="1052" spans="1:1" x14ac:dyDescent="0.3">
      <c r="A1052" s="68"/>
    </row>
    <row r="1053" spans="1:1" x14ac:dyDescent="0.3">
      <c r="A1053" s="68"/>
    </row>
    <row r="1054" spans="1:1" x14ac:dyDescent="0.3">
      <c r="A1054" s="68"/>
    </row>
    <row r="1055" spans="1:1" x14ac:dyDescent="0.3">
      <c r="A1055" s="68"/>
    </row>
    <row r="1056" spans="1:1" x14ac:dyDescent="0.3">
      <c r="A1056" s="68"/>
    </row>
    <row r="1057" spans="1:1" x14ac:dyDescent="0.3">
      <c r="A1057" s="68"/>
    </row>
    <row r="1058" spans="1:1" x14ac:dyDescent="0.3">
      <c r="A1058" s="68"/>
    </row>
    <row r="1059" spans="1:1" x14ac:dyDescent="0.3">
      <c r="A1059" s="68"/>
    </row>
    <row r="1060" spans="1:1" x14ac:dyDescent="0.3">
      <c r="A1060" s="68"/>
    </row>
    <row r="1061" spans="1:1" x14ac:dyDescent="0.3">
      <c r="A1061" s="68"/>
    </row>
    <row r="1062" spans="1:1" x14ac:dyDescent="0.3">
      <c r="A1062" s="68"/>
    </row>
    <row r="1063" spans="1:1" x14ac:dyDescent="0.3">
      <c r="A1063" s="68"/>
    </row>
    <row r="1064" spans="1:1" x14ac:dyDescent="0.3">
      <c r="A1064" s="68"/>
    </row>
    <row r="1065" spans="1:1" x14ac:dyDescent="0.3">
      <c r="A1065" s="68"/>
    </row>
    <row r="1066" spans="1:1" x14ac:dyDescent="0.3">
      <c r="A1066" s="68"/>
    </row>
    <row r="1067" spans="1:1" x14ac:dyDescent="0.3">
      <c r="A1067" s="68"/>
    </row>
    <row r="1068" spans="1:1" x14ac:dyDescent="0.3">
      <c r="A1068" s="68"/>
    </row>
    <row r="1069" spans="1:1" x14ac:dyDescent="0.3">
      <c r="A1069" s="68"/>
    </row>
    <row r="1070" spans="1:1" x14ac:dyDescent="0.3">
      <c r="A1070" s="68"/>
    </row>
    <row r="1071" spans="1:1" x14ac:dyDescent="0.3">
      <c r="A1071" s="68"/>
    </row>
    <row r="1072" spans="1:1" x14ac:dyDescent="0.3">
      <c r="A1072" s="68"/>
    </row>
    <row r="1073" spans="1:1" x14ac:dyDescent="0.3">
      <c r="A1073" s="68"/>
    </row>
    <row r="1074" spans="1:1" x14ac:dyDescent="0.3">
      <c r="A1074" s="68"/>
    </row>
    <row r="1075" spans="1:1" x14ac:dyDescent="0.3">
      <c r="A1075" s="68"/>
    </row>
    <row r="1076" spans="1:1" x14ac:dyDescent="0.3">
      <c r="A1076" s="68"/>
    </row>
    <row r="1077" spans="1:1" x14ac:dyDescent="0.3">
      <c r="A1077" s="68"/>
    </row>
    <row r="1078" spans="1:1" x14ac:dyDescent="0.3">
      <c r="A1078" s="68"/>
    </row>
    <row r="1079" spans="1:1" x14ac:dyDescent="0.3">
      <c r="A1079" s="68"/>
    </row>
    <row r="1080" spans="1:1" x14ac:dyDescent="0.3">
      <c r="A1080" s="68"/>
    </row>
    <row r="1081" spans="1:1" x14ac:dyDescent="0.3">
      <c r="A1081" s="68"/>
    </row>
    <row r="1082" spans="1:1" x14ac:dyDescent="0.3">
      <c r="A1082" s="68"/>
    </row>
    <row r="1083" spans="1:1" x14ac:dyDescent="0.3">
      <c r="A1083" s="68"/>
    </row>
    <row r="1084" spans="1:1" x14ac:dyDescent="0.3">
      <c r="A1084" s="68"/>
    </row>
    <row r="1085" spans="1:1" x14ac:dyDescent="0.3">
      <c r="A1085" s="68"/>
    </row>
    <row r="1086" spans="1:1" x14ac:dyDescent="0.3">
      <c r="A1086" s="68"/>
    </row>
    <row r="1087" spans="1:1" x14ac:dyDescent="0.3">
      <c r="A1087" s="68"/>
    </row>
    <row r="1088" spans="1:1" x14ac:dyDescent="0.3">
      <c r="A1088" s="68"/>
    </row>
    <row r="1089" spans="1:1" x14ac:dyDescent="0.3">
      <c r="A1089" s="68"/>
    </row>
    <row r="1090" spans="1:1" x14ac:dyDescent="0.3">
      <c r="A1090" s="68"/>
    </row>
    <row r="1091" spans="1:1" x14ac:dyDescent="0.3">
      <c r="A1091" s="68"/>
    </row>
    <row r="1092" spans="1:1" x14ac:dyDescent="0.3">
      <c r="A1092" s="68"/>
    </row>
    <row r="1093" spans="1:1" x14ac:dyDescent="0.3">
      <c r="A1093" s="68"/>
    </row>
    <row r="1094" spans="1:1" x14ac:dyDescent="0.3">
      <c r="A1094" s="68"/>
    </row>
    <row r="1095" spans="1:1" x14ac:dyDescent="0.3">
      <c r="A1095" s="68"/>
    </row>
    <row r="1096" spans="1:1" x14ac:dyDescent="0.3">
      <c r="A1096" s="68"/>
    </row>
    <row r="1097" spans="1:1" x14ac:dyDescent="0.3">
      <c r="A1097" s="68"/>
    </row>
    <row r="1098" spans="1:1" x14ac:dyDescent="0.3">
      <c r="A1098" s="68"/>
    </row>
    <row r="1099" spans="1:1" x14ac:dyDescent="0.3">
      <c r="A1099" s="68"/>
    </row>
    <row r="1100" spans="1:1" x14ac:dyDescent="0.3">
      <c r="A1100" s="68"/>
    </row>
    <row r="1101" spans="1:1" x14ac:dyDescent="0.3">
      <c r="A1101" s="68"/>
    </row>
    <row r="1102" spans="1:1" x14ac:dyDescent="0.3">
      <c r="A1102" s="68"/>
    </row>
    <row r="1103" spans="1:1" x14ac:dyDescent="0.3">
      <c r="A1103" s="68"/>
    </row>
    <row r="1104" spans="1:1" x14ac:dyDescent="0.3">
      <c r="A1104" s="68"/>
    </row>
    <row r="1105" spans="1:1" x14ac:dyDescent="0.3">
      <c r="A1105" s="68"/>
    </row>
    <row r="1106" spans="1:1" x14ac:dyDescent="0.3">
      <c r="A1106" s="68"/>
    </row>
    <row r="1107" spans="1:1" x14ac:dyDescent="0.3">
      <c r="A1107" s="68"/>
    </row>
    <row r="1108" spans="1:1" x14ac:dyDescent="0.3">
      <c r="A1108" s="68"/>
    </row>
    <row r="1109" spans="1:1" x14ac:dyDescent="0.3">
      <c r="A1109" s="68"/>
    </row>
    <row r="1110" spans="1:1" x14ac:dyDescent="0.3">
      <c r="A1110" s="68"/>
    </row>
    <row r="1111" spans="1:1" x14ac:dyDescent="0.3">
      <c r="A1111" s="68"/>
    </row>
    <row r="1112" spans="1:1" x14ac:dyDescent="0.3">
      <c r="A1112" s="68"/>
    </row>
    <row r="1113" spans="1:1" x14ac:dyDescent="0.3">
      <c r="A1113" s="68"/>
    </row>
    <row r="1114" spans="1:1" x14ac:dyDescent="0.3">
      <c r="A1114" s="68"/>
    </row>
    <row r="1115" spans="1:1" x14ac:dyDescent="0.3">
      <c r="A1115" s="68"/>
    </row>
    <row r="1116" spans="1:1" x14ac:dyDescent="0.3">
      <c r="A1116" s="68"/>
    </row>
    <row r="1117" spans="1:1" x14ac:dyDescent="0.3">
      <c r="A1117" s="68"/>
    </row>
    <row r="1118" spans="1:1" x14ac:dyDescent="0.3">
      <c r="A1118" s="68"/>
    </row>
    <row r="1119" spans="1:1" x14ac:dyDescent="0.3">
      <c r="A1119" s="68"/>
    </row>
    <row r="1120" spans="1:1" x14ac:dyDescent="0.3">
      <c r="A1120" s="68"/>
    </row>
    <row r="1121" spans="1:1" x14ac:dyDescent="0.3">
      <c r="A1121" s="68"/>
    </row>
    <row r="1122" spans="1:1" x14ac:dyDescent="0.3">
      <c r="A1122" s="68"/>
    </row>
    <row r="1123" spans="1:1" x14ac:dyDescent="0.3">
      <c r="A1123" s="68"/>
    </row>
    <row r="1124" spans="1:1" x14ac:dyDescent="0.3">
      <c r="A1124" s="68"/>
    </row>
    <row r="1125" spans="1:1" x14ac:dyDescent="0.3">
      <c r="A1125" s="68"/>
    </row>
    <row r="1126" spans="1:1" x14ac:dyDescent="0.3">
      <c r="A1126" s="68"/>
    </row>
    <row r="1127" spans="1:1" x14ac:dyDescent="0.3">
      <c r="A1127" s="68"/>
    </row>
    <row r="1128" spans="1:1" x14ac:dyDescent="0.3">
      <c r="A1128" s="68"/>
    </row>
    <row r="1129" spans="1:1" x14ac:dyDescent="0.3">
      <c r="A1129" s="68"/>
    </row>
    <row r="1130" spans="1:1" x14ac:dyDescent="0.3">
      <c r="A1130" s="68"/>
    </row>
    <row r="1131" spans="1:1" x14ac:dyDescent="0.3">
      <c r="A1131" s="68"/>
    </row>
    <row r="1132" spans="1:1" x14ac:dyDescent="0.3">
      <c r="A1132" s="68"/>
    </row>
    <row r="1133" spans="1:1" x14ac:dyDescent="0.3">
      <c r="A1133" s="68"/>
    </row>
    <row r="1134" spans="1:1" x14ac:dyDescent="0.3">
      <c r="A1134" s="68"/>
    </row>
    <row r="1135" spans="1:1" x14ac:dyDescent="0.3">
      <c r="A1135" s="68"/>
    </row>
    <row r="1136" spans="1:1" x14ac:dyDescent="0.3">
      <c r="A1136" s="68"/>
    </row>
    <row r="1137" spans="1:1" x14ac:dyDescent="0.3">
      <c r="A1137" s="68"/>
    </row>
    <row r="1138" spans="1:1" x14ac:dyDescent="0.3">
      <c r="A1138" s="68"/>
    </row>
    <row r="1139" spans="1:1" x14ac:dyDescent="0.3">
      <c r="A1139" s="68"/>
    </row>
    <row r="1140" spans="1:1" x14ac:dyDescent="0.3">
      <c r="A1140" s="68"/>
    </row>
    <row r="1141" spans="1:1" x14ac:dyDescent="0.3">
      <c r="A1141" s="68"/>
    </row>
    <row r="1142" spans="1:1" x14ac:dyDescent="0.3">
      <c r="A1142" s="68"/>
    </row>
    <row r="1143" spans="1:1" x14ac:dyDescent="0.3">
      <c r="A1143" s="68"/>
    </row>
    <row r="1144" spans="1:1" x14ac:dyDescent="0.3">
      <c r="A1144" s="68"/>
    </row>
    <row r="1145" spans="1:1" x14ac:dyDescent="0.3">
      <c r="A1145" s="68"/>
    </row>
    <row r="1146" spans="1:1" x14ac:dyDescent="0.3">
      <c r="A1146" s="68"/>
    </row>
    <row r="1147" spans="1:1" x14ac:dyDescent="0.3">
      <c r="A1147" s="68"/>
    </row>
    <row r="1148" spans="1:1" x14ac:dyDescent="0.3">
      <c r="A1148" s="68"/>
    </row>
    <row r="1149" spans="1:1" x14ac:dyDescent="0.3">
      <c r="A1149" s="68"/>
    </row>
    <row r="1150" spans="1:1" x14ac:dyDescent="0.3">
      <c r="A1150" s="68"/>
    </row>
    <row r="1151" spans="1:1" x14ac:dyDescent="0.3">
      <c r="A1151" s="68"/>
    </row>
    <row r="1152" spans="1:1" x14ac:dyDescent="0.3">
      <c r="A1152" s="68"/>
    </row>
    <row r="1153" spans="1:1" x14ac:dyDescent="0.3">
      <c r="A1153" s="68"/>
    </row>
    <row r="1154" spans="1:1" x14ac:dyDescent="0.3">
      <c r="A1154" s="68"/>
    </row>
    <row r="1155" spans="1:1" x14ac:dyDescent="0.3">
      <c r="A1155" s="68"/>
    </row>
    <row r="1156" spans="1:1" x14ac:dyDescent="0.3">
      <c r="A1156" s="68"/>
    </row>
    <row r="1157" spans="1:1" x14ac:dyDescent="0.3">
      <c r="A1157" s="68"/>
    </row>
    <row r="1158" spans="1:1" x14ac:dyDescent="0.3">
      <c r="A1158" s="68"/>
    </row>
    <row r="1159" spans="1:1" x14ac:dyDescent="0.3">
      <c r="A1159" s="68"/>
    </row>
    <row r="1160" spans="1:1" x14ac:dyDescent="0.3">
      <c r="A1160" s="68"/>
    </row>
    <row r="1161" spans="1:1" x14ac:dyDescent="0.3">
      <c r="A1161" s="68"/>
    </row>
    <row r="1162" spans="1:1" x14ac:dyDescent="0.3">
      <c r="A1162" s="68"/>
    </row>
    <row r="1163" spans="1:1" x14ac:dyDescent="0.3">
      <c r="A1163" s="68"/>
    </row>
    <row r="1164" spans="1:1" x14ac:dyDescent="0.3">
      <c r="A1164" s="68"/>
    </row>
    <row r="1165" spans="1:1" x14ac:dyDescent="0.3">
      <c r="A1165" s="68"/>
    </row>
    <row r="1166" spans="1:1" x14ac:dyDescent="0.3">
      <c r="A1166" s="68"/>
    </row>
    <row r="1167" spans="1:1" x14ac:dyDescent="0.3">
      <c r="A1167" s="68"/>
    </row>
    <row r="1168" spans="1:1" x14ac:dyDescent="0.3">
      <c r="A1168" s="68"/>
    </row>
    <row r="1169" spans="1:1" x14ac:dyDescent="0.3">
      <c r="A1169" s="68"/>
    </row>
    <row r="1170" spans="1:1" x14ac:dyDescent="0.3">
      <c r="A1170" s="68"/>
    </row>
    <row r="1171" spans="1:1" x14ac:dyDescent="0.3">
      <c r="A1171" s="68"/>
    </row>
    <row r="1172" spans="1:1" x14ac:dyDescent="0.3">
      <c r="A1172" s="68"/>
    </row>
    <row r="1173" spans="1:1" x14ac:dyDescent="0.3">
      <c r="A1173" s="68"/>
    </row>
    <row r="1174" spans="1:1" x14ac:dyDescent="0.3">
      <c r="A1174" s="68"/>
    </row>
    <row r="1175" spans="1:1" x14ac:dyDescent="0.3">
      <c r="A1175" s="68"/>
    </row>
    <row r="1176" spans="1:1" x14ac:dyDescent="0.3">
      <c r="A1176" s="68"/>
    </row>
    <row r="1177" spans="1:1" x14ac:dyDescent="0.3">
      <c r="A1177" s="68"/>
    </row>
    <row r="1178" spans="1:1" x14ac:dyDescent="0.3">
      <c r="A1178" s="68"/>
    </row>
    <row r="1179" spans="1:1" x14ac:dyDescent="0.3">
      <c r="A1179" s="68"/>
    </row>
    <row r="1180" spans="1:1" x14ac:dyDescent="0.3">
      <c r="A1180" s="68"/>
    </row>
    <row r="1181" spans="1:1" x14ac:dyDescent="0.3">
      <c r="A1181" s="68"/>
    </row>
    <row r="1182" spans="1:1" x14ac:dyDescent="0.3">
      <c r="A1182" s="68"/>
    </row>
    <row r="1183" spans="1:1" x14ac:dyDescent="0.3">
      <c r="A1183" s="68"/>
    </row>
    <row r="1184" spans="1:1" x14ac:dyDescent="0.3">
      <c r="A1184" s="68"/>
    </row>
    <row r="1185" spans="1:1" x14ac:dyDescent="0.3">
      <c r="A1185" s="68"/>
    </row>
    <row r="1186" spans="1:1" x14ac:dyDescent="0.3">
      <c r="A1186" s="68"/>
    </row>
    <row r="1187" spans="1:1" x14ac:dyDescent="0.3">
      <c r="A1187" s="68"/>
    </row>
    <row r="1188" spans="1:1" x14ac:dyDescent="0.3">
      <c r="A1188" s="68"/>
    </row>
    <row r="1189" spans="1:1" x14ac:dyDescent="0.3">
      <c r="A1189" s="68"/>
    </row>
    <row r="1190" spans="1:1" x14ac:dyDescent="0.3">
      <c r="A1190" s="68"/>
    </row>
    <row r="1191" spans="1:1" x14ac:dyDescent="0.3">
      <c r="A1191" s="68"/>
    </row>
    <row r="1192" spans="1:1" x14ac:dyDescent="0.3">
      <c r="A1192" s="68"/>
    </row>
    <row r="1193" spans="1:1" x14ac:dyDescent="0.3">
      <c r="A1193" s="68"/>
    </row>
    <row r="1194" spans="1:1" x14ac:dyDescent="0.3">
      <c r="A1194" s="68"/>
    </row>
    <row r="1195" spans="1:1" x14ac:dyDescent="0.3">
      <c r="A1195" s="68"/>
    </row>
    <row r="1196" spans="1:1" x14ac:dyDescent="0.3">
      <c r="A1196" s="68"/>
    </row>
    <row r="1197" spans="1:1" x14ac:dyDescent="0.3">
      <c r="A1197" s="68"/>
    </row>
    <row r="1198" spans="1:1" x14ac:dyDescent="0.3">
      <c r="A1198" s="68"/>
    </row>
    <row r="1199" spans="1:1" x14ac:dyDescent="0.3">
      <c r="A1199" s="68"/>
    </row>
    <row r="1200" spans="1:1" x14ac:dyDescent="0.3">
      <c r="A1200" s="68"/>
    </row>
    <row r="1201" spans="1:1" x14ac:dyDescent="0.3">
      <c r="A1201" s="68"/>
    </row>
    <row r="1202" spans="1:1" x14ac:dyDescent="0.3">
      <c r="A1202" s="68"/>
    </row>
    <row r="1203" spans="1:1" x14ac:dyDescent="0.3">
      <c r="A1203" s="68"/>
    </row>
    <row r="1204" spans="1:1" x14ac:dyDescent="0.3">
      <c r="A1204" s="68"/>
    </row>
    <row r="1205" spans="1:1" x14ac:dyDescent="0.3">
      <c r="A1205" s="68"/>
    </row>
    <row r="1206" spans="1:1" x14ac:dyDescent="0.3">
      <c r="A1206" s="68"/>
    </row>
    <row r="1207" spans="1:1" x14ac:dyDescent="0.3">
      <c r="A1207" s="68"/>
    </row>
    <row r="1208" spans="1:1" x14ac:dyDescent="0.3">
      <c r="A1208" s="68"/>
    </row>
    <row r="1209" spans="1:1" x14ac:dyDescent="0.3">
      <c r="A1209" s="68"/>
    </row>
    <row r="1210" spans="1:1" x14ac:dyDescent="0.3">
      <c r="A1210" s="68"/>
    </row>
    <row r="1211" spans="1:1" x14ac:dyDescent="0.3">
      <c r="A1211" s="68"/>
    </row>
    <row r="1212" spans="1:1" x14ac:dyDescent="0.3">
      <c r="A1212" s="68"/>
    </row>
    <row r="1213" spans="1:1" x14ac:dyDescent="0.3">
      <c r="A1213" s="68"/>
    </row>
    <row r="1214" spans="1:1" x14ac:dyDescent="0.3">
      <c r="A1214" s="68"/>
    </row>
    <row r="1215" spans="1:1" x14ac:dyDescent="0.3">
      <c r="A1215" s="68"/>
    </row>
    <row r="1216" spans="1:1" x14ac:dyDescent="0.3">
      <c r="A1216" s="68"/>
    </row>
    <row r="1217" spans="1:1" x14ac:dyDescent="0.3">
      <c r="A1217" s="68"/>
    </row>
    <row r="1218" spans="1:1" x14ac:dyDescent="0.3">
      <c r="A1218" s="68"/>
    </row>
    <row r="1219" spans="1:1" x14ac:dyDescent="0.3">
      <c r="A1219" s="68"/>
    </row>
    <row r="1220" spans="1:1" x14ac:dyDescent="0.3">
      <c r="A1220" s="68"/>
    </row>
    <row r="1221" spans="1:1" x14ac:dyDescent="0.3">
      <c r="A1221" s="68"/>
    </row>
    <row r="1222" spans="1:1" x14ac:dyDescent="0.3">
      <c r="A1222" s="68"/>
    </row>
    <row r="1223" spans="1:1" x14ac:dyDescent="0.3">
      <c r="A1223" s="68"/>
    </row>
    <row r="1224" spans="1:1" x14ac:dyDescent="0.3">
      <c r="A1224" s="68"/>
    </row>
    <row r="1225" spans="1:1" x14ac:dyDescent="0.3">
      <c r="A1225" s="68"/>
    </row>
    <row r="1226" spans="1:1" x14ac:dyDescent="0.3">
      <c r="A1226" s="68"/>
    </row>
    <row r="1227" spans="1:1" x14ac:dyDescent="0.3">
      <c r="A1227" s="68"/>
    </row>
    <row r="1228" spans="1:1" x14ac:dyDescent="0.3">
      <c r="A1228" s="68"/>
    </row>
    <row r="1229" spans="1:1" x14ac:dyDescent="0.3">
      <c r="A1229" s="68"/>
    </row>
    <row r="1230" spans="1:1" x14ac:dyDescent="0.3">
      <c r="A1230" s="163"/>
    </row>
    <row r="1231" spans="1:1" x14ac:dyDescent="0.3">
      <c r="A1231" s="68"/>
    </row>
    <row r="1232" spans="1:1" x14ac:dyDescent="0.3">
      <c r="A1232" s="68"/>
    </row>
    <row r="1233" spans="1:1" x14ac:dyDescent="0.3">
      <c r="A1233" s="68"/>
    </row>
    <row r="1234" spans="1:1" x14ac:dyDescent="0.3">
      <c r="A1234" s="68"/>
    </row>
    <row r="1235" spans="1:1" x14ac:dyDescent="0.3">
      <c r="A1235" s="68"/>
    </row>
    <row r="1236" spans="1:1" x14ac:dyDescent="0.3">
      <c r="A1236" s="68"/>
    </row>
    <row r="1237" spans="1:1" x14ac:dyDescent="0.3">
      <c r="A1237" s="68"/>
    </row>
    <row r="1238" spans="1:1" x14ac:dyDescent="0.3">
      <c r="A1238" s="68"/>
    </row>
    <row r="1239" spans="1:1" x14ac:dyDescent="0.3">
      <c r="A1239" s="68"/>
    </row>
    <row r="1240" spans="1:1" x14ac:dyDescent="0.3">
      <c r="A1240" s="68"/>
    </row>
    <row r="1241" spans="1:1" x14ac:dyDescent="0.3">
      <c r="A1241" s="68"/>
    </row>
    <row r="1242" spans="1:1" x14ac:dyDescent="0.3">
      <c r="A1242" s="68"/>
    </row>
    <row r="1243" spans="1:1" x14ac:dyDescent="0.3">
      <c r="A1243" s="68"/>
    </row>
    <row r="1244" spans="1:1" x14ac:dyDescent="0.3">
      <c r="A1244" s="68"/>
    </row>
    <row r="1245" spans="1:1" x14ac:dyDescent="0.3">
      <c r="A1245" s="68"/>
    </row>
    <row r="1246" spans="1:1" x14ac:dyDescent="0.3">
      <c r="A1246" s="68"/>
    </row>
    <row r="1247" spans="1:1" x14ac:dyDescent="0.3">
      <c r="A1247" s="68"/>
    </row>
    <row r="1248" spans="1:1" x14ac:dyDescent="0.3">
      <c r="A1248" s="68"/>
    </row>
    <row r="1249" spans="1:1" x14ac:dyDescent="0.3">
      <c r="A1249" s="68"/>
    </row>
    <row r="1250" spans="1:1" x14ac:dyDescent="0.3">
      <c r="A1250" s="68"/>
    </row>
    <row r="1251" spans="1:1" x14ac:dyDescent="0.3">
      <c r="A1251" s="163"/>
    </row>
    <row r="1252" spans="1:1" x14ac:dyDescent="0.3">
      <c r="A1252" s="68"/>
    </row>
    <row r="1253" spans="1:1" x14ac:dyDescent="0.3">
      <c r="A1253" s="120"/>
    </row>
    <row r="1254" spans="1:1" x14ac:dyDescent="0.3">
      <c r="A1254" s="120"/>
    </row>
    <row r="1255" spans="1:1" x14ac:dyDescent="0.3">
      <c r="A1255" s="68"/>
    </row>
    <row r="1256" spans="1:1" x14ac:dyDescent="0.3">
      <c r="A1256" s="68"/>
    </row>
    <row r="1257" spans="1:1" x14ac:dyDescent="0.3">
      <c r="A1257" s="68"/>
    </row>
    <row r="1258" spans="1:1" x14ac:dyDescent="0.3">
      <c r="A1258" s="68"/>
    </row>
    <row r="1259" spans="1:1" x14ac:dyDescent="0.3">
      <c r="A1259" s="120"/>
    </row>
    <row r="1260" spans="1:1" x14ac:dyDescent="0.3">
      <c r="A1260" s="68"/>
    </row>
    <row r="1261" spans="1:1" x14ac:dyDescent="0.3">
      <c r="A1261" s="68"/>
    </row>
    <row r="1262" spans="1:1" x14ac:dyDescent="0.3">
      <c r="A1262" s="68"/>
    </row>
    <row r="1263" spans="1:1" x14ac:dyDescent="0.3">
      <c r="A1263" s="68"/>
    </row>
    <row r="1264" spans="1:1" x14ac:dyDescent="0.3">
      <c r="A1264" s="68"/>
    </row>
    <row r="1265" spans="1:1" x14ac:dyDescent="0.3">
      <c r="A1265" s="68"/>
    </row>
    <row r="1266" spans="1:1" x14ac:dyDescent="0.3">
      <c r="A1266" s="68"/>
    </row>
    <row r="1267" spans="1:1" x14ac:dyDescent="0.3">
      <c r="A1267" s="68"/>
    </row>
    <row r="1268" spans="1:1" x14ac:dyDescent="0.3">
      <c r="A1268" s="68"/>
    </row>
    <row r="1269" spans="1:1" x14ac:dyDescent="0.3">
      <c r="A1269" s="68"/>
    </row>
    <row r="1270" spans="1:1" x14ac:dyDescent="0.3">
      <c r="A1270" s="68"/>
    </row>
    <row r="1271" spans="1:1" x14ac:dyDescent="0.3">
      <c r="A1271" s="68"/>
    </row>
    <row r="1272" spans="1:1" x14ac:dyDescent="0.3">
      <c r="A1272" s="68"/>
    </row>
    <row r="1273" spans="1:1" x14ac:dyDescent="0.3">
      <c r="A1273" s="68"/>
    </row>
    <row r="1274" spans="1:1" x14ac:dyDescent="0.3">
      <c r="A1274" s="68"/>
    </row>
    <row r="1275" spans="1:1" x14ac:dyDescent="0.3">
      <c r="A1275" s="68"/>
    </row>
    <row r="1276" spans="1:1" x14ac:dyDescent="0.3">
      <c r="A1276" s="68"/>
    </row>
    <row r="1277" spans="1:1" x14ac:dyDescent="0.3">
      <c r="A1277" s="68"/>
    </row>
    <row r="1278" spans="1:1" x14ac:dyDescent="0.3">
      <c r="A1278" s="68"/>
    </row>
    <row r="1279" spans="1:1" x14ac:dyDescent="0.3">
      <c r="A1279" s="68"/>
    </row>
    <row r="1280" spans="1:1" x14ac:dyDescent="0.3">
      <c r="A1280" s="68"/>
    </row>
    <row r="1281" spans="1:1" x14ac:dyDescent="0.3">
      <c r="A1281" s="68"/>
    </row>
    <row r="1282" spans="1:1" x14ac:dyDescent="0.3">
      <c r="A1282" s="68"/>
    </row>
    <row r="1283" spans="1:1" x14ac:dyDescent="0.3">
      <c r="A1283" s="68"/>
    </row>
    <row r="1284" spans="1:1" x14ac:dyDescent="0.3">
      <c r="A1284" s="68"/>
    </row>
    <row r="1285" spans="1:1" x14ac:dyDescent="0.3">
      <c r="A1285" s="68"/>
    </row>
    <row r="1286" spans="1:1" x14ac:dyDescent="0.3">
      <c r="A1286" s="68"/>
    </row>
    <row r="1287" spans="1:1" x14ac:dyDescent="0.3">
      <c r="A1287" s="68"/>
    </row>
    <row r="1288" spans="1:1" x14ac:dyDescent="0.3">
      <c r="A1288" s="68"/>
    </row>
    <row r="1289" spans="1:1" x14ac:dyDescent="0.3">
      <c r="A1289" s="68"/>
    </row>
    <row r="1290" spans="1:1" x14ac:dyDescent="0.3">
      <c r="A1290" s="68"/>
    </row>
    <row r="1291" spans="1:1" x14ac:dyDescent="0.3">
      <c r="A1291" s="68"/>
    </row>
    <row r="1292" spans="1:1" x14ac:dyDescent="0.3">
      <c r="A1292" s="68"/>
    </row>
    <row r="1293" spans="1:1" x14ac:dyDescent="0.3">
      <c r="A1293" s="68"/>
    </row>
    <row r="1294" spans="1:1" x14ac:dyDescent="0.3">
      <c r="A1294" s="68"/>
    </row>
    <row r="1295" spans="1:1" x14ac:dyDescent="0.3">
      <c r="A1295" s="68"/>
    </row>
    <row r="1296" spans="1:1" x14ac:dyDescent="0.3">
      <c r="A1296" s="68"/>
    </row>
    <row r="1297" spans="1:1" x14ac:dyDescent="0.3">
      <c r="A1297" s="120"/>
    </row>
    <row r="1298" spans="1:1" x14ac:dyDescent="0.3">
      <c r="A1298" s="68"/>
    </row>
    <row r="1299" spans="1:1" x14ac:dyDescent="0.3">
      <c r="A1299" s="104"/>
    </row>
    <row r="1300" spans="1:1" x14ac:dyDescent="0.3">
      <c r="A1300" s="104"/>
    </row>
    <row r="1301" spans="1:1" x14ac:dyDescent="0.3">
      <c r="A1301" s="104"/>
    </row>
    <row r="1302" spans="1:1" x14ac:dyDescent="0.3">
      <c r="A1302" s="104"/>
    </row>
    <row r="1303" spans="1:1" x14ac:dyDescent="0.3">
      <c r="A1303" s="104"/>
    </row>
    <row r="1304" spans="1:1" x14ac:dyDescent="0.3">
      <c r="A1304" s="104"/>
    </row>
    <row r="1305" spans="1:1" x14ac:dyDescent="0.3">
      <c r="A1305" s="104"/>
    </row>
    <row r="1306" spans="1:1" x14ac:dyDescent="0.3">
      <c r="A1306" s="104"/>
    </row>
    <row r="1307" spans="1:1" x14ac:dyDescent="0.3">
      <c r="A1307" s="185"/>
    </row>
    <row r="1308" spans="1:1" x14ac:dyDescent="0.3">
      <c r="A1308" s="104"/>
    </row>
    <row r="1309" spans="1:1" x14ac:dyDescent="0.3">
      <c r="A1309" s="104"/>
    </row>
    <row r="1310" spans="1:1" x14ac:dyDescent="0.3">
      <c r="A1310" s="104"/>
    </row>
    <row r="1311" spans="1:1" x14ac:dyDescent="0.3">
      <c r="A1311" s="104"/>
    </row>
    <row r="1312" spans="1:1" x14ac:dyDescent="0.3">
      <c r="A1312" s="104"/>
    </row>
    <row r="1313" spans="1:1" x14ac:dyDescent="0.3">
      <c r="A1313" s="104"/>
    </row>
    <row r="1314" spans="1:1" x14ac:dyDescent="0.3">
      <c r="A1314" s="104"/>
    </row>
    <row r="1315" spans="1:1" x14ac:dyDescent="0.3">
      <c r="A1315" s="104"/>
    </row>
    <row r="1316" spans="1:1" x14ac:dyDescent="0.3">
      <c r="A1316" s="104"/>
    </row>
    <row r="1317" spans="1:1" x14ac:dyDescent="0.3">
      <c r="A1317" s="104"/>
    </row>
    <row r="1318" spans="1:1" x14ac:dyDescent="0.3">
      <c r="A1318" s="104"/>
    </row>
    <row r="1319" spans="1:1" x14ac:dyDescent="0.3">
      <c r="A1319" s="104"/>
    </row>
    <row r="1320" spans="1:1" x14ac:dyDescent="0.3">
      <c r="A1320" s="104"/>
    </row>
    <row r="1321" spans="1:1" x14ac:dyDescent="0.3">
      <c r="A1321" s="104"/>
    </row>
    <row r="1322" spans="1:1" x14ac:dyDescent="0.3">
      <c r="A1322" s="104"/>
    </row>
    <row r="1323" spans="1:1" x14ac:dyDescent="0.3">
      <c r="A1323" s="104"/>
    </row>
    <row r="1324" spans="1:1" x14ac:dyDescent="0.3">
      <c r="A1324" s="104"/>
    </row>
    <row r="1325" spans="1:1" x14ac:dyDescent="0.3">
      <c r="A1325" s="104"/>
    </row>
    <row r="1326" spans="1:1" x14ac:dyDescent="0.3">
      <c r="A1326" s="104"/>
    </row>
    <row r="1327" spans="1:1" x14ac:dyDescent="0.3">
      <c r="A1327" s="104"/>
    </row>
    <row r="1328" spans="1:1" x14ac:dyDescent="0.3">
      <c r="A1328" s="104"/>
    </row>
    <row r="1329" spans="1:1" x14ac:dyDescent="0.3">
      <c r="A1329" s="104"/>
    </row>
    <row r="1330" spans="1:1" x14ac:dyDescent="0.3">
      <c r="A1330" s="104"/>
    </row>
    <row r="1331" spans="1:1" x14ac:dyDescent="0.3">
      <c r="A1331" s="104"/>
    </row>
    <row r="1332" spans="1:1" x14ac:dyDescent="0.3">
      <c r="A1332" s="104"/>
    </row>
    <row r="1333" spans="1:1" x14ac:dyDescent="0.3">
      <c r="A1333" s="104"/>
    </row>
    <row r="1334" spans="1:1" x14ac:dyDescent="0.3">
      <c r="A1334" s="104"/>
    </row>
    <row r="1335" spans="1:1" x14ac:dyDescent="0.3">
      <c r="A1335" s="104"/>
    </row>
    <row r="1336" spans="1:1" x14ac:dyDescent="0.3">
      <c r="A1336" s="104"/>
    </row>
    <row r="1337" spans="1:1" x14ac:dyDescent="0.3">
      <c r="A1337" s="107"/>
    </row>
  </sheetData>
  <conditionalFormatting sqref="A1:A1298">
    <cfRule type="expression" dxfId="369" priority="2">
      <formula>$AL1="INATIVO"</formula>
    </cfRule>
  </conditionalFormatting>
  <conditionalFormatting sqref="A1:A1337">
    <cfRule type="duplicateValues" dxfId="368" priority="16"/>
    <cfRule type="duplicateValues" dxfId="367" priority="17"/>
    <cfRule type="duplicateValues" dxfId="366" priority="18"/>
  </conditionalFormatting>
  <conditionalFormatting sqref="A173">
    <cfRule type="duplicateValues" dxfId="365" priority="14"/>
  </conditionalFormatting>
  <conditionalFormatting sqref="A672">
    <cfRule type="duplicateValues" dxfId="364" priority="9"/>
  </conditionalFormatting>
  <conditionalFormatting sqref="A682">
    <cfRule type="duplicateValues" dxfId="363" priority="7"/>
  </conditionalFormatting>
  <conditionalFormatting sqref="A707">
    <cfRule type="duplicateValues" dxfId="362" priority="5"/>
  </conditionalFormatting>
  <conditionalFormatting sqref="A707:A708">
    <cfRule type="duplicateValues" dxfId="361" priority="6"/>
  </conditionalFormatting>
  <conditionalFormatting sqref="A713">
    <cfRule type="duplicateValues" dxfId="360" priority="15"/>
    <cfRule type="duplicateValues" dxfId="359" priority="19"/>
  </conditionalFormatting>
  <conditionalFormatting sqref="A1316">
    <cfRule type="expression" dxfId="358" priority="1">
      <formula>$AL1316="INATIVO"</formula>
    </cfRule>
  </conditionalFormatting>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9A42A-E850-4F7A-842F-678ED8F773DD}">
  <dimension ref="A1:E1003"/>
  <sheetViews>
    <sheetView topLeftCell="A932" workbookViewId="0">
      <selection activeCell="K957" sqref="K957"/>
    </sheetView>
  </sheetViews>
  <sheetFormatPr defaultRowHeight="14.4" x14ac:dyDescent="0.3"/>
  <cols>
    <col min="1" max="1" width="17.33203125" bestFit="1" customWidth="1"/>
    <col min="2" max="2" width="97.33203125" bestFit="1" customWidth="1"/>
    <col min="3" max="3" width="16.33203125" bestFit="1" customWidth="1"/>
  </cols>
  <sheetData>
    <row r="1" spans="1:5" x14ac:dyDescent="0.3">
      <c r="A1" s="197" t="s">
        <v>11</v>
      </c>
      <c r="B1" s="197" t="s">
        <v>8436</v>
      </c>
      <c r="C1" s="197" t="s">
        <v>8437</v>
      </c>
      <c r="D1" s="197" t="s">
        <v>8438</v>
      </c>
      <c r="E1" s="197" t="s">
        <v>8439</v>
      </c>
    </row>
    <row r="2" spans="1:5" x14ac:dyDescent="0.3">
      <c r="A2" s="68" t="s">
        <v>6931</v>
      </c>
      <c r="B2" s="68" t="s">
        <v>3368</v>
      </c>
      <c r="C2" s="69" t="s">
        <v>58</v>
      </c>
      <c r="D2" s="68" t="s">
        <v>68</v>
      </c>
      <c r="E2">
        <f t="shared" ref="E2:E65" si="0">COUNTIF(B:B,B2)</f>
        <v>1</v>
      </c>
    </row>
    <row r="3" spans="1:5" x14ac:dyDescent="0.3">
      <c r="A3" s="68" t="s">
        <v>4549</v>
      </c>
      <c r="B3" s="68" t="s">
        <v>3089</v>
      </c>
      <c r="C3" s="69" t="s">
        <v>58</v>
      </c>
      <c r="D3" s="68" t="s">
        <v>176</v>
      </c>
      <c r="E3">
        <f t="shared" si="0"/>
        <v>1</v>
      </c>
    </row>
    <row r="4" spans="1:5" x14ac:dyDescent="0.3">
      <c r="A4" s="68" t="s">
        <v>4668</v>
      </c>
      <c r="B4" s="68" t="s">
        <v>3102</v>
      </c>
      <c r="C4" s="69" t="s">
        <v>58</v>
      </c>
      <c r="D4" s="68" t="s">
        <v>176</v>
      </c>
      <c r="E4">
        <f t="shared" si="0"/>
        <v>1</v>
      </c>
    </row>
    <row r="5" spans="1:5" x14ac:dyDescent="0.3">
      <c r="A5" s="68" t="s">
        <v>4673</v>
      </c>
      <c r="B5" s="68" t="s">
        <v>3495</v>
      </c>
      <c r="C5" s="69" t="s">
        <v>58</v>
      </c>
      <c r="D5" s="68" t="s">
        <v>176</v>
      </c>
      <c r="E5">
        <f t="shared" si="0"/>
        <v>1</v>
      </c>
    </row>
    <row r="6" spans="1:5" x14ac:dyDescent="0.3">
      <c r="A6" s="68" t="s">
        <v>4554</v>
      </c>
      <c r="B6" s="139" t="s">
        <v>3485</v>
      </c>
      <c r="C6" s="69" t="s">
        <v>58</v>
      </c>
      <c r="D6" s="68" t="s">
        <v>176</v>
      </c>
      <c r="E6">
        <f t="shared" si="0"/>
        <v>1</v>
      </c>
    </row>
    <row r="7" spans="1:5" x14ac:dyDescent="0.3">
      <c r="A7" s="68" t="s">
        <v>6916</v>
      </c>
      <c r="B7" s="68" t="s">
        <v>3365</v>
      </c>
      <c r="C7" s="69" t="s">
        <v>58</v>
      </c>
      <c r="D7" s="68" t="s">
        <v>176</v>
      </c>
      <c r="E7">
        <f t="shared" si="0"/>
        <v>1</v>
      </c>
    </row>
    <row r="8" spans="1:5" x14ac:dyDescent="0.3">
      <c r="A8" s="68" t="s">
        <v>7926</v>
      </c>
      <c r="B8" s="68" t="s">
        <v>7923</v>
      </c>
      <c r="C8" s="157" t="s">
        <v>58</v>
      </c>
      <c r="D8" s="68" t="s">
        <v>176</v>
      </c>
      <c r="E8">
        <f t="shared" si="0"/>
        <v>1</v>
      </c>
    </row>
    <row r="9" spans="1:5" x14ac:dyDescent="0.3">
      <c r="A9" s="68" t="s">
        <v>5996</v>
      </c>
      <c r="B9" s="68" t="s">
        <v>3262</v>
      </c>
      <c r="C9" s="69" t="s">
        <v>58</v>
      </c>
      <c r="D9" s="68" t="s">
        <v>176</v>
      </c>
      <c r="E9">
        <f t="shared" si="0"/>
        <v>1</v>
      </c>
    </row>
    <row r="10" spans="1:5" x14ac:dyDescent="0.3">
      <c r="A10" s="68" t="s">
        <v>5053</v>
      </c>
      <c r="B10" s="68" t="s">
        <v>3142</v>
      </c>
      <c r="C10" s="69" t="s">
        <v>58</v>
      </c>
      <c r="D10" s="68" t="s">
        <v>176</v>
      </c>
      <c r="E10">
        <f t="shared" si="0"/>
        <v>1</v>
      </c>
    </row>
    <row r="11" spans="1:5" x14ac:dyDescent="0.3">
      <c r="A11" s="68" t="s">
        <v>6988</v>
      </c>
      <c r="B11" s="68" t="s">
        <v>3375</v>
      </c>
      <c r="C11" s="69" t="s">
        <v>58</v>
      </c>
      <c r="D11" s="68" t="s">
        <v>176</v>
      </c>
      <c r="E11">
        <f t="shared" si="0"/>
        <v>3</v>
      </c>
    </row>
    <row r="12" spans="1:5" x14ac:dyDescent="0.3">
      <c r="A12" s="68" t="s">
        <v>6992</v>
      </c>
      <c r="B12" s="194" t="s">
        <v>3375</v>
      </c>
      <c r="C12" s="69" t="s">
        <v>58</v>
      </c>
      <c r="D12" s="68" t="s">
        <v>176</v>
      </c>
      <c r="E12">
        <f t="shared" si="0"/>
        <v>3</v>
      </c>
    </row>
    <row r="13" spans="1:5" x14ac:dyDescent="0.3">
      <c r="A13" s="68" t="s">
        <v>6994</v>
      </c>
      <c r="B13" s="68" t="s">
        <v>3375</v>
      </c>
      <c r="C13" s="69" t="s">
        <v>58</v>
      </c>
      <c r="D13" s="68" t="s">
        <v>176</v>
      </c>
      <c r="E13">
        <f t="shared" si="0"/>
        <v>3</v>
      </c>
    </row>
    <row r="14" spans="1:5" x14ac:dyDescent="0.3">
      <c r="A14" s="68" t="s">
        <v>910</v>
      </c>
      <c r="B14" s="68" t="s">
        <v>908</v>
      </c>
      <c r="C14" s="69" t="s">
        <v>58</v>
      </c>
      <c r="D14" s="68" t="s">
        <v>68</v>
      </c>
      <c r="E14">
        <f t="shared" si="0"/>
        <v>1</v>
      </c>
    </row>
    <row r="15" spans="1:5" x14ac:dyDescent="0.3">
      <c r="A15" s="68" t="s">
        <v>1681</v>
      </c>
      <c r="B15" s="68" t="s">
        <v>1679</v>
      </c>
      <c r="C15" s="69" t="s">
        <v>58</v>
      </c>
      <c r="D15" s="68" t="s">
        <v>176</v>
      </c>
      <c r="E15">
        <f t="shared" si="0"/>
        <v>1</v>
      </c>
    </row>
    <row r="16" spans="1:5" x14ac:dyDescent="0.3">
      <c r="A16" s="68" t="s">
        <v>1690</v>
      </c>
      <c r="B16" s="68" t="s">
        <v>1685</v>
      </c>
      <c r="C16" s="69" t="s">
        <v>58</v>
      </c>
      <c r="D16" s="68" t="s">
        <v>68</v>
      </c>
      <c r="E16">
        <f t="shared" si="0"/>
        <v>1</v>
      </c>
    </row>
    <row r="17" spans="1:5" x14ac:dyDescent="0.3">
      <c r="A17" s="68" t="s">
        <v>7341</v>
      </c>
      <c r="B17" s="68" t="s">
        <v>3223</v>
      </c>
      <c r="C17" s="157" t="s">
        <v>58</v>
      </c>
      <c r="D17" s="68" t="s">
        <v>68</v>
      </c>
      <c r="E17">
        <f t="shared" si="0"/>
        <v>1</v>
      </c>
    </row>
    <row r="18" spans="1:5" x14ac:dyDescent="0.3">
      <c r="A18" s="68" t="s">
        <v>4619</v>
      </c>
      <c r="B18" s="68" t="s">
        <v>3097</v>
      </c>
      <c r="C18" s="69" t="s">
        <v>58</v>
      </c>
      <c r="D18" s="68" t="s">
        <v>68</v>
      </c>
      <c r="E18">
        <f t="shared" si="0"/>
        <v>1</v>
      </c>
    </row>
    <row r="19" spans="1:5" x14ac:dyDescent="0.3">
      <c r="A19" s="68" t="s">
        <v>4493</v>
      </c>
      <c r="B19" s="68" t="s">
        <v>3476</v>
      </c>
      <c r="C19" s="69" t="s">
        <v>58</v>
      </c>
      <c r="D19" s="68" t="s">
        <v>176</v>
      </c>
      <c r="E19">
        <f t="shared" si="0"/>
        <v>1</v>
      </c>
    </row>
    <row r="20" spans="1:5" x14ac:dyDescent="0.3">
      <c r="A20" s="68" t="s">
        <v>4502</v>
      </c>
      <c r="B20" s="68" t="s">
        <v>3477</v>
      </c>
      <c r="C20" s="69" t="s">
        <v>58</v>
      </c>
      <c r="D20" s="68" t="s">
        <v>176</v>
      </c>
      <c r="E20">
        <f t="shared" si="0"/>
        <v>1</v>
      </c>
    </row>
    <row r="21" spans="1:5" x14ac:dyDescent="0.3">
      <c r="A21" s="68" t="s">
        <v>4512</v>
      </c>
      <c r="B21" s="68" t="s">
        <v>3479</v>
      </c>
      <c r="C21" s="69" t="s">
        <v>58</v>
      </c>
      <c r="D21" s="68" t="s">
        <v>176</v>
      </c>
      <c r="E21">
        <f t="shared" si="0"/>
        <v>1</v>
      </c>
    </row>
    <row r="22" spans="1:5" x14ac:dyDescent="0.3">
      <c r="A22" s="68" t="s">
        <v>6614</v>
      </c>
      <c r="B22" s="68" t="s">
        <v>6610</v>
      </c>
      <c r="C22" s="69" t="s">
        <v>58</v>
      </c>
      <c r="D22" s="68" t="s">
        <v>176</v>
      </c>
      <c r="E22">
        <f t="shared" si="0"/>
        <v>1</v>
      </c>
    </row>
    <row r="23" spans="1:5" x14ac:dyDescent="0.3">
      <c r="A23" s="68" t="s">
        <v>5541</v>
      </c>
      <c r="B23" s="68" t="s">
        <v>3197</v>
      </c>
      <c r="C23" s="69" t="s">
        <v>58</v>
      </c>
      <c r="D23" s="68" t="s">
        <v>383</v>
      </c>
      <c r="E23">
        <f t="shared" si="0"/>
        <v>1</v>
      </c>
    </row>
    <row r="24" spans="1:5" x14ac:dyDescent="0.3">
      <c r="A24" s="68" t="s">
        <v>4838</v>
      </c>
      <c r="B24" s="68" t="s">
        <v>2125</v>
      </c>
      <c r="C24" s="69" t="s">
        <v>58</v>
      </c>
      <c r="D24" s="68" t="s">
        <v>176</v>
      </c>
      <c r="E24">
        <f t="shared" si="0"/>
        <v>1</v>
      </c>
    </row>
    <row r="25" spans="1:5" x14ac:dyDescent="0.3">
      <c r="A25" s="68" t="s">
        <v>6127</v>
      </c>
      <c r="B25" s="139" t="s">
        <v>6123</v>
      </c>
      <c r="C25" s="69" t="s">
        <v>58</v>
      </c>
      <c r="D25" s="68" t="s">
        <v>176</v>
      </c>
      <c r="E25">
        <f t="shared" si="0"/>
        <v>1</v>
      </c>
    </row>
    <row r="26" spans="1:5" x14ac:dyDescent="0.3">
      <c r="A26" s="68" t="s">
        <v>2976</v>
      </c>
      <c r="B26" s="68" t="s">
        <v>2975</v>
      </c>
      <c r="C26" s="69" t="s">
        <v>58</v>
      </c>
      <c r="D26" s="68" t="s">
        <v>176</v>
      </c>
      <c r="E26">
        <f t="shared" si="0"/>
        <v>1</v>
      </c>
    </row>
    <row r="27" spans="1:5" x14ac:dyDescent="0.3">
      <c r="A27" s="68" t="s">
        <v>1605</v>
      </c>
      <c r="B27" s="68" t="s">
        <v>1603</v>
      </c>
      <c r="C27" s="69" t="s">
        <v>58</v>
      </c>
      <c r="D27" s="68" t="s">
        <v>176</v>
      </c>
      <c r="E27">
        <f t="shared" si="0"/>
        <v>1</v>
      </c>
    </row>
    <row r="28" spans="1:5" x14ac:dyDescent="0.3">
      <c r="A28" s="68" t="s">
        <v>4952</v>
      </c>
      <c r="B28" s="68" t="s">
        <v>3129</v>
      </c>
      <c r="C28" s="69" t="s">
        <v>58</v>
      </c>
      <c r="D28" s="68" t="s">
        <v>176</v>
      </c>
      <c r="E28">
        <f t="shared" si="0"/>
        <v>1</v>
      </c>
    </row>
    <row r="29" spans="1:5" x14ac:dyDescent="0.3">
      <c r="A29" s="68" t="s">
        <v>5013</v>
      </c>
      <c r="B29" s="68" t="s">
        <v>3136</v>
      </c>
      <c r="C29" s="69" t="s">
        <v>58</v>
      </c>
      <c r="D29" s="68" t="s">
        <v>68</v>
      </c>
      <c r="E29">
        <f t="shared" si="0"/>
        <v>1</v>
      </c>
    </row>
    <row r="30" spans="1:5" x14ac:dyDescent="0.3">
      <c r="A30" s="68" t="s">
        <v>7016</v>
      </c>
      <c r="B30" s="68" t="s">
        <v>7012</v>
      </c>
      <c r="C30" s="69" t="s">
        <v>58</v>
      </c>
      <c r="D30" s="68" t="s">
        <v>176</v>
      </c>
      <c r="E30">
        <f t="shared" si="0"/>
        <v>1</v>
      </c>
    </row>
    <row r="31" spans="1:5" x14ac:dyDescent="0.3">
      <c r="A31" s="68" t="s">
        <v>7019</v>
      </c>
      <c r="B31" s="68" t="s">
        <v>7017</v>
      </c>
      <c r="C31" s="157" t="s">
        <v>58</v>
      </c>
      <c r="D31" s="68" t="s">
        <v>176</v>
      </c>
      <c r="E31">
        <f t="shared" si="0"/>
        <v>1</v>
      </c>
    </row>
    <row r="32" spans="1:5" x14ac:dyDescent="0.3">
      <c r="A32" s="68" t="s">
        <v>1322</v>
      </c>
      <c r="B32" s="68" t="s">
        <v>1319</v>
      </c>
      <c r="C32" s="69" t="s">
        <v>58</v>
      </c>
      <c r="D32" s="68" t="s">
        <v>176</v>
      </c>
      <c r="E32">
        <f t="shared" si="0"/>
        <v>1</v>
      </c>
    </row>
    <row r="33" spans="1:5" x14ac:dyDescent="0.3">
      <c r="A33" s="68" t="s">
        <v>7282</v>
      </c>
      <c r="B33" s="68" t="s">
        <v>7278</v>
      </c>
      <c r="C33" s="157" t="s">
        <v>58</v>
      </c>
      <c r="D33" s="68" t="s">
        <v>176</v>
      </c>
      <c r="E33">
        <f t="shared" si="0"/>
        <v>1</v>
      </c>
    </row>
    <row r="34" spans="1:5" x14ac:dyDescent="0.3">
      <c r="A34" s="68" t="s">
        <v>7290</v>
      </c>
      <c r="B34" s="68" t="s">
        <v>7286</v>
      </c>
      <c r="C34" s="157" t="s">
        <v>58</v>
      </c>
      <c r="D34" s="68" t="s">
        <v>176</v>
      </c>
      <c r="E34">
        <f t="shared" si="0"/>
        <v>1</v>
      </c>
    </row>
    <row r="35" spans="1:5" x14ac:dyDescent="0.3">
      <c r="A35" s="68" t="s">
        <v>791</v>
      </c>
      <c r="B35" s="68" t="s">
        <v>789</v>
      </c>
      <c r="C35" s="69" t="s">
        <v>58</v>
      </c>
      <c r="D35" s="68" t="s">
        <v>176</v>
      </c>
      <c r="E35">
        <f t="shared" si="0"/>
        <v>1</v>
      </c>
    </row>
    <row r="36" spans="1:5" x14ac:dyDescent="0.3">
      <c r="A36" s="68" t="s">
        <v>802</v>
      </c>
      <c r="B36" s="68" t="s">
        <v>796</v>
      </c>
      <c r="C36" s="69" t="s">
        <v>58</v>
      </c>
      <c r="D36" s="68" t="s">
        <v>176</v>
      </c>
      <c r="E36">
        <f t="shared" si="0"/>
        <v>1</v>
      </c>
    </row>
    <row r="37" spans="1:5" x14ac:dyDescent="0.3">
      <c r="A37" s="68" t="s">
        <v>5138</v>
      </c>
      <c r="B37" s="68" t="s">
        <v>3152</v>
      </c>
      <c r="C37" s="69" t="s">
        <v>58</v>
      </c>
      <c r="D37" s="68" t="s">
        <v>383</v>
      </c>
      <c r="E37">
        <f t="shared" si="0"/>
        <v>1</v>
      </c>
    </row>
    <row r="38" spans="1:5" x14ac:dyDescent="0.3">
      <c r="A38" s="68" t="s">
        <v>5148</v>
      </c>
      <c r="B38" s="68" t="s">
        <v>3574</v>
      </c>
      <c r="C38" s="69" t="s">
        <v>58</v>
      </c>
      <c r="D38" s="68" t="s">
        <v>176</v>
      </c>
      <c r="E38">
        <f t="shared" si="0"/>
        <v>1</v>
      </c>
    </row>
    <row r="39" spans="1:5" x14ac:dyDescent="0.3">
      <c r="A39" s="68" t="s">
        <v>1495</v>
      </c>
      <c r="B39" s="68" t="s">
        <v>1493</v>
      </c>
      <c r="C39" s="69" t="s">
        <v>58</v>
      </c>
      <c r="D39" s="68" t="s">
        <v>176</v>
      </c>
      <c r="E39">
        <f t="shared" si="0"/>
        <v>1</v>
      </c>
    </row>
    <row r="40" spans="1:5" x14ac:dyDescent="0.3">
      <c r="A40" s="68" t="s">
        <v>1005</v>
      </c>
      <c r="B40" s="68" t="s">
        <v>1003</v>
      </c>
      <c r="C40" s="69" t="s">
        <v>58</v>
      </c>
      <c r="D40" s="68" t="s">
        <v>383</v>
      </c>
      <c r="E40">
        <f t="shared" si="0"/>
        <v>1</v>
      </c>
    </row>
    <row r="41" spans="1:5" x14ac:dyDescent="0.3">
      <c r="A41" s="68" t="s">
        <v>4800</v>
      </c>
      <c r="B41" s="68" t="s">
        <v>3507</v>
      </c>
      <c r="C41" s="69" t="s">
        <v>58</v>
      </c>
      <c r="D41" s="68" t="s">
        <v>176</v>
      </c>
      <c r="E41">
        <f t="shared" si="0"/>
        <v>1</v>
      </c>
    </row>
    <row r="42" spans="1:5" x14ac:dyDescent="0.3">
      <c r="A42" s="68" t="s">
        <v>878</v>
      </c>
      <c r="B42" s="68" t="s">
        <v>876</v>
      </c>
      <c r="C42" s="69" t="s">
        <v>58</v>
      </c>
      <c r="D42" s="68" t="s">
        <v>68</v>
      </c>
      <c r="E42">
        <f t="shared" si="0"/>
        <v>1</v>
      </c>
    </row>
    <row r="43" spans="1:5" x14ac:dyDescent="0.3">
      <c r="A43" s="68" t="s">
        <v>885</v>
      </c>
      <c r="B43" s="68" t="s">
        <v>882</v>
      </c>
      <c r="C43" s="69" t="s">
        <v>58</v>
      </c>
      <c r="D43" s="68" t="s">
        <v>383</v>
      </c>
      <c r="E43">
        <f t="shared" si="0"/>
        <v>1</v>
      </c>
    </row>
    <row r="44" spans="1:5" x14ac:dyDescent="0.3">
      <c r="A44" s="68" t="s">
        <v>4122</v>
      </c>
      <c r="B44" s="68" t="s">
        <v>1208</v>
      </c>
      <c r="C44" s="69" t="s">
        <v>58</v>
      </c>
      <c r="D44" s="68" t="s">
        <v>176</v>
      </c>
      <c r="E44">
        <f t="shared" si="0"/>
        <v>1</v>
      </c>
    </row>
    <row r="45" spans="1:5" x14ac:dyDescent="0.3">
      <c r="A45" s="68" t="s">
        <v>2781</v>
      </c>
      <c r="B45" s="68" t="s">
        <v>2780</v>
      </c>
      <c r="C45" s="69" t="s">
        <v>58</v>
      </c>
      <c r="D45" s="68" t="s">
        <v>176</v>
      </c>
      <c r="E45">
        <f t="shared" si="0"/>
        <v>1</v>
      </c>
    </row>
    <row r="46" spans="1:5" x14ac:dyDescent="0.3">
      <c r="A46" s="68" t="s">
        <v>5363</v>
      </c>
      <c r="B46" s="68" t="s">
        <v>3177</v>
      </c>
      <c r="C46" s="69" t="s">
        <v>58</v>
      </c>
      <c r="D46" s="68" t="s">
        <v>68</v>
      </c>
      <c r="E46">
        <f t="shared" si="0"/>
        <v>1</v>
      </c>
    </row>
    <row r="47" spans="1:5" x14ac:dyDescent="0.3">
      <c r="A47" s="68" t="s">
        <v>7058</v>
      </c>
      <c r="B47" s="68" t="s">
        <v>3381</v>
      </c>
      <c r="C47" s="69" t="s">
        <v>58</v>
      </c>
      <c r="D47" s="68" t="s">
        <v>176</v>
      </c>
      <c r="E47">
        <f t="shared" si="0"/>
        <v>1</v>
      </c>
    </row>
    <row r="48" spans="1:5" x14ac:dyDescent="0.3">
      <c r="A48" s="68" t="s">
        <v>7158</v>
      </c>
      <c r="B48" s="68" t="s">
        <v>3438</v>
      </c>
      <c r="C48" s="69" t="s">
        <v>58</v>
      </c>
      <c r="D48" s="68" t="s">
        <v>176</v>
      </c>
      <c r="E48">
        <f t="shared" si="0"/>
        <v>1</v>
      </c>
    </row>
    <row r="49" spans="1:5" x14ac:dyDescent="0.3">
      <c r="A49" s="120" t="s">
        <v>7427</v>
      </c>
      <c r="B49" s="68" t="s">
        <v>7424</v>
      </c>
      <c r="C49" s="157" t="s">
        <v>58</v>
      </c>
      <c r="D49" s="68" t="s">
        <v>176</v>
      </c>
      <c r="E49">
        <f t="shared" si="0"/>
        <v>1</v>
      </c>
    </row>
    <row r="50" spans="1:5" x14ac:dyDescent="0.3">
      <c r="A50" s="68" t="s">
        <v>7429</v>
      </c>
      <c r="B50" s="68" t="s">
        <v>7431</v>
      </c>
      <c r="C50" s="157" t="s">
        <v>58</v>
      </c>
      <c r="D50" s="68" t="s">
        <v>176</v>
      </c>
      <c r="E50">
        <f t="shared" si="0"/>
        <v>1</v>
      </c>
    </row>
    <row r="51" spans="1:5" x14ac:dyDescent="0.3">
      <c r="A51" s="68" t="s">
        <v>5069</v>
      </c>
      <c r="B51" s="68" t="s">
        <v>3144</v>
      </c>
      <c r="C51" s="69" t="s">
        <v>58</v>
      </c>
      <c r="D51" s="68" t="s">
        <v>176</v>
      </c>
      <c r="E51">
        <f t="shared" si="0"/>
        <v>1</v>
      </c>
    </row>
    <row r="52" spans="1:5" x14ac:dyDescent="0.3">
      <c r="A52" s="68" t="s">
        <v>5075</v>
      </c>
      <c r="B52" s="194" t="s">
        <v>3523</v>
      </c>
      <c r="C52" s="69" t="s">
        <v>58</v>
      </c>
      <c r="D52" s="68" t="s">
        <v>176</v>
      </c>
      <c r="E52">
        <f t="shared" si="0"/>
        <v>1</v>
      </c>
    </row>
    <row r="53" spans="1:5" x14ac:dyDescent="0.3">
      <c r="A53" s="68" t="s">
        <v>5521</v>
      </c>
      <c r="B53" s="68" t="s">
        <v>3194</v>
      </c>
      <c r="C53" s="69" t="s">
        <v>58</v>
      </c>
      <c r="D53" s="68" t="s">
        <v>176</v>
      </c>
      <c r="E53">
        <f t="shared" si="0"/>
        <v>1</v>
      </c>
    </row>
    <row r="54" spans="1:5" x14ac:dyDescent="0.3">
      <c r="A54" s="68" t="s">
        <v>7643</v>
      </c>
      <c r="B54" s="68" t="s">
        <v>7639</v>
      </c>
      <c r="C54" s="157" t="s">
        <v>58</v>
      </c>
      <c r="D54" s="68" t="s">
        <v>176</v>
      </c>
      <c r="E54">
        <f t="shared" si="0"/>
        <v>1</v>
      </c>
    </row>
    <row r="55" spans="1:5" x14ac:dyDescent="0.3">
      <c r="A55" s="68" t="s">
        <v>7314</v>
      </c>
      <c r="B55" s="194" t="s">
        <v>7312</v>
      </c>
      <c r="C55" s="69" t="s">
        <v>58</v>
      </c>
      <c r="D55" s="68" t="s">
        <v>176</v>
      </c>
      <c r="E55">
        <f t="shared" si="0"/>
        <v>1</v>
      </c>
    </row>
    <row r="56" spans="1:5" x14ac:dyDescent="0.3">
      <c r="A56" s="68" t="s">
        <v>4224</v>
      </c>
      <c r="B56" s="68" t="s">
        <v>1571</v>
      </c>
      <c r="C56" s="69" t="s">
        <v>58</v>
      </c>
      <c r="D56" s="68" t="s">
        <v>176</v>
      </c>
      <c r="E56">
        <f t="shared" si="0"/>
        <v>1</v>
      </c>
    </row>
    <row r="57" spans="1:5" x14ac:dyDescent="0.3">
      <c r="A57" s="68" t="s">
        <v>4250</v>
      </c>
      <c r="B57" s="68" t="s">
        <v>1843</v>
      </c>
      <c r="C57" s="69" t="s">
        <v>58</v>
      </c>
      <c r="D57" s="68" t="s">
        <v>176</v>
      </c>
      <c r="E57">
        <f t="shared" si="0"/>
        <v>1</v>
      </c>
    </row>
    <row r="58" spans="1:5" x14ac:dyDescent="0.3">
      <c r="A58" s="68" t="s">
        <v>4172</v>
      </c>
      <c r="B58" s="68" t="s">
        <v>1673</v>
      </c>
      <c r="C58" s="69" t="s">
        <v>58</v>
      </c>
      <c r="D58" s="68" t="s">
        <v>176</v>
      </c>
      <c r="E58">
        <f t="shared" si="0"/>
        <v>1</v>
      </c>
    </row>
    <row r="59" spans="1:5" x14ac:dyDescent="0.3">
      <c r="A59" s="68" t="s">
        <v>7048</v>
      </c>
      <c r="B59" s="68" t="s">
        <v>3379</v>
      </c>
      <c r="C59" s="69" t="s">
        <v>58</v>
      </c>
      <c r="D59" s="68" t="s">
        <v>176</v>
      </c>
      <c r="E59">
        <f t="shared" si="0"/>
        <v>1</v>
      </c>
    </row>
    <row r="60" spans="1:5" x14ac:dyDescent="0.3">
      <c r="A60" s="68" t="s">
        <v>5089</v>
      </c>
      <c r="B60" s="68" t="s">
        <v>3524</v>
      </c>
      <c r="C60" s="69" t="s">
        <v>58</v>
      </c>
      <c r="D60" s="68" t="s">
        <v>176</v>
      </c>
      <c r="E60">
        <f t="shared" si="0"/>
        <v>1</v>
      </c>
    </row>
    <row r="61" spans="1:5" x14ac:dyDescent="0.3">
      <c r="A61" s="68" t="s">
        <v>5095</v>
      </c>
      <c r="B61" s="68" t="s">
        <v>3525</v>
      </c>
      <c r="C61" s="69" t="s">
        <v>58</v>
      </c>
      <c r="D61" s="68" t="s">
        <v>176</v>
      </c>
      <c r="E61">
        <f t="shared" si="0"/>
        <v>1</v>
      </c>
    </row>
    <row r="62" spans="1:5" x14ac:dyDescent="0.3">
      <c r="A62" s="68" t="s">
        <v>5091</v>
      </c>
      <c r="B62" s="68" t="s">
        <v>3147</v>
      </c>
      <c r="C62" s="69" t="s">
        <v>58</v>
      </c>
      <c r="D62" s="68" t="s">
        <v>176</v>
      </c>
      <c r="E62">
        <f t="shared" si="0"/>
        <v>1</v>
      </c>
    </row>
    <row r="63" spans="1:5" x14ac:dyDescent="0.3">
      <c r="A63" s="68" t="s">
        <v>7666</v>
      </c>
      <c r="B63" s="68" t="s">
        <v>7662</v>
      </c>
      <c r="C63" s="157" t="s">
        <v>58</v>
      </c>
      <c r="D63" s="68" t="s">
        <v>176</v>
      </c>
      <c r="E63">
        <f t="shared" si="0"/>
        <v>1</v>
      </c>
    </row>
    <row r="64" spans="1:5" x14ac:dyDescent="0.3">
      <c r="A64" s="68" t="s">
        <v>5711</v>
      </c>
      <c r="B64" s="68" t="s">
        <v>3058</v>
      </c>
      <c r="C64" s="69" t="s">
        <v>58</v>
      </c>
      <c r="D64" s="68" t="s">
        <v>176</v>
      </c>
      <c r="E64">
        <f t="shared" si="0"/>
        <v>1</v>
      </c>
    </row>
    <row r="65" spans="1:5" x14ac:dyDescent="0.3">
      <c r="A65" s="68" t="s">
        <v>5823</v>
      </c>
      <c r="B65" s="68" t="s">
        <v>3243</v>
      </c>
      <c r="C65" s="69" t="s">
        <v>58</v>
      </c>
      <c r="D65" s="68" t="s">
        <v>176</v>
      </c>
      <c r="E65">
        <f t="shared" si="0"/>
        <v>1</v>
      </c>
    </row>
    <row r="66" spans="1:5" x14ac:dyDescent="0.3">
      <c r="A66" s="68" t="s">
        <v>6589</v>
      </c>
      <c r="B66" s="194" t="s">
        <v>6585</v>
      </c>
      <c r="C66" s="69" t="s">
        <v>58</v>
      </c>
      <c r="D66" s="68" t="s">
        <v>176</v>
      </c>
      <c r="E66">
        <f t="shared" ref="E66:E129" si="1">COUNTIF(B:B,B66)</f>
        <v>1</v>
      </c>
    </row>
    <row r="67" spans="1:5" x14ac:dyDescent="0.3">
      <c r="A67" s="68" t="s">
        <v>7269</v>
      </c>
      <c r="B67" s="194" t="s">
        <v>7266</v>
      </c>
      <c r="C67" s="157" t="s">
        <v>58</v>
      </c>
      <c r="D67" s="68" t="s">
        <v>176</v>
      </c>
      <c r="E67">
        <f t="shared" si="1"/>
        <v>1</v>
      </c>
    </row>
    <row r="68" spans="1:5" x14ac:dyDescent="0.3">
      <c r="A68" s="68" t="s">
        <v>3945</v>
      </c>
      <c r="B68" s="68" t="s">
        <v>2067</v>
      </c>
      <c r="C68" s="69" t="s">
        <v>58</v>
      </c>
      <c r="D68" s="68" t="s">
        <v>176</v>
      </c>
      <c r="E68">
        <f t="shared" si="1"/>
        <v>1</v>
      </c>
    </row>
    <row r="69" spans="1:5" x14ac:dyDescent="0.3">
      <c r="A69" s="68" t="s">
        <v>1862</v>
      </c>
      <c r="B69" s="68" t="s">
        <v>1860</v>
      </c>
      <c r="C69" s="69" t="s">
        <v>58</v>
      </c>
      <c r="D69" s="68" t="s">
        <v>176</v>
      </c>
      <c r="E69">
        <f t="shared" si="1"/>
        <v>1</v>
      </c>
    </row>
    <row r="70" spans="1:5" x14ac:dyDescent="0.3">
      <c r="A70" s="68" t="s">
        <v>1868</v>
      </c>
      <c r="B70" s="68" t="s">
        <v>1866</v>
      </c>
      <c r="C70" s="69" t="s">
        <v>58</v>
      </c>
      <c r="D70" s="68" t="s">
        <v>176</v>
      </c>
      <c r="E70">
        <f t="shared" si="1"/>
        <v>1</v>
      </c>
    </row>
    <row r="71" spans="1:5" x14ac:dyDescent="0.3">
      <c r="A71" s="68" t="s">
        <v>2726</v>
      </c>
      <c r="B71" s="68" t="s">
        <v>2725</v>
      </c>
      <c r="C71" s="69" t="s">
        <v>58</v>
      </c>
      <c r="D71" s="68" t="s">
        <v>176</v>
      </c>
      <c r="E71">
        <f t="shared" si="1"/>
        <v>1</v>
      </c>
    </row>
    <row r="72" spans="1:5" x14ac:dyDescent="0.3">
      <c r="A72" s="68" t="s">
        <v>1182</v>
      </c>
      <c r="B72" s="68" t="s">
        <v>1180</v>
      </c>
      <c r="C72" s="69" t="s">
        <v>58</v>
      </c>
      <c r="D72" s="68" t="s">
        <v>176</v>
      </c>
      <c r="E72">
        <f t="shared" si="1"/>
        <v>1</v>
      </c>
    </row>
    <row r="73" spans="1:5" x14ac:dyDescent="0.3">
      <c r="A73" s="68" t="s">
        <v>5805</v>
      </c>
      <c r="B73" s="68" t="s">
        <v>3239</v>
      </c>
      <c r="C73" s="69" t="s">
        <v>58</v>
      </c>
      <c r="D73" s="68" t="s">
        <v>176</v>
      </c>
      <c r="E73">
        <f t="shared" si="1"/>
        <v>1</v>
      </c>
    </row>
    <row r="74" spans="1:5" x14ac:dyDescent="0.3">
      <c r="A74" s="68" t="s">
        <v>366</v>
      </c>
      <c r="B74" s="68" t="s">
        <v>363</v>
      </c>
      <c r="C74" s="69" t="s">
        <v>58</v>
      </c>
      <c r="D74" s="68" t="s">
        <v>176</v>
      </c>
      <c r="E74">
        <f t="shared" si="1"/>
        <v>1</v>
      </c>
    </row>
    <row r="75" spans="1:5" x14ac:dyDescent="0.3">
      <c r="A75" s="68" t="s">
        <v>6393</v>
      </c>
      <c r="B75" s="68" t="s">
        <v>3314</v>
      </c>
      <c r="C75" s="69" t="s">
        <v>58</v>
      </c>
      <c r="D75" s="68" t="s">
        <v>176</v>
      </c>
      <c r="E75">
        <f t="shared" si="1"/>
        <v>1</v>
      </c>
    </row>
    <row r="76" spans="1:5" x14ac:dyDescent="0.3">
      <c r="A76" s="68" t="s">
        <v>5027</v>
      </c>
      <c r="B76" s="68" t="s">
        <v>3139</v>
      </c>
      <c r="C76" s="69" t="s">
        <v>58</v>
      </c>
      <c r="D76" s="68" t="s">
        <v>176</v>
      </c>
      <c r="E76">
        <f t="shared" si="1"/>
        <v>1</v>
      </c>
    </row>
    <row r="77" spans="1:5" x14ac:dyDescent="0.3">
      <c r="A77" s="68" t="s">
        <v>6889</v>
      </c>
      <c r="B77" s="68" t="s">
        <v>3359</v>
      </c>
      <c r="C77" s="69" t="s">
        <v>58</v>
      </c>
      <c r="D77" s="68" t="s">
        <v>176</v>
      </c>
      <c r="E77">
        <f t="shared" si="1"/>
        <v>1</v>
      </c>
    </row>
    <row r="78" spans="1:5" x14ac:dyDescent="0.3">
      <c r="A78" s="68" t="s">
        <v>7583</v>
      </c>
      <c r="B78" s="68" t="s">
        <v>7579</v>
      </c>
      <c r="C78" s="157" t="s">
        <v>58</v>
      </c>
      <c r="D78" s="68" t="s">
        <v>176</v>
      </c>
      <c r="E78">
        <f t="shared" si="1"/>
        <v>1</v>
      </c>
    </row>
    <row r="79" spans="1:5" x14ac:dyDescent="0.3">
      <c r="A79" s="68" t="s">
        <v>6683</v>
      </c>
      <c r="B79" s="68" t="s">
        <v>3337</v>
      </c>
      <c r="C79" s="69" t="s">
        <v>58</v>
      </c>
      <c r="D79" s="68" t="s">
        <v>176</v>
      </c>
      <c r="E79">
        <f t="shared" si="1"/>
        <v>1</v>
      </c>
    </row>
    <row r="80" spans="1:5" x14ac:dyDescent="0.3">
      <c r="A80" s="68" t="s">
        <v>4886</v>
      </c>
      <c r="B80" s="68" t="s">
        <v>3124</v>
      </c>
      <c r="C80" s="69" t="s">
        <v>58</v>
      </c>
      <c r="D80" s="68" t="s">
        <v>176</v>
      </c>
      <c r="E80">
        <f t="shared" si="1"/>
        <v>1</v>
      </c>
    </row>
    <row r="81" spans="1:5" x14ac:dyDescent="0.3">
      <c r="A81" s="68" t="s">
        <v>6309</v>
      </c>
      <c r="B81" s="68" t="s">
        <v>3301</v>
      </c>
      <c r="C81" s="69" t="s">
        <v>58</v>
      </c>
      <c r="D81" s="68" t="s">
        <v>176</v>
      </c>
      <c r="E81">
        <f t="shared" si="1"/>
        <v>3</v>
      </c>
    </row>
    <row r="82" spans="1:5" x14ac:dyDescent="0.3">
      <c r="A82" s="68" t="s">
        <v>6315</v>
      </c>
      <c r="B82" s="194" t="s">
        <v>3301</v>
      </c>
      <c r="C82" s="69" t="s">
        <v>58</v>
      </c>
      <c r="D82" s="68" t="s">
        <v>176</v>
      </c>
      <c r="E82">
        <f t="shared" si="1"/>
        <v>3</v>
      </c>
    </row>
    <row r="83" spans="1:5" x14ac:dyDescent="0.3">
      <c r="A83" s="68" t="s">
        <v>6317</v>
      </c>
      <c r="B83" s="194" t="s">
        <v>3301</v>
      </c>
      <c r="C83" s="69" t="s">
        <v>58</v>
      </c>
      <c r="D83" s="68" t="s">
        <v>176</v>
      </c>
      <c r="E83">
        <f t="shared" si="1"/>
        <v>3</v>
      </c>
    </row>
    <row r="84" spans="1:5" x14ac:dyDescent="0.3">
      <c r="A84" s="68" t="s">
        <v>4853</v>
      </c>
      <c r="B84" s="68" t="s">
        <v>2805</v>
      </c>
      <c r="C84" s="69" t="s">
        <v>58</v>
      </c>
      <c r="D84" s="68" t="s">
        <v>176</v>
      </c>
      <c r="E84">
        <f t="shared" si="1"/>
        <v>1</v>
      </c>
    </row>
    <row r="85" spans="1:5" x14ac:dyDescent="0.3">
      <c r="A85" s="68" t="s">
        <v>5487</v>
      </c>
      <c r="B85" s="68" t="s">
        <v>3555</v>
      </c>
      <c r="C85" s="69" t="s">
        <v>58</v>
      </c>
      <c r="D85" s="68" t="s">
        <v>68</v>
      </c>
      <c r="E85">
        <f t="shared" si="1"/>
        <v>1</v>
      </c>
    </row>
    <row r="86" spans="1:5" x14ac:dyDescent="0.3">
      <c r="A86" s="68" t="s">
        <v>7295</v>
      </c>
      <c r="B86" s="68" t="s">
        <v>7291</v>
      </c>
      <c r="C86" s="157" t="s">
        <v>58</v>
      </c>
      <c r="D86" s="68" t="s">
        <v>176</v>
      </c>
      <c r="E86">
        <f t="shared" si="1"/>
        <v>1</v>
      </c>
    </row>
    <row r="87" spans="1:5" x14ac:dyDescent="0.3">
      <c r="A87" s="68" t="s">
        <v>7298</v>
      </c>
      <c r="B87" s="68" t="s">
        <v>7296</v>
      </c>
      <c r="C87" s="157" t="s">
        <v>58</v>
      </c>
      <c r="D87" s="68" t="s">
        <v>68</v>
      </c>
      <c r="E87">
        <f t="shared" si="1"/>
        <v>1</v>
      </c>
    </row>
    <row r="88" spans="1:5" x14ac:dyDescent="0.3">
      <c r="A88" s="68" t="s">
        <v>7220</v>
      </c>
      <c r="B88" s="68" t="s">
        <v>7217</v>
      </c>
      <c r="C88" s="69" t="s">
        <v>58</v>
      </c>
      <c r="D88" s="68" t="s">
        <v>176</v>
      </c>
      <c r="E88">
        <f t="shared" si="1"/>
        <v>1</v>
      </c>
    </row>
    <row r="89" spans="1:5" x14ac:dyDescent="0.3">
      <c r="A89" s="68" t="s">
        <v>6343</v>
      </c>
      <c r="B89" s="68" t="s">
        <v>3305</v>
      </c>
      <c r="C89" s="69" t="s">
        <v>58</v>
      </c>
      <c r="D89" s="68" t="s">
        <v>176</v>
      </c>
      <c r="E89">
        <f t="shared" si="1"/>
        <v>1</v>
      </c>
    </row>
    <row r="90" spans="1:5" x14ac:dyDescent="0.3">
      <c r="A90" s="68" t="s">
        <v>6848</v>
      </c>
      <c r="B90" s="68" t="s">
        <v>3351</v>
      </c>
      <c r="C90" s="69" t="s">
        <v>58</v>
      </c>
      <c r="D90" s="68" t="s">
        <v>176</v>
      </c>
      <c r="E90">
        <f t="shared" si="1"/>
        <v>1</v>
      </c>
    </row>
    <row r="91" spans="1:5" x14ac:dyDescent="0.3">
      <c r="A91" s="68" t="s">
        <v>7769</v>
      </c>
      <c r="B91" s="68" t="s">
        <v>7765</v>
      </c>
      <c r="C91" s="157" t="s">
        <v>58</v>
      </c>
      <c r="D91" s="68" t="s">
        <v>176</v>
      </c>
      <c r="E91">
        <f t="shared" si="1"/>
        <v>1</v>
      </c>
    </row>
    <row r="92" spans="1:5" x14ac:dyDescent="0.3">
      <c r="A92" s="68" t="s">
        <v>7781</v>
      </c>
      <c r="B92" s="68" t="s">
        <v>7777</v>
      </c>
      <c r="C92" s="175" t="s">
        <v>58</v>
      </c>
      <c r="D92" s="68" t="s">
        <v>68</v>
      </c>
      <c r="E92">
        <f t="shared" si="1"/>
        <v>1</v>
      </c>
    </row>
    <row r="93" spans="1:5" x14ac:dyDescent="0.3">
      <c r="A93" s="68" t="s">
        <v>5570</v>
      </c>
      <c r="B93" s="68" t="s">
        <v>3202</v>
      </c>
      <c r="C93" s="69" t="s">
        <v>58</v>
      </c>
      <c r="D93" s="68" t="s">
        <v>176</v>
      </c>
      <c r="E93">
        <f t="shared" si="1"/>
        <v>1</v>
      </c>
    </row>
    <row r="94" spans="1:5" x14ac:dyDescent="0.3">
      <c r="A94" s="68" t="s">
        <v>5575</v>
      </c>
      <c r="B94" s="68" t="s">
        <v>3563</v>
      </c>
      <c r="C94" s="69" t="s">
        <v>58</v>
      </c>
      <c r="D94" s="68" t="s">
        <v>176</v>
      </c>
      <c r="E94">
        <f t="shared" si="1"/>
        <v>1</v>
      </c>
    </row>
    <row r="95" spans="1:5" x14ac:dyDescent="0.3">
      <c r="A95" s="68" t="s">
        <v>1502</v>
      </c>
      <c r="B95" s="68" t="s">
        <v>1500</v>
      </c>
      <c r="C95" s="69" t="s">
        <v>58</v>
      </c>
      <c r="D95" s="68" t="s">
        <v>176</v>
      </c>
      <c r="E95">
        <f t="shared" si="1"/>
        <v>1</v>
      </c>
    </row>
    <row r="96" spans="1:5" x14ac:dyDescent="0.3">
      <c r="A96" s="68" t="s">
        <v>6624</v>
      </c>
      <c r="B96" s="68" t="s">
        <v>6620</v>
      </c>
      <c r="C96" s="69" t="s">
        <v>58</v>
      </c>
      <c r="D96" s="68" t="s">
        <v>68</v>
      </c>
      <c r="E96">
        <f t="shared" si="1"/>
        <v>1</v>
      </c>
    </row>
    <row r="97" spans="1:5" x14ac:dyDescent="0.3">
      <c r="A97" s="68" t="s">
        <v>6626</v>
      </c>
      <c r="B97" s="68" t="s">
        <v>3331</v>
      </c>
      <c r="C97" s="69" t="s">
        <v>58</v>
      </c>
      <c r="D97" s="68" t="s">
        <v>176</v>
      </c>
      <c r="E97">
        <f t="shared" si="1"/>
        <v>1</v>
      </c>
    </row>
    <row r="98" spans="1:5" x14ac:dyDescent="0.3">
      <c r="A98" s="68" t="s">
        <v>6634</v>
      </c>
      <c r="B98" s="68" t="s">
        <v>6630</v>
      </c>
      <c r="C98" s="69" t="s">
        <v>58</v>
      </c>
      <c r="D98" s="68" t="s">
        <v>176</v>
      </c>
      <c r="E98">
        <f t="shared" si="1"/>
        <v>1</v>
      </c>
    </row>
    <row r="99" spans="1:5" x14ac:dyDescent="0.3">
      <c r="A99" s="68" t="s">
        <v>6640</v>
      </c>
      <c r="B99" s="68" t="s">
        <v>6636</v>
      </c>
      <c r="C99" s="69" t="s">
        <v>58</v>
      </c>
      <c r="D99" s="68" t="s">
        <v>176</v>
      </c>
      <c r="E99">
        <f t="shared" si="1"/>
        <v>1</v>
      </c>
    </row>
    <row r="100" spans="1:5" x14ac:dyDescent="0.3">
      <c r="A100" s="68" t="s">
        <v>7475</v>
      </c>
      <c r="B100" s="68" t="s">
        <v>7471</v>
      </c>
      <c r="C100" s="157" t="s">
        <v>58</v>
      </c>
      <c r="D100" s="68" t="s">
        <v>68</v>
      </c>
      <c r="E100">
        <f t="shared" si="1"/>
        <v>1</v>
      </c>
    </row>
    <row r="101" spans="1:5" x14ac:dyDescent="0.3">
      <c r="A101" s="68" t="s">
        <v>7481</v>
      </c>
      <c r="B101" s="68" t="s">
        <v>7478</v>
      </c>
      <c r="C101" s="157" t="s">
        <v>58</v>
      </c>
      <c r="D101" s="68" t="s">
        <v>176</v>
      </c>
      <c r="E101">
        <f t="shared" si="1"/>
        <v>1</v>
      </c>
    </row>
    <row r="102" spans="1:5" x14ac:dyDescent="0.3">
      <c r="A102" s="68" t="s">
        <v>7485</v>
      </c>
      <c r="B102" s="68" t="s">
        <v>7482</v>
      </c>
      <c r="C102" s="157" t="s">
        <v>58</v>
      </c>
      <c r="D102" s="68" t="s">
        <v>176</v>
      </c>
      <c r="E102">
        <f t="shared" si="1"/>
        <v>1</v>
      </c>
    </row>
    <row r="103" spans="1:5" x14ac:dyDescent="0.3">
      <c r="A103" s="68" t="s">
        <v>4767</v>
      </c>
      <c r="B103" s="68" t="s">
        <v>3516</v>
      </c>
      <c r="C103" s="69" t="s">
        <v>58</v>
      </c>
      <c r="D103" s="68" t="s">
        <v>176</v>
      </c>
      <c r="E103">
        <f t="shared" si="1"/>
        <v>1</v>
      </c>
    </row>
    <row r="104" spans="1:5" x14ac:dyDescent="0.3">
      <c r="A104" s="68" t="s">
        <v>379</v>
      </c>
      <c r="B104" s="68" t="s">
        <v>377</v>
      </c>
      <c r="C104" s="69" t="s">
        <v>58</v>
      </c>
      <c r="D104" s="68" t="s">
        <v>176</v>
      </c>
      <c r="E104">
        <f t="shared" si="1"/>
        <v>1</v>
      </c>
    </row>
    <row r="105" spans="1:5" x14ac:dyDescent="0.3">
      <c r="A105" s="68" t="s">
        <v>3929</v>
      </c>
      <c r="B105" s="194" t="s">
        <v>1584</v>
      </c>
      <c r="C105" s="69" t="s">
        <v>58</v>
      </c>
      <c r="D105" s="68" t="s">
        <v>176</v>
      </c>
      <c r="E105">
        <f t="shared" si="1"/>
        <v>1</v>
      </c>
    </row>
    <row r="106" spans="1:5" x14ac:dyDescent="0.3">
      <c r="A106" s="68" t="s">
        <v>3931</v>
      </c>
      <c r="B106" s="194" t="s">
        <v>1587</v>
      </c>
      <c r="C106" s="69" t="s">
        <v>58</v>
      </c>
      <c r="D106" s="68" t="s">
        <v>176</v>
      </c>
      <c r="E106">
        <f t="shared" si="1"/>
        <v>1</v>
      </c>
    </row>
    <row r="107" spans="1:5" x14ac:dyDescent="0.3">
      <c r="A107" s="68" t="s">
        <v>7180</v>
      </c>
      <c r="B107" s="194" t="s">
        <v>7178</v>
      </c>
      <c r="C107" s="69" t="s">
        <v>58</v>
      </c>
      <c r="D107" s="68" t="s">
        <v>176</v>
      </c>
      <c r="E107">
        <f t="shared" si="1"/>
        <v>1</v>
      </c>
    </row>
    <row r="108" spans="1:5" x14ac:dyDescent="0.3">
      <c r="A108" s="68" t="s">
        <v>3933</v>
      </c>
      <c r="B108" s="194" t="s">
        <v>384</v>
      </c>
      <c r="C108" s="69" t="s">
        <v>58</v>
      </c>
      <c r="D108" s="68" t="s">
        <v>176</v>
      </c>
      <c r="E108">
        <f t="shared" si="1"/>
        <v>1</v>
      </c>
    </row>
    <row r="109" spans="1:5" x14ac:dyDescent="0.3">
      <c r="A109" s="68" t="s">
        <v>3935</v>
      </c>
      <c r="B109" s="194" t="s">
        <v>388</v>
      </c>
      <c r="C109" s="69" t="s">
        <v>58</v>
      </c>
      <c r="D109" s="68" t="s">
        <v>176</v>
      </c>
      <c r="E109">
        <f t="shared" si="1"/>
        <v>1</v>
      </c>
    </row>
    <row r="110" spans="1:5" x14ac:dyDescent="0.3">
      <c r="A110" s="68" t="s">
        <v>3937</v>
      </c>
      <c r="B110" s="194" t="s">
        <v>392</v>
      </c>
      <c r="C110" s="69" t="s">
        <v>58</v>
      </c>
      <c r="D110" s="68" t="s">
        <v>176</v>
      </c>
      <c r="E110">
        <f t="shared" si="1"/>
        <v>1</v>
      </c>
    </row>
    <row r="111" spans="1:5" x14ac:dyDescent="0.3">
      <c r="A111" s="68" t="s">
        <v>6937</v>
      </c>
      <c r="B111" s="194" t="s">
        <v>6934</v>
      </c>
      <c r="C111" s="69" t="s">
        <v>58</v>
      </c>
      <c r="D111" s="68" t="s">
        <v>176</v>
      </c>
      <c r="E111">
        <f t="shared" si="1"/>
        <v>1</v>
      </c>
    </row>
    <row r="112" spans="1:5" x14ac:dyDescent="0.3">
      <c r="A112" s="68" t="s">
        <v>3940</v>
      </c>
      <c r="B112" s="194" t="s">
        <v>3938</v>
      </c>
      <c r="C112" s="69" t="s">
        <v>58</v>
      </c>
      <c r="D112" s="68" t="s">
        <v>176</v>
      </c>
      <c r="E112">
        <f t="shared" si="1"/>
        <v>1</v>
      </c>
    </row>
    <row r="113" spans="1:5" x14ac:dyDescent="0.3">
      <c r="A113" s="68" t="s">
        <v>3942</v>
      </c>
      <c r="B113" s="194" t="s">
        <v>1578</v>
      </c>
      <c r="C113" s="69" t="s">
        <v>58</v>
      </c>
      <c r="D113" s="68" t="s">
        <v>68</v>
      </c>
      <c r="E113">
        <f t="shared" si="1"/>
        <v>1</v>
      </c>
    </row>
    <row r="114" spans="1:5" x14ac:dyDescent="0.3">
      <c r="A114" s="68" t="s">
        <v>3944</v>
      </c>
      <c r="B114" s="194" t="s">
        <v>1581</v>
      </c>
      <c r="C114" s="69" t="s">
        <v>58</v>
      </c>
      <c r="D114" s="68" t="s">
        <v>176</v>
      </c>
      <c r="E114">
        <f t="shared" si="1"/>
        <v>1</v>
      </c>
    </row>
    <row r="115" spans="1:5" x14ac:dyDescent="0.3">
      <c r="A115" s="68" t="s">
        <v>2060</v>
      </c>
      <c r="B115" s="68" t="s">
        <v>2058</v>
      </c>
      <c r="C115" s="69" t="s">
        <v>58</v>
      </c>
      <c r="D115" s="68" t="s">
        <v>176</v>
      </c>
      <c r="E115">
        <f t="shared" si="1"/>
        <v>1</v>
      </c>
    </row>
    <row r="116" spans="1:5" x14ac:dyDescent="0.3">
      <c r="A116" s="68" t="s">
        <v>7031</v>
      </c>
      <c r="B116" s="68" t="s">
        <v>3378</v>
      </c>
      <c r="C116" s="69" t="s">
        <v>58</v>
      </c>
      <c r="D116" s="68" t="s">
        <v>176</v>
      </c>
      <c r="E116">
        <f t="shared" si="1"/>
        <v>2</v>
      </c>
    </row>
    <row r="117" spans="1:5" x14ac:dyDescent="0.3">
      <c r="A117" s="68" t="s">
        <v>7031</v>
      </c>
      <c r="B117" s="194" t="s">
        <v>3378</v>
      </c>
      <c r="C117" s="69" t="s">
        <v>58</v>
      </c>
      <c r="D117" s="68" t="s">
        <v>68</v>
      </c>
      <c r="E117">
        <f t="shared" si="1"/>
        <v>2</v>
      </c>
    </row>
    <row r="118" spans="1:5" x14ac:dyDescent="0.3">
      <c r="A118" s="68" t="s">
        <v>7821</v>
      </c>
      <c r="B118" s="68" t="s">
        <v>7818</v>
      </c>
      <c r="C118" s="175" t="s">
        <v>58</v>
      </c>
      <c r="D118" s="68" t="s">
        <v>176</v>
      </c>
      <c r="E118">
        <f t="shared" si="1"/>
        <v>1</v>
      </c>
    </row>
    <row r="119" spans="1:5" x14ac:dyDescent="0.3">
      <c r="A119" s="68" t="s">
        <v>8391</v>
      </c>
      <c r="B119" s="68" t="s">
        <v>8389</v>
      </c>
      <c r="C119" s="157" t="s">
        <v>58</v>
      </c>
      <c r="D119" s="68" t="s">
        <v>176</v>
      </c>
      <c r="E119">
        <f t="shared" si="1"/>
        <v>1</v>
      </c>
    </row>
    <row r="120" spans="1:5" x14ac:dyDescent="0.3">
      <c r="A120" s="68" t="s">
        <v>6115</v>
      </c>
      <c r="B120" s="68" t="s">
        <v>6114</v>
      </c>
      <c r="C120" s="69" t="s">
        <v>58</v>
      </c>
      <c r="D120" s="68" t="s">
        <v>176</v>
      </c>
      <c r="E120">
        <f t="shared" si="1"/>
        <v>1</v>
      </c>
    </row>
    <row r="121" spans="1:5" x14ac:dyDescent="0.3">
      <c r="A121" s="68" t="s">
        <v>6238</v>
      </c>
      <c r="B121" s="139" t="s">
        <v>6234</v>
      </c>
      <c r="C121" s="69" t="s">
        <v>58</v>
      </c>
      <c r="D121" s="68" t="s">
        <v>176</v>
      </c>
      <c r="E121">
        <f t="shared" si="1"/>
        <v>1</v>
      </c>
    </row>
    <row r="122" spans="1:5" x14ac:dyDescent="0.3">
      <c r="A122" s="68" t="s">
        <v>6119</v>
      </c>
      <c r="B122" s="68" t="s">
        <v>3294</v>
      </c>
      <c r="C122" s="69" t="s">
        <v>58</v>
      </c>
      <c r="D122" s="68" t="s">
        <v>176</v>
      </c>
      <c r="E122">
        <f t="shared" si="1"/>
        <v>1</v>
      </c>
    </row>
    <row r="123" spans="1:5" x14ac:dyDescent="0.3">
      <c r="A123" s="68" t="s">
        <v>6703</v>
      </c>
      <c r="B123" s="68" t="s">
        <v>3340</v>
      </c>
      <c r="C123" s="69" t="s">
        <v>58</v>
      </c>
      <c r="D123" s="68" t="s">
        <v>55</v>
      </c>
      <c r="E123">
        <f t="shared" si="1"/>
        <v>1</v>
      </c>
    </row>
    <row r="124" spans="1:5" x14ac:dyDescent="0.3">
      <c r="A124" s="68" t="s">
        <v>4396</v>
      </c>
      <c r="B124" s="68" t="s">
        <v>2972</v>
      </c>
      <c r="C124" s="69" t="s">
        <v>58</v>
      </c>
      <c r="D124" s="68" t="s">
        <v>176</v>
      </c>
      <c r="E124">
        <f t="shared" si="1"/>
        <v>1</v>
      </c>
    </row>
    <row r="125" spans="1:5" x14ac:dyDescent="0.3">
      <c r="A125" s="68" t="s">
        <v>4398</v>
      </c>
      <c r="B125" s="68" t="s">
        <v>2968</v>
      </c>
      <c r="C125" s="69" t="s">
        <v>58</v>
      </c>
      <c r="D125" s="68" t="s">
        <v>176</v>
      </c>
      <c r="E125">
        <f t="shared" si="1"/>
        <v>1</v>
      </c>
    </row>
    <row r="126" spans="1:5" x14ac:dyDescent="0.3">
      <c r="A126" s="68" t="s">
        <v>6450</v>
      </c>
      <c r="B126" s="68" t="s">
        <v>3318</v>
      </c>
      <c r="C126" s="69" t="s">
        <v>58</v>
      </c>
      <c r="D126" s="68" t="s">
        <v>176</v>
      </c>
      <c r="E126">
        <f t="shared" si="1"/>
        <v>1</v>
      </c>
    </row>
    <row r="127" spans="1:5" x14ac:dyDescent="0.3">
      <c r="A127" s="68" t="s">
        <v>7597</v>
      </c>
      <c r="B127" s="194" t="s">
        <v>7595</v>
      </c>
      <c r="C127" s="157" t="s">
        <v>58</v>
      </c>
      <c r="D127" s="68" t="s">
        <v>176</v>
      </c>
      <c r="E127">
        <f t="shared" si="1"/>
        <v>1</v>
      </c>
    </row>
    <row r="128" spans="1:5" x14ac:dyDescent="0.3">
      <c r="A128" s="68" t="s">
        <v>4840</v>
      </c>
      <c r="B128" s="68" t="s">
        <v>3481</v>
      </c>
      <c r="C128" s="69" t="s">
        <v>58</v>
      </c>
      <c r="D128" s="68" t="s">
        <v>176</v>
      </c>
      <c r="E128">
        <f t="shared" si="1"/>
        <v>1</v>
      </c>
    </row>
    <row r="129" spans="1:5" x14ac:dyDescent="0.3">
      <c r="A129" s="68" t="s">
        <v>5551</v>
      </c>
      <c r="B129" s="68" t="s">
        <v>3199</v>
      </c>
      <c r="C129" s="69" t="s">
        <v>58</v>
      </c>
      <c r="D129" s="68" t="s">
        <v>176</v>
      </c>
      <c r="E129">
        <f t="shared" si="1"/>
        <v>1</v>
      </c>
    </row>
    <row r="130" spans="1:5" x14ac:dyDescent="0.3">
      <c r="A130" s="68" t="s">
        <v>5846</v>
      </c>
      <c r="B130" s="68" t="s">
        <v>3245</v>
      </c>
      <c r="C130" s="69" t="s">
        <v>58</v>
      </c>
      <c r="D130" s="68" t="s">
        <v>176</v>
      </c>
      <c r="E130">
        <f t="shared" ref="E130:E193" si="2">COUNTIF(B:B,B130)</f>
        <v>1</v>
      </c>
    </row>
    <row r="131" spans="1:5" x14ac:dyDescent="0.3">
      <c r="A131" s="68" t="s">
        <v>2473</v>
      </c>
      <c r="B131" s="68" t="s">
        <v>2471</v>
      </c>
      <c r="C131" s="69" t="s">
        <v>58</v>
      </c>
      <c r="D131" s="68" t="s">
        <v>55</v>
      </c>
      <c r="E131">
        <f t="shared" si="2"/>
        <v>1</v>
      </c>
    </row>
    <row r="132" spans="1:5" x14ac:dyDescent="0.3">
      <c r="A132" s="68" t="s">
        <v>7200</v>
      </c>
      <c r="B132" s="194" t="s">
        <v>7197</v>
      </c>
      <c r="C132" s="157" t="s">
        <v>58</v>
      </c>
      <c r="D132" s="68" t="s">
        <v>176</v>
      </c>
      <c r="E132">
        <f t="shared" si="2"/>
        <v>1</v>
      </c>
    </row>
    <row r="133" spans="1:5" x14ac:dyDescent="0.3">
      <c r="A133" s="68" t="s">
        <v>4404</v>
      </c>
      <c r="B133" s="68" t="s">
        <v>3399</v>
      </c>
      <c r="C133" s="69" t="s">
        <v>58</v>
      </c>
      <c r="D133" s="68" t="s">
        <v>383</v>
      </c>
      <c r="E133">
        <f t="shared" si="2"/>
        <v>1</v>
      </c>
    </row>
    <row r="134" spans="1:5" x14ac:dyDescent="0.3">
      <c r="A134" s="68" t="s">
        <v>6893</v>
      </c>
      <c r="B134" s="68" t="s">
        <v>3360</v>
      </c>
      <c r="C134" s="69" t="s">
        <v>58</v>
      </c>
      <c r="D134" s="68" t="s">
        <v>176</v>
      </c>
      <c r="E134">
        <f t="shared" si="2"/>
        <v>1</v>
      </c>
    </row>
    <row r="135" spans="1:5" x14ac:dyDescent="0.3">
      <c r="A135" s="68" t="s">
        <v>7065</v>
      </c>
      <c r="B135" s="68" t="s">
        <v>3382</v>
      </c>
      <c r="C135" s="69" t="s">
        <v>58</v>
      </c>
      <c r="D135" s="68" t="s">
        <v>176</v>
      </c>
      <c r="E135">
        <f t="shared" si="2"/>
        <v>1</v>
      </c>
    </row>
    <row r="136" spans="1:5" x14ac:dyDescent="0.3">
      <c r="A136" s="68" t="s">
        <v>6757</v>
      </c>
      <c r="B136" s="68" t="s">
        <v>3342</v>
      </c>
      <c r="C136" s="69" t="s">
        <v>58</v>
      </c>
      <c r="D136" s="68" t="s">
        <v>68</v>
      </c>
      <c r="E136">
        <f t="shared" si="2"/>
        <v>1</v>
      </c>
    </row>
    <row r="137" spans="1:5" x14ac:dyDescent="0.3">
      <c r="A137" s="68" t="s">
        <v>6548</v>
      </c>
      <c r="B137" s="68" t="s">
        <v>3322</v>
      </c>
      <c r="C137" s="69" t="s">
        <v>58</v>
      </c>
      <c r="D137" s="68" t="s">
        <v>176</v>
      </c>
      <c r="E137">
        <f t="shared" si="2"/>
        <v>1</v>
      </c>
    </row>
    <row r="138" spans="1:5" x14ac:dyDescent="0.3">
      <c r="A138" s="68" t="s">
        <v>6554</v>
      </c>
      <c r="B138" s="139" t="s">
        <v>6551</v>
      </c>
      <c r="C138" s="69" t="s">
        <v>58</v>
      </c>
      <c r="D138" s="68" t="s">
        <v>176</v>
      </c>
      <c r="E138">
        <f t="shared" si="2"/>
        <v>1</v>
      </c>
    </row>
    <row r="139" spans="1:5" x14ac:dyDescent="0.3">
      <c r="A139" s="68" t="s">
        <v>6558</v>
      </c>
      <c r="B139" s="139" t="s">
        <v>6555</v>
      </c>
      <c r="C139" s="69" t="s">
        <v>58</v>
      </c>
      <c r="D139" s="68" t="s">
        <v>176</v>
      </c>
      <c r="E139">
        <f t="shared" si="2"/>
        <v>1</v>
      </c>
    </row>
    <row r="140" spans="1:5" x14ac:dyDescent="0.3">
      <c r="A140" s="68" t="s">
        <v>7650</v>
      </c>
      <c r="B140" s="68" t="s">
        <v>7646</v>
      </c>
      <c r="C140" s="157" t="s">
        <v>58</v>
      </c>
      <c r="D140" s="68" t="s">
        <v>176</v>
      </c>
      <c r="E140">
        <f t="shared" si="2"/>
        <v>1</v>
      </c>
    </row>
    <row r="141" spans="1:5" x14ac:dyDescent="0.3">
      <c r="A141" s="68" t="s">
        <v>6321</v>
      </c>
      <c r="B141" s="68" t="s">
        <v>3302</v>
      </c>
      <c r="C141" s="69" t="s">
        <v>58</v>
      </c>
      <c r="D141" s="68" t="s">
        <v>176</v>
      </c>
      <c r="E141">
        <f t="shared" si="2"/>
        <v>1</v>
      </c>
    </row>
    <row r="142" spans="1:5" x14ac:dyDescent="0.3">
      <c r="A142" s="68" t="s">
        <v>6771</v>
      </c>
      <c r="B142" s="68" t="s">
        <v>3344</v>
      </c>
      <c r="C142" s="69" t="s">
        <v>58</v>
      </c>
      <c r="D142" s="68" t="s">
        <v>176</v>
      </c>
      <c r="E142">
        <f t="shared" si="2"/>
        <v>1</v>
      </c>
    </row>
    <row r="143" spans="1:5" x14ac:dyDescent="0.3">
      <c r="A143" s="68" t="s">
        <v>6911</v>
      </c>
      <c r="B143" s="194" t="s">
        <v>3364</v>
      </c>
      <c r="C143" s="69" t="s">
        <v>58</v>
      </c>
      <c r="D143" s="68" t="s">
        <v>55</v>
      </c>
      <c r="E143">
        <f t="shared" si="2"/>
        <v>1</v>
      </c>
    </row>
    <row r="144" spans="1:5" x14ac:dyDescent="0.3">
      <c r="A144" s="68" t="s">
        <v>5497</v>
      </c>
      <c r="B144" s="68" t="s">
        <v>3189</v>
      </c>
      <c r="C144" s="69" t="s">
        <v>58</v>
      </c>
      <c r="D144" s="68" t="s">
        <v>176</v>
      </c>
      <c r="E144">
        <f t="shared" si="2"/>
        <v>2</v>
      </c>
    </row>
    <row r="145" spans="1:5" x14ac:dyDescent="0.3">
      <c r="A145" s="68" t="s">
        <v>5500</v>
      </c>
      <c r="B145" s="194" t="s">
        <v>3189</v>
      </c>
      <c r="C145" s="69" t="s">
        <v>58</v>
      </c>
      <c r="D145" s="68" t="s">
        <v>176</v>
      </c>
      <c r="E145">
        <f t="shared" si="2"/>
        <v>2</v>
      </c>
    </row>
    <row r="146" spans="1:5" x14ac:dyDescent="0.3">
      <c r="A146" s="68" t="s">
        <v>402</v>
      </c>
      <c r="B146" s="68" t="s">
        <v>400</v>
      </c>
      <c r="C146" s="69" t="s">
        <v>58</v>
      </c>
      <c r="D146" s="68" t="s">
        <v>176</v>
      </c>
      <c r="E146">
        <f t="shared" si="2"/>
        <v>1</v>
      </c>
    </row>
    <row r="147" spans="1:5" x14ac:dyDescent="0.3">
      <c r="A147" s="68" t="s">
        <v>6476</v>
      </c>
      <c r="B147" s="194" t="s">
        <v>3596</v>
      </c>
      <c r="C147" s="69" t="s">
        <v>58</v>
      </c>
      <c r="D147" s="68" t="s">
        <v>176</v>
      </c>
      <c r="E147">
        <f t="shared" si="2"/>
        <v>1</v>
      </c>
    </row>
    <row r="148" spans="1:5" x14ac:dyDescent="0.3">
      <c r="A148" s="68" t="s">
        <v>6478</v>
      </c>
      <c r="B148" s="68" t="s">
        <v>3405</v>
      </c>
      <c r="C148" s="69" t="s">
        <v>58</v>
      </c>
      <c r="D148" s="68" t="s">
        <v>176</v>
      </c>
      <c r="E148">
        <f t="shared" si="2"/>
        <v>1</v>
      </c>
    </row>
    <row r="149" spans="1:5" x14ac:dyDescent="0.3">
      <c r="A149" s="68" t="s">
        <v>6434</v>
      </c>
      <c r="B149" s="68" t="s">
        <v>3317</v>
      </c>
      <c r="C149" s="69" t="s">
        <v>58</v>
      </c>
      <c r="D149" s="68" t="s">
        <v>176</v>
      </c>
      <c r="E149">
        <f t="shared" si="2"/>
        <v>1</v>
      </c>
    </row>
    <row r="150" spans="1:5" x14ac:dyDescent="0.3">
      <c r="A150" s="68" t="s">
        <v>5717</v>
      </c>
      <c r="B150" s="68" t="s">
        <v>3228</v>
      </c>
      <c r="C150" s="69" t="s">
        <v>58</v>
      </c>
      <c r="D150" s="68" t="s">
        <v>176</v>
      </c>
      <c r="E150">
        <f t="shared" si="2"/>
        <v>1</v>
      </c>
    </row>
    <row r="151" spans="1:5" x14ac:dyDescent="0.3">
      <c r="A151" s="68" t="s">
        <v>3011</v>
      </c>
      <c r="B151" s="68" t="s">
        <v>3008</v>
      </c>
      <c r="C151" s="69" t="s">
        <v>58</v>
      </c>
      <c r="D151" s="68" t="s">
        <v>176</v>
      </c>
      <c r="E151">
        <f t="shared" si="2"/>
        <v>1</v>
      </c>
    </row>
    <row r="152" spans="1:5" x14ac:dyDescent="0.3">
      <c r="A152" s="68" t="s">
        <v>2078</v>
      </c>
      <c r="B152" s="68" t="s">
        <v>2076</v>
      </c>
      <c r="C152" s="69" t="s">
        <v>58</v>
      </c>
      <c r="D152" s="68" t="s">
        <v>176</v>
      </c>
      <c r="E152">
        <f t="shared" si="2"/>
        <v>1</v>
      </c>
    </row>
    <row r="153" spans="1:5" x14ac:dyDescent="0.3">
      <c r="A153" s="68" t="s">
        <v>4410</v>
      </c>
      <c r="B153" s="194" t="s">
        <v>7875</v>
      </c>
      <c r="C153" s="69" t="s">
        <v>58</v>
      </c>
      <c r="D153" s="68" t="s">
        <v>68</v>
      </c>
      <c r="E153">
        <f t="shared" si="2"/>
        <v>1</v>
      </c>
    </row>
    <row r="154" spans="1:5" x14ac:dyDescent="0.3">
      <c r="A154" s="68" t="s">
        <v>4410</v>
      </c>
      <c r="B154" s="68" t="s">
        <v>3469</v>
      </c>
      <c r="C154" s="69" t="s">
        <v>58</v>
      </c>
      <c r="D154" s="68" t="s">
        <v>176</v>
      </c>
      <c r="E154">
        <f t="shared" si="2"/>
        <v>1</v>
      </c>
    </row>
    <row r="155" spans="1:5" x14ac:dyDescent="0.3">
      <c r="A155" s="120" t="s">
        <v>7616</v>
      </c>
      <c r="B155" s="194" t="s">
        <v>7612</v>
      </c>
      <c r="C155" s="175" t="s">
        <v>58</v>
      </c>
      <c r="D155" s="68" t="s">
        <v>176</v>
      </c>
      <c r="E155">
        <f t="shared" si="2"/>
        <v>1</v>
      </c>
    </row>
    <row r="156" spans="1:5" x14ac:dyDescent="0.3">
      <c r="A156" s="68" t="s">
        <v>1360</v>
      </c>
      <c r="B156" s="68" t="s">
        <v>1358</v>
      </c>
      <c r="C156" s="69" t="s">
        <v>58</v>
      </c>
      <c r="D156" s="68" t="s">
        <v>176</v>
      </c>
      <c r="E156">
        <f t="shared" si="2"/>
        <v>1</v>
      </c>
    </row>
    <row r="157" spans="1:5" x14ac:dyDescent="0.3">
      <c r="A157" s="68" t="s">
        <v>6046</v>
      </c>
      <c r="B157" s="139" t="s">
        <v>6042</v>
      </c>
      <c r="C157" s="69" t="s">
        <v>58</v>
      </c>
      <c r="D157" s="68" t="s">
        <v>383</v>
      </c>
      <c r="E157">
        <f t="shared" si="2"/>
        <v>1</v>
      </c>
    </row>
    <row r="158" spans="1:5" x14ac:dyDescent="0.3">
      <c r="A158" s="68" t="s">
        <v>6048</v>
      </c>
      <c r="B158" s="68" t="s">
        <v>3269</v>
      </c>
      <c r="C158" s="69" t="s">
        <v>58</v>
      </c>
      <c r="D158" s="68" t="s">
        <v>176</v>
      </c>
      <c r="E158">
        <f t="shared" si="2"/>
        <v>1</v>
      </c>
    </row>
    <row r="159" spans="1:5" x14ac:dyDescent="0.3">
      <c r="A159" s="68" t="s">
        <v>6054</v>
      </c>
      <c r="B159" s="139" t="s">
        <v>6051</v>
      </c>
      <c r="C159" s="69" t="s">
        <v>58</v>
      </c>
      <c r="D159" s="68" t="s">
        <v>176</v>
      </c>
      <c r="E159">
        <f t="shared" si="2"/>
        <v>1</v>
      </c>
    </row>
    <row r="160" spans="1:5" x14ac:dyDescent="0.3">
      <c r="A160" s="68" t="s">
        <v>5622</v>
      </c>
      <c r="B160" s="68" t="s">
        <v>3209</v>
      </c>
      <c r="C160" s="69" t="s">
        <v>58</v>
      </c>
      <c r="D160" s="68" t="s">
        <v>176</v>
      </c>
      <c r="E160">
        <f t="shared" si="2"/>
        <v>1</v>
      </c>
    </row>
    <row r="161" spans="1:5" x14ac:dyDescent="0.3">
      <c r="A161" s="68" t="s">
        <v>4749</v>
      </c>
      <c r="B161" s="68" t="s">
        <v>3497</v>
      </c>
      <c r="C161" s="69" t="s">
        <v>58</v>
      </c>
      <c r="D161" s="68" t="s">
        <v>176</v>
      </c>
      <c r="E161">
        <f t="shared" si="2"/>
        <v>1</v>
      </c>
    </row>
    <row r="162" spans="1:5" x14ac:dyDescent="0.3">
      <c r="A162" s="68" t="s">
        <v>3629</v>
      </c>
      <c r="B162" s="68" t="s">
        <v>3108</v>
      </c>
      <c r="C162" s="69" t="s">
        <v>58</v>
      </c>
      <c r="D162" s="68" t="s">
        <v>176</v>
      </c>
      <c r="E162">
        <f t="shared" si="2"/>
        <v>1</v>
      </c>
    </row>
    <row r="163" spans="1:5" x14ac:dyDescent="0.3">
      <c r="A163" s="68" t="s">
        <v>5927</v>
      </c>
      <c r="B163" s="68" t="s">
        <v>3253</v>
      </c>
      <c r="C163" s="69" t="s">
        <v>58</v>
      </c>
      <c r="D163" s="68" t="s">
        <v>176</v>
      </c>
      <c r="E163">
        <f t="shared" si="2"/>
        <v>1</v>
      </c>
    </row>
    <row r="164" spans="1:5" x14ac:dyDescent="0.3">
      <c r="A164" s="68" t="s">
        <v>7885</v>
      </c>
      <c r="B164" s="68" t="s">
        <v>7882</v>
      </c>
      <c r="C164" s="157" t="s">
        <v>58</v>
      </c>
      <c r="D164" s="68" t="s">
        <v>176</v>
      </c>
      <c r="E164">
        <f t="shared" si="2"/>
        <v>1</v>
      </c>
    </row>
    <row r="165" spans="1:5" x14ac:dyDescent="0.3">
      <c r="A165" s="68" t="s">
        <v>7892</v>
      </c>
      <c r="B165" s="68" t="s">
        <v>7889</v>
      </c>
      <c r="C165" s="157" t="s">
        <v>58</v>
      </c>
      <c r="D165" s="68" t="s">
        <v>176</v>
      </c>
      <c r="E165">
        <f t="shared" si="2"/>
        <v>1</v>
      </c>
    </row>
    <row r="166" spans="1:5" x14ac:dyDescent="0.3">
      <c r="A166" s="68" t="s">
        <v>6203</v>
      </c>
      <c r="B166" s="68" t="s">
        <v>3287</v>
      </c>
      <c r="C166" s="69" t="s">
        <v>58</v>
      </c>
      <c r="D166" s="68" t="s">
        <v>176</v>
      </c>
      <c r="E166">
        <f t="shared" si="2"/>
        <v>1</v>
      </c>
    </row>
    <row r="167" spans="1:5" x14ac:dyDescent="0.3">
      <c r="A167" s="68" t="s">
        <v>3791</v>
      </c>
      <c r="B167" s="68" t="s">
        <v>6205</v>
      </c>
      <c r="C167" s="69" t="s">
        <v>58</v>
      </c>
      <c r="D167" s="68" t="s">
        <v>176</v>
      </c>
      <c r="E167">
        <f t="shared" si="2"/>
        <v>1</v>
      </c>
    </row>
    <row r="168" spans="1:5" x14ac:dyDescent="0.3">
      <c r="A168" s="68" t="s">
        <v>1113</v>
      </c>
      <c r="B168" s="68" t="s">
        <v>1111</v>
      </c>
      <c r="C168" s="69" t="s">
        <v>58</v>
      </c>
      <c r="D168" s="68" t="s">
        <v>68</v>
      </c>
      <c r="E168">
        <f t="shared" si="2"/>
        <v>2</v>
      </c>
    </row>
    <row r="169" spans="1:5" x14ac:dyDescent="0.3">
      <c r="A169" s="68" t="s">
        <v>4088</v>
      </c>
      <c r="B169" s="194" t="s">
        <v>1111</v>
      </c>
      <c r="C169" s="69" t="s">
        <v>58</v>
      </c>
      <c r="D169" s="68" t="s">
        <v>68</v>
      </c>
      <c r="E169">
        <f t="shared" si="2"/>
        <v>2</v>
      </c>
    </row>
    <row r="170" spans="1:5" x14ac:dyDescent="0.3">
      <c r="A170" s="68" t="s">
        <v>5412</v>
      </c>
      <c r="B170" s="68" t="s">
        <v>3549</v>
      </c>
      <c r="C170" s="69" t="s">
        <v>58</v>
      </c>
      <c r="D170" s="68" t="s">
        <v>176</v>
      </c>
      <c r="E170">
        <f t="shared" si="2"/>
        <v>1</v>
      </c>
    </row>
    <row r="171" spans="1:5" x14ac:dyDescent="0.3">
      <c r="A171" s="68" t="s">
        <v>7119</v>
      </c>
      <c r="B171" s="194" t="s">
        <v>7116</v>
      </c>
      <c r="C171" s="69" t="s">
        <v>58</v>
      </c>
      <c r="D171" s="68" t="s">
        <v>176</v>
      </c>
      <c r="E171">
        <f t="shared" si="2"/>
        <v>1</v>
      </c>
    </row>
    <row r="172" spans="1:5" x14ac:dyDescent="0.3">
      <c r="A172" s="68" t="s">
        <v>2743</v>
      </c>
      <c r="B172" s="68" t="s">
        <v>2742</v>
      </c>
      <c r="C172" s="69" t="s">
        <v>58</v>
      </c>
      <c r="D172" s="68" t="s">
        <v>176</v>
      </c>
      <c r="E172">
        <f t="shared" si="2"/>
        <v>1</v>
      </c>
    </row>
    <row r="173" spans="1:5" x14ac:dyDescent="0.3">
      <c r="A173" s="68" t="s">
        <v>5320</v>
      </c>
      <c r="B173" s="68" t="s">
        <v>3171</v>
      </c>
      <c r="C173" s="69" t="s">
        <v>58</v>
      </c>
      <c r="D173" s="68" t="s">
        <v>176</v>
      </c>
      <c r="E173">
        <f t="shared" si="2"/>
        <v>1</v>
      </c>
    </row>
    <row r="174" spans="1:5" x14ac:dyDescent="0.3">
      <c r="A174" s="68" t="s">
        <v>5325</v>
      </c>
      <c r="B174" s="68" t="s">
        <v>3546</v>
      </c>
      <c r="C174" s="69" t="s">
        <v>58</v>
      </c>
      <c r="D174" s="68" t="s">
        <v>176</v>
      </c>
      <c r="E174">
        <f t="shared" si="2"/>
        <v>1</v>
      </c>
    </row>
    <row r="175" spans="1:5" x14ac:dyDescent="0.3">
      <c r="A175" s="68" t="s">
        <v>7438</v>
      </c>
      <c r="B175" s="68" t="s">
        <v>7435</v>
      </c>
      <c r="C175" s="157" t="s">
        <v>58</v>
      </c>
      <c r="D175" s="68" t="s">
        <v>176</v>
      </c>
      <c r="E175">
        <f t="shared" si="2"/>
        <v>1</v>
      </c>
    </row>
    <row r="176" spans="1:5" x14ac:dyDescent="0.3">
      <c r="A176" s="68" t="s">
        <v>5355</v>
      </c>
      <c r="B176" s="68" t="s">
        <v>3545</v>
      </c>
      <c r="C176" s="69" t="s">
        <v>58</v>
      </c>
      <c r="D176" s="68" t="s">
        <v>176</v>
      </c>
      <c r="E176">
        <f t="shared" si="2"/>
        <v>1</v>
      </c>
    </row>
    <row r="177" spans="1:5" x14ac:dyDescent="0.3">
      <c r="A177" s="68" t="s">
        <v>6904</v>
      </c>
      <c r="B177" s="68" t="s">
        <v>3362</v>
      </c>
      <c r="C177" s="69" t="s">
        <v>58</v>
      </c>
      <c r="D177" s="68" t="s">
        <v>176</v>
      </c>
      <c r="E177">
        <f t="shared" si="2"/>
        <v>1</v>
      </c>
    </row>
    <row r="178" spans="1:5" x14ac:dyDescent="0.3">
      <c r="A178" s="68" t="s">
        <v>6297</v>
      </c>
      <c r="B178" s="68" t="s">
        <v>3299</v>
      </c>
      <c r="C178" s="69" t="s">
        <v>58</v>
      </c>
      <c r="D178" s="68" t="s">
        <v>68</v>
      </c>
      <c r="E178">
        <f t="shared" si="2"/>
        <v>1</v>
      </c>
    </row>
    <row r="179" spans="1:5" x14ac:dyDescent="0.3">
      <c r="A179" s="68" t="s">
        <v>7448</v>
      </c>
      <c r="B179" s="68" t="s">
        <v>7444</v>
      </c>
      <c r="C179" s="157" t="s">
        <v>58</v>
      </c>
      <c r="D179" s="68" t="s">
        <v>176</v>
      </c>
      <c r="E179">
        <f t="shared" si="2"/>
        <v>1</v>
      </c>
    </row>
    <row r="180" spans="1:5" x14ac:dyDescent="0.3">
      <c r="A180" s="68" t="s">
        <v>3988</v>
      </c>
      <c r="B180" s="194" t="s">
        <v>608</v>
      </c>
      <c r="C180" s="69" t="s">
        <v>58</v>
      </c>
      <c r="D180" s="68" t="s">
        <v>176</v>
      </c>
      <c r="E180">
        <f t="shared" si="2"/>
        <v>1</v>
      </c>
    </row>
    <row r="181" spans="1:5" x14ac:dyDescent="0.3">
      <c r="A181" s="68" t="s">
        <v>607</v>
      </c>
      <c r="B181" s="194" t="s">
        <v>598</v>
      </c>
      <c r="C181" s="69" t="s">
        <v>58</v>
      </c>
      <c r="D181" s="68" t="s">
        <v>176</v>
      </c>
      <c r="E181">
        <f t="shared" si="2"/>
        <v>1</v>
      </c>
    </row>
    <row r="182" spans="1:5" x14ac:dyDescent="0.3">
      <c r="A182" s="68" t="s">
        <v>620</v>
      </c>
      <c r="B182" s="194" t="s">
        <v>615</v>
      </c>
      <c r="C182" s="69" t="s">
        <v>58</v>
      </c>
      <c r="D182" s="68" t="s">
        <v>176</v>
      </c>
      <c r="E182">
        <f t="shared" si="2"/>
        <v>1</v>
      </c>
    </row>
    <row r="183" spans="1:5" x14ac:dyDescent="0.3">
      <c r="A183" s="68" t="s">
        <v>3993</v>
      </c>
      <c r="B183" s="194" t="s">
        <v>622</v>
      </c>
      <c r="C183" s="69" t="s">
        <v>58</v>
      </c>
      <c r="D183" s="68" t="s">
        <v>68</v>
      </c>
      <c r="E183">
        <f t="shared" si="2"/>
        <v>1</v>
      </c>
    </row>
    <row r="184" spans="1:5" x14ac:dyDescent="0.3">
      <c r="A184" s="68" t="s">
        <v>630</v>
      </c>
      <c r="B184" s="194" t="s">
        <v>626</v>
      </c>
      <c r="C184" s="69" t="s">
        <v>58</v>
      </c>
      <c r="D184" s="68" t="s">
        <v>176</v>
      </c>
      <c r="E184">
        <f t="shared" si="2"/>
        <v>1</v>
      </c>
    </row>
    <row r="185" spans="1:5" x14ac:dyDescent="0.3">
      <c r="A185" s="68" t="s">
        <v>3998</v>
      </c>
      <c r="B185" s="194" t="s">
        <v>632</v>
      </c>
      <c r="C185" s="69" t="s">
        <v>58</v>
      </c>
      <c r="D185" s="68" t="s">
        <v>176</v>
      </c>
      <c r="E185">
        <f t="shared" si="2"/>
        <v>1</v>
      </c>
    </row>
    <row r="186" spans="1:5" x14ac:dyDescent="0.3">
      <c r="A186" s="68" t="s">
        <v>640</v>
      </c>
      <c r="B186" s="68" t="s">
        <v>638</v>
      </c>
      <c r="C186" s="69" t="s">
        <v>58</v>
      </c>
      <c r="D186" s="68" t="s">
        <v>176</v>
      </c>
      <c r="E186">
        <f t="shared" si="2"/>
        <v>1</v>
      </c>
    </row>
    <row r="187" spans="1:5" x14ac:dyDescent="0.3">
      <c r="A187" s="68" t="s">
        <v>6284</v>
      </c>
      <c r="B187" s="194" t="s">
        <v>3297</v>
      </c>
      <c r="C187" s="69" t="s">
        <v>58</v>
      </c>
      <c r="D187" s="68" t="s">
        <v>176</v>
      </c>
      <c r="E187">
        <f t="shared" si="2"/>
        <v>1</v>
      </c>
    </row>
    <row r="188" spans="1:5" x14ac:dyDescent="0.3">
      <c r="A188" s="68" t="s">
        <v>3989</v>
      </c>
      <c r="B188" s="68" t="s">
        <v>603</v>
      </c>
      <c r="C188" s="69" t="s">
        <v>58</v>
      </c>
      <c r="D188" s="68" t="s">
        <v>176</v>
      </c>
      <c r="E188">
        <f t="shared" si="2"/>
        <v>1</v>
      </c>
    </row>
    <row r="189" spans="1:5" x14ac:dyDescent="0.3">
      <c r="A189" s="68" t="s">
        <v>4003</v>
      </c>
      <c r="B189" s="194" t="s">
        <v>648</v>
      </c>
      <c r="C189" s="69" t="s">
        <v>58</v>
      </c>
      <c r="D189" s="68" t="s">
        <v>176</v>
      </c>
      <c r="E189">
        <f t="shared" si="2"/>
        <v>1</v>
      </c>
    </row>
    <row r="190" spans="1:5" x14ac:dyDescent="0.3">
      <c r="A190" s="68" t="s">
        <v>4083</v>
      </c>
      <c r="B190" s="194" t="s">
        <v>1149</v>
      </c>
      <c r="C190" s="69" t="s">
        <v>58</v>
      </c>
      <c r="D190" s="68" t="s">
        <v>68</v>
      </c>
      <c r="E190">
        <f t="shared" si="2"/>
        <v>1</v>
      </c>
    </row>
    <row r="191" spans="1:5" x14ac:dyDescent="0.3">
      <c r="A191" s="68" t="s">
        <v>655</v>
      </c>
      <c r="B191" s="194" t="s">
        <v>653</v>
      </c>
      <c r="C191" s="69" t="s">
        <v>58</v>
      </c>
      <c r="D191" s="68" t="s">
        <v>176</v>
      </c>
      <c r="E191">
        <f t="shared" si="2"/>
        <v>1</v>
      </c>
    </row>
    <row r="192" spans="1:5" x14ac:dyDescent="0.3">
      <c r="A192" s="68" t="s">
        <v>4079</v>
      </c>
      <c r="B192" s="194" t="s">
        <v>1133</v>
      </c>
      <c r="C192" s="69" t="s">
        <v>58</v>
      </c>
      <c r="D192" s="120" t="s">
        <v>176</v>
      </c>
      <c r="E192">
        <f t="shared" si="2"/>
        <v>1</v>
      </c>
    </row>
    <row r="193" spans="1:5" x14ac:dyDescent="0.3">
      <c r="A193" s="68" t="s">
        <v>4080</v>
      </c>
      <c r="B193" s="68" t="s">
        <v>1139</v>
      </c>
      <c r="C193" s="69" t="s">
        <v>58</v>
      </c>
      <c r="D193" s="68" t="s">
        <v>55</v>
      </c>
      <c r="E193">
        <f t="shared" si="2"/>
        <v>1</v>
      </c>
    </row>
    <row r="194" spans="1:5" x14ac:dyDescent="0.3">
      <c r="A194" s="68" t="s">
        <v>4084</v>
      </c>
      <c r="B194" s="68" t="s">
        <v>1154</v>
      </c>
      <c r="C194" s="69" t="s">
        <v>58</v>
      </c>
      <c r="D194" s="68" t="s">
        <v>176</v>
      </c>
      <c r="E194">
        <f t="shared" ref="E194:E257" si="3">COUNTIF(B:B,B194)</f>
        <v>1</v>
      </c>
    </row>
    <row r="195" spans="1:5" x14ac:dyDescent="0.3">
      <c r="A195" s="68" t="s">
        <v>2795</v>
      </c>
      <c r="B195" s="68" t="s">
        <v>2794</v>
      </c>
      <c r="C195" s="69" t="s">
        <v>58</v>
      </c>
      <c r="D195" s="68" t="s">
        <v>176</v>
      </c>
      <c r="E195">
        <f t="shared" si="3"/>
        <v>1</v>
      </c>
    </row>
    <row r="196" spans="1:5" x14ac:dyDescent="0.3">
      <c r="A196" s="68" t="s">
        <v>5103</v>
      </c>
      <c r="B196" s="68" t="s">
        <v>3534</v>
      </c>
      <c r="C196" s="69" t="s">
        <v>58</v>
      </c>
      <c r="D196" s="68" t="s">
        <v>176</v>
      </c>
      <c r="E196">
        <f t="shared" si="3"/>
        <v>1</v>
      </c>
    </row>
    <row r="197" spans="1:5" x14ac:dyDescent="0.3">
      <c r="A197" s="68" t="s">
        <v>5746</v>
      </c>
      <c r="B197" s="68" t="s">
        <v>3232</v>
      </c>
      <c r="C197" s="69" t="s">
        <v>58</v>
      </c>
      <c r="D197" s="68" t="s">
        <v>176</v>
      </c>
      <c r="E197">
        <f t="shared" si="3"/>
        <v>1</v>
      </c>
    </row>
    <row r="198" spans="1:5" x14ac:dyDescent="0.3">
      <c r="A198" s="120" t="s">
        <v>7548</v>
      </c>
      <c r="B198" s="194" t="s">
        <v>7544</v>
      </c>
      <c r="C198" s="175" t="s">
        <v>58</v>
      </c>
      <c r="D198" s="68" t="s">
        <v>176</v>
      </c>
      <c r="E198">
        <f t="shared" si="3"/>
        <v>1</v>
      </c>
    </row>
    <row r="199" spans="1:5" x14ac:dyDescent="0.3">
      <c r="A199" s="68" t="s">
        <v>4931</v>
      </c>
      <c r="B199" s="68" t="s">
        <v>2480</v>
      </c>
      <c r="C199" s="69" t="s">
        <v>58</v>
      </c>
      <c r="D199" s="68" t="s">
        <v>176</v>
      </c>
      <c r="E199">
        <f t="shared" si="3"/>
        <v>1</v>
      </c>
    </row>
    <row r="200" spans="1:5" x14ac:dyDescent="0.3">
      <c r="A200" s="68" t="s">
        <v>5120</v>
      </c>
      <c r="B200" s="68" t="s">
        <v>3526</v>
      </c>
      <c r="C200" s="69" t="s">
        <v>58</v>
      </c>
      <c r="D200" s="120" t="s">
        <v>176</v>
      </c>
      <c r="E200">
        <f t="shared" si="3"/>
        <v>1</v>
      </c>
    </row>
    <row r="201" spans="1:5" x14ac:dyDescent="0.3">
      <c r="A201" s="68" t="s">
        <v>4573</v>
      </c>
      <c r="B201" s="68" t="s">
        <v>3091</v>
      </c>
      <c r="C201" s="69" t="s">
        <v>58</v>
      </c>
      <c r="D201" s="68" t="s">
        <v>176</v>
      </c>
      <c r="E201">
        <f t="shared" si="3"/>
        <v>1</v>
      </c>
    </row>
    <row r="202" spans="1:5" x14ac:dyDescent="0.3">
      <c r="A202" s="68" t="s">
        <v>7338</v>
      </c>
      <c r="B202" s="68" t="s">
        <v>7334</v>
      </c>
      <c r="C202" s="157" t="s">
        <v>58</v>
      </c>
      <c r="D202" s="68" t="s">
        <v>176</v>
      </c>
      <c r="E202">
        <f t="shared" si="3"/>
        <v>1</v>
      </c>
    </row>
    <row r="203" spans="1:5" x14ac:dyDescent="0.3">
      <c r="A203" s="68" t="s">
        <v>4558</v>
      </c>
      <c r="B203" s="68" t="s">
        <v>3090</v>
      </c>
      <c r="C203" s="69" t="s">
        <v>58</v>
      </c>
      <c r="D203" s="68" t="s">
        <v>176</v>
      </c>
      <c r="E203">
        <f t="shared" si="3"/>
        <v>1</v>
      </c>
    </row>
    <row r="204" spans="1:5" x14ac:dyDescent="0.3">
      <c r="A204" s="68" t="s">
        <v>6328</v>
      </c>
      <c r="B204" s="68" t="s">
        <v>3303</v>
      </c>
      <c r="C204" s="69" t="s">
        <v>58</v>
      </c>
      <c r="D204" s="68" t="s">
        <v>176</v>
      </c>
      <c r="E204">
        <f t="shared" si="3"/>
        <v>1</v>
      </c>
    </row>
    <row r="205" spans="1:5" x14ac:dyDescent="0.3">
      <c r="A205" s="68" t="s">
        <v>519</v>
      </c>
      <c r="B205" s="68" t="s">
        <v>517</v>
      </c>
      <c r="C205" s="69" t="s">
        <v>58</v>
      </c>
      <c r="D205" s="68" t="s">
        <v>176</v>
      </c>
      <c r="E205">
        <f t="shared" si="3"/>
        <v>1</v>
      </c>
    </row>
    <row r="206" spans="1:5" x14ac:dyDescent="0.3">
      <c r="A206" s="68" t="s">
        <v>7079</v>
      </c>
      <c r="B206" s="68" t="s">
        <v>3384</v>
      </c>
      <c r="C206" s="69" t="s">
        <v>58</v>
      </c>
      <c r="D206" s="68" t="s">
        <v>176</v>
      </c>
      <c r="E206">
        <f t="shared" si="3"/>
        <v>1</v>
      </c>
    </row>
    <row r="207" spans="1:5" x14ac:dyDescent="0.3">
      <c r="A207" s="68" t="s">
        <v>7086</v>
      </c>
      <c r="B207" s="194" t="s">
        <v>7083</v>
      </c>
      <c r="C207" s="69" t="s">
        <v>58</v>
      </c>
      <c r="D207" s="68" t="s">
        <v>68</v>
      </c>
      <c r="E207">
        <f t="shared" si="3"/>
        <v>1</v>
      </c>
    </row>
    <row r="208" spans="1:5" x14ac:dyDescent="0.3">
      <c r="A208" s="68" t="s">
        <v>5023</v>
      </c>
      <c r="B208" s="68" t="s">
        <v>3138</v>
      </c>
      <c r="C208" s="69" t="s">
        <v>58</v>
      </c>
      <c r="D208" s="68" t="s">
        <v>176</v>
      </c>
      <c r="E208">
        <f t="shared" si="3"/>
        <v>1</v>
      </c>
    </row>
    <row r="209" spans="1:5" x14ac:dyDescent="0.3">
      <c r="A209" s="68" t="s">
        <v>5607</v>
      </c>
      <c r="B209" s="68" t="s">
        <v>3571</v>
      </c>
      <c r="C209" s="69" t="s">
        <v>58</v>
      </c>
      <c r="D209" s="68" t="s">
        <v>68</v>
      </c>
      <c r="E209">
        <f t="shared" si="3"/>
        <v>1</v>
      </c>
    </row>
    <row r="210" spans="1:5" x14ac:dyDescent="0.3">
      <c r="A210" s="68" t="s">
        <v>5613</v>
      </c>
      <c r="B210" s="68" t="s">
        <v>5609</v>
      </c>
      <c r="C210" s="69" t="s">
        <v>58</v>
      </c>
      <c r="D210" s="68" t="s">
        <v>176</v>
      </c>
      <c r="E210">
        <f t="shared" si="3"/>
        <v>1</v>
      </c>
    </row>
    <row r="211" spans="1:5" x14ac:dyDescent="0.3">
      <c r="A211" s="68" t="s">
        <v>5290</v>
      </c>
      <c r="B211" s="68" t="s">
        <v>3169</v>
      </c>
      <c r="C211" s="69" t="s">
        <v>58</v>
      </c>
      <c r="D211" s="68" t="s">
        <v>68</v>
      </c>
      <c r="E211">
        <f t="shared" si="3"/>
        <v>1</v>
      </c>
    </row>
    <row r="212" spans="1:5" x14ac:dyDescent="0.3">
      <c r="A212" s="68" t="s">
        <v>5197</v>
      </c>
      <c r="B212" s="68" t="s">
        <v>3156</v>
      </c>
      <c r="C212" s="69" t="s">
        <v>58</v>
      </c>
      <c r="D212" s="68" t="s">
        <v>176</v>
      </c>
      <c r="E212">
        <f t="shared" si="3"/>
        <v>1</v>
      </c>
    </row>
    <row r="213" spans="1:5" x14ac:dyDescent="0.3">
      <c r="A213" s="68" t="s">
        <v>5296</v>
      </c>
      <c r="B213" s="68" t="s">
        <v>3541</v>
      </c>
      <c r="C213" s="69" t="s">
        <v>58</v>
      </c>
      <c r="D213" s="68" t="s">
        <v>176</v>
      </c>
      <c r="E213">
        <f t="shared" si="3"/>
        <v>1</v>
      </c>
    </row>
    <row r="214" spans="1:5" x14ac:dyDescent="0.3">
      <c r="A214" s="68" t="s">
        <v>5444</v>
      </c>
      <c r="B214" s="68" t="s">
        <v>3185</v>
      </c>
      <c r="C214" s="69" t="s">
        <v>58</v>
      </c>
      <c r="D214" s="68" t="s">
        <v>176</v>
      </c>
      <c r="E214">
        <f t="shared" si="3"/>
        <v>1</v>
      </c>
    </row>
    <row r="215" spans="1:5" x14ac:dyDescent="0.3">
      <c r="A215" s="68" t="s">
        <v>7309</v>
      </c>
      <c r="B215" s="68" t="s">
        <v>7305</v>
      </c>
      <c r="C215" s="157" t="s">
        <v>58</v>
      </c>
      <c r="D215" s="68" t="s">
        <v>176</v>
      </c>
      <c r="E215">
        <f t="shared" si="3"/>
        <v>1</v>
      </c>
    </row>
    <row r="216" spans="1:5" x14ac:dyDescent="0.3">
      <c r="A216" s="68" t="s">
        <v>6288</v>
      </c>
      <c r="B216" s="68" t="s">
        <v>720</v>
      </c>
      <c r="C216" s="69" t="s">
        <v>58</v>
      </c>
      <c r="D216" s="68" t="s">
        <v>68</v>
      </c>
      <c r="E216">
        <f t="shared" si="3"/>
        <v>1</v>
      </c>
    </row>
    <row r="217" spans="1:5" x14ac:dyDescent="0.3">
      <c r="A217" s="68" t="s">
        <v>5653</v>
      </c>
      <c r="B217" s="68" t="s">
        <v>3218</v>
      </c>
      <c r="C217" s="69" t="s">
        <v>58</v>
      </c>
      <c r="D217" s="68" t="s">
        <v>176</v>
      </c>
      <c r="E217">
        <f t="shared" si="3"/>
        <v>1</v>
      </c>
    </row>
    <row r="218" spans="1:5" x14ac:dyDescent="0.3">
      <c r="A218" s="68" t="s">
        <v>5658</v>
      </c>
      <c r="B218" s="68" t="s">
        <v>3210</v>
      </c>
      <c r="C218" s="69" t="s">
        <v>58</v>
      </c>
      <c r="D218" s="68" t="s">
        <v>176</v>
      </c>
      <c r="E218">
        <f t="shared" si="3"/>
        <v>1</v>
      </c>
    </row>
    <row r="219" spans="1:5" x14ac:dyDescent="0.3">
      <c r="A219" s="68" t="s">
        <v>7621</v>
      </c>
      <c r="B219" s="68" t="s">
        <v>7617</v>
      </c>
      <c r="C219" s="157" t="s">
        <v>58</v>
      </c>
      <c r="D219" s="68" t="s">
        <v>176</v>
      </c>
      <c r="E219">
        <f t="shared" si="3"/>
        <v>2</v>
      </c>
    </row>
    <row r="220" spans="1:5" x14ac:dyDescent="0.3">
      <c r="A220" s="68" t="s">
        <v>7624</v>
      </c>
      <c r="B220" s="194" t="s">
        <v>7617</v>
      </c>
      <c r="C220" s="157" t="s">
        <v>58</v>
      </c>
      <c r="D220" s="68" t="s">
        <v>176</v>
      </c>
      <c r="E220">
        <f t="shared" si="3"/>
        <v>2</v>
      </c>
    </row>
    <row r="221" spans="1:5" x14ac:dyDescent="0.3">
      <c r="A221" s="68" t="s">
        <v>7727</v>
      </c>
      <c r="B221" s="68" t="s">
        <v>7723</v>
      </c>
      <c r="C221" s="157" t="s">
        <v>58</v>
      </c>
      <c r="D221" s="68" t="s">
        <v>176</v>
      </c>
      <c r="E221">
        <f t="shared" si="3"/>
        <v>1</v>
      </c>
    </row>
    <row r="222" spans="1:5" x14ac:dyDescent="0.3">
      <c r="A222" s="68" t="s">
        <v>1412</v>
      </c>
      <c r="B222" s="68" t="s">
        <v>1409</v>
      </c>
      <c r="C222" s="69" t="s">
        <v>58</v>
      </c>
      <c r="D222" s="68" t="s">
        <v>176</v>
      </c>
      <c r="E222">
        <f t="shared" si="3"/>
        <v>1</v>
      </c>
    </row>
    <row r="223" spans="1:5" x14ac:dyDescent="0.3">
      <c r="A223" s="68" t="s">
        <v>3616</v>
      </c>
      <c r="B223" s="68" t="s">
        <v>3489</v>
      </c>
      <c r="C223" s="69" t="s">
        <v>58</v>
      </c>
      <c r="D223" s="68" t="s">
        <v>68</v>
      </c>
      <c r="E223">
        <f t="shared" si="3"/>
        <v>1</v>
      </c>
    </row>
    <row r="224" spans="1:5" x14ac:dyDescent="0.3">
      <c r="A224" s="68" t="s">
        <v>1420</v>
      </c>
      <c r="B224" s="68" t="s">
        <v>1417</v>
      </c>
      <c r="C224" s="69" t="s">
        <v>58</v>
      </c>
      <c r="D224" s="68" t="s">
        <v>176</v>
      </c>
      <c r="E224">
        <f t="shared" si="3"/>
        <v>1</v>
      </c>
    </row>
    <row r="225" spans="1:5" x14ac:dyDescent="0.3">
      <c r="A225" s="68" t="s">
        <v>7864</v>
      </c>
      <c r="B225" s="68" t="s">
        <v>7860</v>
      </c>
      <c r="C225" s="175" t="s">
        <v>58</v>
      </c>
      <c r="D225" s="68" t="s">
        <v>176</v>
      </c>
      <c r="E225">
        <f t="shared" si="3"/>
        <v>1</v>
      </c>
    </row>
    <row r="226" spans="1:5" x14ac:dyDescent="0.3">
      <c r="A226" s="68" t="s">
        <v>5163</v>
      </c>
      <c r="B226" s="68" t="s">
        <v>3153</v>
      </c>
      <c r="C226" s="69" t="s">
        <v>58</v>
      </c>
      <c r="D226" s="68" t="s">
        <v>176</v>
      </c>
      <c r="E226">
        <f t="shared" si="3"/>
        <v>1</v>
      </c>
    </row>
    <row r="227" spans="1:5" x14ac:dyDescent="0.3">
      <c r="A227" s="68" t="s">
        <v>7932</v>
      </c>
      <c r="B227" s="194" t="s">
        <v>7929</v>
      </c>
      <c r="C227" s="157" t="s">
        <v>58</v>
      </c>
      <c r="D227" s="68" t="s">
        <v>176</v>
      </c>
      <c r="E227">
        <f t="shared" si="3"/>
        <v>1</v>
      </c>
    </row>
    <row r="228" spans="1:5" x14ac:dyDescent="0.3">
      <c r="A228" s="68" t="s">
        <v>6179</v>
      </c>
      <c r="B228" s="68" t="s">
        <v>6175</v>
      </c>
      <c r="C228" s="69" t="s">
        <v>58</v>
      </c>
      <c r="D228" s="68" t="s">
        <v>176</v>
      </c>
      <c r="E228">
        <f t="shared" si="3"/>
        <v>1</v>
      </c>
    </row>
    <row r="229" spans="1:5" x14ac:dyDescent="0.3">
      <c r="A229" s="68" t="s">
        <v>6180</v>
      </c>
      <c r="B229" s="68" t="s">
        <v>3282</v>
      </c>
      <c r="C229" s="69" t="s">
        <v>58</v>
      </c>
      <c r="D229" s="68" t="s">
        <v>176</v>
      </c>
      <c r="E229">
        <f t="shared" si="3"/>
        <v>1</v>
      </c>
    </row>
    <row r="230" spans="1:5" x14ac:dyDescent="0.3">
      <c r="A230" s="68" t="s">
        <v>1944</v>
      </c>
      <c r="B230" s="68" t="s">
        <v>1942</v>
      </c>
      <c r="C230" s="69" t="s">
        <v>58</v>
      </c>
      <c r="D230" s="68" t="s">
        <v>176</v>
      </c>
      <c r="E230">
        <f t="shared" si="3"/>
        <v>1</v>
      </c>
    </row>
    <row r="231" spans="1:5" x14ac:dyDescent="0.3">
      <c r="A231" s="68" t="s">
        <v>3948</v>
      </c>
      <c r="B231" s="68" t="s">
        <v>2697</v>
      </c>
      <c r="C231" s="69" t="s">
        <v>58</v>
      </c>
      <c r="D231" s="68" t="s">
        <v>176</v>
      </c>
      <c r="E231">
        <f t="shared" si="3"/>
        <v>1</v>
      </c>
    </row>
    <row r="232" spans="1:5" x14ac:dyDescent="0.3">
      <c r="A232" s="68" t="s">
        <v>7521</v>
      </c>
      <c r="B232" s="68" t="s">
        <v>7518</v>
      </c>
      <c r="C232" s="157" t="s">
        <v>58</v>
      </c>
      <c r="D232" s="68" t="s">
        <v>68</v>
      </c>
      <c r="E232">
        <f t="shared" si="3"/>
        <v>1</v>
      </c>
    </row>
    <row r="233" spans="1:5" x14ac:dyDescent="0.3">
      <c r="A233" s="68" t="s">
        <v>5770</v>
      </c>
      <c r="B233" s="194" t="s">
        <v>3586</v>
      </c>
      <c r="C233" s="69" t="s">
        <v>58</v>
      </c>
      <c r="D233" s="68" t="s">
        <v>176</v>
      </c>
      <c r="E233">
        <f t="shared" si="3"/>
        <v>1</v>
      </c>
    </row>
    <row r="234" spans="1:5" x14ac:dyDescent="0.3">
      <c r="A234" s="68" t="s">
        <v>4889</v>
      </c>
      <c r="B234" s="68" t="s">
        <v>2590</v>
      </c>
      <c r="C234" s="69" t="s">
        <v>58</v>
      </c>
      <c r="D234" s="68" t="s">
        <v>176</v>
      </c>
      <c r="E234">
        <f t="shared" si="3"/>
        <v>1</v>
      </c>
    </row>
    <row r="235" spans="1:5" x14ac:dyDescent="0.3">
      <c r="A235" s="68" t="s">
        <v>2959</v>
      </c>
      <c r="B235" s="68" t="s">
        <v>2958</v>
      </c>
      <c r="C235" s="69" t="s">
        <v>58</v>
      </c>
      <c r="D235" s="68" t="s">
        <v>176</v>
      </c>
      <c r="E235">
        <f t="shared" si="3"/>
        <v>1</v>
      </c>
    </row>
    <row r="236" spans="1:5" x14ac:dyDescent="0.3">
      <c r="A236" s="68" t="s">
        <v>2930</v>
      </c>
      <c r="B236" s="68" t="s">
        <v>2929</v>
      </c>
      <c r="C236" s="69" t="s">
        <v>58</v>
      </c>
      <c r="D236" s="68" t="s">
        <v>176</v>
      </c>
      <c r="E236">
        <f t="shared" si="3"/>
        <v>1</v>
      </c>
    </row>
    <row r="237" spans="1:5" x14ac:dyDescent="0.3">
      <c r="A237" s="68" t="s">
        <v>7973</v>
      </c>
      <c r="B237" s="69" t="s">
        <v>7970</v>
      </c>
      <c r="C237" s="157" t="s">
        <v>58</v>
      </c>
      <c r="D237" s="68" t="s">
        <v>68</v>
      </c>
      <c r="E237">
        <f t="shared" si="3"/>
        <v>1</v>
      </c>
    </row>
    <row r="238" spans="1:5" x14ac:dyDescent="0.3">
      <c r="A238" s="68" t="s">
        <v>7385</v>
      </c>
      <c r="B238" s="68" t="s">
        <v>7381</v>
      </c>
      <c r="C238" s="157" t="s">
        <v>58</v>
      </c>
      <c r="D238" s="68" t="s">
        <v>176</v>
      </c>
      <c r="E238">
        <f t="shared" si="3"/>
        <v>1</v>
      </c>
    </row>
    <row r="239" spans="1:5" x14ac:dyDescent="0.3">
      <c r="A239" s="68" t="s">
        <v>6005</v>
      </c>
      <c r="B239" s="68" t="s">
        <v>3264</v>
      </c>
      <c r="C239" s="69" t="s">
        <v>58</v>
      </c>
      <c r="D239" s="68" t="s">
        <v>176</v>
      </c>
      <c r="E239">
        <f t="shared" si="3"/>
        <v>1</v>
      </c>
    </row>
    <row r="240" spans="1:5" x14ac:dyDescent="0.3">
      <c r="A240" s="68" t="s">
        <v>5451</v>
      </c>
      <c r="B240" s="68" t="s">
        <v>3186</v>
      </c>
      <c r="C240" s="69" t="s">
        <v>58</v>
      </c>
      <c r="D240" s="68" t="s">
        <v>176</v>
      </c>
      <c r="E240">
        <f t="shared" si="3"/>
        <v>1</v>
      </c>
    </row>
    <row r="241" spans="1:5" x14ac:dyDescent="0.3">
      <c r="A241" s="68" t="s">
        <v>5456</v>
      </c>
      <c r="B241" s="68" t="s">
        <v>3567</v>
      </c>
      <c r="C241" s="69" t="s">
        <v>58</v>
      </c>
      <c r="D241" s="68" t="s">
        <v>176</v>
      </c>
      <c r="E241">
        <f t="shared" si="3"/>
        <v>1</v>
      </c>
    </row>
    <row r="242" spans="1:5" x14ac:dyDescent="0.3">
      <c r="A242" s="68" t="s">
        <v>5460</v>
      </c>
      <c r="B242" s="194" t="s">
        <v>5458</v>
      </c>
      <c r="C242" s="69" t="s">
        <v>58</v>
      </c>
      <c r="D242" s="68" t="s">
        <v>176</v>
      </c>
      <c r="E242">
        <f t="shared" si="3"/>
        <v>1</v>
      </c>
    </row>
    <row r="243" spans="1:5" x14ac:dyDescent="0.3">
      <c r="A243" s="68" t="s">
        <v>6231</v>
      </c>
      <c r="B243" s="68" t="s">
        <v>3292</v>
      </c>
      <c r="C243" s="69" t="s">
        <v>58</v>
      </c>
      <c r="D243" s="68" t="s">
        <v>176</v>
      </c>
      <c r="E243">
        <f t="shared" si="3"/>
        <v>1</v>
      </c>
    </row>
    <row r="244" spans="1:5" x14ac:dyDescent="0.3">
      <c r="A244" s="68" t="s">
        <v>5880</v>
      </c>
      <c r="B244" s="68" t="s">
        <v>3598</v>
      </c>
      <c r="C244" s="69" t="s">
        <v>58</v>
      </c>
      <c r="D244" s="68" t="s">
        <v>176</v>
      </c>
      <c r="E244">
        <f t="shared" si="3"/>
        <v>1</v>
      </c>
    </row>
    <row r="245" spans="1:5" x14ac:dyDescent="0.3">
      <c r="A245" s="68" t="s">
        <v>1598</v>
      </c>
      <c r="B245" s="68" t="s">
        <v>1596</v>
      </c>
      <c r="C245" s="69" t="s">
        <v>58</v>
      </c>
      <c r="D245" s="68" t="s">
        <v>176</v>
      </c>
      <c r="E245">
        <f t="shared" si="3"/>
        <v>1</v>
      </c>
    </row>
    <row r="246" spans="1:5" x14ac:dyDescent="0.3">
      <c r="A246" s="68" t="s">
        <v>4265</v>
      </c>
      <c r="B246" s="68" t="s">
        <v>2052</v>
      </c>
      <c r="C246" s="69" t="s">
        <v>58</v>
      </c>
      <c r="D246" s="68" t="s">
        <v>176</v>
      </c>
      <c r="E246">
        <f t="shared" si="3"/>
        <v>2</v>
      </c>
    </row>
    <row r="247" spans="1:5" x14ac:dyDescent="0.3">
      <c r="A247" s="68" t="s">
        <v>4269</v>
      </c>
      <c r="B247" s="194" t="s">
        <v>2072</v>
      </c>
      <c r="C247" s="69" t="s">
        <v>58</v>
      </c>
      <c r="D247" s="68" t="s">
        <v>176</v>
      </c>
      <c r="E247">
        <f t="shared" si="3"/>
        <v>1</v>
      </c>
    </row>
    <row r="248" spans="1:5" x14ac:dyDescent="0.3">
      <c r="A248" s="68" t="s">
        <v>7555</v>
      </c>
      <c r="B248" s="68" t="s">
        <v>7551</v>
      </c>
      <c r="C248" s="157" t="s">
        <v>58</v>
      </c>
      <c r="D248" s="68" t="s">
        <v>176</v>
      </c>
      <c r="E248">
        <f t="shared" si="3"/>
        <v>1</v>
      </c>
    </row>
    <row r="249" spans="1:5" x14ac:dyDescent="0.3">
      <c r="A249" s="68" t="s">
        <v>4271</v>
      </c>
      <c r="B249" s="68" t="s">
        <v>2035</v>
      </c>
      <c r="C249" s="69" t="s">
        <v>58</v>
      </c>
      <c r="D249" s="68" t="s">
        <v>176</v>
      </c>
      <c r="E249">
        <f t="shared" si="3"/>
        <v>1</v>
      </c>
    </row>
    <row r="250" spans="1:5" x14ac:dyDescent="0.3">
      <c r="A250" s="68" t="s">
        <v>4267</v>
      </c>
      <c r="B250" s="68" t="s">
        <v>2029</v>
      </c>
      <c r="C250" s="69" t="s">
        <v>58</v>
      </c>
      <c r="D250" s="68" t="s">
        <v>176</v>
      </c>
      <c r="E250">
        <f t="shared" si="3"/>
        <v>1</v>
      </c>
    </row>
    <row r="251" spans="1:5" x14ac:dyDescent="0.3">
      <c r="A251" s="68" t="s">
        <v>4274</v>
      </c>
      <c r="B251" s="68" t="s">
        <v>2052</v>
      </c>
      <c r="C251" s="69" t="s">
        <v>58</v>
      </c>
      <c r="D251" s="68" t="s">
        <v>176</v>
      </c>
      <c r="E251">
        <f t="shared" si="3"/>
        <v>2</v>
      </c>
    </row>
    <row r="252" spans="1:5" x14ac:dyDescent="0.3">
      <c r="A252" s="68" t="s">
        <v>7560</v>
      </c>
      <c r="B252" s="68" t="s">
        <v>7556</v>
      </c>
      <c r="C252" s="157" t="s">
        <v>58</v>
      </c>
      <c r="D252" s="68" t="s">
        <v>176</v>
      </c>
      <c r="E252">
        <f t="shared" si="3"/>
        <v>1</v>
      </c>
    </row>
    <row r="253" spans="1:5" x14ac:dyDescent="0.3">
      <c r="A253" s="68" t="s">
        <v>932</v>
      </c>
      <c r="B253" s="68" t="s">
        <v>930</v>
      </c>
      <c r="C253" s="69" t="s">
        <v>58</v>
      </c>
      <c r="D253" s="68" t="s">
        <v>176</v>
      </c>
      <c r="E253">
        <f t="shared" si="3"/>
        <v>1</v>
      </c>
    </row>
    <row r="254" spans="1:5" x14ac:dyDescent="0.3">
      <c r="A254" s="68" t="s">
        <v>4181</v>
      </c>
      <c r="B254" s="68" t="s">
        <v>1481</v>
      </c>
      <c r="C254" s="69" t="s">
        <v>58</v>
      </c>
      <c r="D254" s="68" t="s">
        <v>176</v>
      </c>
      <c r="E254">
        <f t="shared" si="3"/>
        <v>1</v>
      </c>
    </row>
    <row r="255" spans="1:5" x14ac:dyDescent="0.3">
      <c r="A255" s="68" t="s">
        <v>4935</v>
      </c>
      <c r="B255" s="194" t="s">
        <v>3515</v>
      </c>
      <c r="C255" s="69" t="s">
        <v>58</v>
      </c>
      <c r="D255" s="68" t="s">
        <v>68</v>
      </c>
      <c r="E255">
        <f t="shared" si="3"/>
        <v>1</v>
      </c>
    </row>
    <row r="256" spans="1:5" x14ac:dyDescent="0.3">
      <c r="A256" s="68" t="s">
        <v>4132</v>
      </c>
      <c r="B256" s="68" t="s">
        <v>1472</v>
      </c>
      <c r="C256" s="69" t="s">
        <v>58</v>
      </c>
      <c r="D256" s="68" t="s">
        <v>176</v>
      </c>
      <c r="E256">
        <f t="shared" si="3"/>
        <v>1</v>
      </c>
    </row>
    <row r="257" spans="1:5" x14ac:dyDescent="0.3">
      <c r="A257" s="68" t="s">
        <v>4847</v>
      </c>
      <c r="B257" s="194" t="s">
        <v>3519</v>
      </c>
      <c r="C257" s="69" t="s">
        <v>58</v>
      </c>
      <c r="D257" s="68" t="s">
        <v>176</v>
      </c>
      <c r="E257">
        <f t="shared" si="3"/>
        <v>1</v>
      </c>
    </row>
    <row r="258" spans="1:5" x14ac:dyDescent="0.3">
      <c r="A258" s="68" t="s">
        <v>4183</v>
      </c>
      <c r="B258" s="68" t="s">
        <v>1629</v>
      </c>
      <c r="C258" s="69" t="s">
        <v>58</v>
      </c>
      <c r="D258" s="68" t="s">
        <v>176</v>
      </c>
      <c r="E258">
        <f t="shared" ref="E258:E321" si="4">COUNTIF(B:B,B258)</f>
        <v>1</v>
      </c>
    </row>
    <row r="259" spans="1:5" x14ac:dyDescent="0.3">
      <c r="A259" s="68" t="s">
        <v>4185</v>
      </c>
      <c r="B259" s="68" t="s">
        <v>1488</v>
      </c>
      <c r="C259" s="69" t="s">
        <v>58</v>
      </c>
      <c r="D259" s="68" t="s">
        <v>176</v>
      </c>
      <c r="E259">
        <f t="shared" si="4"/>
        <v>1</v>
      </c>
    </row>
    <row r="260" spans="1:5" x14ac:dyDescent="0.3">
      <c r="A260" s="68" t="s">
        <v>4134</v>
      </c>
      <c r="B260" s="194" t="s">
        <v>1480</v>
      </c>
      <c r="C260" s="69" t="s">
        <v>58</v>
      </c>
      <c r="D260" s="68" t="s">
        <v>176</v>
      </c>
      <c r="E260">
        <f t="shared" si="4"/>
        <v>1</v>
      </c>
    </row>
    <row r="261" spans="1:5" x14ac:dyDescent="0.3">
      <c r="A261" s="68" t="s">
        <v>5694</v>
      </c>
      <c r="B261" s="68" t="s">
        <v>3578</v>
      </c>
      <c r="C261" s="69" t="s">
        <v>58</v>
      </c>
      <c r="D261" s="68" t="s">
        <v>176</v>
      </c>
      <c r="E261">
        <f t="shared" si="4"/>
        <v>1</v>
      </c>
    </row>
    <row r="262" spans="1:5" x14ac:dyDescent="0.3">
      <c r="A262" s="68" t="s">
        <v>5695</v>
      </c>
      <c r="B262" s="68" t="s">
        <v>3225</v>
      </c>
      <c r="C262" s="69" t="s">
        <v>58</v>
      </c>
      <c r="D262" s="68" t="s">
        <v>176</v>
      </c>
      <c r="E262">
        <f t="shared" si="4"/>
        <v>1</v>
      </c>
    </row>
    <row r="263" spans="1:5" x14ac:dyDescent="0.3">
      <c r="A263" s="68" t="s">
        <v>4390</v>
      </c>
      <c r="B263" s="68" t="s">
        <v>2935</v>
      </c>
      <c r="C263" s="69" t="s">
        <v>58</v>
      </c>
      <c r="D263" s="68" t="s">
        <v>176</v>
      </c>
      <c r="E263">
        <f t="shared" si="4"/>
        <v>1</v>
      </c>
    </row>
    <row r="264" spans="1:5" x14ac:dyDescent="0.3">
      <c r="A264" s="68" t="s">
        <v>5752</v>
      </c>
      <c r="B264" s="68" t="s">
        <v>3233</v>
      </c>
      <c r="C264" s="69" t="s">
        <v>58</v>
      </c>
      <c r="D264" s="68" t="s">
        <v>176</v>
      </c>
      <c r="E264">
        <f t="shared" si="4"/>
        <v>1</v>
      </c>
    </row>
    <row r="265" spans="1:5" x14ac:dyDescent="0.3">
      <c r="A265" s="68" t="s">
        <v>4324</v>
      </c>
      <c r="B265" s="68" t="s">
        <v>2460</v>
      </c>
      <c r="C265" s="69" t="s">
        <v>58</v>
      </c>
      <c r="D265" s="68" t="s">
        <v>55</v>
      </c>
      <c r="E265">
        <f t="shared" si="4"/>
        <v>1</v>
      </c>
    </row>
    <row r="266" spans="1:5" x14ac:dyDescent="0.3">
      <c r="A266" s="68" t="s">
        <v>2455</v>
      </c>
      <c r="B266" s="68" t="s">
        <v>2453</v>
      </c>
      <c r="C266" s="69" t="s">
        <v>58</v>
      </c>
      <c r="D266" s="68" t="s">
        <v>176</v>
      </c>
      <c r="E266">
        <f t="shared" si="4"/>
        <v>1</v>
      </c>
    </row>
    <row r="267" spans="1:5" x14ac:dyDescent="0.3">
      <c r="A267" s="68" t="s">
        <v>2508</v>
      </c>
      <c r="B267" s="68" t="s">
        <v>2503</v>
      </c>
      <c r="C267" s="69" t="s">
        <v>58</v>
      </c>
      <c r="D267" s="68" t="s">
        <v>176</v>
      </c>
      <c r="E267">
        <f t="shared" si="4"/>
        <v>1</v>
      </c>
    </row>
    <row r="268" spans="1:5" x14ac:dyDescent="0.3">
      <c r="A268" s="68" t="s">
        <v>2709</v>
      </c>
      <c r="B268" s="68" t="s">
        <v>2704</v>
      </c>
      <c r="C268" s="69" t="s">
        <v>58</v>
      </c>
      <c r="D268" s="68" t="s">
        <v>176</v>
      </c>
      <c r="E268">
        <f t="shared" si="4"/>
        <v>1</v>
      </c>
    </row>
    <row r="269" spans="1:5" x14ac:dyDescent="0.3">
      <c r="A269" s="68" t="s">
        <v>5225</v>
      </c>
      <c r="B269" s="68" t="s">
        <v>3536</v>
      </c>
      <c r="C269" s="69" t="s">
        <v>58</v>
      </c>
      <c r="D269" s="68" t="s">
        <v>176</v>
      </c>
      <c r="E269">
        <f t="shared" si="4"/>
        <v>2</v>
      </c>
    </row>
    <row r="270" spans="1:5" x14ac:dyDescent="0.3">
      <c r="A270" s="68" t="s">
        <v>5229</v>
      </c>
      <c r="B270" s="194" t="s">
        <v>3536</v>
      </c>
      <c r="C270" s="69" t="s">
        <v>58</v>
      </c>
      <c r="D270" s="68" t="s">
        <v>176</v>
      </c>
      <c r="E270">
        <f t="shared" si="4"/>
        <v>2</v>
      </c>
    </row>
    <row r="271" spans="1:5" x14ac:dyDescent="0.3">
      <c r="A271" s="68" t="s">
        <v>5227</v>
      </c>
      <c r="B271" s="68" t="s">
        <v>3160</v>
      </c>
      <c r="C271" s="69" t="s">
        <v>58</v>
      </c>
      <c r="D271" s="68" t="s">
        <v>176</v>
      </c>
      <c r="E271">
        <f t="shared" si="4"/>
        <v>1</v>
      </c>
    </row>
    <row r="272" spans="1:5" x14ac:dyDescent="0.3">
      <c r="A272" s="68" t="s">
        <v>6041</v>
      </c>
      <c r="B272" s="68" t="s">
        <v>6037</v>
      </c>
      <c r="C272" s="69" t="s">
        <v>58</v>
      </c>
      <c r="D272" s="68" t="s">
        <v>176</v>
      </c>
      <c r="E272">
        <f t="shared" si="4"/>
        <v>1</v>
      </c>
    </row>
    <row r="273" spans="1:5" x14ac:dyDescent="0.3">
      <c r="A273" s="68" t="s">
        <v>4009</v>
      </c>
      <c r="B273" s="68" t="s">
        <v>760</v>
      </c>
      <c r="C273" s="69" t="s">
        <v>58</v>
      </c>
      <c r="D273" s="68" t="s">
        <v>383</v>
      </c>
      <c r="E273">
        <f t="shared" si="4"/>
        <v>1</v>
      </c>
    </row>
    <row r="274" spans="1:5" x14ac:dyDescent="0.3">
      <c r="A274" s="68" t="s">
        <v>4358</v>
      </c>
      <c r="B274" s="68" t="s">
        <v>2748</v>
      </c>
      <c r="C274" s="69" t="s">
        <v>58</v>
      </c>
      <c r="D274" s="68" t="s">
        <v>176</v>
      </c>
      <c r="E274">
        <f t="shared" si="4"/>
        <v>1</v>
      </c>
    </row>
    <row r="275" spans="1:5" x14ac:dyDescent="0.3">
      <c r="A275" s="68" t="s">
        <v>4696</v>
      </c>
      <c r="B275" s="68" t="s">
        <v>3496</v>
      </c>
      <c r="C275" s="69" t="s">
        <v>58</v>
      </c>
      <c r="D275" s="68" t="s">
        <v>176</v>
      </c>
      <c r="E275">
        <f t="shared" si="4"/>
        <v>1</v>
      </c>
    </row>
    <row r="276" spans="1:5" x14ac:dyDescent="0.3">
      <c r="A276" s="68" t="s">
        <v>6825</v>
      </c>
      <c r="B276" s="68" t="s">
        <v>3348</v>
      </c>
      <c r="C276" s="69" t="s">
        <v>58</v>
      </c>
      <c r="D276" s="68" t="s">
        <v>176</v>
      </c>
      <c r="E276">
        <f t="shared" si="4"/>
        <v>1</v>
      </c>
    </row>
    <row r="277" spans="1:5" x14ac:dyDescent="0.3">
      <c r="A277" s="68" t="s">
        <v>6776</v>
      </c>
      <c r="B277" s="68" t="s">
        <v>3345</v>
      </c>
      <c r="C277" s="69" t="s">
        <v>58</v>
      </c>
      <c r="D277" s="68" t="s">
        <v>176</v>
      </c>
      <c r="E277">
        <f t="shared" si="4"/>
        <v>1</v>
      </c>
    </row>
    <row r="278" spans="1:5" x14ac:dyDescent="0.3">
      <c r="A278" s="68" t="s">
        <v>5170</v>
      </c>
      <c r="B278" s="68" t="s">
        <v>3531</v>
      </c>
      <c r="C278" s="69" t="s">
        <v>58</v>
      </c>
      <c r="D278" s="68" t="s">
        <v>176</v>
      </c>
      <c r="E278">
        <f t="shared" si="4"/>
        <v>1</v>
      </c>
    </row>
    <row r="279" spans="1:5" x14ac:dyDescent="0.3">
      <c r="A279" s="68" t="s">
        <v>6782</v>
      </c>
      <c r="B279" s="68" t="s">
        <v>6778</v>
      </c>
      <c r="C279" s="69" t="s">
        <v>58</v>
      </c>
      <c r="D279" s="68" t="s">
        <v>176</v>
      </c>
      <c r="E279">
        <f t="shared" si="4"/>
        <v>1</v>
      </c>
    </row>
    <row r="280" spans="1:5" x14ac:dyDescent="0.3">
      <c r="A280" s="68" t="s">
        <v>5173</v>
      </c>
      <c r="B280" s="68" t="s">
        <v>3154</v>
      </c>
      <c r="C280" s="69" t="s">
        <v>58</v>
      </c>
      <c r="D280" s="68" t="s">
        <v>176</v>
      </c>
      <c r="E280">
        <f t="shared" si="4"/>
        <v>1</v>
      </c>
    </row>
    <row r="281" spans="1:5" x14ac:dyDescent="0.3">
      <c r="A281" s="68" t="s">
        <v>8385</v>
      </c>
      <c r="B281" s="68" t="s">
        <v>7893</v>
      </c>
      <c r="C281" s="157" t="s">
        <v>58</v>
      </c>
      <c r="D281" s="68" t="s">
        <v>176</v>
      </c>
      <c r="E281">
        <f t="shared" si="4"/>
        <v>1</v>
      </c>
    </row>
    <row r="282" spans="1:5" x14ac:dyDescent="0.3">
      <c r="A282" s="68" t="s">
        <v>891</v>
      </c>
      <c r="B282" s="68" t="s">
        <v>888</v>
      </c>
      <c r="C282" s="69" t="s">
        <v>58</v>
      </c>
      <c r="D282" s="68" t="s">
        <v>68</v>
      </c>
      <c r="E282">
        <f t="shared" si="4"/>
        <v>1</v>
      </c>
    </row>
    <row r="283" spans="1:5" x14ac:dyDescent="0.3">
      <c r="A283" s="68" t="s">
        <v>4043</v>
      </c>
      <c r="B283" s="68" t="s">
        <v>2810</v>
      </c>
      <c r="C283" s="69" t="s">
        <v>58</v>
      </c>
      <c r="D283" s="68" t="s">
        <v>176</v>
      </c>
      <c r="E283">
        <f t="shared" si="4"/>
        <v>1</v>
      </c>
    </row>
    <row r="284" spans="1:5" x14ac:dyDescent="0.3">
      <c r="A284" s="68" t="s">
        <v>7406</v>
      </c>
      <c r="B284" s="194" t="s">
        <v>7402</v>
      </c>
      <c r="C284" s="69" t="s">
        <v>58</v>
      </c>
      <c r="D284" s="68" t="s">
        <v>176</v>
      </c>
      <c r="E284">
        <f t="shared" si="4"/>
        <v>1</v>
      </c>
    </row>
    <row r="285" spans="1:5" x14ac:dyDescent="0.3">
      <c r="A285" s="68" t="s">
        <v>6786</v>
      </c>
      <c r="B285" s="68" t="s">
        <v>6783</v>
      </c>
      <c r="C285" s="69" t="s">
        <v>58</v>
      </c>
      <c r="D285" s="68" t="s">
        <v>176</v>
      </c>
      <c r="E285">
        <f t="shared" si="4"/>
        <v>1</v>
      </c>
    </row>
    <row r="286" spans="1:5" x14ac:dyDescent="0.3">
      <c r="A286" s="68" t="s">
        <v>5158</v>
      </c>
      <c r="B286" s="68" t="s">
        <v>3527</v>
      </c>
      <c r="C286" s="69" t="s">
        <v>58</v>
      </c>
      <c r="D286" s="68" t="s">
        <v>176</v>
      </c>
      <c r="E286">
        <f t="shared" si="4"/>
        <v>1</v>
      </c>
    </row>
    <row r="287" spans="1:5" x14ac:dyDescent="0.3">
      <c r="A287" s="68" t="s">
        <v>7589</v>
      </c>
      <c r="B287" s="194" t="s">
        <v>7586</v>
      </c>
      <c r="C287" s="157" t="s">
        <v>58</v>
      </c>
      <c r="D287" s="68" t="s">
        <v>176</v>
      </c>
      <c r="E287">
        <f t="shared" si="4"/>
        <v>1</v>
      </c>
    </row>
    <row r="288" spans="1:5" x14ac:dyDescent="0.3">
      <c r="A288" s="68" t="s">
        <v>3897</v>
      </c>
      <c r="B288" s="68" t="s">
        <v>410</v>
      </c>
      <c r="C288" s="69" t="s">
        <v>58</v>
      </c>
      <c r="D288" s="68" t="s">
        <v>176</v>
      </c>
      <c r="E288">
        <f t="shared" si="4"/>
        <v>1</v>
      </c>
    </row>
    <row r="289" spans="1:5" x14ac:dyDescent="0.3">
      <c r="A289" s="68" t="s">
        <v>7594</v>
      </c>
      <c r="B289" s="194" t="s">
        <v>7590</v>
      </c>
      <c r="C289" s="157" t="s">
        <v>58</v>
      </c>
      <c r="D289" s="68" t="s">
        <v>176</v>
      </c>
      <c r="E289">
        <f t="shared" si="4"/>
        <v>1</v>
      </c>
    </row>
    <row r="290" spans="1:5" x14ac:dyDescent="0.3">
      <c r="A290" s="68" t="s">
        <v>3901</v>
      </c>
      <c r="B290" s="68" t="s">
        <v>418</v>
      </c>
      <c r="C290" s="69" t="s">
        <v>58</v>
      </c>
      <c r="D290" s="68" t="s">
        <v>68</v>
      </c>
      <c r="E290">
        <f t="shared" si="4"/>
        <v>1</v>
      </c>
    </row>
    <row r="291" spans="1:5" x14ac:dyDescent="0.3">
      <c r="A291" s="68" t="s">
        <v>3904</v>
      </c>
      <c r="B291" s="68" t="s">
        <v>416</v>
      </c>
      <c r="C291" s="69" t="s">
        <v>58</v>
      </c>
      <c r="D291" s="68" t="s">
        <v>176</v>
      </c>
      <c r="E291">
        <f t="shared" si="4"/>
        <v>1</v>
      </c>
    </row>
    <row r="292" spans="1:5" x14ac:dyDescent="0.3">
      <c r="A292" s="68" t="s">
        <v>4277</v>
      </c>
      <c r="B292" s="68" t="s">
        <v>1983</v>
      </c>
      <c r="C292" s="69" t="s">
        <v>58</v>
      </c>
      <c r="D292" s="68" t="s">
        <v>383</v>
      </c>
      <c r="E292">
        <f t="shared" si="4"/>
        <v>1</v>
      </c>
    </row>
    <row r="293" spans="1:5" x14ac:dyDescent="0.3">
      <c r="A293" s="68" t="s">
        <v>4320</v>
      </c>
      <c r="B293" s="68" t="s">
        <v>2465</v>
      </c>
      <c r="C293" s="69" t="s">
        <v>58</v>
      </c>
      <c r="D293" s="68" t="s">
        <v>68</v>
      </c>
      <c r="E293">
        <f t="shared" si="4"/>
        <v>1</v>
      </c>
    </row>
    <row r="294" spans="1:5" x14ac:dyDescent="0.3">
      <c r="A294" s="68" t="s">
        <v>4280</v>
      </c>
      <c r="B294" s="68" t="s">
        <v>2001</v>
      </c>
      <c r="C294" s="69" t="s">
        <v>58</v>
      </c>
      <c r="D294" s="68" t="s">
        <v>176</v>
      </c>
      <c r="E294">
        <f t="shared" si="4"/>
        <v>1</v>
      </c>
    </row>
    <row r="295" spans="1:5" x14ac:dyDescent="0.3">
      <c r="A295" s="68" t="s">
        <v>4282</v>
      </c>
      <c r="B295" s="68" t="s">
        <v>2090</v>
      </c>
      <c r="C295" s="69" t="s">
        <v>58</v>
      </c>
      <c r="D295" s="68" t="s">
        <v>176</v>
      </c>
      <c r="E295">
        <f t="shared" si="4"/>
        <v>1</v>
      </c>
    </row>
    <row r="296" spans="1:5" x14ac:dyDescent="0.3">
      <c r="A296" s="68" t="s">
        <v>4284</v>
      </c>
      <c r="B296" s="68" t="s">
        <v>1989</v>
      </c>
      <c r="C296" s="69" t="s">
        <v>58</v>
      </c>
      <c r="D296" s="68" t="s">
        <v>176</v>
      </c>
      <c r="E296">
        <f t="shared" si="4"/>
        <v>1</v>
      </c>
    </row>
    <row r="297" spans="1:5" x14ac:dyDescent="0.3">
      <c r="A297" s="68" t="s">
        <v>4286</v>
      </c>
      <c r="B297" s="68" t="s">
        <v>1995</v>
      </c>
      <c r="C297" s="69" t="s">
        <v>58</v>
      </c>
      <c r="D297" s="68" t="s">
        <v>176</v>
      </c>
      <c r="E297">
        <f t="shared" si="4"/>
        <v>1</v>
      </c>
    </row>
    <row r="298" spans="1:5" x14ac:dyDescent="0.3">
      <c r="A298" s="68" t="s">
        <v>5558</v>
      </c>
      <c r="B298" s="68" t="s">
        <v>3572</v>
      </c>
      <c r="C298" s="69" t="s">
        <v>58</v>
      </c>
      <c r="D298" s="68" t="s">
        <v>176</v>
      </c>
      <c r="E298">
        <f t="shared" si="4"/>
        <v>1</v>
      </c>
    </row>
    <row r="299" spans="1:5" x14ac:dyDescent="0.3">
      <c r="A299" s="68" t="s">
        <v>5249</v>
      </c>
      <c r="B299" s="68" t="s">
        <v>3164</v>
      </c>
      <c r="C299" s="69" t="s">
        <v>58</v>
      </c>
      <c r="D299" s="68" t="s">
        <v>176</v>
      </c>
      <c r="E299">
        <f t="shared" si="4"/>
        <v>1</v>
      </c>
    </row>
    <row r="300" spans="1:5" x14ac:dyDescent="0.3">
      <c r="A300" s="68" t="s">
        <v>2924</v>
      </c>
      <c r="B300" s="68" t="s">
        <v>2923</v>
      </c>
      <c r="C300" s="69" t="s">
        <v>58</v>
      </c>
      <c r="D300" s="68" t="s">
        <v>176</v>
      </c>
      <c r="E300">
        <f t="shared" si="4"/>
        <v>1</v>
      </c>
    </row>
    <row r="301" spans="1:5" x14ac:dyDescent="0.3">
      <c r="A301" s="68" t="s">
        <v>6350</v>
      </c>
      <c r="B301" s="68" t="s">
        <v>3306</v>
      </c>
      <c r="C301" s="69" t="s">
        <v>58</v>
      </c>
      <c r="D301" s="68" t="s">
        <v>176</v>
      </c>
      <c r="E301">
        <f t="shared" si="4"/>
        <v>1</v>
      </c>
    </row>
    <row r="302" spans="1:5" x14ac:dyDescent="0.3">
      <c r="A302" s="68" t="s">
        <v>7411</v>
      </c>
      <c r="B302" s="194" t="s">
        <v>7409</v>
      </c>
      <c r="C302" s="157" t="s">
        <v>58</v>
      </c>
      <c r="D302" s="68" t="s">
        <v>176</v>
      </c>
      <c r="E302">
        <f t="shared" si="4"/>
        <v>1</v>
      </c>
    </row>
    <row r="303" spans="1:5" x14ac:dyDescent="0.3">
      <c r="A303" s="68" t="s">
        <v>180</v>
      </c>
      <c r="B303" s="68" t="s">
        <v>177</v>
      </c>
      <c r="C303" s="69" t="s">
        <v>58</v>
      </c>
      <c r="D303" s="68" t="s">
        <v>176</v>
      </c>
      <c r="E303">
        <f t="shared" si="4"/>
        <v>1</v>
      </c>
    </row>
    <row r="304" spans="1:5" x14ac:dyDescent="0.3">
      <c r="A304" s="68" t="s">
        <v>4298</v>
      </c>
      <c r="B304" s="139" t="s">
        <v>2313</v>
      </c>
      <c r="C304" s="69" t="s">
        <v>58</v>
      </c>
      <c r="D304" s="68" t="s">
        <v>176</v>
      </c>
      <c r="E304">
        <f t="shared" si="4"/>
        <v>1</v>
      </c>
    </row>
    <row r="305" spans="1:5" x14ac:dyDescent="0.3">
      <c r="A305" s="68" t="s">
        <v>4640</v>
      </c>
      <c r="B305" s="68" t="s">
        <v>3099</v>
      </c>
      <c r="C305" s="69" t="s">
        <v>58</v>
      </c>
      <c r="D305" s="68" t="s">
        <v>176</v>
      </c>
      <c r="E305">
        <f t="shared" si="4"/>
        <v>1</v>
      </c>
    </row>
    <row r="306" spans="1:5" x14ac:dyDescent="0.3">
      <c r="A306" s="68" t="s">
        <v>6083</v>
      </c>
      <c r="B306" s="68" t="s">
        <v>3272</v>
      </c>
      <c r="C306" s="69" t="s">
        <v>58</v>
      </c>
      <c r="D306" s="68" t="s">
        <v>176</v>
      </c>
      <c r="E306">
        <f t="shared" si="4"/>
        <v>1</v>
      </c>
    </row>
    <row r="307" spans="1:5" x14ac:dyDescent="0.3">
      <c r="A307" s="68" t="s">
        <v>4828</v>
      </c>
      <c r="B307" s="68" t="s">
        <v>2217</v>
      </c>
      <c r="C307" s="69" t="s">
        <v>58</v>
      </c>
      <c r="D307" s="68" t="s">
        <v>176</v>
      </c>
      <c r="E307">
        <f t="shared" si="4"/>
        <v>1</v>
      </c>
    </row>
    <row r="308" spans="1:5" x14ac:dyDescent="0.3">
      <c r="A308" s="68" t="s">
        <v>4607</v>
      </c>
      <c r="B308" s="68" t="s">
        <v>3095</v>
      </c>
      <c r="C308" s="69" t="s">
        <v>58</v>
      </c>
      <c r="D308" s="68" t="s">
        <v>176</v>
      </c>
      <c r="E308">
        <f t="shared" si="4"/>
        <v>1</v>
      </c>
    </row>
    <row r="309" spans="1:5" x14ac:dyDescent="0.3">
      <c r="A309" s="68" t="s">
        <v>2323</v>
      </c>
      <c r="B309" s="68" t="s">
        <v>2321</v>
      </c>
      <c r="C309" s="69" t="s">
        <v>58</v>
      </c>
      <c r="D309" s="68" t="s">
        <v>176</v>
      </c>
      <c r="E309">
        <f t="shared" si="4"/>
        <v>1</v>
      </c>
    </row>
    <row r="310" spans="1:5" x14ac:dyDescent="0.3">
      <c r="A310" s="68" t="s">
        <v>2397</v>
      </c>
      <c r="B310" s="68" t="s">
        <v>2395</v>
      </c>
      <c r="C310" s="69" t="s">
        <v>58</v>
      </c>
      <c r="D310" s="68" t="s">
        <v>176</v>
      </c>
      <c r="E310">
        <f t="shared" si="4"/>
        <v>1</v>
      </c>
    </row>
    <row r="311" spans="1:5" x14ac:dyDescent="0.3">
      <c r="A311" s="68" t="s">
        <v>4151</v>
      </c>
      <c r="B311" s="194" t="s">
        <v>1522</v>
      </c>
      <c r="C311" s="69" t="s">
        <v>58</v>
      </c>
      <c r="D311" s="68" t="s">
        <v>176</v>
      </c>
      <c r="E311">
        <f t="shared" si="4"/>
        <v>1</v>
      </c>
    </row>
    <row r="312" spans="1:5" x14ac:dyDescent="0.3">
      <c r="A312" s="68" t="s">
        <v>1531</v>
      </c>
      <c r="B312" s="68" t="s">
        <v>1529</v>
      </c>
      <c r="C312" s="69" t="s">
        <v>58</v>
      </c>
      <c r="D312" s="68" t="s">
        <v>176</v>
      </c>
      <c r="E312">
        <f t="shared" si="4"/>
        <v>1</v>
      </c>
    </row>
    <row r="313" spans="1:5" x14ac:dyDescent="0.3">
      <c r="A313" s="68" t="s">
        <v>6868</v>
      </c>
      <c r="B313" s="68" t="s">
        <v>3355</v>
      </c>
      <c r="C313" s="69" t="s">
        <v>58</v>
      </c>
      <c r="D313" s="68" t="s">
        <v>176</v>
      </c>
      <c r="E313">
        <f t="shared" si="4"/>
        <v>1</v>
      </c>
    </row>
    <row r="314" spans="1:5" x14ac:dyDescent="0.3">
      <c r="A314" s="68" t="s">
        <v>4168</v>
      </c>
      <c r="B314" s="68" t="s">
        <v>1618</v>
      </c>
      <c r="C314" s="69" t="s">
        <v>58</v>
      </c>
      <c r="D314" s="68" t="s">
        <v>176</v>
      </c>
      <c r="E314">
        <f t="shared" si="4"/>
        <v>1</v>
      </c>
    </row>
    <row r="315" spans="1:5" x14ac:dyDescent="0.3">
      <c r="A315" s="68" t="s">
        <v>4170</v>
      </c>
      <c r="B315" s="68" t="s">
        <v>1624</v>
      </c>
      <c r="C315" s="69" t="s">
        <v>58</v>
      </c>
      <c r="D315" s="68" t="s">
        <v>176</v>
      </c>
      <c r="E315">
        <f t="shared" si="4"/>
        <v>1</v>
      </c>
    </row>
    <row r="316" spans="1:5" x14ac:dyDescent="0.3">
      <c r="A316" s="68" t="s">
        <v>4125</v>
      </c>
      <c r="B316" s="68" t="s">
        <v>1262</v>
      </c>
      <c r="C316" s="69" t="s">
        <v>58</v>
      </c>
      <c r="D316" s="68" t="s">
        <v>176</v>
      </c>
      <c r="E316">
        <f t="shared" si="4"/>
        <v>1</v>
      </c>
    </row>
    <row r="317" spans="1:5" x14ac:dyDescent="0.3">
      <c r="A317" s="68" t="s">
        <v>5919</v>
      </c>
      <c r="B317" s="68" t="s">
        <v>3252</v>
      </c>
      <c r="C317" s="69" t="s">
        <v>58</v>
      </c>
      <c r="D317" s="68" t="s">
        <v>176</v>
      </c>
      <c r="E317">
        <f t="shared" si="4"/>
        <v>1</v>
      </c>
    </row>
    <row r="318" spans="1:5" x14ac:dyDescent="0.3">
      <c r="A318" s="68" t="s">
        <v>6064</v>
      </c>
      <c r="B318" s="68" t="s">
        <v>6060</v>
      </c>
      <c r="C318" s="69" t="s">
        <v>58</v>
      </c>
      <c r="D318" s="68" t="s">
        <v>176</v>
      </c>
      <c r="E318">
        <f t="shared" si="4"/>
        <v>1</v>
      </c>
    </row>
    <row r="319" spans="1:5" x14ac:dyDescent="0.3">
      <c r="A319" s="68" t="s">
        <v>5330</v>
      </c>
      <c r="B319" s="68" t="s">
        <v>3173</v>
      </c>
      <c r="C319" s="69" t="s">
        <v>58</v>
      </c>
      <c r="D319" s="68" t="s">
        <v>176</v>
      </c>
      <c r="E319">
        <f t="shared" si="4"/>
        <v>1</v>
      </c>
    </row>
    <row r="320" spans="1:5" x14ac:dyDescent="0.3">
      <c r="A320" s="68" t="s">
        <v>5165</v>
      </c>
      <c r="B320" s="68" t="s">
        <v>3116</v>
      </c>
      <c r="C320" s="69" t="s">
        <v>58</v>
      </c>
      <c r="D320" s="68" t="s">
        <v>176</v>
      </c>
      <c r="E320">
        <f t="shared" si="4"/>
        <v>1</v>
      </c>
    </row>
    <row r="321" spans="1:5" x14ac:dyDescent="0.3">
      <c r="A321" s="68" t="s">
        <v>4818</v>
      </c>
      <c r="B321" s="68" t="s">
        <v>3508</v>
      </c>
      <c r="C321" s="69" t="s">
        <v>58</v>
      </c>
      <c r="D321" s="68" t="s">
        <v>176</v>
      </c>
      <c r="E321">
        <f t="shared" si="4"/>
        <v>1</v>
      </c>
    </row>
    <row r="322" spans="1:5" x14ac:dyDescent="0.3">
      <c r="A322" s="68" t="s">
        <v>4066</v>
      </c>
      <c r="B322" s="68" t="s">
        <v>988</v>
      </c>
      <c r="C322" s="69" t="s">
        <v>58</v>
      </c>
      <c r="D322" s="68" t="s">
        <v>176</v>
      </c>
      <c r="E322">
        <f t="shared" ref="E322:E385" si="5">COUNTIF(B:B,B322)</f>
        <v>1</v>
      </c>
    </row>
    <row r="323" spans="1:5" x14ac:dyDescent="0.3">
      <c r="A323" s="68" t="s">
        <v>3973</v>
      </c>
      <c r="B323" s="68" t="s">
        <v>561</v>
      </c>
      <c r="C323" s="69" t="s">
        <v>58</v>
      </c>
      <c r="D323" s="68" t="s">
        <v>55</v>
      </c>
      <c r="E323">
        <f t="shared" si="5"/>
        <v>1</v>
      </c>
    </row>
    <row r="324" spans="1:5" x14ac:dyDescent="0.3">
      <c r="A324" s="68" t="s">
        <v>5367</v>
      </c>
      <c r="B324" s="68" t="s">
        <v>3178</v>
      </c>
      <c r="C324" s="69" t="s">
        <v>58</v>
      </c>
      <c r="D324" s="68" t="s">
        <v>176</v>
      </c>
      <c r="E324">
        <f t="shared" si="5"/>
        <v>1</v>
      </c>
    </row>
    <row r="325" spans="1:5" x14ac:dyDescent="0.3">
      <c r="A325" s="68" t="s">
        <v>3976</v>
      </c>
      <c r="B325" s="68" t="s">
        <v>575</v>
      </c>
      <c r="C325" s="69" t="s">
        <v>58</v>
      </c>
      <c r="D325" s="68" t="s">
        <v>176</v>
      </c>
      <c r="E325">
        <f t="shared" si="5"/>
        <v>1</v>
      </c>
    </row>
    <row r="326" spans="1:5" x14ac:dyDescent="0.3">
      <c r="A326" s="68" t="s">
        <v>3980</v>
      </c>
      <c r="B326" s="68" t="s">
        <v>585</v>
      </c>
      <c r="C326" s="69" t="s">
        <v>58</v>
      </c>
      <c r="D326" s="68" t="s">
        <v>176</v>
      </c>
      <c r="E326">
        <f t="shared" si="5"/>
        <v>1</v>
      </c>
    </row>
    <row r="327" spans="1:5" x14ac:dyDescent="0.3">
      <c r="A327" s="68" t="s">
        <v>5415</v>
      </c>
      <c r="B327" s="68" t="s">
        <v>3548</v>
      </c>
      <c r="C327" s="69" t="s">
        <v>58</v>
      </c>
      <c r="D327" s="68" t="s">
        <v>176</v>
      </c>
      <c r="E327">
        <f t="shared" si="5"/>
        <v>1</v>
      </c>
    </row>
    <row r="328" spans="1:5" x14ac:dyDescent="0.3">
      <c r="A328" s="68" t="s">
        <v>3982</v>
      </c>
      <c r="B328" s="68" t="s">
        <v>3463</v>
      </c>
      <c r="C328" s="69" t="s">
        <v>58</v>
      </c>
      <c r="D328" s="68" t="s">
        <v>176</v>
      </c>
      <c r="E328">
        <f t="shared" si="5"/>
        <v>1</v>
      </c>
    </row>
    <row r="329" spans="1:5" x14ac:dyDescent="0.3">
      <c r="A329" s="68" t="s">
        <v>8406</v>
      </c>
      <c r="B329" s="68" t="s">
        <v>8402</v>
      </c>
      <c r="C329" s="157" t="s">
        <v>58</v>
      </c>
      <c r="D329" s="68" t="s">
        <v>176</v>
      </c>
      <c r="E329">
        <f t="shared" si="5"/>
        <v>2</v>
      </c>
    </row>
    <row r="330" spans="1:5" x14ac:dyDescent="0.3">
      <c r="A330" s="68" t="s">
        <v>8406</v>
      </c>
      <c r="B330" s="194" t="s">
        <v>8402</v>
      </c>
      <c r="C330" s="157" t="s">
        <v>58</v>
      </c>
      <c r="D330" s="68" t="s">
        <v>55</v>
      </c>
      <c r="E330">
        <f t="shared" si="5"/>
        <v>2</v>
      </c>
    </row>
    <row r="331" spans="1:5" x14ac:dyDescent="0.3">
      <c r="A331" s="68" t="s">
        <v>7024</v>
      </c>
      <c r="B331" s="68" t="s">
        <v>449</v>
      </c>
      <c r="C331" s="69" t="s">
        <v>58</v>
      </c>
      <c r="D331" s="68" t="s">
        <v>68</v>
      </c>
      <c r="E331">
        <f t="shared" si="5"/>
        <v>1</v>
      </c>
    </row>
    <row r="332" spans="1:5" x14ac:dyDescent="0.3">
      <c r="A332" s="68" t="s">
        <v>447</v>
      </c>
      <c r="B332" s="68" t="s">
        <v>442</v>
      </c>
      <c r="C332" s="69" t="s">
        <v>58</v>
      </c>
      <c r="D332" s="68" t="s">
        <v>176</v>
      </c>
      <c r="E332">
        <f t="shared" si="5"/>
        <v>1</v>
      </c>
    </row>
    <row r="333" spans="1:5" x14ac:dyDescent="0.3">
      <c r="A333" s="68" t="s">
        <v>7026</v>
      </c>
      <c r="B333" s="68" t="s">
        <v>455</v>
      </c>
      <c r="C333" s="69" t="s">
        <v>58</v>
      </c>
      <c r="D333" s="68" t="s">
        <v>176</v>
      </c>
      <c r="E333">
        <f t="shared" si="5"/>
        <v>1</v>
      </c>
    </row>
    <row r="334" spans="1:5" x14ac:dyDescent="0.3">
      <c r="A334" s="68" t="s">
        <v>7028</v>
      </c>
      <c r="B334" s="68" t="s">
        <v>459</v>
      </c>
      <c r="C334" s="69" t="s">
        <v>58</v>
      </c>
      <c r="D334" s="68" t="s">
        <v>176</v>
      </c>
      <c r="E334">
        <f t="shared" si="5"/>
        <v>1</v>
      </c>
    </row>
    <row r="335" spans="1:5" x14ac:dyDescent="0.3">
      <c r="A335" s="68" t="s">
        <v>4468</v>
      </c>
      <c r="B335" s="68" t="s">
        <v>3085</v>
      </c>
      <c r="C335" s="69" t="s">
        <v>58</v>
      </c>
      <c r="D335" s="68" t="s">
        <v>176</v>
      </c>
      <c r="E335">
        <f t="shared" si="5"/>
        <v>1</v>
      </c>
    </row>
    <row r="336" spans="1:5" x14ac:dyDescent="0.3">
      <c r="A336" s="68" t="s">
        <v>4062</v>
      </c>
      <c r="B336" s="68" t="s">
        <v>938</v>
      </c>
      <c r="C336" s="69" t="s">
        <v>58</v>
      </c>
      <c r="D336" s="68" t="s">
        <v>176</v>
      </c>
      <c r="E336">
        <f t="shared" si="5"/>
        <v>1</v>
      </c>
    </row>
    <row r="337" spans="1:5" x14ac:dyDescent="0.3">
      <c r="A337" s="68" t="s">
        <v>4091</v>
      </c>
      <c r="B337" s="68" t="s">
        <v>1187</v>
      </c>
      <c r="C337" s="69" t="s">
        <v>58</v>
      </c>
      <c r="D337" s="68" t="s">
        <v>176</v>
      </c>
      <c r="E337">
        <f t="shared" si="5"/>
        <v>1</v>
      </c>
    </row>
    <row r="338" spans="1:5" x14ac:dyDescent="0.3">
      <c r="A338" s="68" t="s">
        <v>7091</v>
      </c>
      <c r="B338" s="68" t="s">
        <v>3385</v>
      </c>
      <c r="C338" s="69" t="s">
        <v>58</v>
      </c>
      <c r="D338" s="68" t="s">
        <v>176</v>
      </c>
      <c r="E338">
        <f t="shared" si="5"/>
        <v>1</v>
      </c>
    </row>
    <row r="339" spans="1:5" x14ac:dyDescent="0.3">
      <c r="A339" s="68" t="s">
        <v>7202</v>
      </c>
      <c r="B339" s="68" t="s">
        <v>2710</v>
      </c>
      <c r="C339" s="69" t="s">
        <v>58</v>
      </c>
      <c r="D339" s="120" t="s">
        <v>176</v>
      </c>
      <c r="E339">
        <f t="shared" si="5"/>
        <v>1</v>
      </c>
    </row>
    <row r="340" spans="1:5" x14ac:dyDescent="0.3">
      <c r="A340" s="68" t="s">
        <v>4140</v>
      </c>
      <c r="B340" s="68" t="s">
        <v>1432</v>
      </c>
      <c r="C340" s="69" t="s">
        <v>58</v>
      </c>
      <c r="D340" s="68" t="s">
        <v>176</v>
      </c>
      <c r="E340">
        <f t="shared" si="5"/>
        <v>1</v>
      </c>
    </row>
    <row r="341" spans="1:5" x14ac:dyDescent="0.3">
      <c r="A341" s="68" t="s">
        <v>4144</v>
      </c>
      <c r="B341" s="68" t="s">
        <v>1439</v>
      </c>
      <c r="C341" s="69" t="s">
        <v>58</v>
      </c>
      <c r="D341" s="68" t="s">
        <v>176</v>
      </c>
      <c r="E341">
        <f t="shared" si="5"/>
        <v>1</v>
      </c>
    </row>
    <row r="342" spans="1:5" x14ac:dyDescent="0.3">
      <c r="A342" s="68" t="s">
        <v>6165</v>
      </c>
      <c r="B342" s="68" t="s">
        <v>3280</v>
      </c>
      <c r="C342" s="69" t="s">
        <v>58</v>
      </c>
      <c r="D342" s="68" t="s">
        <v>176</v>
      </c>
      <c r="E342">
        <f t="shared" si="5"/>
        <v>1</v>
      </c>
    </row>
    <row r="343" spans="1:5" x14ac:dyDescent="0.3">
      <c r="A343" s="68" t="s">
        <v>5672</v>
      </c>
      <c r="B343" s="68" t="s">
        <v>3221</v>
      </c>
      <c r="C343" s="69" t="s">
        <v>58</v>
      </c>
      <c r="D343" s="68" t="s">
        <v>176</v>
      </c>
      <c r="E343">
        <f t="shared" si="5"/>
        <v>1</v>
      </c>
    </row>
    <row r="344" spans="1:5" x14ac:dyDescent="0.3">
      <c r="A344" s="68" t="s">
        <v>6339</v>
      </c>
      <c r="B344" s="68" t="s">
        <v>2328</v>
      </c>
      <c r="C344" s="69" t="s">
        <v>58</v>
      </c>
      <c r="D344" s="68" t="s">
        <v>176</v>
      </c>
      <c r="E344">
        <f t="shared" si="5"/>
        <v>1</v>
      </c>
    </row>
    <row r="345" spans="1:5" x14ac:dyDescent="0.3">
      <c r="A345" s="68" t="s">
        <v>5908</v>
      </c>
      <c r="B345" s="68" t="s">
        <v>3595</v>
      </c>
      <c r="C345" s="69" t="s">
        <v>58</v>
      </c>
      <c r="D345" s="68" t="s">
        <v>176</v>
      </c>
      <c r="E345">
        <f t="shared" si="5"/>
        <v>1</v>
      </c>
    </row>
    <row r="346" spans="1:5" x14ac:dyDescent="0.3">
      <c r="A346" s="68" t="s">
        <v>4363</v>
      </c>
      <c r="B346" s="68" t="s">
        <v>2787</v>
      </c>
      <c r="C346" s="69" t="s">
        <v>58</v>
      </c>
      <c r="D346" s="68" t="s">
        <v>176</v>
      </c>
      <c r="E346">
        <f t="shared" si="5"/>
        <v>1</v>
      </c>
    </row>
    <row r="347" spans="1:5" x14ac:dyDescent="0.3">
      <c r="A347" s="68" t="s">
        <v>3961</v>
      </c>
      <c r="B347" s="68" t="s">
        <v>492</v>
      </c>
      <c r="C347" s="69" t="s">
        <v>58</v>
      </c>
      <c r="D347" s="68" t="s">
        <v>176</v>
      </c>
      <c r="E347">
        <f t="shared" si="5"/>
        <v>1</v>
      </c>
    </row>
    <row r="348" spans="1:5" x14ac:dyDescent="0.3">
      <c r="A348" s="68" t="s">
        <v>7205</v>
      </c>
      <c r="B348" s="68" t="s">
        <v>7203</v>
      </c>
      <c r="C348" s="69" t="s">
        <v>58</v>
      </c>
      <c r="D348" s="68" t="s">
        <v>176</v>
      </c>
      <c r="E348">
        <f t="shared" si="5"/>
        <v>1</v>
      </c>
    </row>
    <row r="349" spans="1:5" x14ac:dyDescent="0.3">
      <c r="A349" s="68" t="s">
        <v>3963</v>
      </c>
      <c r="B349" s="68" t="s">
        <v>480</v>
      </c>
      <c r="C349" s="69" t="s">
        <v>58</v>
      </c>
      <c r="D349" s="68" t="s">
        <v>176</v>
      </c>
      <c r="E349">
        <f t="shared" si="5"/>
        <v>1</v>
      </c>
    </row>
    <row r="350" spans="1:5" x14ac:dyDescent="0.3">
      <c r="A350" s="68" t="s">
        <v>7209</v>
      </c>
      <c r="B350" s="68" t="s">
        <v>7207</v>
      </c>
      <c r="C350" s="69" t="s">
        <v>58</v>
      </c>
      <c r="D350" s="68" t="s">
        <v>176</v>
      </c>
      <c r="E350">
        <f t="shared" si="5"/>
        <v>1</v>
      </c>
    </row>
    <row r="351" spans="1:5" x14ac:dyDescent="0.3">
      <c r="A351" s="68" t="s">
        <v>3967</v>
      </c>
      <c r="B351" s="68" t="s">
        <v>497</v>
      </c>
      <c r="C351" s="69" t="s">
        <v>58</v>
      </c>
      <c r="D351" s="68" t="s">
        <v>176</v>
      </c>
      <c r="E351">
        <f t="shared" si="5"/>
        <v>1</v>
      </c>
    </row>
    <row r="352" spans="1:5" x14ac:dyDescent="0.3">
      <c r="A352" s="68" t="s">
        <v>3969</v>
      </c>
      <c r="B352" s="68" t="s">
        <v>487</v>
      </c>
      <c r="C352" s="69" t="s">
        <v>58</v>
      </c>
      <c r="D352" s="68" t="s">
        <v>55</v>
      </c>
      <c r="E352">
        <f t="shared" si="5"/>
        <v>1</v>
      </c>
    </row>
    <row r="353" spans="1:5" x14ac:dyDescent="0.3">
      <c r="A353" s="68" t="s">
        <v>4155</v>
      </c>
      <c r="B353" s="68" t="s">
        <v>1541</v>
      </c>
      <c r="C353" s="69" t="s">
        <v>58</v>
      </c>
      <c r="D353" s="68" t="s">
        <v>176</v>
      </c>
      <c r="E353">
        <f t="shared" si="5"/>
        <v>1</v>
      </c>
    </row>
    <row r="354" spans="1:5" x14ac:dyDescent="0.3">
      <c r="A354" s="68" t="s">
        <v>4680</v>
      </c>
      <c r="B354" s="68" t="s">
        <v>3491</v>
      </c>
      <c r="C354" s="69" t="s">
        <v>58</v>
      </c>
      <c r="D354" s="68" t="s">
        <v>176</v>
      </c>
      <c r="E354">
        <f t="shared" si="5"/>
        <v>1</v>
      </c>
    </row>
    <row r="355" spans="1:5" x14ac:dyDescent="0.3">
      <c r="A355" s="68" t="s">
        <v>4683</v>
      </c>
      <c r="B355" s="68" t="s">
        <v>2153</v>
      </c>
      <c r="C355" s="69" t="s">
        <v>58</v>
      </c>
      <c r="D355" s="68" t="s">
        <v>176</v>
      </c>
      <c r="E355">
        <f t="shared" si="5"/>
        <v>1</v>
      </c>
    </row>
    <row r="356" spans="1:5" x14ac:dyDescent="0.3">
      <c r="A356" s="68" t="s">
        <v>4945</v>
      </c>
      <c r="B356" s="68" t="s">
        <v>3514</v>
      </c>
      <c r="C356" s="69" t="s">
        <v>58</v>
      </c>
      <c r="D356" s="68" t="s">
        <v>68</v>
      </c>
      <c r="E356">
        <f t="shared" si="5"/>
        <v>1</v>
      </c>
    </row>
    <row r="357" spans="1:5" x14ac:dyDescent="0.3">
      <c r="A357" s="68" t="s">
        <v>5594</v>
      </c>
      <c r="B357" s="68" t="s">
        <v>3568</v>
      </c>
      <c r="C357" s="69" t="s">
        <v>58</v>
      </c>
      <c r="D357" s="68" t="s">
        <v>176</v>
      </c>
      <c r="E357">
        <f t="shared" si="5"/>
        <v>1</v>
      </c>
    </row>
    <row r="358" spans="1:5" x14ac:dyDescent="0.3">
      <c r="A358" s="68" t="s">
        <v>4686</v>
      </c>
      <c r="B358" s="68" t="s">
        <v>3575</v>
      </c>
      <c r="C358" s="69" t="s">
        <v>58</v>
      </c>
      <c r="D358" s="68" t="s">
        <v>176</v>
      </c>
      <c r="E358">
        <f t="shared" si="5"/>
        <v>1</v>
      </c>
    </row>
    <row r="359" spans="1:5" x14ac:dyDescent="0.3">
      <c r="A359" s="68" t="s">
        <v>4038</v>
      </c>
      <c r="B359" s="68" t="s">
        <v>818</v>
      </c>
      <c r="C359" s="69" t="s">
        <v>58</v>
      </c>
      <c r="D359" s="68" t="s">
        <v>176</v>
      </c>
      <c r="E359">
        <f t="shared" si="5"/>
        <v>1</v>
      </c>
    </row>
    <row r="360" spans="1:5" x14ac:dyDescent="0.3">
      <c r="A360" s="68" t="s">
        <v>4370</v>
      </c>
      <c r="B360" s="68" t="s">
        <v>2846</v>
      </c>
      <c r="C360" s="69" t="s">
        <v>58</v>
      </c>
      <c r="D360" s="68" t="s">
        <v>176</v>
      </c>
      <c r="E360">
        <f t="shared" si="5"/>
        <v>1</v>
      </c>
    </row>
    <row r="361" spans="1:5" x14ac:dyDescent="0.3">
      <c r="A361" s="68" t="s">
        <v>4689</v>
      </c>
      <c r="B361" s="68" t="s">
        <v>3576</v>
      </c>
      <c r="C361" s="69" t="s">
        <v>58</v>
      </c>
      <c r="D361" s="68" t="s">
        <v>176</v>
      </c>
      <c r="E361">
        <f t="shared" si="5"/>
        <v>1</v>
      </c>
    </row>
    <row r="362" spans="1:5" x14ac:dyDescent="0.3">
      <c r="A362" s="68" t="s">
        <v>4037</v>
      </c>
      <c r="B362" s="68" t="s">
        <v>825</v>
      </c>
      <c r="C362" s="69" t="s">
        <v>58</v>
      </c>
      <c r="D362" s="68" t="s">
        <v>176</v>
      </c>
      <c r="E362">
        <f t="shared" si="5"/>
        <v>1</v>
      </c>
    </row>
    <row r="363" spans="1:5" x14ac:dyDescent="0.3">
      <c r="A363" s="68" t="s">
        <v>4012</v>
      </c>
      <c r="B363" s="68" t="s">
        <v>546</v>
      </c>
      <c r="C363" s="69" t="s">
        <v>58</v>
      </c>
      <c r="D363" s="68" t="s">
        <v>176</v>
      </c>
      <c r="E363">
        <f t="shared" si="5"/>
        <v>1</v>
      </c>
    </row>
    <row r="364" spans="1:5" x14ac:dyDescent="0.3">
      <c r="A364" s="68" t="s">
        <v>4692</v>
      </c>
      <c r="B364" s="68" t="s">
        <v>3577</v>
      </c>
      <c r="C364" s="69" t="s">
        <v>58</v>
      </c>
      <c r="D364" s="68" t="s">
        <v>176</v>
      </c>
      <c r="E364">
        <f t="shared" si="5"/>
        <v>1</v>
      </c>
    </row>
    <row r="365" spans="1:5" x14ac:dyDescent="0.3">
      <c r="A365" s="68" t="s">
        <v>4149</v>
      </c>
      <c r="B365" s="68" t="s">
        <v>831</v>
      </c>
      <c r="C365" s="69" t="s">
        <v>58</v>
      </c>
      <c r="D365" s="68" t="s">
        <v>176</v>
      </c>
      <c r="E365">
        <f t="shared" si="5"/>
        <v>1</v>
      </c>
    </row>
    <row r="366" spans="1:5" x14ac:dyDescent="0.3">
      <c r="A366" s="68" t="s">
        <v>4831</v>
      </c>
      <c r="B366" s="194" t="s">
        <v>3119</v>
      </c>
      <c r="C366" s="69" t="s">
        <v>58</v>
      </c>
      <c r="D366" s="68" t="s">
        <v>176</v>
      </c>
      <c r="E366">
        <f t="shared" si="5"/>
        <v>1</v>
      </c>
    </row>
    <row r="367" spans="1:5" x14ac:dyDescent="0.3">
      <c r="A367" s="68" t="s">
        <v>6262</v>
      </c>
      <c r="B367" s="68" t="s">
        <v>3498</v>
      </c>
      <c r="C367" s="69" t="s">
        <v>58</v>
      </c>
      <c r="D367" s="68" t="s">
        <v>176</v>
      </c>
      <c r="E367">
        <f t="shared" si="5"/>
        <v>1</v>
      </c>
    </row>
    <row r="368" spans="1:5" x14ac:dyDescent="0.3">
      <c r="A368" s="68" t="s">
        <v>4146</v>
      </c>
      <c r="B368" s="68" t="s">
        <v>1423</v>
      </c>
      <c r="C368" s="69" t="s">
        <v>58</v>
      </c>
      <c r="D368" s="68" t="s">
        <v>176</v>
      </c>
      <c r="E368">
        <f t="shared" si="5"/>
        <v>1</v>
      </c>
    </row>
    <row r="369" spans="1:5" x14ac:dyDescent="0.3">
      <c r="A369" s="68" t="s">
        <v>4834</v>
      </c>
      <c r="B369" s="68" t="s">
        <v>3511</v>
      </c>
      <c r="C369" s="69" t="s">
        <v>58</v>
      </c>
      <c r="D369" s="68" t="s">
        <v>176</v>
      </c>
      <c r="E369">
        <f t="shared" si="5"/>
        <v>1</v>
      </c>
    </row>
    <row r="370" spans="1:5" x14ac:dyDescent="0.3">
      <c r="A370" s="68" t="s">
        <v>6263</v>
      </c>
      <c r="B370" s="68" t="s">
        <v>3113</v>
      </c>
      <c r="C370" s="69" t="s">
        <v>58</v>
      </c>
      <c r="D370" s="68" t="s">
        <v>176</v>
      </c>
      <c r="E370">
        <f t="shared" si="5"/>
        <v>1</v>
      </c>
    </row>
    <row r="371" spans="1:5" x14ac:dyDescent="0.3">
      <c r="A371" s="68" t="s">
        <v>4414</v>
      </c>
      <c r="B371" s="68" t="s">
        <v>3021</v>
      </c>
      <c r="C371" s="69" t="s">
        <v>58</v>
      </c>
      <c r="D371" s="68" t="s">
        <v>68</v>
      </c>
      <c r="E371">
        <f t="shared" si="5"/>
        <v>1</v>
      </c>
    </row>
    <row r="372" spans="1:5" x14ac:dyDescent="0.3">
      <c r="A372" s="68" t="s">
        <v>1873</v>
      </c>
      <c r="B372" s="68" t="s">
        <v>1871</v>
      </c>
      <c r="C372" s="69" t="s">
        <v>58</v>
      </c>
      <c r="D372" s="68" t="s">
        <v>176</v>
      </c>
      <c r="E372">
        <f t="shared" si="5"/>
        <v>1</v>
      </c>
    </row>
    <row r="373" spans="1:5" x14ac:dyDescent="0.3">
      <c r="A373" s="68" t="s">
        <v>1880</v>
      </c>
      <c r="B373" s="68" t="s">
        <v>1878</v>
      </c>
      <c r="C373" s="69" t="s">
        <v>58</v>
      </c>
      <c r="D373" s="68" t="s">
        <v>68</v>
      </c>
      <c r="E373">
        <f t="shared" si="5"/>
        <v>1</v>
      </c>
    </row>
    <row r="374" spans="1:5" x14ac:dyDescent="0.3">
      <c r="A374" s="68" t="s">
        <v>5116</v>
      </c>
      <c r="B374" s="68" t="s">
        <v>3150</v>
      </c>
      <c r="C374" s="69" t="s">
        <v>58</v>
      </c>
      <c r="D374" s="68" t="s">
        <v>176</v>
      </c>
      <c r="E374">
        <f t="shared" si="5"/>
        <v>2</v>
      </c>
    </row>
    <row r="375" spans="1:5" x14ac:dyDescent="0.3">
      <c r="A375" s="68" t="s">
        <v>4717</v>
      </c>
      <c r="B375" s="194" t="s">
        <v>3150</v>
      </c>
      <c r="C375" s="69" t="s">
        <v>58</v>
      </c>
      <c r="D375" s="68" t="s">
        <v>176</v>
      </c>
      <c r="E375">
        <f t="shared" si="5"/>
        <v>2</v>
      </c>
    </row>
    <row r="376" spans="1:5" x14ac:dyDescent="0.3">
      <c r="A376" s="68" t="s">
        <v>4718</v>
      </c>
      <c r="B376" s="68" t="s">
        <v>4719</v>
      </c>
      <c r="C376" s="69" t="s">
        <v>58</v>
      </c>
      <c r="D376" s="68" t="s">
        <v>176</v>
      </c>
      <c r="E376">
        <f t="shared" si="5"/>
        <v>1</v>
      </c>
    </row>
    <row r="377" spans="1:5" x14ac:dyDescent="0.3">
      <c r="A377" s="68" t="s">
        <v>6024</v>
      </c>
      <c r="B377" s="68" t="s">
        <v>3267</v>
      </c>
      <c r="C377" s="69" t="s">
        <v>58</v>
      </c>
      <c r="D377" s="68" t="s">
        <v>176</v>
      </c>
      <c r="E377">
        <f t="shared" si="5"/>
        <v>1</v>
      </c>
    </row>
    <row r="378" spans="1:5" x14ac:dyDescent="0.3">
      <c r="A378" s="68" t="s">
        <v>1026</v>
      </c>
      <c r="B378" s="68" t="s">
        <v>1024</v>
      </c>
      <c r="C378" s="69" t="s">
        <v>58</v>
      </c>
      <c r="D378" s="68" t="s">
        <v>176</v>
      </c>
      <c r="E378">
        <f t="shared" si="5"/>
        <v>1</v>
      </c>
    </row>
    <row r="379" spans="1:5" x14ac:dyDescent="0.3">
      <c r="A379" s="68" t="s">
        <v>6026</v>
      </c>
      <c r="B379" s="68" t="s">
        <v>3266</v>
      </c>
      <c r="C379" s="69" t="s">
        <v>58</v>
      </c>
      <c r="D379" s="68" t="s">
        <v>176</v>
      </c>
      <c r="E379">
        <f t="shared" si="5"/>
        <v>1</v>
      </c>
    </row>
    <row r="380" spans="1:5" x14ac:dyDescent="0.3">
      <c r="A380" s="68" t="s">
        <v>6132</v>
      </c>
      <c r="B380" s="68" t="s">
        <v>6128</v>
      </c>
      <c r="C380" s="69" t="s">
        <v>58</v>
      </c>
      <c r="D380" s="68" t="s">
        <v>68</v>
      </c>
      <c r="E380">
        <f t="shared" si="5"/>
        <v>1</v>
      </c>
    </row>
    <row r="381" spans="1:5" x14ac:dyDescent="0.3">
      <c r="A381" s="68" t="s">
        <v>7124</v>
      </c>
      <c r="B381" s="68" t="s">
        <v>3387</v>
      </c>
      <c r="C381" s="69" t="s">
        <v>58</v>
      </c>
      <c r="D381" s="68" t="s">
        <v>176</v>
      </c>
      <c r="E381">
        <f t="shared" si="5"/>
        <v>1</v>
      </c>
    </row>
    <row r="382" spans="1:5" x14ac:dyDescent="0.3">
      <c r="A382" s="68" t="s">
        <v>5949</v>
      </c>
      <c r="B382" s="68" t="s">
        <v>3259</v>
      </c>
      <c r="C382" s="157" t="s">
        <v>58</v>
      </c>
      <c r="D382" s="68" t="s">
        <v>176</v>
      </c>
      <c r="E382">
        <f t="shared" si="5"/>
        <v>1</v>
      </c>
    </row>
    <row r="383" spans="1:5" x14ac:dyDescent="0.3">
      <c r="A383" s="68" t="s">
        <v>5421</v>
      </c>
      <c r="B383" s="68" t="s">
        <v>3551</v>
      </c>
      <c r="C383" s="69" t="s">
        <v>58</v>
      </c>
      <c r="D383" s="68" t="s">
        <v>176</v>
      </c>
      <c r="E383">
        <f t="shared" si="5"/>
        <v>1</v>
      </c>
    </row>
    <row r="384" spans="1:5" x14ac:dyDescent="0.3">
      <c r="A384" s="68" t="s">
        <v>4912</v>
      </c>
      <c r="B384" s="68" t="s">
        <v>3126</v>
      </c>
      <c r="C384" s="69" t="s">
        <v>58</v>
      </c>
      <c r="D384" s="68" t="s">
        <v>176</v>
      </c>
      <c r="E384">
        <f t="shared" si="5"/>
        <v>1</v>
      </c>
    </row>
    <row r="385" spans="1:5" x14ac:dyDescent="0.3">
      <c r="A385" s="68" t="s">
        <v>5899</v>
      </c>
      <c r="B385" s="68" t="s">
        <v>3592</v>
      </c>
      <c r="C385" s="69" t="s">
        <v>58</v>
      </c>
      <c r="D385" s="68" t="s">
        <v>176</v>
      </c>
      <c r="E385">
        <f t="shared" si="5"/>
        <v>1</v>
      </c>
    </row>
    <row r="386" spans="1:5" x14ac:dyDescent="0.3">
      <c r="A386" s="68" t="s">
        <v>7468</v>
      </c>
      <c r="B386" s="68" t="s">
        <v>7467</v>
      </c>
      <c r="C386" s="157" t="s">
        <v>58</v>
      </c>
      <c r="D386" s="68" t="s">
        <v>176</v>
      </c>
      <c r="E386">
        <f t="shared" ref="E386:E449" si="6">COUNTIF(B:B,B386)</f>
        <v>1</v>
      </c>
    </row>
    <row r="387" spans="1:5" x14ac:dyDescent="0.3">
      <c r="A387" s="68" t="s">
        <v>6258</v>
      </c>
      <c r="B387" s="68" t="s">
        <v>3418</v>
      </c>
      <c r="C387" s="157" t="s">
        <v>58</v>
      </c>
      <c r="D387" s="68" t="s">
        <v>176</v>
      </c>
      <c r="E387">
        <f t="shared" si="6"/>
        <v>1</v>
      </c>
    </row>
    <row r="388" spans="1:5" x14ac:dyDescent="0.3">
      <c r="A388" s="68" t="s">
        <v>6461</v>
      </c>
      <c r="B388" s="68" t="s">
        <v>3320</v>
      </c>
      <c r="C388" s="69" t="s">
        <v>58</v>
      </c>
      <c r="D388" s="68" t="s">
        <v>176</v>
      </c>
      <c r="E388">
        <f t="shared" si="6"/>
        <v>1</v>
      </c>
    </row>
    <row r="389" spans="1:5" x14ac:dyDescent="0.3">
      <c r="A389" s="68" t="s">
        <v>6467</v>
      </c>
      <c r="B389" s="68" t="s">
        <v>6463</v>
      </c>
      <c r="C389" s="69" t="s">
        <v>58</v>
      </c>
      <c r="D389" s="68" t="s">
        <v>176</v>
      </c>
      <c r="E389">
        <f t="shared" si="6"/>
        <v>1</v>
      </c>
    </row>
    <row r="390" spans="1:5" x14ac:dyDescent="0.3">
      <c r="A390" s="68" t="s">
        <v>6471</v>
      </c>
      <c r="B390" s="68" t="s">
        <v>6468</v>
      </c>
      <c r="C390" s="69" t="s">
        <v>58</v>
      </c>
      <c r="D390" s="68" t="s">
        <v>176</v>
      </c>
      <c r="E390">
        <f t="shared" si="6"/>
        <v>1</v>
      </c>
    </row>
    <row r="391" spans="1:5" x14ac:dyDescent="0.3">
      <c r="A391" s="68" t="s">
        <v>6594</v>
      </c>
      <c r="B391" s="68" t="s">
        <v>6590</v>
      </c>
      <c r="C391" s="69" t="s">
        <v>58</v>
      </c>
      <c r="D391" s="68" t="s">
        <v>68</v>
      </c>
      <c r="E391">
        <f t="shared" si="6"/>
        <v>1</v>
      </c>
    </row>
    <row r="392" spans="1:5" x14ac:dyDescent="0.3">
      <c r="A392" s="68" t="s">
        <v>6908</v>
      </c>
      <c r="B392" s="68" t="s">
        <v>3363</v>
      </c>
      <c r="C392" s="69" t="s">
        <v>58</v>
      </c>
      <c r="D392" s="68" t="s">
        <v>68</v>
      </c>
      <c r="E392">
        <f t="shared" si="6"/>
        <v>1</v>
      </c>
    </row>
    <row r="393" spans="1:5" x14ac:dyDescent="0.3">
      <c r="A393" s="68" t="s">
        <v>7186</v>
      </c>
      <c r="B393" s="68" t="s">
        <v>7182</v>
      </c>
      <c r="C393" s="157" t="s">
        <v>58</v>
      </c>
      <c r="D393" s="68" t="s">
        <v>68</v>
      </c>
      <c r="E393">
        <f t="shared" si="6"/>
        <v>1</v>
      </c>
    </row>
    <row r="394" spans="1:5" x14ac:dyDescent="0.3">
      <c r="A394" s="68" t="s">
        <v>7491</v>
      </c>
      <c r="B394" s="68" t="s">
        <v>7487</v>
      </c>
      <c r="C394" s="157" t="s">
        <v>58</v>
      </c>
      <c r="D394" s="68" t="s">
        <v>176</v>
      </c>
      <c r="E394">
        <f t="shared" si="6"/>
        <v>1</v>
      </c>
    </row>
    <row r="395" spans="1:5" x14ac:dyDescent="0.3">
      <c r="A395" s="68" t="s">
        <v>7498</v>
      </c>
      <c r="B395" s="68" t="s">
        <v>7495</v>
      </c>
      <c r="C395" s="157" t="s">
        <v>58</v>
      </c>
      <c r="D395" s="68" t="s">
        <v>176</v>
      </c>
      <c r="E395">
        <f t="shared" si="6"/>
        <v>1</v>
      </c>
    </row>
    <row r="396" spans="1:5" x14ac:dyDescent="0.3">
      <c r="A396" s="68" t="s">
        <v>7503</v>
      </c>
      <c r="B396" s="68" t="s">
        <v>7499</v>
      </c>
      <c r="C396" s="157" t="s">
        <v>58</v>
      </c>
      <c r="D396" s="68" t="s">
        <v>176</v>
      </c>
      <c r="E396">
        <f t="shared" si="6"/>
        <v>1</v>
      </c>
    </row>
    <row r="397" spans="1:5" x14ac:dyDescent="0.3">
      <c r="A397" s="68" t="s">
        <v>6898</v>
      </c>
      <c r="B397" s="68" t="s">
        <v>3361</v>
      </c>
      <c r="C397" s="69" t="s">
        <v>58</v>
      </c>
      <c r="D397" s="68" t="s">
        <v>176</v>
      </c>
      <c r="E397">
        <f t="shared" si="6"/>
        <v>1</v>
      </c>
    </row>
    <row r="398" spans="1:5" x14ac:dyDescent="0.3">
      <c r="A398" s="68" t="s">
        <v>7788</v>
      </c>
      <c r="B398" s="68" t="s">
        <v>7784</v>
      </c>
      <c r="C398" s="157" t="s">
        <v>58</v>
      </c>
      <c r="D398" s="68" t="s">
        <v>176</v>
      </c>
      <c r="E398">
        <f t="shared" si="6"/>
        <v>1</v>
      </c>
    </row>
    <row r="399" spans="1:5" x14ac:dyDescent="0.3">
      <c r="A399" s="68" t="s">
        <v>7226</v>
      </c>
      <c r="B399" s="68" t="s">
        <v>7223</v>
      </c>
      <c r="C399" s="69" t="s">
        <v>58</v>
      </c>
      <c r="D399" s="68" t="s">
        <v>176</v>
      </c>
      <c r="E399">
        <f t="shared" si="6"/>
        <v>1</v>
      </c>
    </row>
    <row r="400" spans="1:5" x14ac:dyDescent="0.3">
      <c r="A400" s="68" t="s">
        <v>6667</v>
      </c>
      <c r="B400" s="68" t="s">
        <v>6663</v>
      </c>
      <c r="C400" s="69" t="s">
        <v>58</v>
      </c>
      <c r="D400" s="68" t="s">
        <v>176</v>
      </c>
      <c r="E400">
        <f t="shared" si="6"/>
        <v>1</v>
      </c>
    </row>
    <row r="401" spans="1:5" x14ac:dyDescent="0.3">
      <c r="A401" s="68" t="s">
        <v>6673</v>
      </c>
      <c r="B401" s="68" t="s">
        <v>6669</v>
      </c>
      <c r="C401" s="69" t="s">
        <v>58</v>
      </c>
      <c r="D401" s="68" t="s">
        <v>176</v>
      </c>
      <c r="E401">
        <f t="shared" si="6"/>
        <v>1</v>
      </c>
    </row>
    <row r="402" spans="1:5" x14ac:dyDescent="0.3">
      <c r="A402" s="68" t="s">
        <v>6668</v>
      </c>
      <c r="B402" s="68" t="s">
        <v>3335</v>
      </c>
      <c r="C402" s="69" t="s">
        <v>58</v>
      </c>
      <c r="D402" s="68" t="s">
        <v>176</v>
      </c>
      <c r="E402">
        <f t="shared" si="6"/>
        <v>1</v>
      </c>
    </row>
    <row r="403" spans="1:5" x14ac:dyDescent="0.3">
      <c r="A403" s="68" t="s">
        <v>6398</v>
      </c>
      <c r="B403" s="194" t="s">
        <v>6395</v>
      </c>
      <c r="C403" s="69" t="s">
        <v>58</v>
      </c>
      <c r="D403" s="68" t="s">
        <v>176</v>
      </c>
      <c r="E403">
        <f t="shared" si="6"/>
        <v>1</v>
      </c>
    </row>
    <row r="404" spans="1:5" x14ac:dyDescent="0.3">
      <c r="A404" s="68" t="s">
        <v>1904</v>
      </c>
      <c r="B404" s="68" t="s">
        <v>1902</v>
      </c>
      <c r="C404" s="69" t="s">
        <v>58</v>
      </c>
      <c r="D404" s="68" t="s">
        <v>176</v>
      </c>
      <c r="E404">
        <f t="shared" si="6"/>
        <v>1</v>
      </c>
    </row>
    <row r="405" spans="1:5" x14ac:dyDescent="0.3">
      <c r="A405" s="68" t="s">
        <v>7000</v>
      </c>
      <c r="B405" s="68" t="s">
        <v>3376</v>
      </c>
      <c r="C405" s="69" t="s">
        <v>58</v>
      </c>
      <c r="D405" s="68" t="s">
        <v>176</v>
      </c>
      <c r="E405">
        <f t="shared" si="6"/>
        <v>1</v>
      </c>
    </row>
    <row r="406" spans="1:5" x14ac:dyDescent="0.3">
      <c r="A406" s="68" t="s">
        <v>1042</v>
      </c>
      <c r="B406" s="68" t="s">
        <v>1037</v>
      </c>
      <c r="C406" s="69" t="s">
        <v>58</v>
      </c>
      <c r="D406" s="68" t="s">
        <v>176</v>
      </c>
      <c r="E406">
        <f t="shared" si="6"/>
        <v>1</v>
      </c>
    </row>
    <row r="407" spans="1:5" x14ac:dyDescent="0.3">
      <c r="A407" s="68" t="s">
        <v>4005</v>
      </c>
      <c r="B407" s="194" t="s">
        <v>679</v>
      </c>
      <c r="C407" s="69" t="s">
        <v>58</v>
      </c>
      <c r="D407" s="68" t="s">
        <v>68</v>
      </c>
      <c r="E407">
        <f t="shared" si="6"/>
        <v>1</v>
      </c>
    </row>
    <row r="408" spans="1:5" x14ac:dyDescent="0.3">
      <c r="A408" s="68" t="s">
        <v>1049</v>
      </c>
      <c r="B408" s="194" t="s">
        <v>1045</v>
      </c>
      <c r="C408" s="69" t="s">
        <v>58</v>
      </c>
      <c r="D408" s="68" t="s">
        <v>176</v>
      </c>
      <c r="E408">
        <f t="shared" si="6"/>
        <v>1</v>
      </c>
    </row>
    <row r="409" spans="1:5" x14ac:dyDescent="0.3">
      <c r="A409" s="68" t="s">
        <v>1736</v>
      </c>
      <c r="B409" s="68" t="s">
        <v>1731</v>
      </c>
      <c r="C409" s="69" t="s">
        <v>58</v>
      </c>
      <c r="D409" s="68" t="s">
        <v>176</v>
      </c>
      <c r="E409">
        <f t="shared" si="6"/>
        <v>2</v>
      </c>
    </row>
    <row r="410" spans="1:5" x14ac:dyDescent="0.3">
      <c r="A410" s="68" t="s">
        <v>4855</v>
      </c>
      <c r="B410" s="194" t="s">
        <v>1731</v>
      </c>
      <c r="C410" s="69" t="s">
        <v>58</v>
      </c>
      <c r="D410" s="68" t="s">
        <v>68</v>
      </c>
      <c r="E410">
        <f t="shared" si="6"/>
        <v>2</v>
      </c>
    </row>
    <row r="411" spans="1:5" x14ac:dyDescent="0.3">
      <c r="A411" s="68" t="s">
        <v>1740</v>
      </c>
      <c r="B411" s="68" t="s">
        <v>1737</v>
      </c>
      <c r="C411" s="69" t="s">
        <v>58</v>
      </c>
      <c r="D411" s="68" t="s">
        <v>176</v>
      </c>
      <c r="E411">
        <f t="shared" si="6"/>
        <v>2</v>
      </c>
    </row>
    <row r="412" spans="1:5" x14ac:dyDescent="0.3">
      <c r="A412" s="68" t="s">
        <v>4857</v>
      </c>
      <c r="B412" s="194" t="s">
        <v>1737</v>
      </c>
      <c r="C412" s="69" t="s">
        <v>58</v>
      </c>
      <c r="D412" s="68" t="s">
        <v>176</v>
      </c>
      <c r="E412">
        <f t="shared" si="6"/>
        <v>2</v>
      </c>
    </row>
    <row r="413" spans="1:5" x14ac:dyDescent="0.3">
      <c r="A413" s="68" t="s">
        <v>7684</v>
      </c>
      <c r="B413" s="68" t="s">
        <v>7680</v>
      </c>
      <c r="C413" s="157" t="s">
        <v>58</v>
      </c>
      <c r="D413" s="68" t="s">
        <v>176</v>
      </c>
      <c r="E413">
        <f t="shared" si="6"/>
        <v>1</v>
      </c>
    </row>
    <row r="414" spans="1:5" x14ac:dyDescent="0.3">
      <c r="A414" s="68" t="s">
        <v>6649</v>
      </c>
      <c r="B414" s="68" t="s">
        <v>3333</v>
      </c>
      <c r="C414" s="69" t="s">
        <v>58</v>
      </c>
      <c r="D414" s="68" t="s">
        <v>176</v>
      </c>
      <c r="E414">
        <f t="shared" si="6"/>
        <v>1</v>
      </c>
    </row>
    <row r="415" spans="1:5" x14ac:dyDescent="0.3">
      <c r="A415" s="68" t="s">
        <v>6010</v>
      </c>
      <c r="B415" s="68" t="s">
        <v>3265</v>
      </c>
      <c r="C415" s="69" t="s">
        <v>58</v>
      </c>
      <c r="D415" s="68" t="s">
        <v>176</v>
      </c>
      <c r="E415">
        <f t="shared" si="6"/>
        <v>1</v>
      </c>
    </row>
    <row r="416" spans="1:5" x14ac:dyDescent="0.3">
      <c r="A416" s="68" t="s">
        <v>6017</v>
      </c>
      <c r="B416" s="68" t="s">
        <v>6013</v>
      </c>
      <c r="C416" s="69" t="s">
        <v>58</v>
      </c>
      <c r="D416" s="68" t="s">
        <v>176</v>
      </c>
      <c r="E416">
        <f t="shared" si="6"/>
        <v>1</v>
      </c>
    </row>
    <row r="417" spans="1:5" x14ac:dyDescent="0.3">
      <c r="A417" s="68" t="s">
        <v>6402</v>
      </c>
      <c r="B417" s="68" t="s">
        <v>3428</v>
      </c>
      <c r="C417" s="69" t="s">
        <v>58</v>
      </c>
      <c r="D417" s="68" t="s">
        <v>176</v>
      </c>
      <c r="E417">
        <f t="shared" si="6"/>
        <v>1</v>
      </c>
    </row>
    <row r="418" spans="1:5" x14ac:dyDescent="0.3">
      <c r="A418" s="68" t="s">
        <v>6361</v>
      </c>
      <c r="B418" s="68" t="s">
        <v>3307</v>
      </c>
      <c r="C418" s="69" t="s">
        <v>58</v>
      </c>
      <c r="D418" s="68" t="s">
        <v>176</v>
      </c>
      <c r="E418">
        <f t="shared" si="6"/>
        <v>1</v>
      </c>
    </row>
    <row r="419" spans="1:5" x14ac:dyDescent="0.3">
      <c r="A419" s="68" t="s">
        <v>6711</v>
      </c>
      <c r="B419" s="68" t="s">
        <v>6707</v>
      </c>
      <c r="C419" s="69" t="s">
        <v>58</v>
      </c>
      <c r="D419" s="68" t="s">
        <v>176</v>
      </c>
      <c r="E419">
        <f t="shared" si="6"/>
        <v>1</v>
      </c>
    </row>
    <row r="420" spans="1:5" x14ac:dyDescent="0.3">
      <c r="A420" s="68" t="s">
        <v>6715</v>
      </c>
      <c r="B420" s="68" t="s">
        <v>6712</v>
      </c>
      <c r="C420" s="69" t="s">
        <v>58</v>
      </c>
      <c r="D420" s="68" t="s">
        <v>176</v>
      </c>
      <c r="E420">
        <f t="shared" si="6"/>
        <v>1</v>
      </c>
    </row>
    <row r="421" spans="1:5" x14ac:dyDescent="0.3">
      <c r="A421" s="68" t="s">
        <v>7265</v>
      </c>
      <c r="B421" s="68" t="s">
        <v>7261</v>
      </c>
      <c r="C421" s="157" t="s">
        <v>58</v>
      </c>
      <c r="D421" s="68" t="s">
        <v>176</v>
      </c>
      <c r="E421">
        <f t="shared" si="6"/>
        <v>1</v>
      </c>
    </row>
    <row r="422" spans="1:5" x14ac:dyDescent="0.3">
      <c r="A422" s="68" t="s">
        <v>7509</v>
      </c>
      <c r="B422" s="68" t="s">
        <v>7505</v>
      </c>
      <c r="C422" s="157" t="s">
        <v>58</v>
      </c>
      <c r="D422" s="68" t="s">
        <v>68</v>
      </c>
      <c r="E422">
        <f t="shared" si="6"/>
        <v>1</v>
      </c>
    </row>
    <row r="423" spans="1:5" x14ac:dyDescent="0.3">
      <c r="A423" s="68" t="s">
        <v>2896</v>
      </c>
      <c r="B423" s="68" t="s">
        <v>2892</v>
      </c>
      <c r="C423" s="69" t="s">
        <v>58</v>
      </c>
      <c r="D423" s="68" t="s">
        <v>176</v>
      </c>
      <c r="E423">
        <f t="shared" si="6"/>
        <v>1</v>
      </c>
    </row>
    <row r="424" spans="1:5" x14ac:dyDescent="0.3">
      <c r="A424" s="68" t="s">
        <v>2886</v>
      </c>
      <c r="B424" s="68" t="s">
        <v>2885</v>
      </c>
      <c r="C424" s="69" t="s">
        <v>58</v>
      </c>
      <c r="D424" s="68" t="s">
        <v>176</v>
      </c>
      <c r="E424">
        <f t="shared" si="6"/>
        <v>1</v>
      </c>
    </row>
    <row r="425" spans="1:5" x14ac:dyDescent="0.3">
      <c r="A425" s="68" t="s">
        <v>6679</v>
      </c>
      <c r="B425" s="68" t="s">
        <v>3336</v>
      </c>
      <c r="C425" s="69" t="s">
        <v>58</v>
      </c>
      <c r="D425" s="68" t="s">
        <v>68</v>
      </c>
      <c r="E425">
        <f t="shared" si="6"/>
        <v>1</v>
      </c>
    </row>
    <row r="426" spans="1:5" x14ac:dyDescent="0.3">
      <c r="A426" s="68" t="s">
        <v>4851</v>
      </c>
      <c r="B426" s="68" t="s">
        <v>2639</v>
      </c>
      <c r="C426" s="69" t="s">
        <v>58</v>
      </c>
      <c r="D426" s="68" t="s">
        <v>176</v>
      </c>
      <c r="E426">
        <f t="shared" si="6"/>
        <v>1</v>
      </c>
    </row>
    <row r="427" spans="1:5" x14ac:dyDescent="0.3">
      <c r="A427" s="68" t="s">
        <v>5339</v>
      </c>
      <c r="B427" s="68" t="s">
        <v>3175</v>
      </c>
      <c r="C427" s="69" t="s">
        <v>58</v>
      </c>
      <c r="D427" s="68" t="s">
        <v>176</v>
      </c>
      <c r="E427">
        <f t="shared" si="6"/>
        <v>1</v>
      </c>
    </row>
    <row r="428" spans="1:5" x14ac:dyDescent="0.3">
      <c r="A428" s="68" t="s">
        <v>5344</v>
      </c>
      <c r="B428" s="68" t="s">
        <v>3547</v>
      </c>
      <c r="C428" s="69" t="s">
        <v>58</v>
      </c>
      <c r="D428" s="68" t="s">
        <v>176</v>
      </c>
      <c r="E428">
        <f t="shared" si="6"/>
        <v>1</v>
      </c>
    </row>
    <row r="429" spans="1:5" x14ac:dyDescent="0.3">
      <c r="A429" s="68" t="s">
        <v>5617</v>
      </c>
      <c r="B429" s="68" t="s">
        <v>3207</v>
      </c>
      <c r="C429" s="69" t="s">
        <v>58</v>
      </c>
      <c r="D429" s="68" t="s">
        <v>176</v>
      </c>
      <c r="E429">
        <f t="shared" si="6"/>
        <v>1</v>
      </c>
    </row>
    <row r="430" spans="1:5" x14ac:dyDescent="0.3">
      <c r="A430" s="68" t="s">
        <v>7836</v>
      </c>
      <c r="B430" s="68" t="s">
        <v>7833</v>
      </c>
      <c r="C430" s="69" t="s">
        <v>58</v>
      </c>
      <c r="D430" s="68" t="s">
        <v>176</v>
      </c>
      <c r="E430">
        <f t="shared" si="6"/>
        <v>1</v>
      </c>
    </row>
    <row r="431" spans="1:5" x14ac:dyDescent="0.3">
      <c r="A431" s="68" t="s">
        <v>6376</v>
      </c>
      <c r="B431" s="194" t="s">
        <v>3310</v>
      </c>
      <c r="C431" s="69" t="s">
        <v>58</v>
      </c>
      <c r="D431" s="68" t="s">
        <v>176</v>
      </c>
      <c r="E431">
        <f t="shared" si="6"/>
        <v>1</v>
      </c>
    </row>
    <row r="432" spans="1:5" x14ac:dyDescent="0.3">
      <c r="A432" s="68" t="s">
        <v>6380</v>
      </c>
      <c r="B432" s="194" t="s">
        <v>3311</v>
      </c>
      <c r="C432" s="69" t="s">
        <v>58</v>
      </c>
      <c r="D432" s="68" t="s">
        <v>176</v>
      </c>
      <c r="E432">
        <f t="shared" si="6"/>
        <v>1</v>
      </c>
    </row>
    <row r="433" spans="1:5" x14ac:dyDescent="0.3">
      <c r="A433" s="68" t="s">
        <v>6383</v>
      </c>
      <c r="B433" s="120" t="s">
        <v>3309</v>
      </c>
      <c r="C433" s="69" t="s">
        <v>58</v>
      </c>
      <c r="D433" s="68" t="s">
        <v>176</v>
      </c>
      <c r="E433">
        <f t="shared" si="6"/>
        <v>1</v>
      </c>
    </row>
    <row r="434" spans="1:5" x14ac:dyDescent="0.3">
      <c r="A434" s="68" t="s">
        <v>7870</v>
      </c>
      <c r="B434" s="68" t="s">
        <v>7867</v>
      </c>
      <c r="C434" s="175" t="s">
        <v>58</v>
      </c>
      <c r="D434" s="68" t="s">
        <v>176</v>
      </c>
      <c r="E434">
        <f t="shared" si="6"/>
        <v>1</v>
      </c>
    </row>
    <row r="435" spans="1:5" x14ac:dyDescent="0.3">
      <c r="A435" s="68" t="s">
        <v>7840</v>
      </c>
      <c r="B435" s="68" t="s">
        <v>7837</v>
      </c>
      <c r="C435" s="175" t="s">
        <v>58</v>
      </c>
      <c r="D435" s="68" t="s">
        <v>176</v>
      </c>
      <c r="E435">
        <f t="shared" si="6"/>
        <v>1</v>
      </c>
    </row>
    <row r="436" spans="1:5" x14ac:dyDescent="0.3">
      <c r="A436" s="68" t="s">
        <v>6386</v>
      </c>
      <c r="B436" s="194" t="s">
        <v>3312</v>
      </c>
      <c r="C436" s="69" t="s">
        <v>58</v>
      </c>
      <c r="D436" s="68"/>
      <c r="E436">
        <f t="shared" si="6"/>
        <v>1</v>
      </c>
    </row>
    <row r="437" spans="1:5" x14ac:dyDescent="0.3">
      <c r="A437" s="68" t="s">
        <v>6389</v>
      </c>
      <c r="B437" s="194" t="s">
        <v>3313</v>
      </c>
      <c r="C437" s="69" t="s">
        <v>58</v>
      </c>
      <c r="D437" s="68"/>
      <c r="E437">
        <f t="shared" si="6"/>
        <v>1</v>
      </c>
    </row>
    <row r="438" spans="1:5" x14ac:dyDescent="0.3">
      <c r="A438" s="68" t="s">
        <v>6223</v>
      </c>
      <c r="B438" s="68" t="s">
        <v>3048</v>
      </c>
      <c r="C438" s="69" t="s">
        <v>58</v>
      </c>
      <c r="D438" s="68" t="s">
        <v>176</v>
      </c>
      <c r="E438">
        <f t="shared" si="6"/>
        <v>2</v>
      </c>
    </row>
    <row r="439" spans="1:5" x14ac:dyDescent="0.3">
      <c r="A439" s="68" t="s">
        <v>6225</v>
      </c>
      <c r="B439" s="194" t="s">
        <v>3048</v>
      </c>
      <c r="C439" s="69" t="s">
        <v>58</v>
      </c>
      <c r="D439" s="68" t="s">
        <v>176</v>
      </c>
      <c r="E439">
        <f t="shared" si="6"/>
        <v>2</v>
      </c>
    </row>
    <row r="440" spans="1:5" x14ac:dyDescent="0.3">
      <c r="A440" s="68" t="s">
        <v>6227</v>
      </c>
      <c r="B440" s="68" t="s">
        <v>3530</v>
      </c>
      <c r="C440" s="69" t="s">
        <v>58</v>
      </c>
      <c r="D440" s="68" t="s">
        <v>176</v>
      </c>
      <c r="E440">
        <f t="shared" si="6"/>
        <v>1</v>
      </c>
    </row>
    <row r="441" spans="1:5" x14ac:dyDescent="0.3">
      <c r="A441" s="68" t="s">
        <v>5903</v>
      </c>
      <c r="B441" s="68" t="s">
        <v>3250</v>
      </c>
      <c r="C441" s="69" t="s">
        <v>58</v>
      </c>
      <c r="D441" s="68" t="s">
        <v>176</v>
      </c>
      <c r="E441">
        <f t="shared" si="6"/>
        <v>1</v>
      </c>
    </row>
    <row r="442" spans="1:5" x14ac:dyDescent="0.3">
      <c r="A442" s="68" t="s">
        <v>474</v>
      </c>
      <c r="B442" s="68" t="s">
        <v>472</v>
      </c>
      <c r="C442" s="69" t="s">
        <v>58</v>
      </c>
      <c r="D442" s="68" t="s">
        <v>176</v>
      </c>
      <c r="E442">
        <f t="shared" si="6"/>
        <v>1</v>
      </c>
    </row>
    <row r="443" spans="1:5" x14ac:dyDescent="0.3">
      <c r="A443" s="68" t="s">
        <v>6137</v>
      </c>
      <c r="B443" s="68" t="s">
        <v>6133</v>
      </c>
      <c r="C443" s="69" t="s">
        <v>58</v>
      </c>
      <c r="D443" s="68" t="s">
        <v>176</v>
      </c>
      <c r="E443">
        <f t="shared" si="6"/>
        <v>1</v>
      </c>
    </row>
    <row r="444" spans="1:5" x14ac:dyDescent="0.3">
      <c r="A444" s="68" t="s">
        <v>358</v>
      </c>
      <c r="B444" s="68" t="s">
        <v>356</v>
      </c>
      <c r="C444" s="69" t="s">
        <v>58</v>
      </c>
      <c r="D444" s="68" t="s">
        <v>176</v>
      </c>
      <c r="E444">
        <f t="shared" si="6"/>
        <v>1</v>
      </c>
    </row>
    <row r="445" spans="1:5" x14ac:dyDescent="0.3">
      <c r="A445" s="68" t="s">
        <v>2855</v>
      </c>
      <c r="B445" s="68" t="s">
        <v>2851</v>
      </c>
      <c r="C445" s="69" t="s">
        <v>58</v>
      </c>
      <c r="D445" s="68" t="s">
        <v>176</v>
      </c>
      <c r="E445">
        <f t="shared" si="6"/>
        <v>1</v>
      </c>
    </row>
    <row r="446" spans="1:5" x14ac:dyDescent="0.3">
      <c r="A446" s="68" t="s">
        <v>807</v>
      </c>
      <c r="B446" s="68" t="s">
        <v>804</v>
      </c>
      <c r="C446" s="69" t="s">
        <v>58</v>
      </c>
      <c r="D446" s="68" t="s">
        <v>176</v>
      </c>
      <c r="E446">
        <f t="shared" si="6"/>
        <v>1</v>
      </c>
    </row>
    <row r="447" spans="1:5" x14ac:dyDescent="0.3">
      <c r="A447" s="68" t="s">
        <v>7696</v>
      </c>
      <c r="B447" s="194" t="s">
        <v>7693</v>
      </c>
      <c r="C447" s="157" t="s">
        <v>58</v>
      </c>
      <c r="D447" s="68" t="s">
        <v>176</v>
      </c>
      <c r="E447">
        <f t="shared" si="6"/>
        <v>1</v>
      </c>
    </row>
    <row r="448" spans="1:5" x14ac:dyDescent="0.3">
      <c r="A448" s="68" t="s">
        <v>7699</v>
      </c>
      <c r="B448" s="68" t="s">
        <v>7700</v>
      </c>
      <c r="C448" s="157" t="s">
        <v>58</v>
      </c>
      <c r="D448" s="68" t="s">
        <v>176</v>
      </c>
      <c r="E448">
        <f t="shared" si="6"/>
        <v>1</v>
      </c>
    </row>
    <row r="449" spans="1:5" x14ac:dyDescent="0.3">
      <c r="A449" s="68" t="s">
        <v>7706</v>
      </c>
      <c r="B449" s="68" t="s">
        <v>7703</v>
      </c>
      <c r="C449" s="157" t="s">
        <v>58</v>
      </c>
      <c r="D449" s="68" t="s">
        <v>176</v>
      </c>
      <c r="E449">
        <f t="shared" si="6"/>
        <v>1</v>
      </c>
    </row>
    <row r="450" spans="1:5" x14ac:dyDescent="0.3">
      <c r="A450" s="68" t="s">
        <v>7709</v>
      </c>
      <c r="B450" s="194" t="s">
        <v>7707</v>
      </c>
      <c r="C450" s="157" t="s">
        <v>58</v>
      </c>
      <c r="D450" s="68" t="s">
        <v>176</v>
      </c>
      <c r="E450">
        <f t="shared" ref="E450:E513" si="7">COUNTIF(B:B,B450)</f>
        <v>1</v>
      </c>
    </row>
    <row r="451" spans="1:5" x14ac:dyDescent="0.3">
      <c r="A451" s="68" t="s">
        <v>4069</v>
      </c>
      <c r="B451" s="68" t="s">
        <v>1031</v>
      </c>
      <c r="C451" s="69" t="s">
        <v>58</v>
      </c>
      <c r="D451" s="68" t="s">
        <v>176</v>
      </c>
      <c r="E451">
        <f t="shared" si="7"/>
        <v>1</v>
      </c>
    </row>
    <row r="452" spans="1:5" x14ac:dyDescent="0.3">
      <c r="A452" s="68" t="s">
        <v>7527</v>
      </c>
      <c r="B452" s="68" t="s">
        <v>3415</v>
      </c>
      <c r="C452" s="157" t="s">
        <v>58</v>
      </c>
      <c r="D452" s="68" t="s">
        <v>68</v>
      </c>
      <c r="E452">
        <f t="shared" si="7"/>
        <v>1</v>
      </c>
    </row>
    <row r="453" spans="1:5" x14ac:dyDescent="0.3">
      <c r="A453" s="68" t="s">
        <v>5677</v>
      </c>
      <c r="B453" s="68" t="s">
        <v>3222</v>
      </c>
      <c r="C453" s="69" t="s">
        <v>58</v>
      </c>
      <c r="D453" s="68" t="s">
        <v>176</v>
      </c>
      <c r="E453">
        <f t="shared" si="7"/>
        <v>1</v>
      </c>
    </row>
    <row r="454" spans="1:5" x14ac:dyDescent="0.3">
      <c r="A454" s="68" t="s">
        <v>6304</v>
      </c>
      <c r="B454" s="68" t="s">
        <v>3300</v>
      </c>
      <c r="C454" s="69" t="s">
        <v>58</v>
      </c>
      <c r="D454" s="68" t="s">
        <v>176</v>
      </c>
      <c r="E454">
        <f t="shared" si="7"/>
        <v>1</v>
      </c>
    </row>
    <row r="455" spans="1:5" x14ac:dyDescent="0.3">
      <c r="A455" s="68" t="s">
        <v>7714</v>
      </c>
      <c r="B455" s="68" t="s">
        <v>7710</v>
      </c>
      <c r="C455" s="157" t="s">
        <v>58</v>
      </c>
      <c r="D455" s="68" t="s">
        <v>176</v>
      </c>
      <c r="E455">
        <f t="shared" si="7"/>
        <v>1</v>
      </c>
    </row>
    <row r="456" spans="1:5" x14ac:dyDescent="0.3">
      <c r="A456" s="68" t="s">
        <v>7636</v>
      </c>
      <c r="B456" s="68" t="s">
        <v>7632</v>
      </c>
      <c r="C456" s="157" t="s">
        <v>58</v>
      </c>
      <c r="D456" s="68" t="s">
        <v>176</v>
      </c>
      <c r="E456">
        <f t="shared" si="7"/>
        <v>1</v>
      </c>
    </row>
    <row r="457" spans="1:5" x14ac:dyDescent="0.3">
      <c r="A457" s="68" t="s">
        <v>4578</v>
      </c>
      <c r="B457" s="68" t="s">
        <v>3092</v>
      </c>
      <c r="C457" s="69" t="s">
        <v>58</v>
      </c>
      <c r="D457" s="68" t="s">
        <v>176</v>
      </c>
      <c r="E457">
        <f t="shared" si="7"/>
        <v>1</v>
      </c>
    </row>
    <row r="458" spans="1:5" x14ac:dyDescent="0.3">
      <c r="A458" s="68" t="s">
        <v>7189</v>
      </c>
      <c r="B458" s="194" t="s">
        <v>7187</v>
      </c>
      <c r="C458" s="69" t="s">
        <v>58</v>
      </c>
      <c r="D458" s="68" t="s">
        <v>176</v>
      </c>
      <c r="E458">
        <f t="shared" si="7"/>
        <v>1</v>
      </c>
    </row>
    <row r="459" spans="1:5" x14ac:dyDescent="0.3">
      <c r="A459" s="68" t="s">
        <v>5253</v>
      </c>
      <c r="B459" s="194" t="s">
        <v>3539</v>
      </c>
      <c r="C459" s="69" t="s">
        <v>58</v>
      </c>
      <c r="D459" s="68" t="s">
        <v>176</v>
      </c>
      <c r="E459">
        <f t="shared" si="7"/>
        <v>1</v>
      </c>
    </row>
    <row r="460" spans="1:5" x14ac:dyDescent="0.3">
      <c r="A460" s="68" t="s">
        <v>6068</v>
      </c>
      <c r="B460" s="194" t="s">
        <v>3414</v>
      </c>
      <c r="C460" s="69" t="s">
        <v>58</v>
      </c>
      <c r="D460" s="68"/>
      <c r="E460">
        <f t="shared" si="7"/>
        <v>1</v>
      </c>
    </row>
    <row r="461" spans="1:5" x14ac:dyDescent="0.3">
      <c r="A461" s="68" t="s">
        <v>4633</v>
      </c>
      <c r="B461" s="68" t="s">
        <v>3098</v>
      </c>
      <c r="C461" s="69" t="s">
        <v>58</v>
      </c>
      <c r="D461" s="68" t="s">
        <v>68</v>
      </c>
      <c r="E461">
        <f t="shared" si="7"/>
        <v>1</v>
      </c>
    </row>
    <row r="462" spans="1:5" x14ac:dyDescent="0.3">
      <c r="A462" s="68" t="s">
        <v>6742</v>
      </c>
      <c r="B462" s="68" t="s">
        <v>6738</v>
      </c>
      <c r="C462" s="69" t="s">
        <v>58</v>
      </c>
      <c r="D462" s="68" t="s">
        <v>176</v>
      </c>
      <c r="E462">
        <f t="shared" si="7"/>
        <v>1</v>
      </c>
    </row>
    <row r="463" spans="1:5" x14ac:dyDescent="0.3">
      <c r="A463" s="68" t="s">
        <v>4941</v>
      </c>
      <c r="B463" s="68" t="s">
        <v>3128</v>
      </c>
      <c r="C463" s="69" t="s">
        <v>58</v>
      </c>
      <c r="D463" s="68" t="s">
        <v>176</v>
      </c>
      <c r="E463">
        <f t="shared" si="7"/>
        <v>1</v>
      </c>
    </row>
    <row r="464" spans="1:5" x14ac:dyDescent="0.3">
      <c r="A464" s="68" t="s">
        <v>1817</v>
      </c>
      <c r="B464" s="68" t="s">
        <v>1814</v>
      </c>
      <c r="C464" s="69" t="s">
        <v>58</v>
      </c>
      <c r="D464" s="68" t="s">
        <v>176</v>
      </c>
      <c r="E464">
        <f t="shared" si="7"/>
        <v>1</v>
      </c>
    </row>
    <row r="465" spans="1:5" x14ac:dyDescent="0.3">
      <c r="A465" s="68" t="s">
        <v>7455</v>
      </c>
      <c r="B465" s="68" t="s">
        <v>7451</v>
      </c>
      <c r="C465" s="157" t="s">
        <v>58</v>
      </c>
      <c r="D465" s="68" t="s">
        <v>176</v>
      </c>
      <c r="E465">
        <f t="shared" si="7"/>
        <v>1</v>
      </c>
    </row>
    <row r="466" spans="1:5" x14ac:dyDescent="0.3">
      <c r="A466" s="68" t="s">
        <v>2916</v>
      </c>
      <c r="B466" s="68" t="s">
        <v>2912</v>
      </c>
      <c r="C466" s="69" t="s">
        <v>58</v>
      </c>
      <c r="D466" s="68" t="s">
        <v>176</v>
      </c>
      <c r="E466">
        <f t="shared" si="7"/>
        <v>1</v>
      </c>
    </row>
    <row r="467" spans="1:5" x14ac:dyDescent="0.3">
      <c r="A467" s="68" t="s">
        <v>2907</v>
      </c>
      <c r="B467" s="68" t="s">
        <v>2906</v>
      </c>
      <c r="C467" s="69" t="s">
        <v>58</v>
      </c>
      <c r="D467" s="68" t="s">
        <v>176</v>
      </c>
      <c r="E467">
        <f t="shared" si="7"/>
        <v>1</v>
      </c>
    </row>
    <row r="468" spans="1:5" x14ac:dyDescent="0.3">
      <c r="A468" s="68" t="s">
        <v>3915</v>
      </c>
      <c r="B468" s="68" t="s">
        <v>281</v>
      </c>
      <c r="C468" s="69" t="s">
        <v>58</v>
      </c>
      <c r="D468" s="68" t="s">
        <v>176</v>
      </c>
      <c r="E468">
        <f t="shared" si="7"/>
        <v>1</v>
      </c>
    </row>
    <row r="469" spans="1:5" x14ac:dyDescent="0.3">
      <c r="A469" s="68" t="s">
        <v>7073</v>
      </c>
      <c r="B469" s="68" t="s">
        <v>3383</v>
      </c>
      <c r="C469" s="69" t="s">
        <v>58</v>
      </c>
      <c r="D469" s="68" t="s">
        <v>176</v>
      </c>
      <c r="E469">
        <f t="shared" si="7"/>
        <v>1</v>
      </c>
    </row>
    <row r="470" spans="1:5" x14ac:dyDescent="0.3">
      <c r="A470" s="68" t="s">
        <v>7720</v>
      </c>
      <c r="B470" s="68" t="s">
        <v>7716</v>
      </c>
      <c r="C470" s="157" t="s">
        <v>58</v>
      </c>
      <c r="D470" s="68" t="s">
        <v>176</v>
      </c>
      <c r="E470">
        <f t="shared" si="7"/>
        <v>1</v>
      </c>
    </row>
    <row r="471" spans="1:5" x14ac:dyDescent="0.3">
      <c r="A471" s="68" t="s">
        <v>4197</v>
      </c>
      <c r="B471" s="68" t="s">
        <v>1751</v>
      </c>
      <c r="C471" s="69" t="s">
        <v>58</v>
      </c>
      <c r="D471" s="68" t="s">
        <v>176</v>
      </c>
      <c r="E471">
        <f t="shared" si="7"/>
        <v>1</v>
      </c>
    </row>
    <row r="472" spans="1:5" x14ac:dyDescent="0.3">
      <c r="A472" s="68" t="s">
        <v>4200</v>
      </c>
      <c r="B472" s="68" t="s">
        <v>1758</v>
      </c>
      <c r="C472" s="69" t="s">
        <v>58</v>
      </c>
      <c r="D472" s="68" t="s">
        <v>383</v>
      </c>
      <c r="E472">
        <f t="shared" si="7"/>
        <v>1</v>
      </c>
    </row>
    <row r="473" spans="1:5" x14ac:dyDescent="0.3">
      <c r="A473" s="68" t="s">
        <v>5635</v>
      </c>
      <c r="B473" s="68" t="s">
        <v>3212</v>
      </c>
      <c r="C473" s="69" t="s">
        <v>58</v>
      </c>
      <c r="D473" s="68" t="s">
        <v>176</v>
      </c>
      <c r="E473">
        <f t="shared" si="7"/>
        <v>1</v>
      </c>
    </row>
    <row r="474" spans="1:5" x14ac:dyDescent="0.3">
      <c r="A474" s="68" t="s">
        <v>4188</v>
      </c>
      <c r="B474" s="68" t="s">
        <v>1702</v>
      </c>
      <c r="C474" s="69" t="s">
        <v>58</v>
      </c>
      <c r="D474" s="68" t="s">
        <v>68</v>
      </c>
      <c r="E474">
        <f t="shared" si="7"/>
        <v>1</v>
      </c>
    </row>
    <row r="475" spans="1:5" x14ac:dyDescent="0.3">
      <c r="A475" s="68" t="s">
        <v>1693</v>
      </c>
      <c r="B475" s="68" t="s">
        <v>1691</v>
      </c>
      <c r="C475" s="69" t="s">
        <v>58</v>
      </c>
      <c r="D475" s="68" t="s">
        <v>176</v>
      </c>
      <c r="E475">
        <f t="shared" si="7"/>
        <v>1</v>
      </c>
    </row>
    <row r="476" spans="1:5" x14ac:dyDescent="0.3">
      <c r="A476" s="68" t="s">
        <v>1699</v>
      </c>
      <c r="B476" s="68" t="s">
        <v>1697</v>
      </c>
      <c r="C476" s="69" t="s">
        <v>58</v>
      </c>
      <c r="D476" s="68" t="s">
        <v>176</v>
      </c>
      <c r="E476">
        <f t="shared" si="7"/>
        <v>1</v>
      </c>
    </row>
    <row r="477" spans="1:5" x14ac:dyDescent="0.3">
      <c r="A477" s="68" t="s">
        <v>5640</v>
      </c>
      <c r="B477" s="68" t="s">
        <v>3211</v>
      </c>
      <c r="C477" s="69" t="s">
        <v>58</v>
      </c>
      <c r="D477" s="68" t="s">
        <v>176</v>
      </c>
      <c r="E477">
        <f t="shared" si="7"/>
        <v>2</v>
      </c>
    </row>
    <row r="478" spans="1:5" x14ac:dyDescent="0.3">
      <c r="A478" s="68" t="s">
        <v>5640</v>
      </c>
      <c r="B478" s="194" t="s">
        <v>3211</v>
      </c>
      <c r="C478" s="157" t="s">
        <v>58</v>
      </c>
      <c r="D478" s="68" t="s">
        <v>55</v>
      </c>
      <c r="E478">
        <f t="shared" si="7"/>
        <v>2</v>
      </c>
    </row>
    <row r="479" spans="1:5" x14ac:dyDescent="0.3">
      <c r="A479" s="68" t="s">
        <v>3984</v>
      </c>
      <c r="B479" s="68" t="s">
        <v>568</v>
      </c>
      <c r="C479" s="69" t="s">
        <v>58</v>
      </c>
      <c r="D479" s="68" t="s">
        <v>176</v>
      </c>
      <c r="E479">
        <f t="shared" si="7"/>
        <v>1</v>
      </c>
    </row>
    <row r="480" spans="1:5" x14ac:dyDescent="0.3">
      <c r="A480" s="68" t="s">
        <v>4417</v>
      </c>
      <c r="B480" s="68" t="s">
        <v>3400</v>
      </c>
      <c r="C480" s="69" t="s">
        <v>58</v>
      </c>
      <c r="D480" s="68" t="s">
        <v>176</v>
      </c>
      <c r="E480">
        <f t="shared" si="7"/>
        <v>1</v>
      </c>
    </row>
    <row r="481" spans="1:5" x14ac:dyDescent="0.3">
      <c r="A481" s="68" t="s">
        <v>6962</v>
      </c>
      <c r="B481" s="194" t="s">
        <v>6958</v>
      </c>
      <c r="C481" s="119" t="s">
        <v>58</v>
      </c>
      <c r="D481" s="68" t="s">
        <v>68</v>
      </c>
      <c r="E481">
        <f t="shared" si="7"/>
        <v>1</v>
      </c>
    </row>
    <row r="482" spans="1:5" x14ac:dyDescent="0.3">
      <c r="A482" s="68" t="s">
        <v>6964</v>
      </c>
      <c r="B482" s="68" t="s">
        <v>3371</v>
      </c>
      <c r="C482" s="119" t="s">
        <v>58</v>
      </c>
      <c r="D482" s="68" t="s">
        <v>176</v>
      </c>
      <c r="E482">
        <f t="shared" si="7"/>
        <v>1</v>
      </c>
    </row>
    <row r="483" spans="1:5" x14ac:dyDescent="0.3">
      <c r="A483" s="68" t="s">
        <v>5005</v>
      </c>
      <c r="B483" s="68" t="s">
        <v>3134</v>
      </c>
      <c r="C483" s="69" t="s">
        <v>58</v>
      </c>
      <c r="D483" s="68" t="s">
        <v>176</v>
      </c>
      <c r="E483">
        <f t="shared" si="7"/>
        <v>1</v>
      </c>
    </row>
    <row r="484" spans="1:5" x14ac:dyDescent="0.3">
      <c r="A484" s="68" t="s">
        <v>783</v>
      </c>
      <c r="B484" s="68" t="s">
        <v>780</v>
      </c>
      <c r="C484" s="69" t="s">
        <v>58</v>
      </c>
      <c r="D484" s="68" t="s">
        <v>176</v>
      </c>
      <c r="E484">
        <f t="shared" si="7"/>
        <v>1</v>
      </c>
    </row>
    <row r="485" spans="1:5" x14ac:dyDescent="0.3">
      <c r="A485" s="68" t="s">
        <v>2776</v>
      </c>
      <c r="B485" s="68" t="s">
        <v>2775</v>
      </c>
      <c r="C485" s="69" t="s">
        <v>58</v>
      </c>
      <c r="D485" s="68" t="s">
        <v>176</v>
      </c>
      <c r="E485">
        <f t="shared" si="7"/>
        <v>1</v>
      </c>
    </row>
    <row r="486" spans="1:5" x14ac:dyDescent="0.3">
      <c r="A486" s="68" t="s">
        <v>2942</v>
      </c>
      <c r="B486" s="68" t="s">
        <v>2941</v>
      </c>
      <c r="C486" s="69" t="s">
        <v>58</v>
      </c>
      <c r="D486" s="68" t="s">
        <v>176</v>
      </c>
      <c r="E486">
        <f t="shared" si="7"/>
        <v>1</v>
      </c>
    </row>
    <row r="487" spans="1:5" x14ac:dyDescent="0.3">
      <c r="A487" s="68" t="s">
        <v>7318</v>
      </c>
      <c r="B487" s="68" t="s">
        <v>7315</v>
      </c>
      <c r="C487" s="69" t="s">
        <v>58</v>
      </c>
      <c r="D487" s="68" t="s">
        <v>176</v>
      </c>
      <c r="E487">
        <f t="shared" si="7"/>
        <v>1</v>
      </c>
    </row>
    <row r="488" spans="1:5" x14ac:dyDescent="0.3">
      <c r="A488" s="68" t="s">
        <v>4905</v>
      </c>
      <c r="B488" s="68" t="s">
        <v>3512</v>
      </c>
      <c r="C488" s="69" t="s">
        <v>58</v>
      </c>
      <c r="D488" s="68" t="s">
        <v>176</v>
      </c>
      <c r="E488">
        <f t="shared" si="7"/>
        <v>1</v>
      </c>
    </row>
    <row r="489" spans="1:5" x14ac:dyDescent="0.3">
      <c r="A489" s="68" t="s">
        <v>709</v>
      </c>
      <c r="B489" s="68" t="s">
        <v>706</v>
      </c>
      <c r="C489" s="69" t="s">
        <v>58</v>
      </c>
      <c r="D489" s="68" t="s">
        <v>176</v>
      </c>
      <c r="E489">
        <f t="shared" si="7"/>
        <v>1</v>
      </c>
    </row>
    <row r="490" spans="1:5" x14ac:dyDescent="0.3">
      <c r="A490" s="68" t="s">
        <v>4027</v>
      </c>
      <c r="B490" s="68" t="s">
        <v>716</v>
      </c>
      <c r="C490" s="69" t="s">
        <v>58</v>
      </c>
      <c r="D490" s="68" t="s">
        <v>176</v>
      </c>
      <c r="E490">
        <f t="shared" si="7"/>
        <v>1</v>
      </c>
    </row>
    <row r="491" spans="1:5" x14ac:dyDescent="0.3">
      <c r="A491" s="68" t="s">
        <v>4045</v>
      </c>
      <c r="B491" s="68" t="s">
        <v>728</v>
      </c>
      <c r="C491" s="69" t="s">
        <v>58</v>
      </c>
      <c r="D491" s="68" t="s">
        <v>176</v>
      </c>
      <c r="E491">
        <f t="shared" si="7"/>
        <v>1</v>
      </c>
    </row>
    <row r="492" spans="1:5" x14ac:dyDescent="0.3">
      <c r="A492" s="68" t="s">
        <v>6211</v>
      </c>
      <c r="B492" s="68" t="s">
        <v>3288</v>
      </c>
      <c r="C492" s="69" t="s">
        <v>58</v>
      </c>
      <c r="D492" s="68" t="s">
        <v>176</v>
      </c>
      <c r="E492">
        <f t="shared" si="7"/>
        <v>1</v>
      </c>
    </row>
    <row r="493" spans="1:5" x14ac:dyDescent="0.3">
      <c r="A493" s="68" t="s">
        <v>6576</v>
      </c>
      <c r="B493" s="68" t="s">
        <v>3326</v>
      </c>
      <c r="C493" s="69" t="s">
        <v>58</v>
      </c>
      <c r="D493" s="68" t="s">
        <v>176</v>
      </c>
      <c r="E493">
        <f t="shared" si="7"/>
        <v>1</v>
      </c>
    </row>
    <row r="494" spans="1:5" x14ac:dyDescent="0.3">
      <c r="A494" s="163" t="s">
        <v>7323</v>
      </c>
      <c r="B494" s="194" t="s">
        <v>7320</v>
      </c>
      <c r="C494" s="176" t="s">
        <v>58</v>
      </c>
      <c r="D494" s="68" t="s">
        <v>176</v>
      </c>
      <c r="E494">
        <f t="shared" si="7"/>
        <v>1</v>
      </c>
    </row>
    <row r="495" spans="1:5" x14ac:dyDescent="0.3">
      <c r="A495" s="68" t="s">
        <v>4772</v>
      </c>
      <c r="B495" s="68" t="s">
        <v>3499</v>
      </c>
      <c r="C495" s="69" t="s">
        <v>58</v>
      </c>
      <c r="D495" s="68" t="s">
        <v>176</v>
      </c>
      <c r="E495">
        <f t="shared" si="7"/>
        <v>1</v>
      </c>
    </row>
    <row r="496" spans="1:5" x14ac:dyDescent="0.3">
      <c r="A496" s="68" t="s">
        <v>7195</v>
      </c>
      <c r="B496" s="194" t="s">
        <v>7191</v>
      </c>
      <c r="C496" s="69" t="s">
        <v>58</v>
      </c>
      <c r="D496" s="68" t="s">
        <v>55</v>
      </c>
      <c r="E496">
        <f t="shared" si="7"/>
        <v>1</v>
      </c>
    </row>
    <row r="497" spans="1:5" x14ac:dyDescent="0.3">
      <c r="A497" s="163" t="s">
        <v>7196</v>
      </c>
      <c r="B497" s="194" t="s">
        <v>3394</v>
      </c>
      <c r="C497" s="164" t="s">
        <v>58</v>
      </c>
      <c r="D497" s="68" t="s">
        <v>176</v>
      </c>
      <c r="E497">
        <f t="shared" si="7"/>
        <v>1</v>
      </c>
    </row>
    <row r="498" spans="1:5" x14ac:dyDescent="0.3">
      <c r="A498" s="68" t="s">
        <v>6001</v>
      </c>
      <c r="B498" s="68" t="s">
        <v>3263</v>
      </c>
      <c r="C498" s="69" t="s">
        <v>58</v>
      </c>
      <c r="D498" s="68" t="s">
        <v>176</v>
      </c>
      <c r="E498">
        <f t="shared" si="7"/>
        <v>1</v>
      </c>
    </row>
    <row r="499" spans="1:5" x14ac:dyDescent="0.3">
      <c r="A499" s="68" t="s">
        <v>7938</v>
      </c>
      <c r="B499" s="68" t="s">
        <v>7934</v>
      </c>
      <c r="C499" s="69" t="s">
        <v>58</v>
      </c>
      <c r="D499" s="68" t="s">
        <v>68</v>
      </c>
      <c r="E499">
        <f t="shared" si="7"/>
        <v>1</v>
      </c>
    </row>
    <row r="500" spans="1:5" x14ac:dyDescent="0.3">
      <c r="A500" s="68" t="s">
        <v>1019</v>
      </c>
      <c r="B500" s="68" t="s">
        <v>1017</v>
      </c>
      <c r="C500" s="69" t="s">
        <v>58</v>
      </c>
      <c r="D500" s="68" t="s">
        <v>176</v>
      </c>
      <c r="E500">
        <f t="shared" si="7"/>
        <v>1</v>
      </c>
    </row>
    <row r="501" spans="1:5" x14ac:dyDescent="0.3">
      <c r="A501" s="68" t="s">
        <v>1161</v>
      </c>
      <c r="B501" s="68" t="s">
        <v>3079</v>
      </c>
      <c r="C501" s="69" t="s">
        <v>58</v>
      </c>
      <c r="D501" s="68" t="s">
        <v>176</v>
      </c>
      <c r="E501">
        <f t="shared" si="7"/>
        <v>1</v>
      </c>
    </row>
    <row r="502" spans="1:5" x14ac:dyDescent="0.3">
      <c r="A502" s="68" t="s">
        <v>4613</v>
      </c>
      <c r="B502" s="68" t="s">
        <v>3096</v>
      </c>
      <c r="C502" s="69" t="s">
        <v>58</v>
      </c>
      <c r="D502" s="68" t="s">
        <v>176</v>
      </c>
      <c r="E502">
        <f t="shared" si="7"/>
        <v>1</v>
      </c>
    </row>
    <row r="503" spans="1:5" x14ac:dyDescent="0.3">
      <c r="A503" s="68" t="s">
        <v>4892</v>
      </c>
      <c r="B503" s="68" t="s">
        <v>2124</v>
      </c>
      <c r="C503" s="69" t="s">
        <v>58</v>
      </c>
      <c r="D503" s="68" t="s">
        <v>176</v>
      </c>
      <c r="E503">
        <f t="shared" si="7"/>
        <v>1</v>
      </c>
    </row>
    <row r="504" spans="1:5" x14ac:dyDescent="0.3">
      <c r="A504" s="68" t="s">
        <v>8020</v>
      </c>
      <c r="B504" s="68" t="s">
        <v>8017</v>
      </c>
      <c r="C504" s="157" t="s">
        <v>58</v>
      </c>
      <c r="D504" s="68" t="s">
        <v>176</v>
      </c>
      <c r="E504">
        <f t="shared" si="7"/>
        <v>1</v>
      </c>
    </row>
    <row r="505" spans="1:5" x14ac:dyDescent="0.3">
      <c r="A505" s="68" t="s">
        <v>5579</v>
      </c>
      <c r="B505" s="68" t="s">
        <v>3203</v>
      </c>
      <c r="C505" s="69" t="s">
        <v>58</v>
      </c>
      <c r="D505" s="68" t="s">
        <v>176</v>
      </c>
      <c r="E505">
        <f t="shared" si="7"/>
        <v>1</v>
      </c>
    </row>
    <row r="506" spans="1:5" x14ac:dyDescent="0.3">
      <c r="A506" s="68" t="s">
        <v>4071</v>
      </c>
      <c r="B506" s="68" t="s">
        <v>1068</v>
      </c>
      <c r="C506" s="69" t="s">
        <v>58</v>
      </c>
      <c r="D506" s="68" t="s">
        <v>176</v>
      </c>
      <c r="E506">
        <f t="shared" si="7"/>
        <v>1</v>
      </c>
    </row>
    <row r="507" spans="1:5" x14ac:dyDescent="0.3">
      <c r="A507" s="68" t="s">
        <v>5793</v>
      </c>
      <c r="B507" s="68" t="s">
        <v>3238</v>
      </c>
      <c r="C507" s="69" t="s">
        <v>58</v>
      </c>
      <c r="D507" s="68" t="s">
        <v>176</v>
      </c>
      <c r="E507">
        <f t="shared" si="7"/>
        <v>1</v>
      </c>
    </row>
    <row r="508" spans="1:5" x14ac:dyDescent="0.3">
      <c r="A508" s="68" t="s">
        <v>7152</v>
      </c>
      <c r="B508" s="68" t="s">
        <v>3391</v>
      </c>
      <c r="C508" s="69" t="s">
        <v>58</v>
      </c>
      <c r="D508" s="68" t="s">
        <v>176</v>
      </c>
      <c r="E508">
        <f t="shared" si="7"/>
        <v>1</v>
      </c>
    </row>
    <row r="509" spans="1:5" x14ac:dyDescent="0.3">
      <c r="A509" s="68" t="s">
        <v>5786</v>
      </c>
      <c r="B509" s="68" t="s">
        <v>3237</v>
      </c>
      <c r="C509" s="69" t="s">
        <v>58</v>
      </c>
      <c r="D509" s="68" t="s">
        <v>176</v>
      </c>
      <c r="E509">
        <f t="shared" si="7"/>
        <v>1</v>
      </c>
    </row>
    <row r="510" spans="1:5" x14ac:dyDescent="0.3">
      <c r="A510" s="68" t="s">
        <v>4346</v>
      </c>
      <c r="B510" s="68" t="s">
        <v>2619</v>
      </c>
      <c r="C510" s="157" t="s">
        <v>58</v>
      </c>
      <c r="D510" s="68" t="s">
        <v>176</v>
      </c>
      <c r="E510">
        <f t="shared" si="7"/>
        <v>1</v>
      </c>
    </row>
    <row r="511" spans="1:5" x14ac:dyDescent="0.3">
      <c r="A511" s="68" t="s">
        <v>7911</v>
      </c>
      <c r="B511" s="68" t="s">
        <v>7908</v>
      </c>
      <c r="C511" s="157" t="s">
        <v>58</v>
      </c>
      <c r="D511" s="68" t="s">
        <v>176</v>
      </c>
      <c r="E511">
        <f t="shared" si="7"/>
        <v>1</v>
      </c>
    </row>
    <row r="512" spans="1:5" x14ac:dyDescent="0.3">
      <c r="A512" s="68" t="s">
        <v>7672</v>
      </c>
      <c r="B512" s="68" t="s">
        <v>7668</v>
      </c>
      <c r="C512" s="157" t="s">
        <v>58</v>
      </c>
      <c r="D512" s="68" t="s">
        <v>176</v>
      </c>
      <c r="E512">
        <f t="shared" si="7"/>
        <v>1</v>
      </c>
    </row>
    <row r="513" spans="1:5" x14ac:dyDescent="0.3">
      <c r="A513" s="68" t="s">
        <v>6333</v>
      </c>
      <c r="B513" s="68" t="s">
        <v>6329</v>
      </c>
      <c r="C513" s="69" t="s">
        <v>58</v>
      </c>
      <c r="D513" s="68" t="s">
        <v>68</v>
      </c>
      <c r="E513">
        <f t="shared" si="7"/>
        <v>1</v>
      </c>
    </row>
    <row r="514" spans="1:5" x14ac:dyDescent="0.3">
      <c r="A514" s="68" t="s">
        <v>171</v>
      </c>
      <c r="B514" s="68" t="s">
        <v>169</v>
      </c>
      <c r="C514" s="69" t="s">
        <v>58</v>
      </c>
      <c r="D514" s="68" t="s">
        <v>176</v>
      </c>
      <c r="E514">
        <f t="shared" ref="E514:E577" si="8">COUNTIF(B:B,B514)</f>
        <v>1</v>
      </c>
    </row>
    <row r="515" spans="1:5" x14ac:dyDescent="0.3">
      <c r="A515" s="68" t="s">
        <v>6791</v>
      </c>
      <c r="B515" s="68" t="s">
        <v>3430</v>
      </c>
      <c r="C515" s="69" t="s">
        <v>58</v>
      </c>
      <c r="D515" s="68" t="s">
        <v>176</v>
      </c>
      <c r="E515">
        <f t="shared" si="8"/>
        <v>1</v>
      </c>
    </row>
    <row r="516" spans="1:5" x14ac:dyDescent="0.3">
      <c r="A516" s="68" t="s">
        <v>6971</v>
      </c>
      <c r="B516" s="194" t="s">
        <v>6967</v>
      </c>
      <c r="C516" s="69" t="s">
        <v>58</v>
      </c>
      <c r="D516" s="68" t="s">
        <v>176</v>
      </c>
      <c r="E516">
        <f t="shared" si="8"/>
        <v>1</v>
      </c>
    </row>
    <row r="517" spans="1:5" x14ac:dyDescent="0.3">
      <c r="A517" s="68" t="s">
        <v>6973</v>
      </c>
      <c r="B517" s="68" t="s">
        <v>3372</v>
      </c>
      <c r="C517" s="69" t="s">
        <v>58</v>
      </c>
      <c r="D517" s="68" t="s">
        <v>176</v>
      </c>
      <c r="E517">
        <f t="shared" si="8"/>
        <v>1</v>
      </c>
    </row>
    <row r="518" spans="1:5" x14ac:dyDescent="0.3">
      <c r="A518" s="68" t="s">
        <v>7800</v>
      </c>
      <c r="B518" s="68" t="s">
        <v>7796</v>
      </c>
      <c r="C518" s="175" t="s">
        <v>58</v>
      </c>
      <c r="D518" s="68" t="s">
        <v>176</v>
      </c>
      <c r="E518">
        <f t="shared" si="8"/>
        <v>1</v>
      </c>
    </row>
    <row r="519" spans="1:5" x14ac:dyDescent="0.3">
      <c r="A519" s="68" t="s">
        <v>7246</v>
      </c>
      <c r="B519" s="68" t="s">
        <v>7242</v>
      </c>
      <c r="C519" s="157" t="s">
        <v>58</v>
      </c>
      <c r="D519" s="68" t="s">
        <v>176</v>
      </c>
      <c r="E519">
        <f t="shared" si="8"/>
        <v>1</v>
      </c>
    </row>
    <row r="520" spans="1:5" x14ac:dyDescent="0.3">
      <c r="A520" s="68" t="s">
        <v>6104</v>
      </c>
      <c r="B520" s="68" t="s">
        <v>3276</v>
      </c>
      <c r="C520" s="69" t="s">
        <v>58</v>
      </c>
      <c r="D520" s="68" t="s">
        <v>176</v>
      </c>
      <c r="E520">
        <f t="shared" si="8"/>
        <v>1</v>
      </c>
    </row>
    <row r="521" spans="1:5" x14ac:dyDescent="0.3">
      <c r="A521" s="68" t="s">
        <v>6723</v>
      </c>
      <c r="B521" s="68" t="s">
        <v>6720</v>
      </c>
      <c r="C521" s="69" t="s">
        <v>58</v>
      </c>
      <c r="D521" s="68" t="s">
        <v>176</v>
      </c>
      <c r="E521">
        <f t="shared" si="8"/>
        <v>1</v>
      </c>
    </row>
    <row r="522" spans="1:5" x14ac:dyDescent="0.3">
      <c r="A522" s="68" t="s">
        <v>6727</v>
      </c>
      <c r="B522" s="68" t="s">
        <v>6724</v>
      </c>
      <c r="C522" s="69" t="s">
        <v>58</v>
      </c>
      <c r="D522" s="68" t="s">
        <v>176</v>
      </c>
      <c r="E522">
        <f t="shared" si="8"/>
        <v>1</v>
      </c>
    </row>
    <row r="523" spans="1:5" x14ac:dyDescent="0.3">
      <c r="A523" s="68" t="s">
        <v>7566</v>
      </c>
      <c r="B523" s="68" t="s">
        <v>7562</v>
      </c>
      <c r="C523" s="157" t="s">
        <v>58</v>
      </c>
      <c r="D523" s="68" t="s">
        <v>176</v>
      </c>
      <c r="E523">
        <f t="shared" si="8"/>
        <v>1</v>
      </c>
    </row>
    <row r="524" spans="1:5" x14ac:dyDescent="0.3">
      <c r="A524" s="68" t="s">
        <v>1089</v>
      </c>
      <c r="B524" s="68" t="s">
        <v>1087</v>
      </c>
      <c r="C524" s="69" t="s">
        <v>58</v>
      </c>
      <c r="D524" s="68" t="s">
        <v>176</v>
      </c>
      <c r="E524">
        <f t="shared" si="8"/>
        <v>1</v>
      </c>
    </row>
    <row r="525" spans="1:5" x14ac:dyDescent="0.3">
      <c r="A525" s="68" t="s">
        <v>3911</v>
      </c>
      <c r="B525" s="68" t="s">
        <v>1094</v>
      </c>
      <c r="C525" s="69" t="s">
        <v>58</v>
      </c>
      <c r="D525" s="68" t="s">
        <v>176</v>
      </c>
      <c r="E525">
        <f t="shared" si="8"/>
        <v>1</v>
      </c>
    </row>
    <row r="526" spans="1:5" x14ac:dyDescent="0.3">
      <c r="A526" s="68" t="s">
        <v>5348</v>
      </c>
      <c r="B526" s="68" t="s">
        <v>3174</v>
      </c>
      <c r="C526" s="69" t="s">
        <v>58</v>
      </c>
      <c r="D526" s="68" t="s">
        <v>176</v>
      </c>
      <c r="E526">
        <f t="shared" si="8"/>
        <v>1</v>
      </c>
    </row>
    <row r="527" spans="1:5" x14ac:dyDescent="0.3">
      <c r="A527" s="68" t="s">
        <v>6748</v>
      </c>
      <c r="B527" s="68" t="s">
        <v>6744</v>
      </c>
      <c r="C527" s="69" t="s">
        <v>58</v>
      </c>
      <c r="D527" s="68" t="s">
        <v>176</v>
      </c>
      <c r="E527">
        <f t="shared" si="8"/>
        <v>1</v>
      </c>
    </row>
    <row r="528" spans="1:5" x14ac:dyDescent="0.3">
      <c r="A528" s="68" t="s">
        <v>6187</v>
      </c>
      <c r="B528" s="68" t="s">
        <v>3283</v>
      </c>
      <c r="C528" s="69" t="s">
        <v>58</v>
      </c>
      <c r="D528" s="68" t="s">
        <v>176</v>
      </c>
      <c r="E528">
        <f t="shared" si="8"/>
        <v>1</v>
      </c>
    </row>
    <row r="529" spans="1:5" x14ac:dyDescent="0.3">
      <c r="A529" s="68" t="s">
        <v>7146</v>
      </c>
      <c r="B529" s="68" t="s">
        <v>7142</v>
      </c>
      <c r="C529" s="69" t="s">
        <v>58</v>
      </c>
      <c r="D529" s="68" t="s">
        <v>176</v>
      </c>
      <c r="E529">
        <f t="shared" si="8"/>
        <v>1</v>
      </c>
    </row>
    <row r="530" spans="1:5" x14ac:dyDescent="0.3">
      <c r="A530" s="68" t="s">
        <v>8414</v>
      </c>
      <c r="B530" s="68" t="s">
        <v>8397</v>
      </c>
      <c r="C530" s="157" t="s">
        <v>58</v>
      </c>
      <c r="D530" s="68" t="s">
        <v>176</v>
      </c>
      <c r="E530">
        <f t="shared" si="8"/>
        <v>1</v>
      </c>
    </row>
    <row r="531" spans="1:5" x14ac:dyDescent="0.3">
      <c r="A531" s="68" t="s">
        <v>1780</v>
      </c>
      <c r="B531" s="68" t="s">
        <v>1778</v>
      </c>
      <c r="C531" s="69" t="s">
        <v>58</v>
      </c>
      <c r="D531" s="68" t="s">
        <v>176</v>
      </c>
      <c r="E531">
        <f t="shared" si="8"/>
        <v>1</v>
      </c>
    </row>
    <row r="532" spans="1:5" x14ac:dyDescent="0.3">
      <c r="A532" s="68" t="s">
        <v>5584</v>
      </c>
      <c r="B532" s="68" t="s">
        <v>3201</v>
      </c>
      <c r="C532" s="69" t="s">
        <v>58</v>
      </c>
      <c r="D532" s="68" t="s">
        <v>176</v>
      </c>
      <c r="E532">
        <f t="shared" si="8"/>
        <v>1</v>
      </c>
    </row>
    <row r="533" spans="1:5" x14ac:dyDescent="0.3">
      <c r="A533" s="68" t="s">
        <v>6600</v>
      </c>
      <c r="B533" s="68" t="s">
        <v>3328</v>
      </c>
      <c r="C533" s="69" t="s">
        <v>58</v>
      </c>
      <c r="D533" s="68" t="s">
        <v>176</v>
      </c>
      <c r="E533">
        <f t="shared" si="8"/>
        <v>1</v>
      </c>
    </row>
    <row r="534" spans="1:5" x14ac:dyDescent="0.3">
      <c r="A534" s="68" t="s">
        <v>5434</v>
      </c>
      <c r="B534" s="68" t="s">
        <v>3183</v>
      </c>
      <c r="C534" s="69" t="s">
        <v>58</v>
      </c>
      <c r="D534" s="68" t="s">
        <v>176</v>
      </c>
      <c r="E534">
        <f t="shared" si="8"/>
        <v>1</v>
      </c>
    </row>
    <row r="535" spans="1:5" x14ac:dyDescent="0.3">
      <c r="A535" s="68" t="s">
        <v>4703</v>
      </c>
      <c r="B535" s="68" t="s">
        <v>3490</v>
      </c>
      <c r="C535" s="69" t="s">
        <v>58</v>
      </c>
      <c r="D535" s="68" t="s">
        <v>176</v>
      </c>
      <c r="E535">
        <f t="shared" si="8"/>
        <v>1</v>
      </c>
    </row>
    <row r="536" spans="1:5" x14ac:dyDescent="0.3">
      <c r="A536" s="68" t="s">
        <v>5870</v>
      </c>
      <c r="B536" s="68" t="s">
        <v>3249</v>
      </c>
      <c r="C536" s="69" t="s">
        <v>58</v>
      </c>
      <c r="D536" s="68" t="s">
        <v>176</v>
      </c>
      <c r="E536">
        <f t="shared" si="8"/>
        <v>1</v>
      </c>
    </row>
    <row r="537" spans="1:5" x14ac:dyDescent="0.3">
      <c r="A537" s="68" t="s">
        <v>5876</v>
      </c>
      <c r="B537" s="68" t="s">
        <v>3593</v>
      </c>
      <c r="C537" s="69" t="s">
        <v>58</v>
      </c>
      <c r="D537" s="68" t="s">
        <v>176</v>
      </c>
      <c r="E537">
        <f t="shared" si="8"/>
        <v>1</v>
      </c>
    </row>
    <row r="538" spans="1:5" x14ac:dyDescent="0.3">
      <c r="A538" s="68" t="s">
        <v>7733</v>
      </c>
      <c r="B538" s="194" t="s">
        <v>7729</v>
      </c>
      <c r="C538" s="157" t="s">
        <v>58</v>
      </c>
      <c r="D538" s="68" t="s">
        <v>68</v>
      </c>
      <c r="E538">
        <f t="shared" si="8"/>
        <v>1</v>
      </c>
    </row>
    <row r="539" spans="1:5" x14ac:dyDescent="0.3">
      <c r="A539" s="68" t="s">
        <v>7739</v>
      </c>
      <c r="B539" s="68" t="s">
        <v>7736</v>
      </c>
      <c r="C539" s="157" t="s">
        <v>58</v>
      </c>
      <c r="D539" s="68" t="s">
        <v>176</v>
      </c>
      <c r="E539">
        <f t="shared" si="8"/>
        <v>1</v>
      </c>
    </row>
    <row r="540" spans="1:5" x14ac:dyDescent="0.3">
      <c r="A540" s="68" t="s">
        <v>7745</v>
      </c>
      <c r="B540" s="68" t="s">
        <v>7741</v>
      </c>
      <c r="C540" s="157" t="s">
        <v>58</v>
      </c>
      <c r="D540" s="68" t="s">
        <v>176</v>
      </c>
      <c r="E540">
        <f t="shared" si="8"/>
        <v>1</v>
      </c>
    </row>
    <row r="541" spans="1:5" x14ac:dyDescent="0.3">
      <c r="A541" s="68" t="s">
        <v>7751</v>
      </c>
      <c r="B541" s="68" t="s">
        <v>7747</v>
      </c>
      <c r="C541" s="157" t="s">
        <v>58</v>
      </c>
      <c r="D541" s="68" t="s">
        <v>383</v>
      </c>
      <c r="E541">
        <f t="shared" si="8"/>
        <v>1</v>
      </c>
    </row>
    <row r="542" spans="1:5" x14ac:dyDescent="0.3">
      <c r="A542" s="68" t="s">
        <v>6656</v>
      </c>
      <c r="B542" s="194" t="s">
        <v>6652</v>
      </c>
      <c r="C542" s="69" t="s">
        <v>58</v>
      </c>
      <c r="D542" s="68" t="s">
        <v>176</v>
      </c>
      <c r="E542">
        <f t="shared" si="8"/>
        <v>1</v>
      </c>
    </row>
    <row r="543" spans="1:5" x14ac:dyDescent="0.3">
      <c r="A543" s="68" t="s">
        <v>6658</v>
      </c>
      <c r="B543" s="68" t="s">
        <v>3334</v>
      </c>
      <c r="C543" s="69" t="s">
        <v>58</v>
      </c>
      <c r="D543" s="68" t="s">
        <v>176</v>
      </c>
      <c r="E543">
        <f t="shared" si="8"/>
        <v>1</v>
      </c>
    </row>
    <row r="544" spans="1:5" x14ac:dyDescent="0.3">
      <c r="A544" s="68" t="s">
        <v>4484</v>
      </c>
      <c r="B544" s="68" t="s">
        <v>3086</v>
      </c>
      <c r="C544" s="69" t="s">
        <v>58</v>
      </c>
      <c r="D544" s="68" t="s">
        <v>176</v>
      </c>
      <c r="E544">
        <f t="shared" si="8"/>
        <v>2</v>
      </c>
    </row>
    <row r="545" spans="1:5" x14ac:dyDescent="0.3">
      <c r="A545" s="68" t="s">
        <v>5801</v>
      </c>
      <c r="B545" s="194" t="s">
        <v>3086</v>
      </c>
      <c r="C545" s="69" t="s">
        <v>58</v>
      </c>
      <c r="D545" s="68" t="s">
        <v>176</v>
      </c>
      <c r="E545">
        <f t="shared" si="8"/>
        <v>2</v>
      </c>
    </row>
    <row r="546" spans="1:5" x14ac:dyDescent="0.3">
      <c r="A546" s="68" t="s">
        <v>4489</v>
      </c>
      <c r="B546" s="68" t="s">
        <v>3480</v>
      </c>
      <c r="C546" s="69" t="s">
        <v>58</v>
      </c>
      <c r="D546" s="68" t="s">
        <v>176</v>
      </c>
      <c r="E546">
        <f t="shared" si="8"/>
        <v>1</v>
      </c>
    </row>
    <row r="547" spans="1:5" x14ac:dyDescent="0.3">
      <c r="A547" s="68" t="s">
        <v>5332</v>
      </c>
      <c r="B547" s="68" t="s">
        <v>947</v>
      </c>
      <c r="C547" s="69" t="s">
        <v>58</v>
      </c>
      <c r="D547" s="68" t="s">
        <v>176</v>
      </c>
      <c r="E547">
        <f t="shared" si="8"/>
        <v>1</v>
      </c>
    </row>
    <row r="548" spans="1:5" x14ac:dyDescent="0.3">
      <c r="A548" s="68" t="s">
        <v>956</v>
      </c>
      <c r="B548" s="68" t="s">
        <v>953</v>
      </c>
      <c r="C548" s="69" t="s">
        <v>58</v>
      </c>
      <c r="D548" s="68" t="s">
        <v>68</v>
      </c>
      <c r="E548">
        <f t="shared" si="8"/>
        <v>1</v>
      </c>
    </row>
    <row r="549" spans="1:5" x14ac:dyDescent="0.3">
      <c r="A549" s="68" t="s">
        <v>5335</v>
      </c>
      <c r="B549" s="139" t="s">
        <v>959</v>
      </c>
      <c r="C549" s="69" t="s">
        <v>58</v>
      </c>
      <c r="D549" s="68" t="s">
        <v>176</v>
      </c>
      <c r="E549">
        <f t="shared" si="8"/>
        <v>1</v>
      </c>
    </row>
    <row r="550" spans="1:5" x14ac:dyDescent="0.3">
      <c r="A550" s="68" t="s">
        <v>6873</v>
      </c>
      <c r="B550" s="68" t="s">
        <v>3356</v>
      </c>
      <c r="C550" s="69" t="s">
        <v>58</v>
      </c>
      <c r="D550" s="68" t="s">
        <v>176</v>
      </c>
      <c r="E550">
        <f t="shared" si="8"/>
        <v>1</v>
      </c>
    </row>
    <row r="551" spans="1:5" x14ac:dyDescent="0.3">
      <c r="A551" s="68" t="s">
        <v>917</v>
      </c>
      <c r="B551" s="68" t="s">
        <v>914</v>
      </c>
      <c r="C551" s="69" t="s">
        <v>58</v>
      </c>
      <c r="D551" s="68" t="s">
        <v>176</v>
      </c>
      <c r="E551">
        <f t="shared" si="8"/>
        <v>1</v>
      </c>
    </row>
    <row r="552" spans="1:5" x14ac:dyDescent="0.3">
      <c r="A552" s="68" t="s">
        <v>2954</v>
      </c>
      <c r="B552" s="68" t="s">
        <v>2953</v>
      </c>
      <c r="C552" s="69" t="s">
        <v>58</v>
      </c>
      <c r="D552" s="68" t="s">
        <v>176</v>
      </c>
      <c r="E552">
        <f t="shared" si="8"/>
        <v>1</v>
      </c>
    </row>
    <row r="553" spans="1:5" x14ac:dyDescent="0.3">
      <c r="A553" s="68" t="s">
        <v>6411</v>
      </c>
      <c r="B553" s="68" t="s">
        <v>6407</v>
      </c>
      <c r="C553" s="69" t="s">
        <v>58</v>
      </c>
      <c r="D553" s="68" t="s">
        <v>176</v>
      </c>
      <c r="E553">
        <f t="shared" si="8"/>
        <v>1</v>
      </c>
    </row>
    <row r="554" spans="1:5" x14ac:dyDescent="0.3">
      <c r="A554" s="68" t="s">
        <v>6416</v>
      </c>
      <c r="B554" s="68" t="s">
        <v>6413</v>
      </c>
      <c r="C554" s="69" t="s">
        <v>58</v>
      </c>
      <c r="D554" s="68" t="s">
        <v>176</v>
      </c>
      <c r="E554">
        <f t="shared" si="8"/>
        <v>1</v>
      </c>
    </row>
    <row r="555" spans="1:5" x14ac:dyDescent="0.3">
      <c r="A555" s="68" t="s">
        <v>6412</v>
      </c>
      <c r="B555" s="68" t="s">
        <v>6417</v>
      </c>
      <c r="C555" s="69" t="s">
        <v>58</v>
      </c>
      <c r="D555" s="68" t="s">
        <v>176</v>
      </c>
      <c r="E555">
        <f t="shared" si="8"/>
        <v>1</v>
      </c>
    </row>
    <row r="556" spans="1:5" x14ac:dyDescent="0.3">
      <c r="A556" s="68" t="s">
        <v>6425</v>
      </c>
      <c r="B556" s="68" t="s">
        <v>6421</v>
      </c>
      <c r="C556" s="69" t="s">
        <v>58</v>
      </c>
      <c r="D556" s="68" t="s">
        <v>176</v>
      </c>
      <c r="E556">
        <f t="shared" si="8"/>
        <v>1</v>
      </c>
    </row>
    <row r="557" spans="1:5" x14ac:dyDescent="0.3">
      <c r="A557" s="68" t="s">
        <v>7529</v>
      </c>
      <c r="B557" s="68" t="s">
        <v>3419</v>
      </c>
      <c r="C557" s="69" t="s">
        <v>58</v>
      </c>
      <c r="D557" s="68" t="s">
        <v>55</v>
      </c>
      <c r="E557">
        <f t="shared" si="8"/>
        <v>1</v>
      </c>
    </row>
    <row r="558" spans="1:5" x14ac:dyDescent="0.3">
      <c r="A558" s="68" t="s">
        <v>1296</v>
      </c>
      <c r="B558" s="68" t="s">
        <v>1293</v>
      </c>
      <c r="C558" s="69" t="s">
        <v>58</v>
      </c>
      <c r="D558" s="68" t="s">
        <v>176</v>
      </c>
      <c r="E558">
        <f t="shared" si="8"/>
        <v>1</v>
      </c>
    </row>
    <row r="559" spans="1:5" x14ac:dyDescent="0.3">
      <c r="A559" s="68" t="s">
        <v>1303</v>
      </c>
      <c r="B559" s="68" t="s">
        <v>1301</v>
      </c>
      <c r="C559" s="69" t="s">
        <v>58</v>
      </c>
      <c r="D559" s="68" t="s">
        <v>176</v>
      </c>
      <c r="E559">
        <f t="shared" si="8"/>
        <v>1</v>
      </c>
    </row>
    <row r="560" spans="1:5" x14ac:dyDescent="0.3">
      <c r="A560" s="68" t="s">
        <v>7346</v>
      </c>
      <c r="B560" s="68" t="s">
        <v>7342</v>
      </c>
      <c r="C560" s="157" t="s">
        <v>58</v>
      </c>
      <c r="D560" s="68" t="s">
        <v>68</v>
      </c>
      <c r="E560">
        <f t="shared" si="8"/>
        <v>1</v>
      </c>
    </row>
    <row r="561" spans="1:5" x14ac:dyDescent="0.3">
      <c r="A561" s="68" t="s">
        <v>4238</v>
      </c>
      <c r="B561" s="194" t="s">
        <v>3566</v>
      </c>
      <c r="C561" s="69" t="s">
        <v>58</v>
      </c>
      <c r="D561" s="68" t="s">
        <v>68</v>
      </c>
      <c r="E561">
        <f t="shared" si="8"/>
        <v>1</v>
      </c>
    </row>
    <row r="562" spans="1:5" x14ac:dyDescent="0.3">
      <c r="A562" s="68" t="s">
        <v>4240</v>
      </c>
      <c r="B562" s="194" t="s">
        <v>3554</v>
      </c>
      <c r="C562" s="69" t="s">
        <v>58</v>
      </c>
      <c r="D562" s="68" t="s">
        <v>176</v>
      </c>
      <c r="E562">
        <f t="shared" si="8"/>
        <v>1</v>
      </c>
    </row>
    <row r="563" spans="1:5" x14ac:dyDescent="0.3">
      <c r="A563" s="68" t="s">
        <v>1911</v>
      </c>
      <c r="B563" s="68" t="s">
        <v>1909</v>
      </c>
      <c r="C563" s="69" t="s">
        <v>58</v>
      </c>
      <c r="D563" s="68" t="s">
        <v>176</v>
      </c>
      <c r="E563">
        <f t="shared" si="8"/>
        <v>1</v>
      </c>
    </row>
    <row r="564" spans="1:5" x14ac:dyDescent="0.3">
      <c r="A564" s="68" t="s">
        <v>7096</v>
      </c>
      <c r="B564" s="68" t="s">
        <v>3386</v>
      </c>
      <c r="C564" s="69" t="s">
        <v>58</v>
      </c>
      <c r="D564" s="68" t="s">
        <v>176</v>
      </c>
      <c r="E564">
        <f t="shared" si="8"/>
        <v>1</v>
      </c>
    </row>
    <row r="565" spans="1:5" x14ac:dyDescent="0.3">
      <c r="A565" s="68" t="s">
        <v>6216</v>
      </c>
      <c r="B565" s="68" t="s">
        <v>3289</v>
      </c>
      <c r="C565" s="69" t="s">
        <v>58</v>
      </c>
      <c r="D565" s="68" t="s">
        <v>176</v>
      </c>
      <c r="E565">
        <f t="shared" si="8"/>
        <v>1</v>
      </c>
    </row>
    <row r="566" spans="1:5" x14ac:dyDescent="0.3">
      <c r="A566" s="68" t="s">
        <v>4583</v>
      </c>
      <c r="B566" s="68" t="s">
        <v>3403</v>
      </c>
      <c r="C566" s="69" t="s">
        <v>58</v>
      </c>
      <c r="D566" s="68" t="s">
        <v>176</v>
      </c>
      <c r="E566">
        <f t="shared" si="8"/>
        <v>1</v>
      </c>
    </row>
    <row r="567" spans="1:5" x14ac:dyDescent="0.3">
      <c r="A567" s="68" t="s">
        <v>6811</v>
      </c>
      <c r="B567" s="68" t="s">
        <v>3431</v>
      </c>
      <c r="C567" s="69" t="s">
        <v>58</v>
      </c>
      <c r="D567" s="68" t="s">
        <v>176</v>
      </c>
      <c r="E567">
        <f t="shared" si="8"/>
        <v>1</v>
      </c>
    </row>
    <row r="568" spans="1:5" x14ac:dyDescent="0.3">
      <c r="A568" s="68" t="s">
        <v>842</v>
      </c>
      <c r="B568" s="68" t="s">
        <v>839</v>
      </c>
      <c r="C568" s="69" t="s">
        <v>58</v>
      </c>
      <c r="D568" s="68" t="s">
        <v>176</v>
      </c>
      <c r="E568">
        <f t="shared" si="8"/>
        <v>3</v>
      </c>
    </row>
    <row r="569" spans="1:5" x14ac:dyDescent="0.3">
      <c r="A569" s="68" t="s">
        <v>7368</v>
      </c>
      <c r="B569" s="194" t="s">
        <v>839</v>
      </c>
      <c r="C569" s="69" t="s">
        <v>58</v>
      </c>
      <c r="D569" s="68" t="s">
        <v>176</v>
      </c>
      <c r="E569">
        <f t="shared" si="8"/>
        <v>3</v>
      </c>
    </row>
    <row r="570" spans="1:5" x14ac:dyDescent="0.3">
      <c r="A570" s="68" t="s">
        <v>7371</v>
      </c>
      <c r="B570" s="194" t="s">
        <v>839</v>
      </c>
      <c r="C570" s="69" t="s">
        <v>58</v>
      </c>
      <c r="D570" s="68" t="s">
        <v>176</v>
      </c>
      <c r="E570">
        <f t="shared" si="8"/>
        <v>3</v>
      </c>
    </row>
    <row r="571" spans="1:5" x14ac:dyDescent="0.3">
      <c r="A571" s="68" t="s">
        <v>4964</v>
      </c>
      <c r="B571" s="68" t="s">
        <v>3132</v>
      </c>
      <c r="C571" s="69" t="s">
        <v>58</v>
      </c>
      <c r="D571" s="68" t="s">
        <v>176</v>
      </c>
      <c r="E571">
        <f t="shared" si="8"/>
        <v>1</v>
      </c>
    </row>
    <row r="572" spans="1:5" x14ac:dyDescent="0.3">
      <c r="A572" s="68" t="s">
        <v>4029</v>
      </c>
      <c r="B572" s="68" t="s">
        <v>658</v>
      </c>
      <c r="C572" s="69" t="s">
        <v>58</v>
      </c>
      <c r="D572" s="68" t="s">
        <v>176</v>
      </c>
      <c r="E572">
        <f t="shared" si="8"/>
        <v>1</v>
      </c>
    </row>
    <row r="573" spans="1:5" x14ac:dyDescent="0.3">
      <c r="A573" s="68" t="s">
        <v>4031</v>
      </c>
      <c r="B573" s="68" t="s">
        <v>664</v>
      </c>
      <c r="C573" s="69" t="s">
        <v>58</v>
      </c>
      <c r="D573" s="68" t="s">
        <v>176</v>
      </c>
      <c r="E573">
        <f t="shared" si="8"/>
        <v>1</v>
      </c>
    </row>
    <row r="574" spans="1:5" x14ac:dyDescent="0.3">
      <c r="A574" s="68" t="s">
        <v>4034</v>
      </c>
      <c r="B574" s="68" t="s">
        <v>671</v>
      </c>
      <c r="C574" s="69" t="s">
        <v>58</v>
      </c>
      <c r="D574" s="68" t="s">
        <v>176</v>
      </c>
      <c r="E574">
        <f t="shared" si="8"/>
        <v>1</v>
      </c>
    </row>
    <row r="575" spans="1:5" x14ac:dyDescent="0.3">
      <c r="A575" s="68" t="s">
        <v>6173</v>
      </c>
      <c r="B575" s="68" t="s">
        <v>3281</v>
      </c>
      <c r="C575" s="69" t="s">
        <v>58</v>
      </c>
      <c r="D575" s="68" t="s">
        <v>176</v>
      </c>
      <c r="E575">
        <f t="shared" si="8"/>
        <v>1</v>
      </c>
    </row>
    <row r="576" spans="1:5" x14ac:dyDescent="0.3">
      <c r="A576" s="68" t="s">
        <v>5647</v>
      </c>
      <c r="B576" s="68" t="s">
        <v>3217</v>
      </c>
      <c r="C576" s="69" t="s">
        <v>58</v>
      </c>
      <c r="D576" s="68" t="s">
        <v>68</v>
      </c>
      <c r="E576">
        <f t="shared" si="8"/>
        <v>1</v>
      </c>
    </row>
    <row r="577" spans="1:5" x14ac:dyDescent="0.3">
      <c r="A577" s="68" t="s">
        <v>6833</v>
      </c>
      <c r="B577" s="68" t="s">
        <v>3349</v>
      </c>
      <c r="C577" s="69" t="s">
        <v>58</v>
      </c>
      <c r="D577" s="68" t="s">
        <v>176</v>
      </c>
      <c r="E577">
        <f t="shared" si="8"/>
        <v>1</v>
      </c>
    </row>
    <row r="578" spans="1:5" x14ac:dyDescent="0.3">
      <c r="A578" s="68" t="s">
        <v>1218</v>
      </c>
      <c r="B578" s="68" t="s">
        <v>1215</v>
      </c>
      <c r="C578" s="69" t="s">
        <v>58</v>
      </c>
      <c r="D578" s="68" t="s">
        <v>176</v>
      </c>
      <c r="E578">
        <f t="shared" ref="E578:E641" si="9">COUNTIF(B:B,B578)</f>
        <v>1</v>
      </c>
    </row>
    <row r="579" spans="1:5" x14ac:dyDescent="0.3">
      <c r="A579" s="68" t="s">
        <v>1226</v>
      </c>
      <c r="B579" s="68" t="s">
        <v>1222</v>
      </c>
      <c r="C579" s="69" t="s">
        <v>58</v>
      </c>
      <c r="D579" s="68" t="s">
        <v>176</v>
      </c>
      <c r="E579">
        <f t="shared" si="9"/>
        <v>1</v>
      </c>
    </row>
    <row r="580" spans="1:5" x14ac:dyDescent="0.3">
      <c r="A580" s="68" t="s">
        <v>7005</v>
      </c>
      <c r="B580" s="68" t="s">
        <v>7002</v>
      </c>
      <c r="C580" s="69" t="s">
        <v>58</v>
      </c>
      <c r="D580" s="68" t="s">
        <v>176</v>
      </c>
      <c r="E580">
        <f t="shared" si="9"/>
        <v>1</v>
      </c>
    </row>
    <row r="581" spans="1:5" x14ac:dyDescent="0.3">
      <c r="A581" s="68" t="s">
        <v>5729</v>
      </c>
      <c r="B581" s="68" t="s">
        <v>3230</v>
      </c>
      <c r="C581" s="69" t="s">
        <v>58</v>
      </c>
      <c r="D581" s="68" t="s">
        <v>176</v>
      </c>
      <c r="E581">
        <f t="shared" si="9"/>
        <v>1</v>
      </c>
    </row>
    <row r="582" spans="1:5" x14ac:dyDescent="0.3">
      <c r="A582" s="68" t="s">
        <v>7009</v>
      </c>
      <c r="B582" s="68" t="s">
        <v>7006</v>
      </c>
      <c r="C582" s="69" t="s">
        <v>58</v>
      </c>
      <c r="D582" s="68" t="s">
        <v>176</v>
      </c>
      <c r="E582">
        <f t="shared" si="9"/>
        <v>1</v>
      </c>
    </row>
    <row r="583" spans="1:5" x14ac:dyDescent="0.3">
      <c r="A583" s="68" t="s">
        <v>1334</v>
      </c>
      <c r="B583" s="68" t="s">
        <v>1332</v>
      </c>
      <c r="C583" s="69" t="s">
        <v>58</v>
      </c>
      <c r="D583" s="68" t="s">
        <v>68</v>
      </c>
      <c r="E583">
        <f t="shared" si="9"/>
        <v>1</v>
      </c>
    </row>
    <row r="584" spans="1:5" x14ac:dyDescent="0.3">
      <c r="A584" s="68" t="s">
        <v>4117</v>
      </c>
      <c r="B584" s="68" t="s">
        <v>2368</v>
      </c>
      <c r="C584" s="69" t="s">
        <v>58</v>
      </c>
      <c r="D584" s="68" t="s">
        <v>176</v>
      </c>
      <c r="E584">
        <f t="shared" si="9"/>
        <v>1</v>
      </c>
    </row>
    <row r="585" spans="1:5" x14ac:dyDescent="0.3">
      <c r="A585" s="68" t="s">
        <v>4119</v>
      </c>
      <c r="B585" s="68" t="s">
        <v>2364</v>
      </c>
      <c r="C585" s="69" t="s">
        <v>58</v>
      </c>
      <c r="D585" s="68" t="s">
        <v>176</v>
      </c>
      <c r="E585">
        <f t="shared" si="9"/>
        <v>1</v>
      </c>
    </row>
    <row r="586" spans="1:5" x14ac:dyDescent="0.3">
      <c r="A586" s="68" t="s">
        <v>2813</v>
      </c>
      <c r="B586" s="68" t="s">
        <v>2812</v>
      </c>
      <c r="C586" s="69" t="s">
        <v>58</v>
      </c>
      <c r="D586" s="68" t="s">
        <v>176</v>
      </c>
      <c r="E586">
        <f t="shared" si="9"/>
        <v>1</v>
      </c>
    </row>
    <row r="587" spans="1:5" x14ac:dyDescent="0.3">
      <c r="A587" s="68" t="s">
        <v>7775</v>
      </c>
      <c r="B587" s="68" t="s">
        <v>7771</v>
      </c>
      <c r="C587" s="157" t="s">
        <v>58</v>
      </c>
      <c r="D587" s="68" t="s">
        <v>176</v>
      </c>
      <c r="E587">
        <f t="shared" si="9"/>
        <v>1</v>
      </c>
    </row>
    <row r="588" spans="1:5" x14ac:dyDescent="0.3">
      <c r="A588" s="68" t="s">
        <v>5547</v>
      </c>
      <c r="B588" s="68" t="s">
        <v>3198</v>
      </c>
      <c r="C588" s="69" t="s">
        <v>58</v>
      </c>
      <c r="D588" s="68" t="s">
        <v>176</v>
      </c>
      <c r="E588">
        <f t="shared" si="9"/>
        <v>1</v>
      </c>
    </row>
    <row r="589" spans="1:5" x14ac:dyDescent="0.3">
      <c r="A589" s="68" t="s">
        <v>4449</v>
      </c>
      <c r="B589" s="68" t="s">
        <v>3475</v>
      </c>
      <c r="C589" s="69" t="s">
        <v>58</v>
      </c>
      <c r="D589" s="68" t="s">
        <v>176</v>
      </c>
      <c r="E589">
        <f t="shared" si="9"/>
        <v>1</v>
      </c>
    </row>
    <row r="590" spans="1:5" x14ac:dyDescent="0.3">
      <c r="A590" s="68" t="s">
        <v>4451</v>
      </c>
      <c r="B590" s="68" t="s">
        <v>3082</v>
      </c>
      <c r="C590" s="69" t="s">
        <v>58</v>
      </c>
      <c r="D590" s="68" t="s">
        <v>176</v>
      </c>
      <c r="E590">
        <f t="shared" si="9"/>
        <v>1</v>
      </c>
    </row>
    <row r="591" spans="1:5" x14ac:dyDescent="0.3">
      <c r="A591" s="68" t="s">
        <v>5124</v>
      </c>
      <c r="B591" s="68" t="s">
        <v>3528</v>
      </c>
      <c r="C591" s="69" t="s">
        <v>58</v>
      </c>
      <c r="D591" s="68" t="s">
        <v>176</v>
      </c>
      <c r="E591">
        <f t="shared" si="9"/>
        <v>1</v>
      </c>
    </row>
    <row r="592" spans="1:5" x14ac:dyDescent="0.3">
      <c r="A592" s="68" t="s">
        <v>4208</v>
      </c>
      <c r="B592" s="194" t="s">
        <v>1229</v>
      </c>
      <c r="C592" s="69" t="s">
        <v>58</v>
      </c>
      <c r="D592" s="68" t="s">
        <v>176</v>
      </c>
      <c r="E592">
        <f t="shared" si="9"/>
        <v>1</v>
      </c>
    </row>
    <row r="593" spans="1:5" x14ac:dyDescent="0.3">
      <c r="A593" s="68" t="s">
        <v>4428</v>
      </c>
      <c r="B593" s="68" t="s">
        <v>3472</v>
      </c>
      <c r="C593" s="69" t="s">
        <v>58</v>
      </c>
      <c r="D593" s="68" t="s">
        <v>176</v>
      </c>
      <c r="E593">
        <f t="shared" si="9"/>
        <v>1</v>
      </c>
    </row>
    <row r="594" spans="1:5" x14ac:dyDescent="0.3">
      <c r="A594" s="68" t="s">
        <v>1174</v>
      </c>
      <c r="B594" s="68" t="s">
        <v>1172</v>
      </c>
      <c r="C594" s="69" t="s">
        <v>58</v>
      </c>
      <c r="D594" s="68" t="s">
        <v>176</v>
      </c>
      <c r="E594">
        <f t="shared" si="9"/>
        <v>2</v>
      </c>
    </row>
    <row r="595" spans="1:5" x14ac:dyDescent="0.3">
      <c r="A595" s="68" t="s">
        <v>1174</v>
      </c>
      <c r="B595" s="194" t="s">
        <v>1172</v>
      </c>
      <c r="C595" s="69" t="s">
        <v>58</v>
      </c>
      <c r="D595" s="68" t="s">
        <v>68</v>
      </c>
      <c r="E595">
        <f t="shared" si="9"/>
        <v>2</v>
      </c>
    </row>
    <row r="596" spans="1:5" x14ac:dyDescent="0.3">
      <c r="A596" s="68" t="s">
        <v>4209</v>
      </c>
      <c r="B596" s="194" t="s">
        <v>1237</v>
      </c>
      <c r="C596" s="69" t="s">
        <v>58</v>
      </c>
      <c r="D596" s="68" t="s">
        <v>176</v>
      </c>
      <c r="E596">
        <f t="shared" si="9"/>
        <v>1</v>
      </c>
    </row>
    <row r="597" spans="1:5" x14ac:dyDescent="0.3">
      <c r="A597" s="68" t="s">
        <v>5032</v>
      </c>
      <c r="B597" s="68" t="s">
        <v>3140</v>
      </c>
      <c r="C597" s="69" t="s">
        <v>58</v>
      </c>
      <c r="D597" s="68" t="s">
        <v>68</v>
      </c>
      <c r="E597">
        <f t="shared" si="9"/>
        <v>1</v>
      </c>
    </row>
    <row r="598" spans="1:5" x14ac:dyDescent="0.3">
      <c r="A598" s="68" t="s">
        <v>4739</v>
      </c>
      <c r="B598" s="68" t="s">
        <v>3106</v>
      </c>
      <c r="C598" s="69" t="s">
        <v>58</v>
      </c>
      <c r="D598" s="68" t="s">
        <v>176</v>
      </c>
      <c r="E598">
        <f t="shared" si="9"/>
        <v>1</v>
      </c>
    </row>
    <row r="599" spans="1:5" x14ac:dyDescent="0.3">
      <c r="A599" s="68" t="s">
        <v>291</v>
      </c>
      <c r="B599" s="68" t="s">
        <v>288</v>
      </c>
      <c r="C599" s="69" t="s">
        <v>58</v>
      </c>
      <c r="D599" s="68" t="s">
        <v>176</v>
      </c>
      <c r="E599">
        <f t="shared" si="9"/>
        <v>2</v>
      </c>
    </row>
    <row r="600" spans="1:5" x14ac:dyDescent="0.3">
      <c r="A600" s="68" t="s">
        <v>6437</v>
      </c>
      <c r="B600" s="194" t="s">
        <v>288</v>
      </c>
      <c r="C600" s="69" t="s">
        <v>58</v>
      </c>
      <c r="D600" s="68" t="s">
        <v>176</v>
      </c>
      <c r="E600">
        <f t="shared" si="9"/>
        <v>2</v>
      </c>
    </row>
    <row r="601" spans="1:5" x14ac:dyDescent="0.3">
      <c r="A601" s="68" t="s">
        <v>4227</v>
      </c>
      <c r="B601" s="68" t="s">
        <v>1833</v>
      </c>
      <c r="C601" s="69" t="s">
        <v>58</v>
      </c>
      <c r="D601" s="68" t="s">
        <v>176</v>
      </c>
      <c r="E601">
        <f t="shared" si="9"/>
        <v>1</v>
      </c>
    </row>
    <row r="602" spans="1:5" x14ac:dyDescent="0.3">
      <c r="A602" s="68" t="s">
        <v>5736</v>
      </c>
      <c r="B602" s="68" t="s">
        <v>3231</v>
      </c>
      <c r="C602" s="69" t="s">
        <v>58</v>
      </c>
      <c r="D602" s="68" t="s">
        <v>176</v>
      </c>
      <c r="E602">
        <f t="shared" si="9"/>
        <v>2</v>
      </c>
    </row>
    <row r="603" spans="1:5" x14ac:dyDescent="0.3">
      <c r="A603" s="68" t="s">
        <v>5741</v>
      </c>
      <c r="B603" s="194" t="s">
        <v>3231</v>
      </c>
      <c r="C603" s="69" t="s">
        <v>58</v>
      </c>
      <c r="D603" s="68" t="s">
        <v>176</v>
      </c>
      <c r="E603">
        <f t="shared" si="9"/>
        <v>2</v>
      </c>
    </row>
    <row r="604" spans="1:5" x14ac:dyDescent="0.3">
      <c r="A604" s="68" t="s">
        <v>8031</v>
      </c>
      <c r="B604" s="68" t="s">
        <v>8029</v>
      </c>
      <c r="C604" s="157" t="s">
        <v>58</v>
      </c>
      <c r="D604" s="68" t="s">
        <v>176</v>
      </c>
      <c r="E604">
        <f t="shared" si="9"/>
        <v>1</v>
      </c>
    </row>
    <row r="605" spans="1:5" x14ac:dyDescent="0.3">
      <c r="A605" s="68" t="s">
        <v>4017</v>
      </c>
      <c r="B605" s="68" t="s">
        <v>1705</v>
      </c>
      <c r="C605" s="69" t="s">
        <v>58</v>
      </c>
      <c r="D605" s="68" t="s">
        <v>176</v>
      </c>
      <c r="E605">
        <f t="shared" si="9"/>
        <v>1</v>
      </c>
    </row>
    <row r="606" spans="1:5" x14ac:dyDescent="0.3">
      <c r="A606" s="68" t="s">
        <v>817</v>
      </c>
      <c r="B606" s="194" t="s">
        <v>812</v>
      </c>
      <c r="C606" s="69" t="s">
        <v>58</v>
      </c>
      <c r="D606" s="68" t="s">
        <v>68</v>
      </c>
      <c r="E606">
        <f t="shared" si="9"/>
        <v>2</v>
      </c>
    </row>
    <row r="607" spans="1:5" x14ac:dyDescent="0.3">
      <c r="A607" s="68" t="s">
        <v>817</v>
      </c>
      <c r="B607" s="68" t="s">
        <v>812</v>
      </c>
      <c r="C607" s="69" t="s">
        <v>58</v>
      </c>
      <c r="D607" s="68" t="s">
        <v>176</v>
      </c>
      <c r="E607">
        <f t="shared" si="9"/>
        <v>2</v>
      </c>
    </row>
    <row r="608" spans="1:5" x14ac:dyDescent="0.3">
      <c r="A608" s="68" t="s">
        <v>526</v>
      </c>
      <c r="B608" s="68" t="s">
        <v>524</v>
      </c>
      <c r="C608" s="69" t="s">
        <v>58</v>
      </c>
      <c r="D608" s="68" t="s">
        <v>176</v>
      </c>
      <c r="E608">
        <f t="shared" si="9"/>
        <v>1</v>
      </c>
    </row>
    <row r="609" spans="1:5" x14ac:dyDescent="0.3">
      <c r="A609" s="68" t="s">
        <v>322</v>
      </c>
      <c r="B609" s="68" t="s">
        <v>320</v>
      </c>
      <c r="C609" s="69" t="s">
        <v>58</v>
      </c>
      <c r="D609" s="68" t="s">
        <v>176</v>
      </c>
      <c r="E609">
        <f t="shared" si="9"/>
        <v>1</v>
      </c>
    </row>
    <row r="610" spans="1:5" x14ac:dyDescent="0.3">
      <c r="A610" s="68" t="s">
        <v>1257</v>
      </c>
      <c r="B610" s="68" t="s">
        <v>1255</v>
      </c>
      <c r="C610" s="69" t="s">
        <v>58</v>
      </c>
      <c r="D610" s="68" t="s">
        <v>68</v>
      </c>
      <c r="E610">
        <f t="shared" si="9"/>
        <v>1</v>
      </c>
    </row>
    <row r="611" spans="1:5" x14ac:dyDescent="0.3">
      <c r="A611" s="68" t="s">
        <v>7758</v>
      </c>
      <c r="B611" s="68" t="s">
        <v>7754</v>
      </c>
      <c r="C611" s="157" t="s">
        <v>58</v>
      </c>
      <c r="D611" s="68" t="s">
        <v>176</v>
      </c>
      <c r="E611">
        <f t="shared" si="9"/>
        <v>1</v>
      </c>
    </row>
    <row r="612" spans="1:5" x14ac:dyDescent="0.3">
      <c r="A612" s="68" t="s">
        <v>5258</v>
      </c>
      <c r="B612" s="68" t="s">
        <v>3165</v>
      </c>
      <c r="C612" s="69" t="s">
        <v>58</v>
      </c>
      <c r="D612" s="68" t="s">
        <v>176</v>
      </c>
      <c r="E612">
        <f t="shared" si="9"/>
        <v>1</v>
      </c>
    </row>
    <row r="613" spans="1:5" x14ac:dyDescent="0.3">
      <c r="A613" s="68" t="s">
        <v>5018</v>
      </c>
      <c r="B613" s="68" t="s">
        <v>3137</v>
      </c>
      <c r="C613" s="69" t="s">
        <v>58</v>
      </c>
      <c r="D613" s="68" t="s">
        <v>176</v>
      </c>
      <c r="E613">
        <f t="shared" si="9"/>
        <v>1</v>
      </c>
    </row>
    <row r="614" spans="1:5" x14ac:dyDescent="0.3">
      <c r="A614" s="68" t="s">
        <v>5562</v>
      </c>
      <c r="B614" s="68" t="s">
        <v>3200</v>
      </c>
      <c r="C614" s="69" t="s">
        <v>58</v>
      </c>
      <c r="D614" s="68" t="s">
        <v>176</v>
      </c>
      <c r="E614">
        <f t="shared" si="9"/>
        <v>2</v>
      </c>
    </row>
    <row r="615" spans="1:5" x14ac:dyDescent="0.3">
      <c r="A615" s="68" t="s">
        <v>5565</v>
      </c>
      <c r="B615" s="68" t="s">
        <v>3200</v>
      </c>
      <c r="C615" s="69" t="s">
        <v>58</v>
      </c>
      <c r="D615" s="68" t="s">
        <v>176</v>
      </c>
      <c r="E615">
        <f t="shared" si="9"/>
        <v>2</v>
      </c>
    </row>
    <row r="616" spans="1:5" x14ac:dyDescent="0.3">
      <c r="A616" s="68" t="s">
        <v>4881</v>
      </c>
      <c r="B616" s="68" t="s">
        <v>3017</v>
      </c>
      <c r="C616" s="69" t="s">
        <v>58</v>
      </c>
      <c r="D616" s="68" t="s">
        <v>176</v>
      </c>
      <c r="E616">
        <f t="shared" si="9"/>
        <v>1</v>
      </c>
    </row>
    <row r="617" spans="1:5" x14ac:dyDescent="0.3">
      <c r="A617" s="68" t="s">
        <v>4882</v>
      </c>
      <c r="B617" s="68" t="s">
        <v>2800</v>
      </c>
      <c r="C617" s="69" t="s">
        <v>58</v>
      </c>
      <c r="D617" s="68" t="s">
        <v>176</v>
      </c>
      <c r="E617">
        <f t="shared" si="9"/>
        <v>1</v>
      </c>
    </row>
    <row r="618" spans="1:5" x14ac:dyDescent="0.3">
      <c r="A618" s="68" t="s">
        <v>7175</v>
      </c>
      <c r="B618" s="68" t="s">
        <v>3393</v>
      </c>
      <c r="C618" s="69" t="s">
        <v>58</v>
      </c>
      <c r="D618" s="68" t="s">
        <v>176</v>
      </c>
      <c r="E618">
        <f t="shared" si="9"/>
        <v>1</v>
      </c>
    </row>
    <row r="619" spans="1:5" x14ac:dyDescent="0.3">
      <c r="A619" s="68" t="s">
        <v>1963</v>
      </c>
      <c r="B619" s="68" t="s">
        <v>1961</v>
      </c>
      <c r="C619" s="69" t="s">
        <v>58</v>
      </c>
      <c r="D619" s="68" t="s">
        <v>176</v>
      </c>
      <c r="E619">
        <f t="shared" si="9"/>
        <v>1</v>
      </c>
    </row>
    <row r="620" spans="1:5" x14ac:dyDescent="0.3">
      <c r="A620" s="68" t="s">
        <v>1316</v>
      </c>
      <c r="B620" s="68" t="s">
        <v>1313</v>
      </c>
      <c r="C620" s="69" t="s">
        <v>58</v>
      </c>
      <c r="D620" s="68" t="s">
        <v>176</v>
      </c>
      <c r="E620">
        <f t="shared" si="9"/>
        <v>1</v>
      </c>
    </row>
    <row r="621" spans="1:5" x14ac:dyDescent="0.3">
      <c r="A621" s="68" t="s">
        <v>1309</v>
      </c>
      <c r="B621" s="68" t="s">
        <v>1306</v>
      </c>
      <c r="C621" s="69" t="s">
        <v>58</v>
      </c>
      <c r="D621" s="68" t="s">
        <v>176</v>
      </c>
      <c r="E621">
        <f t="shared" si="9"/>
        <v>1</v>
      </c>
    </row>
    <row r="622" spans="1:5" x14ac:dyDescent="0.3">
      <c r="A622" s="68" t="s">
        <v>4473</v>
      </c>
      <c r="B622" s="68" t="s">
        <v>3474</v>
      </c>
      <c r="C622" s="69" t="s">
        <v>58</v>
      </c>
      <c r="D622" s="68" t="s">
        <v>176</v>
      </c>
      <c r="E622">
        <f t="shared" si="9"/>
        <v>1</v>
      </c>
    </row>
    <row r="623" spans="1:5" x14ac:dyDescent="0.3">
      <c r="A623" s="68" t="s">
        <v>2085</v>
      </c>
      <c r="B623" s="68" t="s">
        <v>2083</v>
      </c>
      <c r="C623" s="69" t="s">
        <v>58</v>
      </c>
      <c r="D623" s="68" t="s">
        <v>176</v>
      </c>
      <c r="E623">
        <f t="shared" si="9"/>
        <v>1</v>
      </c>
    </row>
    <row r="624" spans="1:5" x14ac:dyDescent="0.3">
      <c r="A624" s="68" t="s">
        <v>238</v>
      </c>
      <c r="B624" s="68" t="s">
        <v>236</v>
      </c>
      <c r="C624" s="69" t="s">
        <v>58</v>
      </c>
      <c r="D624" s="68" t="s">
        <v>176</v>
      </c>
      <c r="E624">
        <f t="shared" si="9"/>
        <v>1</v>
      </c>
    </row>
    <row r="625" spans="1:5" x14ac:dyDescent="0.3">
      <c r="A625" s="68" t="s">
        <v>246</v>
      </c>
      <c r="B625" s="68" t="s">
        <v>242</v>
      </c>
      <c r="C625" s="69" t="s">
        <v>58</v>
      </c>
      <c r="D625" s="68" t="s">
        <v>176</v>
      </c>
      <c r="E625">
        <f t="shared" si="9"/>
        <v>1</v>
      </c>
    </row>
    <row r="626" spans="1:5" x14ac:dyDescent="0.3">
      <c r="A626" s="68" t="s">
        <v>4700</v>
      </c>
      <c r="B626" s="68" t="s">
        <v>3103</v>
      </c>
      <c r="C626" s="69" t="s">
        <v>58</v>
      </c>
      <c r="D626" s="68" t="s">
        <v>176</v>
      </c>
      <c r="E626">
        <f t="shared" si="9"/>
        <v>1</v>
      </c>
    </row>
    <row r="627" spans="1:5" x14ac:dyDescent="0.3">
      <c r="A627" s="68" t="s">
        <v>6088</v>
      </c>
      <c r="B627" s="68" t="s">
        <v>3273</v>
      </c>
      <c r="C627" s="69" t="s">
        <v>58</v>
      </c>
      <c r="D627" s="68" t="s">
        <v>176</v>
      </c>
      <c r="E627">
        <f t="shared" si="9"/>
        <v>1</v>
      </c>
    </row>
    <row r="628" spans="1:5" x14ac:dyDescent="0.3">
      <c r="A628" s="68" t="s">
        <v>4592</v>
      </c>
      <c r="B628" s="68" t="s">
        <v>3093</v>
      </c>
      <c r="C628" s="69" t="s">
        <v>58</v>
      </c>
      <c r="D628" s="68" t="s">
        <v>176</v>
      </c>
      <c r="E628">
        <f t="shared" si="9"/>
        <v>1</v>
      </c>
    </row>
    <row r="629" spans="1:5" x14ac:dyDescent="0.3">
      <c r="A629" s="68" t="s">
        <v>4598</v>
      </c>
      <c r="B629" s="194" t="s">
        <v>3503</v>
      </c>
      <c r="C629" s="69" t="s">
        <v>58</v>
      </c>
      <c r="D629" s="68" t="s">
        <v>68</v>
      </c>
      <c r="E629">
        <f t="shared" si="9"/>
        <v>1</v>
      </c>
    </row>
    <row r="630" spans="1:5" x14ac:dyDescent="0.3">
      <c r="A630" s="68" t="s">
        <v>1509</v>
      </c>
      <c r="B630" s="68" t="s">
        <v>1507</v>
      </c>
      <c r="C630" s="69" t="s">
        <v>58</v>
      </c>
      <c r="D630" s="68" t="s">
        <v>176</v>
      </c>
      <c r="E630">
        <f t="shared" si="9"/>
        <v>1</v>
      </c>
    </row>
    <row r="631" spans="1:5" x14ac:dyDescent="0.3">
      <c r="A631" s="68" t="s">
        <v>1518</v>
      </c>
      <c r="B631" s="68" t="s">
        <v>1516</v>
      </c>
      <c r="C631" s="69" t="s">
        <v>58</v>
      </c>
      <c r="D631" s="68" t="s">
        <v>176</v>
      </c>
      <c r="E631">
        <f t="shared" si="9"/>
        <v>1</v>
      </c>
    </row>
    <row r="632" spans="1:5" x14ac:dyDescent="0.3">
      <c r="A632" s="68" t="s">
        <v>5858</v>
      </c>
      <c r="B632" s="68" t="s">
        <v>3247</v>
      </c>
      <c r="C632" s="69" t="s">
        <v>58</v>
      </c>
      <c r="D632" s="68" t="s">
        <v>176</v>
      </c>
      <c r="E632">
        <f t="shared" si="9"/>
        <v>1</v>
      </c>
    </row>
    <row r="633" spans="1:5" x14ac:dyDescent="0.3">
      <c r="A633" s="68" t="s">
        <v>6644</v>
      </c>
      <c r="B633" s="68" t="s">
        <v>3332</v>
      </c>
      <c r="C633" s="69" t="s">
        <v>58</v>
      </c>
      <c r="D633" s="68" t="s">
        <v>176</v>
      </c>
      <c r="E633">
        <f t="shared" si="9"/>
        <v>1</v>
      </c>
    </row>
    <row r="634" spans="1:5" x14ac:dyDescent="0.3">
      <c r="A634" s="68" t="s">
        <v>6192</v>
      </c>
      <c r="B634" s="68" t="s">
        <v>3284</v>
      </c>
      <c r="C634" s="69" t="s">
        <v>58</v>
      </c>
      <c r="D634" s="68" t="s">
        <v>176</v>
      </c>
      <c r="E634">
        <f t="shared" si="9"/>
        <v>1</v>
      </c>
    </row>
    <row r="635" spans="1:5" x14ac:dyDescent="0.3">
      <c r="A635" s="68" t="s">
        <v>8405</v>
      </c>
      <c r="B635" s="68" t="s">
        <v>8396</v>
      </c>
      <c r="C635" s="157" t="s">
        <v>58</v>
      </c>
      <c r="D635" s="68" t="s">
        <v>55</v>
      </c>
      <c r="E635">
        <f t="shared" si="9"/>
        <v>1</v>
      </c>
    </row>
    <row r="636" spans="1:5" x14ac:dyDescent="0.3">
      <c r="A636" s="68" t="s">
        <v>7353</v>
      </c>
      <c r="B636" s="139" t="s">
        <v>7350</v>
      </c>
      <c r="C636" s="69" t="s">
        <v>58</v>
      </c>
      <c r="D636" s="68" t="s">
        <v>176</v>
      </c>
      <c r="E636">
        <f t="shared" si="9"/>
        <v>1</v>
      </c>
    </row>
    <row r="637" spans="1:5" x14ac:dyDescent="0.3">
      <c r="A637" s="68" t="s">
        <v>7360</v>
      </c>
      <c r="B637" s="139" t="s">
        <v>7357</v>
      </c>
      <c r="C637" s="69" t="s">
        <v>58</v>
      </c>
      <c r="D637" s="68" t="s">
        <v>176</v>
      </c>
      <c r="E637">
        <f t="shared" si="9"/>
        <v>1</v>
      </c>
    </row>
    <row r="638" spans="1:5" x14ac:dyDescent="0.3">
      <c r="A638" s="68" t="s">
        <v>7531</v>
      </c>
      <c r="B638" s="68" t="s">
        <v>1823</v>
      </c>
      <c r="C638" s="69" t="s">
        <v>58</v>
      </c>
      <c r="D638" s="68" t="s">
        <v>176</v>
      </c>
      <c r="E638">
        <f t="shared" si="9"/>
        <v>1</v>
      </c>
    </row>
    <row r="639" spans="1:5" x14ac:dyDescent="0.3">
      <c r="A639" s="68" t="s">
        <v>7463</v>
      </c>
      <c r="B639" s="68" t="s">
        <v>7459</v>
      </c>
      <c r="C639" s="157" t="s">
        <v>58</v>
      </c>
      <c r="D639" s="68" t="s">
        <v>176</v>
      </c>
      <c r="E639">
        <f t="shared" si="9"/>
        <v>1</v>
      </c>
    </row>
    <row r="640" spans="1:5" x14ac:dyDescent="0.3">
      <c r="A640" s="68" t="s">
        <v>6688</v>
      </c>
      <c r="B640" s="68" t="s">
        <v>3338</v>
      </c>
      <c r="C640" s="69" t="s">
        <v>58</v>
      </c>
      <c r="D640" s="68" t="s">
        <v>176</v>
      </c>
      <c r="E640">
        <f t="shared" si="9"/>
        <v>1</v>
      </c>
    </row>
    <row r="641" spans="1:5" x14ac:dyDescent="0.3">
      <c r="A641" s="68" t="s">
        <v>6879</v>
      </c>
      <c r="B641" s="68" t="s">
        <v>3357</v>
      </c>
      <c r="C641" s="69" t="s">
        <v>58</v>
      </c>
      <c r="D641" s="68" t="s">
        <v>176</v>
      </c>
      <c r="E641">
        <f t="shared" si="9"/>
        <v>1</v>
      </c>
    </row>
    <row r="642" spans="1:5" x14ac:dyDescent="0.3">
      <c r="A642" s="68" t="s">
        <v>6926</v>
      </c>
      <c r="B642" s="68" t="s">
        <v>3367</v>
      </c>
      <c r="C642" s="69" t="s">
        <v>58</v>
      </c>
      <c r="D642" s="68" t="s">
        <v>176</v>
      </c>
      <c r="E642">
        <f t="shared" ref="E642:E705" si="10">COUNTIF(B:B,B642)</f>
        <v>1</v>
      </c>
    </row>
    <row r="643" spans="1:5" x14ac:dyDescent="0.3">
      <c r="A643" s="68" t="s">
        <v>6099</v>
      </c>
      <c r="B643" s="68" t="s">
        <v>3275</v>
      </c>
      <c r="C643" s="69" t="s">
        <v>58</v>
      </c>
      <c r="D643" s="68" t="s">
        <v>176</v>
      </c>
      <c r="E643">
        <f t="shared" si="10"/>
        <v>1</v>
      </c>
    </row>
    <row r="644" spans="1:5" x14ac:dyDescent="0.3">
      <c r="A644" s="68" t="s">
        <v>5851</v>
      </c>
      <c r="B644" s="68" t="s">
        <v>3246</v>
      </c>
      <c r="C644" s="69" t="s">
        <v>58</v>
      </c>
      <c r="D644" s="68" t="s">
        <v>176</v>
      </c>
      <c r="E644">
        <f t="shared" si="10"/>
        <v>1</v>
      </c>
    </row>
    <row r="645" spans="1:5" x14ac:dyDescent="0.3">
      <c r="A645" s="68" t="s">
        <v>5721</v>
      </c>
      <c r="B645" s="68" t="s">
        <v>3229</v>
      </c>
      <c r="C645" s="69" t="s">
        <v>58</v>
      </c>
      <c r="D645" s="68" t="s">
        <v>176</v>
      </c>
      <c r="E645">
        <f t="shared" si="10"/>
        <v>1</v>
      </c>
    </row>
    <row r="646" spans="1:5" x14ac:dyDescent="0.3">
      <c r="A646" s="68" t="s">
        <v>5725</v>
      </c>
      <c r="B646" s="194" t="s">
        <v>3582</v>
      </c>
      <c r="C646" s="69" t="s">
        <v>58</v>
      </c>
      <c r="D646" s="68" t="s">
        <v>176</v>
      </c>
      <c r="E646">
        <f t="shared" si="10"/>
        <v>1</v>
      </c>
    </row>
    <row r="647" spans="1:5" x14ac:dyDescent="0.3">
      <c r="A647" s="68" t="s">
        <v>6144</v>
      </c>
      <c r="B647" s="68" t="s">
        <v>6140</v>
      </c>
      <c r="C647" s="69" t="s">
        <v>58</v>
      </c>
      <c r="D647" s="68" t="s">
        <v>176</v>
      </c>
      <c r="E647">
        <f t="shared" si="10"/>
        <v>1</v>
      </c>
    </row>
    <row r="648" spans="1:5" x14ac:dyDescent="0.3">
      <c r="A648" s="68" t="s">
        <v>5468</v>
      </c>
      <c r="B648" s="68" t="s">
        <v>7523</v>
      </c>
      <c r="C648" s="157" t="s">
        <v>58</v>
      </c>
      <c r="D648" s="68" t="s">
        <v>176</v>
      </c>
      <c r="E648">
        <f t="shared" si="10"/>
        <v>1</v>
      </c>
    </row>
    <row r="649" spans="1:5" x14ac:dyDescent="0.3">
      <c r="A649" s="68" t="s">
        <v>5468</v>
      </c>
      <c r="B649" s="194" t="s">
        <v>3584</v>
      </c>
      <c r="C649" s="69" t="s">
        <v>58</v>
      </c>
      <c r="D649" s="68" t="s">
        <v>176</v>
      </c>
      <c r="E649">
        <f t="shared" si="10"/>
        <v>1</v>
      </c>
    </row>
    <row r="650" spans="1:5" x14ac:dyDescent="0.3">
      <c r="A650" s="68" t="s">
        <v>6149</v>
      </c>
      <c r="B650" s="68" t="s">
        <v>6146</v>
      </c>
      <c r="C650" s="69" t="s">
        <v>58</v>
      </c>
      <c r="D650" s="68" t="s">
        <v>176</v>
      </c>
      <c r="E650">
        <f t="shared" si="10"/>
        <v>1</v>
      </c>
    </row>
    <row r="651" spans="1:5" x14ac:dyDescent="0.3">
      <c r="A651" s="68" t="s">
        <v>5469</v>
      </c>
      <c r="B651" s="68" t="s">
        <v>3184</v>
      </c>
      <c r="C651" s="69" t="s">
        <v>58</v>
      </c>
      <c r="D651" s="68" t="s">
        <v>176</v>
      </c>
      <c r="E651">
        <f t="shared" si="10"/>
        <v>1</v>
      </c>
    </row>
    <row r="652" spans="1:5" x14ac:dyDescent="0.3">
      <c r="A652" s="68" t="s">
        <v>5469</v>
      </c>
      <c r="B652" s="194" t="s">
        <v>3585</v>
      </c>
      <c r="C652" s="69" t="s">
        <v>58</v>
      </c>
      <c r="D652" s="68" t="s">
        <v>176</v>
      </c>
      <c r="E652">
        <f t="shared" si="10"/>
        <v>1</v>
      </c>
    </row>
    <row r="653" spans="1:5" x14ac:dyDescent="0.3">
      <c r="A653" s="68" t="s">
        <v>5272</v>
      </c>
      <c r="B653" s="68" t="s">
        <v>3168</v>
      </c>
      <c r="C653" s="69" t="s">
        <v>58</v>
      </c>
      <c r="D653" s="68" t="s">
        <v>55</v>
      </c>
      <c r="E653">
        <f t="shared" si="10"/>
        <v>1</v>
      </c>
    </row>
    <row r="654" spans="1:5" x14ac:dyDescent="0.3">
      <c r="A654" s="68" t="s">
        <v>7571</v>
      </c>
      <c r="B654" s="68" t="s">
        <v>7567</v>
      </c>
      <c r="C654" s="157" t="s">
        <v>58</v>
      </c>
      <c r="D654" s="68" t="s">
        <v>176</v>
      </c>
      <c r="E654">
        <f t="shared" si="10"/>
        <v>1</v>
      </c>
    </row>
    <row r="655" spans="1:5" x14ac:dyDescent="0.3">
      <c r="A655" s="68" t="s">
        <v>7577</v>
      </c>
      <c r="B655" s="68" t="s">
        <v>7573</v>
      </c>
      <c r="C655" s="157" t="s">
        <v>58</v>
      </c>
      <c r="D655" s="68" t="s">
        <v>176</v>
      </c>
      <c r="E655">
        <f t="shared" si="10"/>
        <v>1</v>
      </c>
    </row>
    <row r="656" spans="1:5" x14ac:dyDescent="0.3">
      <c r="A656" s="68" t="s">
        <v>7129</v>
      </c>
      <c r="B656" s="68" t="s">
        <v>3388</v>
      </c>
      <c r="C656" s="69" t="s">
        <v>58</v>
      </c>
      <c r="D656" s="68" t="s">
        <v>176</v>
      </c>
      <c r="E656">
        <f t="shared" si="10"/>
        <v>1</v>
      </c>
    </row>
    <row r="657" spans="1:5" x14ac:dyDescent="0.3">
      <c r="A657" s="68" t="s">
        <v>7134</v>
      </c>
      <c r="B657" s="68" t="s">
        <v>3389</v>
      </c>
      <c r="C657" s="69" t="s">
        <v>58</v>
      </c>
      <c r="D657" s="68" t="s">
        <v>176</v>
      </c>
      <c r="E657">
        <f t="shared" si="10"/>
        <v>1</v>
      </c>
    </row>
    <row r="658" spans="1:5" x14ac:dyDescent="0.3">
      <c r="A658" s="68" t="s">
        <v>5302</v>
      </c>
      <c r="B658" s="68" t="s">
        <v>3544</v>
      </c>
      <c r="C658" s="69" t="s">
        <v>58</v>
      </c>
      <c r="D658" s="68" t="s">
        <v>176</v>
      </c>
      <c r="E658">
        <f t="shared" si="10"/>
        <v>1</v>
      </c>
    </row>
    <row r="659" spans="1:5" x14ac:dyDescent="0.3">
      <c r="A659" s="68" t="s">
        <v>5303</v>
      </c>
      <c r="B659" s="68" t="s">
        <v>3170</v>
      </c>
      <c r="C659" s="69" t="s">
        <v>58</v>
      </c>
      <c r="D659" s="68" t="s">
        <v>176</v>
      </c>
      <c r="E659">
        <f t="shared" si="10"/>
        <v>1</v>
      </c>
    </row>
    <row r="660" spans="1:5" x14ac:dyDescent="0.3">
      <c r="A660" s="68" t="s">
        <v>5808</v>
      </c>
      <c r="B660" s="139" t="s">
        <v>3591</v>
      </c>
      <c r="C660" s="69" t="s">
        <v>58</v>
      </c>
      <c r="D660" s="120" t="s">
        <v>176</v>
      </c>
      <c r="E660">
        <f t="shared" si="10"/>
        <v>2</v>
      </c>
    </row>
    <row r="661" spans="1:5" x14ac:dyDescent="0.3">
      <c r="A661" s="68" t="s">
        <v>5808</v>
      </c>
      <c r="B661" s="194" t="s">
        <v>3591</v>
      </c>
      <c r="C661" s="157" t="s">
        <v>58</v>
      </c>
      <c r="D661" s="120" t="s">
        <v>68</v>
      </c>
      <c r="E661">
        <f t="shared" si="10"/>
        <v>2</v>
      </c>
    </row>
    <row r="662" spans="1:5" x14ac:dyDescent="0.3">
      <c r="A662" s="68" t="s">
        <v>6606</v>
      </c>
      <c r="B662" s="68" t="s">
        <v>3329</v>
      </c>
      <c r="C662" s="69" t="s">
        <v>58</v>
      </c>
      <c r="D662" s="68" t="s">
        <v>176</v>
      </c>
      <c r="E662">
        <f t="shared" si="10"/>
        <v>1</v>
      </c>
    </row>
    <row r="663" spans="1:5" x14ac:dyDescent="0.3">
      <c r="A663" s="68" t="s">
        <v>8434</v>
      </c>
      <c r="B663" s="68" t="s">
        <v>8431</v>
      </c>
      <c r="C663" s="157" t="s">
        <v>58</v>
      </c>
      <c r="D663" s="68" t="s">
        <v>176</v>
      </c>
      <c r="E663">
        <f t="shared" si="10"/>
        <v>2</v>
      </c>
    </row>
    <row r="664" spans="1:5" x14ac:dyDescent="0.3">
      <c r="A664" s="68" t="s">
        <v>5064</v>
      </c>
      <c r="B664" s="68" t="s">
        <v>3148</v>
      </c>
      <c r="C664" s="69" t="s">
        <v>58</v>
      </c>
      <c r="D664" s="68" t="s">
        <v>176</v>
      </c>
      <c r="E664">
        <f t="shared" si="10"/>
        <v>1</v>
      </c>
    </row>
    <row r="665" spans="1:5" x14ac:dyDescent="0.3">
      <c r="A665" s="68" t="s">
        <v>6034</v>
      </c>
      <c r="B665" s="68" t="s">
        <v>3268</v>
      </c>
      <c r="C665" s="69" t="s">
        <v>58</v>
      </c>
      <c r="D665" s="68" t="s">
        <v>176</v>
      </c>
      <c r="E665">
        <f t="shared" si="10"/>
        <v>1</v>
      </c>
    </row>
    <row r="666" spans="1:5" x14ac:dyDescent="0.3">
      <c r="A666" s="68" t="s">
        <v>4331</v>
      </c>
      <c r="B666" s="194" t="s">
        <v>2611</v>
      </c>
      <c r="C666" s="69" t="s">
        <v>58</v>
      </c>
      <c r="D666" s="68" t="s">
        <v>176</v>
      </c>
      <c r="E666">
        <f t="shared" si="10"/>
        <v>1</v>
      </c>
    </row>
    <row r="667" spans="1:5" x14ac:dyDescent="0.3">
      <c r="A667" s="68" t="s">
        <v>2599</v>
      </c>
      <c r="B667" s="68" t="s">
        <v>2597</v>
      </c>
      <c r="C667" s="69" t="s">
        <v>58</v>
      </c>
      <c r="D667" s="68" t="s">
        <v>176</v>
      </c>
      <c r="E667">
        <f t="shared" si="10"/>
        <v>1</v>
      </c>
    </row>
    <row r="668" spans="1:5" x14ac:dyDescent="0.3">
      <c r="A668" s="68" t="s">
        <v>4803</v>
      </c>
      <c r="B668" s="68" t="s">
        <v>3504</v>
      </c>
      <c r="C668" s="69" t="s">
        <v>58</v>
      </c>
      <c r="D668" s="68" t="s">
        <v>176</v>
      </c>
      <c r="E668">
        <f t="shared" si="10"/>
        <v>1</v>
      </c>
    </row>
    <row r="669" spans="1:5" x14ac:dyDescent="0.3">
      <c r="A669" s="68" t="s">
        <v>4345</v>
      </c>
      <c r="B669" s="68" t="s">
        <v>2715</v>
      </c>
      <c r="C669" s="69" t="s">
        <v>58</v>
      </c>
      <c r="D669" s="68" t="s">
        <v>176</v>
      </c>
      <c r="E669">
        <f t="shared" si="10"/>
        <v>1</v>
      </c>
    </row>
    <row r="670" spans="1:5" x14ac:dyDescent="0.3">
      <c r="A670" s="68" t="s">
        <v>1802</v>
      </c>
      <c r="B670" s="68" t="s">
        <v>1800</v>
      </c>
      <c r="C670" s="69" t="s">
        <v>58</v>
      </c>
      <c r="D670" s="68" t="s">
        <v>176</v>
      </c>
      <c r="E670">
        <f t="shared" si="10"/>
        <v>1</v>
      </c>
    </row>
    <row r="671" spans="1:5" x14ac:dyDescent="0.3">
      <c r="A671" s="68" t="s">
        <v>4221</v>
      </c>
      <c r="B671" s="68" t="s">
        <v>3473</v>
      </c>
      <c r="C671" s="69" t="s">
        <v>58</v>
      </c>
      <c r="D671" s="68" t="s">
        <v>176</v>
      </c>
      <c r="E671">
        <f t="shared" si="10"/>
        <v>1</v>
      </c>
    </row>
    <row r="672" spans="1:5" x14ac:dyDescent="0.3">
      <c r="A672" s="68" t="s">
        <v>5214</v>
      </c>
      <c r="B672" s="68" t="s">
        <v>3159</v>
      </c>
      <c r="C672" s="69" t="s">
        <v>58</v>
      </c>
      <c r="D672" s="68" t="s">
        <v>176</v>
      </c>
      <c r="E672">
        <f t="shared" si="10"/>
        <v>1</v>
      </c>
    </row>
    <row r="673" spans="1:5" x14ac:dyDescent="0.3">
      <c r="A673" s="68" t="s">
        <v>5219</v>
      </c>
      <c r="B673" s="68" t="s">
        <v>3535</v>
      </c>
      <c r="C673" s="69" t="s">
        <v>58</v>
      </c>
      <c r="D673" s="68" t="s">
        <v>176</v>
      </c>
      <c r="E673">
        <f t="shared" si="10"/>
        <v>1</v>
      </c>
    </row>
    <row r="674" spans="1:5" x14ac:dyDescent="0.3">
      <c r="A674" s="68" t="s">
        <v>1955</v>
      </c>
      <c r="B674" s="68" t="s">
        <v>1950</v>
      </c>
      <c r="C674" s="69" t="s">
        <v>58</v>
      </c>
      <c r="D674" s="68" t="s">
        <v>176</v>
      </c>
      <c r="E674">
        <f t="shared" si="10"/>
        <v>1</v>
      </c>
    </row>
    <row r="675" spans="1:5" x14ac:dyDescent="0.3">
      <c r="A675" s="68" t="s">
        <v>1612</v>
      </c>
      <c r="B675" s="68" t="s">
        <v>1610</v>
      </c>
      <c r="C675" s="69" t="s">
        <v>58</v>
      </c>
      <c r="D675" s="68" t="s">
        <v>176</v>
      </c>
      <c r="E675">
        <f t="shared" si="10"/>
        <v>1</v>
      </c>
    </row>
    <row r="676" spans="1:5" x14ac:dyDescent="0.3">
      <c r="A676" s="68" t="s">
        <v>7533</v>
      </c>
      <c r="B676" s="68" t="s">
        <v>3413</v>
      </c>
      <c r="C676" s="69" t="s">
        <v>58</v>
      </c>
      <c r="D676" s="68" t="s">
        <v>176</v>
      </c>
      <c r="E676">
        <f t="shared" si="10"/>
        <v>1</v>
      </c>
    </row>
    <row r="677" spans="1:5" x14ac:dyDescent="0.3">
      <c r="A677" s="68" t="s">
        <v>8386</v>
      </c>
      <c r="B677" s="68" t="s">
        <v>7898</v>
      </c>
      <c r="C677" s="157" t="s">
        <v>58</v>
      </c>
      <c r="D677" s="68" t="s">
        <v>176</v>
      </c>
      <c r="E677">
        <f t="shared" si="10"/>
        <v>1</v>
      </c>
    </row>
    <row r="678" spans="1:5" x14ac:dyDescent="0.3">
      <c r="A678" s="68" t="s">
        <v>4744</v>
      </c>
      <c r="B678" s="68" t="s">
        <v>3107</v>
      </c>
      <c r="C678" s="69" t="s">
        <v>58</v>
      </c>
      <c r="D678" s="68" t="s">
        <v>176</v>
      </c>
      <c r="E678">
        <f t="shared" si="10"/>
        <v>1</v>
      </c>
    </row>
    <row r="679" spans="1:5" x14ac:dyDescent="0.3">
      <c r="A679" s="68" t="s">
        <v>7534</v>
      </c>
      <c r="B679" s="68" t="s">
        <v>3422</v>
      </c>
      <c r="C679" s="69" t="s">
        <v>58</v>
      </c>
      <c r="D679" s="68" t="s">
        <v>176</v>
      </c>
      <c r="E679">
        <f t="shared" si="10"/>
        <v>1</v>
      </c>
    </row>
    <row r="680" spans="1:5" x14ac:dyDescent="0.3">
      <c r="A680" s="68" t="s">
        <v>7233</v>
      </c>
      <c r="B680" s="194" t="s">
        <v>7939</v>
      </c>
      <c r="C680" s="157" t="s">
        <v>58</v>
      </c>
      <c r="D680" s="68" t="s">
        <v>176</v>
      </c>
      <c r="E680">
        <f t="shared" si="10"/>
        <v>1</v>
      </c>
    </row>
    <row r="681" spans="1:5" x14ac:dyDescent="0.3">
      <c r="A681" s="68" t="s">
        <v>7233</v>
      </c>
      <c r="B681" s="68" t="s">
        <v>7230</v>
      </c>
      <c r="C681" s="69" t="s">
        <v>58</v>
      </c>
      <c r="D681" s="68" t="s">
        <v>176</v>
      </c>
      <c r="E681">
        <f t="shared" si="10"/>
        <v>1</v>
      </c>
    </row>
    <row r="682" spans="1:5" x14ac:dyDescent="0.3">
      <c r="A682" s="68" t="s">
        <v>7946</v>
      </c>
      <c r="B682" s="194" t="s">
        <v>7942</v>
      </c>
      <c r="C682" s="157" t="s">
        <v>58</v>
      </c>
      <c r="D682" s="68" t="s">
        <v>176</v>
      </c>
      <c r="E682">
        <f t="shared" si="10"/>
        <v>1</v>
      </c>
    </row>
    <row r="683" spans="1:5" x14ac:dyDescent="0.3">
      <c r="A683" s="68" t="s">
        <v>5109</v>
      </c>
      <c r="B683" s="68" t="s">
        <v>3149</v>
      </c>
      <c r="C683" s="69" t="s">
        <v>58</v>
      </c>
      <c r="D683" s="68" t="s">
        <v>176</v>
      </c>
      <c r="E683">
        <f t="shared" si="10"/>
        <v>1</v>
      </c>
    </row>
    <row r="684" spans="1:5" x14ac:dyDescent="0.3">
      <c r="A684" s="68" t="s">
        <v>4922</v>
      </c>
      <c r="B684" s="68" t="s">
        <v>3127</v>
      </c>
      <c r="C684" s="69" t="s">
        <v>58</v>
      </c>
      <c r="D684" s="68" t="s">
        <v>176</v>
      </c>
      <c r="E684">
        <f t="shared" si="10"/>
        <v>1</v>
      </c>
    </row>
    <row r="685" spans="1:5" x14ac:dyDescent="0.3">
      <c r="A685" s="68" t="s">
        <v>7102</v>
      </c>
      <c r="B685" s="68" t="s">
        <v>3436</v>
      </c>
      <c r="C685" s="69" t="s">
        <v>58</v>
      </c>
      <c r="D685" s="68" t="s">
        <v>176</v>
      </c>
      <c r="E685">
        <f t="shared" si="10"/>
        <v>1</v>
      </c>
    </row>
    <row r="686" spans="1:5" x14ac:dyDescent="0.3">
      <c r="A686" s="68" t="s">
        <v>4422</v>
      </c>
      <c r="B686" s="68" t="s">
        <v>3401</v>
      </c>
      <c r="C686" s="69" t="s">
        <v>58</v>
      </c>
      <c r="D686" s="68" t="s">
        <v>176</v>
      </c>
      <c r="E686">
        <f t="shared" si="10"/>
        <v>1</v>
      </c>
    </row>
    <row r="687" spans="1:5" x14ac:dyDescent="0.3">
      <c r="A687" s="68" t="s">
        <v>4248</v>
      </c>
      <c r="B687" s="68" t="s">
        <v>1838</v>
      </c>
      <c r="C687" s="69" t="s">
        <v>58</v>
      </c>
      <c r="D687" s="68" t="s">
        <v>176</v>
      </c>
      <c r="E687">
        <f t="shared" si="10"/>
        <v>1</v>
      </c>
    </row>
    <row r="688" spans="1:5" x14ac:dyDescent="0.3">
      <c r="A688" s="68" t="s">
        <v>5812</v>
      </c>
      <c r="B688" s="68" t="s">
        <v>3241</v>
      </c>
      <c r="C688" s="69" t="s">
        <v>58</v>
      </c>
      <c r="D688" s="68" t="s">
        <v>176</v>
      </c>
      <c r="E688">
        <f t="shared" si="10"/>
        <v>1</v>
      </c>
    </row>
    <row r="689" spans="1:5" x14ac:dyDescent="0.3">
      <c r="A689" s="68" t="s">
        <v>5813</v>
      </c>
      <c r="B689" s="68" t="s">
        <v>3242</v>
      </c>
      <c r="C689" s="69" t="s">
        <v>58</v>
      </c>
      <c r="D689" s="68" t="s">
        <v>176</v>
      </c>
      <c r="E689">
        <f t="shared" si="10"/>
        <v>1</v>
      </c>
    </row>
    <row r="690" spans="1:5" x14ac:dyDescent="0.3">
      <c r="A690" s="68" t="s">
        <v>6152</v>
      </c>
      <c r="B690" s="194" t="s">
        <v>6150</v>
      </c>
      <c r="C690" s="69" t="s">
        <v>58</v>
      </c>
      <c r="D690" s="68" t="s">
        <v>176</v>
      </c>
      <c r="E690">
        <f t="shared" si="10"/>
        <v>1</v>
      </c>
    </row>
    <row r="691" spans="1:5" x14ac:dyDescent="0.3">
      <c r="A691" s="68" t="s">
        <v>5932</v>
      </c>
      <c r="B691" s="68" t="s">
        <v>3255</v>
      </c>
      <c r="C691" s="69" t="s">
        <v>58</v>
      </c>
      <c r="D691" s="68" t="s">
        <v>68</v>
      </c>
      <c r="E691">
        <f t="shared" si="10"/>
        <v>1</v>
      </c>
    </row>
    <row r="692" spans="1:5" x14ac:dyDescent="0.3">
      <c r="A692" s="68" t="s">
        <v>7169</v>
      </c>
      <c r="B692" s="68" t="s">
        <v>3392</v>
      </c>
      <c r="C692" s="69" t="s">
        <v>58</v>
      </c>
      <c r="D692" s="68" t="s">
        <v>176</v>
      </c>
      <c r="E692">
        <f t="shared" si="10"/>
        <v>1</v>
      </c>
    </row>
    <row r="693" spans="1:5" x14ac:dyDescent="0.3">
      <c r="A693" s="68" t="s">
        <v>1726</v>
      </c>
      <c r="B693" s="68" t="s">
        <v>1724</v>
      </c>
      <c r="C693" s="69" t="s">
        <v>58</v>
      </c>
      <c r="D693" s="68" t="s">
        <v>176</v>
      </c>
      <c r="E693">
        <f t="shared" si="10"/>
        <v>1</v>
      </c>
    </row>
    <row r="694" spans="1:5" x14ac:dyDescent="0.3">
      <c r="A694" s="68" t="s">
        <v>7602</v>
      </c>
      <c r="B694" s="68" t="s">
        <v>7598</v>
      </c>
      <c r="C694" s="157" t="s">
        <v>58</v>
      </c>
      <c r="D694" s="68" t="s">
        <v>176</v>
      </c>
      <c r="E694">
        <f t="shared" si="10"/>
        <v>1</v>
      </c>
    </row>
    <row r="695" spans="1:5" x14ac:dyDescent="0.3">
      <c r="A695" s="68" t="s">
        <v>6920</v>
      </c>
      <c r="B695" s="68" t="s">
        <v>3366</v>
      </c>
      <c r="C695" s="69" t="s">
        <v>58</v>
      </c>
      <c r="D695" s="68" t="s">
        <v>176</v>
      </c>
      <c r="E695">
        <f t="shared" si="10"/>
        <v>1</v>
      </c>
    </row>
    <row r="696" spans="1:5" x14ac:dyDescent="0.3">
      <c r="A696" s="68" t="s">
        <v>6562</v>
      </c>
      <c r="B696" s="68" t="s">
        <v>3323</v>
      </c>
      <c r="C696" s="69" t="s">
        <v>58</v>
      </c>
      <c r="D696" s="68" t="s">
        <v>176</v>
      </c>
      <c r="E696">
        <f t="shared" si="10"/>
        <v>1</v>
      </c>
    </row>
    <row r="697" spans="1:5" x14ac:dyDescent="0.3">
      <c r="A697" s="68" t="s">
        <v>5956</v>
      </c>
      <c r="B697" s="68" t="s">
        <v>3258</v>
      </c>
      <c r="C697" s="69" t="s">
        <v>58</v>
      </c>
      <c r="D697" s="68" t="s">
        <v>176</v>
      </c>
      <c r="E697">
        <f t="shared" si="10"/>
        <v>1</v>
      </c>
    </row>
    <row r="698" spans="1:5" x14ac:dyDescent="0.3">
      <c r="A698" s="68" t="s">
        <v>6582</v>
      </c>
      <c r="B698" s="68" t="s">
        <v>3327</v>
      </c>
      <c r="C698" s="69" t="s">
        <v>58</v>
      </c>
      <c r="D698" s="68" t="s">
        <v>176</v>
      </c>
      <c r="E698">
        <f t="shared" si="10"/>
        <v>1</v>
      </c>
    </row>
    <row r="699" spans="1:5" x14ac:dyDescent="0.3">
      <c r="A699" s="68" t="s">
        <v>7905</v>
      </c>
      <c r="B699" s="68" t="s">
        <v>7902</v>
      </c>
      <c r="C699" s="157" t="s">
        <v>58</v>
      </c>
      <c r="D699" s="68" t="s">
        <v>176</v>
      </c>
      <c r="E699">
        <f t="shared" si="10"/>
        <v>1</v>
      </c>
    </row>
    <row r="700" spans="1:5" x14ac:dyDescent="0.3">
      <c r="A700" s="68" t="s">
        <v>5058</v>
      </c>
      <c r="B700" s="68" t="s">
        <v>3143</v>
      </c>
      <c r="C700" s="69" t="s">
        <v>58</v>
      </c>
      <c r="D700" s="68" t="s">
        <v>176</v>
      </c>
      <c r="E700">
        <f t="shared" si="10"/>
        <v>1</v>
      </c>
    </row>
    <row r="701" spans="1:5" x14ac:dyDescent="0.3">
      <c r="A701" s="68" t="s">
        <v>4401</v>
      </c>
      <c r="B701" s="68" t="s">
        <v>3398</v>
      </c>
      <c r="C701" s="69" t="s">
        <v>58</v>
      </c>
      <c r="D701" s="68" t="s">
        <v>176</v>
      </c>
      <c r="E701">
        <f t="shared" si="10"/>
        <v>1</v>
      </c>
    </row>
    <row r="702" spans="1:5" x14ac:dyDescent="0.3">
      <c r="A702" s="68" t="s">
        <v>466</v>
      </c>
      <c r="B702" s="68" t="s">
        <v>463</v>
      </c>
      <c r="C702" s="69" t="s">
        <v>58</v>
      </c>
      <c r="D702" s="68" t="s">
        <v>176</v>
      </c>
      <c r="E702">
        <f t="shared" si="10"/>
        <v>1</v>
      </c>
    </row>
    <row r="703" spans="1:5" x14ac:dyDescent="0.3">
      <c r="A703" s="68" t="s">
        <v>4916</v>
      </c>
      <c r="B703" s="68" t="s">
        <v>2414</v>
      </c>
      <c r="C703" s="69" t="s">
        <v>58</v>
      </c>
      <c r="D703" s="68" t="s">
        <v>176</v>
      </c>
      <c r="E703">
        <f t="shared" si="10"/>
        <v>1</v>
      </c>
    </row>
    <row r="704" spans="1:5" x14ac:dyDescent="0.3">
      <c r="A704" s="68" t="s">
        <v>5189</v>
      </c>
      <c r="B704" s="194" t="s">
        <v>2409</v>
      </c>
      <c r="C704" s="69" t="s">
        <v>58</v>
      </c>
      <c r="D704" s="68" t="s">
        <v>176</v>
      </c>
      <c r="E704">
        <f t="shared" si="10"/>
        <v>1</v>
      </c>
    </row>
    <row r="705" spans="1:5" x14ac:dyDescent="0.3">
      <c r="A705" s="68" t="s">
        <v>7952</v>
      </c>
      <c r="B705" s="68" t="s">
        <v>7949</v>
      </c>
      <c r="C705" s="157" t="s">
        <v>58</v>
      </c>
      <c r="D705" s="68" t="s">
        <v>176</v>
      </c>
      <c r="E705">
        <f t="shared" si="10"/>
        <v>1</v>
      </c>
    </row>
    <row r="706" spans="1:5" x14ac:dyDescent="0.3">
      <c r="A706" s="68" t="s">
        <v>8408</v>
      </c>
      <c r="B706" s="68" t="s">
        <v>8404</v>
      </c>
      <c r="C706" s="157" t="s">
        <v>58</v>
      </c>
      <c r="D706" s="68" t="s">
        <v>176</v>
      </c>
      <c r="E706">
        <f t="shared" ref="E706:E769" si="11">COUNTIF(B:B,B706)</f>
        <v>1</v>
      </c>
    </row>
    <row r="707" spans="1:5" x14ac:dyDescent="0.3">
      <c r="A707" s="68" t="s">
        <v>7327</v>
      </c>
      <c r="B707" s="68" t="s">
        <v>7324</v>
      </c>
      <c r="C707" s="157" t="s">
        <v>58</v>
      </c>
      <c r="D707" s="68" t="s">
        <v>176</v>
      </c>
      <c r="E707">
        <f t="shared" si="11"/>
        <v>1</v>
      </c>
    </row>
    <row r="708" spans="1:5" x14ac:dyDescent="0.3">
      <c r="A708" s="68" t="s">
        <v>5837</v>
      </c>
      <c r="B708" s="68" t="s">
        <v>3057</v>
      </c>
      <c r="C708" s="69" t="s">
        <v>58</v>
      </c>
      <c r="D708" s="68" t="s">
        <v>176</v>
      </c>
      <c r="E708">
        <f t="shared" si="11"/>
        <v>1</v>
      </c>
    </row>
    <row r="709" spans="1:5" x14ac:dyDescent="0.3">
      <c r="A709" s="68" t="s">
        <v>7329</v>
      </c>
      <c r="B709" s="68" t="s">
        <v>7330</v>
      </c>
      <c r="C709" s="157" t="s">
        <v>58</v>
      </c>
      <c r="D709" s="68" t="s">
        <v>176</v>
      </c>
      <c r="E709">
        <f t="shared" si="11"/>
        <v>1</v>
      </c>
    </row>
    <row r="710" spans="1:5" x14ac:dyDescent="0.3">
      <c r="A710" s="68" t="s">
        <v>7957</v>
      </c>
      <c r="B710" s="194" t="s">
        <v>7954</v>
      </c>
      <c r="C710" s="157" t="s">
        <v>58</v>
      </c>
      <c r="D710" s="68" t="s">
        <v>176</v>
      </c>
      <c r="E710">
        <f t="shared" si="11"/>
        <v>1</v>
      </c>
    </row>
    <row r="711" spans="1:5" x14ac:dyDescent="0.3">
      <c r="A711" s="68" t="s">
        <v>7829</v>
      </c>
      <c r="B711" s="68" t="s">
        <v>7825</v>
      </c>
      <c r="C711" s="175" t="s">
        <v>58</v>
      </c>
      <c r="D711" s="68" t="s">
        <v>176</v>
      </c>
      <c r="E711">
        <f t="shared" si="11"/>
        <v>1</v>
      </c>
    </row>
    <row r="712" spans="1:5" x14ac:dyDescent="0.3">
      <c r="A712" s="68" t="s">
        <v>4275</v>
      </c>
      <c r="B712" s="68" t="s">
        <v>1099</v>
      </c>
      <c r="C712" s="69" t="s">
        <v>58</v>
      </c>
      <c r="D712" s="68" t="s">
        <v>176</v>
      </c>
      <c r="E712">
        <f t="shared" si="11"/>
        <v>1</v>
      </c>
    </row>
    <row r="713" spans="1:5" x14ac:dyDescent="0.3">
      <c r="A713" s="68" t="s">
        <v>6796</v>
      </c>
      <c r="B713" s="68" t="s">
        <v>3346</v>
      </c>
      <c r="C713" s="69" t="s">
        <v>58</v>
      </c>
      <c r="D713" s="68" t="s">
        <v>176</v>
      </c>
      <c r="E713">
        <f t="shared" si="11"/>
        <v>1</v>
      </c>
    </row>
    <row r="714" spans="1:5" x14ac:dyDescent="0.3">
      <c r="A714" s="68" t="s">
        <v>4844</v>
      </c>
      <c r="B714" s="68" t="s">
        <v>3120</v>
      </c>
      <c r="C714" s="69" t="s">
        <v>58</v>
      </c>
      <c r="D714" s="68" t="s">
        <v>176</v>
      </c>
      <c r="E714">
        <f t="shared" si="11"/>
        <v>1</v>
      </c>
    </row>
    <row r="715" spans="1:5" x14ac:dyDescent="0.3">
      <c r="A715" s="68" t="s">
        <v>1809</v>
      </c>
      <c r="B715" s="68" t="s">
        <v>1807</v>
      </c>
      <c r="C715" s="69" t="s">
        <v>58</v>
      </c>
      <c r="D715" s="68" t="s">
        <v>176</v>
      </c>
      <c r="E715">
        <f t="shared" si="11"/>
        <v>1</v>
      </c>
    </row>
    <row r="716" spans="1:5" x14ac:dyDescent="0.3">
      <c r="A716" s="68" t="s">
        <v>6371</v>
      </c>
      <c r="B716" s="68" t="s">
        <v>3308</v>
      </c>
      <c r="C716" s="69" t="s">
        <v>58</v>
      </c>
      <c r="D716" s="68" t="s">
        <v>176</v>
      </c>
      <c r="E716">
        <f t="shared" si="11"/>
        <v>1</v>
      </c>
    </row>
    <row r="717" spans="1:5" x14ac:dyDescent="0.3">
      <c r="A717" s="68" t="s">
        <v>1636</v>
      </c>
      <c r="B717" s="68" t="s">
        <v>1634</v>
      </c>
      <c r="C717" s="69" t="s">
        <v>58</v>
      </c>
      <c r="D717" s="68" t="s">
        <v>176</v>
      </c>
      <c r="E717">
        <f t="shared" si="11"/>
        <v>1</v>
      </c>
    </row>
    <row r="718" spans="1:5" x14ac:dyDescent="0.3">
      <c r="A718" s="68" t="s">
        <v>6072</v>
      </c>
      <c r="B718" s="68" t="s">
        <v>3271</v>
      </c>
      <c r="C718" s="69" t="s">
        <v>58</v>
      </c>
      <c r="D718" s="68" t="s">
        <v>176</v>
      </c>
      <c r="E718">
        <f t="shared" si="11"/>
        <v>1</v>
      </c>
    </row>
    <row r="719" spans="1:5" x14ac:dyDescent="0.3">
      <c r="A719" s="68" t="s">
        <v>6693</v>
      </c>
      <c r="B719" s="68" t="s">
        <v>6689</v>
      </c>
      <c r="C719" s="69" t="s">
        <v>58</v>
      </c>
      <c r="D719" s="68" t="s">
        <v>176</v>
      </c>
      <c r="E719">
        <f t="shared" si="11"/>
        <v>1</v>
      </c>
    </row>
    <row r="720" spans="1:5" x14ac:dyDescent="0.3">
      <c r="A720" s="68" t="s">
        <v>5970</v>
      </c>
      <c r="B720" s="68" t="s">
        <v>3412</v>
      </c>
      <c r="C720" s="69" t="s">
        <v>58</v>
      </c>
      <c r="D720" s="68" t="s">
        <v>176</v>
      </c>
      <c r="E720">
        <f t="shared" si="11"/>
        <v>1</v>
      </c>
    </row>
    <row r="721" spans="1:5" x14ac:dyDescent="0.3">
      <c r="A721" s="68" t="s">
        <v>5506</v>
      </c>
      <c r="B721" s="194" t="s">
        <v>3561</v>
      </c>
      <c r="C721" s="69" t="s">
        <v>58</v>
      </c>
      <c r="D721" s="68" t="s">
        <v>383</v>
      </c>
      <c r="E721">
        <f t="shared" si="11"/>
        <v>1</v>
      </c>
    </row>
    <row r="722" spans="1:5" x14ac:dyDescent="0.3">
      <c r="A722" s="68" t="s">
        <v>5514</v>
      </c>
      <c r="B722" s="68" t="s">
        <v>3569</v>
      </c>
      <c r="C722" s="69" t="s">
        <v>58</v>
      </c>
      <c r="D722" s="68" t="s">
        <v>176</v>
      </c>
      <c r="E722">
        <f t="shared" si="11"/>
        <v>1</v>
      </c>
    </row>
    <row r="723" spans="1:5" x14ac:dyDescent="0.3">
      <c r="A723" s="68" t="s">
        <v>5509</v>
      </c>
      <c r="B723" s="68" t="s">
        <v>3560</v>
      </c>
      <c r="C723" s="69" t="s">
        <v>58</v>
      </c>
      <c r="D723" s="68" t="s">
        <v>176</v>
      </c>
      <c r="E723">
        <f t="shared" si="11"/>
        <v>1</v>
      </c>
    </row>
    <row r="724" spans="1:5" x14ac:dyDescent="0.3">
      <c r="A724" s="68" t="s">
        <v>5531</v>
      </c>
      <c r="B724" s="68" t="s">
        <v>3193</v>
      </c>
      <c r="C724" s="69" t="s">
        <v>58</v>
      </c>
      <c r="D724" s="68" t="s">
        <v>176</v>
      </c>
      <c r="E724">
        <f t="shared" si="11"/>
        <v>1</v>
      </c>
    </row>
    <row r="725" spans="1:5" x14ac:dyDescent="0.3">
      <c r="A725" s="68" t="s">
        <v>4179</v>
      </c>
      <c r="B725" s="68" t="s">
        <v>1711</v>
      </c>
      <c r="C725" s="69" t="s">
        <v>58</v>
      </c>
      <c r="D725" s="68" t="s">
        <v>176</v>
      </c>
      <c r="E725">
        <f t="shared" si="11"/>
        <v>1</v>
      </c>
    </row>
    <row r="726" spans="1:5" x14ac:dyDescent="0.3">
      <c r="A726" s="68" t="s">
        <v>1383</v>
      </c>
      <c r="B726" s="68" t="s">
        <v>1381</v>
      </c>
      <c r="C726" s="69" t="s">
        <v>58</v>
      </c>
      <c r="D726" s="68" t="s">
        <v>176</v>
      </c>
      <c r="E726">
        <f t="shared" si="11"/>
        <v>1</v>
      </c>
    </row>
    <row r="727" spans="1:5" x14ac:dyDescent="0.3">
      <c r="A727" s="68" t="s">
        <v>1368</v>
      </c>
      <c r="B727" s="68" t="s">
        <v>1365</v>
      </c>
      <c r="C727" s="69" t="s">
        <v>58</v>
      </c>
      <c r="D727" s="68" t="s">
        <v>176</v>
      </c>
      <c r="E727">
        <f t="shared" si="11"/>
        <v>1</v>
      </c>
    </row>
    <row r="728" spans="1:5" x14ac:dyDescent="0.3">
      <c r="A728" s="68" t="s">
        <v>7916</v>
      </c>
      <c r="B728" s="68" t="s">
        <v>7914</v>
      </c>
      <c r="C728" s="69" t="s">
        <v>58</v>
      </c>
      <c r="D728" s="120" t="s">
        <v>176</v>
      </c>
      <c r="E728">
        <f t="shared" si="11"/>
        <v>1</v>
      </c>
    </row>
    <row r="729" spans="1:5" x14ac:dyDescent="0.3">
      <c r="A729" s="68" t="s">
        <v>1554</v>
      </c>
      <c r="B729" s="68" t="s">
        <v>1552</v>
      </c>
      <c r="C729" s="69" t="s">
        <v>58</v>
      </c>
      <c r="D729" s="68" t="s">
        <v>176</v>
      </c>
      <c r="E729">
        <f t="shared" si="11"/>
        <v>1</v>
      </c>
    </row>
    <row r="730" spans="1:5" x14ac:dyDescent="0.3">
      <c r="A730" s="68" t="s">
        <v>6456</v>
      </c>
      <c r="B730" s="68" t="s">
        <v>3319</v>
      </c>
      <c r="C730" s="69" t="s">
        <v>58</v>
      </c>
      <c r="D730" s="68" t="s">
        <v>176</v>
      </c>
      <c r="E730">
        <f t="shared" si="11"/>
        <v>1</v>
      </c>
    </row>
    <row r="731" spans="1:5" x14ac:dyDescent="0.3">
      <c r="A731" s="68" t="s">
        <v>5841</v>
      </c>
      <c r="B731" s="68" t="s">
        <v>3244</v>
      </c>
      <c r="C731" s="69" t="s">
        <v>58</v>
      </c>
      <c r="D731" s="68" t="s">
        <v>176</v>
      </c>
      <c r="E731">
        <f t="shared" si="11"/>
        <v>1</v>
      </c>
    </row>
    <row r="732" spans="1:5" x14ac:dyDescent="0.3">
      <c r="A732" s="68" t="s">
        <v>4366</v>
      </c>
      <c r="B732" s="68" t="s">
        <v>2754</v>
      </c>
      <c r="C732" s="69" t="s">
        <v>58</v>
      </c>
      <c r="D732" s="68" t="s">
        <v>176</v>
      </c>
      <c r="E732">
        <f t="shared" si="11"/>
        <v>1</v>
      </c>
    </row>
    <row r="733" spans="1:5" x14ac:dyDescent="0.3">
      <c r="A733" s="68" t="s">
        <v>4927</v>
      </c>
      <c r="B733" s="68" t="s">
        <v>2817</v>
      </c>
      <c r="C733" s="69" t="s">
        <v>58</v>
      </c>
      <c r="D733" s="68" t="s">
        <v>176</v>
      </c>
      <c r="E733">
        <f t="shared" si="11"/>
        <v>1</v>
      </c>
    </row>
    <row r="734" spans="1:5" x14ac:dyDescent="0.3">
      <c r="A734" s="68" t="s">
        <v>7414</v>
      </c>
      <c r="B734" s="68" t="s">
        <v>7412</v>
      </c>
      <c r="C734" s="69" t="s">
        <v>58</v>
      </c>
      <c r="D734" s="68" t="s">
        <v>176</v>
      </c>
      <c r="E734">
        <f t="shared" si="11"/>
        <v>1</v>
      </c>
    </row>
    <row r="735" spans="1:5" x14ac:dyDescent="0.3">
      <c r="A735" s="68" t="s">
        <v>6279</v>
      </c>
      <c r="B735" s="68" t="s">
        <v>3425</v>
      </c>
      <c r="C735" s="69" t="s">
        <v>58</v>
      </c>
      <c r="D735" s="68" t="s">
        <v>176</v>
      </c>
      <c r="E735">
        <f t="shared" si="11"/>
        <v>1</v>
      </c>
    </row>
    <row r="736" spans="1:5" x14ac:dyDescent="0.3">
      <c r="A736" s="68" t="s">
        <v>5936</v>
      </c>
      <c r="B736" s="68" t="s">
        <v>3256</v>
      </c>
      <c r="C736" s="69" t="s">
        <v>58</v>
      </c>
      <c r="D736" s="68" t="s">
        <v>176</v>
      </c>
      <c r="E736">
        <f t="shared" si="11"/>
        <v>1</v>
      </c>
    </row>
    <row r="737" spans="1:5" x14ac:dyDescent="0.3">
      <c r="A737" s="68" t="s">
        <v>5938</v>
      </c>
      <c r="B737" s="68" t="s">
        <v>3254</v>
      </c>
      <c r="C737" s="69" t="s">
        <v>58</v>
      </c>
      <c r="D737" s="68" t="s">
        <v>176</v>
      </c>
      <c r="E737">
        <f t="shared" si="11"/>
        <v>1</v>
      </c>
    </row>
    <row r="738" spans="1:5" x14ac:dyDescent="0.3">
      <c r="A738" s="68" t="s">
        <v>5193</v>
      </c>
      <c r="B738" s="68" t="s">
        <v>3532</v>
      </c>
      <c r="C738" s="69" t="s">
        <v>58</v>
      </c>
      <c r="D738" s="68" t="s">
        <v>176</v>
      </c>
      <c r="E738">
        <f t="shared" si="11"/>
        <v>1</v>
      </c>
    </row>
    <row r="739" spans="1:5" x14ac:dyDescent="0.3">
      <c r="A739" s="68" t="s">
        <v>4969</v>
      </c>
      <c r="B739" s="68" t="s">
        <v>3131</v>
      </c>
      <c r="C739" s="69" t="s">
        <v>58</v>
      </c>
      <c r="D739" s="68" t="s">
        <v>176</v>
      </c>
      <c r="E739">
        <f t="shared" si="11"/>
        <v>1</v>
      </c>
    </row>
    <row r="740" spans="1:5" x14ac:dyDescent="0.3">
      <c r="A740" s="68" t="s">
        <v>8428</v>
      </c>
      <c r="B740" s="68" t="s">
        <v>8426</v>
      </c>
      <c r="C740" s="157" t="s">
        <v>58</v>
      </c>
      <c r="D740" s="68" t="s">
        <v>176</v>
      </c>
      <c r="E740">
        <f t="shared" si="11"/>
        <v>1</v>
      </c>
    </row>
    <row r="741" spans="1:5" x14ac:dyDescent="0.3">
      <c r="A741" s="68" t="s">
        <v>4958</v>
      </c>
      <c r="B741" s="68" t="s">
        <v>3420</v>
      </c>
      <c r="C741" s="69" t="s">
        <v>58</v>
      </c>
      <c r="D741" s="68" t="s">
        <v>176</v>
      </c>
      <c r="E741">
        <f t="shared" si="11"/>
        <v>1</v>
      </c>
    </row>
    <row r="742" spans="1:5" x14ac:dyDescent="0.3">
      <c r="A742" s="120" t="s">
        <v>7390</v>
      </c>
      <c r="B742" s="120" t="s">
        <v>7386</v>
      </c>
      <c r="C742" s="175" t="s">
        <v>58</v>
      </c>
      <c r="D742" s="68" t="s">
        <v>176</v>
      </c>
      <c r="E742">
        <f t="shared" si="11"/>
        <v>1</v>
      </c>
    </row>
    <row r="743" spans="1:5" x14ac:dyDescent="0.3">
      <c r="A743" s="68" t="s">
        <v>4378</v>
      </c>
      <c r="B743" s="68" t="s">
        <v>3397</v>
      </c>
      <c r="C743" s="69" t="s">
        <v>58</v>
      </c>
      <c r="D743" s="68" t="s">
        <v>176</v>
      </c>
      <c r="E743">
        <f t="shared" si="11"/>
        <v>1</v>
      </c>
    </row>
    <row r="744" spans="1:5" x14ac:dyDescent="0.3">
      <c r="A744" s="68" t="s">
        <v>7656</v>
      </c>
      <c r="B744" s="68" t="s">
        <v>7652</v>
      </c>
      <c r="C744" s="157" t="s">
        <v>58</v>
      </c>
      <c r="D744" s="68" t="s">
        <v>176</v>
      </c>
      <c r="E744">
        <f t="shared" si="11"/>
        <v>1</v>
      </c>
    </row>
    <row r="745" spans="1:5" x14ac:dyDescent="0.3">
      <c r="A745" s="68" t="s">
        <v>7661</v>
      </c>
      <c r="B745" s="68" t="s">
        <v>7658</v>
      </c>
      <c r="C745" s="157" t="s">
        <v>58</v>
      </c>
      <c r="D745" s="68" t="s">
        <v>176</v>
      </c>
      <c r="E745">
        <f t="shared" si="11"/>
        <v>1</v>
      </c>
    </row>
    <row r="746" spans="1:5" x14ac:dyDescent="0.3">
      <c r="A746" s="68" t="s">
        <v>5203</v>
      </c>
      <c r="B746" s="68" t="s">
        <v>3157</v>
      </c>
      <c r="C746" s="69" t="s">
        <v>58</v>
      </c>
      <c r="D746" s="68" t="s">
        <v>176</v>
      </c>
      <c r="E746">
        <f t="shared" si="11"/>
        <v>1</v>
      </c>
    </row>
    <row r="747" spans="1:5" x14ac:dyDescent="0.3">
      <c r="A747" s="68" t="s">
        <v>6156</v>
      </c>
      <c r="B747" s="68" t="s">
        <v>6153</v>
      </c>
      <c r="C747" s="69" t="s">
        <v>58</v>
      </c>
      <c r="D747" s="68" t="s">
        <v>176</v>
      </c>
      <c r="E747">
        <f t="shared" si="11"/>
        <v>1</v>
      </c>
    </row>
    <row r="748" spans="1:5" x14ac:dyDescent="0.3">
      <c r="A748" s="68" t="s">
        <v>5440</v>
      </c>
      <c r="B748" s="194" t="s">
        <v>3182</v>
      </c>
      <c r="C748" s="69" t="s">
        <v>58</v>
      </c>
      <c r="D748" s="68" t="s">
        <v>176</v>
      </c>
      <c r="E748">
        <f t="shared" si="11"/>
        <v>1</v>
      </c>
    </row>
    <row r="749" spans="1:5" x14ac:dyDescent="0.3">
      <c r="A749" s="68" t="s">
        <v>5627</v>
      </c>
      <c r="B749" s="68" t="s">
        <v>3208</v>
      </c>
      <c r="C749" s="69" t="s">
        <v>58</v>
      </c>
      <c r="D749" s="163" t="s">
        <v>176</v>
      </c>
      <c r="E749">
        <f t="shared" si="11"/>
        <v>1</v>
      </c>
    </row>
    <row r="750" spans="1:5" x14ac:dyDescent="0.3">
      <c r="A750" s="120" t="s">
        <v>7396</v>
      </c>
      <c r="B750" s="120" t="s">
        <v>7392</v>
      </c>
      <c r="C750" s="175" t="s">
        <v>58</v>
      </c>
      <c r="D750" s="68" t="s">
        <v>176</v>
      </c>
      <c r="E750">
        <f t="shared" si="11"/>
        <v>1</v>
      </c>
    </row>
    <row r="751" spans="1:5" x14ac:dyDescent="0.3">
      <c r="A751" s="68" t="s">
        <v>7805</v>
      </c>
      <c r="B751" s="68" t="s">
        <v>7801</v>
      </c>
      <c r="C751" s="175" t="s">
        <v>58</v>
      </c>
      <c r="D751" s="68" t="s">
        <v>176</v>
      </c>
      <c r="E751">
        <f t="shared" si="11"/>
        <v>1</v>
      </c>
    </row>
    <row r="752" spans="1:5" x14ac:dyDescent="0.3">
      <c r="A752" s="68" t="s">
        <v>7794</v>
      </c>
      <c r="B752" s="68" t="s">
        <v>7790</v>
      </c>
      <c r="C752" s="175" t="s">
        <v>58</v>
      </c>
      <c r="D752" s="68" t="s">
        <v>176</v>
      </c>
      <c r="E752">
        <f t="shared" si="11"/>
        <v>1</v>
      </c>
    </row>
    <row r="753" spans="1:5" x14ac:dyDescent="0.3">
      <c r="A753" s="68" t="s">
        <v>7610</v>
      </c>
      <c r="B753" s="68" t="s">
        <v>7606</v>
      </c>
      <c r="C753" s="175" t="s">
        <v>58</v>
      </c>
      <c r="D753" s="68" t="s">
        <v>176</v>
      </c>
      <c r="E753">
        <f t="shared" si="11"/>
        <v>1</v>
      </c>
    </row>
    <row r="754" spans="1:5" x14ac:dyDescent="0.3">
      <c r="A754" s="68" t="s">
        <v>7214</v>
      </c>
      <c r="B754" s="68" t="s">
        <v>7210</v>
      </c>
      <c r="C754" s="69" t="s">
        <v>58</v>
      </c>
      <c r="D754" s="68" t="s">
        <v>176</v>
      </c>
      <c r="E754">
        <f t="shared" si="11"/>
        <v>1</v>
      </c>
    </row>
    <row r="755" spans="1:5" x14ac:dyDescent="0.3">
      <c r="A755" s="120" t="s">
        <v>7397</v>
      </c>
      <c r="B755" s="194" t="s">
        <v>7398</v>
      </c>
      <c r="C755" s="175" t="s">
        <v>58</v>
      </c>
      <c r="D755" s="68" t="s">
        <v>176</v>
      </c>
      <c r="E755">
        <f t="shared" si="11"/>
        <v>1</v>
      </c>
    </row>
    <row r="756" spans="1:5" x14ac:dyDescent="0.3">
      <c r="A756" s="68" t="s">
        <v>7037</v>
      </c>
      <c r="B756" s="139" t="s">
        <v>7033</v>
      </c>
      <c r="C756" s="69" t="s">
        <v>58</v>
      </c>
      <c r="D756" s="68" t="s">
        <v>68</v>
      </c>
      <c r="E756">
        <f t="shared" si="11"/>
        <v>1</v>
      </c>
    </row>
    <row r="757" spans="1:5" x14ac:dyDescent="0.3">
      <c r="A757" s="68" t="s">
        <v>6524</v>
      </c>
      <c r="B757" s="194" t="s">
        <v>6490</v>
      </c>
      <c r="C757" s="69" t="s">
        <v>58</v>
      </c>
      <c r="D757" s="68" t="s">
        <v>176</v>
      </c>
      <c r="E757">
        <f t="shared" si="11"/>
        <v>1</v>
      </c>
    </row>
    <row r="758" spans="1:5" x14ac:dyDescent="0.3">
      <c r="A758" s="68" t="s">
        <v>6527</v>
      </c>
      <c r="B758" s="139" t="s">
        <v>6511</v>
      </c>
      <c r="C758" s="69" t="s">
        <v>58</v>
      </c>
      <c r="D758" s="68" t="s">
        <v>176</v>
      </c>
      <c r="E758">
        <f t="shared" si="11"/>
        <v>1</v>
      </c>
    </row>
    <row r="759" spans="1:5" x14ac:dyDescent="0.3">
      <c r="A759" s="68" t="s">
        <v>6485</v>
      </c>
      <c r="B759" s="139" t="s">
        <v>6503</v>
      </c>
      <c r="C759" s="69" t="s">
        <v>58</v>
      </c>
      <c r="D759" s="68" t="s">
        <v>176</v>
      </c>
      <c r="E759">
        <f t="shared" si="11"/>
        <v>1</v>
      </c>
    </row>
    <row r="760" spans="1:5" x14ac:dyDescent="0.3">
      <c r="A760" s="68" t="s">
        <v>6530</v>
      </c>
      <c r="B760" s="139" t="s">
        <v>6520</v>
      </c>
      <c r="C760" s="69" t="s">
        <v>58</v>
      </c>
      <c r="D760" s="68" t="s">
        <v>176</v>
      </c>
      <c r="E760">
        <f t="shared" si="11"/>
        <v>1</v>
      </c>
    </row>
    <row r="761" spans="1:5" x14ac:dyDescent="0.3">
      <c r="A761" s="68" t="s">
        <v>6532</v>
      </c>
      <c r="B761" s="139" t="s">
        <v>6498</v>
      </c>
      <c r="C761" s="69" t="s">
        <v>58</v>
      </c>
      <c r="D761" s="68" t="s">
        <v>55</v>
      </c>
      <c r="E761">
        <f t="shared" si="11"/>
        <v>1</v>
      </c>
    </row>
    <row r="762" spans="1:5" x14ac:dyDescent="0.3">
      <c r="A762" s="68" t="s">
        <v>7043</v>
      </c>
      <c r="B762" s="139" t="s">
        <v>7039</v>
      </c>
      <c r="C762" s="69" t="s">
        <v>58</v>
      </c>
      <c r="D762" s="68" t="s">
        <v>176</v>
      </c>
      <c r="E762">
        <f t="shared" si="11"/>
        <v>1</v>
      </c>
    </row>
    <row r="763" spans="1:5" x14ac:dyDescent="0.3">
      <c r="A763" s="68" t="s">
        <v>6534</v>
      </c>
      <c r="B763" s="139" t="s">
        <v>6507</v>
      </c>
      <c r="C763" s="69" t="s">
        <v>58</v>
      </c>
      <c r="D763" s="120" t="s">
        <v>176</v>
      </c>
      <c r="E763">
        <f t="shared" si="11"/>
        <v>2</v>
      </c>
    </row>
    <row r="764" spans="1:5" x14ac:dyDescent="0.3">
      <c r="A764" s="68" t="s">
        <v>6536</v>
      </c>
      <c r="B764" s="194" t="s">
        <v>6507</v>
      </c>
      <c r="C764" s="69" t="s">
        <v>58</v>
      </c>
      <c r="D764" s="68" t="s">
        <v>176</v>
      </c>
      <c r="E764">
        <f t="shared" si="11"/>
        <v>2</v>
      </c>
    </row>
    <row r="765" spans="1:5" x14ac:dyDescent="0.3">
      <c r="A765" s="68" t="s">
        <v>6538</v>
      </c>
      <c r="B765" s="194" t="s">
        <v>6494</v>
      </c>
      <c r="C765" s="69" t="s">
        <v>58</v>
      </c>
      <c r="D765" s="68" t="s">
        <v>68</v>
      </c>
      <c r="E765">
        <f t="shared" si="11"/>
        <v>1</v>
      </c>
    </row>
    <row r="766" spans="1:5" x14ac:dyDescent="0.3">
      <c r="A766" s="68" t="s">
        <v>6540</v>
      </c>
      <c r="B766" s="139" t="s">
        <v>6516</v>
      </c>
      <c r="C766" s="69" t="s">
        <v>58</v>
      </c>
      <c r="D766" s="68" t="s">
        <v>68</v>
      </c>
      <c r="E766">
        <f t="shared" si="11"/>
        <v>1</v>
      </c>
    </row>
    <row r="767" spans="1:5" x14ac:dyDescent="0.3">
      <c r="A767" s="68" t="s">
        <v>6542</v>
      </c>
      <c r="B767" s="194" t="s">
        <v>6486</v>
      </c>
      <c r="C767" s="69" t="s">
        <v>58</v>
      </c>
      <c r="D767" s="68" t="s">
        <v>176</v>
      </c>
      <c r="E767">
        <f t="shared" si="11"/>
        <v>1</v>
      </c>
    </row>
    <row r="768" spans="1:5" x14ac:dyDescent="0.3">
      <c r="A768" s="68" t="s">
        <v>6544</v>
      </c>
      <c r="B768" s="194" t="s">
        <v>6479</v>
      </c>
      <c r="C768" s="69" t="s">
        <v>58</v>
      </c>
      <c r="D768" s="68" t="s">
        <v>176</v>
      </c>
      <c r="E768">
        <f t="shared" si="11"/>
        <v>1</v>
      </c>
    </row>
    <row r="769" spans="1:5" x14ac:dyDescent="0.3">
      <c r="A769" s="68" t="s">
        <v>4356</v>
      </c>
      <c r="B769" s="68" t="s">
        <v>2763</v>
      </c>
      <c r="C769" s="69" t="s">
        <v>58</v>
      </c>
      <c r="D769" s="68" t="s">
        <v>176</v>
      </c>
      <c r="E769">
        <f t="shared" si="11"/>
        <v>1</v>
      </c>
    </row>
    <row r="770" spans="1:5" x14ac:dyDescent="0.3">
      <c r="A770" s="68" t="s">
        <v>4335</v>
      </c>
      <c r="B770" s="68" t="s">
        <v>2558</v>
      </c>
      <c r="C770" s="69" t="s">
        <v>58</v>
      </c>
      <c r="D770" s="68" t="s">
        <v>176</v>
      </c>
      <c r="E770">
        <f t="shared" ref="E770:E833" si="12">COUNTIF(B:B,B770)</f>
        <v>1</v>
      </c>
    </row>
    <row r="771" spans="1:5" x14ac:dyDescent="0.3">
      <c r="A771" s="68" t="s">
        <v>4340</v>
      </c>
      <c r="B771" s="68" t="s">
        <v>2574</v>
      </c>
      <c r="C771" s="69" t="s">
        <v>58</v>
      </c>
      <c r="D771" s="68" t="s">
        <v>68</v>
      </c>
      <c r="E771">
        <f t="shared" si="12"/>
        <v>1</v>
      </c>
    </row>
    <row r="772" spans="1:5" x14ac:dyDescent="0.3">
      <c r="A772" s="68" t="s">
        <v>4342</v>
      </c>
      <c r="B772" s="68" t="s">
        <v>2582</v>
      </c>
      <c r="C772" s="69" t="s">
        <v>58</v>
      </c>
      <c r="D772" s="68" t="s">
        <v>176</v>
      </c>
      <c r="E772">
        <f t="shared" si="12"/>
        <v>1</v>
      </c>
    </row>
    <row r="773" spans="1:5" x14ac:dyDescent="0.3">
      <c r="A773" s="68" t="s">
        <v>4338</v>
      </c>
      <c r="B773" s="68" t="s">
        <v>2603</v>
      </c>
      <c r="C773" s="69" t="s">
        <v>58</v>
      </c>
      <c r="D773" s="68" t="s">
        <v>176</v>
      </c>
      <c r="E773">
        <f t="shared" si="12"/>
        <v>1</v>
      </c>
    </row>
    <row r="774" spans="1:5" x14ac:dyDescent="0.3">
      <c r="A774" s="68" t="s">
        <v>7809</v>
      </c>
      <c r="B774" s="68" t="s">
        <v>7806</v>
      </c>
      <c r="C774" s="157" t="s">
        <v>58</v>
      </c>
      <c r="D774" s="68" t="s">
        <v>68</v>
      </c>
      <c r="E774">
        <f t="shared" si="12"/>
        <v>1</v>
      </c>
    </row>
    <row r="775" spans="1:5" x14ac:dyDescent="0.3">
      <c r="A775" s="68" t="s">
        <v>6731</v>
      </c>
      <c r="B775" s="68" t="s">
        <v>6728</v>
      </c>
      <c r="C775" s="69" t="s">
        <v>58</v>
      </c>
      <c r="D775" s="68" t="s">
        <v>176</v>
      </c>
      <c r="E775">
        <f t="shared" si="12"/>
        <v>1</v>
      </c>
    </row>
    <row r="776" spans="1:5" x14ac:dyDescent="0.3">
      <c r="A776" s="68" t="s">
        <v>6732</v>
      </c>
      <c r="B776" s="68" t="s">
        <v>6734</v>
      </c>
      <c r="C776" s="69" t="s">
        <v>58</v>
      </c>
      <c r="D776" s="68" t="s">
        <v>176</v>
      </c>
      <c r="E776">
        <f t="shared" si="12"/>
        <v>1</v>
      </c>
    </row>
    <row r="777" spans="1:5" x14ac:dyDescent="0.3">
      <c r="A777" s="68" t="s">
        <v>4708</v>
      </c>
      <c r="B777" s="139" t="s">
        <v>3409</v>
      </c>
      <c r="C777" s="69" t="s">
        <v>58</v>
      </c>
      <c r="D777" s="68" t="s">
        <v>68</v>
      </c>
      <c r="E777">
        <f t="shared" si="12"/>
        <v>1</v>
      </c>
    </row>
    <row r="778" spans="1:5" x14ac:dyDescent="0.3">
      <c r="A778" s="68" t="s">
        <v>5474</v>
      </c>
      <c r="B778" s="139" t="s">
        <v>3553</v>
      </c>
      <c r="C778" s="157" t="s">
        <v>58</v>
      </c>
      <c r="D778" s="68" t="s">
        <v>176</v>
      </c>
      <c r="E778">
        <f t="shared" si="12"/>
        <v>1</v>
      </c>
    </row>
    <row r="779" spans="1:5" x14ac:dyDescent="0.3">
      <c r="A779" s="68" t="s">
        <v>7274</v>
      </c>
      <c r="B779" s="139" t="s">
        <v>7271</v>
      </c>
      <c r="C779" s="157" t="s">
        <v>58</v>
      </c>
      <c r="D779" s="68" t="s">
        <v>176</v>
      </c>
      <c r="E779">
        <f t="shared" si="12"/>
        <v>1</v>
      </c>
    </row>
    <row r="780" spans="1:5" x14ac:dyDescent="0.3">
      <c r="A780" s="68" t="s">
        <v>1931</v>
      </c>
      <c r="B780" s="139" t="s">
        <v>1927</v>
      </c>
      <c r="C780" s="157" t="s">
        <v>58</v>
      </c>
      <c r="D780" s="68" t="s">
        <v>176</v>
      </c>
      <c r="E780">
        <f t="shared" si="12"/>
        <v>1</v>
      </c>
    </row>
    <row r="781" spans="1:5" x14ac:dyDescent="0.3">
      <c r="A781" s="68" t="s">
        <v>4161</v>
      </c>
      <c r="B781" s="139" t="s">
        <v>1669</v>
      </c>
      <c r="C781" s="69" t="s">
        <v>58</v>
      </c>
      <c r="D781" s="68" t="s">
        <v>176</v>
      </c>
      <c r="E781">
        <f t="shared" si="12"/>
        <v>1</v>
      </c>
    </row>
    <row r="782" spans="1:5" x14ac:dyDescent="0.3">
      <c r="A782" s="68" t="s">
        <v>7109</v>
      </c>
      <c r="B782" s="139" t="s">
        <v>7106</v>
      </c>
      <c r="C782" s="157" t="s">
        <v>58</v>
      </c>
      <c r="D782" s="68" t="s">
        <v>176</v>
      </c>
      <c r="E782">
        <f t="shared" si="12"/>
        <v>1</v>
      </c>
    </row>
    <row r="783" spans="1:5" x14ac:dyDescent="0.3">
      <c r="A783" s="68" t="s">
        <v>6199</v>
      </c>
      <c r="B783" s="194" t="s">
        <v>3286</v>
      </c>
      <c r="C783" s="157" t="s">
        <v>58</v>
      </c>
      <c r="D783" s="68" t="s">
        <v>176</v>
      </c>
      <c r="E783">
        <f t="shared" si="12"/>
        <v>1</v>
      </c>
    </row>
    <row r="784" spans="1:5" x14ac:dyDescent="0.3">
      <c r="A784" s="68" t="s">
        <v>7458</v>
      </c>
      <c r="B784" s="194" t="s">
        <v>3285</v>
      </c>
      <c r="C784" s="157" t="s">
        <v>58</v>
      </c>
      <c r="D784" s="68" t="s">
        <v>176</v>
      </c>
      <c r="E784">
        <f t="shared" si="12"/>
        <v>1</v>
      </c>
    </row>
    <row r="785" spans="1:5" x14ac:dyDescent="0.3">
      <c r="A785" s="68" t="s">
        <v>6571</v>
      </c>
      <c r="B785" s="68" t="s">
        <v>3325</v>
      </c>
      <c r="C785" s="69" t="s">
        <v>58</v>
      </c>
      <c r="D785" s="68" t="s">
        <v>176</v>
      </c>
      <c r="E785">
        <f t="shared" si="12"/>
        <v>1</v>
      </c>
    </row>
    <row r="786" spans="1:5" x14ac:dyDescent="0.3">
      <c r="A786" s="68" t="s">
        <v>4728</v>
      </c>
      <c r="B786" s="68" t="s">
        <v>3104</v>
      </c>
      <c r="C786" s="69" t="s">
        <v>58</v>
      </c>
      <c r="D786" s="68" t="s">
        <v>176</v>
      </c>
      <c r="E786">
        <f t="shared" si="12"/>
        <v>1</v>
      </c>
    </row>
    <row r="787" spans="1:5" x14ac:dyDescent="0.3">
      <c r="A787" s="68" t="s">
        <v>4730</v>
      </c>
      <c r="B787" s="68" t="s">
        <v>2204</v>
      </c>
      <c r="C787" s="69" t="s">
        <v>58</v>
      </c>
      <c r="D787" s="68" t="s">
        <v>176</v>
      </c>
      <c r="E787">
        <f t="shared" si="12"/>
        <v>1</v>
      </c>
    </row>
    <row r="788" spans="1:5" x14ac:dyDescent="0.3">
      <c r="A788" s="68" t="s">
        <v>4735</v>
      </c>
      <c r="B788" s="68" t="s">
        <v>3502</v>
      </c>
      <c r="C788" s="69" t="s">
        <v>58</v>
      </c>
      <c r="D788" s="68" t="s">
        <v>55</v>
      </c>
      <c r="E788">
        <f t="shared" si="12"/>
        <v>1</v>
      </c>
    </row>
    <row r="789" spans="1:5" x14ac:dyDescent="0.3">
      <c r="A789" s="68" t="s">
        <v>745</v>
      </c>
      <c r="B789" s="68" t="s">
        <v>743</v>
      </c>
      <c r="C789" s="69" t="s">
        <v>58</v>
      </c>
      <c r="D789" s="68" t="s">
        <v>176</v>
      </c>
      <c r="E789">
        <f t="shared" si="12"/>
        <v>1</v>
      </c>
    </row>
    <row r="790" spans="1:5" x14ac:dyDescent="0.3">
      <c r="A790" s="68" t="s">
        <v>738</v>
      </c>
      <c r="B790" s="68" t="s">
        <v>735</v>
      </c>
      <c r="C790" s="69" t="s">
        <v>58</v>
      </c>
      <c r="D790" s="68" t="s">
        <v>176</v>
      </c>
      <c r="E790">
        <f t="shared" si="12"/>
        <v>2</v>
      </c>
    </row>
    <row r="791" spans="1:5" x14ac:dyDescent="0.3">
      <c r="A791" s="68" t="s">
        <v>4024</v>
      </c>
      <c r="B791" s="194" t="s">
        <v>735</v>
      </c>
      <c r="C791" s="69" t="s">
        <v>58</v>
      </c>
      <c r="D791" s="68" t="s">
        <v>176</v>
      </c>
      <c r="E791">
        <f t="shared" si="12"/>
        <v>2</v>
      </c>
    </row>
    <row r="792" spans="1:5" x14ac:dyDescent="0.3">
      <c r="A792" s="68" t="s">
        <v>6292</v>
      </c>
      <c r="B792" s="68" t="s">
        <v>3298</v>
      </c>
      <c r="C792" s="69" t="s">
        <v>58</v>
      </c>
      <c r="D792" s="68" t="s">
        <v>176</v>
      </c>
      <c r="E792">
        <f t="shared" si="12"/>
        <v>1</v>
      </c>
    </row>
    <row r="793" spans="1:5" x14ac:dyDescent="0.3">
      <c r="A793" s="68" t="s">
        <v>6762</v>
      </c>
      <c r="B793" s="68" t="s">
        <v>6758</v>
      </c>
      <c r="C793" s="69" t="s">
        <v>58</v>
      </c>
      <c r="D793" s="68" t="s">
        <v>176</v>
      </c>
      <c r="E793">
        <f t="shared" si="12"/>
        <v>1</v>
      </c>
    </row>
    <row r="794" spans="1:5" x14ac:dyDescent="0.3">
      <c r="A794" s="68" t="s">
        <v>6763</v>
      </c>
      <c r="B794" s="68" t="s">
        <v>6764</v>
      </c>
      <c r="C794" s="69" t="s">
        <v>58</v>
      </c>
      <c r="D794" s="68" t="s">
        <v>176</v>
      </c>
      <c r="E794">
        <f t="shared" si="12"/>
        <v>1</v>
      </c>
    </row>
    <row r="795" spans="1:5" x14ac:dyDescent="0.3">
      <c r="A795" s="68" t="s">
        <v>3877</v>
      </c>
      <c r="B795" s="68" t="s">
        <v>3374</v>
      </c>
      <c r="C795" s="69" t="s">
        <v>58</v>
      </c>
      <c r="D795" s="68" t="s">
        <v>55</v>
      </c>
      <c r="E795">
        <f t="shared" si="12"/>
        <v>1</v>
      </c>
    </row>
    <row r="796" spans="1:5" x14ac:dyDescent="0.3">
      <c r="A796" s="68" t="s">
        <v>6983</v>
      </c>
      <c r="B796" s="68" t="s">
        <v>3373</v>
      </c>
      <c r="C796" s="69" t="s">
        <v>58</v>
      </c>
      <c r="D796" s="68" t="s">
        <v>176</v>
      </c>
      <c r="E796">
        <f t="shared" si="12"/>
        <v>1</v>
      </c>
    </row>
    <row r="797" spans="1:5" x14ac:dyDescent="0.3">
      <c r="A797" s="68" t="s">
        <v>5589</v>
      </c>
      <c r="B797" s="68" t="s">
        <v>3204</v>
      </c>
      <c r="C797" s="69" t="s">
        <v>58</v>
      </c>
      <c r="D797" s="68" t="s">
        <v>176</v>
      </c>
      <c r="E797">
        <f t="shared" si="12"/>
        <v>1</v>
      </c>
    </row>
    <row r="798" spans="1:5" x14ac:dyDescent="0.3">
      <c r="A798" s="68" t="s">
        <v>7053</v>
      </c>
      <c r="B798" s="68" t="s">
        <v>3380</v>
      </c>
      <c r="C798" s="69" t="s">
        <v>58</v>
      </c>
      <c r="D798" s="68" t="s">
        <v>176</v>
      </c>
      <c r="E798">
        <f t="shared" si="12"/>
        <v>1</v>
      </c>
    </row>
    <row r="799" spans="1:5" x14ac:dyDescent="0.3">
      <c r="A799" s="68" t="s">
        <v>7239</v>
      </c>
      <c r="B799" s="68" t="s">
        <v>7236</v>
      </c>
      <c r="C799" s="69" t="s">
        <v>58</v>
      </c>
      <c r="D799" s="68" t="s">
        <v>55</v>
      </c>
      <c r="E799">
        <f t="shared" si="12"/>
        <v>1</v>
      </c>
    </row>
    <row r="800" spans="1:5" x14ac:dyDescent="0.3">
      <c r="A800" s="68" t="s">
        <v>6843</v>
      </c>
      <c r="B800" s="68" t="s">
        <v>3433</v>
      </c>
      <c r="C800" s="69" t="s">
        <v>58</v>
      </c>
      <c r="D800" s="68" t="s">
        <v>176</v>
      </c>
      <c r="E800">
        <f t="shared" si="12"/>
        <v>1</v>
      </c>
    </row>
    <row r="801" spans="1:5" x14ac:dyDescent="0.3">
      <c r="A801" s="68" t="s">
        <v>4822</v>
      </c>
      <c r="B801" s="68" t="s">
        <v>3509</v>
      </c>
      <c r="C801" s="69" t="s">
        <v>58</v>
      </c>
      <c r="D801" s="68" t="s">
        <v>176</v>
      </c>
      <c r="E801">
        <f t="shared" si="12"/>
        <v>1</v>
      </c>
    </row>
    <row r="802" spans="1:5" x14ac:dyDescent="0.3">
      <c r="A802" s="68" t="s">
        <v>7845</v>
      </c>
      <c r="B802" s="68" t="s">
        <v>7841</v>
      </c>
      <c r="C802" s="175" t="s">
        <v>58</v>
      </c>
      <c r="D802" s="68" t="s">
        <v>176</v>
      </c>
      <c r="E802">
        <f t="shared" si="12"/>
        <v>1</v>
      </c>
    </row>
    <row r="803" spans="1:5" x14ac:dyDescent="0.3">
      <c r="A803" s="68" t="s">
        <v>7852</v>
      </c>
      <c r="B803" s="68" t="s">
        <v>7848</v>
      </c>
      <c r="C803" s="175" t="s">
        <v>58</v>
      </c>
      <c r="D803" s="68" t="s">
        <v>176</v>
      </c>
      <c r="E803">
        <f t="shared" si="12"/>
        <v>1</v>
      </c>
    </row>
    <row r="804" spans="1:5" x14ac:dyDescent="0.3">
      <c r="A804" s="68" t="s">
        <v>856</v>
      </c>
      <c r="B804" s="68" t="s">
        <v>854</v>
      </c>
      <c r="C804" s="69" t="s">
        <v>58</v>
      </c>
      <c r="D804" s="68" t="s">
        <v>176</v>
      </c>
      <c r="E804">
        <f t="shared" si="12"/>
        <v>1</v>
      </c>
    </row>
    <row r="805" spans="1:5" x14ac:dyDescent="0.3">
      <c r="A805" s="68" t="s">
        <v>4979</v>
      </c>
      <c r="B805" s="68" t="s">
        <v>3520</v>
      </c>
      <c r="C805" s="69" t="s">
        <v>58</v>
      </c>
      <c r="D805" s="68" t="s">
        <v>176</v>
      </c>
      <c r="E805">
        <f t="shared" si="12"/>
        <v>1</v>
      </c>
    </row>
    <row r="806" spans="1:5" x14ac:dyDescent="0.3">
      <c r="A806" s="68" t="s">
        <v>4980</v>
      </c>
      <c r="B806" s="68" t="s">
        <v>2164</v>
      </c>
      <c r="C806" s="69" t="s">
        <v>58</v>
      </c>
      <c r="D806" s="120" t="s">
        <v>176</v>
      </c>
      <c r="E806">
        <f t="shared" si="12"/>
        <v>2</v>
      </c>
    </row>
    <row r="807" spans="1:5" x14ac:dyDescent="0.3">
      <c r="A807" s="68" t="s">
        <v>6753</v>
      </c>
      <c r="B807" s="194" t="s">
        <v>2164</v>
      </c>
      <c r="C807" s="69" t="s">
        <v>58</v>
      </c>
      <c r="D807" s="120" t="s">
        <v>176</v>
      </c>
      <c r="E807">
        <f t="shared" si="12"/>
        <v>2</v>
      </c>
    </row>
    <row r="808" spans="1:5" x14ac:dyDescent="0.3">
      <c r="A808" s="68" t="s">
        <v>7920</v>
      </c>
      <c r="B808" s="68" t="s">
        <v>7917</v>
      </c>
      <c r="C808" s="157" t="s">
        <v>58</v>
      </c>
      <c r="D808" s="68" t="s">
        <v>176</v>
      </c>
      <c r="E808">
        <f t="shared" si="12"/>
        <v>1</v>
      </c>
    </row>
    <row r="809" spans="1:5" x14ac:dyDescent="0.3">
      <c r="A809" s="68" t="s">
        <v>5864</v>
      </c>
      <c r="B809" s="68" t="s">
        <v>3248</v>
      </c>
      <c r="C809" s="69" t="s">
        <v>58</v>
      </c>
      <c r="D809" s="68" t="s">
        <v>176</v>
      </c>
      <c r="E809">
        <f t="shared" si="12"/>
        <v>1</v>
      </c>
    </row>
    <row r="810" spans="1:5" x14ac:dyDescent="0.3">
      <c r="A810" s="68" t="s">
        <v>7254</v>
      </c>
      <c r="B810" s="68" t="s">
        <v>7250</v>
      </c>
      <c r="C810" s="157" t="s">
        <v>58</v>
      </c>
      <c r="D810" s="68" t="s">
        <v>176</v>
      </c>
      <c r="E810">
        <f t="shared" si="12"/>
        <v>1</v>
      </c>
    </row>
    <row r="811" spans="1:5" x14ac:dyDescent="0.3">
      <c r="A811" s="68" t="s">
        <v>4652</v>
      </c>
      <c r="B811" s="68" t="s">
        <v>3406</v>
      </c>
      <c r="C811" s="69" t="s">
        <v>58</v>
      </c>
      <c r="D811" s="68" t="s">
        <v>176</v>
      </c>
      <c r="E811">
        <f t="shared" si="12"/>
        <v>1</v>
      </c>
    </row>
    <row r="812" spans="1:5" x14ac:dyDescent="0.3">
      <c r="A812" s="68" t="s">
        <v>5010</v>
      </c>
      <c r="B812" s="68" t="s">
        <v>3135</v>
      </c>
      <c r="C812" s="69" t="s">
        <v>58</v>
      </c>
      <c r="D812" s="163" t="s">
        <v>176</v>
      </c>
      <c r="E812">
        <f t="shared" si="12"/>
        <v>1</v>
      </c>
    </row>
    <row r="813" spans="1:5" x14ac:dyDescent="0.3">
      <c r="A813" s="68" t="s">
        <v>2361</v>
      </c>
      <c r="B813" s="68" t="s">
        <v>2359</v>
      </c>
      <c r="C813" s="69" t="s">
        <v>58</v>
      </c>
      <c r="D813" s="68" t="s">
        <v>176</v>
      </c>
      <c r="E813">
        <f t="shared" si="12"/>
        <v>1</v>
      </c>
    </row>
    <row r="814" spans="1:5" x14ac:dyDescent="0.3">
      <c r="A814" s="68" t="s">
        <v>2354</v>
      </c>
      <c r="B814" s="68" t="s">
        <v>2352</v>
      </c>
      <c r="C814" s="69" t="s">
        <v>58</v>
      </c>
      <c r="D814" s="68" t="s">
        <v>176</v>
      </c>
      <c r="E814">
        <f t="shared" si="12"/>
        <v>1</v>
      </c>
    </row>
    <row r="815" spans="1:5" x14ac:dyDescent="0.3">
      <c r="A815" s="68" t="s">
        <v>6429</v>
      </c>
      <c r="B815" s="68" t="s">
        <v>3316</v>
      </c>
      <c r="C815" s="69" t="s">
        <v>58</v>
      </c>
      <c r="D815" s="68" t="s">
        <v>176</v>
      </c>
      <c r="E815">
        <f t="shared" si="12"/>
        <v>1</v>
      </c>
    </row>
    <row r="816" spans="1:5" x14ac:dyDescent="0.3">
      <c r="A816" s="68" t="s">
        <v>6951</v>
      </c>
      <c r="B816" s="68" t="s">
        <v>3369</v>
      </c>
      <c r="C816" s="69" t="s">
        <v>58</v>
      </c>
      <c r="D816" s="68" t="s">
        <v>68</v>
      </c>
      <c r="E816">
        <f t="shared" si="12"/>
        <v>1</v>
      </c>
    </row>
    <row r="817" spans="1:5" x14ac:dyDescent="0.3">
      <c r="A817" s="68" t="s">
        <v>6803</v>
      </c>
      <c r="B817" s="68" t="s">
        <v>3347</v>
      </c>
      <c r="C817" s="69" t="s">
        <v>58</v>
      </c>
      <c r="D817" s="68" t="s">
        <v>176</v>
      </c>
      <c r="E817">
        <f t="shared" si="12"/>
        <v>1</v>
      </c>
    </row>
    <row r="818" spans="1:5" x14ac:dyDescent="0.3">
      <c r="A818" s="68" t="s">
        <v>6857</v>
      </c>
      <c r="B818" s="68" t="s">
        <v>3352</v>
      </c>
      <c r="C818" s="69" t="s">
        <v>58</v>
      </c>
      <c r="D818" s="68" t="s">
        <v>68</v>
      </c>
      <c r="E818">
        <f t="shared" si="12"/>
        <v>1</v>
      </c>
    </row>
    <row r="819" spans="1:5" x14ac:dyDescent="0.3">
      <c r="A819" s="68" t="s">
        <v>1745</v>
      </c>
      <c r="B819" s="68" t="s">
        <v>1743</v>
      </c>
      <c r="C819" s="69" t="s">
        <v>58</v>
      </c>
      <c r="D819" s="68" t="s">
        <v>176</v>
      </c>
      <c r="E819">
        <f t="shared" si="12"/>
        <v>1</v>
      </c>
    </row>
    <row r="820" spans="1:5" x14ac:dyDescent="0.3">
      <c r="A820" s="68" t="s">
        <v>5041</v>
      </c>
      <c r="B820" s="68" t="s">
        <v>3141</v>
      </c>
      <c r="C820" s="69" t="s">
        <v>58</v>
      </c>
      <c r="D820" s="68" t="s">
        <v>176</v>
      </c>
      <c r="E820">
        <f t="shared" si="12"/>
        <v>1</v>
      </c>
    </row>
    <row r="821" spans="1:5" x14ac:dyDescent="0.3">
      <c r="A821" s="68" t="s">
        <v>5886</v>
      </c>
      <c r="B821" s="68" t="s">
        <v>3408</v>
      </c>
      <c r="C821" s="69" t="s">
        <v>58</v>
      </c>
      <c r="D821" s="68" t="s">
        <v>176</v>
      </c>
      <c r="E821">
        <f t="shared" si="12"/>
        <v>1</v>
      </c>
    </row>
    <row r="822" spans="1:5" x14ac:dyDescent="0.3">
      <c r="A822" s="68" t="s">
        <v>5891</v>
      </c>
      <c r="B822" s="194" t="s">
        <v>5887</v>
      </c>
      <c r="C822" s="69" t="s">
        <v>58</v>
      </c>
      <c r="D822" s="68" t="s">
        <v>176</v>
      </c>
      <c r="E822">
        <f t="shared" si="12"/>
        <v>1</v>
      </c>
    </row>
    <row r="823" spans="1:5" x14ac:dyDescent="0.3">
      <c r="A823" s="68" t="s">
        <v>5892</v>
      </c>
      <c r="B823" s="68" t="s">
        <v>3251</v>
      </c>
      <c r="C823" s="69" t="s">
        <v>58</v>
      </c>
      <c r="D823" s="68" t="s">
        <v>176</v>
      </c>
      <c r="E823">
        <f t="shared" si="12"/>
        <v>1</v>
      </c>
    </row>
    <row r="824" spans="1:5" x14ac:dyDescent="0.3">
      <c r="A824" s="68" t="s">
        <v>1250</v>
      </c>
      <c r="B824" s="68" t="s">
        <v>1248</v>
      </c>
      <c r="C824" s="69" t="s">
        <v>58</v>
      </c>
      <c r="D824" s="68" t="s">
        <v>176</v>
      </c>
      <c r="E824">
        <f t="shared" si="12"/>
        <v>1</v>
      </c>
    </row>
    <row r="825" spans="1:5" x14ac:dyDescent="0.3">
      <c r="A825" s="68" t="s">
        <v>5964</v>
      </c>
      <c r="B825" s="68" t="s">
        <v>3597</v>
      </c>
      <c r="C825" s="69" t="s">
        <v>58</v>
      </c>
      <c r="D825" s="68" t="s">
        <v>68</v>
      </c>
      <c r="E825">
        <f t="shared" si="12"/>
        <v>1</v>
      </c>
    </row>
    <row r="826" spans="1:5" x14ac:dyDescent="0.3">
      <c r="A826" s="68" t="s">
        <v>4862</v>
      </c>
      <c r="B826" s="68" t="s">
        <v>3513</v>
      </c>
      <c r="C826" s="69" t="s">
        <v>58</v>
      </c>
      <c r="D826" s="68" t="s">
        <v>176</v>
      </c>
      <c r="E826">
        <f t="shared" si="12"/>
        <v>1</v>
      </c>
    </row>
    <row r="827" spans="1:5" x14ac:dyDescent="0.3">
      <c r="A827" s="68" t="s">
        <v>7366</v>
      </c>
      <c r="B827" s="68" t="s">
        <v>7362</v>
      </c>
      <c r="C827" s="157" t="s">
        <v>58</v>
      </c>
      <c r="D827" s="68" t="s">
        <v>176</v>
      </c>
      <c r="E827">
        <f t="shared" si="12"/>
        <v>1</v>
      </c>
    </row>
    <row r="828" spans="1:5" x14ac:dyDescent="0.3">
      <c r="A828" s="68" t="s">
        <v>4866</v>
      </c>
      <c r="B828" s="68" t="s">
        <v>3123</v>
      </c>
      <c r="C828" s="69" t="s">
        <v>58</v>
      </c>
      <c r="D828" s="68" t="s">
        <v>55</v>
      </c>
      <c r="E828">
        <f t="shared" si="12"/>
        <v>1</v>
      </c>
    </row>
    <row r="829" spans="1:5" x14ac:dyDescent="0.3">
      <c r="A829" s="68" t="s">
        <v>4074</v>
      </c>
      <c r="B829" s="68" t="s">
        <v>1075</v>
      </c>
      <c r="C829" s="69" t="s">
        <v>58</v>
      </c>
      <c r="D829" s="68" t="s">
        <v>176</v>
      </c>
      <c r="E829">
        <f t="shared" si="12"/>
        <v>1</v>
      </c>
    </row>
    <row r="830" spans="1:5" x14ac:dyDescent="0.3">
      <c r="A830" s="68" t="s">
        <v>1084</v>
      </c>
      <c r="B830" s="68" t="s">
        <v>1081</v>
      </c>
      <c r="C830" s="69" t="s">
        <v>58</v>
      </c>
      <c r="D830" s="68" t="s">
        <v>176</v>
      </c>
      <c r="E830">
        <f t="shared" si="12"/>
        <v>1</v>
      </c>
    </row>
    <row r="831" spans="1:5" x14ac:dyDescent="0.3">
      <c r="A831" s="68" t="s">
        <v>4292</v>
      </c>
      <c r="B831" s="68" t="s">
        <v>2020</v>
      </c>
      <c r="C831" s="69" t="s">
        <v>58</v>
      </c>
      <c r="D831" s="68" t="s">
        <v>176</v>
      </c>
      <c r="E831">
        <f t="shared" si="12"/>
        <v>1</v>
      </c>
    </row>
    <row r="832" spans="1:5" x14ac:dyDescent="0.3">
      <c r="A832" s="68" t="s">
        <v>2018</v>
      </c>
      <c r="B832" s="68" t="s">
        <v>2016</v>
      </c>
      <c r="C832" s="69" t="s">
        <v>58</v>
      </c>
      <c r="D832" s="68" t="s">
        <v>176</v>
      </c>
      <c r="E832">
        <f t="shared" si="12"/>
        <v>2</v>
      </c>
    </row>
    <row r="833" spans="1:5" x14ac:dyDescent="0.3">
      <c r="A833" s="68" t="s">
        <v>2027</v>
      </c>
      <c r="B833" s="68" t="s">
        <v>2025</v>
      </c>
      <c r="C833" s="69" t="s">
        <v>58</v>
      </c>
      <c r="D833" s="68" t="s">
        <v>176</v>
      </c>
      <c r="E833">
        <f t="shared" si="12"/>
        <v>2</v>
      </c>
    </row>
    <row r="834" spans="1:5" x14ac:dyDescent="0.3">
      <c r="A834" s="68" t="s">
        <v>2009</v>
      </c>
      <c r="B834" s="68" t="s">
        <v>2007</v>
      </c>
      <c r="C834" s="69" t="s">
        <v>58</v>
      </c>
      <c r="D834" s="68" t="s">
        <v>176</v>
      </c>
      <c r="E834">
        <f t="shared" ref="E834:E897" si="13">COUNTIF(B:B,B834)</f>
        <v>1</v>
      </c>
    </row>
    <row r="835" spans="1:5" x14ac:dyDescent="0.3">
      <c r="A835" s="68" t="s">
        <v>6862</v>
      </c>
      <c r="B835" s="68" t="s">
        <v>3354</v>
      </c>
      <c r="C835" s="69" t="s">
        <v>58</v>
      </c>
      <c r="D835" s="68" t="s">
        <v>176</v>
      </c>
      <c r="E835">
        <f t="shared" si="13"/>
        <v>2</v>
      </c>
    </row>
    <row r="836" spans="1:5" x14ac:dyDescent="0.3">
      <c r="A836" s="68" t="s">
        <v>6864</v>
      </c>
      <c r="B836" s="194" t="s">
        <v>3354</v>
      </c>
      <c r="C836" s="157" t="s">
        <v>58</v>
      </c>
      <c r="D836" s="68" t="s">
        <v>176</v>
      </c>
      <c r="E836">
        <f t="shared" si="13"/>
        <v>2</v>
      </c>
    </row>
    <row r="837" spans="1:5" x14ac:dyDescent="0.3">
      <c r="A837" s="68" t="s">
        <v>7857</v>
      </c>
      <c r="B837" s="68" t="s">
        <v>7853</v>
      </c>
      <c r="C837" s="175" t="s">
        <v>58</v>
      </c>
      <c r="D837" s="68" t="s">
        <v>176</v>
      </c>
      <c r="E837">
        <f t="shared" si="13"/>
        <v>1</v>
      </c>
    </row>
    <row r="838" spans="1:5" x14ac:dyDescent="0.3">
      <c r="A838" s="68" t="s">
        <v>4158</v>
      </c>
      <c r="B838" s="68" t="s">
        <v>249</v>
      </c>
      <c r="C838" s="69" t="s">
        <v>58</v>
      </c>
      <c r="D838" s="68" t="s">
        <v>68</v>
      </c>
      <c r="E838">
        <f t="shared" si="13"/>
        <v>1</v>
      </c>
    </row>
    <row r="839" spans="1:5" x14ac:dyDescent="0.3">
      <c r="A839" s="68" t="s">
        <v>4159</v>
      </c>
      <c r="B839" s="68" t="s">
        <v>254</v>
      </c>
      <c r="C839" s="69" t="s">
        <v>58</v>
      </c>
      <c r="D839" s="68" t="s">
        <v>68</v>
      </c>
      <c r="E839">
        <f t="shared" si="13"/>
        <v>1</v>
      </c>
    </row>
    <row r="840" spans="1:5" x14ac:dyDescent="0.3">
      <c r="A840" s="68" t="s">
        <v>4879</v>
      </c>
      <c r="B840" s="68" t="s">
        <v>2696</v>
      </c>
      <c r="C840" s="69" t="s">
        <v>58</v>
      </c>
      <c r="D840" s="68" t="s">
        <v>176</v>
      </c>
      <c r="E840">
        <f t="shared" si="13"/>
        <v>1</v>
      </c>
    </row>
    <row r="841" spans="1:5" x14ac:dyDescent="0.3">
      <c r="A841" s="68" t="s">
        <v>5977</v>
      </c>
      <c r="B841" s="68" t="s">
        <v>3260</v>
      </c>
      <c r="C841" s="69" t="s">
        <v>58</v>
      </c>
      <c r="D841" s="68" t="s">
        <v>176</v>
      </c>
      <c r="E841">
        <f t="shared" si="13"/>
        <v>1</v>
      </c>
    </row>
    <row r="842" spans="1:5" x14ac:dyDescent="0.3">
      <c r="A842" s="68" t="s">
        <v>6406</v>
      </c>
      <c r="B842" s="68" t="s">
        <v>3427</v>
      </c>
      <c r="C842" s="69" t="s">
        <v>58</v>
      </c>
      <c r="D842" s="68" t="s">
        <v>176</v>
      </c>
      <c r="E842">
        <f t="shared" si="13"/>
        <v>1</v>
      </c>
    </row>
    <row r="843" spans="1:5" x14ac:dyDescent="0.3">
      <c r="A843" s="68" t="s">
        <v>4249</v>
      </c>
      <c r="B843" s="68" t="s">
        <v>1916</v>
      </c>
      <c r="C843" s="69" t="s">
        <v>58</v>
      </c>
      <c r="D843" s="68" t="s">
        <v>68</v>
      </c>
      <c r="E843">
        <f t="shared" si="13"/>
        <v>1</v>
      </c>
    </row>
    <row r="844" spans="1:5" x14ac:dyDescent="0.3">
      <c r="A844" s="68" t="s">
        <v>6955</v>
      </c>
      <c r="B844" s="68" t="s">
        <v>3370</v>
      </c>
      <c r="C844" s="69" t="s">
        <v>58</v>
      </c>
      <c r="D844" s="68" t="s">
        <v>176</v>
      </c>
      <c r="E844">
        <f t="shared" si="13"/>
        <v>1</v>
      </c>
    </row>
    <row r="845" spans="1:5" x14ac:dyDescent="0.3">
      <c r="A845" s="68" t="s">
        <v>5690</v>
      </c>
      <c r="B845" s="68" t="s">
        <v>3224</v>
      </c>
      <c r="C845" s="69" t="s">
        <v>58</v>
      </c>
      <c r="D845" s="68" t="s">
        <v>176</v>
      </c>
      <c r="E845">
        <f t="shared" si="13"/>
        <v>1</v>
      </c>
    </row>
    <row r="846" spans="1:5" x14ac:dyDescent="0.3">
      <c r="A846" s="68" t="s">
        <v>1196</v>
      </c>
      <c r="B846" s="68" t="s">
        <v>1194</v>
      </c>
      <c r="C846" s="69" t="s">
        <v>58</v>
      </c>
      <c r="D846" s="68" t="s">
        <v>176</v>
      </c>
      <c r="E846">
        <f t="shared" si="13"/>
        <v>1</v>
      </c>
    </row>
    <row r="847" spans="1:5" x14ac:dyDescent="0.3">
      <c r="A847" s="68" t="s">
        <v>7303</v>
      </c>
      <c r="B847" s="68" t="s">
        <v>7299</v>
      </c>
      <c r="C847" s="157" t="s">
        <v>58</v>
      </c>
      <c r="D847" s="68" t="s">
        <v>176</v>
      </c>
      <c r="E847">
        <f t="shared" si="13"/>
        <v>1</v>
      </c>
    </row>
    <row r="848" spans="1:5" x14ac:dyDescent="0.3">
      <c r="A848" s="68" t="s">
        <v>872</v>
      </c>
      <c r="B848" s="68" t="s">
        <v>869</v>
      </c>
      <c r="C848" s="69" t="s">
        <v>58</v>
      </c>
      <c r="D848" s="68" t="s">
        <v>176</v>
      </c>
      <c r="E848">
        <f t="shared" si="13"/>
        <v>1</v>
      </c>
    </row>
    <row r="849" spans="1:5" x14ac:dyDescent="0.3">
      <c r="A849" s="68" t="s">
        <v>7690</v>
      </c>
      <c r="B849" s="68" t="s">
        <v>7686</v>
      </c>
      <c r="C849" s="157" t="s">
        <v>58</v>
      </c>
      <c r="D849" s="68" t="s">
        <v>176</v>
      </c>
      <c r="E849">
        <f t="shared" si="13"/>
        <v>1</v>
      </c>
    </row>
    <row r="850" spans="1:5" x14ac:dyDescent="0.3">
      <c r="A850" s="68" t="s">
        <v>7679</v>
      </c>
      <c r="B850" s="68" t="s">
        <v>7675</v>
      </c>
      <c r="C850" s="157" t="s">
        <v>58</v>
      </c>
      <c r="D850" s="68" t="s">
        <v>68</v>
      </c>
      <c r="E850">
        <f t="shared" si="13"/>
        <v>1</v>
      </c>
    </row>
    <row r="851" spans="1:5" x14ac:dyDescent="0.3">
      <c r="A851" s="68" t="s">
        <v>7629</v>
      </c>
      <c r="B851" s="68" t="s">
        <v>7625</v>
      </c>
      <c r="C851" s="157" t="s">
        <v>58</v>
      </c>
      <c r="D851" s="68" t="s">
        <v>176</v>
      </c>
      <c r="E851">
        <f t="shared" si="13"/>
        <v>1</v>
      </c>
    </row>
    <row r="852" spans="1:5" x14ac:dyDescent="0.3">
      <c r="A852" s="68" t="s">
        <v>4986</v>
      </c>
      <c r="B852" s="68" t="s">
        <v>3421</v>
      </c>
      <c r="C852" s="69" t="s">
        <v>58</v>
      </c>
      <c r="D852" s="68" t="s">
        <v>176</v>
      </c>
      <c r="E852">
        <f t="shared" si="13"/>
        <v>1</v>
      </c>
    </row>
    <row r="853" spans="1:5" x14ac:dyDescent="0.3">
      <c r="A853" s="68" t="s">
        <v>8407</v>
      </c>
      <c r="B853" s="68" t="s">
        <v>8403</v>
      </c>
      <c r="C853" s="157" t="s">
        <v>58</v>
      </c>
      <c r="D853" s="68" t="s">
        <v>55</v>
      </c>
      <c r="E853">
        <f t="shared" si="13"/>
        <v>1</v>
      </c>
    </row>
    <row r="854" spans="1:5" x14ac:dyDescent="0.3">
      <c r="A854" s="68" t="s">
        <v>1767</v>
      </c>
      <c r="B854" s="68" t="s">
        <v>1765</v>
      </c>
      <c r="C854" s="69" t="s">
        <v>58</v>
      </c>
      <c r="D854" s="68" t="s">
        <v>176</v>
      </c>
      <c r="E854">
        <f t="shared" si="13"/>
        <v>1</v>
      </c>
    </row>
    <row r="855" spans="1:5" x14ac:dyDescent="0.3">
      <c r="A855" s="68" t="s">
        <v>5913</v>
      </c>
      <c r="B855" s="68" t="s">
        <v>3594</v>
      </c>
      <c r="C855" s="69" t="s">
        <v>58</v>
      </c>
      <c r="D855" s="68" t="s">
        <v>68</v>
      </c>
      <c r="E855">
        <f t="shared" si="13"/>
        <v>1</v>
      </c>
    </row>
    <row r="856" spans="1:5" x14ac:dyDescent="0.3">
      <c r="A856" s="68" t="s">
        <v>330</v>
      </c>
      <c r="B856" s="68" t="s">
        <v>328</v>
      </c>
      <c r="C856" s="69" t="s">
        <v>58</v>
      </c>
      <c r="D856" s="68" t="s">
        <v>176</v>
      </c>
      <c r="E856">
        <f t="shared" si="13"/>
        <v>1</v>
      </c>
    </row>
    <row r="857" spans="1:5" x14ac:dyDescent="0.3">
      <c r="A857" s="68" t="s">
        <v>3922</v>
      </c>
      <c r="B857" s="194" t="s">
        <v>339</v>
      </c>
      <c r="C857" s="69" t="s">
        <v>58</v>
      </c>
      <c r="D857" s="68" t="s">
        <v>176</v>
      </c>
      <c r="E857">
        <f t="shared" si="13"/>
        <v>1</v>
      </c>
    </row>
    <row r="858" spans="1:5" x14ac:dyDescent="0.3">
      <c r="A858" s="68" t="s">
        <v>3924</v>
      </c>
      <c r="B858" s="194" t="s">
        <v>351</v>
      </c>
      <c r="C858" s="69" t="s">
        <v>58</v>
      </c>
      <c r="D858" s="68" t="s">
        <v>176</v>
      </c>
      <c r="E858">
        <f t="shared" si="13"/>
        <v>1</v>
      </c>
    </row>
    <row r="859" spans="1:5" x14ac:dyDescent="0.3">
      <c r="A859" s="68" t="s">
        <v>346</v>
      </c>
      <c r="B859" s="68" t="s">
        <v>334</v>
      </c>
      <c r="C859" s="69" t="s">
        <v>58</v>
      </c>
      <c r="D859" s="68" t="s">
        <v>176</v>
      </c>
      <c r="E859">
        <f t="shared" si="13"/>
        <v>1</v>
      </c>
    </row>
    <row r="860" spans="1:5" x14ac:dyDescent="0.3">
      <c r="A860" s="68" t="s">
        <v>7380</v>
      </c>
      <c r="B860" s="68" t="s">
        <v>7376</v>
      </c>
      <c r="C860" s="157" t="s">
        <v>58</v>
      </c>
      <c r="D860" s="68" t="s">
        <v>176</v>
      </c>
      <c r="E860">
        <f t="shared" si="13"/>
        <v>1</v>
      </c>
    </row>
    <row r="861" spans="1:5" x14ac:dyDescent="0.3">
      <c r="A861" s="68" t="s">
        <v>6838</v>
      </c>
      <c r="B861" s="68" t="s">
        <v>3350</v>
      </c>
      <c r="C861" s="69" t="s">
        <v>58</v>
      </c>
      <c r="D861" s="68" t="s">
        <v>176</v>
      </c>
      <c r="E861">
        <f t="shared" si="13"/>
        <v>1</v>
      </c>
    </row>
    <row r="862" spans="1:5" x14ac:dyDescent="0.3">
      <c r="A862" s="68" t="s">
        <v>4344</v>
      </c>
      <c r="B862" s="68" t="s">
        <v>2683</v>
      </c>
      <c r="C862" s="69" t="s">
        <v>58</v>
      </c>
      <c r="D862" s="68" t="s">
        <v>176</v>
      </c>
      <c r="E862">
        <f t="shared" si="13"/>
        <v>1</v>
      </c>
    </row>
    <row r="863" spans="1:5" x14ac:dyDescent="0.3">
      <c r="A863" s="68" t="s">
        <v>4077</v>
      </c>
      <c r="B863" s="68" t="s">
        <v>1105</v>
      </c>
      <c r="C863" s="69" t="s">
        <v>58</v>
      </c>
      <c r="D863" s="68" t="s">
        <v>176</v>
      </c>
      <c r="E863">
        <f t="shared" si="13"/>
        <v>1</v>
      </c>
    </row>
    <row r="864" spans="1:5" x14ac:dyDescent="0.3">
      <c r="A864" s="68" t="s">
        <v>159</v>
      </c>
      <c r="B864" s="194" t="s">
        <v>157</v>
      </c>
      <c r="C864" s="69" t="s">
        <v>58</v>
      </c>
      <c r="D864" s="68" t="s">
        <v>176</v>
      </c>
      <c r="E864">
        <f t="shared" si="13"/>
        <v>1</v>
      </c>
    </row>
    <row r="865" spans="1:5" x14ac:dyDescent="0.3">
      <c r="A865" s="68" t="s">
        <v>166</v>
      </c>
      <c r="B865" s="194" t="s">
        <v>162</v>
      </c>
      <c r="C865" s="69" t="s">
        <v>58</v>
      </c>
      <c r="D865" s="68" t="s">
        <v>176</v>
      </c>
      <c r="E865">
        <f t="shared" si="13"/>
        <v>1</v>
      </c>
    </row>
    <row r="866" spans="1:5" x14ac:dyDescent="0.3">
      <c r="A866" s="68" t="s">
        <v>1271</v>
      </c>
      <c r="B866" s="68" t="s">
        <v>1269</v>
      </c>
      <c r="C866" s="69" t="s">
        <v>58</v>
      </c>
      <c r="D866" s="68" t="s">
        <v>176</v>
      </c>
      <c r="E866">
        <f t="shared" si="13"/>
        <v>1</v>
      </c>
    </row>
    <row r="867" spans="1:5" x14ac:dyDescent="0.3">
      <c r="A867" s="68" t="s">
        <v>5179</v>
      </c>
      <c r="B867" s="194" t="s">
        <v>3529</v>
      </c>
      <c r="C867" s="69" t="s">
        <v>58</v>
      </c>
      <c r="D867" s="68" t="s">
        <v>176</v>
      </c>
      <c r="E867">
        <f t="shared" si="13"/>
        <v>1</v>
      </c>
    </row>
    <row r="868" spans="1:5" x14ac:dyDescent="0.3">
      <c r="A868" s="68" t="s">
        <v>4217</v>
      </c>
      <c r="B868" s="194" t="s">
        <v>1786</v>
      </c>
      <c r="C868" s="69" t="s">
        <v>58</v>
      </c>
      <c r="D868" s="68" t="s">
        <v>176</v>
      </c>
      <c r="E868">
        <f t="shared" si="13"/>
        <v>1</v>
      </c>
    </row>
    <row r="869" spans="1:5" x14ac:dyDescent="0.3">
      <c r="A869" s="68" t="s">
        <v>5765</v>
      </c>
      <c r="B869" s="68" t="s">
        <v>3235</v>
      </c>
      <c r="C869" s="69" t="s">
        <v>58</v>
      </c>
      <c r="D869" s="68" t="s">
        <v>176</v>
      </c>
      <c r="E869">
        <f t="shared" si="13"/>
        <v>1</v>
      </c>
    </row>
    <row r="870" spans="1:5" x14ac:dyDescent="0.3">
      <c r="A870" s="68" t="s">
        <v>4870</v>
      </c>
      <c r="B870" s="68" t="s">
        <v>3510</v>
      </c>
      <c r="C870" s="69" t="s">
        <v>58</v>
      </c>
      <c r="D870" s="68" t="s">
        <v>176</v>
      </c>
      <c r="E870">
        <f t="shared" si="13"/>
        <v>1</v>
      </c>
    </row>
    <row r="871" spans="1:5" x14ac:dyDescent="0.3">
      <c r="A871" s="68" t="s">
        <v>4871</v>
      </c>
      <c r="B871" s="68" t="s">
        <v>2878</v>
      </c>
      <c r="C871" s="69" t="s">
        <v>58</v>
      </c>
      <c r="D871" s="120" t="s">
        <v>176</v>
      </c>
      <c r="E871">
        <f t="shared" si="13"/>
        <v>1</v>
      </c>
    </row>
    <row r="872" spans="1:5" x14ac:dyDescent="0.3">
      <c r="A872" s="68" t="s">
        <v>4440</v>
      </c>
      <c r="B872" s="68" t="s">
        <v>3081</v>
      </c>
      <c r="C872" s="69" t="s">
        <v>58</v>
      </c>
      <c r="D872" s="68" t="s">
        <v>176</v>
      </c>
      <c r="E872">
        <f t="shared" si="13"/>
        <v>1</v>
      </c>
    </row>
    <row r="873" spans="1:5" x14ac:dyDescent="0.3">
      <c r="A873" s="68" t="s">
        <v>4445</v>
      </c>
      <c r="B873" s="68" t="s">
        <v>3488</v>
      </c>
      <c r="C873" s="69" t="s">
        <v>58</v>
      </c>
      <c r="D873" s="68"/>
      <c r="E873">
        <f t="shared" si="13"/>
        <v>1</v>
      </c>
    </row>
    <row r="874" spans="1:5" x14ac:dyDescent="0.3">
      <c r="A874" s="68" t="s">
        <v>7962</v>
      </c>
      <c r="B874" s="68" t="s">
        <v>7959</v>
      </c>
      <c r="C874" s="157" t="s">
        <v>58</v>
      </c>
      <c r="D874" s="68" t="s">
        <v>176</v>
      </c>
      <c r="E874">
        <f t="shared" si="13"/>
        <v>1</v>
      </c>
    </row>
    <row r="875" spans="1:5" x14ac:dyDescent="0.3">
      <c r="A875" s="68" t="s">
        <v>6945</v>
      </c>
      <c r="B875" s="68" t="s">
        <v>3434</v>
      </c>
      <c r="C875" s="69" t="s">
        <v>58</v>
      </c>
      <c r="D875" s="120" t="s">
        <v>176</v>
      </c>
      <c r="E875">
        <f t="shared" si="13"/>
        <v>1</v>
      </c>
    </row>
    <row r="876" spans="1:5" x14ac:dyDescent="0.3">
      <c r="A876" s="68" t="s">
        <v>4808</v>
      </c>
      <c r="B876" s="68" t="s">
        <v>3115</v>
      </c>
      <c r="C876" s="69" t="s">
        <v>58</v>
      </c>
      <c r="D876" s="120" t="s">
        <v>176</v>
      </c>
      <c r="E876">
        <f t="shared" si="13"/>
        <v>1</v>
      </c>
    </row>
    <row r="877" spans="1:5" x14ac:dyDescent="0.3">
      <c r="A877" s="68" t="s">
        <v>4995</v>
      </c>
      <c r="B877" s="68" t="s">
        <v>3423</v>
      </c>
      <c r="C877" s="69" t="s">
        <v>58</v>
      </c>
      <c r="D877" s="68" t="s">
        <v>176</v>
      </c>
      <c r="E877">
        <f t="shared" si="13"/>
        <v>1</v>
      </c>
    </row>
    <row r="878" spans="1:5" x14ac:dyDescent="0.3">
      <c r="A878" s="68" t="s">
        <v>2382</v>
      </c>
      <c r="B878" s="68" t="s">
        <v>2378</v>
      </c>
      <c r="C878" s="69" t="s">
        <v>58</v>
      </c>
      <c r="D878" s="68" t="s">
        <v>176</v>
      </c>
      <c r="E878">
        <f t="shared" si="13"/>
        <v>1</v>
      </c>
    </row>
    <row r="879" spans="1:5" x14ac:dyDescent="0.3">
      <c r="A879" s="68" t="s">
        <v>2387</v>
      </c>
      <c r="B879" s="68" t="s">
        <v>2383</v>
      </c>
      <c r="C879" s="69" t="s">
        <v>58</v>
      </c>
      <c r="D879" s="68" t="s">
        <v>176</v>
      </c>
      <c r="E879">
        <f t="shared" si="13"/>
        <v>1</v>
      </c>
    </row>
    <row r="880" spans="1:5" x14ac:dyDescent="0.3">
      <c r="A880" s="104" t="s">
        <v>2373</v>
      </c>
      <c r="B880" s="104" t="s">
        <v>2371</v>
      </c>
      <c r="C880" s="69" t="s">
        <v>58</v>
      </c>
      <c r="D880" s="68" t="s">
        <v>176</v>
      </c>
      <c r="E880">
        <f t="shared" si="13"/>
        <v>1</v>
      </c>
    </row>
    <row r="881" spans="1:5" x14ac:dyDescent="0.3">
      <c r="A881" s="104" t="s">
        <v>5757</v>
      </c>
      <c r="B881" s="104" t="s">
        <v>3580</v>
      </c>
      <c r="C881" s="69" t="s">
        <v>58</v>
      </c>
      <c r="D881" s="68" t="s">
        <v>176</v>
      </c>
      <c r="E881">
        <f t="shared" si="13"/>
        <v>1</v>
      </c>
    </row>
    <row r="882" spans="1:5" x14ac:dyDescent="0.3">
      <c r="A882" s="104" t="s">
        <v>1899</v>
      </c>
      <c r="B882" s="104" t="s">
        <v>1897</v>
      </c>
      <c r="C882" s="69" t="s">
        <v>58</v>
      </c>
      <c r="D882" s="68" t="s">
        <v>176</v>
      </c>
      <c r="E882">
        <f t="shared" si="13"/>
        <v>1</v>
      </c>
    </row>
    <row r="883" spans="1:5" x14ac:dyDescent="0.3">
      <c r="A883" s="104" t="s">
        <v>1895</v>
      </c>
      <c r="B883" s="104" t="s">
        <v>1893</v>
      </c>
      <c r="C883" s="119" t="s">
        <v>58</v>
      </c>
      <c r="D883" s="104" t="s">
        <v>176</v>
      </c>
      <c r="E883">
        <f t="shared" si="13"/>
        <v>1</v>
      </c>
    </row>
    <row r="884" spans="1:5" x14ac:dyDescent="0.3">
      <c r="A884" s="104" t="s">
        <v>1890</v>
      </c>
      <c r="B884" s="104" t="s">
        <v>1888</v>
      </c>
      <c r="C884" s="119" t="s">
        <v>58</v>
      </c>
      <c r="D884" s="104" t="s">
        <v>176</v>
      </c>
      <c r="E884">
        <f t="shared" si="13"/>
        <v>1</v>
      </c>
    </row>
    <row r="885" spans="1:5" x14ac:dyDescent="0.3">
      <c r="A885" s="104" t="s">
        <v>1884</v>
      </c>
      <c r="B885" s="104" t="s">
        <v>1882</v>
      </c>
      <c r="C885" s="69" t="s">
        <v>58</v>
      </c>
      <c r="D885" s="68" t="s">
        <v>176</v>
      </c>
      <c r="E885">
        <f t="shared" si="13"/>
        <v>1</v>
      </c>
    </row>
    <row r="886" spans="1:5" x14ac:dyDescent="0.3">
      <c r="A886" s="104" t="s">
        <v>6885</v>
      </c>
      <c r="B886" s="104" t="s">
        <v>3358</v>
      </c>
      <c r="C886" s="69" t="s">
        <v>58</v>
      </c>
      <c r="D886" s="68" t="s">
        <v>176</v>
      </c>
      <c r="E886">
        <f t="shared" si="13"/>
        <v>1</v>
      </c>
    </row>
    <row r="887" spans="1:5" x14ac:dyDescent="0.3">
      <c r="A887" s="104" t="s">
        <v>5761</v>
      </c>
      <c r="B887" s="104" t="s">
        <v>3234</v>
      </c>
      <c r="C887" s="119" t="s">
        <v>58</v>
      </c>
      <c r="D887" s="104" t="s">
        <v>176</v>
      </c>
      <c r="E887">
        <f t="shared" si="13"/>
        <v>1</v>
      </c>
    </row>
    <row r="888" spans="1:5" x14ac:dyDescent="0.3">
      <c r="A888" s="104" t="s">
        <v>5777</v>
      </c>
      <c r="B888" s="104" t="s">
        <v>3587</v>
      </c>
      <c r="C888" s="119" t="s">
        <v>58</v>
      </c>
      <c r="D888" s="104" t="s">
        <v>176</v>
      </c>
      <c r="E888">
        <f t="shared" si="13"/>
        <v>1</v>
      </c>
    </row>
    <row r="889" spans="1:5" x14ac:dyDescent="0.3">
      <c r="A889" s="104" t="s">
        <v>5835</v>
      </c>
      <c r="B889" s="104" t="s">
        <v>3407</v>
      </c>
      <c r="C889" s="69" t="s">
        <v>58</v>
      </c>
      <c r="D889" s="120" t="s">
        <v>176</v>
      </c>
      <c r="E889">
        <f t="shared" si="13"/>
        <v>1</v>
      </c>
    </row>
    <row r="890" spans="1:5" x14ac:dyDescent="0.3">
      <c r="A890" s="104" t="s">
        <v>6355</v>
      </c>
      <c r="B890" s="104" t="s">
        <v>3424</v>
      </c>
      <c r="C890" s="69" t="s">
        <v>58</v>
      </c>
      <c r="D890" s="120" t="s">
        <v>176</v>
      </c>
      <c r="E890">
        <f t="shared" si="13"/>
        <v>1</v>
      </c>
    </row>
    <row r="891" spans="1:5" x14ac:dyDescent="0.3">
      <c r="A891" s="104" t="s">
        <v>6094</v>
      </c>
      <c r="B891" s="104" t="s">
        <v>3274</v>
      </c>
      <c r="C891" s="69" t="s">
        <v>58</v>
      </c>
      <c r="D891" s="68" t="s">
        <v>176</v>
      </c>
      <c r="E891">
        <f t="shared" si="13"/>
        <v>1</v>
      </c>
    </row>
    <row r="892" spans="1:5" x14ac:dyDescent="0.3">
      <c r="A892" s="104" t="s">
        <v>7164</v>
      </c>
      <c r="B892" s="104" t="s">
        <v>7160</v>
      </c>
      <c r="C892" s="69" t="s">
        <v>58</v>
      </c>
      <c r="D892" s="68" t="s">
        <v>68</v>
      </c>
      <c r="E892">
        <f t="shared" si="13"/>
        <v>1</v>
      </c>
    </row>
    <row r="893" spans="1:5" x14ac:dyDescent="0.3">
      <c r="A893" s="104" t="s">
        <v>6567</v>
      </c>
      <c r="B893" s="104" t="s">
        <v>6564</v>
      </c>
      <c r="C893" s="119" t="s">
        <v>58</v>
      </c>
      <c r="D893" s="104" t="s">
        <v>176</v>
      </c>
      <c r="E893">
        <f t="shared" si="13"/>
        <v>1</v>
      </c>
    </row>
    <row r="894" spans="1:5" x14ac:dyDescent="0.3">
      <c r="A894" s="104" t="s">
        <v>6078</v>
      </c>
      <c r="B894" s="104" t="s">
        <v>3324</v>
      </c>
      <c r="C894" s="119" t="s">
        <v>58</v>
      </c>
      <c r="D894" s="104" t="s">
        <v>176</v>
      </c>
      <c r="E894">
        <f t="shared" si="13"/>
        <v>1</v>
      </c>
    </row>
    <row r="895" spans="1:5" x14ac:dyDescent="0.3">
      <c r="A895" s="104" t="s">
        <v>5667</v>
      </c>
      <c r="B895" s="104" t="s">
        <v>3219</v>
      </c>
      <c r="C895" s="119" t="s">
        <v>58</v>
      </c>
      <c r="D895" s="185" t="s">
        <v>176</v>
      </c>
      <c r="E895">
        <f t="shared" si="13"/>
        <v>1</v>
      </c>
    </row>
    <row r="896" spans="1:5" x14ac:dyDescent="0.3">
      <c r="A896" s="104" t="s">
        <v>5264</v>
      </c>
      <c r="B896" s="104" t="s">
        <v>3166</v>
      </c>
      <c r="C896" s="119" t="s">
        <v>58</v>
      </c>
      <c r="D896" s="104" t="s">
        <v>176</v>
      </c>
      <c r="E896">
        <f t="shared" si="13"/>
        <v>1</v>
      </c>
    </row>
    <row r="897" spans="1:5" x14ac:dyDescent="0.3">
      <c r="A897" s="104" t="s">
        <v>4458</v>
      </c>
      <c r="B897" s="104" t="s">
        <v>3083</v>
      </c>
      <c r="C897" s="69" t="s">
        <v>58</v>
      </c>
      <c r="D897" s="185" t="s">
        <v>176</v>
      </c>
      <c r="E897">
        <f t="shared" si="13"/>
        <v>2</v>
      </c>
    </row>
    <row r="898" spans="1:5" x14ac:dyDescent="0.3">
      <c r="A898" s="104" t="s">
        <v>4710</v>
      </c>
      <c r="B898" s="104" t="s">
        <v>3083</v>
      </c>
      <c r="C898" s="69" t="s">
        <v>58</v>
      </c>
      <c r="D898" s="104" t="s">
        <v>176</v>
      </c>
      <c r="E898">
        <f t="shared" ref="E898:E949" si="14">COUNTIF(B:B,B898)</f>
        <v>2</v>
      </c>
    </row>
    <row r="899" spans="1:5" x14ac:dyDescent="0.3">
      <c r="A899" s="104" t="s">
        <v>4786</v>
      </c>
      <c r="B899" s="104" t="s">
        <v>3114</v>
      </c>
      <c r="C899" s="69" t="s">
        <v>58</v>
      </c>
      <c r="D899" s="185" t="s">
        <v>176</v>
      </c>
      <c r="E899">
        <f t="shared" si="14"/>
        <v>1</v>
      </c>
    </row>
    <row r="900" spans="1:5" x14ac:dyDescent="0.3">
      <c r="A900" s="104" t="s">
        <v>1970</v>
      </c>
      <c r="B900" s="104" t="s">
        <v>1968</v>
      </c>
      <c r="C900" s="69" t="s">
        <v>58</v>
      </c>
      <c r="D900" s="185" t="s">
        <v>176</v>
      </c>
      <c r="E900">
        <f t="shared" si="14"/>
        <v>1</v>
      </c>
    </row>
    <row r="901" spans="1:5" x14ac:dyDescent="0.3">
      <c r="A901" s="104" t="s">
        <v>7536</v>
      </c>
      <c r="B901" s="104" t="s">
        <v>1557</v>
      </c>
      <c r="C901" s="191" t="s">
        <v>58</v>
      </c>
      <c r="D901" s="104" t="s">
        <v>55</v>
      </c>
      <c r="E901">
        <f t="shared" si="14"/>
        <v>1</v>
      </c>
    </row>
    <row r="902" spans="1:5" x14ac:dyDescent="0.3">
      <c r="A902" s="104" t="s">
        <v>5492</v>
      </c>
      <c r="B902" s="104" t="s">
        <v>3188</v>
      </c>
      <c r="C902" s="119" t="s">
        <v>58</v>
      </c>
      <c r="D902" s="104" t="s">
        <v>68</v>
      </c>
      <c r="E902">
        <f t="shared" si="14"/>
        <v>1</v>
      </c>
    </row>
    <row r="903" spans="1:5" x14ac:dyDescent="0.3">
      <c r="A903" s="104" t="s">
        <v>7978</v>
      </c>
      <c r="B903" s="104" t="s">
        <v>7975</v>
      </c>
      <c r="C903" s="191" t="s">
        <v>58</v>
      </c>
      <c r="D903" s="104" t="s">
        <v>176</v>
      </c>
      <c r="E903">
        <f t="shared" si="14"/>
        <v>1</v>
      </c>
    </row>
    <row r="904" spans="1:5" x14ac:dyDescent="0.3">
      <c r="A904" s="104" t="s">
        <v>7879</v>
      </c>
      <c r="B904" s="104" t="s">
        <v>7876</v>
      </c>
      <c r="C904" s="191" t="s">
        <v>58</v>
      </c>
      <c r="D904" s="104" t="s">
        <v>55</v>
      </c>
      <c r="E904">
        <f t="shared" si="14"/>
        <v>1</v>
      </c>
    </row>
    <row r="905" spans="1:5" x14ac:dyDescent="0.3">
      <c r="A905" s="104" t="s">
        <v>7815</v>
      </c>
      <c r="B905" s="104" t="s">
        <v>7811</v>
      </c>
      <c r="C905" s="192" t="s">
        <v>58</v>
      </c>
      <c r="D905" s="104" t="s">
        <v>68</v>
      </c>
      <c r="E905">
        <f t="shared" si="14"/>
        <v>1</v>
      </c>
    </row>
    <row r="906" spans="1:5" x14ac:dyDescent="0.3">
      <c r="A906" s="104" t="s">
        <v>5799</v>
      </c>
      <c r="B906" s="104" t="s">
        <v>3404</v>
      </c>
      <c r="C906" s="119" t="s">
        <v>58</v>
      </c>
      <c r="D906" s="104" t="s">
        <v>176</v>
      </c>
      <c r="E906">
        <f t="shared" si="14"/>
        <v>1</v>
      </c>
    </row>
    <row r="907" spans="1:5" x14ac:dyDescent="0.3">
      <c r="A907" s="104" t="s">
        <v>6249</v>
      </c>
      <c r="B907" s="104" t="s">
        <v>3296</v>
      </c>
      <c r="C907" s="119" t="s">
        <v>58</v>
      </c>
      <c r="D907" s="104" t="s">
        <v>176</v>
      </c>
      <c r="E907">
        <f t="shared" si="14"/>
        <v>1</v>
      </c>
    </row>
    <row r="908" spans="1:5" x14ac:dyDescent="0.3">
      <c r="A908" s="104" t="s">
        <v>6254</v>
      </c>
      <c r="B908" s="104" t="s">
        <v>3295</v>
      </c>
      <c r="C908" s="119" t="s">
        <v>58</v>
      </c>
      <c r="D908" s="104" t="s">
        <v>55</v>
      </c>
      <c r="E908">
        <f t="shared" si="14"/>
        <v>1</v>
      </c>
    </row>
    <row r="909" spans="1:5" x14ac:dyDescent="0.3">
      <c r="A909" s="104" t="s">
        <v>5536</v>
      </c>
      <c r="B909" s="104" t="s">
        <v>3195</v>
      </c>
      <c r="C909" s="119" t="s">
        <v>58</v>
      </c>
      <c r="D909" s="104" t="s">
        <v>176</v>
      </c>
      <c r="E909">
        <f t="shared" si="14"/>
        <v>1</v>
      </c>
    </row>
    <row r="910" spans="1:5" x14ac:dyDescent="0.3">
      <c r="A910" s="104" t="s">
        <v>6442</v>
      </c>
      <c r="B910" s="104" t="s">
        <v>6438</v>
      </c>
      <c r="C910" s="119" t="s">
        <v>58</v>
      </c>
      <c r="D910" s="104" t="s">
        <v>176</v>
      </c>
      <c r="E910">
        <f t="shared" si="14"/>
        <v>1</v>
      </c>
    </row>
    <row r="911" spans="1:5" x14ac:dyDescent="0.3">
      <c r="A911" s="104" t="s">
        <v>5277</v>
      </c>
      <c r="B911" s="104" t="s">
        <v>3167</v>
      </c>
      <c r="C911" s="119" t="s">
        <v>58</v>
      </c>
      <c r="D911" s="104"/>
      <c r="E911">
        <f t="shared" si="14"/>
        <v>1</v>
      </c>
    </row>
    <row r="912" spans="1:5" x14ac:dyDescent="0.3">
      <c r="A912" s="104" t="s">
        <v>7114</v>
      </c>
      <c r="B912" s="104" t="s">
        <v>3437</v>
      </c>
      <c r="C912" s="119" t="s">
        <v>58</v>
      </c>
      <c r="D912" s="104" t="s">
        <v>176</v>
      </c>
      <c r="E912">
        <f t="shared" si="14"/>
        <v>1</v>
      </c>
    </row>
    <row r="913" spans="1:5" x14ac:dyDescent="0.3">
      <c r="A913" s="104" t="s">
        <v>7968</v>
      </c>
      <c r="B913" s="104" t="s">
        <v>7965</v>
      </c>
      <c r="C913" s="191" t="s">
        <v>58</v>
      </c>
      <c r="D913" s="104" t="s">
        <v>176</v>
      </c>
      <c r="E913">
        <f t="shared" si="14"/>
        <v>1</v>
      </c>
    </row>
    <row r="914" spans="1:5" x14ac:dyDescent="0.3">
      <c r="A914" s="104" t="s">
        <v>4849</v>
      </c>
      <c r="B914" s="104" t="s">
        <v>2099</v>
      </c>
      <c r="C914" s="119" t="s">
        <v>58</v>
      </c>
      <c r="D914" s="104" t="s">
        <v>176</v>
      </c>
      <c r="E914">
        <f t="shared" si="14"/>
        <v>1</v>
      </c>
    </row>
    <row r="915" spans="1:5" x14ac:dyDescent="0.3">
      <c r="A915" s="104" t="s">
        <v>7538</v>
      </c>
      <c r="B915" s="104" t="s">
        <v>3435</v>
      </c>
      <c r="C915" s="191" t="s">
        <v>58</v>
      </c>
      <c r="D915" s="104" t="s">
        <v>176</v>
      </c>
      <c r="E915">
        <f t="shared" si="14"/>
        <v>1</v>
      </c>
    </row>
    <row r="916" spans="1:5" x14ac:dyDescent="0.3">
      <c r="A916" s="104" t="s">
        <v>8025</v>
      </c>
      <c r="B916" s="104" t="s">
        <v>8023</v>
      </c>
      <c r="C916" s="119" t="s">
        <v>58</v>
      </c>
      <c r="D916" s="104" t="s">
        <v>176</v>
      </c>
      <c r="E916">
        <f t="shared" si="14"/>
        <v>1</v>
      </c>
    </row>
    <row r="917" spans="1:5" x14ac:dyDescent="0.3">
      <c r="A917" s="104" t="s">
        <v>8028</v>
      </c>
      <c r="B917" s="104" t="s">
        <v>8026</v>
      </c>
      <c r="C917" s="119" t="s">
        <v>58</v>
      </c>
      <c r="D917" s="104" t="s">
        <v>176</v>
      </c>
      <c r="E917">
        <f t="shared" si="14"/>
        <v>1</v>
      </c>
    </row>
    <row r="918" spans="1:5" x14ac:dyDescent="0.3">
      <c r="A918" s="104" t="s">
        <v>2048</v>
      </c>
      <c r="B918" s="104" t="s">
        <v>2046</v>
      </c>
      <c r="C918" s="119" t="s">
        <v>58</v>
      </c>
      <c r="D918" s="104"/>
      <c r="E918">
        <f t="shared" si="14"/>
        <v>1</v>
      </c>
    </row>
    <row r="919" spans="1:5" x14ac:dyDescent="0.3">
      <c r="A919" s="104" t="s">
        <v>4896</v>
      </c>
      <c r="B919" s="104" t="s">
        <v>3517</v>
      </c>
      <c r="C919" s="119" t="s">
        <v>58</v>
      </c>
      <c r="D919" s="104" t="s">
        <v>176</v>
      </c>
      <c r="E919">
        <f t="shared" si="14"/>
        <v>1</v>
      </c>
    </row>
    <row r="920" spans="1:5" x14ac:dyDescent="0.3">
      <c r="A920" s="104" t="s">
        <v>4901</v>
      </c>
      <c r="B920" s="104" t="s">
        <v>3518</v>
      </c>
      <c r="C920" s="69" t="s">
        <v>58</v>
      </c>
      <c r="D920" s="68" t="s">
        <v>176</v>
      </c>
      <c r="E920">
        <f t="shared" si="14"/>
        <v>1</v>
      </c>
    </row>
    <row r="921" spans="1:5" x14ac:dyDescent="0.3">
      <c r="A921" s="104" t="s">
        <v>4898</v>
      </c>
      <c r="B921" s="104" t="s">
        <v>3125</v>
      </c>
      <c r="C921" s="69" t="s">
        <v>58</v>
      </c>
      <c r="D921" s="68"/>
      <c r="E921">
        <f t="shared" si="14"/>
        <v>1</v>
      </c>
    </row>
    <row r="922" spans="1:5" x14ac:dyDescent="0.3">
      <c r="A922" s="104" t="s">
        <v>5237</v>
      </c>
      <c r="B922" s="104" t="s">
        <v>3537</v>
      </c>
      <c r="C922" s="69" t="s">
        <v>58</v>
      </c>
      <c r="D922" s="68"/>
      <c r="E922">
        <f t="shared" si="14"/>
        <v>1</v>
      </c>
    </row>
    <row r="923" spans="1:5" x14ac:dyDescent="0.3">
      <c r="A923" s="104" t="s">
        <v>5376</v>
      </c>
      <c r="B923" s="104" t="s">
        <v>3556</v>
      </c>
      <c r="C923" s="69" t="s">
        <v>58</v>
      </c>
      <c r="D923" s="68"/>
      <c r="E923">
        <f t="shared" si="14"/>
        <v>1</v>
      </c>
    </row>
    <row r="924" spans="1:5" x14ac:dyDescent="0.3">
      <c r="A924" s="104" t="s">
        <v>5385</v>
      </c>
      <c r="B924" s="104" t="s">
        <v>3557</v>
      </c>
      <c r="C924" s="119" t="s">
        <v>58</v>
      </c>
      <c r="D924" s="104"/>
      <c r="E924">
        <f t="shared" si="14"/>
        <v>1</v>
      </c>
    </row>
    <row r="925" spans="1:5" x14ac:dyDescent="0.3">
      <c r="A925" s="104" t="s">
        <v>5389</v>
      </c>
      <c r="B925" s="104" t="s">
        <v>3179</v>
      </c>
      <c r="C925" s="119" t="s">
        <v>58</v>
      </c>
      <c r="D925" s="104" t="s">
        <v>176</v>
      </c>
      <c r="E925">
        <f t="shared" si="14"/>
        <v>1</v>
      </c>
    </row>
    <row r="926" spans="1:5" x14ac:dyDescent="0.3">
      <c r="A926" s="104" t="s">
        <v>5381</v>
      </c>
      <c r="B926" s="104" t="s">
        <v>3558</v>
      </c>
      <c r="C926" s="69" t="s">
        <v>58</v>
      </c>
      <c r="D926" s="68"/>
      <c r="E926">
        <f t="shared" si="14"/>
        <v>1</v>
      </c>
    </row>
    <row r="927" spans="1:5" x14ac:dyDescent="0.3">
      <c r="A927" s="104" t="s">
        <v>5396</v>
      </c>
      <c r="B927" s="104" t="s">
        <v>3559</v>
      </c>
      <c r="C927" s="119" t="s">
        <v>58</v>
      </c>
      <c r="D927" s="104" t="s">
        <v>176</v>
      </c>
      <c r="E927">
        <f t="shared" si="14"/>
        <v>1</v>
      </c>
    </row>
    <row r="928" spans="1:5" x14ac:dyDescent="0.3">
      <c r="A928" s="104" t="s">
        <v>4876</v>
      </c>
      <c r="B928" s="104" t="s">
        <v>3122</v>
      </c>
      <c r="C928" s="119" t="s">
        <v>58</v>
      </c>
      <c r="D928" s="104"/>
      <c r="E928">
        <f t="shared" si="14"/>
        <v>1</v>
      </c>
    </row>
    <row r="929" spans="1:5" x14ac:dyDescent="0.3">
      <c r="A929" s="104" t="s">
        <v>4791</v>
      </c>
      <c r="B929" s="104" t="s">
        <v>3505</v>
      </c>
      <c r="C929" s="69" t="s">
        <v>58</v>
      </c>
      <c r="D929" s="68" t="s">
        <v>176</v>
      </c>
      <c r="E929">
        <f t="shared" si="14"/>
        <v>1</v>
      </c>
    </row>
    <row r="930" spans="1:5" x14ac:dyDescent="0.3">
      <c r="A930" s="104" t="s">
        <v>4796</v>
      </c>
      <c r="B930" s="104" t="s">
        <v>3506</v>
      </c>
      <c r="C930" s="69" t="s">
        <v>58</v>
      </c>
      <c r="D930" s="68" t="s">
        <v>176</v>
      </c>
      <c r="E930">
        <f t="shared" si="14"/>
        <v>1</v>
      </c>
    </row>
    <row r="931" spans="1:5" x14ac:dyDescent="0.3">
      <c r="A931" s="104" t="s">
        <v>4659</v>
      </c>
      <c r="B931" s="104" t="s">
        <v>3100</v>
      </c>
      <c r="C931" s="69" t="s">
        <v>58</v>
      </c>
      <c r="D931" s="68"/>
      <c r="E931">
        <f t="shared" si="14"/>
        <v>1</v>
      </c>
    </row>
    <row r="932" spans="1:5" x14ac:dyDescent="0.3">
      <c r="A932" s="104" t="s">
        <v>4463</v>
      </c>
      <c r="B932" s="104" t="s">
        <v>3471</v>
      </c>
      <c r="C932" s="69" t="s">
        <v>58</v>
      </c>
      <c r="D932" s="68" t="s">
        <v>176</v>
      </c>
      <c r="E932">
        <f t="shared" si="14"/>
        <v>1</v>
      </c>
    </row>
    <row r="933" spans="1:5" x14ac:dyDescent="0.3">
      <c r="A933" s="104" t="s">
        <v>5128</v>
      </c>
      <c r="B933" s="104" t="s">
        <v>3151</v>
      </c>
      <c r="C933" s="69" t="s">
        <v>58</v>
      </c>
      <c r="D933" s="68" t="s">
        <v>176</v>
      </c>
      <c r="E933">
        <f t="shared" si="14"/>
        <v>1</v>
      </c>
    </row>
    <row r="934" spans="1:5" x14ac:dyDescent="0.3">
      <c r="A934" s="104" t="s">
        <v>2671</v>
      </c>
      <c r="B934" s="104" t="s">
        <v>2669</v>
      </c>
      <c r="C934" s="69" t="s">
        <v>58</v>
      </c>
      <c r="D934" s="68" t="s">
        <v>176</v>
      </c>
      <c r="E934">
        <f t="shared" si="14"/>
        <v>1</v>
      </c>
    </row>
    <row r="935" spans="1:5" x14ac:dyDescent="0.3">
      <c r="A935" s="104" t="s">
        <v>6108</v>
      </c>
      <c r="B935" s="104" t="s">
        <v>3278</v>
      </c>
      <c r="C935" s="69" t="s">
        <v>58</v>
      </c>
      <c r="D935" s="68" t="s">
        <v>176</v>
      </c>
      <c r="E935">
        <f t="shared" si="14"/>
        <v>1</v>
      </c>
    </row>
    <row r="936" spans="1:5" x14ac:dyDescent="0.3">
      <c r="A936" s="68" t="s">
        <v>6110</v>
      </c>
      <c r="B936" s="68" t="s">
        <v>3277</v>
      </c>
      <c r="C936" s="69" t="s">
        <v>58</v>
      </c>
      <c r="D936" s="68" t="s">
        <v>176</v>
      </c>
      <c r="E936">
        <f t="shared" si="14"/>
        <v>1</v>
      </c>
    </row>
    <row r="937" spans="1:5" x14ac:dyDescent="0.3">
      <c r="A937" s="104" t="s">
        <v>6058</v>
      </c>
      <c r="B937" s="104" t="s">
        <v>3270</v>
      </c>
      <c r="C937" s="119" t="s">
        <v>58</v>
      </c>
      <c r="D937" s="104" t="s">
        <v>176</v>
      </c>
      <c r="E937">
        <f t="shared" si="14"/>
        <v>1</v>
      </c>
    </row>
    <row r="938" spans="1:5" x14ac:dyDescent="0.3">
      <c r="A938" s="104" t="s">
        <v>4925</v>
      </c>
      <c r="B938" s="104" t="s">
        <v>2177</v>
      </c>
      <c r="C938" s="119" t="s">
        <v>58</v>
      </c>
      <c r="D938" s="104" t="s">
        <v>176</v>
      </c>
      <c r="E938">
        <f t="shared" si="14"/>
        <v>1</v>
      </c>
    </row>
    <row r="939" spans="1:5" x14ac:dyDescent="0.3">
      <c r="A939" s="104" t="s">
        <v>6160</v>
      </c>
      <c r="B939" s="104" t="s">
        <v>3279</v>
      </c>
      <c r="C939" s="69" t="s">
        <v>58</v>
      </c>
      <c r="D939" s="68" t="s">
        <v>176</v>
      </c>
      <c r="E939">
        <f t="shared" si="14"/>
        <v>1</v>
      </c>
    </row>
    <row r="940" spans="1:5" x14ac:dyDescent="0.3">
      <c r="A940" s="68" t="s">
        <v>4233</v>
      </c>
      <c r="B940" s="68" t="s">
        <v>2433</v>
      </c>
      <c r="C940" s="69" t="s">
        <v>58</v>
      </c>
      <c r="D940" s="68" t="s">
        <v>176</v>
      </c>
      <c r="E940">
        <f t="shared" si="14"/>
        <v>1</v>
      </c>
    </row>
    <row r="941" spans="1:5" x14ac:dyDescent="0.3">
      <c r="A941" s="68" t="s">
        <v>2428</v>
      </c>
      <c r="B941" s="68" t="s">
        <v>2426</v>
      </c>
      <c r="C941" s="69" t="s">
        <v>58</v>
      </c>
      <c r="D941" s="68" t="s">
        <v>176</v>
      </c>
      <c r="E941">
        <f t="shared" si="14"/>
        <v>1</v>
      </c>
    </row>
    <row r="942" spans="1:5" x14ac:dyDescent="0.3">
      <c r="A942" s="104" t="s">
        <v>4541</v>
      </c>
      <c r="B942" s="104" t="s">
        <v>3484</v>
      </c>
      <c r="C942" s="119" t="s">
        <v>58</v>
      </c>
      <c r="D942" s="68" t="s">
        <v>68</v>
      </c>
      <c r="E942">
        <f t="shared" si="14"/>
        <v>1</v>
      </c>
    </row>
    <row r="943" spans="1:5" x14ac:dyDescent="0.3">
      <c r="A943" s="104" t="s">
        <v>4545</v>
      </c>
      <c r="B943" s="104" t="s">
        <v>3483</v>
      </c>
      <c r="C943" s="119" t="s">
        <v>58</v>
      </c>
      <c r="D943" s="104" t="s">
        <v>68</v>
      </c>
      <c r="E943">
        <f t="shared" si="14"/>
        <v>1</v>
      </c>
    </row>
    <row r="944" spans="1:5" x14ac:dyDescent="0.3">
      <c r="A944" s="104" t="s">
        <v>4542</v>
      </c>
      <c r="B944" s="104" t="s">
        <v>2225</v>
      </c>
      <c r="C944" s="119" t="s">
        <v>58</v>
      </c>
      <c r="D944" s="104" t="s">
        <v>176</v>
      </c>
      <c r="E944">
        <f t="shared" si="14"/>
        <v>1</v>
      </c>
    </row>
    <row r="945" spans="1:5" x14ac:dyDescent="0.3">
      <c r="A945" s="68" t="s">
        <v>5034</v>
      </c>
      <c r="B945" s="68" t="s">
        <v>2990</v>
      </c>
      <c r="C945" s="119" t="s">
        <v>58</v>
      </c>
      <c r="D945" s="68" t="s">
        <v>68</v>
      </c>
      <c r="E945">
        <f t="shared" si="14"/>
        <v>1</v>
      </c>
    </row>
    <row r="946" spans="1:5" x14ac:dyDescent="0.3">
      <c r="A946" s="68" t="s">
        <v>5035</v>
      </c>
      <c r="B946" s="68" t="s">
        <v>2834</v>
      </c>
      <c r="C946" s="119" t="s">
        <v>58</v>
      </c>
      <c r="D946" s="68"/>
      <c r="E946">
        <f t="shared" si="14"/>
        <v>1</v>
      </c>
    </row>
    <row r="947" spans="1:5" x14ac:dyDescent="0.3">
      <c r="A947" s="68"/>
      <c r="B947" s="68" t="s">
        <v>8003</v>
      </c>
      <c r="C947" s="191" t="s">
        <v>58</v>
      </c>
      <c r="D947" s="68" t="s">
        <v>176</v>
      </c>
      <c r="E947">
        <f t="shared" si="14"/>
        <v>1</v>
      </c>
    </row>
    <row r="948" spans="1:5" x14ac:dyDescent="0.3">
      <c r="A948" s="68"/>
      <c r="B948" s="68" t="s">
        <v>7995</v>
      </c>
      <c r="C948" s="157" t="s">
        <v>58</v>
      </c>
      <c r="D948" s="68" t="s">
        <v>68</v>
      </c>
      <c r="E948">
        <f t="shared" si="14"/>
        <v>1</v>
      </c>
    </row>
    <row r="949" spans="1:5" x14ac:dyDescent="0.3">
      <c r="A949" s="104"/>
      <c r="B949" s="68" t="s">
        <v>7987</v>
      </c>
      <c r="C949" s="191" t="s">
        <v>58</v>
      </c>
      <c r="D949" s="104" t="s">
        <v>176</v>
      </c>
      <c r="E949">
        <f t="shared" si="14"/>
        <v>1</v>
      </c>
    </row>
    <row r="950" spans="1:5" x14ac:dyDescent="0.3">
      <c r="A950" s="104"/>
      <c r="B950" s="196" t="s">
        <v>8394</v>
      </c>
      <c r="C950" s="191"/>
      <c r="D950" s="104"/>
    </row>
    <row r="951" spans="1:5" x14ac:dyDescent="0.3">
      <c r="A951" s="104"/>
      <c r="B951" s="196" t="s">
        <v>8395</v>
      </c>
      <c r="C951" s="191"/>
      <c r="D951" s="104"/>
    </row>
    <row r="952" spans="1:5" x14ac:dyDescent="0.3">
      <c r="A952" s="104"/>
      <c r="B952" s="68" t="s">
        <v>7983</v>
      </c>
      <c r="C952" s="191" t="s">
        <v>58</v>
      </c>
      <c r="D952" s="104" t="s">
        <v>176</v>
      </c>
      <c r="E952">
        <f>COUNTIF(B:B,B952)</f>
        <v>1</v>
      </c>
    </row>
    <row r="953" spans="1:5" x14ac:dyDescent="0.3">
      <c r="A953" s="104"/>
      <c r="B953" s="68" t="s">
        <v>2016</v>
      </c>
      <c r="C953" s="191" t="s">
        <v>58</v>
      </c>
      <c r="D953" s="104" t="s">
        <v>176</v>
      </c>
      <c r="E953">
        <f>COUNTIF(B:B,B953)</f>
        <v>2</v>
      </c>
    </row>
    <row r="954" spans="1:5" x14ac:dyDescent="0.3">
      <c r="A954" s="68"/>
      <c r="B954" s="196" t="s">
        <v>8398</v>
      </c>
      <c r="C954" s="191"/>
      <c r="D954" s="104"/>
    </row>
    <row r="955" spans="1:5" x14ac:dyDescent="0.3">
      <c r="A955" s="68"/>
      <c r="B955" s="196" t="s">
        <v>8399</v>
      </c>
      <c r="C955" s="191"/>
      <c r="D955" s="104"/>
    </row>
    <row r="956" spans="1:5" x14ac:dyDescent="0.3">
      <c r="A956" s="104" t="s">
        <v>8420</v>
      </c>
      <c r="B956" s="196" t="s">
        <v>8400</v>
      </c>
      <c r="C956" s="191"/>
      <c r="D956" s="104"/>
    </row>
    <row r="957" spans="1:5" x14ac:dyDescent="0.3">
      <c r="A957" s="104"/>
      <c r="B957" s="195" t="s">
        <v>8401</v>
      </c>
      <c r="C957" s="191"/>
      <c r="D957" s="104"/>
    </row>
    <row r="958" spans="1:5" x14ac:dyDescent="0.3">
      <c r="A958" s="104"/>
      <c r="B958" s="104" t="s">
        <v>8009</v>
      </c>
      <c r="C958" s="191" t="s">
        <v>58</v>
      </c>
      <c r="D958" s="104" t="s">
        <v>176</v>
      </c>
      <c r="E958">
        <f>COUNTIF(B:B,B958)</f>
        <v>1</v>
      </c>
    </row>
    <row r="959" spans="1:5" x14ac:dyDescent="0.3">
      <c r="A959" s="104"/>
      <c r="B959" s="104" t="s">
        <v>8013</v>
      </c>
      <c r="C959" s="191" t="s">
        <v>58</v>
      </c>
      <c r="D959" s="104" t="s">
        <v>176</v>
      </c>
      <c r="E959">
        <f>COUNTIF(B:B,B959)</f>
        <v>1</v>
      </c>
    </row>
    <row r="960" spans="1:5" x14ac:dyDescent="0.3">
      <c r="A960" s="104"/>
      <c r="B960" s="104" t="s">
        <v>8431</v>
      </c>
      <c r="C960" s="198" t="s">
        <v>58</v>
      </c>
      <c r="D960" s="104" t="s">
        <v>176</v>
      </c>
      <c r="E960">
        <f>COUNTIF(B:B,B960)</f>
        <v>2</v>
      </c>
    </row>
    <row r="961" spans="1:5" x14ac:dyDescent="0.3">
      <c r="A961" s="104"/>
      <c r="B961" s="104" t="s">
        <v>7992</v>
      </c>
      <c r="C961" s="191" t="s">
        <v>58</v>
      </c>
      <c r="D961" s="104" t="s">
        <v>176</v>
      </c>
      <c r="E961">
        <f>COUNTIF(B:B,B961)</f>
        <v>1</v>
      </c>
    </row>
    <row r="962" spans="1:5" x14ac:dyDescent="0.3">
      <c r="A962" s="104"/>
      <c r="B962" s="104" t="s">
        <v>2025</v>
      </c>
      <c r="C962" s="191" t="s">
        <v>58</v>
      </c>
      <c r="D962" s="104" t="s">
        <v>176</v>
      </c>
      <c r="E962">
        <f>COUNTIF(B:B,B962)</f>
        <v>2</v>
      </c>
    </row>
    <row r="963" spans="1:5" x14ac:dyDescent="0.3">
      <c r="A963" s="104"/>
      <c r="B963" s="195" t="s">
        <v>8430</v>
      </c>
      <c r="C963" s="191"/>
      <c r="D963" s="104"/>
    </row>
    <row r="964" spans="1:5" x14ac:dyDescent="0.3">
      <c r="A964" s="104"/>
      <c r="B964" s="104" t="s">
        <v>7999</v>
      </c>
      <c r="C964" s="191" t="s">
        <v>58</v>
      </c>
      <c r="D964" s="104" t="s">
        <v>176</v>
      </c>
      <c r="E964">
        <f>COUNTIF(B:B,B964)</f>
        <v>1</v>
      </c>
    </row>
    <row r="965" spans="1:5" x14ac:dyDescent="0.3">
      <c r="A965" s="104"/>
      <c r="B965" s="104" t="s">
        <v>7979</v>
      </c>
      <c r="C965" s="191" t="s">
        <v>58</v>
      </c>
      <c r="D965" s="104" t="s">
        <v>176</v>
      </c>
      <c r="E965">
        <f>COUNTIF(B:B,B965)</f>
        <v>1</v>
      </c>
    </row>
    <row r="999" spans="4:4" x14ac:dyDescent="0.3">
      <c r="D999" s="104"/>
    </row>
    <row r="1000" spans="4:4" x14ac:dyDescent="0.3">
      <c r="D1000" s="104"/>
    </row>
    <row r="1001" spans="4:4" x14ac:dyDescent="0.3">
      <c r="D1001" s="104"/>
    </row>
    <row r="1002" spans="4:4" x14ac:dyDescent="0.3">
      <c r="D1002" s="104"/>
    </row>
    <row r="1003" spans="4:4" x14ac:dyDescent="0.3">
      <c r="D1003" s="107"/>
    </row>
  </sheetData>
  <autoFilter ref="A1:E965" xr:uid="{A5A9A42A-E850-4F7A-842F-678ED8F773DD}"/>
  <conditionalFormatting sqref="A2:A319">
    <cfRule type="expression" dxfId="357" priority="142">
      <formula>$AL2="INATIVO"</formula>
    </cfRule>
  </conditionalFormatting>
  <conditionalFormatting sqref="A321:A484 D2:D440 C375:D375 C412:D412 C454:D454 C926:D927">
    <cfRule type="expression" dxfId="356" priority="225">
      <formula>$AL2="INATIVO"</formula>
    </cfRule>
  </conditionalFormatting>
  <conditionalFormatting sqref="A397">
    <cfRule type="expression" dxfId="355" priority="138">
      <formula>$AL397="INATIVO"</formula>
    </cfRule>
  </conditionalFormatting>
  <conditionalFormatting sqref="A405">
    <cfRule type="duplicateValues" dxfId="354" priority="145"/>
    <cfRule type="duplicateValues" dxfId="353" priority="144"/>
  </conditionalFormatting>
  <conditionalFormatting sqref="A410">
    <cfRule type="expression" dxfId="352" priority="137">
      <formula>$AL410="INATIVO"</formula>
    </cfRule>
  </conditionalFormatting>
  <conditionalFormatting sqref="A415">
    <cfRule type="expression" dxfId="351" priority="136">
      <formula>$AL415="INATIVO"</formula>
    </cfRule>
  </conditionalFormatting>
  <conditionalFormatting sqref="A434">
    <cfRule type="expression" dxfId="350" priority="135">
      <formula>$AL434="INATIVO"</formula>
    </cfRule>
  </conditionalFormatting>
  <conditionalFormatting sqref="A447">
    <cfRule type="expression" dxfId="349" priority="133">
      <formula>$AL447="INATIVO"</formula>
    </cfRule>
  </conditionalFormatting>
  <conditionalFormatting sqref="A485:A879">
    <cfRule type="expression" dxfId="348" priority="126">
      <formula>$AL485="INATIVO"</formula>
    </cfRule>
  </conditionalFormatting>
  <conditionalFormatting sqref="A964">
    <cfRule type="expression" dxfId="347" priority="122">
      <formula>$AL964="INATIVO"</formula>
    </cfRule>
  </conditionalFormatting>
  <conditionalFormatting sqref="A896:B896">
    <cfRule type="expression" dxfId="346" priority="127">
      <formula>$AL896="INATIVO"</formula>
    </cfRule>
  </conditionalFormatting>
  <conditionalFormatting sqref="A936:B936">
    <cfRule type="expression" dxfId="345" priority="125">
      <formula>$AL936="INATIVO"</formula>
    </cfRule>
  </conditionalFormatting>
  <conditionalFormatting sqref="A958:D958">
    <cfRule type="expression" dxfId="344" priority="8">
      <formula>$AL958="INATIVO"</formula>
    </cfRule>
  </conditionalFormatting>
  <conditionalFormatting sqref="A962:D962">
    <cfRule type="expression" dxfId="343" priority="7">
      <formula>$AL962="INATIVO"</formula>
    </cfRule>
  </conditionalFormatting>
  <conditionalFormatting sqref="B2:B879">
    <cfRule type="expression" dxfId="342" priority="210">
      <formula>$AL2="INATIVO"</formula>
    </cfRule>
  </conditionalFormatting>
  <conditionalFormatting sqref="B405">
    <cfRule type="duplicateValues" dxfId="341" priority="228"/>
    <cfRule type="duplicateValues" dxfId="340" priority="227"/>
  </conditionalFormatting>
  <conditionalFormatting sqref="B455">
    <cfRule type="duplicateValues" dxfId="339" priority="226"/>
  </conditionalFormatting>
  <conditionalFormatting sqref="C2:C882">
    <cfRule type="expression" dxfId="338" priority="146">
      <formula>$AL2="INATIVO"</formula>
    </cfRule>
  </conditionalFormatting>
  <conditionalFormatting sqref="C895:C900">
    <cfRule type="expression" dxfId="337" priority="164">
      <formula>$AL895="INATIVO"</formula>
    </cfRule>
  </conditionalFormatting>
  <conditionalFormatting sqref="C885:D886">
    <cfRule type="expression" dxfId="336" priority="20">
      <formula>$AL885="INATIVO"</formula>
    </cfRule>
  </conditionalFormatting>
  <conditionalFormatting sqref="C889:D892">
    <cfRule type="expression" dxfId="335" priority="19">
      <formula>$AL889="INATIVO"</formula>
    </cfRule>
  </conditionalFormatting>
  <conditionalFormatting sqref="C920:D923">
    <cfRule type="expression" dxfId="334" priority="15">
      <formula>$AL920="INATIVO"</formula>
    </cfRule>
  </conditionalFormatting>
  <conditionalFormatting sqref="C929:D936">
    <cfRule type="expression" dxfId="333" priority="10">
      <formula>$AL929="INATIVO"</formula>
    </cfRule>
  </conditionalFormatting>
  <conditionalFormatting sqref="C939:D939">
    <cfRule type="expression" dxfId="332" priority="9">
      <formula>$AL939="INATIVO"</formula>
    </cfRule>
  </conditionalFormatting>
  <conditionalFormatting sqref="C948:D948">
    <cfRule type="expression" dxfId="331" priority="4">
      <formula>$AL948="INATIVO"</formula>
    </cfRule>
  </conditionalFormatting>
  <conditionalFormatting sqref="D241">
    <cfRule type="expression" dxfId="330" priority="57">
      <formula>$AL241="INATIVO"</formula>
    </cfRule>
  </conditionalFormatting>
  <conditionalFormatting sqref="D368:D369">
    <cfRule type="expression" dxfId="329" priority="53">
      <formula>$AL368="INATIVO"</formula>
    </cfRule>
  </conditionalFormatting>
  <conditionalFormatting sqref="D398">
    <cfRule type="expression" dxfId="328" priority="56">
      <formula>$AL398="INATIVO"</formula>
    </cfRule>
  </conditionalFormatting>
  <conditionalFormatting sqref="D400:D401">
    <cfRule type="expression" dxfId="327" priority="49">
      <formula>$AL400="INATIVO"</formula>
    </cfRule>
  </conditionalFormatting>
  <conditionalFormatting sqref="D405">
    <cfRule type="duplicateValues" dxfId="326" priority="60"/>
    <cfRule type="duplicateValues" dxfId="325" priority="59"/>
  </conditionalFormatting>
  <conditionalFormatting sqref="D411">
    <cfRule type="expression" dxfId="324" priority="44">
      <formula>$AL411="INATIVO"</formula>
    </cfRule>
  </conditionalFormatting>
  <conditionalFormatting sqref="D422">
    <cfRule type="expression" dxfId="323" priority="43">
      <formula>$AL422="INATIVO"</formula>
    </cfRule>
  </conditionalFormatting>
  <conditionalFormatting sqref="D425:D426">
    <cfRule type="expression" dxfId="322" priority="41">
      <formula>$AL425="INATIVO"</formula>
    </cfRule>
  </conditionalFormatting>
  <conditionalFormatting sqref="D429">
    <cfRule type="expression" dxfId="321" priority="40">
      <formula>$AL429="INATIVO"</formula>
    </cfRule>
  </conditionalFormatting>
  <conditionalFormatting sqref="D437:D882">
    <cfRule type="expression" dxfId="320" priority="21">
      <formula>$AL437="INATIVO"</formula>
    </cfRule>
  </conditionalFormatting>
  <conditionalFormatting sqref="D895:D896">
    <cfRule type="expression" dxfId="319" priority="17">
      <formula>$AL895="INATIVO"</formula>
    </cfRule>
  </conditionalFormatting>
  <conditionalFormatting sqref="D960">
    <cfRule type="expression" dxfId="318" priority="5">
      <formula>$AL960="INATIVO"</formula>
    </cfRule>
  </conditionalFormatting>
  <conditionalFormatting sqref="D964">
    <cfRule type="expression" dxfId="317" priority="6">
      <formula>$AL964="INATIVO"</formula>
    </cfRule>
  </conditionalFormatting>
  <dataValidations disablePrompts="1" count="1">
    <dataValidation type="list" allowBlank="1" showInputMessage="1" showErrorMessage="1" sqref="C276 C340 C283:C284 C312 C331:C335 C270 C273:C274 C379:C380 C356:C357 C365:C366 C370 C374 C376:C377 C556:C559 C382 C322:C324 C362 C611 C427 C447:C449 C455 C459 C468:C469 C477:C478 C485 C586:C590 C521 C528:C529 C540 C350 C566:C568 C570:C571 C573:C574 C579 C581 C584 C509 C512 C445 C694:C695 C348 C614 C618:C625 C642 C660:C663 C688 C873 C702:C703 C721:C722 C726 C735 C738:C744 C749:C752 C756:C760 C769:C773 C775:C780 C782:C785 C787 C792:C794 C796:C797 C799:C800 C816 C821 C828:C832 C840 C266:C267 C497:C499 C935:C936 C939 C564 C698 C677:C685 C592:C598 C535:C538 C504:C506 C475 C424:C425 C414:C417 C354 C802:C810 C705:C719 C281 C602:C608 C185:C264 C419:C421 C2:C182" xr:uid="{31C0C66D-1DFD-4FAF-9F83-47B75E7916E6}">
      <formula1>"ATIVO,INATIVO"</formula1>
    </dataValidation>
  </dataValidation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A7282-B320-4460-B838-9124837EB4C4}">
  <sheetPr codeName="Planilha15"/>
  <dimension ref="A1:K54"/>
  <sheetViews>
    <sheetView workbookViewId="0"/>
  </sheetViews>
  <sheetFormatPr defaultRowHeight="14.4" x14ac:dyDescent="0.3"/>
  <cols>
    <col min="1" max="1" width="88.5546875" bestFit="1" customWidth="1"/>
    <col min="2" max="2" width="15.44140625" bestFit="1" customWidth="1"/>
    <col min="3" max="3" width="11" bestFit="1" customWidth="1"/>
    <col min="4" max="4" width="12.33203125" bestFit="1" customWidth="1"/>
    <col min="5" max="5" width="15.33203125" bestFit="1" customWidth="1"/>
    <col min="6" max="6" width="20.44140625" bestFit="1" customWidth="1"/>
    <col min="7" max="7" width="14" bestFit="1" customWidth="1"/>
    <col min="8" max="8" width="40.109375" bestFit="1" customWidth="1"/>
    <col min="9" max="10" width="13.88671875" bestFit="1" customWidth="1"/>
    <col min="11" max="11" width="20.5546875" bestFit="1" customWidth="1"/>
  </cols>
  <sheetData>
    <row r="1" spans="1:11" x14ac:dyDescent="0.3">
      <c r="A1" s="137" t="s">
        <v>1</v>
      </c>
      <c r="B1" s="138" t="s">
        <v>2</v>
      </c>
      <c r="C1" s="137" t="s">
        <v>5</v>
      </c>
      <c r="D1" s="137" t="s">
        <v>6</v>
      </c>
      <c r="E1" s="137" t="s">
        <v>7</v>
      </c>
      <c r="F1" s="137" t="s">
        <v>8</v>
      </c>
      <c r="G1" s="137" t="s">
        <v>9</v>
      </c>
      <c r="H1" s="137" t="s">
        <v>10</v>
      </c>
      <c r="I1" s="137" t="s">
        <v>11</v>
      </c>
      <c r="J1" s="181" t="s">
        <v>8033</v>
      </c>
      <c r="K1" s="181" t="s">
        <v>8034</v>
      </c>
    </row>
    <row r="2" spans="1:11" x14ac:dyDescent="0.3">
      <c r="A2" s="1" t="s">
        <v>3476</v>
      </c>
      <c r="B2" s="4">
        <v>32082</v>
      </c>
      <c r="C2" s="1">
        <v>9531506</v>
      </c>
      <c r="D2" s="1"/>
      <c r="E2" s="1"/>
      <c r="F2" s="182" t="s">
        <v>8035</v>
      </c>
      <c r="G2" s="1" t="s">
        <v>4491</v>
      </c>
      <c r="H2" s="12" t="s">
        <v>4492</v>
      </c>
      <c r="I2" s="1" t="s">
        <v>4495</v>
      </c>
      <c r="J2" s="27" t="s">
        <v>66</v>
      </c>
    </row>
    <row r="3" spans="1:11" x14ac:dyDescent="0.3">
      <c r="A3" s="1" t="s">
        <v>6610</v>
      </c>
      <c r="B3" s="4">
        <v>33018</v>
      </c>
      <c r="C3" s="1"/>
      <c r="D3" s="1">
        <v>8194446</v>
      </c>
      <c r="E3" s="1"/>
      <c r="F3" s="182" t="s">
        <v>8036</v>
      </c>
      <c r="G3" s="1" t="s">
        <v>6612</v>
      </c>
      <c r="H3" s="12" t="s">
        <v>6613</v>
      </c>
      <c r="I3" s="1" t="s">
        <v>3848</v>
      </c>
      <c r="J3" s="27" t="s">
        <v>1749</v>
      </c>
    </row>
    <row r="4" spans="1:11" x14ac:dyDescent="0.3">
      <c r="A4" s="1" t="s">
        <v>6123</v>
      </c>
      <c r="B4" s="4">
        <v>41877</v>
      </c>
      <c r="C4" s="1"/>
      <c r="D4" s="1">
        <v>5357704</v>
      </c>
      <c r="E4" s="1"/>
      <c r="F4" s="182" t="s">
        <v>6124</v>
      </c>
      <c r="G4" s="1" t="s">
        <v>6125</v>
      </c>
      <c r="H4" s="22" t="s">
        <v>6126</v>
      </c>
      <c r="I4" s="1" t="s">
        <v>3639</v>
      </c>
      <c r="J4" s="27" t="s">
        <v>1749</v>
      </c>
    </row>
    <row r="5" spans="1:11" x14ac:dyDescent="0.3">
      <c r="A5" s="1" t="s">
        <v>2125</v>
      </c>
      <c r="B5" s="4">
        <v>29912</v>
      </c>
      <c r="C5" s="1"/>
      <c r="D5" s="1">
        <v>8191797</v>
      </c>
      <c r="E5" s="1"/>
      <c r="F5" s="182" t="s">
        <v>8037</v>
      </c>
      <c r="G5" s="1" t="s">
        <v>4837</v>
      </c>
      <c r="H5" s="12" t="s">
        <v>2128</v>
      </c>
      <c r="I5" s="1" t="s">
        <v>8038</v>
      </c>
      <c r="J5" s="27" t="s">
        <v>1749</v>
      </c>
    </row>
    <row r="6" spans="1:11" x14ac:dyDescent="0.3">
      <c r="A6" s="1" t="s">
        <v>3438</v>
      </c>
      <c r="B6" s="4">
        <v>36460</v>
      </c>
      <c r="C6" s="1">
        <v>17879386</v>
      </c>
      <c r="D6" s="1"/>
      <c r="E6" s="1"/>
      <c r="F6" s="182" t="s">
        <v>7155</v>
      </c>
      <c r="G6" s="1" t="s">
        <v>7156</v>
      </c>
      <c r="H6" s="26" t="s">
        <v>7157</v>
      </c>
      <c r="I6" s="1" t="s">
        <v>7159</v>
      </c>
      <c r="J6" s="27" t="s">
        <v>6399</v>
      </c>
    </row>
    <row r="7" spans="1:11" x14ac:dyDescent="0.3">
      <c r="A7" s="1" t="s">
        <v>3199</v>
      </c>
      <c r="B7" s="4">
        <v>29480</v>
      </c>
      <c r="C7" s="1">
        <v>253441</v>
      </c>
      <c r="D7" s="1"/>
      <c r="E7" s="1"/>
      <c r="F7" s="182" t="s">
        <v>8039</v>
      </c>
      <c r="G7" s="1" t="s">
        <v>5549</v>
      </c>
      <c r="H7" s="12" t="s">
        <v>5550</v>
      </c>
      <c r="I7" s="1" t="s">
        <v>8040</v>
      </c>
      <c r="J7" s="27" t="s">
        <v>66</v>
      </c>
    </row>
    <row r="8" spans="1:11" x14ac:dyDescent="0.3">
      <c r="A8" s="1" t="s">
        <v>6551</v>
      </c>
      <c r="B8" s="4">
        <v>44322</v>
      </c>
      <c r="C8" s="1">
        <v>14527460</v>
      </c>
      <c r="D8" s="1"/>
      <c r="E8" s="1"/>
      <c r="F8" s="182" t="s">
        <v>6552</v>
      </c>
      <c r="G8" s="1" t="s">
        <v>6553</v>
      </c>
      <c r="H8" s="22" t="s">
        <v>6547</v>
      </c>
      <c r="I8" s="1" t="s">
        <v>6554</v>
      </c>
      <c r="J8" s="27" t="s">
        <v>1749</v>
      </c>
    </row>
    <row r="9" spans="1:11" x14ac:dyDescent="0.3">
      <c r="A9" s="1" t="s">
        <v>6555</v>
      </c>
      <c r="B9" s="4">
        <v>44322</v>
      </c>
      <c r="C9" s="1">
        <v>14474351</v>
      </c>
      <c r="D9" s="1"/>
      <c r="E9" s="1"/>
      <c r="F9" s="182" t="s">
        <v>6556</v>
      </c>
      <c r="G9" s="1" t="s">
        <v>6557</v>
      </c>
      <c r="H9" s="22" t="s">
        <v>6547</v>
      </c>
      <c r="I9" s="1" t="s">
        <v>6558</v>
      </c>
      <c r="J9" s="27" t="s">
        <v>1749</v>
      </c>
    </row>
    <row r="10" spans="1:11" x14ac:dyDescent="0.3">
      <c r="A10" s="1" t="s">
        <v>608</v>
      </c>
      <c r="B10" s="4">
        <v>40669</v>
      </c>
      <c r="C10" s="1">
        <v>331251</v>
      </c>
      <c r="D10" s="1" t="s">
        <v>42</v>
      </c>
      <c r="E10" s="1"/>
      <c r="F10" s="182" t="s">
        <v>3987</v>
      </c>
      <c r="G10" s="1" t="s">
        <v>611</v>
      </c>
      <c r="H10" s="12" t="s">
        <v>612</v>
      </c>
      <c r="I10" s="1" t="s">
        <v>3988</v>
      </c>
      <c r="J10" s="27" t="s">
        <v>66</v>
      </c>
    </row>
    <row r="11" spans="1:11" x14ac:dyDescent="0.3">
      <c r="A11" s="1" t="s">
        <v>598</v>
      </c>
      <c r="B11" s="4">
        <v>18082</v>
      </c>
      <c r="C11" s="1">
        <v>2917757</v>
      </c>
      <c r="D11" s="1" t="s">
        <v>42</v>
      </c>
      <c r="E11" s="1"/>
      <c r="F11" s="182" t="s">
        <v>3990</v>
      </c>
      <c r="G11" s="1" t="s">
        <v>600</v>
      </c>
      <c r="H11" s="12" t="s">
        <v>601</v>
      </c>
      <c r="I11" s="1" t="s">
        <v>607</v>
      </c>
      <c r="J11" s="27" t="s">
        <v>66</v>
      </c>
    </row>
    <row r="12" spans="1:11" x14ac:dyDescent="0.3">
      <c r="A12" s="1" t="s">
        <v>615</v>
      </c>
      <c r="B12" s="4">
        <v>24082</v>
      </c>
      <c r="C12" s="1">
        <v>2378798</v>
      </c>
      <c r="D12" s="1" t="s">
        <v>42</v>
      </c>
      <c r="E12" s="1"/>
      <c r="F12" s="182" t="s">
        <v>3991</v>
      </c>
      <c r="G12" s="1" t="s">
        <v>617</v>
      </c>
      <c r="H12" s="12" t="s">
        <v>618</v>
      </c>
      <c r="I12" s="1" t="s">
        <v>620</v>
      </c>
      <c r="J12" s="27" t="s">
        <v>66</v>
      </c>
    </row>
    <row r="13" spans="1:11" x14ac:dyDescent="0.3">
      <c r="A13" s="1" t="s">
        <v>622</v>
      </c>
      <c r="B13" s="4">
        <v>42601</v>
      </c>
      <c r="C13" s="1">
        <v>539277</v>
      </c>
      <c r="D13" s="1" t="s">
        <v>42</v>
      </c>
      <c r="E13" s="1"/>
      <c r="F13" s="182" t="s">
        <v>3992</v>
      </c>
      <c r="G13" s="1" t="s">
        <v>624</v>
      </c>
      <c r="H13" s="12" t="s">
        <v>612</v>
      </c>
      <c r="I13" s="1" t="s">
        <v>3993</v>
      </c>
      <c r="J13" s="27" t="s">
        <v>66</v>
      </c>
    </row>
    <row r="14" spans="1:11" x14ac:dyDescent="0.3">
      <c r="A14" s="1" t="s">
        <v>626</v>
      </c>
      <c r="B14" s="4">
        <v>25682</v>
      </c>
      <c r="C14" s="1">
        <v>2032684</v>
      </c>
      <c r="D14" s="1" t="s">
        <v>42</v>
      </c>
      <c r="E14" s="1"/>
      <c r="F14" s="182" t="s">
        <v>3994</v>
      </c>
      <c r="G14" s="1" t="s">
        <v>628</v>
      </c>
      <c r="H14" s="12" t="s">
        <v>629</v>
      </c>
      <c r="I14" s="1" t="s">
        <v>630</v>
      </c>
      <c r="J14" s="27" t="s">
        <v>66</v>
      </c>
    </row>
    <row r="15" spans="1:11" x14ac:dyDescent="0.3">
      <c r="A15" s="1" t="s">
        <v>632</v>
      </c>
      <c r="B15" s="4">
        <v>26980</v>
      </c>
      <c r="C15" s="1">
        <v>52801</v>
      </c>
      <c r="D15" s="1" t="s">
        <v>42</v>
      </c>
      <c r="E15" s="1" t="s">
        <v>3996</v>
      </c>
      <c r="F15" s="182" t="s">
        <v>3997</v>
      </c>
      <c r="G15" s="1" t="s">
        <v>634</v>
      </c>
      <c r="H15" s="12" t="s">
        <v>635</v>
      </c>
      <c r="I15" s="1" t="s">
        <v>3998</v>
      </c>
      <c r="J15" s="27" t="s">
        <v>66</v>
      </c>
    </row>
    <row r="16" spans="1:11" x14ac:dyDescent="0.3">
      <c r="A16" s="1" t="s">
        <v>603</v>
      </c>
      <c r="B16" s="4">
        <v>27827</v>
      </c>
      <c r="C16" s="1">
        <v>44361</v>
      </c>
      <c r="D16" s="1">
        <v>4700727</v>
      </c>
      <c r="E16" s="1" t="s">
        <v>4000</v>
      </c>
      <c r="F16" s="182" t="s">
        <v>4001</v>
      </c>
      <c r="G16" s="1" t="s">
        <v>647</v>
      </c>
      <c r="H16" s="12" t="s">
        <v>612</v>
      </c>
      <c r="I16" s="1" t="s">
        <v>3989</v>
      </c>
      <c r="J16" s="27" t="s">
        <v>66</v>
      </c>
    </row>
    <row r="17" spans="1:10" x14ac:dyDescent="0.3">
      <c r="A17" s="1" t="s">
        <v>648</v>
      </c>
      <c r="B17" s="4">
        <v>30319</v>
      </c>
      <c r="C17" s="1">
        <v>355906</v>
      </c>
      <c r="D17" s="1">
        <v>8572787</v>
      </c>
      <c r="E17" s="1"/>
      <c r="F17" s="182" t="s">
        <v>4002</v>
      </c>
      <c r="G17" s="1" t="s">
        <v>650</v>
      </c>
      <c r="H17" s="12" t="s">
        <v>651</v>
      </c>
      <c r="I17" s="1" t="s">
        <v>4003</v>
      </c>
      <c r="J17" s="27" t="s">
        <v>66</v>
      </c>
    </row>
    <row r="18" spans="1:10" x14ac:dyDescent="0.3">
      <c r="A18" s="1" t="s">
        <v>653</v>
      </c>
      <c r="B18" s="4">
        <v>27468</v>
      </c>
      <c r="C18" s="1">
        <v>45401</v>
      </c>
      <c r="D18" s="1">
        <v>4881349</v>
      </c>
      <c r="E18" s="1"/>
      <c r="F18" s="182" t="s">
        <v>4004</v>
      </c>
      <c r="G18" s="1" t="s">
        <v>656</v>
      </c>
      <c r="H18" s="12" t="s">
        <v>657</v>
      </c>
      <c r="I18" s="1" t="s">
        <v>655</v>
      </c>
      <c r="J18" s="27" t="s">
        <v>66</v>
      </c>
    </row>
    <row r="19" spans="1:10" x14ac:dyDescent="0.3">
      <c r="A19" s="1" t="s">
        <v>6037</v>
      </c>
      <c r="B19" s="4">
        <v>39261</v>
      </c>
      <c r="C19" s="1"/>
      <c r="D19" s="1">
        <v>5744152</v>
      </c>
      <c r="E19" s="1"/>
      <c r="F19" s="182" t="s">
        <v>6038</v>
      </c>
      <c r="G19" s="1" t="s">
        <v>6039</v>
      </c>
      <c r="H19" s="22" t="s">
        <v>6040</v>
      </c>
      <c r="I19" s="1" t="s">
        <v>6041</v>
      </c>
      <c r="J19" s="27" t="s">
        <v>1749</v>
      </c>
    </row>
    <row r="20" spans="1:10" x14ac:dyDescent="0.3">
      <c r="A20" s="1" t="s">
        <v>2313</v>
      </c>
      <c r="B20" s="4">
        <v>21087</v>
      </c>
      <c r="C20" s="1">
        <v>8929775</v>
      </c>
      <c r="D20" s="1"/>
      <c r="E20" s="1"/>
      <c r="F20" s="182" t="s">
        <v>4297</v>
      </c>
      <c r="G20" s="1" t="s">
        <v>2315</v>
      </c>
      <c r="H20" s="12" t="s">
        <v>2316</v>
      </c>
      <c r="I20" s="1" t="s">
        <v>2317</v>
      </c>
      <c r="J20" s="27" t="s">
        <v>66</v>
      </c>
    </row>
    <row r="21" spans="1:10" x14ac:dyDescent="0.3">
      <c r="A21" s="1" t="s">
        <v>7409</v>
      </c>
      <c r="B21" s="4"/>
      <c r="C21" s="1"/>
      <c r="D21" s="1">
        <v>8407736</v>
      </c>
      <c r="E21" s="1"/>
      <c r="F21" s="182" t="s">
        <v>7410</v>
      </c>
      <c r="G21" s="1" t="s">
        <v>6348</v>
      </c>
      <c r="H21" s="22" t="s">
        <v>6349</v>
      </c>
      <c r="I21" s="1" t="s">
        <v>8041</v>
      </c>
      <c r="J21" s="27" t="s">
        <v>66</v>
      </c>
    </row>
    <row r="22" spans="1:10" x14ac:dyDescent="0.3">
      <c r="A22" s="1" t="s">
        <v>3543</v>
      </c>
      <c r="B22" s="4" t="s">
        <v>8042</v>
      </c>
      <c r="C22" s="1">
        <v>432276</v>
      </c>
      <c r="D22" s="1"/>
      <c r="E22" s="1"/>
      <c r="F22" s="182" t="s">
        <v>5315</v>
      </c>
      <c r="G22" s="1" t="s">
        <v>5313</v>
      </c>
      <c r="H22" s="12" t="s">
        <v>5314</v>
      </c>
      <c r="I22" s="1" t="s">
        <v>3745</v>
      </c>
      <c r="J22" s="27" t="s">
        <v>1073</v>
      </c>
    </row>
    <row r="23" spans="1:10" x14ac:dyDescent="0.3">
      <c r="A23" s="1" t="s">
        <v>6060</v>
      </c>
      <c r="B23" s="4">
        <v>44611</v>
      </c>
      <c r="C23" s="1"/>
      <c r="D23" s="1">
        <v>5748919</v>
      </c>
      <c r="E23" s="1"/>
      <c r="F23" s="182" t="s">
        <v>6061</v>
      </c>
      <c r="G23" s="1" t="s">
        <v>6062</v>
      </c>
      <c r="H23" s="22" t="s">
        <v>6063</v>
      </c>
      <c r="I23" s="1" t="s">
        <v>8043</v>
      </c>
      <c r="J23" s="27" t="s">
        <v>1749</v>
      </c>
    </row>
    <row r="24" spans="1:10" x14ac:dyDescent="0.3">
      <c r="A24" s="1" t="s">
        <v>6133</v>
      </c>
      <c r="B24" s="4">
        <v>44670</v>
      </c>
      <c r="C24" s="1"/>
      <c r="D24" s="1">
        <v>5176471</v>
      </c>
      <c r="E24" s="1"/>
      <c r="F24" s="182" t="s">
        <v>6134</v>
      </c>
      <c r="G24" s="1" t="s">
        <v>6135</v>
      </c>
      <c r="H24" s="22" t="s">
        <v>6136</v>
      </c>
      <c r="I24" s="1" t="s">
        <v>6137</v>
      </c>
      <c r="J24" s="27" t="s">
        <v>1749</v>
      </c>
    </row>
    <row r="25" spans="1:10" x14ac:dyDescent="0.3">
      <c r="A25" s="1" t="s">
        <v>6738</v>
      </c>
      <c r="B25" s="4">
        <v>35726</v>
      </c>
      <c r="C25" s="1">
        <v>17150962</v>
      </c>
      <c r="D25" s="1"/>
      <c r="E25" s="1"/>
      <c r="F25" s="182" t="s">
        <v>8044</v>
      </c>
      <c r="G25" s="1" t="s">
        <v>6740</v>
      </c>
      <c r="H25" s="22" t="s">
        <v>6741</v>
      </c>
      <c r="I25" s="1" t="s">
        <v>8045</v>
      </c>
      <c r="J25" s="27" t="s">
        <v>66</v>
      </c>
    </row>
    <row r="26" spans="1:10" x14ac:dyDescent="0.3">
      <c r="A26" s="1" t="s">
        <v>716</v>
      </c>
      <c r="B26" s="4">
        <v>33109</v>
      </c>
      <c r="C26" s="1">
        <v>5666711</v>
      </c>
      <c r="D26" s="1">
        <v>2768262</v>
      </c>
      <c r="E26" s="1"/>
      <c r="F26" s="182" t="s">
        <v>4026</v>
      </c>
      <c r="G26" s="1" t="s">
        <v>718</v>
      </c>
      <c r="H26" s="12" t="s">
        <v>719</v>
      </c>
      <c r="I26" s="1" t="s">
        <v>4027</v>
      </c>
      <c r="J26" s="27" t="s">
        <v>1749</v>
      </c>
    </row>
    <row r="27" spans="1:10" x14ac:dyDescent="0.3">
      <c r="A27" s="1" t="s">
        <v>3297</v>
      </c>
      <c r="B27" s="4">
        <v>19489</v>
      </c>
      <c r="C27" s="1"/>
      <c r="D27" s="1">
        <v>4754501</v>
      </c>
      <c r="E27" s="1"/>
      <c r="F27" s="182" t="s">
        <v>6281</v>
      </c>
      <c r="G27" s="1" t="s">
        <v>6282</v>
      </c>
      <c r="H27" s="22" t="s">
        <v>6283</v>
      </c>
      <c r="I27" s="1" t="s">
        <v>3798</v>
      </c>
      <c r="J27" s="27" t="s">
        <v>66</v>
      </c>
    </row>
    <row r="28" spans="1:10" x14ac:dyDescent="0.3">
      <c r="A28" s="1" t="s">
        <v>6720</v>
      </c>
      <c r="B28" s="4">
        <v>42345</v>
      </c>
      <c r="C28" s="1"/>
      <c r="D28" s="1">
        <v>8126539</v>
      </c>
      <c r="E28" s="1"/>
      <c r="F28" s="182" t="s">
        <v>6721</v>
      </c>
      <c r="G28" s="1" t="s">
        <v>6722</v>
      </c>
      <c r="H28" s="165" t="s">
        <v>6103</v>
      </c>
      <c r="I28" s="1" t="s">
        <v>6723</v>
      </c>
      <c r="J28" s="27" t="s">
        <v>1749</v>
      </c>
    </row>
    <row r="29" spans="1:10" x14ac:dyDescent="0.3">
      <c r="A29" s="1" t="s">
        <v>6724</v>
      </c>
      <c r="B29" s="4">
        <v>41635</v>
      </c>
      <c r="C29" s="1"/>
      <c r="D29" s="1">
        <v>8206425</v>
      </c>
      <c r="E29" s="1"/>
      <c r="F29" s="182" t="s">
        <v>6725</v>
      </c>
      <c r="G29" s="1" t="s">
        <v>6726</v>
      </c>
      <c r="H29" s="165" t="s">
        <v>6103</v>
      </c>
      <c r="I29" s="1" t="s">
        <v>6727</v>
      </c>
      <c r="J29" s="27" t="s">
        <v>1749</v>
      </c>
    </row>
    <row r="30" spans="1:10" x14ac:dyDescent="0.3">
      <c r="A30" s="1" t="s">
        <v>3201</v>
      </c>
      <c r="B30" s="4">
        <v>22012</v>
      </c>
      <c r="C30" s="1"/>
      <c r="D30" s="1">
        <v>5674250</v>
      </c>
      <c r="E30" s="1"/>
      <c r="F30" s="182" t="s">
        <v>8046</v>
      </c>
      <c r="G30" s="1" t="s">
        <v>5582</v>
      </c>
      <c r="H30" s="12" t="s">
        <v>5583</v>
      </c>
      <c r="I30" s="1" t="s">
        <v>8047</v>
      </c>
      <c r="J30" s="27" t="s">
        <v>1749</v>
      </c>
    </row>
    <row r="31" spans="1:10" x14ac:dyDescent="0.3">
      <c r="A31" s="1" t="s">
        <v>3419</v>
      </c>
      <c r="B31" s="4">
        <v>32762</v>
      </c>
      <c r="C31" s="1"/>
      <c r="D31" s="1">
        <v>3651767</v>
      </c>
      <c r="E31" s="1"/>
      <c r="F31" s="182" t="s">
        <v>7529</v>
      </c>
      <c r="G31" s="1" t="s">
        <v>6138</v>
      </c>
      <c r="H31" s="22" t="s">
        <v>6139</v>
      </c>
      <c r="I31" s="1" t="s">
        <v>3853</v>
      </c>
      <c r="J31" s="27" t="s">
        <v>1513</v>
      </c>
    </row>
    <row r="32" spans="1:10" x14ac:dyDescent="0.3">
      <c r="A32" s="1" t="s">
        <v>3403</v>
      </c>
      <c r="B32" s="4">
        <v>45035</v>
      </c>
      <c r="C32" s="1">
        <v>11324909</v>
      </c>
      <c r="D32" s="1"/>
      <c r="E32" s="1"/>
      <c r="F32" s="182" t="s">
        <v>4583</v>
      </c>
      <c r="G32" s="1" t="s">
        <v>4581</v>
      </c>
      <c r="H32" s="12" t="s">
        <v>4582</v>
      </c>
      <c r="I32" s="1" t="s">
        <v>3657</v>
      </c>
      <c r="J32" s="27" t="s">
        <v>66</v>
      </c>
    </row>
    <row r="33" spans="1:10" x14ac:dyDescent="0.3">
      <c r="A33" s="1" t="s">
        <v>1172</v>
      </c>
      <c r="B33" s="4">
        <v>22738</v>
      </c>
      <c r="C33" s="1">
        <v>15202013</v>
      </c>
      <c r="D33" s="1" t="s">
        <v>42</v>
      </c>
      <c r="E33" s="1"/>
      <c r="F33" s="182" t="s">
        <v>8048</v>
      </c>
      <c r="G33" s="1" t="s">
        <v>1175</v>
      </c>
      <c r="H33" s="12" t="s">
        <v>4212</v>
      </c>
      <c r="I33" s="1" t="s">
        <v>1177</v>
      </c>
      <c r="J33" s="27" t="s">
        <v>66</v>
      </c>
    </row>
    <row r="34" spans="1:10" x14ac:dyDescent="0.3">
      <c r="A34" s="1" t="s">
        <v>1833</v>
      </c>
      <c r="B34" s="4">
        <v>29322</v>
      </c>
      <c r="C34" s="1">
        <v>2191526</v>
      </c>
      <c r="D34" s="1"/>
      <c r="E34" s="1"/>
      <c r="F34" s="182" t="s">
        <v>4227</v>
      </c>
      <c r="G34" s="1" t="s">
        <v>1835</v>
      </c>
      <c r="H34" s="12" t="s">
        <v>1836</v>
      </c>
      <c r="I34" s="1" t="s">
        <v>1837</v>
      </c>
      <c r="J34" s="27" t="s">
        <v>1073</v>
      </c>
    </row>
    <row r="35" spans="1:10" x14ac:dyDescent="0.3">
      <c r="A35" s="1" t="s">
        <v>3231</v>
      </c>
      <c r="B35" s="4">
        <v>29474</v>
      </c>
      <c r="C35" s="1">
        <v>7166373</v>
      </c>
      <c r="D35" s="1"/>
      <c r="E35" s="1"/>
      <c r="F35" s="182" t="s">
        <v>8049</v>
      </c>
      <c r="G35" s="1" t="s">
        <v>5734</v>
      </c>
      <c r="H35" s="12" t="s">
        <v>5735</v>
      </c>
      <c r="I35" s="1" t="s">
        <v>8050</v>
      </c>
      <c r="J35" s="27" t="s">
        <v>1749</v>
      </c>
    </row>
    <row r="36" spans="1:10" x14ac:dyDescent="0.3">
      <c r="A36" s="1" t="s">
        <v>3584</v>
      </c>
      <c r="B36" s="4">
        <v>20064</v>
      </c>
      <c r="C36" s="1"/>
      <c r="D36" s="1">
        <v>2831562</v>
      </c>
      <c r="E36" s="1" t="s">
        <v>5466</v>
      </c>
      <c r="F36" s="182" t="s">
        <v>8051</v>
      </c>
      <c r="G36" s="1" t="s">
        <v>5462</v>
      </c>
      <c r="H36" s="12" t="s">
        <v>5463</v>
      </c>
      <c r="I36" s="1" t="s">
        <v>3709</v>
      </c>
      <c r="J36" s="27" t="s">
        <v>66</v>
      </c>
    </row>
    <row r="37" spans="1:10" x14ac:dyDescent="0.3">
      <c r="A37" s="1" t="s">
        <v>3585</v>
      </c>
      <c r="B37" s="4">
        <v>20064</v>
      </c>
      <c r="C37" s="1"/>
      <c r="D37" s="1">
        <v>2253487</v>
      </c>
      <c r="E37" s="1"/>
      <c r="F37" s="182" t="s">
        <v>8052</v>
      </c>
      <c r="G37" s="1" t="s">
        <v>5462</v>
      </c>
      <c r="H37" s="12" t="s">
        <v>5463</v>
      </c>
      <c r="I37" s="1" t="s">
        <v>3709</v>
      </c>
      <c r="J37" s="27" t="s">
        <v>66</v>
      </c>
    </row>
    <row r="38" spans="1:10" x14ac:dyDescent="0.3">
      <c r="A38" s="1" t="s">
        <v>6140</v>
      </c>
      <c r="B38" s="4">
        <v>42648</v>
      </c>
      <c r="C38" s="1"/>
      <c r="D38" s="1">
        <v>5866786</v>
      </c>
      <c r="E38" s="1"/>
      <c r="F38" s="182" t="s">
        <v>6141</v>
      </c>
      <c r="G38" s="1" t="s">
        <v>6142</v>
      </c>
      <c r="H38" s="22" t="s">
        <v>6143</v>
      </c>
      <c r="I38" s="1" t="s">
        <v>6144</v>
      </c>
      <c r="J38" s="27" t="s">
        <v>66</v>
      </c>
    </row>
    <row r="39" spans="1:10" x14ac:dyDescent="0.3">
      <c r="A39" s="1" t="s">
        <v>6146</v>
      </c>
      <c r="B39" s="4">
        <v>43591</v>
      </c>
      <c r="C39" s="1"/>
      <c r="D39" s="1">
        <v>5866768</v>
      </c>
      <c r="E39" s="1"/>
      <c r="F39" s="182" t="s">
        <v>6147</v>
      </c>
      <c r="G39" s="1" t="s">
        <v>6148</v>
      </c>
      <c r="H39" s="22" t="s">
        <v>6143</v>
      </c>
      <c r="I39" s="1" t="s">
        <v>6149</v>
      </c>
      <c r="J39" s="27" t="s">
        <v>66</v>
      </c>
    </row>
    <row r="40" spans="1:10" x14ac:dyDescent="0.3">
      <c r="A40" s="1" t="s">
        <v>3544</v>
      </c>
      <c r="B40" s="4">
        <v>31885</v>
      </c>
      <c r="C40" s="1">
        <v>5653062</v>
      </c>
      <c r="D40" s="1"/>
      <c r="E40" s="1"/>
      <c r="F40" s="182" t="s">
        <v>5299</v>
      </c>
      <c r="G40" s="1" t="s">
        <v>5300</v>
      </c>
      <c r="H40" s="12" t="s">
        <v>5301</v>
      </c>
      <c r="I40" s="1" t="s">
        <v>5302</v>
      </c>
      <c r="J40" s="27" t="s">
        <v>1749</v>
      </c>
    </row>
    <row r="41" spans="1:10" x14ac:dyDescent="0.3">
      <c r="A41" s="1" t="s">
        <v>3591</v>
      </c>
      <c r="B41" s="4">
        <v>44432</v>
      </c>
      <c r="C41" s="1"/>
      <c r="D41" s="1">
        <v>5587717</v>
      </c>
      <c r="E41" s="1"/>
      <c r="F41" s="182" t="s">
        <v>5806</v>
      </c>
      <c r="G41" s="1" t="s">
        <v>5807</v>
      </c>
      <c r="H41" s="12" t="s">
        <v>5306</v>
      </c>
      <c r="I41" s="1" t="s">
        <v>5808</v>
      </c>
      <c r="J41" s="27" t="s">
        <v>1749</v>
      </c>
    </row>
    <row r="42" spans="1:10" x14ac:dyDescent="0.3">
      <c r="A42" s="1" t="s">
        <v>3398</v>
      </c>
      <c r="B42" s="4">
        <v>29424</v>
      </c>
      <c r="C42" s="1">
        <v>402686</v>
      </c>
      <c r="D42" s="1"/>
      <c r="E42" s="1"/>
      <c r="F42" s="182" t="s">
        <v>4401</v>
      </c>
      <c r="G42" s="1" t="s">
        <v>2984</v>
      </c>
      <c r="H42" s="12" t="s">
        <v>2985</v>
      </c>
      <c r="I42" s="1" t="s">
        <v>2986</v>
      </c>
      <c r="J42" s="27" t="s">
        <v>66</v>
      </c>
    </row>
    <row r="43" spans="1:10" x14ac:dyDescent="0.3">
      <c r="A43" s="1" t="s">
        <v>3412</v>
      </c>
      <c r="B43" s="4">
        <v>33355</v>
      </c>
      <c r="C43" s="1"/>
      <c r="D43" s="1">
        <v>5693360</v>
      </c>
      <c r="E43" s="1"/>
      <c r="F43" s="182" t="s">
        <v>5970</v>
      </c>
      <c r="G43" s="1" t="s">
        <v>5968</v>
      </c>
      <c r="H43" s="12" t="s">
        <v>5969</v>
      </c>
      <c r="I43" s="1" t="s">
        <v>3825</v>
      </c>
      <c r="J43" s="27" t="s">
        <v>5971</v>
      </c>
    </row>
    <row r="44" spans="1:10" x14ac:dyDescent="0.3">
      <c r="A44" s="1" t="s">
        <v>3420</v>
      </c>
      <c r="B44" s="4">
        <v>30446</v>
      </c>
      <c r="C44" s="1"/>
      <c r="D44" s="1">
        <v>4673237</v>
      </c>
      <c r="E44" s="1"/>
      <c r="F44" s="182" t="s">
        <v>4958</v>
      </c>
      <c r="G44" s="1" t="s">
        <v>4956</v>
      </c>
      <c r="H44" s="12" t="s">
        <v>4957</v>
      </c>
      <c r="I44" s="1" t="s">
        <v>3702</v>
      </c>
      <c r="J44" s="27" t="s">
        <v>1749</v>
      </c>
    </row>
    <row r="45" spans="1:10" x14ac:dyDescent="0.3">
      <c r="A45" s="1" t="s">
        <v>2721</v>
      </c>
      <c r="B45" s="4">
        <v>29892</v>
      </c>
      <c r="C45" s="1">
        <v>7117925</v>
      </c>
      <c r="D45" s="1"/>
      <c r="E45" s="1"/>
      <c r="F45" s="182" t="s">
        <v>4353</v>
      </c>
      <c r="G45" s="1" t="s">
        <v>2722</v>
      </c>
      <c r="H45" s="12" t="s">
        <v>2723</v>
      </c>
      <c r="I45" s="1" t="s">
        <v>2724</v>
      </c>
      <c r="J45" s="27" t="s">
        <v>1073</v>
      </c>
    </row>
    <row r="46" spans="1:10" x14ac:dyDescent="0.3">
      <c r="A46" s="1" t="s">
        <v>3436</v>
      </c>
      <c r="B46" s="4">
        <v>16706</v>
      </c>
      <c r="C46" s="1">
        <v>15426371</v>
      </c>
      <c r="D46" s="1"/>
      <c r="E46" s="1"/>
      <c r="F46" s="182" t="s">
        <v>8053</v>
      </c>
      <c r="G46" s="1" t="s">
        <v>7100</v>
      </c>
      <c r="H46" s="22" t="s">
        <v>7101</v>
      </c>
      <c r="I46" s="1" t="s">
        <v>8054</v>
      </c>
      <c r="J46" s="27" t="s">
        <v>66</v>
      </c>
    </row>
    <row r="47" spans="1:10" x14ac:dyDescent="0.3">
      <c r="A47" s="1" t="s">
        <v>3437</v>
      </c>
      <c r="B47" s="4">
        <v>25768</v>
      </c>
      <c r="C47" s="1">
        <v>15426342</v>
      </c>
      <c r="D47" s="1"/>
      <c r="E47" s="1"/>
      <c r="F47" s="182" t="s">
        <v>7111</v>
      </c>
      <c r="G47" s="1" t="s">
        <v>7112</v>
      </c>
      <c r="H47" s="22" t="s">
        <v>7113</v>
      </c>
      <c r="I47" s="1" t="s">
        <v>8055</v>
      </c>
      <c r="J47" s="27" t="s">
        <v>66</v>
      </c>
    </row>
    <row r="48" spans="1:10" x14ac:dyDescent="0.3">
      <c r="A48" s="1" t="s">
        <v>2164</v>
      </c>
      <c r="B48" s="4">
        <v>31149</v>
      </c>
      <c r="C48" s="1">
        <v>17305462</v>
      </c>
      <c r="D48" s="1"/>
      <c r="E48" s="1"/>
      <c r="F48" s="182" t="s">
        <v>8056</v>
      </c>
      <c r="G48" s="1" t="s">
        <v>4231</v>
      </c>
      <c r="H48" s="27" t="s">
        <v>2166</v>
      </c>
      <c r="I48" s="1" t="s">
        <v>8057</v>
      </c>
      <c r="J48" s="27" t="s">
        <v>1749</v>
      </c>
    </row>
    <row r="49" spans="1:10" x14ac:dyDescent="0.3">
      <c r="A49" s="1" t="s">
        <v>3421</v>
      </c>
      <c r="B49" s="4">
        <v>27717</v>
      </c>
      <c r="C49" s="1">
        <v>9175371</v>
      </c>
      <c r="D49" s="1"/>
      <c r="E49" s="1"/>
      <c r="F49" s="182" t="s">
        <v>4986</v>
      </c>
      <c r="G49" s="1" t="s">
        <v>4984</v>
      </c>
      <c r="H49" s="12" t="s">
        <v>4985</v>
      </c>
      <c r="I49" s="1" t="s">
        <v>3691</v>
      </c>
      <c r="J49" s="27" t="s">
        <v>1513</v>
      </c>
    </row>
    <row r="50" spans="1:10" x14ac:dyDescent="0.3">
      <c r="A50" s="1" t="s">
        <v>3587</v>
      </c>
      <c r="B50" s="4">
        <v>32092</v>
      </c>
      <c r="C50" s="1">
        <v>11673212</v>
      </c>
      <c r="D50" s="1"/>
      <c r="E50" s="1"/>
      <c r="F50" s="182" t="s">
        <v>5777</v>
      </c>
      <c r="G50" s="1" t="s">
        <v>5775</v>
      </c>
      <c r="H50" s="12" t="s">
        <v>5776</v>
      </c>
      <c r="I50" s="1" t="s">
        <v>5779</v>
      </c>
      <c r="J50" s="27" t="s">
        <v>5771</v>
      </c>
    </row>
    <row r="51" spans="1:10" x14ac:dyDescent="0.3">
      <c r="A51" s="1" t="s">
        <v>1133</v>
      </c>
      <c r="B51" s="4">
        <v>29688</v>
      </c>
      <c r="C51" s="1">
        <v>343672</v>
      </c>
      <c r="D51" s="1">
        <v>865354</v>
      </c>
      <c r="E51" s="1"/>
      <c r="F51" s="182" t="s">
        <v>4078</v>
      </c>
      <c r="G51" s="1" t="s">
        <v>1135</v>
      </c>
      <c r="H51" s="12" t="s">
        <v>1136</v>
      </c>
      <c r="I51" s="1" t="s">
        <v>1137</v>
      </c>
      <c r="J51" s="27" t="s">
        <v>66</v>
      </c>
    </row>
    <row r="52" spans="1:10" x14ac:dyDescent="0.3">
      <c r="A52" s="1" t="s">
        <v>1557</v>
      </c>
      <c r="B52" s="4">
        <v>35751</v>
      </c>
      <c r="C52" s="1">
        <v>4107927</v>
      </c>
      <c r="D52" s="1"/>
      <c r="E52" s="1"/>
      <c r="F52" s="182" t="s">
        <v>7536</v>
      </c>
      <c r="G52" s="1" t="s">
        <v>1559</v>
      </c>
      <c r="H52" s="12" t="s">
        <v>1560</v>
      </c>
      <c r="I52" s="1" t="s">
        <v>1561</v>
      </c>
      <c r="J52" s="27" t="s">
        <v>1513</v>
      </c>
    </row>
    <row r="53" spans="1:10" x14ac:dyDescent="0.3">
      <c r="A53" s="1" t="s">
        <v>3484</v>
      </c>
      <c r="B53" s="4">
        <v>33505</v>
      </c>
      <c r="C53" s="1">
        <v>3116528</v>
      </c>
      <c r="D53" s="1"/>
      <c r="E53" s="1"/>
      <c r="F53" s="182" t="s">
        <v>8058</v>
      </c>
      <c r="G53" s="1" t="s">
        <v>4539</v>
      </c>
      <c r="H53" s="12" t="s">
        <v>4540</v>
      </c>
      <c r="I53" s="1" t="s">
        <v>8059</v>
      </c>
      <c r="J53" s="27" t="s">
        <v>1749</v>
      </c>
    </row>
    <row r="54" spans="1:10" x14ac:dyDescent="0.3">
      <c r="A54" s="1" t="s">
        <v>3483</v>
      </c>
      <c r="B54" s="4">
        <v>31605</v>
      </c>
      <c r="C54" s="1">
        <v>11318669</v>
      </c>
      <c r="D54" s="1"/>
      <c r="E54" s="1"/>
      <c r="F54" s="182" t="s">
        <v>8060</v>
      </c>
      <c r="G54" s="1" t="s">
        <v>4544</v>
      </c>
      <c r="H54" s="26" t="s">
        <v>2227</v>
      </c>
      <c r="I54" s="1" t="s">
        <v>8061</v>
      </c>
      <c r="J54" s="27" t="s">
        <v>1749</v>
      </c>
    </row>
  </sheetData>
  <protectedRanges>
    <protectedRange algorithmName="SHA-512" hashValue="J5l/nlTtn2S63xEmeXYQI8f5joiLRjLrFXYma3ZM3RbwGghXFniSyuI3trNJPthnxfUEuaJqB8hxsmOoVLIoAw==" saltValue="c4AV4GLRjchmWEQE/IpHSA==" spinCount="100000" sqref="F1:F54" name="Cadastro no ComDinheiro_1"/>
  </protectedRanges>
  <conditionalFormatting sqref="A2:I3 A4:C4 E4:I4 A5:I48">
    <cfRule type="expression" dxfId="316" priority="86">
      <formula>$AJ2="INATIVO"</formula>
    </cfRule>
  </conditionalFormatting>
  <conditionalFormatting sqref="A49:I52">
    <cfRule type="expression" dxfId="315" priority="3472">
      <formula>$AJ50="INATIVO"</formula>
    </cfRule>
  </conditionalFormatting>
  <conditionalFormatting sqref="A53:I54">
    <cfRule type="expression" dxfId="314" priority="3474">
      <formula>$AJ55="INATIVO"</formula>
    </cfRule>
  </conditionalFormatting>
  <dataValidations count="1">
    <dataValidation type="list" allowBlank="1" showInputMessage="1" showErrorMessage="1" sqref="K2:K54" xr:uid="{CED03C25-EE64-49BE-AD6C-A846007704A8}">
      <formula1>"SIM,NÃO"</formula1>
    </dataValidation>
  </dataValidations>
  <hyperlinks>
    <hyperlink ref="H32" r:id="rId1" xr:uid="{E79924B8-A945-4837-9818-97CCF3E2C50F}"/>
    <hyperlink ref="H40" r:id="rId2" xr:uid="{9BDE3082-16AE-4D73-B407-6C80C4C11B72}"/>
    <hyperlink ref="H36" r:id="rId3" xr:uid="{6EB0476C-D201-4C8E-B712-04C8A6BBCB97}"/>
    <hyperlink ref="H37" r:id="rId4" xr:uid="{292C984A-D4E9-41DE-BE28-04C1B45F7108}"/>
    <hyperlink ref="H54" r:id="rId5" xr:uid="{51E3116A-48BF-481D-95B7-D8D4741E8605}"/>
    <hyperlink ref="H6" r:id="rId6" xr:uid="{9BA7D4CA-13FE-48AA-BE62-C7F78427D00F}"/>
    <hyperlink ref="H3" r:id="rId7" xr:uid="{8EC6FBE9-186D-4752-9DA1-40722694A54C}"/>
    <hyperlink ref="H7" r:id="rId8" xr:uid="{132DF1CD-4E5F-44BE-A4B9-AC22BCD6CE76}"/>
  </hyperlinks>
  <pageMargins left="0.511811024" right="0.511811024" top="0.78740157499999996" bottom="0.78740157499999996" header="0.31496062000000002" footer="0.31496062000000002"/>
  <legacyDrawing r:id="rId9"/>
  <tableParts count="1">
    <tablePart r:id="rId10"/>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B75FE-D31C-4CC3-98C6-77BA6D73D81D}">
  <sheetPr codeName="Planilha16"/>
  <dimension ref="A1:AM995"/>
  <sheetViews>
    <sheetView showGridLines="0" zoomScale="55" zoomScaleNormal="55" workbookViewId="0">
      <pane xSplit="2" topLeftCell="Z1" activePane="topRight" state="frozen"/>
      <selection activeCell="K1246" sqref="K1246"/>
      <selection pane="topRight" activeCell="AC38" sqref="AC38"/>
    </sheetView>
  </sheetViews>
  <sheetFormatPr defaultColWidth="12.6640625" defaultRowHeight="14.4" x14ac:dyDescent="0.3"/>
  <cols>
    <col min="1" max="1" width="12.109375" style="1" bestFit="1" customWidth="1"/>
    <col min="2" max="2" width="63.88671875" style="1" customWidth="1"/>
    <col min="3" max="3" width="16.6640625" style="1" customWidth="1"/>
    <col min="4" max="4" width="13" style="4" customWidth="1"/>
    <col min="5" max="5" width="18.5546875" style="1" bestFit="1" customWidth="1"/>
    <col min="6" max="6" width="15.88671875" style="1" bestFit="1" customWidth="1"/>
    <col min="7" max="7" width="17.44140625" style="1" bestFit="1" customWidth="1"/>
    <col min="8" max="8" width="16.5546875" style="1" customWidth="1"/>
    <col min="9" max="9" width="31.33203125" style="1" customWidth="1"/>
    <col min="10" max="10" width="19.88671875" style="1" customWidth="1"/>
    <col min="11" max="11" width="60.33203125" style="1" customWidth="1"/>
    <col min="12" max="12" width="20.6640625" style="1" bestFit="1" customWidth="1"/>
    <col min="13" max="13" width="87" style="1" customWidth="1"/>
    <col min="14" max="14" width="21" style="6" customWidth="1"/>
    <col min="15" max="15" width="24.5546875" style="1" customWidth="1"/>
    <col min="16" max="16" width="26" style="1" customWidth="1"/>
    <col min="17" max="17" width="13.44140625" style="1" customWidth="1"/>
    <col min="18" max="18" width="19.44140625" style="1" customWidth="1"/>
    <col min="19" max="19" width="27.5546875" style="1" customWidth="1"/>
    <col min="20" max="21" width="11.5546875" style="1" customWidth="1"/>
    <col min="22" max="22" width="20.6640625" style="1" customWidth="1"/>
    <col min="23" max="23" width="18.6640625" style="4" bestFit="1" customWidth="1"/>
    <col min="24" max="24" width="19.88671875" style="4" customWidth="1"/>
    <col min="25" max="26" width="20.44140625" style="1" customWidth="1"/>
    <col min="27" max="27" width="82" style="1" customWidth="1"/>
    <col min="28" max="28" width="36.6640625" style="1" customWidth="1"/>
    <col min="29" max="29" width="19.33203125" style="1" customWidth="1"/>
    <col min="30" max="30" width="10.44140625" style="1" customWidth="1"/>
    <col min="31" max="31" width="18.109375" style="1" customWidth="1"/>
    <col min="32" max="32" width="18.44140625" style="1" customWidth="1"/>
    <col min="33" max="33" width="22" style="1" bestFit="1" customWidth="1"/>
    <col min="34" max="34" width="17" style="1" bestFit="1" customWidth="1"/>
    <col min="35" max="35" width="20.44140625" style="1" bestFit="1" customWidth="1"/>
    <col min="36" max="36" width="19.33203125" style="1" bestFit="1" customWidth="1"/>
    <col min="37" max="37" width="15.6640625" style="1" bestFit="1" customWidth="1"/>
    <col min="38" max="38" width="13.44140625" style="1" customWidth="1"/>
    <col min="39" max="39" width="17.109375" style="1" bestFit="1" customWidth="1"/>
    <col min="40" max="16384" width="12.6640625" style="1"/>
  </cols>
  <sheetData>
    <row r="1" spans="1:39" x14ac:dyDescent="0.3">
      <c r="A1" s="67" t="s">
        <v>0</v>
      </c>
      <c r="B1" s="67" t="s">
        <v>1</v>
      </c>
      <c r="C1" s="113" t="s">
        <v>2</v>
      </c>
      <c r="D1" s="114" t="s">
        <v>3</v>
      </c>
      <c r="E1" s="114" t="s">
        <v>4</v>
      </c>
      <c r="F1" s="114" t="s">
        <v>5</v>
      </c>
      <c r="G1" s="114" t="s">
        <v>6</v>
      </c>
      <c r="H1" s="114" t="s">
        <v>7</v>
      </c>
      <c r="I1" s="114" t="s">
        <v>8</v>
      </c>
      <c r="J1" s="114" t="s">
        <v>9</v>
      </c>
      <c r="K1" s="114" t="s">
        <v>10</v>
      </c>
      <c r="L1" s="114" t="s">
        <v>11</v>
      </c>
      <c r="M1" s="115" t="s">
        <v>12</v>
      </c>
      <c r="N1" s="115" t="s">
        <v>13</v>
      </c>
      <c r="O1" s="115" t="s">
        <v>14</v>
      </c>
      <c r="P1" s="115" t="s">
        <v>15</v>
      </c>
      <c r="Q1" s="114" t="s">
        <v>16</v>
      </c>
      <c r="R1" s="114" t="s">
        <v>17</v>
      </c>
      <c r="S1" s="114" t="s">
        <v>18</v>
      </c>
      <c r="T1" s="114" t="s">
        <v>19</v>
      </c>
      <c r="U1" s="114" t="s">
        <v>20</v>
      </c>
      <c r="V1" s="114" t="s">
        <v>21</v>
      </c>
      <c r="W1" s="113" t="s">
        <v>22</v>
      </c>
      <c r="X1" s="113" t="s">
        <v>23</v>
      </c>
      <c r="Y1" s="114" t="s">
        <v>24</v>
      </c>
      <c r="Z1" s="114" t="s">
        <v>25</v>
      </c>
      <c r="AA1" s="114" t="s">
        <v>26</v>
      </c>
      <c r="AB1" s="114" t="s">
        <v>27</v>
      </c>
      <c r="AC1" s="114" t="s">
        <v>28</v>
      </c>
      <c r="AD1" s="114" t="s">
        <v>29</v>
      </c>
      <c r="AE1" s="114" t="s">
        <v>30</v>
      </c>
      <c r="AF1" s="114" t="s">
        <v>31</v>
      </c>
      <c r="AG1" s="114" t="s">
        <v>32</v>
      </c>
      <c r="AH1" s="114" t="s">
        <v>33</v>
      </c>
      <c r="AI1" s="114" t="s">
        <v>34</v>
      </c>
      <c r="AJ1" s="114" t="s">
        <v>35</v>
      </c>
      <c r="AK1" s="114" t="s">
        <v>36</v>
      </c>
      <c r="AL1" s="114" t="s">
        <v>37</v>
      </c>
      <c r="AM1" s="114" t="s">
        <v>38</v>
      </c>
    </row>
    <row r="2" spans="1:39" hidden="1" x14ac:dyDescent="0.3">
      <c r="A2" s="68">
        <v>2</v>
      </c>
      <c r="B2" s="68" t="s">
        <v>59</v>
      </c>
      <c r="C2" s="69">
        <v>31513</v>
      </c>
      <c r="D2" s="68" t="s">
        <v>40</v>
      </c>
      <c r="E2" s="71">
        <v>260820192</v>
      </c>
      <c r="F2" s="68">
        <v>2418214</v>
      </c>
      <c r="G2" s="68">
        <v>3720059</v>
      </c>
      <c r="H2" s="68"/>
      <c r="I2" s="68"/>
      <c r="J2" s="68" t="s">
        <v>62</v>
      </c>
      <c r="K2" s="70" t="s">
        <v>63</v>
      </c>
      <c r="L2" s="68" t="s">
        <v>64</v>
      </c>
      <c r="M2" s="68" t="s">
        <v>59</v>
      </c>
      <c r="N2" s="71">
        <v>5581999695609</v>
      </c>
      <c r="O2" s="71" t="s">
        <v>42</v>
      </c>
      <c r="P2" s="71" t="s">
        <v>65</v>
      </c>
      <c r="Q2" s="68" t="s">
        <v>66</v>
      </c>
      <c r="R2" s="68" t="str" cm="1">
        <f t="array" ref="R2">_xlfn.IFS(BaseClientes[[#This Row],[tipoDeCliente]]="ADVISOR","ADVISOR",BaseClientes[[#This Row],[tipoDeCliente]]="FAMILIA","RETENCAO",BaseClientes[[#This Row],[tipoDeCliente]]="RETENCAO","RETENCAO",BaseClientes[[#This Row],[tipoDeCliente]]="NORMAL","CONSULTORIA",BaseClientes[[#This Row],[tipoDeCliente]]="HIBRIDO","CONSULTORIA")</f>
        <v>CONSULTORIA</v>
      </c>
      <c r="S2" s="68" t="s">
        <v>49</v>
      </c>
      <c r="T2" s="68" t="s">
        <v>50</v>
      </c>
      <c r="U2" s="68" t="s">
        <v>67</v>
      </c>
      <c r="V2" s="71">
        <v>5581999695609</v>
      </c>
      <c r="W2" s="69">
        <v>43831</v>
      </c>
      <c r="X2" s="69">
        <v>43703</v>
      </c>
      <c r="Y2" s="68" t="s">
        <v>64</v>
      </c>
      <c r="Z2" s="68" t="s">
        <v>64</v>
      </c>
      <c r="AA2" s="68" t="s">
        <v>59</v>
      </c>
      <c r="AB2" s="68" t="s">
        <v>3893</v>
      </c>
      <c r="AC2" s="68" t="s">
        <v>53</v>
      </c>
      <c r="AD2" s="68" t="s">
        <v>54</v>
      </c>
      <c r="AE2" s="68" t="s">
        <v>176</v>
      </c>
      <c r="AF2" s="72">
        <v>1</v>
      </c>
      <c r="AG2" s="68">
        <v>1</v>
      </c>
      <c r="AH2" s="68" t="s">
        <v>54</v>
      </c>
      <c r="AI2" s="68" t="s">
        <v>56</v>
      </c>
      <c r="AJ2" s="68" t="s">
        <v>54</v>
      </c>
      <c r="AK2" s="68" t="str" cm="1">
        <f t="array" ref="AK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 s="69" t="s">
        <v>69</v>
      </c>
      <c r="AM2" s="69">
        <v>44557</v>
      </c>
    </row>
    <row r="3" spans="1:39" hidden="1" x14ac:dyDescent="0.3">
      <c r="A3" s="68">
        <v>3</v>
      </c>
      <c r="B3" s="68" t="s">
        <v>70</v>
      </c>
      <c r="C3" s="69">
        <v>31559</v>
      </c>
      <c r="D3" s="68" t="s">
        <v>72</v>
      </c>
      <c r="E3" s="71">
        <v>260820193</v>
      </c>
      <c r="F3" s="68">
        <v>3096669</v>
      </c>
      <c r="G3" s="68">
        <v>4162061</v>
      </c>
      <c r="H3" s="68"/>
      <c r="I3" s="68"/>
      <c r="J3" s="68" t="s">
        <v>74</v>
      </c>
      <c r="K3" s="70" t="s">
        <v>75</v>
      </c>
      <c r="L3" s="68" t="s">
        <v>76</v>
      </c>
      <c r="M3" s="68" t="s">
        <v>59</v>
      </c>
      <c r="N3" s="71">
        <v>5581999695609</v>
      </c>
      <c r="O3" s="71" t="s">
        <v>42</v>
      </c>
      <c r="P3" s="71" t="s">
        <v>65</v>
      </c>
      <c r="Q3" s="68" t="s">
        <v>66</v>
      </c>
      <c r="R3" s="68" t="str" cm="1">
        <f t="array" ref="R3">_xlfn.IFS(BaseClientes[[#This Row],[tipoDeCliente]]="ADVISOR","ADVISOR",BaseClientes[[#This Row],[tipoDeCliente]]="FAMILIA","RETENCAO",BaseClientes[[#This Row],[tipoDeCliente]]="RETENCAO","RETENCAO",BaseClientes[[#This Row],[tipoDeCliente]]="NORMAL","CONSULTORIA",BaseClientes[[#This Row],[tipoDeCliente]]="HIBRIDO","CONSULTORIA")</f>
        <v>CONSULTORIA</v>
      </c>
      <c r="S3" s="68" t="s">
        <v>49</v>
      </c>
      <c r="T3" s="68" t="s">
        <v>50</v>
      </c>
      <c r="U3" s="68" t="s">
        <v>67</v>
      </c>
      <c r="V3" s="71">
        <v>5581999175142</v>
      </c>
      <c r="W3" s="69">
        <v>43831</v>
      </c>
      <c r="X3" s="69">
        <v>43703</v>
      </c>
      <c r="Y3" s="68" t="s">
        <v>64</v>
      </c>
      <c r="Z3" s="68" t="s">
        <v>64</v>
      </c>
      <c r="AA3" s="68" t="s">
        <v>59</v>
      </c>
      <c r="AB3" s="68" t="s">
        <v>3893</v>
      </c>
      <c r="AC3" s="68" t="s">
        <v>53</v>
      </c>
      <c r="AD3" s="68" t="s">
        <v>54</v>
      </c>
      <c r="AE3" s="68" t="s">
        <v>176</v>
      </c>
      <c r="AF3" s="72">
        <v>1</v>
      </c>
      <c r="AG3" s="68">
        <v>1</v>
      </c>
      <c r="AH3" s="68" t="s">
        <v>54</v>
      </c>
      <c r="AI3" s="68" t="s">
        <v>56</v>
      </c>
      <c r="AJ3" s="68" t="s">
        <v>54</v>
      </c>
      <c r="AK3" s="68" t="str" cm="1">
        <f t="array" ref="AK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 s="69" t="s">
        <v>69</v>
      </c>
      <c r="AM3" s="69">
        <v>44557</v>
      </c>
    </row>
    <row r="4" spans="1:39" x14ac:dyDescent="0.3">
      <c r="A4" s="68">
        <v>18</v>
      </c>
      <c r="B4" s="68" t="s">
        <v>157</v>
      </c>
      <c r="C4" s="69">
        <v>32522</v>
      </c>
      <c r="D4" s="68" t="s">
        <v>72</v>
      </c>
      <c r="E4" s="71">
        <v>110201918</v>
      </c>
      <c r="F4" s="68">
        <v>3736038</v>
      </c>
      <c r="G4" s="1" t="s">
        <v>42</v>
      </c>
      <c r="H4" s="68"/>
      <c r="I4" s="68"/>
      <c r="J4" s="68" t="s">
        <v>160</v>
      </c>
      <c r="K4" s="70" t="s">
        <v>161</v>
      </c>
      <c r="L4" s="68" t="s">
        <v>66</v>
      </c>
      <c r="M4" s="68" t="s">
        <v>162</v>
      </c>
      <c r="N4" s="71">
        <v>5581999798969</v>
      </c>
      <c r="O4" s="71" t="s">
        <v>65</v>
      </c>
      <c r="P4" s="71" t="s">
        <v>42</v>
      </c>
      <c r="Q4" s="68" t="s">
        <v>66</v>
      </c>
      <c r="R4" s="68" t="str" cm="1">
        <f t="array" ref="R4">_xlfn.IFS(BaseClientes[[#This Row],[tipoDeCliente]]="ADVISOR","ADVISOR",BaseClientes[[#This Row],[tipoDeCliente]]="FAMILIA","RETENCAO",BaseClientes[[#This Row],[tipoDeCliente]]="RETENCAO","RETENCAO",BaseClientes[[#This Row],[tipoDeCliente]]="NORMAL","CONSULTORIA",BaseClientes[[#This Row],[tipoDeCliente]]="HIBRIDO","CONSULTORIA")</f>
        <v>RETENCAO</v>
      </c>
      <c r="S4" s="68" t="s">
        <v>49</v>
      </c>
      <c r="T4" s="68" t="s">
        <v>50</v>
      </c>
      <c r="U4" s="68" t="s">
        <v>163</v>
      </c>
      <c r="V4" s="71">
        <v>5581999902345</v>
      </c>
      <c r="W4" s="69">
        <v>43831</v>
      </c>
      <c r="X4" s="69">
        <v>43739</v>
      </c>
      <c r="Y4" s="68" t="s">
        <v>66</v>
      </c>
      <c r="Z4" s="68" t="s">
        <v>66</v>
      </c>
      <c r="AA4" s="68" t="s">
        <v>162</v>
      </c>
      <c r="AB4" s="68" t="s">
        <v>164</v>
      </c>
      <c r="AC4" s="68" t="s">
        <v>140</v>
      </c>
      <c r="AD4" s="68" t="s">
        <v>54</v>
      </c>
      <c r="AE4" s="68" t="s">
        <v>55</v>
      </c>
      <c r="AF4" s="72">
        <v>1</v>
      </c>
      <c r="AG4" s="68" t="s">
        <v>42</v>
      </c>
      <c r="AH4" s="68" t="s">
        <v>56</v>
      </c>
      <c r="AI4" s="68" t="s">
        <v>56</v>
      </c>
      <c r="AJ4" s="68" t="s">
        <v>56</v>
      </c>
      <c r="AK4" s="68" t="str" cm="1">
        <f t="array" ref="AK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 s="69" t="s">
        <v>58</v>
      </c>
      <c r="AM4" s="69"/>
    </row>
    <row r="5" spans="1:39" x14ac:dyDescent="0.3">
      <c r="A5" s="68">
        <v>19</v>
      </c>
      <c r="B5" s="68" t="s">
        <v>162</v>
      </c>
      <c r="C5" s="69">
        <v>30299</v>
      </c>
      <c r="D5" s="68" t="s">
        <v>40</v>
      </c>
      <c r="E5" s="71">
        <v>110201919</v>
      </c>
      <c r="F5" s="68">
        <v>528708</v>
      </c>
      <c r="G5" s="68">
        <v>598234</v>
      </c>
      <c r="H5" s="68"/>
      <c r="I5" s="68"/>
      <c r="J5" s="68" t="s">
        <v>167</v>
      </c>
      <c r="K5" s="70" t="s">
        <v>168</v>
      </c>
      <c r="L5" s="68" t="s">
        <v>66</v>
      </c>
      <c r="M5" s="68" t="s">
        <v>162</v>
      </c>
      <c r="N5" s="71">
        <v>5581999798969</v>
      </c>
      <c r="O5" s="71" t="s">
        <v>106</v>
      </c>
      <c r="P5" s="71" t="s">
        <v>42</v>
      </c>
      <c r="Q5" s="68" t="s">
        <v>66</v>
      </c>
      <c r="R5" s="68" t="str" cm="1">
        <f t="array" ref="R5">_xlfn.IFS(BaseClientes[[#This Row],[tipoDeCliente]]="ADVISOR","ADVISOR",BaseClientes[[#This Row],[tipoDeCliente]]="FAMILIA","RETENCAO",BaseClientes[[#This Row],[tipoDeCliente]]="RETENCAO","RETENCAO",BaseClientes[[#This Row],[tipoDeCliente]]="NORMAL","CONSULTORIA",BaseClientes[[#This Row],[tipoDeCliente]]="HIBRIDO","CONSULTORIA")</f>
        <v>RETENCAO</v>
      </c>
      <c r="S5" s="68" t="s">
        <v>49</v>
      </c>
      <c r="T5" s="68" t="s">
        <v>50</v>
      </c>
      <c r="U5" s="68" t="s">
        <v>163</v>
      </c>
      <c r="V5" s="71">
        <v>5581999798969</v>
      </c>
      <c r="W5" s="69">
        <v>43831</v>
      </c>
      <c r="X5" s="69">
        <v>43739</v>
      </c>
      <c r="Y5" s="68" t="s">
        <v>66</v>
      </c>
      <c r="Z5" s="68" t="s">
        <v>66</v>
      </c>
      <c r="AA5" s="68" t="s">
        <v>162</v>
      </c>
      <c r="AB5" s="68" t="s">
        <v>3894</v>
      </c>
      <c r="AC5" s="68" t="s">
        <v>53</v>
      </c>
      <c r="AD5" s="68" t="s">
        <v>56</v>
      </c>
      <c r="AE5" s="68" t="s">
        <v>55</v>
      </c>
      <c r="AF5" s="72">
        <v>1</v>
      </c>
      <c r="AG5" s="68" t="s">
        <v>42</v>
      </c>
      <c r="AH5" s="68" t="s">
        <v>56</v>
      </c>
      <c r="AI5" s="68" t="s">
        <v>56</v>
      </c>
      <c r="AJ5" s="68" t="s">
        <v>56</v>
      </c>
      <c r="AK5" s="68" t="str" cm="1">
        <f t="array" ref="AK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 s="69" t="s">
        <v>58</v>
      </c>
      <c r="AM5" s="69"/>
    </row>
    <row r="6" spans="1:39" x14ac:dyDescent="0.3">
      <c r="A6" s="68">
        <v>20</v>
      </c>
      <c r="B6" s="68" t="s">
        <v>169</v>
      </c>
      <c r="C6" s="69">
        <v>29261</v>
      </c>
      <c r="D6" s="68" t="s">
        <v>40</v>
      </c>
      <c r="E6" s="71">
        <v>1111201920</v>
      </c>
      <c r="F6" s="68">
        <v>3632371</v>
      </c>
      <c r="G6" s="68" t="s">
        <v>42</v>
      </c>
      <c r="H6" s="68"/>
      <c r="I6" s="68" t="s">
        <v>171</v>
      </c>
      <c r="J6" s="68" t="s">
        <v>172</v>
      </c>
      <c r="K6" s="70" t="s">
        <v>173</v>
      </c>
      <c r="L6" s="68" t="s">
        <v>174</v>
      </c>
      <c r="M6" s="68" t="s">
        <v>169</v>
      </c>
      <c r="N6" s="71">
        <v>5581981992221</v>
      </c>
      <c r="O6" s="71" t="s">
        <v>106</v>
      </c>
      <c r="P6" s="71" t="s">
        <v>42</v>
      </c>
      <c r="Q6" s="68" t="s">
        <v>66</v>
      </c>
      <c r="R6" s="68" t="str" cm="1">
        <f t="array" ref="R6">_xlfn.IFS(BaseClientes[[#This Row],[tipoDeCliente]]="ADVISOR","ADVISOR",BaseClientes[[#This Row],[tipoDeCliente]]="FAMILIA","RETENCAO",BaseClientes[[#This Row],[tipoDeCliente]]="RETENCAO","RETENCAO",BaseClientes[[#This Row],[tipoDeCliente]]="NORMAL","CONSULTORIA",BaseClientes[[#This Row],[tipoDeCliente]]="HIBRIDO","CONSULTORIA")</f>
        <v>CONSULTORIA</v>
      </c>
      <c r="S6" s="68" t="s">
        <v>49</v>
      </c>
      <c r="T6" s="68" t="s">
        <v>50</v>
      </c>
      <c r="U6" s="68" t="s">
        <v>175</v>
      </c>
      <c r="V6" s="71">
        <v>5581981992221</v>
      </c>
      <c r="W6" s="69">
        <v>43831</v>
      </c>
      <c r="X6" s="69">
        <v>43780</v>
      </c>
      <c r="Y6" s="68" t="s">
        <v>174</v>
      </c>
      <c r="Z6" s="68" t="s">
        <v>174</v>
      </c>
      <c r="AA6" s="68" t="s">
        <v>169</v>
      </c>
      <c r="AB6" s="68" t="s">
        <v>3893</v>
      </c>
      <c r="AC6" s="68" t="s">
        <v>53</v>
      </c>
      <c r="AD6" s="68" t="s">
        <v>56</v>
      </c>
      <c r="AE6" s="68" t="s">
        <v>176</v>
      </c>
      <c r="AF6" s="72">
        <v>1</v>
      </c>
      <c r="AG6" s="68">
        <v>1</v>
      </c>
      <c r="AH6" s="68" t="s">
        <v>54</v>
      </c>
      <c r="AI6" s="68" t="s">
        <v>56</v>
      </c>
      <c r="AJ6" s="68" t="s">
        <v>54</v>
      </c>
      <c r="AK6" s="68" t="str" cm="1">
        <f t="array" ref="AK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 s="69" t="s">
        <v>58</v>
      </c>
      <c r="AM6" s="69"/>
    </row>
    <row r="7" spans="1:39" hidden="1" x14ac:dyDescent="0.3">
      <c r="A7" s="68">
        <v>22</v>
      </c>
      <c r="B7" s="68" t="s">
        <v>188</v>
      </c>
      <c r="C7" s="69">
        <v>28998</v>
      </c>
      <c r="D7" s="68" t="s">
        <v>40</v>
      </c>
      <c r="E7" s="71">
        <v>1111201922</v>
      </c>
      <c r="F7" s="68">
        <v>3189271</v>
      </c>
      <c r="G7" s="68" t="s">
        <v>42</v>
      </c>
      <c r="H7" s="68"/>
      <c r="I7" s="68"/>
      <c r="J7" s="68" t="s">
        <v>191</v>
      </c>
      <c r="K7" s="70" t="s">
        <v>192</v>
      </c>
      <c r="L7" s="68" t="s">
        <v>193</v>
      </c>
      <c r="M7" s="68" t="s">
        <v>194</v>
      </c>
      <c r="N7" s="71">
        <v>5583988405100</v>
      </c>
      <c r="O7" s="71" t="s">
        <v>106</v>
      </c>
      <c r="P7" s="71" t="s">
        <v>42</v>
      </c>
      <c r="Q7" s="68" t="s">
        <v>66</v>
      </c>
      <c r="R7" s="68" t="str" cm="1">
        <f t="array" ref="R7">_xlfn.IFS(BaseClientes[[#This Row],[tipoDeCliente]]="ADVISOR","ADVISOR",BaseClientes[[#This Row],[tipoDeCliente]]="FAMILIA","RETENCAO",BaseClientes[[#This Row],[tipoDeCliente]]="RETENCAO","RETENCAO",BaseClientes[[#This Row],[tipoDeCliente]]="NORMAL","CONSULTORIA",BaseClientes[[#This Row],[tipoDeCliente]]="HIBRIDO","CONSULTORIA")</f>
        <v>CONSULTORIA</v>
      </c>
      <c r="S7" s="68" t="s">
        <v>195</v>
      </c>
      <c r="T7" s="68" t="s">
        <v>196</v>
      </c>
      <c r="U7" s="68" t="s">
        <v>197</v>
      </c>
      <c r="V7" s="71">
        <v>5583988405100</v>
      </c>
      <c r="W7" s="69">
        <v>43831</v>
      </c>
      <c r="X7" s="69">
        <v>43780</v>
      </c>
      <c r="Y7" s="68" t="s">
        <v>193</v>
      </c>
      <c r="Z7" s="68" t="s">
        <v>198</v>
      </c>
      <c r="AA7" s="68" t="s">
        <v>194</v>
      </c>
      <c r="AB7" s="68" t="s">
        <v>3894</v>
      </c>
      <c r="AC7" s="68" t="s">
        <v>53</v>
      </c>
      <c r="AD7" s="68" t="s">
        <v>56</v>
      </c>
      <c r="AE7" s="68" t="s">
        <v>176</v>
      </c>
      <c r="AF7" s="72">
        <v>1</v>
      </c>
      <c r="AG7" s="68">
        <v>1</v>
      </c>
      <c r="AH7" s="68" t="s">
        <v>54</v>
      </c>
      <c r="AI7" s="68" t="s">
        <v>54</v>
      </c>
      <c r="AJ7" s="68" t="s">
        <v>54</v>
      </c>
      <c r="AK7" s="68" t="str" cm="1">
        <f t="array" ref="AK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 s="69" t="s">
        <v>69</v>
      </c>
      <c r="AM7" s="69">
        <v>45035</v>
      </c>
    </row>
    <row r="8" spans="1:39" hidden="1" x14ac:dyDescent="0.3">
      <c r="A8" s="68">
        <v>23</v>
      </c>
      <c r="B8" s="68" t="s">
        <v>536</v>
      </c>
      <c r="C8" s="69">
        <v>30132</v>
      </c>
      <c r="D8" s="68" t="s">
        <v>72</v>
      </c>
      <c r="E8" s="71">
        <v>1111201923</v>
      </c>
      <c r="F8" s="68">
        <v>2959161</v>
      </c>
      <c r="G8" s="68" t="s">
        <v>42</v>
      </c>
      <c r="H8" s="68"/>
      <c r="I8" s="68"/>
      <c r="J8" s="68" t="s">
        <v>202</v>
      </c>
      <c r="K8" s="70" t="s">
        <v>203</v>
      </c>
      <c r="L8" s="68" t="s">
        <v>193</v>
      </c>
      <c r="M8" s="68" t="s">
        <v>194</v>
      </c>
      <c r="N8" s="71">
        <v>5583988405100</v>
      </c>
      <c r="O8" s="71" t="s">
        <v>106</v>
      </c>
      <c r="P8" s="71" t="s">
        <v>42</v>
      </c>
      <c r="Q8" s="68" t="s">
        <v>66</v>
      </c>
      <c r="R8" s="68" t="str" cm="1">
        <f t="array" ref="R8">_xlfn.IFS(BaseClientes[[#This Row],[tipoDeCliente]]="ADVISOR","ADVISOR",BaseClientes[[#This Row],[tipoDeCliente]]="FAMILIA","RETENCAO",BaseClientes[[#This Row],[tipoDeCliente]]="RETENCAO","RETENCAO",BaseClientes[[#This Row],[tipoDeCliente]]="NORMAL","CONSULTORIA",BaseClientes[[#This Row],[tipoDeCliente]]="HIBRIDO","CONSULTORIA")</f>
        <v>CONSULTORIA</v>
      </c>
      <c r="S8" s="68" t="s">
        <v>195</v>
      </c>
      <c r="T8" s="68" t="s">
        <v>196</v>
      </c>
      <c r="U8" s="68" t="s">
        <v>197</v>
      </c>
      <c r="V8" s="71">
        <v>5583988405101</v>
      </c>
      <c r="W8" s="69">
        <v>43831</v>
      </c>
      <c r="X8" s="69">
        <v>43780</v>
      </c>
      <c r="Y8" s="68" t="s">
        <v>193</v>
      </c>
      <c r="Z8" s="68" t="s">
        <v>198</v>
      </c>
      <c r="AA8" s="68" t="s">
        <v>194</v>
      </c>
      <c r="AB8" s="68" t="s">
        <v>3893</v>
      </c>
      <c r="AC8" s="68" t="s">
        <v>53</v>
      </c>
      <c r="AD8" s="68" t="s">
        <v>54</v>
      </c>
      <c r="AE8" s="68" t="s">
        <v>176</v>
      </c>
      <c r="AF8" s="72">
        <v>1</v>
      </c>
      <c r="AG8" s="68">
        <v>1</v>
      </c>
      <c r="AH8" s="68" t="s">
        <v>54</v>
      </c>
      <c r="AI8" s="68" t="s">
        <v>54</v>
      </c>
      <c r="AJ8" s="68" t="s">
        <v>54</v>
      </c>
      <c r="AK8" s="68" t="str" cm="1">
        <f t="array" ref="AK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 s="69" t="s">
        <v>69</v>
      </c>
      <c r="AM8" s="69">
        <v>45035</v>
      </c>
    </row>
    <row r="9" spans="1:39" hidden="1" x14ac:dyDescent="0.3">
      <c r="A9" s="68">
        <v>24</v>
      </c>
      <c r="B9" s="68" t="s">
        <v>194</v>
      </c>
      <c r="C9" s="69"/>
      <c r="D9" s="68" t="s">
        <v>84</v>
      </c>
      <c r="E9" s="71">
        <v>1111201924</v>
      </c>
      <c r="F9" s="68">
        <v>3619851</v>
      </c>
      <c r="G9" s="68" t="s">
        <v>42</v>
      </c>
      <c r="H9" s="68"/>
      <c r="I9" s="68"/>
      <c r="J9" s="68" t="s">
        <v>206</v>
      </c>
      <c r="K9" s="70" t="s">
        <v>207</v>
      </c>
      <c r="L9" s="68" t="s">
        <v>198</v>
      </c>
      <c r="M9" s="68" t="s">
        <v>194</v>
      </c>
      <c r="N9" s="71">
        <v>5583988405100</v>
      </c>
      <c r="O9" s="71" t="s">
        <v>106</v>
      </c>
      <c r="P9" s="71" t="s">
        <v>42</v>
      </c>
      <c r="Q9" s="68" t="s">
        <v>66</v>
      </c>
      <c r="R9" s="68" t="str" cm="1">
        <f t="array" ref="R9">_xlfn.IFS(BaseClientes[[#This Row],[tipoDeCliente]]="ADVISOR","ADVISOR",BaseClientes[[#This Row],[tipoDeCliente]]="FAMILIA","RETENCAO",BaseClientes[[#This Row],[tipoDeCliente]]="RETENCAO","RETENCAO",BaseClientes[[#This Row],[tipoDeCliente]]="NORMAL","CONSULTORIA",BaseClientes[[#This Row],[tipoDeCliente]]="HIBRIDO","CONSULTORIA")</f>
        <v>CONSULTORIA</v>
      </c>
      <c r="S9" s="68" t="s">
        <v>195</v>
      </c>
      <c r="T9" s="68" t="s">
        <v>196</v>
      </c>
      <c r="U9" s="68" t="s">
        <v>197</v>
      </c>
      <c r="V9" s="71">
        <v>5583988405100</v>
      </c>
      <c r="W9" s="69">
        <v>43831</v>
      </c>
      <c r="X9" s="69">
        <v>43780</v>
      </c>
      <c r="Y9" s="68" t="s">
        <v>193</v>
      </c>
      <c r="Z9" s="68" t="s">
        <v>198</v>
      </c>
      <c r="AA9" s="68" t="s">
        <v>194</v>
      </c>
      <c r="AB9" s="68" t="s">
        <v>89</v>
      </c>
      <c r="AC9" s="68" t="s">
        <v>53</v>
      </c>
      <c r="AD9" s="68" t="s">
        <v>56</v>
      </c>
      <c r="AE9" s="68" t="s">
        <v>176</v>
      </c>
      <c r="AF9" s="72">
        <v>1</v>
      </c>
      <c r="AG9" s="68">
        <v>1</v>
      </c>
      <c r="AH9" s="68" t="s">
        <v>54</v>
      </c>
      <c r="AI9" s="68" t="s">
        <v>56</v>
      </c>
      <c r="AJ9" s="68" t="s">
        <v>54</v>
      </c>
      <c r="AK9" s="68" t="str" cm="1">
        <f t="array" ref="AK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 s="69" t="s">
        <v>69</v>
      </c>
      <c r="AM9" s="69">
        <v>45035</v>
      </c>
    </row>
    <row r="10" spans="1:39" hidden="1" x14ac:dyDescent="0.3">
      <c r="A10" s="68">
        <v>430</v>
      </c>
      <c r="B10" s="68" t="s">
        <v>2537</v>
      </c>
      <c r="C10" s="69"/>
      <c r="D10" s="68" t="s">
        <v>40</v>
      </c>
      <c r="E10" s="71">
        <v>1012020430</v>
      </c>
      <c r="F10" s="68"/>
      <c r="G10" s="68">
        <v>3957726</v>
      </c>
      <c r="H10" s="68"/>
      <c r="I10" s="68"/>
      <c r="J10" s="68" t="s">
        <v>2539</v>
      </c>
      <c r="K10" s="70" t="s">
        <v>2540</v>
      </c>
      <c r="L10" s="68" t="s">
        <v>304</v>
      </c>
      <c r="M10" s="68" t="s">
        <v>2537</v>
      </c>
      <c r="N10" s="71">
        <v>5581999798969</v>
      </c>
      <c r="O10" s="71"/>
      <c r="P10" s="71" t="s">
        <v>65</v>
      </c>
      <c r="Q10" s="68" t="s">
        <v>304</v>
      </c>
      <c r="R10" s="68" t="str" cm="1">
        <f t="array" ref="R10">_xlfn.IFS(BaseClientes[[#This Row],[tipoDeCliente]]="ADVISOR","ADVISOR",BaseClientes[[#This Row],[tipoDeCliente]]="FAMILIA","RETENCAO",BaseClientes[[#This Row],[tipoDeCliente]]="RETENCAO","RETENCAO",BaseClientes[[#This Row],[tipoDeCliente]]="NORMAL","CONSULTORIA",BaseClientes[[#This Row],[tipoDeCliente]]="HIBRIDO","CONSULTORIA")</f>
        <v>CONSULTORIA</v>
      </c>
      <c r="S10" s="68" t="s">
        <v>49</v>
      </c>
      <c r="T10" s="68" t="s">
        <v>50</v>
      </c>
      <c r="U10" s="68"/>
      <c r="V10" s="71">
        <v>558199798969</v>
      </c>
      <c r="W10" s="69">
        <v>43831</v>
      </c>
      <c r="X10" s="69">
        <v>43831</v>
      </c>
      <c r="Y10" s="68" t="s">
        <v>304</v>
      </c>
      <c r="Z10" s="68" t="s">
        <v>304</v>
      </c>
      <c r="AA10" s="68" t="s">
        <v>2537</v>
      </c>
      <c r="AB10" s="68" t="s">
        <v>3894</v>
      </c>
      <c r="AC10" s="68"/>
      <c r="AD10" s="68"/>
      <c r="AE10" s="68" t="s">
        <v>55</v>
      </c>
      <c r="AF10" s="72">
        <v>1</v>
      </c>
      <c r="AG10" s="68"/>
      <c r="AH10" s="68" t="s">
        <v>56</v>
      </c>
      <c r="AI10" s="68" t="s">
        <v>56</v>
      </c>
      <c r="AJ10" s="68" t="s">
        <v>56</v>
      </c>
      <c r="AK10" s="68" t="str" cm="1">
        <f t="array" ref="AK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 s="69" t="s">
        <v>69</v>
      </c>
      <c r="AM10" s="69">
        <v>45191</v>
      </c>
    </row>
    <row r="11" spans="1:39" x14ac:dyDescent="0.3">
      <c r="A11" s="68">
        <v>59</v>
      </c>
      <c r="B11" s="68" t="s">
        <v>410</v>
      </c>
      <c r="C11" s="69">
        <v>18482</v>
      </c>
      <c r="D11" s="68" t="s">
        <v>40</v>
      </c>
      <c r="E11" s="71">
        <v>1401202059</v>
      </c>
      <c r="F11" s="68">
        <v>3807623</v>
      </c>
      <c r="G11" s="68" t="s">
        <v>42</v>
      </c>
      <c r="H11" s="68"/>
      <c r="I11" s="68" t="s">
        <v>412</v>
      </c>
      <c r="J11" s="68" t="s">
        <v>413</v>
      </c>
      <c r="K11" s="70" t="s">
        <v>414</v>
      </c>
      <c r="L11" s="68" t="s">
        <v>415</v>
      </c>
      <c r="M11" s="68" t="s">
        <v>416</v>
      </c>
      <c r="N11" s="71">
        <v>5581982250060</v>
      </c>
      <c r="O11" s="71" t="s">
        <v>106</v>
      </c>
      <c r="P11" s="71" t="s">
        <v>42</v>
      </c>
      <c r="Q11" s="68" t="s">
        <v>66</v>
      </c>
      <c r="R11" s="68" t="str" cm="1">
        <f t="array" ref="R11">_xlfn.IFS(BaseClientes[[#This Row],[tipoDeCliente]]="ADVISOR","ADVISOR",BaseClientes[[#This Row],[tipoDeCliente]]="FAMILIA","RETENCAO",BaseClientes[[#This Row],[tipoDeCliente]]="RETENCAO","RETENCAO",BaseClientes[[#This Row],[tipoDeCliente]]="NORMAL","CONSULTORIA",BaseClientes[[#This Row],[tipoDeCliente]]="HIBRIDO","CONSULTORIA")</f>
        <v>CONSULTORIA</v>
      </c>
      <c r="S11" s="68" t="s">
        <v>49</v>
      </c>
      <c r="T11" s="68" t="s">
        <v>50</v>
      </c>
      <c r="U11" s="68" t="s">
        <v>132</v>
      </c>
      <c r="V11" s="71">
        <v>5581982250060</v>
      </c>
      <c r="W11" s="69">
        <v>43844</v>
      </c>
      <c r="X11" s="69">
        <v>43844</v>
      </c>
      <c r="Y11" s="68" t="s">
        <v>415</v>
      </c>
      <c r="Z11" s="68" t="s">
        <v>415</v>
      </c>
      <c r="AA11" s="68" t="s">
        <v>410</v>
      </c>
      <c r="AB11" s="68" t="s">
        <v>3899</v>
      </c>
      <c r="AC11" s="68" t="s">
        <v>140</v>
      </c>
      <c r="AD11" s="68" t="s">
        <v>56</v>
      </c>
      <c r="AE11" s="68" t="s">
        <v>68</v>
      </c>
      <c r="AF11" s="72">
        <v>0</v>
      </c>
      <c r="AG11" s="68" t="s">
        <v>42</v>
      </c>
      <c r="AH11" s="68" t="s">
        <v>54</v>
      </c>
      <c r="AI11" s="68" t="s">
        <v>56</v>
      </c>
      <c r="AJ11" s="68" t="s">
        <v>54</v>
      </c>
      <c r="AK11" s="68" t="str" cm="1">
        <f t="array" ref="AK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 s="69" t="s">
        <v>58</v>
      </c>
      <c r="AM11" s="69"/>
    </row>
    <row r="12" spans="1:39" x14ac:dyDescent="0.3">
      <c r="A12" s="68">
        <v>60</v>
      </c>
      <c r="B12" s="68" t="s">
        <v>418</v>
      </c>
      <c r="C12" s="69">
        <v>30427</v>
      </c>
      <c r="D12" s="68" t="s">
        <v>72</v>
      </c>
      <c r="E12" s="71">
        <v>1401202060</v>
      </c>
      <c r="F12" s="68">
        <v>4344082</v>
      </c>
      <c r="G12" s="68" t="s">
        <v>42</v>
      </c>
      <c r="H12" s="68"/>
      <c r="I12" s="68" t="s">
        <v>8062</v>
      </c>
      <c r="J12" s="68" t="s">
        <v>421</v>
      </c>
      <c r="K12" s="70" t="s">
        <v>422</v>
      </c>
      <c r="L12" s="68" t="s">
        <v>420</v>
      </c>
      <c r="M12" s="68" t="s">
        <v>416</v>
      </c>
      <c r="N12" s="71">
        <v>5581982250060</v>
      </c>
      <c r="O12" s="71" t="s">
        <v>65</v>
      </c>
      <c r="P12" s="71" t="s">
        <v>42</v>
      </c>
      <c r="Q12" s="68" t="s">
        <v>66</v>
      </c>
      <c r="R12" s="68" t="str" cm="1">
        <f t="array" ref="R12">_xlfn.IFS(BaseClientes[[#This Row],[tipoDeCliente]]="ADVISOR","ADVISOR",BaseClientes[[#This Row],[tipoDeCliente]]="FAMILIA","RETENCAO",BaseClientes[[#This Row],[tipoDeCliente]]="RETENCAO","RETENCAO",BaseClientes[[#This Row],[tipoDeCliente]]="NORMAL","CONSULTORIA",BaseClientes[[#This Row],[tipoDeCliente]]="HIBRIDO","CONSULTORIA")</f>
        <v>CONSULTORIA</v>
      </c>
      <c r="S12" s="68" t="s">
        <v>49</v>
      </c>
      <c r="T12" s="68" t="s">
        <v>50</v>
      </c>
      <c r="U12" s="68" t="s">
        <v>82</v>
      </c>
      <c r="V12" s="71">
        <v>5581992348656</v>
      </c>
      <c r="W12" s="69">
        <v>43844</v>
      </c>
      <c r="X12" s="69">
        <v>43844</v>
      </c>
      <c r="Y12" s="68" t="s">
        <v>415</v>
      </c>
      <c r="Z12" s="68" t="s">
        <v>420</v>
      </c>
      <c r="AA12" s="68" t="s">
        <v>418</v>
      </c>
      <c r="AB12" s="68" t="s">
        <v>3902</v>
      </c>
      <c r="AC12" s="68" t="s">
        <v>140</v>
      </c>
      <c r="AD12" s="68" t="s">
        <v>54</v>
      </c>
      <c r="AE12" s="68" t="s">
        <v>68</v>
      </c>
      <c r="AF12" s="72">
        <v>0</v>
      </c>
      <c r="AG12" s="68" t="s">
        <v>42</v>
      </c>
      <c r="AH12" s="68" t="s">
        <v>54</v>
      </c>
      <c r="AI12" s="68" t="s">
        <v>54</v>
      </c>
      <c r="AJ12" s="68" t="s">
        <v>54</v>
      </c>
      <c r="AK12" s="68" t="str" cm="1">
        <f t="array" ref="AK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 s="69" t="s">
        <v>58</v>
      </c>
      <c r="AM12" s="69"/>
    </row>
    <row r="13" spans="1:39" x14ac:dyDescent="0.3">
      <c r="A13" s="68">
        <v>61</v>
      </c>
      <c r="B13" s="68" t="s">
        <v>416</v>
      </c>
      <c r="C13" s="69">
        <v>30464</v>
      </c>
      <c r="D13" s="68" t="s">
        <v>40</v>
      </c>
      <c r="E13" s="71">
        <v>1401202061</v>
      </c>
      <c r="F13" s="68">
        <v>3807582</v>
      </c>
      <c r="G13" s="68" t="s">
        <v>42</v>
      </c>
      <c r="H13" s="68"/>
      <c r="I13" s="68" t="s">
        <v>424</v>
      </c>
      <c r="J13" s="68" t="s">
        <v>425</v>
      </c>
      <c r="K13" s="70" t="s">
        <v>414</v>
      </c>
      <c r="L13" s="68" t="s">
        <v>426</v>
      </c>
      <c r="M13" s="68" t="s">
        <v>416</v>
      </c>
      <c r="N13" s="71">
        <v>5581982250060</v>
      </c>
      <c r="O13" s="71" t="s">
        <v>106</v>
      </c>
      <c r="P13" s="71" t="s">
        <v>42</v>
      </c>
      <c r="Q13" s="68" t="s">
        <v>66</v>
      </c>
      <c r="R13" s="68" t="str" cm="1">
        <f t="array" ref="R13">_xlfn.IFS(BaseClientes[[#This Row],[tipoDeCliente]]="ADVISOR","ADVISOR",BaseClientes[[#This Row],[tipoDeCliente]]="FAMILIA","RETENCAO",BaseClientes[[#This Row],[tipoDeCliente]]="RETENCAO","RETENCAO",BaseClientes[[#This Row],[tipoDeCliente]]="NORMAL","CONSULTORIA",BaseClientes[[#This Row],[tipoDeCliente]]="HIBRIDO","CONSULTORIA")</f>
        <v>CONSULTORIA</v>
      </c>
      <c r="S13" s="68" t="s">
        <v>49</v>
      </c>
      <c r="T13" s="68" t="s">
        <v>50</v>
      </c>
      <c r="U13" s="68" t="s">
        <v>82</v>
      </c>
      <c r="V13" s="71">
        <v>5581982250060</v>
      </c>
      <c r="W13" s="69">
        <v>43844</v>
      </c>
      <c r="X13" s="69">
        <v>43844</v>
      </c>
      <c r="Y13" s="68" t="s">
        <v>415</v>
      </c>
      <c r="Z13" s="68" t="s">
        <v>426</v>
      </c>
      <c r="AA13" s="68" t="s">
        <v>416</v>
      </c>
      <c r="AB13" s="68" t="s">
        <v>3902</v>
      </c>
      <c r="AC13" s="68" t="s">
        <v>140</v>
      </c>
      <c r="AD13" s="68" t="s">
        <v>54</v>
      </c>
      <c r="AE13" s="68" t="s">
        <v>68</v>
      </c>
      <c r="AF13" s="72">
        <v>0</v>
      </c>
      <c r="AG13" s="68"/>
      <c r="AH13" s="68" t="s">
        <v>54</v>
      </c>
      <c r="AI13" s="68" t="s">
        <v>56</v>
      </c>
      <c r="AJ13" s="68" t="s">
        <v>54</v>
      </c>
      <c r="AK13" s="68" t="str" cm="1">
        <f t="array" ref="AK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 s="69" t="s">
        <v>58</v>
      </c>
      <c r="AM13" s="69"/>
    </row>
    <row r="14" spans="1:39" hidden="1" x14ac:dyDescent="0.3">
      <c r="A14" s="68">
        <v>34</v>
      </c>
      <c r="B14" s="68" t="s">
        <v>249</v>
      </c>
      <c r="C14" s="69">
        <v>31707</v>
      </c>
      <c r="D14" s="68" t="s">
        <v>72</v>
      </c>
      <c r="E14" s="71">
        <v>502202034</v>
      </c>
      <c r="F14" s="68">
        <v>2562032</v>
      </c>
      <c r="G14" s="68" t="s">
        <v>42</v>
      </c>
      <c r="H14" s="68"/>
      <c r="I14" s="68"/>
      <c r="J14" s="68" t="s">
        <v>251</v>
      </c>
      <c r="K14" s="70" t="s">
        <v>252</v>
      </c>
      <c r="L14" s="68" t="s">
        <v>253</v>
      </c>
      <c r="M14" s="68" t="s">
        <v>254</v>
      </c>
      <c r="N14" s="71">
        <v>5581999467210</v>
      </c>
      <c r="O14" s="71" t="s">
        <v>65</v>
      </c>
      <c r="P14" s="71" t="s">
        <v>42</v>
      </c>
      <c r="Q14" s="68" t="s">
        <v>66</v>
      </c>
      <c r="R14" s="68" t="str" cm="1">
        <f t="array" ref="R14">_xlfn.IFS(BaseClientes[[#This Row],[tipoDeCliente]]="ADVISOR","ADVISOR",BaseClientes[[#This Row],[tipoDeCliente]]="FAMILIA","RETENCAO",BaseClientes[[#This Row],[tipoDeCliente]]="RETENCAO","RETENCAO",BaseClientes[[#This Row],[tipoDeCliente]]="NORMAL","CONSULTORIA",BaseClientes[[#This Row],[tipoDeCliente]]="HIBRIDO","CONSULTORIA")</f>
        <v>CONSULTORIA</v>
      </c>
      <c r="S14" s="68" t="s">
        <v>49</v>
      </c>
      <c r="T14" s="68" t="s">
        <v>50</v>
      </c>
      <c r="U14" s="68" t="s">
        <v>255</v>
      </c>
      <c r="V14" s="71">
        <v>5581999465012</v>
      </c>
      <c r="W14" s="69">
        <v>43866</v>
      </c>
      <c r="X14" s="69">
        <v>43866</v>
      </c>
      <c r="Y14" s="68" t="s">
        <v>253</v>
      </c>
      <c r="Z14" s="68" t="s">
        <v>253</v>
      </c>
      <c r="AA14" s="68" t="s">
        <v>249</v>
      </c>
      <c r="AB14" s="68" t="s">
        <v>3905</v>
      </c>
      <c r="AC14" s="68" t="s">
        <v>140</v>
      </c>
      <c r="AD14" s="68" t="s">
        <v>56</v>
      </c>
      <c r="AE14" s="68" t="s">
        <v>176</v>
      </c>
      <c r="AF14" s="72">
        <v>1</v>
      </c>
      <c r="AG14" s="68" t="s">
        <v>42</v>
      </c>
      <c r="AH14" s="68" t="s">
        <v>54</v>
      </c>
      <c r="AI14" s="68" t="s">
        <v>54</v>
      </c>
      <c r="AJ14" s="68" t="s">
        <v>54</v>
      </c>
      <c r="AK14" s="68" t="str" cm="1">
        <f t="array" ref="AK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 s="69" t="s">
        <v>69</v>
      </c>
      <c r="AM14" s="69">
        <v>44562</v>
      </c>
    </row>
    <row r="15" spans="1:39" hidden="1" x14ac:dyDescent="0.3">
      <c r="A15" s="68">
        <v>35</v>
      </c>
      <c r="B15" s="68" t="s">
        <v>254</v>
      </c>
      <c r="C15" s="69">
        <v>30680</v>
      </c>
      <c r="D15" s="68" t="s">
        <v>40</v>
      </c>
      <c r="E15" s="71">
        <v>502202035</v>
      </c>
      <c r="F15" s="68">
        <v>2026684</v>
      </c>
      <c r="G15" s="68" t="s">
        <v>42</v>
      </c>
      <c r="H15" s="68"/>
      <c r="I15" s="68"/>
      <c r="J15" s="68" t="s">
        <v>257</v>
      </c>
      <c r="K15" s="70" t="s">
        <v>258</v>
      </c>
      <c r="L15" s="68" t="s">
        <v>253</v>
      </c>
      <c r="M15" s="68" t="s">
        <v>254</v>
      </c>
      <c r="N15" s="71">
        <v>5581999467210</v>
      </c>
      <c r="O15" s="71" t="s">
        <v>65</v>
      </c>
      <c r="P15" s="71" t="s">
        <v>42</v>
      </c>
      <c r="Q15" s="68" t="s">
        <v>66</v>
      </c>
      <c r="R15" s="68" t="str" cm="1">
        <f t="array" ref="R15">_xlfn.IFS(BaseClientes[[#This Row],[tipoDeCliente]]="ADVISOR","ADVISOR",BaseClientes[[#This Row],[tipoDeCliente]]="FAMILIA","RETENCAO",BaseClientes[[#This Row],[tipoDeCliente]]="RETENCAO","RETENCAO",BaseClientes[[#This Row],[tipoDeCliente]]="NORMAL","CONSULTORIA",BaseClientes[[#This Row],[tipoDeCliente]]="HIBRIDO","CONSULTORIA")</f>
        <v>RETENCAO</v>
      </c>
      <c r="S15" s="68" t="s">
        <v>49</v>
      </c>
      <c r="T15" s="68" t="s">
        <v>50</v>
      </c>
      <c r="U15" s="68" t="s">
        <v>259</v>
      </c>
      <c r="V15" s="71">
        <v>5581999467210</v>
      </c>
      <c r="W15" s="69">
        <v>43866</v>
      </c>
      <c r="X15" s="69">
        <v>43866</v>
      </c>
      <c r="Y15" s="68" t="s">
        <v>253</v>
      </c>
      <c r="Z15" s="68" t="s">
        <v>253</v>
      </c>
      <c r="AA15" s="68" t="s">
        <v>249</v>
      </c>
      <c r="AB15" s="68" t="s">
        <v>3905</v>
      </c>
      <c r="AC15" s="68" t="s">
        <v>53</v>
      </c>
      <c r="AD15" s="68" t="s">
        <v>56</v>
      </c>
      <c r="AE15" s="68" t="s">
        <v>176</v>
      </c>
      <c r="AF15" s="72">
        <v>1</v>
      </c>
      <c r="AG15" s="68" t="s">
        <v>42</v>
      </c>
      <c r="AH15" s="68" t="s">
        <v>54</v>
      </c>
      <c r="AI15" s="68" t="s">
        <v>54</v>
      </c>
      <c r="AJ15" s="68" t="s">
        <v>54</v>
      </c>
      <c r="AK15" s="68" t="str" cm="1">
        <f t="array" ref="AK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 s="69" t="s">
        <v>69</v>
      </c>
      <c r="AM15" s="69">
        <v>44562</v>
      </c>
    </row>
    <row r="16" spans="1:39" x14ac:dyDescent="0.3">
      <c r="A16" s="68">
        <v>32</v>
      </c>
      <c r="B16" s="68" t="s">
        <v>236</v>
      </c>
      <c r="C16" s="69">
        <v>28488</v>
      </c>
      <c r="D16" s="68" t="s">
        <v>40</v>
      </c>
      <c r="E16" s="71">
        <v>1002202032</v>
      </c>
      <c r="F16" s="68">
        <v>3428840</v>
      </c>
      <c r="G16" s="68" t="s">
        <v>42</v>
      </c>
      <c r="H16" s="68" t="s">
        <v>3906</v>
      </c>
      <c r="I16" s="68" t="s">
        <v>238</v>
      </c>
      <c r="J16" s="68" t="s">
        <v>239</v>
      </c>
      <c r="K16" s="105" t="s">
        <v>240</v>
      </c>
      <c r="L16" s="68" t="s">
        <v>241</v>
      </c>
      <c r="M16" s="68" t="s">
        <v>242</v>
      </c>
      <c r="N16" s="71">
        <v>5581986991312</v>
      </c>
      <c r="O16" s="71" t="s">
        <v>106</v>
      </c>
      <c r="P16" s="71" t="s">
        <v>42</v>
      </c>
      <c r="Q16" s="68" t="s">
        <v>66</v>
      </c>
      <c r="R16" s="68" t="str" cm="1">
        <f t="array" ref="R16">_xlfn.IFS(BaseClientes[[#This Row],[tipoDeCliente]]="ADVISOR","ADVISOR",BaseClientes[[#This Row],[tipoDeCliente]]="FAMILIA","RETENCAO",BaseClientes[[#This Row],[tipoDeCliente]]="RETENCAO","RETENCAO",BaseClientes[[#This Row],[tipoDeCliente]]="NORMAL","CONSULTORIA",BaseClientes[[#This Row],[tipoDeCliente]]="HIBRIDO","CONSULTORIA")</f>
        <v>CONSULTORIA</v>
      </c>
      <c r="S16" s="68" t="s">
        <v>49</v>
      </c>
      <c r="T16" s="68" t="s">
        <v>50</v>
      </c>
      <c r="U16" s="68" t="s">
        <v>243</v>
      </c>
      <c r="V16" s="71">
        <v>5581986666085</v>
      </c>
      <c r="W16" s="69">
        <v>43871</v>
      </c>
      <c r="X16" s="69">
        <v>43871</v>
      </c>
      <c r="Y16" s="68" t="s">
        <v>241</v>
      </c>
      <c r="Z16" s="68" t="s">
        <v>241</v>
      </c>
      <c r="AA16" s="68" t="s">
        <v>242</v>
      </c>
      <c r="AB16" s="68" t="s">
        <v>3905</v>
      </c>
      <c r="AC16" s="68" t="s">
        <v>53</v>
      </c>
      <c r="AD16" s="68" t="s">
        <v>56</v>
      </c>
      <c r="AE16" s="68" t="s">
        <v>176</v>
      </c>
      <c r="AF16" s="72">
        <v>1</v>
      </c>
      <c r="AG16" s="68">
        <v>1</v>
      </c>
      <c r="AH16" s="68" t="s">
        <v>54</v>
      </c>
      <c r="AI16" s="68" t="s">
        <v>54</v>
      </c>
      <c r="AJ16" s="68" t="s">
        <v>54</v>
      </c>
      <c r="AK16" s="68" t="str" cm="1">
        <f t="array" ref="AK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 s="69" t="s">
        <v>58</v>
      </c>
      <c r="AM16" s="69"/>
    </row>
    <row r="17" spans="1:39" x14ac:dyDescent="0.3">
      <c r="A17" s="68">
        <v>33</v>
      </c>
      <c r="B17" s="68" t="s">
        <v>242</v>
      </c>
      <c r="C17" s="69">
        <v>30298</v>
      </c>
      <c r="D17" s="68" t="s">
        <v>72</v>
      </c>
      <c r="E17" s="71">
        <v>1002202033</v>
      </c>
      <c r="F17" s="68">
        <v>3505123</v>
      </c>
      <c r="G17" s="68" t="s">
        <v>42</v>
      </c>
      <c r="H17" s="68"/>
      <c r="I17" s="68" t="s">
        <v>246</v>
      </c>
      <c r="J17" s="68" t="s">
        <v>247</v>
      </c>
      <c r="K17" s="70" t="s">
        <v>248</v>
      </c>
      <c r="L17" s="68" t="s">
        <v>241</v>
      </c>
      <c r="M17" s="68" t="s">
        <v>242</v>
      </c>
      <c r="N17" s="71">
        <v>5581986991312</v>
      </c>
      <c r="O17" s="71" t="s">
        <v>65</v>
      </c>
      <c r="P17" s="71" t="s">
        <v>42</v>
      </c>
      <c r="Q17" s="68" t="s">
        <v>66</v>
      </c>
      <c r="R17" s="68" t="str" cm="1">
        <f t="array" ref="R17">_xlfn.IFS(BaseClientes[[#This Row],[tipoDeCliente]]="ADVISOR","ADVISOR",BaseClientes[[#This Row],[tipoDeCliente]]="FAMILIA","RETENCAO",BaseClientes[[#This Row],[tipoDeCliente]]="RETENCAO","RETENCAO",BaseClientes[[#This Row],[tipoDeCliente]]="NORMAL","CONSULTORIA",BaseClientes[[#This Row],[tipoDeCliente]]="HIBRIDO","CONSULTORIA")</f>
        <v>CONSULTORIA</v>
      </c>
      <c r="S17" s="68" t="s">
        <v>49</v>
      </c>
      <c r="T17" s="68" t="s">
        <v>50</v>
      </c>
      <c r="U17" s="68" t="s">
        <v>243</v>
      </c>
      <c r="V17" s="71">
        <v>5581986991312</v>
      </c>
      <c r="W17" s="69">
        <v>43871</v>
      </c>
      <c r="X17" s="69">
        <v>43871</v>
      </c>
      <c r="Y17" s="68" t="s">
        <v>241</v>
      </c>
      <c r="Z17" s="68" t="s">
        <v>241</v>
      </c>
      <c r="AA17" s="68" t="s">
        <v>242</v>
      </c>
      <c r="AB17" s="68" t="s">
        <v>3905</v>
      </c>
      <c r="AC17" s="68" t="s">
        <v>53</v>
      </c>
      <c r="AD17" s="68" t="s">
        <v>56</v>
      </c>
      <c r="AE17" s="68" t="s">
        <v>176</v>
      </c>
      <c r="AF17" s="72">
        <v>1</v>
      </c>
      <c r="AG17" s="68">
        <v>1</v>
      </c>
      <c r="AH17" s="68" t="s">
        <v>54</v>
      </c>
      <c r="AI17" s="68" t="s">
        <v>54</v>
      </c>
      <c r="AJ17" s="68" t="s">
        <v>54</v>
      </c>
      <c r="AK17" s="68" t="str" cm="1">
        <f t="array" ref="AK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 s="69" t="s">
        <v>58</v>
      </c>
      <c r="AM17" s="69"/>
    </row>
    <row r="18" spans="1:39" x14ac:dyDescent="0.3">
      <c r="A18" s="68">
        <v>162</v>
      </c>
      <c r="B18" s="68" t="s">
        <v>1087</v>
      </c>
      <c r="C18" s="69">
        <v>29791</v>
      </c>
      <c r="D18" s="68" t="s">
        <v>40</v>
      </c>
      <c r="E18" s="71">
        <v>12022020162</v>
      </c>
      <c r="F18" s="68">
        <v>3525778</v>
      </c>
      <c r="G18" s="68" t="s">
        <v>42</v>
      </c>
      <c r="H18" s="68"/>
      <c r="I18" s="68" t="s">
        <v>1089</v>
      </c>
      <c r="J18" s="68" t="s">
        <v>1090</v>
      </c>
      <c r="K18" s="70" t="s">
        <v>1091</v>
      </c>
      <c r="L18" s="68" t="s">
        <v>1092</v>
      </c>
      <c r="M18" s="68" t="s">
        <v>1087</v>
      </c>
      <c r="N18" s="71">
        <v>5581973404363</v>
      </c>
      <c r="O18" s="71" t="s">
        <v>65</v>
      </c>
      <c r="P18" s="71" t="s">
        <v>42</v>
      </c>
      <c r="Q18" s="68" t="s">
        <v>66</v>
      </c>
      <c r="R18" s="68" t="str" cm="1">
        <f t="array" ref="R18">_xlfn.IFS(BaseClientes[[#This Row],[tipoDeCliente]]="ADVISOR","ADVISOR",BaseClientes[[#This Row],[tipoDeCliente]]="FAMILIA","RETENCAO",BaseClientes[[#This Row],[tipoDeCliente]]="RETENCAO","RETENCAO",BaseClientes[[#This Row],[tipoDeCliente]]="NORMAL","CONSULTORIA",BaseClientes[[#This Row],[tipoDeCliente]]="HIBRIDO","CONSULTORIA")</f>
        <v>CONSULTORIA</v>
      </c>
      <c r="S18" s="68" t="s">
        <v>49</v>
      </c>
      <c r="T18" s="68" t="s">
        <v>50</v>
      </c>
      <c r="U18" s="68" t="s">
        <v>1093</v>
      </c>
      <c r="V18" s="71">
        <v>5581973404363</v>
      </c>
      <c r="W18" s="69">
        <v>43873</v>
      </c>
      <c r="X18" s="69">
        <v>43873</v>
      </c>
      <c r="Y18" s="68" t="s">
        <v>1092</v>
      </c>
      <c r="Z18" s="68" t="s">
        <v>1092</v>
      </c>
      <c r="AA18" s="68" t="s">
        <v>1087</v>
      </c>
      <c r="AB18" s="68" t="s">
        <v>3893</v>
      </c>
      <c r="AC18" s="68" t="s">
        <v>53</v>
      </c>
      <c r="AD18" s="68" t="s">
        <v>54</v>
      </c>
      <c r="AE18" s="68" t="s">
        <v>176</v>
      </c>
      <c r="AF18" s="72">
        <v>1</v>
      </c>
      <c r="AG18" s="68">
        <v>1</v>
      </c>
      <c r="AH18" s="68" t="s">
        <v>54</v>
      </c>
      <c r="AI18" s="68" t="s">
        <v>54</v>
      </c>
      <c r="AJ18" s="68" t="s">
        <v>54</v>
      </c>
      <c r="AK18" s="68" t="str" cm="1">
        <f t="array" ref="AK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 s="69" t="s">
        <v>58</v>
      </c>
      <c r="AM18" s="69"/>
    </row>
    <row r="19" spans="1:39" x14ac:dyDescent="0.3">
      <c r="A19" s="68">
        <v>163</v>
      </c>
      <c r="B19" s="68" t="s">
        <v>1094</v>
      </c>
      <c r="C19" s="69">
        <v>29901</v>
      </c>
      <c r="D19" s="68" t="s">
        <v>72</v>
      </c>
      <c r="E19" s="71">
        <v>12022020163</v>
      </c>
      <c r="F19" s="68">
        <v>376158</v>
      </c>
      <c r="G19" s="68" t="s">
        <v>42</v>
      </c>
      <c r="H19" s="68"/>
      <c r="I19" s="68" t="s">
        <v>1096</v>
      </c>
      <c r="J19" s="68" t="s">
        <v>1097</v>
      </c>
      <c r="K19" s="70" t="s">
        <v>1098</v>
      </c>
      <c r="L19" s="68" t="s">
        <v>1092</v>
      </c>
      <c r="M19" s="68" t="s">
        <v>1087</v>
      </c>
      <c r="N19" s="71">
        <v>5581992254952</v>
      </c>
      <c r="O19" s="71" t="s">
        <v>106</v>
      </c>
      <c r="P19" s="71" t="s">
        <v>42</v>
      </c>
      <c r="Q19" s="68" t="s">
        <v>66</v>
      </c>
      <c r="R19" s="68" t="str" cm="1">
        <f t="array" ref="R19">_xlfn.IFS(BaseClientes[[#This Row],[tipoDeCliente]]="ADVISOR","ADVISOR",BaseClientes[[#This Row],[tipoDeCliente]]="FAMILIA","RETENCAO",BaseClientes[[#This Row],[tipoDeCliente]]="RETENCAO","RETENCAO",BaseClientes[[#This Row],[tipoDeCliente]]="NORMAL","CONSULTORIA",BaseClientes[[#This Row],[tipoDeCliente]]="HIBRIDO","CONSULTORIA")</f>
        <v>CONSULTORIA</v>
      </c>
      <c r="S19" s="68" t="s">
        <v>49</v>
      </c>
      <c r="T19" s="68" t="s">
        <v>50</v>
      </c>
      <c r="U19" s="68" t="s">
        <v>1093</v>
      </c>
      <c r="V19" s="71">
        <v>5581993912763</v>
      </c>
      <c r="W19" s="69">
        <v>43873</v>
      </c>
      <c r="X19" s="69">
        <v>43873</v>
      </c>
      <c r="Y19" s="68" t="s">
        <v>1092</v>
      </c>
      <c r="Z19" s="68" t="s">
        <v>1092</v>
      </c>
      <c r="AA19" s="68" t="s">
        <v>1087</v>
      </c>
      <c r="AB19" s="68" t="s">
        <v>3893</v>
      </c>
      <c r="AC19" s="68" t="s">
        <v>53</v>
      </c>
      <c r="AD19" s="68" t="s">
        <v>54</v>
      </c>
      <c r="AE19" s="68" t="s">
        <v>176</v>
      </c>
      <c r="AF19" s="72">
        <v>1</v>
      </c>
      <c r="AG19" s="68">
        <v>1</v>
      </c>
      <c r="AH19" s="68" t="s">
        <v>54</v>
      </c>
      <c r="AI19" s="68" t="s">
        <v>54</v>
      </c>
      <c r="AJ19" s="68" t="s">
        <v>54</v>
      </c>
      <c r="AK19" s="68" t="str" cm="1">
        <f t="array" ref="AK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 s="69" t="s">
        <v>58</v>
      </c>
      <c r="AM19" s="69"/>
    </row>
    <row r="20" spans="1:39" hidden="1" x14ac:dyDescent="0.3">
      <c r="A20" s="68">
        <v>36</v>
      </c>
      <c r="B20" s="68" t="s">
        <v>260</v>
      </c>
      <c r="C20" s="69">
        <v>35815</v>
      </c>
      <c r="D20" s="68" t="s">
        <v>40</v>
      </c>
      <c r="E20" s="71">
        <v>103202036</v>
      </c>
      <c r="F20" s="68">
        <v>2963651</v>
      </c>
      <c r="G20" s="68" t="s">
        <v>42</v>
      </c>
      <c r="H20" s="68"/>
      <c r="I20" s="68"/>
      <c r="J20" s="68" t="s">
        <v>262</v>
      </c>
      <c r="K20" s="70" t="s">
        <v>263</v>
      </c>
      <c r="L20" s="68" t="s">
        <v>264</v>
      </c>
      <c r="M20" s="68" t="s">
        <v>260</v>
      </c>
      <c r="N20" s="71">
        <v>5581999734730</v>
      </c>
      <c r="O20" s="71" t="s">
        <v>47</v>
      </c>
      <c r="P20" s="71" t="s">
        <v>42</v>
      </c>
      <c r="Q20" s="68" t="s">
        <v>264</v>
      </c>
      <c r="R20" s="68" t="str" cm="1">
        <f t="array" ref="R20">_xlfn.IFS(BaseClientes[[#This Row],[tipoDeCliente]]="ADVISOR","ADVISOR",BaseClientes[[#This Row],[tipoDeCliente]]="FAMILIA","RETENCAO",BaseClientes[[#This Row],[tipoDeCliente]]="RETENCAO","RETENCAO",BaseClientes[[#This Row],[tipoDeCliente]]="NORMAL","CONSULTORIA",BaseClientes[[#This Row],[tipoDeCliente]]="HIBRIDO","CONSULTORIA")</f>
        <v>CONSULTORIA</v>
      </c>
      <c r="S20" s="68" t="s">
        <v>49</v>
      </c>
      <c r="T20" s="68" t="s">
        <v>50</v>
      </c>
      <c r="U20" s="68" t="s">
        <v>265</v>
      </c>
      <c r="V20" s="71">
        <v>5581999734730</v>
      </c>
      <c r="W20" s="69">
        <v>43891</v>
      </c>
      <c r="X20" s="69">
        <v>43891</v>
      </c>
      <c r="Y20" s="68" t="s">
        <v>266</v>
      </c>
      <c r="Z20" s="68" t="s">
        <v>266</v>
      </c>
      <c r="AA20" s="68" t="s">
        <v>260</v>
      </c>
      <c r="AB20" s="68" t="s">
        <v>3912</v>
      </c>
      <c r="AC20" s="68" t="s">
        <v>140</v>
      </c>
      <c r="AD20" s="68" t="s">
        <v>56</v>
      </c>
      <c r="AE20" s="68" t="s">
        <v>55</v>
      </c>
      <c r="AF20" s="72">
        <v>1</v>
      </c>
      <c r="AG20" s="68" t="s">
        <v>42</v>
      </c>
      <c r="AH20" s="68" t="s">
        <v>56</v>
      </c>
      <c r="AI20" s="68" t="s">
        <v>56</v>
      </c>
      <c r="AJ20" s="68" t="s">
        <v>56</v>
      </c>
      <c r="AK20" s="68" t="str" cm="1">
        <f t="array" ref="AK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 s="69" t="s">
        <v>69</v>
      </c>
      <c r="AM20" s="69">
        <v>45120</v>
      </c>
    </row>
    <row r="21" spans="1:39" x14ac:dyDescent="0.3">
      <c r="A21" s="68">
        <v>147</v>
      </c>
      <c r="B21" s="68" t="s">
        <v>1003</v>
      </c>
      <c r="C21" s="69">
        <v>29520</v>
      </c>
      <c r="D21" s="68" t="s">
        <v>72</v>
      </c>
      <c r="E21" s="71">
        <v>5052020147</v>
      </c>
      <c r="F21" s="68">
        <v>477269</v>
      </c>
      <c r="G21" s="1">
        <v>4444625</v>
      </c>
      <c r="H21" s="68"/>
      <c r="I21" s="68" t="s">
        <v>1005</v>
      </c>
      <c r="J21" s="68" t="s">
        <v>1006</v>
      </c>
      <c r="K21" s="105" t="s">
        <v>1007</v>
      </c>
      <c r="L21" s="68" t="s">
        <v>1008</v>
      </c>
      <c r="M21" s="68" t="s">
        <v>1003</v>
      </c>
      <c r="N21" s="71">
        <v>558198951299</v>
      </c>
      <c r="O21" s="71" t="s">
        <v>106</v>
      </c>
      <c r="P21" s="71" t="s">
        <v>42</v>
      </c>
      <c r="Q21" s="68" t="s">
        <v>66</v>
      </c>
      <c r="R21" s="68" t="str" cm="1">
        <f t="array" ref="R21">_xlfn.IFS(BaseClientes[[#This Row],[tipoDeCliente]]="ADVISOR","ADVISOR",BaseClientes[[#This Row],[tipoDeCliente]]="FAMILIA","RETENCAO",BaseClientes[[#This Row],[tipoDeCliente]]="RETENCAO","RETENCAO",BaseClientes[[#This Row],[tipoDeCliente]]="NORMAL","CONSULTORIA",BaseClientes[[#This Row],[tipoDeCliente]]="HIBRIDO","CONSULTORIA")</f>
        <v>CONSULTORIA</v>
      </c>
      <c r="S21" s="68" t="s">
        <v>1009</v>
      </c>
      <c r="T21" s="68" t="s">
        <v>50</v>
      </c>
      <c r="U21" s="68" t="s">
        <v>1010</v>
      </c>
      <c r="V21" s="71">
        <v>5581992548012</v>
      </c>
      <c r="W21" s="69">
        <v>43956</v>
      </c>
      <c r="X21" s="69">
        <v>43956</v>
      </c>
      <c r="Y21" s="68" t="s">
        <v>1008</v>
      </c>
      <c r="Z21" s="68" t="s">
        <v>1008</v>
      </c>
      <c r="AA21" s="68" t="s">
        <v>1003</v>
      </c>
      <c r="AB21" s="68" t="s">
        <v>3902</v>
      </c>
      <c r="AC21" s="68" t="s">
        <v>140</v>
      </c>
      <c r="AD21" s="68" t="s">
        <v>56</v>
      </c>
      <c r="AE21" s="68" t="s">
        <v>176</v>
      </c>
      <c r="AF21" s="72">
        <v>1</v>
      </c>
      <c r="AG21" s="68">
        <v>1</v>
      </c>
      <c r="AH21" s="68" t="s">
        <v>54</v>
      </c>
      <c r="AI21" s="68" t="s">
        <v>56</v>
      </c>
      <c r="AJ21" s="68" t="s">
        <v>54</v>
      </c>
      <c r="AK21" s="68" t="str" cm="1">
        <f t="array" ref="AK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 s="69" t="s">
        <v>58</v>
      </c>
      <c r="AM21" s="69"/>
    </row>
    <row r="22" spans="1:39" x14ac:dyDescent="0.3">
      <c r="A22" s="68">
        <v>39</v>
      </c>
      <c r="B22" s="68" t="s">
        <v>281</v>
      </c>
      <c r="C22" s="69">
        <v>28663</v>
      </c>
      <c r="D22" s="68" t="s">
        <v>84</v>
      </c>
      <c r="E22" s="71">
        <v>1206202039</v>
      </c>
      <c r="F22" s="68">
        <v>2413979</v>
      </c>
      <c r="G22" s="68">
        <v>4347845</v>
      </c>
      <c r="H22" s="68"/>
      <c r="I22" s="68" t="s">
        <v>283</v>
      </c>
      <c r="J22" s="68" t="s">
        <v>284</v>
      </c>
      <c r="K22" s="105" t="s">
        <v>285</v>
      </c>
      <c r="L22" s="68" t="s">
        <v>286</v>
      </c>
      <c r="M22" s="68" t="s">
        <v>281</v>
      </c>
      <c r="N22" s="71">
        <v>5581981733753</v>
      </c>
      <c r="O22" s="71" t="s">
        <v>47</v>
      </c>
      <c r="P22" s="71" t="s">
        <v>106</v>
      </c>
      <c r="Q22" s="68" t="s">
        <v>66</v>
      </c>
      <c r="R22" s="68" t="str" cm="1">
        <f t="array" ref="R22">_xlfn.IFS(BaseClientes[[#This Row],[tipoDeCliente]]="ADVISOR","ADVISOR",BaseClientes[[#This Row],[tipoDeCliente]]="FAMILIA","RETENCAO",BaseClientes[[#This Row],[tipoDeCliente]]="RETENCAO","RETENCAO",BaseClientes[[#This Row],[tipoDeCliente]]="NORMAL","CONSULTORIA",BaseClientes[[#This Row],[tipoDeCliente]]="HIBRIDO","CONSULTORIA")</f>
        <v>RETENCAO</v>
      </c>
      <c r="S22" s="68" t="s">
        <v>49</v>
      </c>
      <c r="T22" s="68" t="s">
        <v>50</v>
      </c>
      <c r="U22" s="68" t="s">
        <v>287</v>
      </c>
      <c r="V22" s="71">
        <v>5581981733753</v>
      </c>
      <c r="W22" s="69">
        <v>43994</v>
      </c>
      <c r="X22" s="69">
        <v>43994</v>
      </c>
      <c r="Y22" s="68" t="s">
        <v>286</v>
      </c>
      <c r="Z22" s="68" t="s">
        <v>286</v>
      </c>
      <c r="AA22" s="68" t="s">
        <v>281</v>
      </c>
      <c r="AB22" s="68" t="s">
        <v>89</v>
      </c>
      <c r="AC22" s="68" t="s">
        <v>53</v>
      </c>
      <c r="AD22" s="68" t="s">
        <v>56</v>
      </c>
      <c r="AE22" s="68" t="s">
        <v>176</v>
      </c>
      <c r="AF22" s="72">
        <v>1</v>
      </c>
      <c r="AG22" s="68">
        <v>1</v>
      </c>
      <c r="AH22" s="68" t="s">
        <v>54</v>
      </c>
      <c r="AI22" s="68" t="s">
        <v>56</v>
      </c>
      <c r="AJ22" s="68" t="s">
        <v>54</v>
      </c>
      <c r="AK22" s="68" t="str" cm="1">
        <f t="array" ref="AK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 s="69" t="s">
        <v>58</v>
      </c>
      <c r="AM22" s="69"/>
    </row>
    <row r="23" spans="1:39" x14ac:dyDescent="0.3">
      <c r="A23" s="68">
        <v>40</v>
      </c>
      <c r="B23" s="68" t="s">
        <v>288</v>
      </c>
      <c r="C23" s="69">
        <v>33199</v>
      </c>
      <c r="D23" s="68" t="s">
        <v>40</v>
      </c>
      <c r="E23" s="71">
        <v>1206202040</v>
      </c>
      <c r="F23" s="68">
        <v>2588236</v>
      </c>
      <c r="G23" s="68">
        <v>1121657</v>
      </c>
      <c r="H23" s="68" t="s">
        <v>8063</v>
      </c>
      <c r="I23" s="68" t="s">
        <v>291</v>
      </c>
      <c r="J23" s="68" t="s">
        <v>292</v>
      </c>
      <c r="K23" s="70" t="s">
        <v>293</v>
      </c>
      <c r="L23" s="68" t="s">
        <v>294</v>
      </c>
      <c r="M23" s="68" t="s">
        <v>288</v>
      </c>
      <c r="N23" s="71">
        <v>5575999191633</v>
      </c>
      <c r="O23" s="71" t="s">
        <v>106</v>
      </c>
      <c r="P23" s="71" t="s">
        <v>106</v>
      </c>
      <c r="Q23" s="68" t="s">
        <v>66</v>
      </c>
      <c r="R23" s="68" t="str" cm="1">
        <f t="array" ref="R23">_xlfn.IFS(BaseClientes[[#This Row],[tipoDeCliente]]="ADVISOR","ADVISOR",BaseClientes[[#This Row],[tipoDeCliente]]="FAMILIA","RETENCAO",BaseClientes[[#This Row],[tipoDeCliente]]="RETENCAO","RETENCAO",BaseClientes[[#This Row],[tipoDeCliente]]="NORMAL","CONSULTORIA",BaseClientes[[#This Row],[tipoDeCliente]]="HIBRIDO","CONSULTORIA")</f>
        <v>CONSULTORIA</v>
      </c>
      <c r="S23" s="68" t="s">
        <v>295</v>
      </c>
      <c r="T23" s="68" t="s">
        <v>296</v>
      </c>
      <c r="U23" s="68" t="s">
        <v>297</v>
      </c>
      <c r="V23" s="71">
        <v>5575999191633</v>
      </c>
      <c r="W23" s="69">
        <v>43994</v>
      </c>
      <c r="X23" s="69">
        <v>43994</v>
      </c>
      <c r="Y23" s="68" t="s">
        <v>294</v>
      </c>
      <c r="Z23" s="68" t="s">
        <v>294</v>
      </c>
      <c r="AA23" s="68" t="s">
        <v>288</v>
      </c>
      <c r="AB23" s="68" t="s">
        <v>3902</v>
      </c>
      <c r="AC23" s="68" t="s">
        <v>140</v>
      </c>
      <c r="AD23" s="68" t="s">
        <v>56</v>
      </c>
      <c r="AE23" s="68" t="s">
        <v>176</v>
      </c>
      <c r="AF23" s="72">
        <v>1</v>
      </c>
      <c r="AG23" s="68">
        <v>1</v>
      </c>
      <c r="AH23" s="68" t="s">
        <v>54</v>
      </c>
      <c r="AI23" s="68" t="s">
        <v>56</v>
      </c>
      <c r="AJ23" s="68" t="s">
        <v>54</v>
      </c>
      <c r="AK23" s="68" t="str" cm="1">
        <f t="array" ref="AK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 s="69" t="s">
        <v>58</v>
      </c>
      <c r="AM23" s="69"/>
    </row>
    <row r="24" spans="1:39" hidden="1" x14ac:dyDescent="0.3">
      <c r="A24" s="68">
        <v>41</v>
      </c>
      <c r="B24" s="68" t="s">
        <v>298</v>
      </c>
      <c r="C24" s="69">
        <v>33497</v>
      </c>
      <c r="D24" s="68" t="s">
        <v>40</v>
      </c>
      <c r="E24" s="71">
        <v>1407202041</v>
      </c>
      <c r="F24" s="68">
        <v>4739508</v>
      </c>
      <c r="G24" s="68" t="s">
        <v>42</v>
      </c>
      <c r="H24" s="68"/>
      <c r="I24" s="68"/>
      <c r="J24" s="68" t="s">
        <v>300</v>
      </c>
      <c r="K24" s="70" t="s">
        <v>301</v>
      </c>
      <c r="L24" s="68" t="s">
        <v>302</v>
      </c>
      <c r="M24" s="68" t="s">
        <v>303</v>
      </c>
      <c r="N24" s="71">
        <v>5581995019674</v>
      </c>
      <c r="O24" s="71" t="s">
        <v>65</v>
      </c>
      <c r="P24" s="71" t="s">
        <v>42</v>
      </c>
      <c r="Q24" s="68" t="s">
        <v>304</v>
      </c>
      <c r="R24" s="68" t="str" cm="1">
        <f t="array" ref="R24">_xlfn.IFS(BaseClientes[[#This Row],[tipoDeCliente]]="ADVISOR","ADVISOR",BaseClientes[[#This Row],[tipoDeCliente]]="FAMILIA","RETENCAO",BaseClientes[[#This Row],[tipoDeCliente]]="RETENCAO","RETENCAO",BaseClientes[[#This Row],[tipoDeCliente]]="NORMAL","CONSULTORIA",BaseClientes[[#This Row],[tipoDeCliente]]="HIBRIDO","CONSULTORIA")</f>
        <v>CONSULTORIA</v>
      </c>
      <c r="S24" s="68" t="s">
        <v>49</v>
      </c>
      <c r="T24" s="68" t="s">
        <v>50</v>
      </c>
      <c r="U24" s="68" t="s">
        <v>305</v>
      </c>
      <c r="V24" s="71">
        <v>5581997659334</v>
      </c>
      <c r="W24" s="69">
        <v>44026</v>
      </c>
      <c r="X24" s="69">
        <v>44026</v>
      </c>
      <c r="Y24" s="68" t="s">
        <v>306</v>
      </c>
      <c r="Z24" s="68" t="s">
        <v>306</v>
      </c>
      <c r="AA24" s="68" t="s">
        <v>303</v>
      </c>
      <c r="AB24" s="68" t="s">
        <v>3894</v>
      </c>
      <c r="AC24" s="68" t="s">
        <v>140</v>
      </c>
      <c r="AD24" s="68" t="s">
        <v>56</v>
      </c>
      <c r="AE24" s="68" t="s">
        <v>176</v>
      </c>
      <c r="AF24" s="72">
        <v>1</v>
      </c>
      <c r="AG24" s="68" t="s">
        <v>187</v>
      </c>
      <c r="AH24" s="68" t="s">
        <v>56</v>
      </c>
      <c r="AI24" s="68" t="s">
        <v>56</v>
      </c>
      <c r="AJ24" s="68" t="s">
        <v>56</v>
      </c>
      <c r="AK24" s="68" t="str" cm="1">
        <f t="array" ref="AK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 s="69" t="s">
        <v>69</v>
      </c>
      <c r="AM24" s="69">
        <v>44991</v>
      </c>
    </row>
    <row r="25" spans="1:39" hidden="1" x14ac:dyDescent="0.3">
      <c r="A25" s="68">
        <v>42</v>
      </c>
      <c r="B25" s="68" t="s">
        <v>307</v>
      </c>
      <c r="C25" s="69">
        <v>23886</v>
      </c>
      <c r="D25" s="68" t="s">
        <v>40</v>
      </c>
      <c r="E25" s="71">
        <v>1407202042</v>
      </c>
      <c r="F25" s="68">
        <v>4385403</v>
      </c>
      <c r="G25" s="68" t="s">
        <v>42</v>
      </c>
      <c r="H25" s="68"/>
      <c r="I25" s="68"/>
      <c r="J25" s="68" t="s">
        <v>300</v>
      </c>
      <c r="K25" s="70" t="s">
        <v>301</v>
      </c>
      <c r="L25" s="68" t="s">
        <v>309</v>
      </c>
      <c r="M25" s="68" t="s">
        <v>303</v>
      </c>
      <c r="N25" s="71">
        <v>5581995019674</v>
      </c>
      <c r="O25" s="71" t="s">
        <v>65</v>
      </c>
      <c r="P25" s="71" t="s">
        <v>42</v>
      </c>
      <c r="Q25" s="68" t="s">
        <v>304</v>
      </c>
      <c r="R25" s="68" t="str" cm="1">
        <f t="array" ref="R25">_xlfn.IFS(BaseClientes[[#This Row],[tipoDeCliente]]="ADVISOR","ADVISOR",BaseClientes[[#This Row],[tipoDeCliente]]="FAMILIA","RETENCAO",BaseClientes[[#This Row],[tipoDeCliente]]="RETENCAO","RETENCAO",BaseClientes[[#This Row],[tipoDeCliente]]="NORMAL","CONSULTORIA",BaseClientes[[#This Row],[tipoDeCliente]]="HIBRIDO","CONSULTORIA")</f>
        <v>CONSULTORIA</v>
      </c>
      <c r="S25" s="68" t="s">
        <v>49</v>
      </c>
      <c r="T25" s="68" t="s">
        <v>50</v>
      </c>
      <c r="U25" s="68" t="s">
        <v>305</v>
      </c>
      <c r="V25" s="71">
        <v>5581995019674</v>
      </c>
      <c r="W25" s="69">
        <v>44026</v>
      </c>
      <c r="X25" s="69">
        <v>44026</v>
      </c>
      <c r="Y25" s="68" t="s">
        <v>306</v>
      </c>
      <c r="Z25" s="68" t="s">
        <v>306</v>
      </c>
      <c r="AA25" s="68" t="s">
        <v>303</v>
      </c>
      <c r="AB25" s="68" t="s">
        <v>3894</v>
      </c>
      <c r="AC25" s="68" t="s">
        <v>53</v>
      </c>
      <c r="AD25" s="68" t="s">
        <v>56</v>
      </c>
      <c r="AE25" s="68" t="s">
        <v>176</v>
      </c>
      <c r="AF25" s="72">
        <v>1</v>
      </c>
      <c r="AG25" s="68" t="s">
        <v>187</v>
      </c>
      <c r="AH25" s="68" t="s">
        <v>56</v>
      </c>
      <c r="AI25" s="68" t="s">
        <v>56</v>
      </c>
      <c r="AJ25" s="68" t="s">
        <v>56</v>
      </c>
      <c r="AK25" s="68" t="str" cm="1">
        <f t="array" ref="AK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 s="69" t="s">
        <v>69</v>
      </c>
      <c r="AM25" s="69">
        <v>44991</v>
      </c>
    </row>
    <row r="26" spans="1:39" hidden="1" x14ac:dyDescent="0.3">
      <c r="A26" s="68">
        <v>37</v>
      </c>
      <c r="B26" s="68" t="s">
        <v>267</v>
      </c>
      <c r="C26" s="69">
        <v>14479</v>
      </c>
      <c r="D26" s="68" t="s">
        <v>40</v>
      </c>
      <c r="E26" s="71">
        <v>2707202037</v>
      </c>
      <c r="F26" s="68">
        <v>4294361</v>
      </c>
      <c r="G26" s="68" t="s">
        <v>42</v>
      </c>
      <c r="H26" s="68"/>
      <c r="I26" s="68" t="s">
        <v>269</v>
      </c>
      <c r="J26" s="68" t="s">
        <v>270</v>
      </c>
      <c r="K26" s="70" t="s">
        <v>57</v>
      </c>
      <c r="L26" s="68" t="s">
        <v>272</v>
      </c>
      <c r="M26" s="68" t="s">
        <v>267</v>
      </c>
      <c r="N26" s="71">
        <v>5581996017008</v>
      </c>
      <c r="O26" s="71" t="s">
        <v>65</v>
      </c>
      <c r="P26" s="71" t="s">
        <v>42</v>
      </c>
      <c r="Q26" s="68" t="s">
        <v>264</v>
      </c>
      <c r="R26" s="68" t="str" cm="1">
        <f t="array" ref="R26">_xlfn.IFS(BaseClientes[[#This Row],[tipoDeCliente]]="ADVISOR","ADVISOR",BaseClientes[[#This Row],[tipoDeCliente]]="FAMILIA","RETENCAO",BaseClientes[[#This Row],[tipoDeCliente]]="RETENCAO","RETENCAO",BaseClientes[[#This Row],[tipoDeCliente]]="NORMAL","CONSULTORIA",BaseClientes[[#This Row],[tipoDeCliente]]="HIBRIDO","CONSULTORIA")</f>
        <v>CONSULTORIA</v>
      </c>
      <c r="S26" s="68" t="s">
        <v>49</v>
      </c>
      <c r="T26" s="68" t="s">
        <v>50</v>
      </c>
      <c r="U26" s="68" t="s">
        <v>273</v>
      </c>
      <c r="V26" s="71">
        <v>5581996017080</v>
      </c>
      <c r="W26" s="69">
        <v>44039</v>
      </c>
      <c r="X26" s="69">
        <v>44039</v>
      </c>
      <c r="Y26" s="68" t="s">
        <v>272</v>
      </c>
      <c r="Z26" s="68" t="s">
        <v>272</v>
      </c>
      <c r="AA26" s="68" t="s">
        <v>267</v>
      </c>
      <c r="AB26" s="68" t="s">
        <v>3893</v>
      </c>
      <c r="AC26" s="68" t="s">
        <v>53</v>
      </c>
      <c r="AD26" s="68" t="s">
        <v>56</v>
      </c>
      <c r="AE26" s="68" t="s">
        <v>176</v>
      </c>
      <c r="AF26" s="72">
        <v>0</v>
      </c>
      <c r="AG26" s="68" t="s">
        <v>187</v>
      </c>
      <c r="AH26" s="68" t="s">
        <v>54</v>
      </c>
      <c r="AI26" s="68" t="s">
        <v>56</v>
      </c>
      <c r="AJ26" s="68" t="s">
        <v>54</v>
      </c>
      <c r="AK26" s="68" t="str" cm="1">
        <f t="array" ref="AK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 s="69" t="s">
        <v>69</v>
      </c>
      <c r="AM26" s="69">
        <v>45069</v>
      </c>
    </row>
    <row r="27" spans="1:39" hidden="1" x14ac:dyDescent="0.3">
      <c r="A27" s="68">
        <v>43</v>
      </c>
      <c r="B27" s="68" t="s">
        <v>310</v>
      </c>
      <c r="C27" s="69">
        <v>36234</v>
      </c>
      <c r="D27" s="68" t="s">
        <v>40</v>
      </c>
      <c r="E27" s="71">
        <v>108202043</v>
      </c>
      <c r="F27" s="68">
        <v>4449351</v>
      </c>
      <c r="G27" s="68">
        <v>1150689</v>
      </c>
      <c r="H27" s="68"/>
      <c r="I27" s="68"/>
      <c r="J27" s="68" t="s">
        <v>313</v>
      </c>
      <c r="K27" s="70" t="s">
        <v>314</v>
      </c>
      <c r="L27" s="68" t="s">
        <v>315</v>
      </c>
      <c r="M27" s="68" t="s">
        <v>310</v>
      </c>
      <c r="N27" s="71">
        <v>5581985239337</v>
      </c>
      <c r="O27" s="71" t="s">
        <v>65</v>
      </c>
      <c r="P27" s="71" t="s">
        <v>65</v>
      </c>
      <c r="Q27" s="68" t="s">
        <v>316</v>
      </c>
      <c r="R27" s="68" t="str" cm="1">
        <f t="array" ref="R27">_xlfn.IFS(BaseClientes[[#This Row],[tipoDeCliente]]="ADVISOR","ADVISOR",BaseClientes[[#This Row],[tipoDeCliente]]="FAMILIA","RETENCAO",BaseClientes[[#This Row],[tipoDeCliente]]="RETENCAO","RETENCAO",BaseClientes[[#This Row],[tipoDeCliente]]="NORMAL","CONSULTORIA",BaseClientes[[#This Row],[tipoDeCliente]]="HIBRIDO","CONSULTORIA")</f>
        <v>CONSULTORIA</v>
      </c>
      <c r="S27" s="68" t="s">
        <v>317</v>
      </c>
      <c r="T27" s="68" t="s">
        <v>50</v>
      </c>
      <c r="U27" s="68" t="s">
        <v>318</v>
      </c>
      <c r="V27" s="71">
        <v>5581985239337</v>
      </c>
      <c r="W27" s="69">
        <v>44044</v>
      </c>
      <c r="X27" s="69">
        <v>44044</v>
      </c>
      <c r="Y27" s="68" t="s">
        <v>316</v>
      </c>
      <c r="Z27" s="68" t="s">
        <v>319</v>
      </c>
      <c r="AA27" s="68" t="s">
        <v>310</v>
      </c>
      <c r="AB27" s="68" t="s">
        <v>3894</v>
      </c>
      <c r="AC27" s="68" t="s">
        <v>140</v>
      </c>
      <c r="AD27" s="68" t="s">
        <v>56</v>
      </c>
      <c r="AE27" s="68" t="s">
        <v>55</v>
      </c>
      <c r="AF27" s="72">
        <v>1</v>
      </c>
      <c r="AG27" s="68"/>
      <c r="AH27" s="68" t="s">
        <v>56</v>
      </c>
      <c r="AI27" s="68" t="s">
        <v>56</v>
      </c>
      <c r="AJ27" s="68" t="s">
        <v>56</v>
      </c>
      <c r="AK27" s="68" t="str" cm="1">
        <f t="array" ref="AK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 s="69" t="s">
        <v>69</v>
      </c>
      <c r="AM27" s="69"/>
    </row>
    <row r="28" spans="1:39" x14ac:dyDescent="0.3">
      <c r="A28" s="68">
        <v>45</v>
      </c>
      <c r="B28" s="68" t="s">
        <v>328</v>
      </c>
      <c r="C28" s="69">
        <v>23360</v>
      </c>
      <c r="D28" s="68" t="s">
        <v>40</v>
      </c>
      <c r="E28" s="71">
        <v>308202045</v>
      </c>
      <c r="F28" s="68">
        <v>363384</v>
      </c>
      <c r="G28" s="68" t="s">
        <v>42</v>
      </c>
      <c r="H28" s="68"/>
      <c r="I28" s="68" t="s">
        <v>330</v>
      </c>
      <c r="J28" s="68" t="s">
        <v>331</v>
      </c>
      <c r="K28" s="70" t="s">
        <v>332</v>
      </c>
      <c r="L28" s="68" t="s">
        <v>333</v>
      </c>
      <c r="M28" s="68" t="s">
        <v>334</v>
      </c>
      <c r="N28" s="71">
        <v>5584991481152</v>
      </c>
      <c r="O28" s="71" t="s">
        <v>65</v>
      </c>
      <c r="P28" s="71" t="s">
        <v>42</v>
      </c>
      <c r="Q28" s="68" t="s">
        <v>66</v>
      </c>
      <c r="R28" s="68" t="str" cm="1">
        <f t="array" ref="R28">_xlfn.IFS(BaseClientes[[#This Row],[tipoDeCliente]]="ADVISOR","ADVISOR",BaseClientes[[#This Row],[tipoDeCliente]]="FAMILIA","RETENCAO",BaseClientes[[#This Row],[tipoDeCliente]]="RETENCAO","RETENCAO",BaseClientes[[#This Row],[tipoDeCliente]]="NORMAL","CONSULTORIA",BaseClientes[[#This Row],[tipoDeCliente]]="HIBRIDO","CONSULTORIA")</f>
        <v>CONSULTORIA</v>
      </c>
      <c r="S28" s="68" t="s">
        <v>335</v>
      </c>
      <c r="T28" s="68" t="s">
        <v>336</v>
      </c>
      <c r="U28" s="68" t="s">
        <v>337</v>
      </c>
      <c r="V28" s="71">
        <v>5584987142610</v>
      </c>
      <c r="W28" s="69">
        <v>44046</v>
      </c>
      <c r="X28" s="69">
        <v>44046</v>
      </c>
      <c r="Y28" s="68" t="s">
        <v>333</v>
      </c>
      <c r="Z28" s="68" t="s">
        <v>333</v>
      </c>
      <c r="AA28" s="68" t="s">
        <v>334</v>
      </c>
      <c r="AB28" s="68" t="s">
        <v>3920</v>
      </c>
      <c r="AC28" s="68" t="s">
        <v>140</v>
      </c>
      <c r="AD28" s="68" t="s">
        <v>54</v>
      </c>
      <c r="AE28" s="68" t="s">
        <v>176</v>
      </c>
      <c r="AF28" s="72">
        <v>1</v>
      </c>
      <c r="AG28" s="68">
        <v>1</v>
      </c>
      <c r="AH28" s="68" t="s">
        <v>54</v>
      </c>
      <c r="AI28" s="68" t="s">
        <v>54</v>
      </c>
      <c r="AJ28" s="68" t="s">
        <v>54</v>
      </c>
      <c r="AK28" s="68" t="str" cm="1">
        <f t="array" ref="AK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 s="69" t="s">
        <v>58</v>
      </c>
      <c r="AM28" s="69"/>
    </row>
    <row r="29" spans="1:39" x14ac:dyDescent="0.3">
      <c r="A29" s="68">
        <v>46</v>
      </c>
      <c r="B29" s="68" t="s">
        <v>339</v>
      </c>
      <c r="C29" s="69"/>
      <c r="D29" s="68" t="s">
        <v>84</v>
      </c>
      <c r="E29" s="71">
        <v>308202046</v>
      </c>
      <c r="F29" s="68">
        <v>4030101</v>
      </c>
      <c r="G29" s="68" t="s">
        <v>42</v>
      </c>
      <c r="H29" s="68"/>
      <c r="I29" s="68" t="s">
        <v>341</v>
      </c>
      <c r="J29" s="68" t="s">
        <v>342</v>
      </c>
      <c r="K29" s="70" t="s">
        <v>348</v>
      </c>
      <c r="L29" s="68" t="s">
        <v>333</v>
      </c>
      <c r="M29" s="68" t="s">
        <v>334</v>
      </c>
      <c r="N29" s="71">
        <v>5584991481152</v>
      </c>
      <c r="O29" s="71" t="s">
        <v>65</v>
      </c>
      <c r="P29" s="71" t="s">
        <v>42</v>
      </c>
      <c r="Q29" s="68" t="s">
        <v>66</v>
      </c>
      <c r="R29" s="68" t="str" cm="1">
        <f t="array" ref="R29">_xlfn.IFS(BaseClientes[[#This Row],[tipoDeCliente]]="ADVISOR","ADVISOR",BaseClientes[[#This Row],[tipoDeCliente]]="FAMILIA","RETENCAO",BaseClientes[[#This Row],[tipoDeCliente]]="RETENCAO","RETENCAO",BaseClientes[[#This Row],[tipoDeCliente]]="NORMAL","CONSULTORIA",BaseClientes[[#This Row],[tipoDeCliente]]="HIBRIDO","CONSULTORIA")</f>
        <v>CONSULTORIA</v>
      </c>
      <c r="S29" s="68" t="s">
        <v>335</v>
      </c>
      <c r="T29" s="68" t="s">
        <v>336</v>
      </c>
      <c r="U29" s="68" t="s">
        <v>337</v>
      </c>
      <c r="V29" s="71"/>
      <c r="W29" s="69">
        <v>44046</v>
      </c>
      <c r="X29" s="69">
        <v>44046</v>
      </c>
      <c r="Y29" s="68" t="s">
        <v>333</v>
      </c>
      <c r="Z29" s="68" t="s">
        <v>333</v>
      </c>
      <c r="AA29" s="68" t="s">
        <v>334</v>
      </c>
      <c r="AB29" s="68" t="s">
        <v>89</v>
      </c>
      <c r="AC29" s="68" t="s">
        <v>53</v>
      </c>
      <c r="AD29" s="68" t="s">
        <v>56</v>
      </c>
      <c r="AE29" s="68" t="s">
        <v>176</v>
      </c>
      <c r="AF29" s="72">
        <v>1</v>
      </c>
      <c r="AG29" s="68">
        <v>1</v>
      </c>
      <c r="AH29" s="68" t="s">
        <v>54</v>
      </c>
      <c r="AI29" s="68" t="s">
        <v>54</v>
      </c>
      <c r="AJ29" s="68" t="s">
        <v>54</v>
      </c>
      <c r="AK29" s="68" t="str" cm="1">
        <f t="array" ref="AK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 s="69" t="s">
        <v>58</v>
      </c>
      <c r="AM29" s="69"/>
    </row>
    <row r="30" spans="1:39" x14ac:dyDescent="0.3">
      <c r="A30" s="68">
        <v>47</v>
      </c>
      <c r="B30" s="68" t="s">
        <v>334</v>
      </c>
      <c r="C30" s="69">
        <v>32041</v>
      </c>
      <c r="D30" s="68" t="s">
        <v>40</v>
      </c>
      <c r="E30" s="71">
        <v>308202047</v>
      </c>
      <c r="F30" s="68">
        <v>301471</v>
      </c>
      <c r="G30" s="68">
        <v>5703202</v>
      </c>
      <c r="H30" s="68" t="s">
        <v>3925</v>
      </c>
      <c r="I30" s="68" t="s">
        <v>346</v>
      </c>
      <c r="J30" s="68" t="s">
        <v>347</v>
      </c>
      <c r="K30" s="105" t="s">
        <v>348</v>
      </c>
      <c r="L30" s="68" t="s">
        <v>333</v>
      </c>
      <c r="M30" s="68" t="s">
        <v>334</v>
      </c>
      <c r="N30" s="71">
        <v>5584991481152</v>
      </c>
      <c r="O30" s="71" t="s">
        <v>106</v>
      </c>
      <c r="P30" s="71" t="s">
        <v>65</v>
      </c>
      <c r="Q30" s="68" t="s">
        <v>66</v>
      </c>
      <c r="R30" s="68" t="str" cm="1">
        <f t="array" ref="R30">_xlfn.IFS(BaseClientes[[#This Row],[tipoDeCliente]]="ADVISOR","ADVISOR",BaseClientes[[#This Row],[tipoDeCliente]]="FAMILIA","RETENCAO",BaseClientes[[#This Row],[tipoDeCliente]]="RETENCAO","RETENCAO",BaseClientes[[#This Row],[tipoDeCliente]]="NORMAL","CONSULTORIA",BaseClientes[[#This Row],[tipoDeCliente]]="HIBRIDO","CONSULTORIA")</f>
        <v>CONSULTORIA</v>
      </c>
      <c r="S30" s="68" t="s">
        <v>349</v>
      </c>
      <c r="T30" s="68" t="s">
        <v>336</v>
      </c>
      <c r="U30" s="68" t="s">
        <v>350</v>
      </c>
      <c r="V30" s="71">
        <v>5584991481152</v>
      </c>
      <c r="W30" s="69">
        <v>44046</v>
      </c>
      <c r="X30" s="69">
        <v>44046</v>
      </c>
      <c r="Y30" s="68" t="s">
        <v>333</v>
      </c>
      <c r="Z30" s="68" t="s">
        <v>333</v>
      </c>
      <c r="AA30" s="68" t="s">
        <v>334</v>
      </c>
      <c r="AB30" s="68" t="s">
        <v>3912</v>
      </c>
      <c r="AC30" s="68" t="s">
        <v>53</v>
      </c>
      <c r="AD30" s="68" t="s">
        <v>56</v>
      </c>
      <c r="AE30" s="68" t="s">
        <v>176</v>
      </c>
      <c r="AF30" s="72">
        <v>1</v>
      </c>
      <c r="AG30" s="68">
        <v>1</v>
      </c>
      <c r="AH30" s="68" t="s">
        <v>54</v>
      </c>
      <c r="AI30" s="68" t="s">
        <v>54</v>
      </c>
      <c r="AJ30" s="68" t="s">
        <v>54</v>
      </c>
      <c r="AK30" s="68" t="str" cm="1">
        <f t="array" ref="AK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 s="69" t="s">
        <v>58</v>
      </c>
      <c r="AM30" s="69"/>
    </row>
    <row r="31" spans="1:39" x14ac:dyDescent="0.3">
      <c r="A31" s="68">
        <v>48</v>
      </c>
      <c r="B31" s="68" t="s">
        <v>351</v>
      </c>
      <c r="C31" s="69"/>
      <c r="D31" s="68" t="s">
        <v>84</v>
      </c>
      <c r="E31" s="71">
        <v>308202048</v>
      </c>
      <c r="F31" s="68">
        <v>2731474</v>
      </c>
      <c r="G31" s="68"/>
      <c r="H31" s="68"/>
      <c r="I31" s="68" t="s">
        <v>353</v>
      </c>
      <c r="J31" s="68" t="s">
        <v>354</v>
      </c>
      <c r="K31" s="70" t="s">
        <v>355</v>
      </c>
      <c r="L31" s="68" t="s">
        <v>333</v>
      </c>
      <c r="M31" s="68" t="s">
        <v>334</v>
      </c>
      <c r="N31" s="71">
        <v>5584991481152</v>
      </c>
      <c r="O31" s="71" t="s">
        <v>65</v>
      </c>
      <c r="P31" s="71" t="s">
        <v>42</v>
      </c>
      <c r="Q31" s="68" t="s">
        <v>66</v>
      </c>
      <c r="R31" s="68" t="str" cm="1">
        <f t="array" ref="R31">_xlfn.IFS(BaseClientes[[#This Row],[tipoDeCliente]]="ADVISOR","ADVISOR",BaseClientes[[#This Row],[tipoDeCliente]]="FAMILIA","RETENCAO",BaseClientes[[#This Row],[tipoDeCliente]]="RETENCAO","RETENCAO",BaseClientes[[#This Row],[tipoDeCliente]]="NORMAL","CONSULTORIA",BaseClientes[[#This Row],[tipoDeCliente]]="HIBRIDO","CONSULTORIA")</f>
        <v>CONSULTORIA</v>
      </c>
      <c r="S31" s="68" t="s">
        <v>349</v>
      </c>
      <c r="T31" s="68" t="s">
        <v>336</v>
      </c>
      <c r="U31" s="68" t="s">
        <v>350</v>
      </c>
      <c r="V31" s="71">
        <v>5584991481152</v>
      </c>
      <c r="W31" s="69">
        <v>44046</v>
      </c>
      <c r="X31" s="69">
        <v>44046</v>
      </c>
      <c r="Y31" s="68" t="s">
        <v>333</v>
      </c>
      <c r="Z31" s="68" t="s">
        <v>333</v>
      </c>
      <c r="AA31" s="68" t="s">
        <v>334</v>
      </c>
      <c r="AB31" s="68" t="s">
        <v>89</v>
      </c>
      <c r="AC31" s="68" t="s">
        <v>53</v>
      </c>
      <c r="AD31" s="68" t="s">
        <v>56</v>
      </c>
      <c r="AE31" s="68" t="s">
        <v>176</v>
      </c>
      <c r="AF31" s="72">
        <v>1</v>
      </c>
      <c r="AG31" s="68">
        <v>1</v>
      </c>
      <c r="AH31" s="68" t="s">
        <v>54</v>
      </c>
      <c r="AI31" s="68" t="s">
        <v>54</v>
      </c>
      <c r="AJ31" s="68" t="s">
        <v>54</v>
      </c>
      <c r="AK31" s="68" t="str" cm="1">
        <f t="array" ref="AK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 s="69" t="s">
        <v>58</v>
      </c>
      <c r="AM31" s="69"/>
    </row>
    <row r="32" spans="1:39" hidden="1" x14ac:dyDescent="0.3">
      <c r="A32" s="68">
        <v>50</v>
      </c>
      <c r="B32" s="68" t="s">
        <v>363</v>
      </c>
      <c r="C32" s="69">
        <v>32906</v>
      </c>
      <c r="D32" s="68" t="s">
        <v>40</v>
      </c>
      <c r="E32" s="71">
        <v>409202050</v>
      </c>
      <c r="F32" s="68">
        <v>556194</v>
      </c>
      <c r="G32" s="68">
        <v>5019880</v>
      </c>
      <c r="H32" s="68"/>
      <c r="I32" s="68" t="s">
        <v>366</v>
      </c>
      <c r="J32" s="68" t="s">
        <v>367</v>
      </c>
      <c r="K32" s="70" t="s">
        <v>368</v>
      </c>
      <c r="L32" s="68" t="s">
        <v>369</v>
      </c>
      <c r="M32" s="68" t="s">
        <v>363</v>
      </c>
      <c r="N32" s="71">
        <v>5581988328212</v>
      </c>
      <c r="O32" s="71" t="s">
        <v>106</v>
      </c>
      <c r="P32" s="71" t="s">
        <v>106</v>
      </c>
      <c r="Q32" s="68" t="s">
        <v>66</v>
      </c>
      <c r="R32" s="68" t="str" cm="1">
        <f t="array" ref="R32">_xlfn.IFS(BaseClientes[[#This Row],[tipoDeCliente]]="ADVISOR","ADVISOR",BaseClientes[[#This Row],[tipoDeCliente]]="FAMILIA","RETENCAO",BaseClientes[[#This Row],[tipoDeCliente]]="RETENCAO","RETENCAO",BaseClientes[[#This Row],[tipoDeCliente]]="NORMAL","CONSULTORIA",BaseClientes[[#This Row],[tipoDeCliente]]="HIBRIDO","CONSULTORIA")</f>
        <v>CONSULTORIA</v>
      </c>
      <c r="S32" s="68" t="s">
        <v>2799</v>
      </c>
      <c r="T32" s="68" t="s">
        <v>185</v>
      </c>
      <c r="U32" s="68" t="s">
        <v>370</v>
      </c>
      <c r="V32" s="71">
        <v>5581988328212</v>
      </c>
      <c r="W32" s="69">
        <v>44078</v>
      </c>
      <c r="X32" s="69">
        <v>44078</v>
      </c>
      <c r="Y32" s="68" t="s">
        <v>369</v>
      </c>
      <c r="Z32" s="68" t="s">
        <v>369</v>
      </c>
      <c r="AA32" s="68" t="s">
        <v>363</v>
      </c>
      <c r="AB32" s="68" t="s">
        <v>3902</v>
      </c>
      <c r="AC32" s="68" t="s">
        <v>53</v>
      </c>
      <c r="AD32" s="68" t="s">
        <v>56</v>
      </c>
      <c r="AE32" s="68" t="s">
        <v>176</v>
      </c>
      <c r="AF32" s="72">
        <v>1</v>
      </c>
      <c r="AG32" s="68">
        <v>1</v>
      </c>
      <c r="AH32" s="68" t="s">
        <v>54</v>
      </c>
      <c r="AI32" s="68" t="s">
        <v>56</v>
      </c>
      <c r="AJ32" s="68" t="s">
        <v>54</v>
      </c>
      <c r="AK32" s="68" t="str" cm="1">
        <f t="array" ref="AK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 s="69" t="s">
        <v>69</v>
      </c>
      <c r="AM32" s="69">
        <v>45008</v>
      </c>
    </row>
    <row r="33" spans="1:39" hidden="1" x14ac:dyDescent="0.3">
      <c r="A33" s="68">
        <v>52</v>
      </c>
      <c r="B33" s="68" t="s">
        <v>371</v>
      </c>
      <c r="C33" s="69">
        <v>22636</v>
      </c>
      <c r="D33" s="68" t="s">
        <v>40</v>
      </c>
      <c r="E33" s="71">
        <v>1409202052</v>
      </c>
      <c r="F33" s="68">
        <v>4475984</v>
      </c>
      <c r="G33" s="68" t="s">
        <v>42</v>
      </c>
      <c r="H33" s="68"/>
      <c r="I33" s="68"/>
      <c r="J33" s="68" t="s">
        <v>373</v>
      </c>
      <c r="K33" s="70" t="s">
        <v>374</v>
      </c>
      <c r="L33" s="68" t="s">
        <v>375</v>
      </c>
      <c r="M33" s="68" t="s">
        <v>371</v>
      </c>
      <c r="N33" s="71">
        <v>55819911331916</v>
      </c>
      <c r="O33" s="71" t="s">
        <v>106</v>
      </c>
      <c r="P33" s="71" t="s">
        <v>42</v>
      </c>
      <c r="Q33" s="68" t="s">
        <v>66</v>
      </c>
      <c r="R33" s="68" t="str" cm="1">
        <f t="array" ref="R33">_xlfn.IFS(BaseClientes[[#This Row],[tipoDeCliente]]="ADVISOR","ADVISOR",BaseClientes[[#This Row],[tipoDeCliente]]="FAMILIA","RETENCAO",BaseClientes[[#This Row],[tipoDeCliente]]="RETENCAO","RETENCAO",BaseClientes[[#This Row],[tipoDeCliente]]="NORMAL","CONSULTORIA",BaseClientes[[#This Row],[tipoDeCliente]]="HIBRIDO","CONSULTORIA")</f>
        <v>CONSULTORIA</v>
      </c>
      <c r="S33" s="68" t="s">
        <v>49</v>
      </c>
      <c r="T33" s="68" t="s">
        <v>50</v>
      </c>
      <c r="U33" s="68" t="s">
        <v>376</v>
      </c>
      <c r="V33" s="71">
        <v>55819911331916</v>
      </c>
      <c r="W33" s="69">
        <v>44088</v>
      </c>
      <c r="X33" s="69">
        <v>44088</v>
      </c>
      <c r="Y33" s="68" t="s">
        <v>375</v>
      </c>
      <c r="Z33" s="68" t="s">
        <v>375</v>
      </c>
      <c r="AA33" s="68" t="s">
        <v>371</v>
      </c>
      <c r="AB33" s="68" t="s">
        <v>3894</v>
      </c>
      <c r="AC33" s="68" t="s">
        <v>53</v>
      </c>
      <c r="AD33" s="68" t="s">
        <v>56</v>
      </c>
      <c r="AE33" s="68" t="s">
        <v>176</v>
      </c>
      <c r="AF33" s="72">
        <v>1</v>
      </c>
      <c r="AG33" s="68">
        <v>1</v>
      </c>
      <c r="AH33" s="68" t="s">
        <v>54</v>
      </c>
      <c r="AI33" s="68" t="s">
        <v>56</v>
      </c>
      <c r="AJ33" s="68" t="s">
        <v>54</v>
      </c>
      <c r="AK33" s="68" t="str" cm="1">
        <f t="array" ref="AK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 s="69" t="s">
        <v>69</v>
      </c>
      <c r="AM33" s="69">
        <v>44518</v>
      </c>
    </row>
    <row r="34" spans="1:39" x14ac:dyDescent="0.3">
      <c r="A34" s="68">
        <v>53</v>
      </c>
      <c r="B34" s="68" t="s">
        <v>377</v>
      </c>
      <c r="C34" s="69">
        <v>26073</v>
      </c>
      <c r="D34" s="68" t="s">
        <v>40</v>
      </c>
      <c r="E34" s="71">
        <v>1609202053</v>
      </c>
      <c r="F34" s="68">
        <v>4567963</v>
      </c>
      <c r="G34" s="68" t="s">
        <v>42</v>
      </c>
      <c r="H34" s="68"/>
      <c r="I34" s="68" t="s">
        <v>379</v>
      </c>
      <c r="J34" s="68" t="s">
        <v>380</v>
      </c>
      <c r="K34" s="70" t="s">
        <v>381</v>
      </c>
      <c r="L34" s="68" t="s">
        <v>382</v>
      </c>
      <c r="M34" s="68" t="s">
        <v>377</v>
      </c>
      <c r="N34" s="71">
        <v>5581992397973</v>
      </c>
      <c r="O34" s="71" t="s">
        <v>106</v>
      </c>
      <c r="P34" s="71" t="s">
        <v>42</v>
      </c>
      <c r="Q34" s="68" t="s">
        <v>66</v>
      </c>
      <c r="R34" s="68" t="str" cm="1">
        <f t="array" ref="R34">_xlfn.IFS(BaseClientes[[#This Row],[tipoDeCliente]]="ADVISOR","ADVISOR",BaseClientes[[#This Row],[tipoDeCliente]]="FAMILIA","RETENCAO",BaseClientes[[#This Row],[tipoDeCliente]]="RETENCAO","RETENCAO",BaseClientes[[#This Row],[tipoDeCliente]]="NORMAL","CONSULTORIA",BaseClientes[[#This Row],[tipoDeCliente]]="HIBRIDO","CONSULTORIA")</f>
        <v>CONSULTORIA</v>
      </c>
      <c r="S34" s="68" t="s">
        <v>49</v>
      </c>
      <c r="T34" s="68" t="s">
        <v>50</v>
      </c>
      <c r="U34" s="68" t="s">
        <v>51</v>
      </c>
      <c r="V34" s="71">
        <v>5581992397973</v>
      </c>
      <c r="W34" s="69">
        <v>44090</v>
      </c>
      <c r="X34" s="69">
        <v>44134</v>
      </c>
      <c r="Y34" s="68" t="s">
        <v>382</v>
      </c>
      <c r="Z34" s="68" t="s">
        <v>382</v>
      </c>
      <c r="AA34" s="68" t="s">
        <v>377</v>
      </c>
      <c r="AB34" s="68" t="s">
        <v>3894</v>
      </c>
      <c r="AC34" s="68" t="s">
        <v>53</v>
      </c>
      <c r="AD34" s="68" t="s">
        <v>54</v>
      </c>
      <c r="AE34" s="68" t="s">
        <v>383</v>
      </c>
      <c r="AF34" s="72">
        <v>1</v>
      </c>
      <c r="AG34" s="68">
        <v>1</v>
      </c>
      <c r="AH34" s="68" t="s">
        <v>54</v>
      </c>
      <c r="AI34" s="68" t="s">
        <v>54</v>
      </c>
      <c r="AJ34" s="68" t="s">
        <v>54</v>
      </c>
      <c r="AK34" s="68" t="str" cm="1">
        <f t="array" ref="AK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 s="69" t="s">
        <v>58</v>
      </c>
      <c r="AM34" s="69"/>
    </row>
    <row r="35" spans="1:39" x14ac:dyDescent="0.3">
      <c r="A35" s="68">
        <v>54</v>
      </c>
      <c r="B35" s="68" t="s">
        <v>384</v>
      </c>
      <c r="C35" s="69">
        <v>15255</v>
      </c>
      <c r="D35" s="68" t="s">
        <v>72</v>
      </c>
      <c r="E35" s="71">
        <v>1609202054</v>
      </c>
      <c r="F35" s="68">
        <v>4609878</v>
      </c>
      <c r="G35" s="68" t="s">
        <v>42</v>
      </c>
      <c r="H35" s="68"/>
      <c r="I35" s="68" t="s">
        <v>386</v>
      </c>
      <c r="J35" s="68" t="s">
        <v>387</v>
      </c>
      <c r="K35" s="70" t="s">
        <v>381</v>
      </c>
      <c r="L35" s="68" t="s">
        <v>382</v>
      </c>
      <c r="M35" s="68" t="s">
        <v>377</v>
      </c>
      <c r="N35" s="71">
        <v>5581992397973</v>
      </c>
      <c r="O35" s="71" t="s">
        <v>42</v>
      </c>
      <c r="P35" s="71" t="s">
        <v>42</v>
      </c>
      <c r="Q35" s="68" t="s">
        <v>66</v>
      </c>
      <c r="R35" s="68" t="str" cm="1">
        <f t="array" ref="R35">_xlfn.IFS(BaseClientes[[#This Row],[tipoDeCliente]]="ADVISOR","ADVISOR",BaseClientes[[#This Row],[tipoDeCliente]]="FAMILIA","RETENCAO",BaseClientes[[#This Row],[tipoDeCliente]]="RETENCAO","RETENCAO",BaseClientes[[#This Row],[tipoDeCliente]]="NORMAL","CONSULTORIA",BaseClientes[[#This Row],[tipoDeCliente]]="HIBRIDO","CONSULTORIA")</f>
        <v>CONSULTORIA</v>
      </c>
      <c r="S35" s="68" t="s">
        <v>49</v>
      </c>
      <c r="T35" s="68" t="s">
        <v>50</v>
      </c>
      <c r="U35" s="68" t="s">
        <v>51</v>
      </c>
      <c r="V35" s="71">
        <v>5581992397973</v>
      </c>
      <c r="W35" s="69">
        <v>44090</v>
      </c>
      <c r="X35" s="69">
        <v>44134</v>
      </c>
      <c r="Y35" s="68" t="s">
        <v>382</v>
      </c>
      <c r="Z35" s="68" t="s">
        <v>382</v>
      </c>
      <c r="AA35" s="68" t="s">
        <v>377</v>
      </c>
      <c r="AB35" s="68" t="s">
        <v>3894</v>
      </c>
      <c r="AC35" s="68" t="s">
        <v>53</v>
      </c>
      <c r="AD35" s="68" t="s">
        <v>54</v>
      </c>
      <c r="AE35" s="68" t="s">
        <v>383</v>
      </c>
      <c r="AF35" s="72">
        <v>1</v>
      </c>
      <c r="AG35" s="68">
        <v>1</v>
      </c>
      <c r="AH35" s="68" t="s">
        <v>54</v>
      </c>
      <c r="AI35" s="68" t="s">
        <v>54</v>
      </c>
      <c r="AJ35" s="68" t="s">
        <v>54</v>
      </c>
      <c r="AK35" s="68" t="str" cm="1">
        <f t="array" ref="AK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 s="69" t="s">
        <v>58</v>
      </c>
      <c r="AM35" s="69"/>
    </row>
    <row r="36" spans="1:39" x14ac:dyDescent="0.3">
      <c r="A36" s="68">
        <v>55</v>
      </c>
      <c r="B36" s="68" t="s">
        <v>388</v>
      </c>
      <c r="C36" s="69">
        <v>28810</v>
      </c>
      <c r="D36" s="68" t="s">
        <v>72</v>
      </c>
      <c r="E36" s="71">
        <v>1609202055</v>
      </c>
      <c r="F36" s="68">
        <v>4605009</v>
      </c>
      <c r="G36" s="68" t="s">
        <v>42</v>
      </c>
      <c r="H36" s="68"/>
      <c r="I36" s="68" t="s">
        <v>390</v>
      </c>
      <c r="J36" s="68" t="s">
        <v>391</v>
      </c>
      <c r="K36" s="70" t="s">
        <v>381</v>
      </c>
      <c r="L36" s="68" t="s">
        <v>382</v>
      </c>
      <c r="M36" s="68" t="s">
        <v>377</v>
      </c>
      <c r="N36" s="71">
        <v>5581992397973</v>
      </c>
      <c r="O36" s="71" t="s">
        <v>106</v>
      </c>
      <c r="P36" s="71" t="s">
        <v>42</v>
      </c>
      <c r="Q36" s="68" t="s">
        <v>66</v>
      </c>
      <c r="R36" s="68" t="str" cm="1">
        <f t="array" ref="R36">_xlfn.IFS(BaseClientes[[#This Row],[tipoDeCliente]]="ADVISOR","ADVISOR",BaseClientes[[#This Row],[tipoDeCliente]]="FAMILIA","RETENCAO",BaseClientes[[#This Row],[tipoDeCliente]]="RETENCAO","RETENCAO",BaseClientes[[#This Row],[tipoDeCliente]]="NORMAL","CONSULTORIA",BaseClientes[[#This Row],[tipoDeCliente]]="HIBRIDO","CONSULTORIA")</f>
        <v>RETENCAO</v>
      </c>
      <c r="S36" s="68" t="s">
        <v>49</v>
      </c>
      <c r="T36" s="68" t="s">
        <v>50</v>
      </c>
      <c r="U36" s="68" t="s">
        <v>51</v>
      </c>
      <c r="V36" s="71">
        <v>5581992397973</v>
      </c>
      <c r="W36" s="69">
        <v>44090</v>
      </c>
      <c r="X36" s="69">
        <v>44134</v>
      </c>
      <c r="Y36" s="68" t="s">
        <v>382</v>
      </c>
      <c r="Z36" s="68" t="s">
        <v>382</v>
      </c>
      <c r="AA36" s="68" t="s">
        <v>377</v>
      </c>
      <c r="AB36" s="68" t="s">
        <v>3894</v>
      </c>
      <c r="AC36" s="68" t="s">
        <v>53</v>
      </c>
      <c r="AD36" s="68" t="s">
        <v>54</v>
      </c>
      <c r="AE36" s="68" t="s">
        <v>383</v>
      </c>
      <c r="AF36" s="72">
        <v>0</v>
      </c>
      <c r="AG36" s="68">
        <v>1</v>
      </c>
      <c r="AH36" s="68" t="s">
        <v>54</v>
      </c>
      <c r="AI36" s="68" t="s">
        <v>54</v>
      </c>
      <c r="AJ36" s="68" t="s">
        <v>54</v>
      </c>
      <c r="AK36" s="68" t="str" cm="1">
        <f t="array" ref="AK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 s="69" t="s">
        <v>58</v>
      </c>
      <c r="AM36" s="69"/>
    </row>
    <row r="37" spans="1:39" x14ac:dyDescent="0.3">
      <c r="A37" s="68">
        <v>56</v>
      </c>
      <c r="B37" s="68" t="s">
        <v>392</v>
      </c>
      <c r="C37" s="69"/>
      <c r="D37" s="68" t="s">
        <v>84</v>
      </c>
      <c r="E37" s="71">
        <v>1609202056</v>
      </c>
      <c r="F37" s="68">
        <v>4688245</v>
      </c>
      <c r="G37" s="68" t="s">
        <v>42</v>
      </c>
      <c r="H37" s="68"/>
      <c r="I37" s="68" t="s">
        <v>394</v>
      </c>
      <c r="J37" s="68" t="s">
        <v>395</v>
      </c>
      <c r="K37" s="70" t="s">
        <v>381</v>
      </c>
      <c r="L37" s="68" t="s">
        <v>382</v>
      </c>
      <c r="M37" s="68" t="s">
        <v>377</v>
      </c>
      <c r="N37" s="71">
        <v>5581992397973</v>
      </c>
      <c r="O37" s="71" t="s">
        <v>106</v>
      </c>
      <c r="P37" s="71" t="s">
        <v>42</v>
      </c>
      <c r="Q37" s="68" t="s">
        <v>66</v>
      </c>
      <c r="R37" s="68" t="str" cm="1">
        <f t="array" ref="R37">_xlfn.IFS(BaseClientes[[#This Row],[tipoDeCliente]]="ADVISOR","ADVISOR",BaseClientes[[#This Row],[tipoDeCliente]]="FAMILIA","RETENCAO",BaseClientes[[#This Row],[tipoDeCliente]]="RETENCAO","RETENCAO",BaseClientes[[#This Row],[tipoDeCliente]]="NORMAL","CONSULTORIA",BaseClientes[[#This Row],[tipoDeCliente]]="HIBRIDO","CONSULTORIA")</f>
        <v>RETENCAO</v>
      </c>
      <c r="S37" s="68" t="s">
        <v>49</v>
      </c>
      <c r="T37" s="68" t="s">
        <v>50</v>
      </c>
      <c r="U37" s="68" t="s">
        <v>51</v>
      </c>
      <c r="V37" s="71">
        <v>5581992397973</v>
      </c>
      <c r="W37" s="69">
        <v>44090</v>
      </c>
      <c r="X37" s="69">
        <v>44134</v>
      </c>
      <c r="Y37" s="68" t="s">
        <v>382</v>
      </c>
      <c r="Z37" s="68" t="s">
        <v>382</v>
      </c>
      <c r="AA37" s="68" t="s">
        <v>377</v>
      </c>
      <c r="AB37" s="68" t="s">
        <v>3894</v>
      </c>
      <c r="AC37" s="68" t="s">
        <v>53</v>
      </c>
      <c r="AD37" s="68" t="s">
        <v>54</v>
      </c>
      <c r="AE37" s="68" t="s">
        <v>383</v>
      </c>
      <c r="AF37" s="72">
        <v>0</v>
      </c>
      <c r="AG37" s="68">
        <v>1</v>
      </c>
      <c r="AH37" s="68" t="s">
        <v>54</v>
      </c>
      <c r="AI37" s="68" t="s">
        <v>54</v>
      </c>
      <c r="AJ37" s="68" t="s">
        <v>54</v>
      </c>
      <c r="AK37" s="68" t="str" cm="1">
        <f t="array" ref="AK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 s="69" t="s">
        <v>58</v>
      </c>
      <c r="AM37" s="69"/>
    </row>
    <row r="38" spans="1:39" x14ac:dyDescent="0.3">
      <c r="A38" s="68">
        <v>57</v>
      </c>
      <c r="B38" s="68" t="s">
        <v>396</v>
      </c>
      <c r="C38" s="69"/>
      <c r="D38" s="68" t="s">
        <v>84</v>
      </c>
      <c r="E38" s="71">
        <v>1609202057</v>
      </c>
      <c r="F38" s="68">
        <v>4681655</v>
      </c>
      <c r="G38" s="68">
        <v>5993853</v>
      </c>
      <c r="H38" s="68"/>
      <c r="I38" s="68" t="s">
        <v>398</v>
      </c>
      <c r="J38" s="68" t="s">
        <v>399</v>
      </c>
      <c r="K38" s="70" t="s">
        <v>381</v>
      </c>
      <c r="L38" s="68" t="s">
        <v>382</v>
      </c>
      <c r="M38" s="68" t="s">
        <v>377</v>
      </c>
      <c r="N38" s="71">
        <v>5581992397973</v>
      </c>
      <c r="O38" s="71" t="s">
        <v>65</v>
      </c>
      <c r="P38" s="71" t="s">
        <v>42</v>
      </c>
      <c r="Q38" s="68" t="s">
        <v>66</v>
      </c>
      <c r="R38" s="68" t="str" cm="1">
        <f t="array" ref="R38">_xlfn.IFS(BaseClientes[[#This Row],[tipoDeCliente]]="ADVISOR","ADVISOR",BaseClientes[[#This Row],[tipoDeCliente]]="FAMILIA","RETENCAO",BaseClientes[[#This Row],[tipoDeCliente]]="RETENCAO","RETENCAO",BaseClientes[[#This Row],[tipoDeCliente]]="NORMAL","CONSULTORIA",BaseClientes[[#This Row],[tipoDeCliente]]="HIBRIDO","CONSULTORIA")</f>
        <v>RETENCAO</v>
      </c>
      <c r="S38" s="68" t="s">
        <v>49</v>
      </c>
      <c r="T38" s="68" t="s">
        <v>50</v>
      </c>
      <c r="U38" s="68" t="s">
        <v>51</v>
      </c>
      <c r="V38" s="71">
        <v>5581992397973</v>
      </c>
      <c r="W38" s="69">
        <v>44090</v>
      </c>
      <c r="X38" s="69">
        <v>44134</v>
      </c>
      <c r="Y38" s="68" t="s">
        <v>382</v>
      </c>
      <c r="Z38" s="68" t="s">
        <v>382</v>
      </c>
      <c r="AA38" s="68" t="s">
        <v>377</v>
      </c>
      <c r="AB38" s="68" t="s">
        <v>3894</v>
      </c>
      <c r="AC38" s="68" t="s">
        <v>53</v>
      </c>
      <c r="AD38" s="68" t="s">
        <v>54</v>
      </c>
      <c r="AE38" s="68" t="s">
        <v>383</v>
      </c>
      <c r="AF38" s="72">
        <v>0</v>
      </c>
      <c r="AG38" s="68">
        <v>1</v>
      </c>
      <c r="AH38" s="68" t="s">
        <v>54</v>
      </c>
      <c r="AI38" s="68" t="s">
        <v>54</v>
      </c>
      <c r="AJ38" s="68" t="s">
        <v>54</v>
      </c>
      <c r="AK38" s="68" t="str" cm="1">
        <f t="array" ref="AK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 s="69" t="s">
        <v>58</v>
      </c>
      <c r="AM38" s="69"/>
    </row>
    <row r="39" spans="1:39" x14ac:dyDescent="0.3">
      <c r="A39" s="68">
        <v>243</v>
      </c>
      <c r="B39" s="68" t="s">
        <v>1578</v>
      </c>
      <c r="C39" s="69"/>
      <c r="D39" s="68" t="s">
        <v>84</v>
      </c>
      <c r="E39" s="71">
        <v>16092020243</v>
      </c>
      <c r="F39" s="68"/>
      <c r="G39" s="68"/>
      <c r="H39" s="68"/>
      <c r="I39" s="68" t="s">
        <v>1580</v>
      </c>
      <c r="J39" s="68"/>
      <c r="K39" s="70" t="s">
        <v>381</v>
      </c>
      <c r="L39" s="68" t="s">
        <v>382</v>
      </c>
      <c r="M39" s="68" t="s">
        <v>377</v>
      </c>
      <c r="N39" s="71">
        <v>5581992397973</v>
      </c>
      <c r="O39" s="71" t="s">
        <v>42</v>
      </c>
      <c r="P39" s="71" t="s">
        <v>42</v>
      </c>
      <c r="Q39" s="68" t="s">
        <v>66</v>
      </c>
      <c r="R39" s="68" t="str" cm="1">
        <f t="array" ref="R39">_xlfn.IFS(BaseClientes[[#This Row],[tipoDeCliente]]="ADVISOR","ADVISOR",BaseClientes[[#This Row],[tipoDeCliente]]="FAMILIA","RETENCAO",BaseClientes[[#This Row],[tipoDeCliente]]="RETENCAO","RETENCAO",BaseClientes[[#This Row],[tipoDeCliente]]="NORMAL","CONSULTORIA",BaseClientes[[#This Row],[tipoDeCliente]]="HIBRIDO","CONSULTORIA")</f>
        <v>RETENCAO</v>
      </c>
      <c r="S39" s="68" t="s">
        <v>49</v>
      </c>
      <c r="T39" s="68" t="s">
        <v>50</v>
      </c>
      <c r="U39" s="68" t="s">
        <v>51</v>
      </c>
      <c r="V39" s="71">
        <v>5581992397973</v>
      </c>
      <c r="W39" s="69">
        <v>44090</v>
      </c>
      <c r="X39" s="69">
        <v>44134</v>
      </c>
      <c r="Y39" s="68" t="s">
        <v>382</v>
      </c>
      <c r="Z39" s="68" t="s">
        <v>382</v>
      </c>
      <c r="AA39" s="68" t="s">
        <v>377</v>
      </c>
      <c r="AB39" s="68" t="s">
        <v>3894</v>
      </c>
      <c r="AC39" s="68" t="s">
        <v>53</v>
      </c>
      <c r="AD39" s="68" t="s">
        <v>54</v>
      </c>
      <c r="AE39" s="68" t="s">
        <v>383</v>
      </c>
      <c r="AF39" s="72">
        <v>0</v>
      </c>
      <c r="AG39" s="68">
        <v>1</v>
      </c>
      <c r="AH39" s="68" t="s">
        <v>54</v>
      </c>
      <c r="AI39" s="68" t="s">
        <v>54</v>
      </c>
      <c r="AJ39" s="68" t="s">
        <v>54</v>
      </c>
      <c r="AK39" s="68" t="str" cm="1">
        <f t="array" ref="AK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 s="69" t="s">
        <v>58</v>
      </c>
      <c r="AM39" s="69"/>
    </row>
    <row r="40" spans="1:39" x14ac:dyDescent="0.3">
      <c r="A40" s="68">
        <v>244</v>
      </c>
      <c r="B40" s="68" t="s">
        <v>1581</v>
      </c>
      <c r="C40" s="69"/>
      <c r="D40" s="68" t="s">
        <v>84</v>
      </c>
      <c r="E40" s="71">
        <v>16092020244</v>
      </c>
      <c r="F40" s="68"/>
      <c r="G40" s="68"/>
      <c r="H40" s="68"/>
      <c r="I40" s="68" t="s">
        <v>1583</v>
      </c>
      <c r="J40" s="68"/>
      <c r="K40" s="70" t="s">
        <v>381</v>
      </c>
      <c r="L40" s="68" t="s">
        <v>382</v>
      </c>
      <c r="M40" s="68" t="s">
        <v>377</v>
      </c>
      <c r="N40" s="71">
        <v>5581992397973</v>
      </c>
      <c r="O40" s="71" t="s">
        <v>42</v>
      </c>
      <c r="P40" s="71" t="s">
        <v>42</v>
      </c>
      <c r="Q40" s="68" t="s">
        <v>66</v>
      </c>
      <c r="R40" s="68" t="str" cm="1">
        <f t="array" ref="R40">_xlfn.IFS(BaseClientes[[#This Row],[tipoDeCliente]]="ADVISOR","ADVISOR",BaseClientes[[#This Row],[tipoDeCliente]]="FAMILIA","RETENCAO",BaseClientes[[#This Row],[tipoDeCliente]]="RETENCAO","RETENCAO",BaseClientes[[#This Row],[tipoDeCliente]]="NORMAL","CONSULTORIA",BaseClientes[[#This Row],[tipoDeCliente]]="HIBRIDO","CONSULTORIA")</f>
        <v>CONSULTORIA</v>
      </c>
      <c r="S40" s="68" t="s">
        <v>49</v>
      </c>
      <c r="T40" s="68" t="s">
        <v>50</v>
      </c>
      <c r="U40" s="68" t="s">
        <v>51</v>
      </c>
      <c r="V40" s="71">
        <v>5581992397973</v>
      </c>
      <c r="W40" s="69">
        <v>44090</v>
      </c>
      <c r="X40" s="69">
        <v>44134</v>
      </c>
      <c r="Y40" s="68" t="s">
        <v>382</v>
      </c>
      <c r="Z40" s="68" t="s">
        <v>382</v>
      </c>
      <c r="AA40" s="68" t="s">
        <v>377</v>
      </c>
      <c r="AB40" s="68" t="s">
        <v>3894</v>
      </c>
      <c r="AC40" s="68" t="s">
        <v>53</v>
      </c>
      <c r="AD40" s="68" t="s">
        <v>54</v>
      </c>
      <c r="AE40" s="68" t="s">
        <v>383</v>
      </c>
      <c r="AF40" s="72">
        <v>0</v>
      </c>
      <c r="AG40" s="68">
        <v>1</v>
      </c>
      <c r="AH40" s="68" t="s">
        <v>54</v>
      </c>
      <c r="AI40" s="68" t="s">
        <v>54</v>
      </c>
      <c r="AJ40" s="68" t="s">
        <v>54</v>
      </c>
      <c r="AK40" s="68" t="str" cm="1">
        <f t="array" ref="AK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 s="69" t="s">
        <v>58</v>
      </c>
      <c r="AM40" s="69"/>
    </row>
    <row r="41" spans="1:39" x14ac:dyDescent="0.3">
      <c r="A41" s="68">
        <v>245</v>
      </c>
      <c r="B41" s="68" t="s">
        <v>1584</v>
      </c>
      <c r="C41" s="69"/>
      <c r="D41" s="68" t="s">
        <v>84</v>
      </c>
      <c r="E41" s="71">
        <v>16092020245</v>
      </c>
      <c r="F41" s="68"/>
      <c r="G41" s="68">
        <v>5982287</v>
      </c>
      <c r="H41" s="68"/>
      <c r="I41" s="68" t="s">
        <v>1586</v>
      </c>
      <c r="J41" s="68"/>
      <c r="K41" s="70" t="s">
        <v>381</v>
      </c>
      <c r="L41" s="68" t="s">
        <v>382</v>
      </c>
      <c r="M41" s="68" t="s">
        <v>377</v>
      </c>
      <c r="N41" s="71">
        <v>5581992397973</v>
      </c>
      <c r="O41" s="71" t="s">
        <v>42</v>
      </c>
      <c r="P41" s="71" t="s">
        <v>42</v>
      </c>
      <c r="Q41" s="68" t="s">
        <v>66</v>
      </c>
      <c r="R41" s="68" t="str" cm="1">
        <f t="array" ref="R41">_xlfn.IFS(BaseClientes[[#This Row],[tipoDeCliente]]="ADVISOR","ADVISOR",BaseClientes[[#This Row],[tipoDeCliente]]="FAMILIA","RETENCAO",BaseClientes[[#This Row],[tipoDeCliente]]="RETENCAO","RETENCAO",BaseClientes[[#This Row],[tipoDeCliente]]="NORMAL","CONSULTORIA",BaseClientes[[#This Row],[tipoDeCliente]]="HIBRIDO","CONSULTORIA")</f>
        <v>CONSULTORIA</v>
      </c>
      <c r="S41" s="68" t="s">
        <v>49</v>
      </c>
      <c r="T41" s="68" t="s">
        <v>50</v>
      </c>
      <c r="U41" s="68" t="s">
        <v>51</v>
      </c>
      <c r="V41" s="71">
        <v>5581992397973</v>
      </c>
      <c r="W41" s="69">
        <v>44090</v>
      </c>
      <c r="X41" s="69">
        <v>44134</v>
      </c>
      <c r="Y41" s="68" t="s">
        <v>382</v>
      </c>
      <c r="Z41" s="68" t="s">
        <v>382</v>
      </c>
      <c r="AA41" s="68" t="s">
        <v>377</v>
      </c>
      <c r="AB41" s="68" t="s">
        <v>3894</v>
      </c>
      <c r="AC41" s="68" t="s">
        <v>53</v>
      </c>
      <c r="AD41" s="68" t="s">
        <v>54</v>
      </c>
      <c r="AE41" s="68" t="s">
        <v>383</v>
      </c>
      <c r="AF41" s="72">
        <v>0</v>
      </c>
      <c r="AG41" s="68">
        <v>1</v>
      </c>
      <c r="AH41" s="68" t="s">
        <v>54</v>
      </c>
      <c r="AI41" s="68" t="s">
        <v>54</v>
      </c>
      <c r="AJ41" s="68" t="s">
        <v>54</v>
      </c>
      <c r="AK41" s="68" t="str" cm="1">
        <f t="array" ref="AK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 s="69" t="s">
        <v>58</v>
      </c>
      <c r="AM41" s="69"/>
    </row>
    <row r="42" spans="1:39" x14ac:dyDescent="0.3">
      <c r="A42" s="68">
        <v>246</v>
      </c>
      <c r="B42" s="68" t="s">
        <v>1587</v>
      </c>
      <c r="C42" s="69"/>
      <c r="D42" s="68" t="s">
        <v>40</v>
      </c>
      <c r="E42" s="71">
        <v>16092020246</v>
      </c>
      <c r="F42" s="68"/>
      <c r="G42" s="68"/>
      <c r="H42" s="68"/>
      <c r="I42" s="68" t="s">
        <v>1589</v>
      </c>
      <c r="J42" s="68"/>
      <c r="K42" s="70" t="s">
        <v>381</v>
      </c>
      <c r="L42" s="68" t="s">
        <v>382</v>
      </c>
      <c r="M42" s="68" t="s">
        <v>377</v>
      </c>
      <c r="N42" s="71">
        <v>5581992397973</v>
      </c>
      <c r="O42" s="71" t="s">
        <v>42</v>
      </c>
      <c r="P42" s="71" t="s">
        <v>42</v>
      </c>
      <c r="Q42" s="68" t="s">
        <v>66</v>
      </c>
      <c r="R42" s="68" t="str" cm="1">
        <f t="array" ref="R42">_xlfn.IFS(BaseClientes[[#This Row],[tipoDeCliente]]="ADVISOR","ADVISOR",BaseClientes[[#This Row],[tipoDeCliente]]="FAMILIA","RETENCAO",BaseClientes[[#This Row],[tipoDeCliente]]="RETENCAO","RETENCAO",BaseClientes[[#This Row],[tipoDeCliente]]="NORMAL","CONSULTORIA",BaseClientes[[#This Row],[tipoDeCliente]]="HIBRIDO","CONSULTORIA")</f>
        <v>CONSULTORIA</v>
      </c>
      <c r="S42" s="68" t="s">
        <v>49</v>
      </c>
      <c r="T42" s="68" t="s">
        <v>50</v>
      </c>
      <c r="U42" s="68" t="s">
        <v>51</v>
      </c>
      <c r="V42" s="71">
        <v>5581992397973</v>
      </c>
      <c r="W42" s="69">
        <v>44090</v>
      </c>
      <c r="X42" s="69">
        <v>44134</v>
      </c>
      <c r="Y42" s="68" t="s">
        <v>382</v>
      </c>
      <c r="Z42" s="68" t="s">
        <v>382</v>
      </c>
      <c r="AA42" s="68" t="s">
        <v>377</v>
      </c>
      <c r="AB42" s="68" t="s">
        <v>3894</v>
      </c>
      <c r="AC42" s="68" t="s">
        <v>53</v>
      </c>
      <c r="AD42" s="68" t="s">
        <v>54</v>
      </c>
      <c r="AE42" s="68" t="s">
        <v>383</v>
      </c>
      <c r="AF42" s="72">
        <v>0</v>
      </c>
      <c r="AG42" s="68">
        <v>1</v>
      </c>
      <c r="AH42" s="68" t="s">
        <v>54</v>
      </c>
      <c r="AI42" s="68" t="s">
        <v>54</v>
      </c>
      <c r="AJ42" s="68" t="s">
        <v>54</v>
      </c>
      <c r="AK42" s="68" t="str" cm="1">
        <f t="array" ref="AK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 s="69" t="s">
        <v>58</v>
      </c>
      <c r="AM42" s="69"/>
    </row>
    <row r="43" spans="1:39" x14ac:dyDescent="0.3">
      <c r="A43" s="68">
        <v>319</v>
      </c>
      <c r="B43" s="68" t="s">
        <v>1942</v>
      </c>
      <c r="C43" s="69">
        <v>34723</v>
      </c>
      <c r="D43" s="68" t="s">
        <v>40</v>
      </c>
      <c r="E43" s="71">
        <v>18022022319</v>
      </c>
      <c r="F43" s="68">
        <v>7710245</v>
      </c>
      <c r="G43" s="68"/>
      <c r="H43" s="68"/>
      <c r="I43" s="68" t="s">
        <v>1944</v>
      </c>
      <c r="J43" s="68" t="s">
        <v>1945</v>
      </c>
      <c r="K43" s="105" t="s">
        <v>1946</v>
      </c>
      <c r="L43" s="68" t="s">
        <v>1947</v>
      </c>
      <c r="M43" s="68" t="s">
        <v>1942</v>
      </c>
      <c r="N43" s="71">
        <v>19494322510</v>
      </c>
      <c r="O43" s="71" t="s">
        <v>106</v>
      </c>
      <c r="P43" s="71" t="s">
        <v>106</v>
      </c>
      <c r="Q43" s="68" t="s">
        <v>66</v>
      </c>
      <c r="R43" s="68" t="str" cm="1">
        <f t="array" ref="R43">_xlfn.IFS(BaseClientes[[#This Row],[tipoDeCliente]]="ADVISOR","ADVISOR",BaseClientes[[#This Row],[tipoDeCliente]]="FAMILIA","RETENCAO",BaseClientes[[#This Row],[tipoDeCliente]]="RETENCAO","RETENCAO",BaseClientes[[#This Row],[tipoDeCliente]]="NORMAL","CONSULTORIA",BaseClientes[[#This Row],[tipoDeCliente]]="HIBRIDO","CONSULTORIA")</f>
        <v>CONSULTORIA</v>
      </c>
      <c r="S43" s="68" t="s">
        <v>49</v>
      </c>
      <c r="T43" s="68" t="s">
        <v>50</v>
      </c>
      <c r="U43" s="68" t="s">
        <v>1948</v>
      </c>
      <c r="V43" s="71">
        <v>19494322510</v>
      </c>
      <c r="W43" s="69">
        <v>44099</v>
      </c>
      <c r="X43" s="69">
        <v>44855</v>
      </c>
      <c r="Y43" s="68" t="s">
        <v>1947</v>
      </c>
      <c r="Z43" s="68" t="s">
        <v>1947</v>
      </c>
      <c r="AA43" s="68" t="s">
        <v>1942</v>
      </c>
      <c r="AB43" s="68" t="s">
        <v>3947</v>
      </c>
      <c r="AC43" s="68" t="s">
        <v>53</v>
      </c>
      <c r="AD43" s="68" t="s">
        <v>56</v>
      </c>
      <c r="AE43" s="68" t="s">
        <v>176</v>
      </c>
      <c r="AF43" s="72">
        <v>1</v>
      </c>
      <c r="AG43" s="68">
        <v>1</v>
      </c>
      <c r="AH43" s="68" t="s">
        <v>54</v>
      </c>
      <c r="AI43" s="68" t="s">
        <v>56</v>
      </c>
      <c r="AJ43" s="68" t="s">
        <v>54</v>
      </c>
      <c r="AK43" s="68" t="str" cm="1">
        <f t="array" ref="AK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 s="69" t="s">
        <v>58</v>
      </c>
      <c r="AM43" s="69"/>
    </row>
    <row r="44" spans="1:39" x14ac:dyDescent="0.3">
      <c r="A44" s="68">
        <v>352</v>
      </c>
      <c r="B44" s="68" t="s">
        <v>2067</v>
      </c>
      <c r="C44" s="69">
        <v>30265</v>
      </c>
      <c r="D44" s="68" t="s">
        <v>40</v>
      </c>
      <c r="E44" s="71">
        <v>9062022352</v>
      </c>
      <c r="F44" s="68">
        <v>8419108</v>
      </c>
      <c r="G44" s="68"/>
      <c r="H44" s="68"/>
      <c r="I44" s="68"/>
      <c r="J44" s="68" t="s">
        <v>2069</v>
      </c>
      <c r="K44" s="70" t="s">
        <v>2067</v>
      </c>
      <c r="L44" s="68" t="s">
        <v>2070</v>
      </c>
      <c r="M44" s="68" t="s">
        <v>2067</v>
      </c>
      <c r="N44" s="71">
        <v>5581999868721</v>
      </c>
      <c r="O44" s="71" t="s">
        <v>42</v>
      </c>
      <c r="P44" s="71" t="s">
        <v>42</v>
      </c>
      <c r="Q44" s="68" t="s">
        <v>48</v>
      </c>
      <c r="R44" s="68" t="str" cm="1">
        <f t="array" ref="R44">_xlfn.IFS(BaseClientes[[#This Row],[tipoDeCliente]]="ADVISOR","ADVISOR",BaseClientes[[#This Row],[tipoDeCliente]]="FAMILIA","RETENCAO",BaseClientes[[#This Row],[tipoDeCliente]]="RETENCAO","RETENCAO",BaseClientes[[#This Row],[tipoDeCliente]]="NORMAL","CONSULTORIA",BaseClientes[[#This Row],[tipoDeCliente]]="HIBRIDO","CONSULTORIA")</f>
        <v>CONSULTORIA</v>
      </c>
      <c r="S44" s="68" t="s">
        <v>49</v>
      </c>
      <c r="T44" s="68" t="s">
        <v>50</v>
      </c>
      <c r="U44" s="68" t="s">
        <v>2071</v>
      </c>
      <c r="V44" s="71">
        <v>5581999868721</v>
      </c>
      <c r="W44" s="69">
        <v>44099</v>
      </c>
      <c r="X44" s="69">
        <v>44721</v>
      </c>
      <c r="Y44" s="68" t="s">
        <v>2070</v>
      </c>
      <c r="Z44" s="68" t="s">
        <v>2070</v>
      </c>
      <c r="AA44" s="68" t="s">
        <v>2067</v>
      </c>
      <c r="AB44" s="68" t="s">
        <v>3912</v>
      </c>
      <c r="AC44" s="68" t="s">
        <v>53</v>
      </c>
      <c r="AD44" s="68" t="s">
        <v>56</v>
      </c>
      <c r="AE44" s="68" t="s">
        <v>68</v>
      </c>
      <c r="AF44" s="72">
        <v>0</v>
      </c>
      <c r="AG44" s="68"/>
      <c r="AH44" s="68" t="s">
        <v>56</v>
      </c>
      <c r="AI44" s="68" t="s">
        <v>56</v>
      </c>
      <c r="AJ44" s="68" t="s">
        <v>56</v>
      </c>
      <c r="AK44" s="68" t="str" cm="1">
        <f t="array" ref="AK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 s="69" t="s">
        <v>58</v>
      </c>
      <c r="AM44" s="69"/>
    </row>
    <row r="45" spans="1:39" x14ac:dyDescent="0.3">
      <c r="A45" s="68">
        <v>456</v>
      </c>
      <c r="B45" s="68" t="s">
        <v>2697</v>
      </c>
      <c r="C45" s="69">
        <v>33373</v>
      </c>
      <c r="D45" s="68" t="s">
        <v>72</v>
      </c>
      <c r="E45" s="71">
        <v>18022022456</v>
      </c>
      <c r="F45" s="68">
        <v>4384235</v>
      </c>
      <c r="G45" s="68"/>
      <c r="H45" s="68"/>
      <c r="I45" s="68" t="s">
        <v>2699</v>
      </c>
      <c r="J45" s="68" t="s">
        <v>2700</v>
      </c>
      <c r="K45" s="70" t="s">
        <v>2701</v>
      </c>
      <c r="L45" s="68" t="s">
        <v>2702</v>
      </c>
      <c r="M45" s="68" t="s">
        <v>2697</v>
      </c>
      <c r="N45" s="71">
        <v>5581991255683</v>
      </c>
      <c r="O45" s="71" t="s">
        <v>106</v>
      </c>
      <c r="P45" s="71"/>
      <c r="Q45" s="68" t="s">
        <v>66</v>
      </c>
      <c r="R45" s="68" t="str" cm="1">
        <f t="array" ref="R45">_xlfn.IFS(BaseClientes[[#This Row],[tipoDeCliente]]="ADVISOR","ADVISOR",BaseClientes[[#This Row],[tipoDeCliente]]="FAMILIA","RETENCAO",BaseClientes[[#This Row],[tipoDeCliente]]="RETENCAO","RETENCAO",BaseClientes[[#This Row],[tipoDeCliente]]="NORMAL","CONSULTORIA",BaseClientes[[#This Row],[tipoDeCliente]]="HIBRIDO","CONSULTORIA")</f>
        <v>CONSULTORIA</v>
      </c>
      <c r="S45" s="68" t="s">
        <v>49</v>
      </c>
      <c r="T45" s="68" t="s">
        <v>50</v>
      </c>
      <c r="U45" s="68" t="s">
        <v>1948</v>
      </c>
      <c r="V45" s="71">
        <v>5581991255683</v>
      </c>
      <c r="W45" s="69">
        <v>44099</v>
      </c>
      <c r="X45" s="69">
        <v>44099</v>
      </c>
      <c r="Y45" s="68" t="s">
        <v>1947</v>
      </c>
      <c r="Z45" s="68" t="s">
        <v>1947</v>
      </c>
      <c r="AA45" s="68" t="s">
        <v>1942</v>
      </c>
      <c r="AB45" s="68" t="s">
        <v>3902</v>
      </c>
      <c r="AC45" s="68"/>
      <c r="AD45" s="68"/>
      <c r="AE45" s="68" t="s">
        <v>176</v>
      </c>
      <c r="AF45" s="72">
        <v>1</v>
      </c>
      <c r="AG45" s="68">
        <v>1</v>
      </c>
      <c r="AH45" s="68" t="s">
        <v>54</v>
      </c>
      <c r="AI45" s="68" t="s">
        <v>56</v>
      </c>
      <c r="AJ45" s="68" t="s">
        <v>54</v>
      </c>
      <c r="AK45" s="68" t="str" cm="1">
        <f t="array" ref="AK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 s="69" t="s">
        <v>58</v>
      </c>
      <c r="AM45" s="69"/>
    </row>
    <row r="46" spans="1:39" x14ac:dyDescent="0.3">
      <c r="A46" s="68">
        <v>44</v>
      </c>
      <c r="B46" s="68" t="s">
        <v>320</v>
      </c>
      <c r="C46" s="69">
        <v>29450</v>
      </c>
      <c r="D46" s="68" t="s">
        <v>40</v>
      </c>
      <c r="E46" s="71">
        <v>2909202044</v>
      </c>
      <c r="F46" s="68">
        <v>390240</v>
      </c>
      <c r="G46" s="68" t="s">
        <v>42</v>
      </c>
      <c r="H46" s="68"/>
      <c r="I46" s="68" t="s">
        <v>322</v>
      </c>
      <c r="J46" s="68" t="s">
        <v>323</v>
      </c>
      <c r="K46" s="70" t="s">
        <v>324</v>
      </c>
      <c r="L46" s="68" t="s">
        <v>325</v>
      </c>
      <c r="M46" s="68" t="s">
        <v>320</v>
      </c>
      <c r="N46" s="71">
        <v>557398052200</v>
      </c>
      <c r="O46" s="71" t="s">
        <v>106</v>
      </c>
      <c r="P46" s="71" t="s">
        <v>42</v>
      </c>
      <c r="Q46" s="68" t="s">
        <v>66</v>
      </c>
      <c r="R46" s="68" t="str" cm="1">
        <f t="array" ref="R46">_xlfn.IFS(BaseClientes[[#This Row],[tipoDeCliente]]="ADVISOR","ADVISOR",BaseClientes[[#This Row],[tipoDeCliente]]="FAMILIA","RETENCAO",BaseClientes[[#This Row],[tipoDeCliente]]="RETENCAO","RETENCAO",BaseClientes[[#This Row],[tipoDeCliente]]="NORMAL","CONSULTORIA",BaseClientes[[#This Row],[tipoDeCliente]]="HIBRIDO","CONSULTORIA")</f>
        <v>CONSULTORIA</v>
      </c>
      <c r="S46" s="68" t="s">
        <v>326</v>
      </c>
      <c r="T46" s="68" t="s">
        <v>296</v>
      </c>
      <c r="U46" s="68" t="s">
        <v>327</v>
      </c>
      <c r="V46" s="71">
        <v>557398052200</v>
      </c>
      <c r="W46" s="69">
        <v>44103</v>
      </c>
      <c r="X46" s="69">
        <v>44103</v>
      </c>
      <c r="Y46" s="68" t="s">
        <v>325</v>
      </c>
      <c r="Z46" s="68" t="s">
        <v>325</v>
      </c>
      <c r="AA46" s="68" t="s">
        <v>320</v>
      </c>
      <c r="AB46" s="68" t="s">
        <v>3893</v>
      </c>
      <c r="AC46" s="68" t="s">
        <v>53</v>
      </c>
      <c r="AD46" s="68" t="s">
        <v>54</v>
      </c>
      <c r="AE46" s="68" t="s">
        <v>176</v>
      </c>
      <c r="AF46" s="72">
        <v>1</v>
      </c>
      <c r="AG46" s="68">
        <v>1</v>
      </c>
      <c r="AH46" s="68" t="s">
        <v>54</v>
      </c>
      <c r="AI46" s="68" t="s">
        <v>56</v>
      </c>
      <c r="AJ46" s="68" t="s">
        <v>54</v>
      </c>
      <c r="AK46" s="68" t="str" cm="1">
        <f t="array" ref="AK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 s="69" t="s">
        <v>58</v>
      </c>
      <c r="AM46" s="69"/>
    </row>
    <row r="47" spans="1:39" hidden="1" x14ac:dyDescent="0.3">
      <c r="A47" s="68">
        <v>58</v>
      </c>
      <c r="B47" s="68" t="s">
        <v>400</v>
      </c>
      <c r="C47" s="69">
        <v>31929</v>
      </c>
      <c r="D47" s="68" t="s">
        <v>40</v>
      </c>
      <c r="E47" s="71">
        <v>210202058</v>
      </c>
      <c r="F47" s="68">
        <v>3745552</v>
      </c>
      <c r="G47" s="68" t="s">
        <v>42</v>
      </c>
      <c r="H47" s="68"/>
      <c r="I47" s="68"/>
      <c r="J47" s="68" t="s">
        <v>403</v>
      </c>
      <c r="K47" s="70" t="s">
        <v>404</v>
      </c>
      <c r="L47" s="68" t="s">
        <v>405</v>
      </c>
      <c r="M47" s="68" t="s">
        <v>400</v>
      </c>
      <c r="N47" s="71">
        <v>5511999411646</v>
      </c>
      <c r="O47" s="71" t="s">
        <v>65</v>
      </c>
      <c r="P47" s="71" t="s">
        <v>42</v>
      </c>
      <c r="Q47" s="68" t="s">
        <v>66</v>
      </c>
      <c r="R47" s="68" t="str" cm="1">
        <f t="array" ref="R47">_xlfn.IFS(BaseClientes[[#This Row],[tipoDeCliente]]="ADVISOR","ADVISOR",BaseClientes[[#This Row],[tipoDeCliente]]="FAMILIA","RETENCAO",BaseClientes[[#This Row],[tipoDeCliente]]="RETENCAO","RETENCAO",BaseClientes[[#This Row],[tipoDeCliente]]="NORMAL","CONSULTORIA",BaseClientes[[#This Row],[tipoDeCliente]]="HIBRIDO","CONSULTORIA")</f>
        <v>CONSULTORIA</v>
      </c>
      <c r="S47" s="68" t="s">
        <v>406</v>
      </c>
      <c r="T47" s="68" t="s">
        <v>407</v>
      </c>
      <c r="U47" s="68" t="s">
        <v>408</v>
      </c>
      <c r="V47" s="71">
        <v>5511999411646</v>
      </c>
      <c r="W47" s="69">
        <v>44106</v>
      </c>
      <c r="X47" s="69">
        <v>44106</v>
      </c>
      <c r="Y47" s="68" t="s">
        <v>405</v>
      </c>
      <c r="Z47" s="68" t="s">
        <v>405</v>
      </c>
      <c r="AA47" s="68" t="s">
        <v>400</v>
      </c>
      <c r="AB47" s="68" t="s">
        <v>3950</v>
      </c>
      <c r="AC47" s="68" t="s">
        <v>140</v>
      </c>
      <c r="AD47" s="68" t="s">
        <v>54</v>
      </c>
      <c r="AE47" s="68" t="s">
        <v>68</v>
      </c>
      <c r="AF47" s="72">
        <v>0</v>
      </c>
      <c r="AG47" s="68" t="s">
        <v>42</v>
      </c>
      <c r="AH47" s="68" t="s">
        <v>54</v>
      </c>
      <c r="AI47" s="68" t="s">
        <v>56</v>
      </c>
      <c r="AJ47" s="68" t="s">
        <v>54</v>
      </c>
      <c r="AK47" s="68" t="str" cm="1">
        <f t="array" ref="AK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 s="69" t="s">
        <v>69</v>
      </c>
      <c r="AM47" s="69">
        <v>45593</v>
      </c>
    </row>
    <row r="48" spans="1:39" hidden="1" x14ac:dyDescent="0.3">
      <c r="A48" s="68">
        <v>62</v>
      </c>
      <c r="B48" s="68" t="s">
        <v>427</v>
      </c>
      <c r="C48" s="69">
        <v>29394</v>
      </c>
      <c r="D48" s="68" t="s">
        <v>72</v>
      </c>
      <c r="E48" s="71">
        <v>510202062</v>
      </c>
      <c r="F48" s="68">
        <v>4567665</v>
      </c>
      <c r="G48" s="68" t="s">
        <v>42</v>
      </c>
      <c r="H48" s="68"/>
      <c r="I48" s="68" t="s">
        <v>429</v>
      </c>
      <c r="J48" s="68" t="s">
        <v>430</v>
      </c>
      <c r="K48" s="70" t="s">
        <v>431</v>
      </c>
      <c r="L48" s="68" t="s">
        <v>432</v>
      </c>
      <c r="M48" s="68" t="s">
        <v>427</v>
      </c>
      <c r="N48" s="71">
        <v>5521997918449</v>
      </c>
      <c r="O48" s="71" t="s">
        <v>65</v>
      </c>
      <c r="P48" s="71" t="s">
        <v>42</v>
      </c>
      <c r="Q48" s="68" t="s">
        <v>66</v>
      </c>
      <c r="R48" s="68" t="str" cm="1">
        <f t="array" ref="R48">_xlfn.IFS(BaseClientes[[#This Row],[tipoDeCliente]]="ADVISOR","ADVISOR",BaseClientes[[#This Row],[tipoDeCliente]]="FAMILIA","RETENCAO",BaseClientes[[#This Row],[tipoDeCliente]]="RETENCAO","RETENCAO",BaseClientes[[#This Row],[tipoDeCliente]]="NORMAL","CONSULTORIA",BaseClientes[[#This Row],[tipoDeCliente]]="HIBRIDO","CONSULTORIA")</f>
        <v>CONSULTORIA</v>
      </c>
      <c r="S48" s="68" t="s">
        <v>433</v>
      </c>
      <c r="T48" s="68" t="s">
        <v>434</v>
      </c>
      <c r="U48" s="68" t="s">
        <v>435</v>
      </c>
      <c r="V48" s="71">
        <v>55219967408828</v>
      </c>
      <c r="W48" s="69">
        <v>44109</v>
      </c>
      <c r="X48" s="69">
        <v>44109</v>
      </c>
      <c r="Y48" s="68" t="s">
        <v>432</v>
      </c>
      <c r="Z48" s="68" t="s">
        <v>432</v>
      </c>
      <c r="AA48" s="68" t="s">
        <v>427</v>
      </c>
      <c r="AB48" s="68" t="s">
        <v>3893</v>
      </c>
      <c r="AC48" s="68" t="s">
        <v>140</v>
      </c>
      <c r="AD48" s="68" t="s">
        <v>56</v>
      </c>
      <c r="AE48" s="68" t="s">
        <v>176</v>
      </c>
      <c r="AF48" s="72">
        <v>1</v>
      </c>
      <c r="AG48" s="68">
        <v>1</v>
      </c>
      <c r="AH48" s="68" t="s">
        <v>54</v>
      </c>
      <c r="AI48" s="68" t="s">
        <v>56</v>
      </c>
      <c r="AJ48" s="68" t="s">
        <v>54</v>
      </c>
      <c r="AK48" s="68" t="str" cm="1">
        <f t="array" ref="AK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 s="69" t="s">
        <v>69</v>
      </c>
      <c r="AM48" s="69">
        <v>45061</v>
      </c>
    </row>
    <row r="49" spans="1:39" hidden="1" x14ac:dyDescent="0.3">
      <c r="A49" s="68">
        <v>65</v>
      </c>
      <c r="B49" s="68" t="s">
        <v>449</v>
      </c>
      <c r="C49" s="69">
        <v>44430</v>
      </c>
      <c r="D49" s="68" t="s">
        <v>72</v>
      </c>
      <c r="E49" s="71">
        <v>510202065</v>
      </c>
      <c r="F49" s="68"/>
      <c r="G49" s="68">
        <v>2991829</v>
      </c>
      <c r="H49" s="68"/>
      <c r="I49" s="68"/>
      <c r="J49" s="68" t="s">
        <v>453</v>
      </c>
      <c r="K49" s="70" t="s">
        <v>440</v>
      </c>
      <c r="L49" s="68" t="s">
        <v>454</v>
      </c>
      <c r="M49" s="68" t="s">
        <v>442</v>
      </c>
      <c r="N49" s="71">
        <v>5581999376020</v>
      </c>
      <c r="O49" s="71" t="s">
        <v>42</v>
      </c>
      <c r="P49" s="71" t="s">
        <v>65</v>
      </c>
      <c r="Q49" s="68" t="s">
        <v>66</v>
      </c>
      <c r="R49" s="68" t="str" cm="1">
        <f t="array" ref="R49">_xlfn.IFS(BaseClientes[[#This Row],[tipoDeCliente]]="ADVISOR","ADVISOR",BaseClientes[[#This Row],[tipoDeCliente]]="FAMILIA","RETENCAO",BaseClientes[[#This Row],[tipoDeCliente]]="RETENCAO","RETENCAO",BaseClientes[[#This Row],[tipoDeCliente]]="NORMAL","CONSULTORIA",BaseClientes[[#This Row],[tipoDeCliente]]="HIBRIDO","CONSULTORIA")</f>
        <v>CONSULTORIA</v>
      </c>
      <c r="S49" s="68" t="s">
        <v>49</v>
      </c>
      <c r="T49" s="68" t="s">
        <v>50</v>
      </c>
      <c r="U49" s="68" t="s">
        <v>443</v>
      </c>
      <c r="V49" s="71">
        <v>5581999376020</v>
      </c>
      <c r="W49" s="69">
        <v>44109</v>
      </c>
      <c r="X49" s="69">
        <v>44109</v>
      </c>
      <c r="Y49" s="68" t="s">
        <v>444</v>
      </c>
      <c r="Z49" s="68" t="s">
        <v>444</v>
      </c>
      <c r="AA49" s="68" t="s">
        <v>442</v>
      </c>
      <c r="AB49" s="68" t="s">
        <v>151</v>
      </c>
      <c r="AC49" s="68" t="s">
        <v>53</v>
      </c>
      <c r="AD49" s="68" t="s">
        <v>56</v>
      </c>
      <c r="AE49" s="68" t="s">
        <v>176</v>
      </c>
      <c r="AF49" s="72">
        <v>1</v>
      </c>
      <c r="AG49" s="68">
        <v>1</v>
      </c>
      <c r="AH49" s="68" t="s">
        <v>54</v>
      </c>
      <c r="AI49" s="68" t="s">
        <v>56</v>
      </c>
      <c r="AJ49" s="68" t="s">
        <v>54</v>
      </c>
      <c r="AK49" s="68" t="str" cm="1">
        <f t="array" ref="AK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 s="69" t="s">
        <v>69</v>
      </c>
      <c r="AM49" s="69">
        <v>45127</v>
      </c>
    </row>
    <row r="50" spans="1:39" hidden="1" x14ac:dyDescent="0.3">
      <c r="A50" s="68">
        <v>66</v>
      </c>
      <c r="B50" s="68" t="s">
        <v>455</v>
      </c>
      <c r="C50" s="69">
        <v>43565</v>
      </c>
      <c r="D50" s="68" t="s">
        <v>72</v>
      </c>
      <c r="E50" s="71">
        <v>510202066</v>
      </c>
      <c r="F50" s="68"/>
      <c r="G50" s="68">
        <v>2332825</v>
      </c>
      <c r="H50" s="68"/>
      <c r="I50" s="68"/>
      <c r="J50" s="68" t="s">
        <v>458</v>
      </c>
      <c r="K50" s="70" t="s">
        <v>440</v>
      </c>
      <c r="L50" s="68" t="s">
        <v>454</v>
      </c>
      <c r="M50" s="68" t="s">
        <v>442</v>
      </c>
      <c r="N50" s="71">
        <v>5581999376020</v>
      </c>
      <c r="O50" s="71" t="s">
        <v>42</v>
      </c>
      <c r="P50" s="71" t="s">
        <v>65</v>
      </c>
      <c r="Q50" s="68" t="s">
        <v>66</v>
      </c>
      <c r="R50" s="68" t="str" cm="1">
        <f t="array" ref="R50">_xlfn.IFS(BaseClientes[[#This Row],[tipoDeCliente]]="ADVISOR","ADVISOR",BaseClientes[[#This Row],[tipoDeCliente]]="FAMILIA","RETENCAO",BaseClientes[[#This Row],[tipoDeCliente]]="RETENCAO","RETENCAO",BaseClientes[[#This Row],[tipoDeCliente]]="NORMAL","CONSULTORIA",BaseClientes[[#This Row],[tipoDeCliente]]="HIBRIDO","CONSULTORIA")</f>
        <v>CONSULTORIA</v>
      </c>
      <c r="S50" s="68" t="s">
        <v>49</v>
      </c>
      <c r="T50" s="68" t="s">
        <v>50</v>
      </c>
      <c r="U50" s="68" t="s">
        <v>443</v>
      </c>
      <c r="V50" s="71">
        <v>5581999376020</v>
      </c>
      <c r="W50" s="69">
        <v>44109</v>
      </c>
      <c r="X50" s="69">
        <v>44109</v>
      </c>
      <c r="Y50" s="68" t="s">
        <v>444</v>
      </c>
      <c r="Z50" s="68" t="s">
        <v>444</v>
      </c>
      <c r="AA50" s="68" t="s">
        <v>442</v>
      </c>
      <c r="AB50" s="68" t="s">
        <v>151</v>
      </c>
      <c r="AC50" s="68" t="s">
        <v>140</v>
      </c>
      <c r="AD50" s="68" t="s">
        <v>56</v>
      </c>
      <c r="AE50" s="68" t="s">
        <v>176</v>
      </c>
      <c r="AF50" s="72">
        <v>1</v>
      </c>
      <c r="AG50" s="68">
        <v>1</v>
      </c>
      <c r="AH50" s="68" t="s">
        <v>54</v>
      </c>
      <c r="AI50" s="68" t="s">
        <v>56</v>
      </c>
      <c r="AJ50" s="68" t="s">
        <v>54</v>
      </c>
      <c r="AK50" s="68" t="str" cm="1">
        <f t="array" ref="AK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 s="69" t="s">
        <v>69</v>
      </c>
      <c r="AM50" s="69">
        <v>45127</v>
      </c>
    </row>
    <row r="51" spans="1:39" hidden="1" x14ac:dyDescent="0.3">
      <c r="A51" s="68">
        <v>67</v>
      </c>
      <c r="B51" s="68" t="s">
        <v>459</v>
      </c>
      <c r="C51" s="69">
        <v>40099</v>
      </c>
      <c r="D51" s="68" t="s">
        <v>72</v>
      </c>
      <c r="E51" s="71">
        <v>510202067</v>
      </c>
      <c r="F51" s="68"/>
      <c r="G51" s="68">
        <v>2988754</v>
      </c>
      <c r="H51" s="68"/>
      <c r="I51" s="68"/>
      <c r="J51" s="68" t="s">
        <v>462</v>
      </c>
      <c r="K51" s="70" t="s">
        <v>440</v>
      </c>
      <c r="L51" s="68" t="s">
        <v>454</v>
      </c>
      <c r="M51" s="68" t="s">
        <v>442</v>
      </c>
      <c r="N51" s="71">
        <v>5581999376020</v>
      </c>
      <c r="O51" s="71" t="s">
        <v>42</v>
      </c>
      <c r="P51" s="71" t="s">
        <v>65</v>
      </c>
      <c r="Q51" s="68" t="s">
        <v>66</v>
      </c>
      <c r="R51" s="68" t="str" cm="1">
        <f t="array" ref="R51">_xlfn.IFS(BaseClientes[[#This Row],[tipoDeCliente]]="ADVISOR","ADVISOR",BaseClientes[[#This Row],[tipoDeCliente]]="FAMILIA","RETENCAO",BaseClientes[[#This Row],[tipoDeCliente]]="RETENCAO","RETENCAO",BaseClientes[[#This Row],[tipoDeCliente]]="NORMAL","CONSULTORIA",BaseClientes[[#This Row],[tipoDeCliente]]="HIBRIDO","CONSULTORIA")</f>
        <v>CONSULTORIA</v>
      </c>
      <c r="S51" s="68" t="s">
        <v>49</v>
      </c>
      <c r="T51" s="68" t="s">
        <v>50</v>
      </c>
      <c r="U51" s="68" t="s">
        <v>443</v>
      </c>
      <c r="V51" s="71">
        <v>5581999376020</v>
      </c>
      <c r="W51" s="69">
        <v>44109</v>
      </c>
      <c r="X51" s="69">
        <v>44109</v>
      </c>
      <c r="Y51" s="68" t="s">
        <v>444</v>
      </c>
      <c r="Z51" s="68" t="s">
        <v>444</v>
      </c>
      <c r="AA51" s="68" t="s">
        <v>442</v>
      </c>
      <c r="AB51" s="68" t="s">
        <v>151</v>
      </c>
      <c r="AC51" s="68" t="s">
        <v>140</v>
      </c>
      <c r="AD51" s="68" t="s">
        <v>56</v>
      </c>
      <c r="AE51" s="68" t="s">
        <v>176</v>
      </c>
      <c r="AF51" s="72">
        <v>1</v>
      </c>
      <c r="AG51" s="68">
        <v>1</v>
      </c>
      <c r="AH51" s="68" t="s">
        <v>54</v>
      </c>
      <c r="AI51" s="68" t="s">
        <v>56</v>
      </c>
      <c r="AJ51" s="68" t="s">
        <v>54</v>
      </c>
      <c r="AK51" s="68" t="str" cm="1">
        <f t="array" ref="AK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 s="69" t="s">
        <v>69</v>
      </c>
      <c r="AM51" s="69">
        <v>45127</v>
      </c>
    </row>
    <row r="52" spans="1:39" x14ac:dyDescent="0.3">
      <c r="A52" s="68">
        <v>49</v>
      </c>
      <c r="B52" s="68" t="s">
        <v>356</v>
      </c>
      <c r="C52" s="69">
        <v>28424</v>
      </c>
      <c r="D52" s="68" t="s">
        <v>40</v>
      </c>
      <c r="E52" s="71">
        <v>610202049</v>
      </c>
      <c r="F52" s="68">
        <v>4482847</v>
      </c>
      <c r="G52" s="68" t="s">
        <v>42</v>
      </c>
      <c r="H52" s="68"/>
      <c r="I52" s="68" t="s">
        <v>358</v>
      </c>
      <c r="J52" s="68" t="s">
        <v>359</v>
      </c>
      <c r="K52" s="70" t="s">
        <v>360</v>
      </c>
      <c r="L52" s="68" t="s">
        <v>361</v>
      </c>
      <c r="M52" s="68" t="s">
        <v>356</v>
      </c>
      <c r="N52" s="71">
        <v>5573991384000</v>
      </c>
      <c r="O52" s="71" t="s">
        <v>65</v>
      </c>
      <c r="P52" s="71" t="s">
        <v>42</v>
      </c>
      <c r="Q52" s="68" t="s">
        <v>66</v>
      </c>
      <c r="R52" s="68" t="str" cm="1">
        <f t="array" ref="R52">_xlfn.IFS(BaseClientes[[#This Row],[tipoDeCliente]]="ADVISOR","ADVISOR",BaseClientes[[#This Row],[tipoDeCliente]]="FAMILIA","RETENCAO",BaseClientes[[#This Row],[tipoDeCliente]]="RETENCAO","RETENCAO",BaseClientes[[#This Row],[tipoDeCliente]]="NORMAL","CONSULTORIA",BaseClientes[[#This Row],[tipoDeCliente]]="HIBRIDO","CONSULTORIA")</f>
        <v>CONSULTORIA</v>
      </c>
      <c r="S52" s="68" t="s">
        <v>326</v>
      </c>
      <c r="T52" s="68" t="s">
        <v>296</v>
      </c>
      <c r="U52" s="68" t="s">
        <v>362</v>
      </c>
      <c r="V52" s="71">
        <v>5573991384000</v>
      </c>
      <c r="W52" s="69">
        <v>44110</v>
      </c>
      <c r="X52" s="69">
        <v>44110</v>
      </c>
      <c r="Y52" s="68" t="s">
        <v>361</v>
      </c>
      <c r="Z52" s="68" t="s">
        <v>361</v>
      </c>
      <c r="AA52" s="68" t="s">
        <v>356</v>
      </c>
      <c r="AB52" s="68" t="s">
        <v>3893</v>
      </c>
      <c r="AC52" s="68" t="s">
        <v>53</v>
      </c>
      <c r="AD52" s="68" t="s">
        <v>54</v>
      </c>
      <c r="AE52" s="68" t="s">
        <v>176</v>
      </c>
      <c r="AF52" s="72">
        <v>1</v>
      </c>
      <c r="AG52" s="68">
        <v>1</v>
      </c>
      <c r="AH52" s="68" t="s">
        <v>54</v>
      </c>
      <c r="AI52" s="68" t="s">
        <v>56</v>
      </c>
      <c r="AJ52" s="68" t="s">
        <v>54</v>
      </c>
      <c r="AK52" s="68" t="str" cm="1">
        <f t="array" ref="AK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 s="69" t="s">
        <v>58</v>
      </c>
      <c r="AM52" s="69"/>
    </row>
    <row r="53" spans="1:39" hidden="1" x14ac:dyDescent="0.3">
      <c r="A53" s="68">
        <v>63</v>
      </c>
      <c r="B53" s="68" t="s">
        <v>436</v>
      </c>
      <c r="C53" s="69">
        <v>31604</v>
      </c>
      <c r="D53" s="68" t="s">
        <v>72</v>
      </c>
      <c r="E53" s="71">
        <v>610202063</v>
      </c>
      <c r="F53" s="68">
        <v>3250775</v>
      </c>
      <c r="G53" s="68" t="s">
        <v>42</v>
      </c>
      <c r="H53" s="68"/>
      <c r="I53" s="68"/>
      <c r="J53" s="68" t="s">
        <v>439</v>
      </c>
      <c r="K53" s="70" t="s">
        <v>440</v>
      </c>
      <c r="L53" s="68" t="s">
        <v>441</v>
      </c>
      <c r="M53" s="68" t="s">
        <v>442</v>
      </c>
      <c r="N53" s="71">
        <v>5581999376020</v>
      </c>
      <c r="O53" s="71" t="s">
        <v>65</v>
      </c>
      <c r="P53" s="71" t="s">
        <v>42</v>
      </c>
      <c r="Q53" s="68" t="s">
        <v>66</v>
      </c>
      <c r="R53" s="68" t="str" cm="1">
        <f t="array" ref="R53">_xlfn.IFS(BaseClientes[[#This Row],[tipoDeCliente]]="ADVISOR","ADVISOR",BaseClientes[[#This Row],[tipoDeCliente]]="FAMILIA","RETENCAO",BaseClientes[[#This Row],[tipoDeCliente]]="RETENCAO","RETENCAO",BaseClientes[[#This Row],[tipoDeCliente]]="NORMAL","CONSULTORIA",BaseClientes[[#This Row],[tipoDeCliente]]="HIBRIDO","CONSULTORIA")</f>
        <v>CONSULTORIA</v>
      </c>
      <c r="S53" s="68" t="s">
        <v>49</v>
      </c>
      <c r="T53" s="68" t="s">
        <v>50</v>
      </c>
      <c r="U53" s="68" t="s">
        <v>443</v>
      </c>
      <c r="V53" s="71">
        <v>5581999376020</v>
      </c>
      <c r="W53" s="69">
        <v>44110</v>
      </c>
      <c r="X53" s="69">
        <v>44110</v>
      </c>
      <c r="Y53" s="68" t="s">
        <v>444</v>
      </c>
      <c r="Z53" s="68" t="s">
        <v>444</v>
      </c>
      <c r="AA53" s="68" t="s">
        <v>442</v>
      </c>
      <c r="AB53" s="68" t="s">
        <v>3893</v>
      </c>
      <c r="AC53" s="68" t="s">
        <v>53</v>
      </c>
      <c r="AD53" s="68" t="s">
        <v>54</v>
      </c>
      <c r="AE53" s="68" t="s">
        <v>176</v>
      </c>
      <c r="AF53" s="72">
        <v>1</v>
      </c>
      <c r="AG53" s="68">
        <v>1</v>
      </c>
      <c r="AH53" s="68" t="s">
        <v>54</v>
      </c>
      <c r="AI53" s="68" t="s">
        <v>56</v>
      </c>
      <c r="AJ53" s="68" t="s">
        <v>54</v>
      </c>
      <c r="AK53" s="68" t="str" cm="1">
        <f t="array" ref="AK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 s="69" t="s">
        <v>69</v>
      </c>
      <c r="AM53" s="69">
        <v>45127</v>
      </c>
    </row>
    <row r="54" spans="1:39" hidden="1" x14ac:dyDescent="0.3">
      <c r="A54" s="68">
        <v>64</v>
      </c>
      <c r="B54" s="68" t="s">
        <v>442</v>
      </c>
      <c r="C54" s="69">
        <v>30218</v>
      </c>
      <c r="D54" s="68" t="s">
        <v>40</v>
      </c>
      <c r="E54" s="71">
        <v>610202064</v>
      </c>
      <c r="F54" s="68">
        <v>3004905</v>
      </c>
      <c r="G54" s="68">
        <v>407766</v>
      </c>
      <c r="H54" s="68"/>
      <c r="I54" s="68"/>
      <c r="J54" s="68" t="s">
        <v>448</v>
      </c>
      <c r="K54" s="70" t="s">
        <v>440</v>
      </c>
      <c r="L54" s="68" t="s">
        <v>444</v>
      </c>
      <c r="M54" s="68" t="s">
        <v>442</v>
      </c>
      <c r="N54" s="71">
        <v>5581999376020</v>
      </c>
      <c r="O54" s="71" t="s">
        <v>106</v>
      </c>
      <c r="P54" s="71" t="s">
        <v>106</v>
      </c>
      <c r="Q54" s="68" t="s">
        <v>66</v>
      </c>
      <c r="R54" s="68" t="str" cm="1">
        <f t="array" ref="R54">_xlfn.IFS(BaseClientes[[#This Row],[tipoDeCliente]]="ADVISOR","ADVISOR",BaseClientes[[#This Row],[tipoDeCliente]]="FAMILIA","RETENCAO",BaseClientes[[#This Row],[tipoDeCliente]]="RETENCAO","RETENCAO",BaseClientes[[#This Row],[tipoDeCliente]]="NORMAL","CONSULTORIA",BaseClientes[[#This Row],[tipoDeCliente]]="HIBRIDO","CONSULTORIA")</f>
        <v>CONSULTORIA</v>
      </c>
      <c r="S54" s="68" t="s">
        <v>49</v>
      </c>
      <c r="T54" s="68" t="s">
        <v>50</v>
      </c>
      <c r="U54" s="68" t="s">
        <v>443</v>
      </c>
      <c r="V54" s="71">
        <v>5581999376020</v>
      </c>
      <c r="W54" s="69">
        <v>44110</v>
      </c>
      <c r="X54" s="69">
        <v>44110</v>
      </c>
      <c r="Y54" s="68" t="s">
        <v>444</v>
      </c>
      <c r="Z54" s="68" t="s">
        <v>444</v>
      </c>
      <c r="AA54" s="68" t="s">
        <v>442</v>
      </c>
      <c r="AB54" s="68" t="s">
        <v>3902</v>
      </c>
      <c r="AC54" s="68" t="s">
        <v>53</v>
      </c>
      <c r="AD54" s="68" t="s">
        <v>54</v>
      </c>
      <c r="AE54" s="68" t="s">
        <v>176</v>
      </c>
      <c r="AF54" s="72">
        <v>1</v>
      </c>
      <c r="AG54" s="68">
        <v>1</v>
      </c>
      <c r="AH54" s="68" t="s">
        <v>54</v>
      </c>
      <c r="AI54" s="68" t="s">
        <v>56</v>
      </c>
      <c r="AJ54" s="68" t="s">
        <v>54</v>
      </c>
      <c r="AK54" s="68" t="str" cm="1">
        <f t="array" ref="AK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 s="69" t="s">
        <v>69</v>
      </c>
      <c r="AM54" s="69">
        <v>45127</v>
      </c>
    </row>
    <row r="55" spans="1:39" x14ac:dyDescent="0.3">
      <c r="A55" s="68">
        <v>68</v>
      </c>
      <c r="B55" s="68" t="s">
        <v>463</v>
      </c>
      <c r="C55" s="69">
        <v>29214</v>
      </c>
      <c r="D55" s="68" t="s">
        <v>40</v>
      </c>
      <c r="E55" s="71">
        <v>3010202068</v>
      </c>
      <c r="F55" s="68">
        <v>390046</v>
      </c>
      <c r="G55" s="68">
        <v>5134788</v>
      </c>
      <c r="H55" s="68" t="s">
        <v>3954</v>
      </c>
      <c r="I55" s="68" t="s">
        <v>466</v>
      </c>
      <c r="J55" s="68" t="s">
        <v>467</v>
      </c>
      <c r="K55" s="105" t="s">
        <v>468</v>
      </c>
      <c r="L55" s="68" t="s">
        <v>469</v>
      </c>
      <c r="M55" s="68" t="s">
        <v>463</v>
      </c>
      <c r="N55" s="71">
        <v>5521981028089</v>
      </c>
      <c r="O55" s="71" t="s">
        <v>106</v>
      </c>
      <c r="P55" s="71" t="s">
        <v>106</v>
      </c>
      <c r="Q55" s="68" t="s">
        <v>66</v>
      </c>
      <c r="R55" s="68" t="str" cm="1">
        <f t="array" ref="R55">_xlfn.IFS(BaseClientes[[#This Row],[tipoDeCliente]]="ADVISOR","ADVISOR",BaseClientes[[#This Row],[tipoDeCliente]]="FAMILIA","RETENCAO",BaseClientes[[#This Row],[tipoDeCliente]]="RETENCAO","RETENCAO",BaseClientes[[#This Row],[tipoDeCliente]]="NORMAL","CONSULTORIA",BaseClientes[[#This Row],[tipoDeCliente]]="HIBRIDO","CONSULTORIA")</f>
        <v>CONSULTORIA</v>
      </c>
      <c r="S55" s="68" t="s">
        <v>470</v>
      </c>
      <c r="T55" s="68" t="s">
        <v>434</v>
      </c>
      <c r="U55" s="68" t="s">
        <v>471</v>
      </c>
      <c r="V55" s="71">
        <v>5521981028089</v>
      </c>
      <c r="W55" s="69">
        <v>44134</v>
      </c>
      <c r="X55" s="69">
        <v>44134</v>
      </c>
      <c r="Y55" s="68" t="s">
        <v>469</v>
      </c>
      <c r="Z55" s="68" t="s">
        <v>469</v>
      </c>
      <c r="AA55" s="68" t="s">
        <v>463</v>
      </c>
      <c r="AB55" s="68" t="s">
        <v>3902</v>
      </c>
      <c r="AC55" s="68" t="s">
        <v>53</v>
      </c>
      <c r="AD55" s="68" t="s">
        <v>54</v>
      </c>
      <c r="AE55" s="68" t="s">
        <v>176</v>
      </c>
      <c r="AF55" s="72">
        <v>1</v>
      </c>
      <c r="AG55" s="68">
        <v>1</v>
      </c>
      <c r="AH55" s="68" t="s">
        <v>54</v>
      </c>
      <c r="AI55" s="68" t="s">
        <v>56</v>
      </c>
      <c r="AJ55" s="68" t="s">
        <v>54</v>
      </c>
      <c r="AK55" s="68" t="str" cm="1">
        <f t="array" ref="AK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 s="69" t="s">
        <v>58</v>
      </c>
      <c r="AM55" s="69"/>
    </row>
    <row r="56" spans="1:39" x14ac:dyDescent="0.3">
      <c r="A56" s="68">
        <v>69</v>
      </c>
      <c r="B56" s="68" t="s">
        <v>472</v>
      </c>
      <c r="C56" s="69">
        <v>32227</v>
      </c>
      <c r="D56" s="68" t="s">
        <v>40</v>
      </c>
      <c r="E56" s="71">
        <v>3010202069</v>
      </c>
      <c r="F56" s="68">
        <v>363300</v>
      </c>
      <c r="G56" s="68">
        <v>640479</v>
      </c>
      <c r="H56" s="68" t="s">
        <v>3952</v>
      </c>
      <c r="I56" s="68" t="s">
        <v>474</v>
      </c>
      <c r="J56" s="68" t="s">
        <v>475</v>
      </c>
      <c r="K56" s="70" t="s">
        <v>476</v>
      </c>
      <c r="L56" s="68" t="s">
        <v>477</v>
      </c>
      <c r="M56" s="68" t="s">
        <v>472</v>
      </c>
      <c r="N56" s="71">
        <v>5581996189966</v>
      </c>
      <c r="O56" s="71" t="s">
        <v>42</v>
      </c>
      <c r="P56" s="71" t="s">
        <v>106</v>
      </c>
      <c r="Q56" s="68" t="s">
        <v>66</v>
      </c>
      <c r="R56" s="68" t="str" cm="1">
        <f t="array" ref="R56">_xlfn.IFS(BaseClientes[[#This Row],[tipoDeCliente]]="ADVISOR","ADVISOR",BaseClientes[[#This Row],[tipoDeCliente]]="FAMILIA","RETENCAO",BaseClientes[[#This Row],[tipoDeCliente]]="RETENCAO","RETENCAO",BaseClientes[[#This Row],[tipoDeCliente]]="NORMAL","CONSULTORIA",BaseClientes[[#This Row],[tipoDeCliente]]="HIBRIDO","CONSULTORIA")</f>
        <v>CONSULTORIA</v>
      </c>
      <c r="S56" s="68" t="s">
        <v>49</v>
      </c>
      <c r="T56" s="68" t="s">
        <v>50</v>
      </c>
      <c r="U56" s="68" t="s">
        <v>478</v>
      </c>
      <c r="V56" s="71">
        <v>5581996189966</v>
      </c>
      <c r="W56" s="69">
        <v>44134</v>
      </c>
      <c r="X56" s="69">
        <v>44134</v>
      </c>
      <c r="Y56" s="68" t="s">
        <v>477</v>
      </c>
      <c r="Z56" s="68" t="s">
        <v>477</v>
      </c>
      <c r="AA56" s="68" t="s">
        <v>472</v>
      </c>
      <c r="AB56" s="68" t="s">
        <v>479</v>
      </c>
      <c r="AC56" s="68" t="s">
        <v>140</v>
      </c>
      <c r="AD56" s="68" t="s">
        <v>54</v>
      </c>
      <c r="AE56" s="68" t="s">
        <v>176</v>
      </c>
      <c r="AF56" s="72">
        <v>1</v>
      </c>
      <c r="AG56" s="68">
        <v>1</v>
      </c>
      <c r="AH56" s="68" t="s">
        <v>54</v>
      </c>
      <c r="AI56" s="68" t="s">
        <v>56</v>
      </c>
      <c r="AJ56" s="68" t="s">
        <v>54</v>
      </c>
      <c r="AK56" s="68" t="str" cm="1">
        <f t="array" ref="AK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 s="69" t="s">
        <v>58</v>
      </c>
      <c r="AM56" s="69"/>
    </row>
    <row r="57" spans="1:39" x14ac:dyDescent="0.3">
      <c r="A57" s="68">
        <v>21</v>
      </c>
      <c r="B57" s="68" t="s">
        <v>177</v>
      </c>
      <c r="C57" s="69">
        <v>31547</v>
      </c>
      <c r="D57" s="68" t="s">
        <v>40</v>
      </c>
      <c r="E57" s="71">
        <v>1111201921</v>
      </c>
      <c r="F57" s="68">
        <v>455959</v>
      </c>
      <c r="G57" s="68">
        <v>3147295</v>
      </c>
      <c r="H57" s="68"/>
      <c r="I57" s="68" t="s">
        <v>180</v>
      </c>
      <c r="J57" s="68" t="s">
        <v>181</v>
      </c>
      <c r="K57" s="70" t="s">
        <v>182</v>
      </c>
      <c r="L57" s="68" t="s">
        <v>183</v>
      </c>
      <c r="M57" s="68" t="s">
        <v>177</v>
      </c>
      <c r="N57" s="71">
        <v>5517996065606</v>
      </c>
      <c r="O57" s="71" t="s">
        <v>106</v>
      </c>
      <c r="P57" s="71" t="s">
        <v>106</v>
      </c>
      <c r="Q57" s="68" t="s">
        <v>66</v>
      </c>
      <c r="R57" s="68" t="str" cm="1">
        <f t="array" ref="R57">_xlfn.IFS(BaseClientes[[#This Row],[tipoDeCliente]]="ADVISOR","ADVISOR",BaseClientes[[#This Row],[tipoDeCliente]]="FAMILIA","RETENCAO",BaseClientes[[#This Row],[tipoDeCliente]]="RETENCAO","RETENCAO",BaseClientes[[#This Row],[tipoDeCliente]]="NORMAL","CONSULTORIA",BaseClientes[[#This Row],[tipoDeCliente]]="HIBRIDO","CONSULTORIA")</f>
        <v>CONSULTORIA</v>
      </c>
      <c r="S57" s="68" t="s">
        <v>184</v>
      </c>
      <c r="T57" s="68" t="s">
        <v>185</v>
      </c>
      <c r="U57" s="68" t="s">
        <v>186</v>
      </c>
      <c r="V57" s="71">
        <v>5517996065606</v>
      </c>
      <c r="W57" s="69">
        <v>44138</v>
      </c>
      <c r="X57" s="69">
        <v>44138</v>
      </c>
      <c r="Y57" s="68" t="s">
        <v>183</v>
      </c>
      <c r="Z57" s="68" t="s">
        <v>183</v>
      </c>
      <c r="AA57" s="68" t="s">
        <v>177</v>
      </c>
      <c r="AB57" s="68" t="s">
        <v>3893</v>
      </c>
      <c r="AC57" s="68" t="s">
        <v>53</v>
      </c>
      <c r="AD57" s="68" t="s">
        <v>54</v>
      </c>
      <c r="AE57" s="68" t="s">
        <v>176</v>
      </c>
      <c r="AF57" s="72">
        <v>1</v>
      </c>
      <c r="AG57" s="68" t="s">
        <v>187</v>
      </c>
      <c r="AH57" s="68" t="s">
        <v>54</v>
      </c>
      <c r="AI57" s="68" t="s">
        <v>56</v>
      </c>
      <c r="AJ57" s="68" t="s">
        <v>54</v>
      </c>
      <c r="AK57" s="68" t="str" cm="1">
        <f t="array" ref="AK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 s="69" t="s">
        <v>58</v>
      </c>
      <c r="AM57" s="69"/>
    </row>
    <row r="58" spans="1:39" x14ac:dyDescent="0.3">
      <c r="A58" s="68">
        <v>70</v>
      </c>
      <c r="B58" s="68" t="s">
        <v>480</v>
      </c>
      <c r="C58" s="69">
        <v>29132</v>
      </c>
      <c r="D58" s="68" t="s">
        <v>72</v>
      </c>
      <c r="E58" s="71">
        <v>1611202070</v>
      </c>
      <c r="F58" s="68">
        <v>4681051</v>
      </c>
      <c r="G58" s="68" t="s">
        <v>42</v>
      </c>
      <c r="H58" s="68" t="s">
        <v>3964</v>
      </c>
      <c r="I58" s="68" t="s">
        <v>482</v>
      </c>
      <c r="J58" s="68" t="s">
        <v>483</v>
      </c>
      <c r="K58" s="70" t="s">
        <v>3960</v>
      </c>
      <c r="L58" s="68" t="s">
        <v>485</v>
      </c>
      <c r="M58" s="68" t="s">
        <v>480</v>
      </c>
      <c r="N58" s="71">
        <v>12178983252</v>
      </c>
      <c r="O58" s="71" t="s">
        <v>106</v>
      </c>
      <c r="P58" s="71" t="s">
        <v>42</v>
      </c>
      <c r="Q58" s="68" t="s">
        <v>66</v>
      </c>
      <c r="R58" s="68" t="str" cm="1">
        <f t="array" ref="R58">_xlfn.IFS(BaseClientes[[#This Row],[tipoDeCliente]]="ADVISOR","ADVISOR",BaseClientes[[#This Row],[tipoDeCliente]]="FAMILIA","RETENCAO",BaseClientes[[#This Row],[tipoDeCliente]]="RETENCAO","RETENCAO",BaseClientes[[#This Row],[tipoDeCliente]]="NORMAL","CONSULTORIA",BaseClientes[[#This Row],[tipoDeCliente]]="HIBRIDO","CONSULTORIA")</f>
        <v>CONSULTORIA</v>
      </c>
      <c r="S58" s="68" t="s">
        <v>49</v>
      </c>
      <c r="T58" s="68" t="s">
        <v>50</v>
      </c>
      <c r="U58" s="68" t="s">
        <v>486</v>
      </c>
      <c r="V58" s="71">
        <v>12178983252</v>
      </c>
      <c r="W58" s="69">
        <v>44151</v>
      </c>
      <c r="X58" s="69">
        <v>44151</v>
      </c>
      <c r="Y58" s="68" t="s">
        <v>485</v>
      </c>
      <c r="Z58" s="68" t="s">
        <v>485</v>
      </c>
      <c r="AA58" s="68" t="s">
        <v>480</v>
      </c>
      <c r="AB58" s="68" t="s">
        <v>3905</v>
      </c>
      <c r="AC58" s="68" t="s">
        <v>53</v>
      </c>
      <c r="AD58" s="68" t="s">
        <v>56</v>
      </c>
      <c r="AE58" s="68" t="s">
        <v>176</v>
      </c>
      <c r="AF58" s="72">
        <v>1</v>
      </c>
      <c r="AG58" s="68">
        <v>1</v>
      </c>
      <c r="AH58" s="68" t="s">
        <v>54</v>
      </c>
      <c r="AI58" s="68" t="s">
        <v>54</v>
      </c>
      <c r="AJ58" s="68" t="s">
        <v>54</v>
      </c>
      <c r="AK58" s="68" t="str" cm="1">
        <f t="array" ref="AK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 s="69" t="s">
        <v>58</v>
      </c>
      <c r="AM58" s="69"/>
    </row>
    <row r="59" spans="1:39" x14ac:dyDescent="0.3">
      <c r="A59" s="68">
        <v>71</v>
      </c>
      <c r="B59" s="68" t="s">
        <v>487</v>
      </c>
      <c r="C59" s="69">
        <v>29921</v>
      </c>
      <c r="D59" s="68" t="s">
        <v>40</v>
      </c>
      <c r="E59" s="71">
        <v>1611202071</v>
      </c>
      <c r="F59" s="68">
        <v>2309446</v>
      </c>
      <c r="G59" s="68" t="s">
        <v>42</v>
      </c>
      <c r="H59" s="68"/>
      <c r="I59" s="68" t="s">
        <v>489</v>
      </c>
      <c r="J59" s="68" t="s">
        <v>490</v>
      </c>
      <c r="K59" s="70" t="s">
        <v>491</v>
      </c>
      <c r="L59" s="68" t="s">
        <v>485</v>
      </c>
      <c r="M59" s="68" t="s">
        <v>480</v>
      </c>
      <c r="N59" s="71">
        <v>12178983252</v>
      </c>
      <c r="O59" s="71" t="s">
        <v>42</v>
      </c>
      <c r="P59" s="71" t="s">
        <v>42</v>
      </c>
      <c r="Q59" s="68" t="s">
        <v>66</v>
      </c>
      <c r="R59" s="68" t="str" cm="1">
        <f t="array" ref="R59">_xlfn.IFS(BaseClientes[[#This Row],[tipoDeCliente]]="ADVISOR","ADVISOR",BaseClientes[[#This Row],[tipoDeCliente]]="FAMILIA","RETENCAO",BaseClientes[[#This Row],[tipoDeCliente]]="RETENCAO","RETENCAO",BaseClientes[[#This Row],[tipoDeCliente]]="NORMAL","CONSULTORIA",BaseClientes[[#This Row],[tipoDeCliente]]="HIBRIDO","CONSULTORIA")</f>
        <v>CONSULTORIA</v>
      </c>
      <c r="S59" s="68" t="s">
        <v>49</v>
      </c>
      <c r="T59" s="68" t="s">
        <v>50</v>
      </c>
      <c r="U59" s="68" t="s">
        <v>486</v>
      </c>
      <c r="V59" s="71">
        <v>12178983251</v>
      </c>
      <c r="W59" s="69">
        <v>44151</v>
      </c>
      <c r="X59" s="69">
        <v>44151</v>
      </c>
      <c r="Y59" s="68" t="s">
        <v>485</v>
      </c>
      <c r="Z59" s="68" t="s">
        <v>485</v>
      </c>
      <c r="AA59" s="68" t="s">
        <v>480</v>
      </c>
      <c r="AB59" s="68" t="s">
        <v>3905</v>
      </c>
      <c r="AC59" s="68" t="s">
        <v>53</v>
      </c>
      <c r="AD59" s="68" t="s">
        <v>56</v>
      </c>
      <c r="AE59" s="68" t="s">
        <v>176</v>
      </c>
      <c r="AF59" s="72">
        <v>1</v>
      </c>
      <c r="AG59" s="68">
        <v>1</v>
      </c>
      <c r="AH59" s="68" t="s">
        <v>54</v>
      </c>
      <c r="AI59" s="68" t="s">
        <v>54</v>
      </c>
      <c r="AJ59" s="68" t="s">
        <v>54</v>
      </c>
      <c r="AK59" s="68" t="str" cm="1">
        <f t="array" ref="AK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 s="69" t="s">
        <v>58</v>
      </c>
      <c r="AM59" s="69"/>
    </row>
    <row r="60" spans="1:39" x14ac:dyDescent="0.3">
      <c r="A60" s="68">
        <v>72</v>
      </c>
      <c r="B60" s="68" t="s">
        <v>492</v>
      </c>
      <c r="C60" s="69">
        <v>40681</v>
      </c>
      <c r="D60" s="68" t="s">
        <v>40</v>
      </c>
      <c r="E60" s="71">
        <v>1611202072</v>
      </c>
      <c r="F60" s="68">
        <v>4757389</v>
      </c>
      <c r="G60" s="68" t="s">
        <v>42</v>
      </c>
      <c r="H60" s="68"/>
      <c r="I60" s="68" t="s">
        <v>8064</v>
      </c>
      <c r="J60" s="68" t="s">
        <v>494</v>
      </c>
      <c r="K60" s="70" t="s">
        <v>3960</v>
      </c>
      <c r="L60" s="68" t="s">
        <v>496</v>
      </c>
      <c r="M60" s="68" t="s">
        <v>480</v>
      </c>
      <c r="N60" s="71">
        <v>5581981755151</v>
      </c>
      <c r="O60" s="71" t="s">
        <v>65</v>
      </c>
      <c r="P60" s="71" t="s">
        <v>42</v>
      </c>
      <c r="Q60" s="68" t="s">
        <v>66</v>
      </c>
      <c r="R60" s="68" t="str" cm="1">
        <f t="array" ref="R60">_xlfn.IFS(BaseClientes[[#This Row],[tipoDeCliente]]="ADVISOR","ADVISOR",BaseClientes[[#This Row],[tipoDeCliente]]="FAMILIA","RETENCAO",BaseClientes[[#This Row],[tipoDeCliente]]="RETENCAO","RETENCAO",BaseClientes[[#This Row],[tipoDeCliente]]="NORMAL","CONSULTORIA",BaseClientes[[#This Row],[tipoDeCliente]]="HIBRIDO","CONSULTORIA")</f>
        <v>CONSULTORIA</v>
      </c>
      <c r="S60" s="68" t="s">
        <v>49</v>
      </c>
      <c r="T60" s="68" t="s">
        <v>50</v>
      </c>
      <c r="U60" s="68" t="s">
        <v>486</v>
      </c>
      <c r="V60" s="71">
        <v>12178983252</v>
      </c>
      <c r="W60" s="69">
        <v>44151</v>
      </c>
      <c r="X60" s="69">
        <v>44151</v>
      </c>
      <c r="Y60" s="68" t="s">
        <v>485</v>
      </c>
      <c r="Z60" s="68" t="s">
        <v>485</v>
      </c>
      <c r="AA60" s="68" t="s">
        <v>480</v>
      </c>
      <c r="AB60" s="68" t="s">
        <v>151</v>
      </c>
      <c r="AC60" s="68" t="s">
        <v>140</v>
      </c>
      <c r="AD60" s="68" t="s">
        <v>56</v>
      </c>
      <c r="AE60" s="68" t="s">
        <v>176</v>
      </c>
      <c r="AF60" s="72">
        <v>1</v>
      </c>
      <c r="AG60" s="68">
        <v>1</v>
      </c>
      <c r="AH60" s="68" t="s">
        <v>54</v>
      </c>
      <c r="AI60" s="68" t="s">
        <v>56</v>
      </c>
      <c r="AJ60" s="68" t="s">
        <v>54</v>
      </c>
      <c r="AK60" s="68" t="str" cm="1">
        <f t="array" ref="AK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 s="69" t="s">
        <v>58</v>
      </c>
      <c r="AM60" s="69"/>
    </row>
    <row r="61" spans="1:39" x14ac:dyDescent="0.3">
      <c r="A61" s="68">
        <v>73</v>
      </c>
      <c r="B61" s="68" t="s">
        <v>497</v>
      </c>
      <c r="C61" s="69">
        <v>41442</v>
      </c>
      <c r="D61" s="68" t="s">
        <v>72</v>
      </c>
      <c r="E61" s="71">
        <v>1611202073</v>
      </c>
      <c r="F61" s="68">
        <v>4757417</v>
      </c>
      <c r="G61" s="68" t="s">
        <v>42</v>
      </c>
      <c r="H61" s="68"/>
      <c r="I61" s="68" t="s">
        <v>499</v>
      </c>
      <c r="J61" s="68" t="s">
        <v>500</v>
      </c>
      <c r="K61" s="70" t="s">
        <v>3960</v>
      </c>
      <c r="L61" s="68" t="s">
        <v>501</v>
      </c>
      <c r="M61" s="68" t="s">
        <v>480</v>
      </c>
      <c r="N61" s="71">
        <v>12178983252</v>
      </c>
      <c r="O61" s="71" t="s">
        <v>65</v>
      </c>
      <c r="P61" s="71" t="s">
        <v>42</v>
      </c>
      <c r="Q61" s="68" t="s">
        <v>66</v>
      </c>
      <c r="R61" s="68" t="str" cm="1">
        <f t="array" ref="R61">_xlfn.IFS(BaseClientes[[#This Row],[tipoDeCliente]]="ADVISOR","ADVISOR",BaseClientes[[#This Row],[tipoDeCliente]]="FAMILIA","RETENCAO",BaseClientes[[#This Row],[tipoDeCliente]]="RETENCAO","RETENCAO",BaseClientes[[#This Row],[tipoDeCliente]]="NORMAL","CONSULTORIA",BaseClientes[[#This Row],[tipoDeCliente]]="HIBRIDO","CONSULTORIA")</f>
        <v>CONSULTORIA</v>
      </c>
      <c r="S61" s="68" t="s">
        <v>49</v>
      </c>
      <c r="T61" s="68" t="s">
        <v>50</v>
      </c>
      <c r="U61" s="68" t="s">
        <v>486</v>
      </c>
      <c r="V61" s="71">
        <v>12178983252</v>
      </c>
      <c r="W61" s="69">
        <v>44151</v>
      </c>
      <c r="X61" s="69">
        <v>44313</v>
      </c>
      <c r="Y61" s="68" t="s">
        <v>485</v>
      </c>
      <c r="Z61" s="68" t="s">
        <v>485</v>
      </c>
      <c r="AA61" s="68" t="s">
        <v>480</v>
      </c>
      <c r="AB61" s="68" t="s">
        <v>151</v>
      </c>
      <c r="AC61" s="68" t="s">
        <v>140</v>
      </c>
      <c r="AD61" s="68" t="s">
        <v>56</v>
      </c>
      <c r="AE61" s="68" t="s">
        <v>176</v>
      </c>
      <c r="AF61" s="72">
        <v>1</v>
      </c>
      <c r="AG61" s="68">
        <v>1</v>
      </c>
      <c r="AH61" s="68" t="s">
        <v>54</v>
      </c>
      <c r="AI61" s="68" t="s">
        <v>56</v>
      </c>
      <c r="AJ61" s="68" t="s">
        <v>54</v>
      </c>
      <c r="AK61" s="68" t="str" cm="1">
        <f t="array" ref="AK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 s="69" t="s">
        <v>58</v>
      </c>
      <c r="AM61" s="69"/>
    </row>
    <row r="62" spans="1:39" x14ac:dyDescent="0.3">
      <c r="A62" s="68">
        <v>77</v>
      </c>
      <c r="B62" s="68" t="s">
        <v>517</v>
      </c>
      <c r="C62" s="69">
        <v>30393</v>
      </c>
      <c r="D62" s="68" t="s">
        <v>40</v>
      </c>
      <c r="E62" s="71">
        <v>112202077</v>
      </c>
      <c r="F62" s="68">
        <v>3458254</v>
      </c>
      <c r="G62" s="68" t="s">
        <v>42</v>
      </c>
      <c r="H62" s="68"/>
      <c r="I62" s="68" t="s">
        <v>519</v>
      </c>
      <c r="J62" s="68" t="s">
        <v>520</v>
      </c>
      <c r="K62" s="70" t="s">
        <v>521</v>
      </c>
      <c r="L62" s="68" t="s">
        <v>522</v>
      </c>
      <c r="M62" s="68" t="s">
        <v>517</v>
      </c>
      <c r="N62" s="71">
        <v>5581999717174</v>
      </c>
      <c r="O62" s="71" t="s">
        <v>106</v>
      </c>
      <c r="P62" s="71" t="s">
        <v>42</v>
      </c>
      <c r="Q62" s="68" t="s">
        <v>66</v>
      </c>
      <c r="R62" s="68" t="str" cm="1">
        <f t="array" ref="R62">_xlfn.IFS(BaseClientes[[#This Row],[tipoDeCliente]]="ADVISOR","ADVISOR",BaseClientes[[#This Row],[tipoDeCliente]]="FAMILIA","RETENCAO",BaseClientes[[#This Row],[tipoDeCliente]]="RETENCAO","RETENCAO",BaseClientes[[#This Row],[tipoDeCliente]]="NORMAL","CONSULTORIA",BaseClientes[[#This Row],[tipoDeCliente]]="HIBRIDO","CONSULTORIA")</f>
        <v>RETENCAO</v>
      </c>
      <c r="S62" s="68" t="s">
        <v>49</v>
      </c>
      <c r="T62" s="68" t="s">
        <v>50</v>
      </c>
      <c r="U62" s="68" t="s">
        <v>523</v>
      </c>
      <c r="V62" s="71">
        <v>5581999717174</v>
      </c>
      <c r="W62" s="69">
        <v>44166</v>
      </c>
      <c r="X62" s="69">
        <v>44691</v>
      </c>
      <c r="Y62" s="68" t="s">
        <v>522</v>
      </c>
      <c r="Z62" s="68" t="s">
        <v>522</v>
      </c>
      <c r="AA62" s="68" t="s">
        <v>517</v>
      </c>
      <c r="AB62" s="68" t="s">
        <v>3894</v>
      </c>
      <c r="AC62" s="68" t="s">
        <v>53</v>
      </c>
      <c r="AD62" s="68" t="s">
        <v>56</v>
      </c>
      <c r="AE62" s="68" t="s">
        <v>176</v>
      </c>
      <c r="AF62" s="72">
        <v>1</v>
      </c>
      <c r="AG62" s="68" t="s">
        <v>187</v>
      </c>
      <c r="AH62" s="68" t="s">
        <v>54</v>
      </c>
      <c r="AI62" s="68" t="s">
        <v>56</v>
      </c>
      <c r="AJ62" s="68" t="s">
        <v>54</v>
      </c>
      <c r="AK62" s="68" t="str" cm="1">
        <f t="array" ref="AK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 s="69" t="s">
        <v>58</v>
      </c>
      <c r="AM62" s="69"/>
    </row>
    <row r="63" spans="1:39" hidden="1" x14ac:dyDescent="0.3">
      <c r="A63" s="68">
        <v>82</v>
      </c>
      <c r="B63" s="68" t="s">
        <v>554</v>
      </c>
      <c r="C63" s="69">
        <v>11979</v>
      </c>
      <c r="D63" s="68" t="s">
        <v>72</v>
      </c>
      <c r="E63" s="71">
        <v>912202082</v>
      </c>
      <c r="F63" s="68">
        <v>4880747</v>
      </c>
      <c r="G63" s="68" t="s">
        <v>42</v>
      </c>
      <c r="H63" s="68"/>
      <c r="I63" s="68" t="s">
        <v>556</v>
      </c>
      <c r="J63" s="68" t="s">
        <v>557</v>
      </c>
      <c r="K63" s="70" t="s">
        <v>558</v>
      </c>
      <c r="L63" s="68" t="s">
        <v>559</v>
      </c>
      <c r="M63" s="68" t="s">
        <v>546</v>
      </c>
      <c r="N63" s="71">
        <v>5581999157388</v>
      </c>
      <c r="O63" s="71" t="s">
        <v>106</v>
      </c>
      <c r="P63" s="71" t="s">
        <v>42</v>
      </c>
      <c r="Q63" s="68" t="s">
        <v>66</v>
      </c>
      <c r="R63" s="68" t="str" cm="1">
        <f t="array" ref="R63">_xlfn.IFS(BaseClientes[[#This Row],[tipoDeCliente]]="ADVISOR","ADVISOR",BaseClientes[[#This Row],[tipoDeCliente]]="FAMILIA","RETENCAO",BaseClientes[[#This Row],[tipoDeCliente]]="RETENCAO","RETENCAO",BaseClientes[[#This Row],[tipoDeCliente]]="NORMAL","CONSULTORIA",BaseClientes[[#This Row],[tipoDeCliente]]="HIBRIDO","CONSULTORIA")</f>
        <v>RETENCAO</v>
      </c>
      <c r="S63" s="68" t="s">
        <v>49</v>
      </c>
      <c r="T63" s="68" t="s">
        <v>50</v>
      </c>
      <c r="U63" s="68" t="s">
        <v>560</v>
      </c>
      <c r="V63" s="71">
        <v>5581999157388</v>
      </c>
      <c r="W63" s="69">
        <v>44174</v>
      </c>
      <c r="X63" s="69">
        <v>44174</v>
      </c>
      <c r="Y63" s="68" t="s">
        <v>552</v>
      </c>
      <c r="Z63" s="68" t="s">
        <v>552</v>
      </c>
      <c r="AA63" s="68" t="s">
        <v>546</v>
      </c>
      <c r="AB63" s="68" t="s">
        <v>3899</v>
      </c>
      <c r="AC63" s="68" t="s">
        <v>53</v>
      </c>
      <c r="AD63" s="68" t="s">
        <v>56</v>
      </c>
      <c r="AE63" s="68" t="s">
        <v>176</v>
      </c>
      <c r="AF63" s="72">
        <v>1</v>
      </c>
      <c r="AG63" s="68">
        <v>1</v>
      </c>
      <c r="AH63" s="68" t="s">
        <v>54</v>
      </c>
      <c r="AI63" s="68" t="s">
        <v>56</v>
      </c>
      <c r="AJ63" s="68" t="s">
        <v>54</v>
      </c>
      <c r="AK63" s="68" t="str" cm="1">
        <f t="array" ref="AK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 s="69" t="s">
        <v>69</v>
      </c>
      <c r="AM63" s="69">
        <v>45022</v>
      </c>
    </row>
    <row r="64" spans="1:39" x14ac:dyDescent="0.3">
      <c r="A64" s="68">
        <v>83</v>
      </c>
      <c r="B64" s="68" t="s">
        <v>561</v>
      </c>
      <c r="C64" s="69">
        <v>33156</v>
      </c>
      <c r="D64" s="68" t="s">
        <v>40</v>
      </c>
      <c r="E64" s="71">
        <v>1412202083</v>
      </c>
      <c r="F64" s="68">
        <v>59515</v>
      </c>
      <c r="G64" s="68" t="s">
        <v>42</v>
      </c>
      <c r="H64" s="68" t="s">
        <v>3971</v>
      </c>
      <c r="I64" s="68" t="s">
        <v>563</v>
      </c>
      <c r="J64" s="68" t="s">
        <v>564</v>
      </c>
      <c r="K64" s="70" t="s">
        <v>565</v>
      </c>
      <c r="L64" s="68" t="s">
        <v>566</v>
      </c>
      <c r="M64" s="68" t="s">
        <v>561</v>
      </c>
      <c r="N64" s="71">
        <v>5511994394227</v>
      </c>
      <c r="O64" s="71" t="s">
        <v>65</v>
      </c>
      <c r="P64" s="71" t="s">
        <v>42</v>
      </c>
      <c r="Q64" s="68" t="s">
        <v>66</v>
      </c>
      <c r="R64" s="68" t="str" cm="1">
        <f t="array" ref="R64">_xlfn.IFS(BaseClientes[[#This Row],[tipoDeCliente]]="ADVISOR","ADVISOR",BaseClientes[[#This Row],[tipoDeCliente]]="FAMILIA","RETENCAO",BaseClientes[[#This Row],[tipoDeCliente]]="RETENCAO","RETENCAO",BaseClientes[[#This Row],[tipoDeCliente]]="NORMAL","CONSULTORIA",BaseClientes[[#This Row],[tipoDeCliente]]="HIBRIDO","CONSULTORIA")</f>
        <v>RETENCAO</v>
      </c>
      <c r="S64" s="68" t="s">
        <v>2799</v>
      </c>
      <c r="T64" s="68" t="s">
        <v>185</v>
      </c>
      <c r="U64" s="68" t="s">
        <v>567</v>
      </c>
      <c r="V64" s="71">
        <v>5511994394227</v>
      </c>
      <c r="W64" s="69">
        <v>44179</v>
      </c>
      <c r="X64" s="69">
        <v>44223</v>
      </c>
      <c r="Y64" s="68" t="s">
        <v>566</v>
      </c>
      <c r="Z64" s="68" t="s">
        <v>566</v>
      </c>
      <c r="AA64" s="68" t="s">
        <v>561</v>
      </c>
      <c r="AB64" s="68" t="s">
        <v>3902</v>
      </c>
      <c r="AC64" s="68" t="s">
        <v>53</v>
      </c>
      <c r="AD64" s="68" t="s">
        <v>54</v>
      </c>
      <c r="AE64" s="68" t="s">
        <v>176</v>
      </c>
      <c r="AF64" s="72">
        <v>1</v>
      </c>
      <c r="AG64" s="68">
        <v>1</v>
      </c>
      <c r="AH64" s="68" t="s">
        <v>54</v>
      </c>
      <c r="AI64" s="68" t="s">
        <v>56</v>
      </c>
      <c r="AJ64" s="68" t="s">
        <v>54</v>
      </c>
      <c r="AK64" s="68" t="str" cm="1">
        <f t="array" ref="AK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 s="69" t="s">
        <v>58</v>
      </c>
      <c r="AM64" s="69"/>
    </row>
    <row r="65" spans="1:39" x14ac:dyDescent="0.3">
      <c r="A65" s="68">
        <v>84</v>
      </c>
      <c r="B65" s="68" t="s">
        <v>568</v>
      </c>
      <c r="C65" s="69">
        <v>32659</v>
      </c>
      <c r="D65" s="68" t="s">
        <v>72</v>
      </c>
      <c r="E65" s="71">
        <v>1412202084</v>
      </c>
      <c r="F65" s="68">
        <v>2171521</v>
      </c>
      <c r="G65" s="68" t="s">
        <v>42</v>
      </c>
      <c r="H65" s="68"/>
      <c r="I65" s="68" t="s">
        <v>3984</v>
      </c>
      <c r="J65" s="68" t="s">
        <v>571</v>
      </c>
      <c r="K65" s="105" t="s">
        <v>572</v>
      </c>
      <c r="L65" s="68" t="s">
        <v>3600</v>
      </c>
      <c r="M65" s="68" t="s">
        <v>568</v>
      </c>
      <c r="N65" s="71">
        <v>5511995413105</v>
      </c>
      <c r="O65" s="71" t="s">
        <v>65</v>
      </c>
      <c r="P65" s="71" t="s">
        <v>42</v>
      </c>
      <c r="Q65" s="68" t="s">
        <v>66</v>
      </c>
      <c r="R65" s="68" t="str" cm="1">
        <f t="array" ref="R65">_xlfn.IFS(BaseClientes[[#This Row],[tipoDeCliente]]="ADVISOR","ADVISOR",BaseClientes[[#This Row],[tipoDeCliente]]="FAMILIA","RETENCAO",BaseClientes[[#This Row],[tipoDeCliente]]="RETENCAO","RETENCAO",BaseClientes[[#This Row],[tipoDeCliente]]="NORMAL","CONSULTORIA",BaseClientes[[#This Row],[tipoDeCliente]]="HIBRIDO","CONSULTORIA")</f>
        <v>RETENCAO</v>
      </c>
      <c r="S65" s="68" t="s">
        <v>2799</v>
      </c>
      <c r="T65" s="68" t="s">
        <v>185</v>
      </c>
      <c r="U65" s="68" t="s">
        <v>567</v>
      </c>
      <c r="V65" s="71">
        <v>5511995413105</v>
      </c>
      <c r="W65" s="69">
        <v>44179</v>
      </c>
      <c r="X65" s="69">
        <v>44223</v>
      </c>
      <c r="Y65" s="68" t="s">
        <v>3600</v>
      </c>
      <c r="Z65" s="68" t="s">
        <v>3600</v>
      </c>
      <c r="AA65" s="68" t="s">
        <v>568</v>
      </c>
      <c r="AB65" s="68" t="s">
        <v>574</v>
      </c>
      <c r="AC65" s="68" t="s">
        <v>53</v>
      </c>
      <c r="AD65" s="68" t="s">
        <v>54</v>
      </c>
      <c r="AE65" s="68" t="s">
        <v>176</v>
      </c>
      <c r="AF65" s="72">
        <v>1</v>
      </c>
      <c r="AG65" s="68">
        <v>8</v>
      </c>
      <c r="AH65" s="68" t="s">
        <v>54</v>
      </c>
      <c r="AI65" s="68" t="s">
        <v>56</v>
      </c>
      <c r="AJ65" s="68" t="s">
        <v>54</v>
      </c>
      <c r="AK65" s="68" t="str" cm="1">
        <f t="array" ref="AK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 s="69" t="s">
        <v>58</v>
      </c>
      <c r="AM65" s="69"/>
    </row>
    <row r="66" spans="1:39" x14ac:dyDescent="0.3">
      <c r="A66" s="68">
        <v>85</v>
      </c>
      <c r="B66" s="68" t="s">
        <v>575</v>
      </c>
      <c r="C66" s="69">
        <v>31373</v>
      </c>
      <c r="D66" s="68" t="s">
        <v>72</v>
      </c>
      <c r="E66" s="71">
        <v>1412202085</v>
      </c>
      <c r="F66" s="68">
        <v>2415585</v>
      </c>
      <c r="G66" s="68" t="s">
        <v>42</v>
      </c>
      <c r="H66" s="68"/>
      <c r="I66" s="68" t="s">
        <v>577</v>
      </c>
      <c r="J66" s="68" t="s">
        <v>578</v>
      </c>
      <c r="K66" s="70" t="s">
        <v>579</v>
      </c>
      <c r="L66" s="68" t="s">
        <v>580</v>
      </c>
      <c r="M66" s="68" t="s">
        <v>561</v>
      </c>
      <c r="N66" s="71">
        <v>5511994394227</v>
      </c>
      <c r="O66" s="71" t="s">
        <v>106</v>
      </c>
      <c r="P66" s="71" t="s">
        <v>42</v>
      </c>
      <c r="Q66" s="68" t="s">
        <v>66</v>
      </c>
      <c r="R66" s="68" t="str" cm="1">
        <f t="array" ref="R66">_xlfn.IFS(BaseClientes[[#This Row],[tipoDeCliente]]="ADVISOR","ADVISOR",BaseClientes[[#This Row],[tipoDeCliente]]="FAMILIA","RETENCAO",BaseClientes[[#This Row],[tipoDeCliente]]="RETENCAO","RETENCAO",BaseClientes[[#This Row],[tipoDeCliente]]="NORMAL","CONSULTORIA",BaseClientes[[#This Row],[tipoDeCliente]]="HIBRIDO","CONSULTORIA")</f>
        <v>RETENCAO</v>
      </c>
      <c r="S66" s="68" t="s">
        <v>581</v>
      </c>
      <c r="T66" s="68" t="s">
        <v>582</v>
      </c>
      <c r="U66" s="68" t="s">
        <v>583</v>
      </c>
      <c r="V66" s="71">
        <v>5551984092211</v>
      </c>
      <c r="W66" s="69">
        <v>44179</v>
      </c>
      <c r="X66" s="69">
        <v>44223</v>
      </c>
      <c r="Y66" s="68" t="s">
        <v>566</v>
      </c>
      <c r="Z66" s="68" t="s">
        <v>580</v>
      </c>
      <c r="AA66" s="68" t="s">
        <v>575</v>
      </c>
      <c r="AB66" s="68" t="s">
        <v>584</v>
      </c>
      <c r="AC66" s="68" t="s">
        <v>53</v>
      </c>
      <c r="AD66" s="68" t="s">
        <v>54</v>
      </c>
      <c r="AE66" s="68" t="s">
        <v>176</v>
      </c>
      <c r="AF66" s="72">
        <v>1</v>
      </c>
      <c r="AG66" s="68">
        <v>1</v>
      </c>
      <c r="AH66" s="68" t="s">
        <v>54</v>
      </c>
      <c r="AI66" s="68" t="s">
        <v>56</v>
      </c>
      <c r="AJ66" s="68" t="s">
        <v>54</v>
      </c>
      <c r="AK66" s="68" t="str" cm="1">
        <f t="array" ref="AK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 s="69" t="s">
        <v>58</v>
      </c>
      <c r="AM66" s="69"/>
    </row>
    <row r="67" spans="1:39" x14ac:dyDescent="0.3">
      <c r="A67" s="68">
        <v>86</v>
      </c>
      <c r="B67" s="68" t="s">
        <v>585</v>
      </c>
      <c r="C67" s="69">
        <v>21630</v>
      </c>
      <c r="D67" s="68" t="s">
        <v>40</v>
      </c>
      <c r="E67" s="71">
        <v>1412202086</v>
      </c>
      <c r="F67" s="68">
        <v>369271</v>
      </c>
      <c r="G67" s="68" t="s">
        <v>42</v>
      </c>
      <c r="H67" s="68"/>
      <c r="I67" s="68" t="s">
        <v>587</v>
      </c>
      <c r="J67" s="68" t="s">
        <v>588</v>
      </c>
      <c r="K67" s="70" t="s">
        <v>589</v>
      </c>
      <c r="L67" s="68" t="s">
        <v>590</v>
      </c>
      <c r="M67" s="68" t="s">
        <v>561</v>
      </c>
      <c r="N67" s="71">
        <v>5511994394227</v>
      </c>
      <c r="O67" s="71" t="s">
        <v>106</v>
      </c>
      <c r="P67" s="71" t="s">
        <v>42</v>
      </c>
      <c r="Q67" s="68" t="s">
        <v>66</v>
      </c>
      <c r="R67" s="68" t="str" cm="1">
        <f t="array" ref="R67">_xlfn.IFS(BaseClientes[[#This Row],[tipoDeCliente]]="ADVISOR","ADVISOR",BaseClientes[[#This Row],[tipoDeCliente]]="FAMILIA","RETENCAO",BaseClientes[[#This Row],[tipoDeCliente]]="RETENCAO","RETENCAO",BaseClientes[[#This Row],[tipoDeCliente]]="NORMAL","CONSULTORIA",BaseClientes[[#This Row],[tipoDeCliente]]="HIBRIDO","CONSULTORIA")</f>
        <v>RETENCAO</v>
      </c>
      <c r="S67" s="68" t="s">
        <v>581</v>
      </c>
      <c r="T67" s="68" t="s">
        <v>582</v>
      </c>
      <c r="U67" s="68" t="s">
        <v>591</v>
      </c>
      <c r="V67" s="71">
        <v>5551999829802</v>
      </c>
      <c r="W67" s="69">
        <v>44179</v>
      </c>
      <c r="X67" s="69">
        <v>44223</v>
      </c>
      <c r="Y67" s="68" t="s">
        <v>566</v>
      </c>
      <c r="Z67" s="68" t="s">
        <v>590</v>
      </c>
      <c r="AA67" s="68" t="s">
        <v>585</v>
      </c>
      <c r="AB67" s="68" t="s">
        <v>164</v>
      </c>
      <c r="AC67" s="68" t="s">
        <v>53</v>
      </c>
      <c r="AD67" s="68" t="s">
        <v>54</v>
      </c>
      <c r="AE67" s="68" t="s">
        <v>176</v>
      </c>
      <c r="AF67" s="72">
        <v>1</v>
      </c>
      <c r="AG67" s="68">
        <v>1</v>
      </c>
      <c r="AH67" s="68" t="s">
        <v>54</v>
      </c>
      <c r="AI67" s="68" t="s">
        <v>56</v>
      </c>
      <c r="AJ67" s="68" t="s">
        <v>54</v>
      </c>
      <c r="AK67" s="68" t="str" cm="1">
        <f t="array" ref="AK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 s="69" t="s">
        <v>58</v>
      </c>
      <c r="AM67" s="69"/>
    </row>
    <row r="68" spans="1:39" x14ac:dyDescent="0.3">
      <c r="A68" s="68">
        <v>87</v>
      </c>
      <c r="B68" s="68" t="s">
        <v>3463</v>
      </c>
      <c r="C68" s="69">
        <v>22513</v>
      </c>
      <c r="D68" s="68" t="s">
        <v>72</v>
      </c>
      <c r="E68" s="71">
        <v>1412202087</v>
      </c>
      <c r="F68" s="68">
        <v>369275</v>
      </c>
      <c r="G68" s="68" t="s">
        <v>42</v>
      </c>
      <c r="H68" s="68"/>
      <c r="I68" s="68" t="s">
        <v>8065</v>
      </c>
      <c r="J68" s="68" t="s">
        <v>595</v>
      </c>
      <c r="K68" s="70" t="s">
        <v>596</v>
      </c>
      <c r="L68" s="68" t="s">
        <v>8066</v>
      </c>
      <c r="M68" s="68" t="s">
        <v>3463</v>
      </c>
      <c r="N68" s="71">
        <v>5551999750636</v>
      </c>
      <c r="O68" s="71" t="s">
        <v>106</v>
      </c>
      <c r="P68" s="71" t="s">
        <v>42</v>
      </c>
      <c r="Q68" s="68" t="s">
        <v>66</v>
      </c>
      <c r="R68" s="68" t="str" cm="1">
        <f t="array" ref="R68">_xlfn.IFS(BaseClientes[[#This Row],[tipoDeCliente]]="ADVISOR","ADVISOR",BaseClientes[[#This Row],[tipoDeCliente]]="FAMILIA","RETENCAO",BaseClientes[[#This Row],[tipoDeCliente]]="RETENCAO","RETENCAO",BaseClientes[[#This Row],[tipoDeCliente]]="NORMAL","CONSULTORIA",BaseClientes[[#This Row],[tipoDeCliente]]="HIBRIDO","CONSULTORIA")</f>
        <v>RETENCAO</v>
      </c>
      <c r="S68" s="68" t="s">
        <v>581</v>
      </c>
      <c r="T68" s="68" t="s">
        <v>582</v>
      </c>
      <c r="U68" s="68" t="s">
        <v>591</v>
      </c>
      <c r="V68" s="71">
        <v>5551999750636</v>
      </c>
      <c r="W68" s="69">
        <v>44179</v>
      </c>
      <c r="X68" s="69">
        <v>44223</v>
      </c>
      <c r="Y68" s="68" t="s">
        <v>566</v>
      </c>
      <c r="Z68" s="68" t="s">
        <v>8066</v>
      </c>
      <c r="AA68" s="68" t="s">
        <v>3463</v>
      </c>
      <c r="AB68" s="68" t="s">
        <v>164</v>
      </c>
      <c r="AC68" s="68" t="s">
        <v>53</v>
      </c>
      <c r="AD68" s="68" t="s">
        <v>54</v>
      </c>
      <c r="AE68" s="68" t="s">
        <v>176</v>
      </c>
      <c r="AF68" s="72">
        <v>1</v>
      </c>
      <c r="AG68" s="68">
        <v>1</v>
      </c>
      <c r="AH68" s="68" t="s">
        <v>54</v>
      </c>
      <c r="AI68" s="68" t="s">
        <v>56</v>
      </c>
      <c r="AJ68" s="68" t="s">
        <v>54</v>
      </c>
      <c r="AK68" s="68" t="str" cm="1">
        <f t="array" ref="AK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 s="69" t="s">
        <v>58</v>
      </c>
      <c r="AM68" s="69"/>
    </row>
    <row r="69" spans="1:39" x14ac:dyDescent="0.3">
      <c r="A69" s="68">
        <v>228</v>
      </c>
      <c r="B69" s="68" t="s">
        <v>1507</v>
      </c>
      <c r="C69" s="69">
        <v>23084</v>
      </c>
      <c r="D69" s="68" t="s">
        <v>40</v>
      </c>
      <c r="E69" s="71">
        <v>16122021228</v>
      </c>
      <c r="F69" s="68">
        <v>2917686</v>
      </c>
      <c r="G69" s="68"/>
      <c r="H69" s="68"/>
      <c r="I69" s="68" t="s">
        <v>1509</v>
      </c>
      <c r="J69" s="68" t="s">
        <v>1510</v>
      </c>
      <c r="K69" s="70" t="s">
        <v>1511</v>
      </c>
      <c r="L69" s="68" t="s">
        <v>1512</v>
      </c>
      <c r="M69" s="68" t="s">
        <v>1507</v>
      </c>
      <c r="N69" s="71">
        <v>5581999696960</v>
      </c>
      <c r="O69" s="71" t="s">
        <v>65</v>
      </c>
      <c r="P69" s="71" t="s">
        <v>42</v>
      </c>
      <c r="Q69" s="68" t="s">
        <v>1513</v>
      </c>
      <c r="R69" s="68" t="str" cm="1">
        <f t="array" ref="R69">_xlfn.IFS(BaseClientes[[#This Row],[tipoDeCliente]]="ADVISOR","ADVISOR",BaseClientes[[#This Row],[tipoDeCliente]]="FAMILIA","RETENCAO",BaseClientes[[#This Row],[tipoDeCliente]]="RETENCAO","RETENCAO",BaseClientes[[#This Row],[tipoDeCliente]]="NORMAL","CONSULTORIA",BaseClientes[[#This Row],[tipoDeCliente]]="HIBRIDO","CONSULTORIA")</f>
        <v>RETENCAO</v>
      </c>
      <c r="S69" s="68" t="s">
        <v>49</v>
      </c>
      <c r="T69" s="68" t="s">
        <v>50</v>
      </c>
      <c r="U69" s="68" t="s">
        <v>1515</v>
      </c>
      <c r="V69" s="71">
        <v>5581999696960</v>
      </c>
      <c r="W69" s="69">
        <v>44181</v>
      </c>
      <c r="X69" s="69">
        <v>44546</v>
      </c>
      <c r="Y69" s="68" t="s">
        <v>1512</v>
      </c>
      <c r="Z69" s="68" t="s">
        <v>1512</v>
      </c>
      <c r="AA69" s="68" t="s">
        <v>1507</v>
      </c>
      <c r="AB69" s="68" t="s">
        <v>3950</v>
      </c>
      <c r="AC69" s="68" t="s">
        <v>53</v>
      </c>
      <c r="AD69" s="68" t="s">
        <v>56</v>
      </c>
      <c r="AE69" s="68" t="s">
        <v>176</v>
      </c>
      <c r="AF69" s="72">
        <v>1</v>
      </c>
      <c r="AG69" s="68">
        <v>1</v>
      </c>
      <c r="AH69" s="68" t="s">
        <v>54</v>
      </c>
      <c r="AI69" s="68" t="s">
        <v>54</v>
      </c>
      <c r="AJ69" s="68" t="s">
        <v>54</v>
      </c>
      <c r="AK69" s="68" t="str" cm="1">
        <f t="array" ref="AK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 s="69" t="s">
        <v>58</v>
      </c>
      <c r="AM69" s="69"/>
    </row>
    <row r="70" spans="1:39" x14ac:dyDescent="0.3">
      <c r="A70" s="68">
        <v>229</v>
      </c>
      <c r="B70" s="68" t="s">
        <v>1516</v>
      </c>
      <c r="C70" s="69">
        <v>24307</v>
      </c>
      <c r="D70" s="68" t="s">
        <v>72</v>
      </c>
      <c r="E70" s="71">
        <v>16122021229</v>
      </c>
      <c r="F70" s="68">
        <v>3219524</v>
      </c>
      <c r="G70" s="68"/>
      <c r="H70" s="68"/>
      <c r="I70" s="68" t="s">
        <v>1518</v>
      </c>
      <c r="J70" s="68" t="s">
        <v>1519</v>
      </c>
      <c r="K70" s="70" t="s">
        <v>1520</v>
      </c>
      <c r="L70" s="68" t="s">
        <v>1512</v>
      </c>
      <c r="M70" s="68" t="s">
        <v>1507</v>
      </c>
      <c r="N70" s="71">
        <v>5581999696960</v>
      </c>
      <c r="O70" s="71" t="s">
        <v>65</v>
      </c>
      <c r="P70" s="71" t="s">
        <v>65</v>
      </c>
      <c r="Q70" s="68" t="s">
        <v>1513</v>
      </c>
      <c r="R70" s="68" t="str" cm="1">
        <f t="array" ref="R70">_xlfn.IFS(BaseClientes[[#This Row],[tipoDeCliente]]="ADVISOR","ADVISOR",BaseClientes[[#This Row],[tipoDeCliente]]="FAMILIA","RETENCAO",BaseClientes[[#This Row],[tipoDeCliente]]="RETENCAO","RETENCAO",BaseClientes[[#This Row],[tipoDeCliente]]="NORMAL","CONSULTORIA",BaseClientes[[#This Row],[tipoDeCliente]]="HIBRIDO","CONSULTORIA")</f>
        <v>RETENCAO</v>
      </c>
      <c r="S70" s="68" t="s">
        <v>49</v>
      </c>
      <c r="T70" s="68" t="s">
        <v>50</v>
      </c>
      <c r="U70" s="68" t="s">
        <v>1515</v>
      </c>
      <c r="V70" s="71">
        <v>5581999652323</v>
      </c>
      <c r="W70" s="69">
        <v>44181</v>
      </c>
      <c r="X70" s="69">
        <v>44546</v>
      </c>
      <c r="Y70" s="68" t="s">
        <v>1512</v>
      </c>
      <c r="Z70" s="68" t="s">
        <v>1512</v>
      </c>
      <c r="AA70" s="68" t="s">
        <v>1507</v>
      </c>
      <c r="AB70" s="68" t="s">
        <v>1521</v>
      </c>
      <c r="AC70" s="68" t="s">
        <v>53</v>
      </c>
      <c r="AD70" s="68" t="s">
        <v>54</v>
      </c>
      <c r="AE70" s="68" t="s">
        <v>176</v>
      </c>
      <c r="AF70" s="72">
        <v>1</v>
      </c>
      <c r="AG70" s="68">
        <v>1</v>
      </c>
      <c r="AH70" s="68" t="s">
        <v>54</v>
      </c>
      <c r="AI70" s="68" t="s">
        <v>54</v>
      </c>
      <c r="AJ70" s="68" t="s">
        <v>54</v>
      </c>
      <c r="AK70" s="68" t="str" cm="1">
        <f t="array" ref="AK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 s="69" t="s">
        <v>58</v>
      </c>
      <c r="AM70" s="69"/>
    </row>
    <row r="71" spans="1:39" x14ac:dyDescent="0.3">
      <c r="A71" s="68">
        <v>88</v>
      </c>
      <c r="B71" s="68" t="s">
        <v>598</v>
      </c>
      <c r="C71" s="69">
        <v>18082</v>
      </c>
      <c r="D71" s="68" t="s">
        <v>72</v>
      </c>
      <c r="E71" s="71">
        <v>2112202088</v>
      </c>
      <c r="F71" s="68">
        <v>2917757</v>
      </c>
      <c r="G71" s="68" t="s">
        <v>42</v>
      </c>
      <c r="H71" s="68"/>
      <c r="I71" s="148" t="s">
        <v>3990</v>
      </c>
      <c r="J71" s="68" t="s">
        <v>600</v>
      </c>
      <c r="K71" s="70" t="s">
        <v>601</v>
      </c>
      <c r="L71" s="68" t="s">
        <v>607</v>
      </c>
      <c r="M71" s="68" t="s">
        <v>603</v>
      </c>
      <c r="N71" s="71">
        <v>5562982329500</v>
      </c>
      <c r="O71" s="71" t="s">
        <v>106</v>
      </c>
      <c r="P71" s="71" t="s">
        <v>42</v>
      </c>
      <c r="Q71" s="68" t="s">
        <v>66</v>
      </c>
      <c r="R71" s="68" t="str" cm="1">
        <f t="array" ref="R71">_xlfn.IFS(BaseClientes[[#This Row],[tipoDeCliente]]="ADVISOR","ADVISOR",BaseClientes[[#This Row],[tipoDeCliente]]="FAMILIA","RETENCAO",BaseClientes[[#This Row],[tipoDeCliente]]="RETENCAO","RETENCAO",BaseClientes[[#This Row],[tipoDeCliente]]="NORMAL","CONSULTORIA",BaseClientes[[#This Row],[tipoDeCliente]]="HIBRIDO","CONSULTORIA")</f>
        <v>RETENCAO</v>
      </c>
      <c r="S71" s="68" t="s">
        <v>2459</v>
      </c>
      <c r="T71" s="68" t="s">
        <v>605</v>
      </c>
      <c r="U71" s="68" t="s">
        <v>606</v>
      </c>
      <c r="V71" s="71">
        <v>5562981068575</v>
      </c>
      <c r="W71" s="69">
        <v>44186</v>
      </c>
      <c r="X71" s="69">
        <v>44186</v>
      </c>
      <c r="Y71" s="68" t="s">
        <v>602</v>
      </c>
      <c r="Z71" s="68" t="s">
        <v>607</v>
      </c>
      <c r="AA71" s="68" t="s">
        <v>598</v>
      </c>
      <c r="AB71" s="68" t="s">
        <v>3893</v>
      </c>
      <c r="AC71" s="68" t="s">
        <v>53</v>
      </c>
      <c r="AD71" s="68" t="s">
        <v>54</v>
      </c>
      <c r="AE71" s="68" t="s">
        <v>68</v>
      </c>
      <c r="AF71" s="72">
        <v>1</v>
      </c>
      <c r="AG71" s="68" t="s">
        <v>42</v>
      </c>
      <c r="AH71" s="68" t="s">
        <v>56</v>
      </c>
      <c r="AI71" s="68" t="s">
        <v>56</v>
      </c>
      <c r="AJ71" s="68" t="s">
        <v>56</v>
      </c>
      <c r="AK71" s="68" t="str" cm="1">
        <f t="array" ref="AK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 s="69" t="s">
        <v>58</v>
      </c>
      <c r="AM71" s="69"/>
    </row>
    <row r="72" spans="1:39" x14ac:dyDescent="0.3">
      <c r="A72" s="68">
        <v>89</v>
      </c>
      <c r="B72" s="68" t="s">
        <v>608</v>
      </c>
      <c r="C72" s="69">
        <v>40669</v>
      </c>
      <c r="D72" s="68" t="s">
        <v>40</v>
      </c>
      <c r="E72" s="71">
        <v>2112202089</v>
      </c>
      <c r="F72" s="68">
        <v>331251</v>
      </c>
      <c r="G72" s="68" t="s">
        <v>42</v>
      </c>
      <c r="H72" s="68"/>
      <c r="I72" s="148" t="s">
        <v>3987</v>
      </c>
      <c r="J72" s="68" t="s">
        <v>611</v>
      </c>
      <c r="K72" s="70" t="s">
        <v>612</v>
      </c>
      <c r="L72" s="68" t="s">
        <v>3988</v>
      </c>
      <c r="M72" s="68" t="s">
        <v>603</v>
      </c>
      <c r="N72" s="71">
        <v>5562982329500</v>
      </c>
      <c r="O72" s="71" t="s">
        <v>65</v>
      </c>
      <c r="P72" s="71" t="s">
        <v>42</v>
      </c>
      <c r="Q72" s="68" t="s">
        <v>66</v>
      </c>
      <c r="R72" s="68" t="str" cm="1">
        <f t="array" ref="R72">_xlfn.IFS(BaseClientes[[#This Row],[tipoDeCliente]]="ADVISOR","ADVISOR",BaseClientes[[#This Row],[tipoDeCliente]]="FAMILIA","RETENCAO",BaseClientes[[#This Row],[tipoDeCliente]]="RETENCAO","RETENCAO",BaseClientes[[#This Row],[tipoDeCliente]]="NORMAL","CONSULTORIA",BaseClientes[[#This Row],[tipoDeCliente]]="HIBRIDO","CONSULTORIA")</f>
        <v>CONSULTORIA</v>
      </c>
      <c r="S72" s="68" t="s">
        <v>2459</v>
      </c>
      <c r="T72" s="68" t="s">
        <v>605</v>
      </c>
      <c r="U72" s="68" t="s">
        <v>613</v>
      </c>
      <c r="V72" s="71">
        <v>556230922889</v>
      </c>
      <c r="W72" s="69">
        <v>44186</v>
      </c>
      <c r="X72" s="69">
        <v>44186</v>
      </c>
      <c r="Y72" s="68" t="s">
        <v>602</v>
      </c>
      <c r="Z72" s="68" t="s">
        <v>614</v>
      </c>
      <c r="AA72" s="68" t="s">
        <v>608</v>
      </c>
      <c r="AB72" s="68" t="s">
        <v>151</v>
      </c>
      <c r="AC72" s="68"/>
      <c r="AD72" s="68"/>
      <c r="AE72" s="68" t="s">
        <v>68</v>
      </c>
      <c r="AF72" s="72">
        <v>1</v>
      </c>
      <c r="AG72" s="68" t="s">
        <v>42</v>
      </c>
      <c r="AH72" s="68" t="s">
        <v>56</v>
      </c>
      <c r="AI72" s="68" t="s">
        <v>56</v>
      </c>
      <c r="AJ72" s="68" t="s">
        <v>56</v>
      </c>
      <c r="AK72" s="68" t="str" cm="1">
        <f t="array" ref="AK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 s="69" t="s">
        <v>58</v>
      </c>
      <c r="AM72" s="69"/>
    </row>
    <row r="73" spans="1:39" x14ac:dyDescent="0.3">
      <c r="A73" s="68">
        <v>90</v>
      </c>
      <c r="B73" s="68" t="s">
        <v>615</v>
      </c>
      <c r="C73" s="69">
        <v>24082</v>
      </c>
      <c r="D73" s="68" t="s">
        <v>72</v>
      </c>
      <c r="E73" s="71">
        <v>2112202090</v>
      </c>
      <c r="F73" s="68">
        <v>2378798</v>
      </c>
      <c r="G73" s="68" t="s">
        <v>42</v>
      </c>
      <c r="H73" s="68"/>
      <c r="I73" s="148" t="s">
        <v>3991</v>
      </c>
      <c r="J73" s="68" t="s">
        <v>617</v>
      </c>
      <c r="K73" s="70" t="s">
        <v>618</v>
      </c>
      <c r="L73" s="68" t="s">
        <v>620</v>
      </c>
      <c r="M73" s="68" t="s">
        <v>603</v>
      </c>
      <c r="N73" s="71">
        <v>5562982329500</v>
      </c>
      <c r="O73" s="71" t="s">
        <v>106</v>
      </c>
      <c r="P73" s="71" t="s">
        <v>42</v>
      </c>
      <c r="Q73" s="68" t="s">
        <v>66</v>
      </c>
      <c r="R73" s="68" t="str" cm="1">
        <f t="array" ref="R73">_xlfn.IFS(BaseClientes[[#This Row],[tipoDeCliente]]="ADVISOR","ADVISOR",BaseClientes[[#This Row],[tipoDeCliente]]="FAMILIA","RETENCAO",BaseClientes[[#This Row],[tipoDeCliente]]="RETENCAO","RETENCAO",BaseClientes[[#This Row],[tipoDeCliente]]="NORMAL","CONSULTORIA",BaseClientes[[#This Row],[tipoDeCliente]]="HIBRIDO","CONSULTORIA")</f>
        <v>CONSULTORIA</v>
      </c>
      <c r="S73" s="68" t="s">
        <v>2459</v>
      </c>
      <c r="T73" s="68" t="s">
        <v>605</v>
      </c>
      <c r="U73" s="68" t="s">
        <v>619</v>
      </c>
      <c r="V73" s="71">
        <v>5562999721328</v>
      </c>
      <c r="W73" s="69">
        <v>44186</v>
      </c>
      <c r="X73" s="69">
        <v>44186</v>
      </c>
      <c r="Y73" s="68" t="s">
        <v>602</v>
      </c>
      <c r="Z73" s="68" t="s">
        <v>620</v>
      </c>
      <c r="AA73" s="68" t="s">
        <v>615</v>
      </c>
      <c r="AB73" s="68" t="s">
        <v>621</v>
      </c>
      <c r="AC73" s="68" t="s">
        <v>140</v>
      </c>
      <c r="AD73" s="68" t="s">
        <v>56</v>
      </c>
      <c r="AE73" s="68" t="s">
        <v>68</v>
      </c>
      <c r="AF73" s="72">
        <v>0.7</v>
      </c>
      <c r="AG73" s="68" t="s">
        <v>42</v>
      </c>
      <c r="AH73" s="68" t="s">
        <v>56</v>
      </c>
      <c r="AI73" s="68" t="s">
        <v>56</v>
      </c>
      <c r="AJ73" s="68" t="s">
        <v>56</v>
      </c>
      <c r="AK73" s="68" t="str" cm="1">
        <f t="array" ref="AK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 s="69" t="s">
        <v>58</v>
      </c>
      <c r="AM73" s="69"/>
    </row>
    <row r="74" spans="1:39" x14ac:dyDescent="0.3">
      <c r="A74" s="68">
        <v>91</v>
      </c>
      <c r="B74" s="68" t="s">
        <v>622</v>
      </c>
      <c r="C74" s="69">
        <v>42601</v>
      </c>
      <c r="D74" s="68" t="s">
        <v>72</v>
      </c>
      <c r="E74" s="71">
        <v>2112202091</v>
      </c>
      <c r="F74" s="68">
        <v>539277</v>
      </c>
      <c r="G74" s="68" t="s">
        <v>42</v>
      </c>
      <c r="H74" s="68"/>
      <c r="I74" s="148" t="s">
        <v>3992</v>
      </c>
      <c r="J74" s="68" t="s">
        <v>624</v>
      </c>
      <c r="K74" s="70" t="s">
        <v>612</v>
      </c>
      <c r="L74" s="68" t="s">
        <v>3993</v>
      </c>
      <c r="M74" s="68" t="s">
        <v>603</v>
      </c>
      <c r="N74" s="71">
        <v>5562982329500</v>
      </c>
      <c r="O74" s="71" t="s">
        <v>65</v>
      </c>
      <c r="P74" s="71" t="s">
        <v>42</v>
      </c>
      <c r="Q74" s="68" t="s">
        <v>66</v>
      </c>
      <c r="R74" s="68" t="str" cm="1">
        <f t="array" ref="R74">_xlfn.IFS(BaseClientes[[#This Row],[tipoDeCliente]]="ADVISOR","ADVISOR",BaseClientes[[#This Row],[tipoDeCliente]]="FAMILIA","RETENCAO",BaseClientes[[#This Row],[tipoDeCliente]]="RETENCAO","RETENCAO",BaseClientes[[#This Row],[tipoDeCliente]]="NORMAL","CONSULTORIA",BaseClientes[[#This Row],[tipoDeCliente]]="HIBRIDO","CONSULTORIA")</f>
        <v>CONSULTORIA</v>
      </c>
      <c r="S74" s="68" t="s">
        <v>2459</v>
      </c>
      <c r="T74" s="68" t="s">
        <v>605</v>
      </c>
      <c r="U74" s="68" t="s">
        <v>613</v>
      </c>
      <c r="V74" s="71">
        <v>5562982329500</v>
      </c>
      <c r="W74" s="69">
        <v>44186</v>
      </c>
      <c r="X74" s="69">
        <v>44186</v>
      </c>
      <c r="Y74" s="68" t="s">
        <v>602</v>
      </c>
      <c r="Z74" s="68" t="s">
        <v>625</v>
      </c>
      <c r="AA74" s="68" t="s">
        <v>622</v>
      </c>
      <c r="AB74" s="68" t="s">
        <v>151</v>
      </c>
      <c r="AC74" s="68"/>
      <c r="AD74" s="68"/>
      <c r="AE74" s="68" t="s">
        <v>68</v>
      </c>
      <c r="AF74" s="72">
        <v>1</v>
      </c>
      <c r="AG74" s="68" t="s">
        <v>42</v>
      </c>
      <c r="AH74" s="68" t="s">
        <v>56</v>
      </c>
      <c r="AI74" s="68" t="s">
        <v>56</v>
      </c>
      <c r="AJ74" s="68" t="s">
        <v>56</v>
      </c>
      <c r="AK74" s="68" t="str" cm="1">
        <f t="array" ref="AK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 s="69" t="s">
        <v>58</v>
      </c>
      <c r="AM74" s="69"/>
    </row>
    <row r="75" spans="1:39" x14ac:dyDescent="0.3">
      <c r="A75" s="68">
        <v>92</v>
      </c>
      <c r="B75" s="68" t="s">
        <v>626</v>
      </c>
      <c r="C75" s="69">
        <v>25682</v>
      </c>
      <c r="D75" s="68" t="s">
        <v>40</v>
      </c>
      <c r="E75" s="71">
        <v>2112202092</v>
      </c>
      <c r="F75" s="68">
        <v>2032684</v>
      </c>
      <c r="G75" s="68" t="s">
        <v>42</v>
      </c>
      <c r="H75" s="68"/>
      <c r="I75" s="148" t="s">
        <v>3994</v>
      </c>
      <c r="J75" s="68" t="s">
        <v>628</v>
      </c>
      <c r="K75" s="70" t="s">
        <v>629</v>
      </c>
      <c r="L75" s="68" t="s">
        <v>630</v>
      </c>
      <c r="M75" s="68" t="s">
        <v>603</v>
      </c>
      <c r="N75" s="71">
        <v>5562982329500</v>
      </c>
      <c r="O75" s="71" t="s">
        <v>42</v>
      </c>
      <c r="P75" s="71" t="s">
        <v>42</v>
      </c>
      <c r="Q75" s="68" t="s">
        <v>66</v>
      </c>
      <c r="R75" s="68" t="str" cm="1">
        <f t="array" ref="R75">_xlfn.IFS(BaseClientes[[#This Row],[tipoDeCliente]]="ADVISOR","ADVISOR",BaseClientes[[#This Row],[tipoDeCliente]]="FAMILIA","RETENCAO",BaseClientes[[#This Row],[tipoDeCliente]]="RETENCAO","RETENCAO",BaseClientes[[#This Row],[tipoDeCliente]]="NORMAL","CONSULTORIA",BaseClientes[[#This Row],[tipoDeCliente]]="HIBRIDO","CONSULTORIA")</f>
        <v>RETENCAO</v>
      </c>
      <c r="S75" s="68" t="s">
        <v>2459</v>
      </c>
      <c r="T75" s="68" t="s">
        <v>605</v>
      </c>
      <c r="U75" s="68" t="s">
        <v>619</v>
      </c>
      <c r="V75" s="71">
        <v>5562984355441</v>
      </c>
      <c r="W75" s="69">
        <v>44186</v>
      </c>
      <c r="X75" s="69">
        <v>44186</v>
      </c>
      <c r="Y75" s="68" t="s">
        <v>602</v>
      </c>
      <c r="Z75" s="68" t="s">
        <v>630</v>
      </c>
      <c r="AA75" s="68" t="s">
        <v>626</v>
      </c>
      <c r="AB75" s="68" t="s">
        <v>3995</v>
      </c>
      <c r="AC75" s="68"/>
      <c r="AD75" s="68"/>
      <c r="AE75" s="68" t="s">
        <v>68</v>
      </c>
      <c r="AF75" s="72">
        <v>0.7</v>
      </c>
      <c r="AG75" s="68" t="s">
        <v>42</v>
      </c>
      <c r="AH75" s="68" t="s">
        <v>56</v>
      </c>
      <c r="AI75" s="68" t="s">
        <v>56</v>
      </c>
      <c r="AJ75" s="68" t="s">
        <v>56</v>
      </c>
      <c r="AK75" s="68" t="str" cm="1">
        <f t="array" ref="AK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 s="69" t="s">
        <v>58</v>
      </c>
      <c r="AM75" s="69"/>
    </row>
    <row r="76" spans="1:39" x14ac:dyDescent="0.3">
      <c r="A76" s="68">
        <v>93</v>
      </c>
      <c r="B76" s="68" t="s">
        <v>632</v>
      </c>
      <c r="C76" s="69">
        <v>26980</v>
      </c>
      <c r="D76" s="68" t="s">
        <v>40</v>
      </c>
      <c r="E76" s="71">
        <v>2112202093</v>
      </c>
      <c r="F76" s="68">
        <v>52801</v>
      </c>
      <c r="G76" s="68" t="s">
        <v>42</v>
      </c>
      <c r="H76" s="68" t="s">
        <v>3996</v>
      </c>
      <c r="I76" s="148" t="s">
        <v>3997</v>
      </c>
      <c r="J76" s="68" t="s">
        <v>634</v>
      </c>
      <c r="K76" s="70" t="s">
        <v>635</v>
      </c>
      <c r="L76" s="68" t="s">
        <v>3998</v>
      </c>
      <c r="M76" s="68" t="s">
        <v>603</v>
      </c>
      <c r="N76" s="71">
        <v>5562982329500</v>
      </c>
      <c r="O76" s="71" t="s">
        <v>106</v>
      </c>
      <c r="P76" s="71" t="s">
        <v>42</v>
      </c>
      <c r="Q76" s="68" t="s">
        <v>66</v>
      </c>
      <c r="R76" s="68" t="str" cm="1">
        <f t="array" ref="R76">_xlfn.IFS(BaseClientes[[#This Row],[tipoDeCliente]]="ADVISOR","ADVISOR",BaseClientes[[#This Row],[tipoDeCliente]]="FAMILIA","RETENCAO",BaseClientes[[#This Row],[tipoDeCliente]]="RETENCAO","RETENCAO",BaseClientes[[#This Row],[tipoDeCliente]]="NORMAL","CONSULTORIA",BaseClientes[[#This Row],[tipoDeCliente]]="HIBRIDO","CONSULTORIA")</f>
        <v>RETENCAO</v>
      </c>
      <c r="S76" s="68" t="s">
        <v>2459</v>
      </c>
      <c r="T76" s="68" t="s">
        <v>605</v>
      </c>
      <c r="U76" s="68" t="s">
        <v>636</v>
      </c>
      <c r="V76" s="71"/>
      <c r="W76" s="69">
        <v>44186</v>
      </c>
      <c r="X76" s="69">
        <v>44186</v>
      </c>
      <c r="Y76" s="68" t="s">
        <v>602</v>
      </c>
      <c r="Z76" s="68" t="s">
        <v>637</v>
      </c>
      <c r="AA76" s="68" t="s">
        <v>632</v>
      </c>
      <c r="AB76" s="68" t="s">
        <v>3893</v>
      </c>
      <c r="AC76" s="68" t="s">
        <v>53</v>
      </c>
      <c r="AD76" s="68" t="s">
        <v>54</v>
      </c>
      <c r="AE76" s="68" t="s">
        <v>68</v>
      </c>
      <c r="AF76" s="72">
        <v>0.7</v>
      </c>
      <c r="AG76" s="68" t="s">
        <v>42</v>
      </c>
      <c r="AH76" s="68" t="s">
        <v>56</v>
      </c>
      <c r="AI76" s="68" t="s">
        <v>56</v>
      </c>
      <c r="AJ76" s="68" t="s">
        <v>56</v>
      </c>
      <c r="AK76" s="68" t="str" cm="1">
        <f t="array" ref="AK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 s="69" t="s">
        <v>58</v>
      </c>
      <c r="AM76" s="69"/>
    </row>
    <row r="77" spans="1:39" x14ac:dyDescent="0.3">
      <c r="A77" s="68">
        <v>94</v>
      </c>
      <c r="B77" s="68" t="s">
        <v>638</v>
      </c>
      <c r="C77" s="69">
        <v>29874</v>
      </c>
      <c r="D77" s="68" t="s">
        <v>40</v>
      </c>
      <c r="E77" s="71">
        <v>2112202094</v>
      </c>
      <c r="F77" s="68">
        <v>328039</v>
      </c>
      <c r="G77" s="68">
        <v>2700606</v>
      </c>
      <c r="H77" s="68"/>
      <c r="I77" s="68" t="s">
        <v>3999</v>
      </c>
      <c r="J77" s="68" t="s">
        <v>641</v>
      </c>
      <c r="K77" s="70" t="s">
        <v>642</v>
      </c>
      <c r="L77" s="68" t="s">
        <v>643</v>
      </c>
      <c r="M77" s="68" t="s">
        <v>603</v>
      </c>
      <c r="N77" s="71">
        <v>5562982329500</v>
      </c>
      <c r="O77" s="71" t="s">
        <v>106</v>
      </c>
      <c r="P77" s="71" t="s">
        <v>42</v>
      </c>
      <c r="Q77" s="68" t="s">
        <v>66</v>
      </c>
      <c r="R77" s="68" t="str" cm="1">
        <f t="array" ref="R77">_xlfn.IFS(BaseClientes[[#This Row],[tipoDeCliente]]="ADVISOR","ADVISOR",BaseClientes[[#This Row],[tipoDeCliente]]="FAMILIA","RETENCAO",BaseClientes[[#This Row],[tipoDeCliente]]="RETENCAO","RETENCAO",BaseClientes[[#This Row],[tipoDeCliente]]="NORMAL","CONSULTORIA",BaseClientes[[#This Row],[tipoDeCliente]]="HIBRIDO","CONSULTORIA")</f>
        <v>CONSULTORIA</v>
      </c>
      <c r="S77" s="68" t="s">
        <v>2799</v>
      </c>
      <c r="T77" s="68" t="s">
        <v>185</v>
      </c>
      <c r="U77" s="68" t="s">
        <v>644</v>
      </c>
      <c r="V77" s="71">
        <v>5528992522620</v>
      </c>
      <c r="W77" s="69">
        <v>44186</v>
      </c>
      <c r="X77" s="69">
        <v>44186</v>
      </c>
      <c r="Y77" s="68" t="s">
        <v>602</v>
      </c>
      <c r="Z77" s="68" t="s">
        <v>640</v>
      </c>
      <c r="AA77" s="68" t="s">
        <v>638</v>
      </c>
      <c r="AB77" s="68" t="s">
        <v>3912</v>
      </c>
      <c r="AC77" s="68" t="s">
        <v>53</v>
      </c>
      <c r="AD77" s="68" t="s">
        <v>54</v>
      </c>
      <c r="AE77" s="68" t="s">
        <v>68</v>
      </c>
      <c r="AF77" s="72">
        <v>1</v>
      </c>
      <c r="AG77" s="68" t="s">
        <v>42</v>
      </c>
      <c r="AH77" s="68" t="s">
        <v>56</v>
      </c>
      <c r="AI77" s="68" t="s">
        <v>56</v>
      </c>
      <c r="AJ77" s="68" t="s">
        <v>56</v>
      </c>
      <c r="AK77" s="68" t="str" cm="1">
        <f t="array" ref="AK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 s="69" t="s">
        <v>58</v>
      </c>
      <c r="AM77" s="69"/>
    </row>
    <row r="78" spans="1:39" x14ac:dyDescent="0.3">
      <c r="A78" s="68">
        <v>95</v>
      </c>
      <c r="B78" s="68" t="s">
        <v>603</v>
      </c>
      <c r="C78" s="69">
        <v>27827</v>
      </c>
      <c r="D78" s="68" t="s">
        <v>40</v>
      </c>
      <c r="E78" s="71">
        <v>2112202095</v>
      </c>
      <c r="F78" s="68">
        <v>44361</v>
      </c>
      <c r="G78" s="68">
        <v>4700727</v>
      </c>
      <c r="H78" s="68" t="s">
        <v>4000</v>
      </c>
      <c r="I78" s="148" t="s">
        <v>4001</v>
      </c>
      <c r="J78" s="68" t="s">
        <v>647</v>
      </c>
      <c r="K78" s="70" t="s">
        <v>612</v>
      </c>
      <c r="L78" s="68" t="s">
        <v>3989</v>
      </c>
      <c r="M78" s="68" t="s">
        <v>603</v>
      </c>
      <c r="N78" s="71">
        <v>5562982329500</v>
      </c>
      <c r="O78" s="71" t="s">
        <v>106</v>
      </c>
      <c r="P78" s="71" t="s">
        <v>42</v>
      </c>
      <c r="Q78" s="68" t="s">
        <v>66</v>
      </c>
      <c r="R78" s="68" t="str" cm="1">
        <f t="array" ref="R78">_xlfn.IFS(BaseClientes[[#This Row],[tipoDeCliente]]="ADVISOR","ADVISOR",BaseClientes[[#This Row],[tipoDeCliente]]="FAMILIA","RETENCAO",BaseClientes[[#This Row],[tipoDeCliente]]="RETENCAO","RETENCAO",BaseClientes[[#This Row],[tipoDeCliente]]="NORMAL","CONSULTORIA",BaseClientes[[#This Row],[tipoDeCliente]]="HIBRIDO","CONSULTORIA")</f>
        <v>CONSULTORIA</v>
      </c>
      <c r="S78" s="68" t="s">
        <v>2459</v>
      </c>
      <c r="T78" s="68" t="s">
        <v>605</v>
      </c>
      <c r="U78" s="68" t="s">
        <v>613</v>
      </c>
      <c r="V78" s="71">
        <v>5562982329500</v>
      </c>
      <c r="W78" s="69">
        <v>44186</v>
      </c>
      <c r="X78" s="69">
        <v>44186</v>
      </c>
      <c r="Y78" s="68" t="s">
        <v>602</v>
      </c>
      <c r="Z78" s="68" t="s">
        <v>602</v>
      </c>
      <c r="AA78" s="68" t="s">
        <v>603</v>
      </c>
      <c r="AB78" s="68" t="s">
        <v>3893</v>
      </c>
      <c r="AC78" s="68"/>
      <c r="AD78" s="68"/>
      <c r="AE78" s="68" t="s">
        <v>68</v>
      </c>
      <c r="AF78" s="72">
        <v>1</v>
      </c>
      <c r="AG78" s="68" t="s">
        <v>42</v>
      </c>
      <c r="AH78" s="68" t="s">
        <v>56</v>
      </c>
      <c r="AI78" s="68" t="s">
        <v>56</v>
      </c>
      <c r="AJ78" s="68" t="s">
        <v>56</v>
      </c>
      <c r="AK78" s="68" t="str" cm="1">
        <f t="array" ref="AK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 s="69" t="s">
        <v>58</v>
      </c>
      <c r="AM78" s="69"/>
    </row>
    <row r="79" spans="1:39" x14ac:dyDescent="0.3">
      <c r="A79" s="68">
        <v>96</v>
      </c>
      <c r="B79" s="68" t="s">
        <v>648</v>
      </c>
      <c r="C79" s="69">
        <v>30319</v>
      </c>
      <c r="D79" s="68" t="s">
        <v>72</v>
      </c>
      <c r="E79" s="71">
        <v>2112202096</v>
      </c>
      <c r="F79" s="68">
        <v>355906</v>
      </c>
      <c r="G79" s="68" t="s">
        <v>42</v>
      </c>
      <c r="H79" s="68"/>
      <c r="I79" s="148" t="s">
        <v>4002</v>
      </c>
      <c r="J79" s="68" t="s">
        <v>650</v>
      </c>
      <c r="K79" s="70" t="s">
        <v>651</v>
      </c>
      <c r="L79" s="68" t="s">
        <v>4003</v>
      </c>
      <c r="M79" s="68" t="s">
        <v>603</v>
      </c>
      <c r="N79" s="71">
        <v>5562982329500</v>
      </c>
      <c r="O79" s="71" t="s">
        <v>106</v>
      </c>
      <c r="P79" s="71" t="s">
        <v>42</v>
      </c>
      <c r="Q79" s="68" t="s">
        <v>66</v>
      </c>
      <c r="R79" s="68" t="str" cm="1">
        <f t="array" ref="R79">_xlfn.IFS(BaseClientes[[#This Row],[tipoDeCliente]]="ADVISOR","ADVISOR",BaseClientes[[#This Row],[tipoDeCliente]]="FAMILIA","RETENCAO",BaseClientes[[#This Row],[tipoDeCliente]]="RETENCAO","RETENCAO",BaseClientes[[#This Row],[tipoDeCliente]]="NORMAL","CONSULTORIA",BaseClientes[[#This Row],[tipoDeCliente]]="HIBRIDO","CONSULTORIA")</f>
        <v>CONSULTORIA</v>
      </c>
      <c r="S79" s="68" t="s">
        <v>2799</v>
      </c>
      <c r="T79" s="68" t="s">
        <v>185</v>
      </c>
      <c r="U79" s="68" t="s">
        <v>644</v>
      </c>
      <c r="V79" s="71">
        <v>5511982654456</v>
      </c>
      <c r="W79" s="69">
        <v>44186</v>
      </c>
      <c r="X79" s="69">
        <v>44186</v>
      </c>
      <c r="Y79" s="68" t="s">
        <v>602</v>
      </c>
      <c r="Z79" s="68" t="s">
        <v>652</v>
      </c>
      <c r="AA79" s="68" t="s">
        <v>648</v>
      </c>
      <c r="AB79" s="68" t="s">
        <v>3893</v>
      </c>
      <c r="AC79" s="68" t="s">
        <v>53</v>
      </c>
      <c r="AD79" s="68" t="s">
        <v>54</v>
      </c>
      <c r="AE79" s="68" t="s">
        <v>68</v>
      </c>
      <c r="AF79" s="72">
        <v>1</v>
      </c>
      <c r="AG79" s="68" t="s">
        <v>42</v>
      </c>
      <c r="AH79" s="68" t="s">
        <v>56</v>
      </c>
      <c r="AI79" s="68" t="s">
        <v>56</v>
      </c>
      <c r="AJ79" s="68" t="s">
        <v>56</v>
      </c>
      <c r="AK79" s="68" t="str" cm="1">
        <f t="array" ref="AK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 s="69" t="s">
        <v>58</v>
      </c>
      <c r="AM79" s="69"/>
    </row>
    <row r="80" spans="1:39" x14ac:dyDescent="0.3">
      <c r="A80" s="68">
        <v>97</v>
      </c>
      <c r="B80" s="68" t="s">
        <v>653</v>
      </c>
      <c r="C80" s="69">
        <v>27468</v>
      </c>
      <c r="D80" s="68" t="s">
        <v>72</v>
      </c>
      <c r="E80" s="71">
        <v>2112202097</v>
      </c>
      <c r="F80" s="68">
        <v>45401</v>
      </c>
      <c r="G80" s="68">
        <v>4881349</v>
      </c>
      <c r="H80" s="68"/>
      <c r="I80" s="148" t="s">
        <v>4004</v>
      </c>
      <c r="J80" s="68" t="s">
        <v>656</v>
      </c>
      <c r="K80" s="70" t="s">
        <v>657</v>
      </c>
      <c r="L80" s="68" t="s">
        <v>655</v>
      </c>
      <c r="M80" s="68" t="s">
        <v>603</v>
      </c>
      <c r="N80" s="71">
        <v>5562982329500</v>
      </c>
      <c r="O80" s="71" t="s">
        <v>106</v>
      </c>
      <c r="P80" s="71" t="s">
        <v>42</v>
      </c>
      <c r="Q80" s="68" t="s">
        <v>66</v>
      </c>
      <c r="R80" s="68" t="str" cm="1">
        <f t="array" ref="R80">_xlfn.IFS(BaseClientes[[#This Row],[tipoDeCliente]]="ADVISOR","ADVISOR",BaseClientes[[#This Row],[tipoDeCliente]]="FAMILIA","RETENCAO",BaseClientes[[#This Row],[tipoDeCliente]]="RETENCAO","RETENCAO",BaseClientes[[#This Row],[tipoDeCliente]]="NORMAL","CONSULTORIA",BaseClientes[[#This Row],[tipoDeCliente]]="HIBRIDO","CONSULTORIA")</f>
        <v>CONSULTORIA</v>
      </c>
      <c r="S80" s="68" t="s">
        <v>2459</v>
      </c>
      <c r="T80" s="68" t="s">
        <v>605</v>
      </c>
      <c r="U80" s="68" t="s">
        <v>613</v>
      </c>
      <c r="V80" s="71">
        <v>5562982329500</v>
      </c>
      <c r="W80" s="69">
        <v>44186</v>
      </c>
      <c r="X80" s="69">
        <v>44186</v>
      </c>
      <c r="Y80" s="68" t="s">
        <v>602</v>
      </c>
      <c r="Z80" s="68" t="s">
        <v>655</v>
      </c>
      <c r="AA80" s="68" t="s">
        <v>653</v>
      </c>
      <c r="AB80" s="68" t="s">
        <v>3905</v>
      </c>
      <c r="AC80" s="68" t="s">
        <v>53</v>
      </c>
      <c r="AD80" s="68" t="s">
        <v>54</v>
      </c>
      <c r="AE80" s="68" t="s">
        <v>68</v>
      </c>
      <c r="AF80" s="72">
        <v>1</v>
      </c>
      <c r="AG80" s="68" t="s">
        <v>42</v>
      </c>
      <c r="AH80" s="68" t="s">
        <v>56</v>
      </c>
      <c r="AI80" s="68" t="s">
        <v>56</v>
      </c>
      <c r="AJ80" s="68" t="s">
        <v>56</v>
      </c>
      <c r="AK80" s="68" t="str" cm="1">
        <f t="array" ref="AK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 s="69" t="s">
        <v>58</v>
      </c>
      <c r="AM80" s="69"/>
    </row>
    <row r="81" spans="1:39" hidden="1" x14ac:dyDescent="0.3">
      <c r="A81" s="68">
        <v>38</v>
      </c>
      <c r="B81" s="68" t="s">
        <v>274</v>
      </c>
      <c r="C81" s="69">
        <v>24972</v>
      </c>
      <c r="D81" s="68" t="s">
        <v>40</v>
      </c>
      <c r="E81" s="71">
        <v>3012202038</v>
      </c>
      <c r="F81" s="68">
        <v>4697901</v>
      </c>
      <c r="G81" s="68" t="s">
        <v>42</v>
      </c>
      <c r="H81" s="68"/>
      <c r="I81" s="68" t="s">
        <v>276</v>
      </c>
      <c r="J81" s="68" t="s">
        <v>277</v>
      </c>
      <c r="K81" s="70" t="s">
        <v>278</v>
      </c>
      <c r="L81" s="68" t="s">
        <v>279</v>
      </c>
      <c r="M81" s="68" t="s">
        <v>274</v>
      </c>
      <c r="N81" s="71">
        <v>5581996760174</v>
      </c>
      <c r="O81" s="71" t="s">
        <v>65</v>
      </c>
      <c r="P81" s="71" t="s">
        <v>42</v>
      </c>
      <c r="Q81" s="68" t="s">
        <v>264</v>
      </c>
      <c r="R81" s="68" t="str" cm="1">
        <f t="array" ref="R81">_xlfn.IFS(BaseClientes[[#This Row],[tipoDeCliente]]="ADVISOR","ADVISOR",BaseClientes[[#This Row],[tipoDeCliente]]="FAMILIA","RETENCAO",BaseClientes[[#This Row],[tipoDeCliente]]="RETENCAO","RETENCAO",BaseClientes[[#This Row],[tipoDeCliente]]="NORMAL","CONSULTORIA",BaseClientes[[#This Row],[tipoDeCliente]]="HIBRIDO","CONSULTORIA")</f>
        <v>CONSULTORIA</v>
      </c>
      <c r="S81" s="68" t="s">
        <v>49</v>
      </c>
      <c r="T81" s="68" t="s">
        <v>50</v>
      </c>
      <c r="U81" s="68" t="s">
        <v>280</v>
      </c>
      <c r="V81" s="71">
        <v>5581996760174</v>
      </c>
      <c r="W81" s="69">
        <v>44195</v>
      </c>
      <c r="X81" s="69">
        <v>44195</v>
      </c>
      <c r="Y81" s="68" t="s">
        <v>279</v>
      </c>
      <c r="Z81" s="68" t="s">
        <v>279</v>
      </c>
      <c r="AA81" s="68" t="s">
        <v>274</v>
      </c>
      <c r="AB81" s="68" t="s">
        <v>3893</v>
      </c>
      <c r="AC81" s="68" t="s">
        <v>140</v>
      </c>
      <c r="AD81" s="68" t="s">
        <v>56</v>
      </c>
      <c r="AE81" s="68" t="s">
        <v>176</v>
      </c>
      <c r="AF81" s="72">
        <v>1</v>
      </c>
      <c r="AG81" s="68" t="s">
        <v>187</v>
      </c>
      <c r="AH81" s="68" t="s">
        <v>54</v>
      </c>
      <c r="AI81" s="68" t="s">
        <v>56</v>
      </c>
      <c r="AJ81" s="68" t="s">
        <v>54</v>
      </c>
      <c r="AK81" s="68" t="str" cm="1">
        <f t="array" ref="AK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 s="69" t="s">
        <v>69</v>
      </c>
      <c r="AM81" s="69">
        <v>44927</v>
      </c>
    </row>
    <row r="82" spans="1:39" x14ac:dyDescent="0.3">
      <c r="A82" s="68">
        <v>101</v>
      </c>
      <c r="B82" s="68" t="s">
        <v>679</v>
      </c>
      <c r="C82" s="69">
        <v>34308</v>
      </c>
      <c r="D82" s="68" t="s">
        <v>40</v>
      </c>
      <c r="E82" s="71">
        <v>1012021101</v>
      </c>
      <c r="F82" s="68" t="s">
        <v>42</v>
      </c>
      <c r="G82" s="68">
        <v>2868818</v>
      </c>
      <c r="H82" s="68"/>
      <c r="I82" s="68"/>
      <c r="J82" s="68" t="s">
        <v>681</v>
      </c>
      <c r="K82" s="70" t="s">
        <v>682</v>
      </c>
      <c r="L82" s="68" t="s">
        <v>683</v>
      </c>
      <c r="M82" s="68" t="s">
        <v>679</v>
      </c>
      <c r="N82" s="71">
        <v>5581996260911</v>
      </c>
      <c r="O82" s="71" t="s">
        <v>42</v>
      </c>
      <c r="P82" s="71" t="s">
        <v>65</v>
      </c>
      <c r="Q82" s="68" t="s">
        <v>683</v>
      </c>
      <c r="R82" s="68" t="str" cm="1">
        <f t="array" ref="R82">_xlfn.IFS(BaseClientes[[#This Row],[tipoDeCliente]]="ADVISOR","ADVISOR",BaseClientes[[#This Row],[tipoDeCliente]]="FAMILIA","RETENCAO",BaseClientes[[#This Row],[tipoDeCliente]]="RETENCAO","RETENCAO",BaseClientes[[#This Row],[tipoDeCliente]]="NORMAL","CONSULTORIA",BaseClientes[[#This Row],[tipoDeCliente]]="HIBRIDO","CONSULTORIA")</f>
        <v>CONSULTORIA</v>
      </c>
      <c r="S82" s="68" t="s">
        <v>684</v>
      </c>
      <c r="T82" s="68" t="s">
        <v>50</v>
      </c>
      <c r="U82" s="68"/>
      <c r="V82" s="71">
        <v>5581996260911</v>
      </c>
      <c r="W82" s="69">
        <v>44197</v>
      </c>
      <c r="X82" s="69">
        <v>44197</v>
      </c>
      <c r="Y82" s="68" t="s">
        <v>683</v>
      </c>
      <c r="Z82" s="68" t="s">
        <v>683</v>
      </c>
      <c r="AA82" s="68" t="s">
        <v>679</v>
      </c>
      <c r="AB82" s="68" t="s">
        <v>3902</v>
      </c>
      <c r="AC82" s="68" t="s">
        <v>140</v>
      </c>
      <c r="AD82" s="68" t="s">
        <v>56</v>
      </c>
      <c r="AE82" s="68" t="s">
        <v>55</v>
      </c>
      <c r="AF82" s="72">
        <v>1</v>
      </c>
      <c r="AG82" s="68" t="s">
        <v>42</v>
      </c>
      <c r="AH82" s="68" t="s">
        <v>56</v>
      </c>
      <c r="AI82" s="68" t="s">
        <v>56</v>
      </c>
      <c r="AJ82" s="68" t="s">
        <v>56</v>
      </c>
      <c r="AK82" s="68" t="str" cm="1">
        <f t="array" ref="AK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 s="69" t="s">
        <v>58</v>
      </c>
      <c r="AM82" s="69" t="s">
        <v>8067</v>
      </c>
    </row>
    <row r="83" spans="1:39" hidden="1" x14ac:dyDescent="0.3">
      <c r="A83" s="68">
        <v>102</v>
      </c>
      <c r="B83" s="68" t="s">
        <v>685</v>
      </c>
      <c r="C83" s="69">
        <v>24838</v>
      </c>
      <c r="D83" s="68" t="s">
        <v>40</v>
      </c>
      <c r="E83" s="71">
        <v>4012021102</v>
      </c>
      <c r="F83" s="68">
        <v>4586710</v>
      </c>
      <c r="G83" s="68" t="s">
        <v>42</v>
      </c>
      <c r="H83" s="68"/>
      <c r="I83" s="68"/>
      <c r="J83" s="68" t="s">
        <v>687</v>
      </c>
      <c r="K83" s="70" t="s">
        <v>688</v>
      </c>
      <c r="L83" s="68" t="s">
        <v>689</v>
      </c>
      <c r="M83" s="68" t="s">
        <v>685</v>
      </c>
      <c r="N83" s="71">
        <v>5581999722199</v>
      </c>
      <c r="O83" s="71" t="s">
        <v>65</v>
      </c>
      <c r="P83" s="71" t="s">
        <v>42</v>
      </c>
      <c r="Q83" s="68" t="s">
        <v>304</v>
      </c>
      <c r="R83" s="68" t="str" cm="1">
        <f t="array" ref="R83">_xlfn.IFS(BaseClientes[[#This Row],[tipoDeCliente]]="ADVISOR","ADVISOR",BaseClientes[[#This Row],[tipoDeCliente]]="FAMILIA","RETENCAO",BaseClientes[[#This Row],[tipoDeCliente]]="RETENCAO","RETENCAO",BaseClientes[[#This Row],[tipoDeCliente]]="NORMAL","CONSULTORIA",BaseClientes[[#This Row],[tipoDeCliente]]="HIBRIDO","CONSULTORIA")</f>
        <v>CONSULTORIA</v>
      </c>
      <c r="S83" s="68" t="s">
        <v>317</v>
      </c>
      <c r="T83" s="68" t="s">
        <v>50</v>
      </c>
      <c r="U83" s="68" t="s">
        <v>690</v>
      </c>
      <c r="V83" s="71">
        <v>5581999722199</v>
      </c>
      <c r="W83" s="69">
        <v>44200</v>
      </c>
      <c r="X83" s="69">
        <v>44200</v>
      </c>
      <c r="Y83" s="68" t="s">
        <v>689</v>
      </c>
      <c r="Z83" s="68" t="s">
        <v>689</v>
      </c>
      <c r="AA83" s="68" t="s">
        <v>685</v>
      </c>
      <c r="AB83" s="68" t="s">
        <v>4006</v>
      </c>
      <c r="AC83" s="68" t="s">
        <v>140</v>
      </c>
      <c r="AD83" s="68" t="s">
        <v>54</v>
      </c>
      <c r="AE83" s="68" t="s">
        <v>68</v>
      </c>
      <c r="AF83" s="72">
        <v>0</v>
      </c>
      <c r="AG83" s="68" t="s">
        <v>42</v>
      </c>
      <c r="AH83" s="68" t="s">
        <v>56</v>
      </c>
      <c r="AI83" s="68" t="s">
        <v>56</v>
      </c>
      <c r="AJ83" s="68" t="s">
        <v>56</v>
      </c>
      <c r="AK83" s="68" t="str" cm="1">
        <f t="array" ref="AK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3" s="69" t="s">
        <v>69</v>
      </c>
      <c r="AM83" s="69">
        <v>45191</v>
      </c>
    </row>
    <row r="84" spans="1:39" hidden="1" x14ac:dyDescent="0.3">
      <c r="A84" s="68">
        <v>103</v>
      </c>
      <c r="B84" s="68" t="s">
        <v>692</v>
      </c>
      <c r="C84" s="69">
        <v>29368</v>
      </c>
      <c r="D84" s="68" t="s">
        <v>72</v>
      </c>
      <c r="E84" s="71">
        <v>7012021103</v>
      </c>
      <c r="F84" s="68">
        <v>4797446</v>
      </c>
      <c r="G84" s="68" t="s">
        <v>42</v>
      </c>
      <c r="I84" s="68" t="s">
        <v>694</v>
      </c>
      <c r="J84" s="68" t="s">
        <v>695</v>
      </c>
      <c r="K84" s="70" t="s">
        <v>696</v>
      </c>
      <c r="L84" s="68" t="s">
        <v>697</v>
      </c>
      <c r="M84" s="68" t="s">
        <v>692</v>
      </c>
      <c r="N84" s="71">
        <v>5571999793545</v>
      </c>
      <c r="O84" s="71" t="s">
        <v>106</v>
      </c>
      <c r="P84" s="71" t="s">
        <v>42</v>
      </c>
      <c r="Q84" s="68" t="s">
        <v>66</v>
      </c>
      <c r="R84" s="68" t="str" cm="1">
        <f t="array" ref="R84">_xlfn.IFS(BaseClientes[[#This Row],[tipoDeCliente]]="ADVISOR","ADVISOR",BaseClientes[[#This Row],[tipoDeCliente]]="FAMILIA","RETENCAO",BaseClientes[[#This Row],[tipoDeCliente]]="RETENCAO","RETENCAO",BaseClientes[[#This Row],[tipoDeCliente]]="NORMAL","CONSULTORIA",BaseClientes[[#This Row],[tipoDeCliente]]="HIBRIDO","CONSULTORIA")</f>
        <v>CONSULTORIA</v>
      </c>
      <c r="S84" s="68" t="s">
        <v>698</v>
      </c>
      <c r="T84" s="68" t="s">
        <v>296</v>
      </c>
      <c r="U84" s="68" t="s">
        <v>699</v>
      </c>
      <c r="V84" s="71">
        <v>5571999793545</v>
      </c>
      <c r="W84" s="69">
        <v>44203</v>
      </c>
      <c r="X84" s="69">
        <v>44203</v>
      </c>
      <c r="Y84" s="68" t="s">
        <v>697</v>
      </c>
      <c r="Z84" s="68" t="s">
        <v>697</v>
      </c>
      <c r="AA84" s="68" t="s">
        <v>692</v>
      </c>
      <c r="AB84" s="68" t="s">
        <v>3893</v>
      </c>
      <c r="AC84" s="68" t="s">
        <v>140</v>
      </c>
      <c r="AD84" s="68" t="s">
        <v>56</v>
      </c>
      <c r="AE84" s="68" t="s">
        <v>176</v>
      </c>
      <c r="AF84" s="72">
        <v>1</v>
      </c>
      <c r="AG84" s="68">
        <v>1</v>
      </c>
      <c r="AH84" s="68" t="s">
        <v>54</v>
      </c>
      <c r="AI84" s="68" t="s">
        <v>54</v>
      </c>
      <c r="AJ84" s="68" t="s">
        <v>54</v>
      </c>
      <c r="AK84" s="68" t="str" cm="1">
        <f t="array" ref="AK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4" s="69" t="s">
        <v>69</v>
      </c>
      <c r="AM84" s="69">
        <v>45391</v>
      </c>
    </row>
    <row r="85" spans="1:39" hidden="1" x14ac:dyDescent="0.3">
      <c r="A85" s="68">
        <v>104</v>
      </c>
      <c r="B85" s="68" t="s">
        <v>700</v>
      </c>
      <c r="C85" s="69">
        <v>29021</v>
      </c>
      <c r="D85" s="68" t="s">
        <v>40</v>
      </c>
      <c r="E85" s="71">
        <v>7012021104</v>
      </c>
      <c r="F85" s="68">
        <v>2044581</v>
      </c>
      <c r="G85" s="68" t="s">
        <v>42</v>
      </c>
      <c r="H85" s="68"/>
      <c r="I85" s="68" t="s">
        <v>702</v>
      </c>
      <c r="J85" s="68" t="s">
        <v>703</v>
      </c>
      <c r="K85" s="70" t="s">
        <v>704</v>
      </c>
      <c r="L85" s="68" t="s">
        <v>697</v>
      </c>
      <c r="M85" s="68" t="s">
        <v>692</v>
      </c>
      <c r="N85" s="71">
        <v>5571999793545</v>
      </c>
      <c r="O85" s="71" t="s">
        <v>65</v>
      </c>
      <c r="P85" s="71" t="s">
        <v>42</v>
      </c>
      <c r="Q85" s="68" t="s">
        <v>66</v>
      </c>
      <c r="R85" s="68" t="str" cm="1">
        <f t="array" ref="R85">_xlfn.IFS(BaseClientes[[#This Row],[tipoDeCliente]]="ADVISOR","ADVISOR",BaseClientes[[#This Row],[tipoDeCliente]]="FAMILIA","RETENCAO",BaseClientes[[#This Row],[tipoDeCliente]]="RETENCAO","RETENCAO",BaseClientes[[#This Row],[tipoDeCliente]]="NORMAL","CONSULTORIA",BaseClientes[[#This Row],[tipoDeCliente]]="HIBRIDO","CONSULTORIA")</f>
        <v>RETENCAO</v>
      </c>
      <c r="S85" s="68" t="s">
        <v>698</v>
      </c>
      <c r="T85" s="68" t="s">
        <v>296</v>
      </c>
      <c r="U85" s="68" t="s">
        <v>699</v>
      </c>
      <c r="V85" s="71">
        <v>5571988206696</v>
      </c>
      <c r="W85" s="69">
        <v>44203</v>
      </c>
      <c r="X85" s="69">
        <v>44203</v>
      </c>
      <c r="Y85" s="68" t="s">
        <v>697</v>
      </c>
      <c r="Z85" s="68" t="s">
        <v>697</v>
      </c>
      <c r="AA85" s="68" t="s">
        <v>692</v>
      </c>
      <c r="AB85" s="68" t="s">
        <v>705</v>
      </c>
      <c r="AC85" s="68" t="s">
        <v>140</v>
      </c>
      <c r="AD85" s="68" t="s">
        <v>54</v>
      </c>
      <c r="AE85" s="68" t="s">
        <v>176</v>
      </c>
      <c r="AF85" s="72">
        <v>1</v>
      </c>
      <c r="AG85" s="68">
        <v>1</v>
      </c>
      <c r="AH85" s="68" t="s">
        <v>54</v>
      </c>
      <c r="AI85" s="68" t="s">
        <v>54</v>
      </c>
      <c r="AJ85" s="68" t="s">
        <v>54</v>
      </c>
      <c r="AK85" s="68" t="str" cm="1">
        <f t="array" ref="AK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5" s="69" t="s">
        <v>69</v>
      </c>
      <c r="AM85" s="69">
        <v>45391</v>
      </c>
    </row>
    <row r="86" spans="1:39" hidden="1" x14ac:dyDescent="0.3">
      <c r="A86" s="68">
        <v>111</v>
      </c>
      <c r="B86" s="68" t="s">
        <v>749</v>
      </c>
      <c r="C86" s="69">
        <v>35740</v>
      </c>
      <c r="D86" s="68" t="s">
        <v>72</v>
      </c>
      <c r="E86" s="71">
        <v>11012021111</v>
      </c>
      <c r="F86" s="68">
        <v>4465510</v>
      </c>
      <c r="G86" s="68" t="s">
        <v>42</v>
      </c>
      <c r="H86" s="68"/>
      <c r="I86" s="68"/>
      <c r="J86" s="68" t="s">
        <v>751</v>
      </c>
      <c r="K86" s="70" t="s">
        <v>752</v>
      </c>
      <c r="L86" s="68" t="s">
        <v>264</v>
      </c>
      <c r="M86" s="68" t="s">
        <v>260</v>
      </c>
      <c r="N86" s="71">
        <v>5581999734730</v>
      </c>
      <c r="O86" s="71" t="s">
        <v>106</v>
      </c>
      <c r="P86" s="71" t="s">
        <v>42</v>
      </c>
      <c r="Q86" s="68" t="s">
        <v>264</v>
      </c>
      <c r="R86" s="68" t="str" cm="1">
        <f t="array" ref="R86">_xlfn.IFS(BaseClientes[[#This Row],[tipoDeCliente]]="ADVISOR","ADVISOR",BaseClientes[[#This Row],[tipoDeCliente]]="FAMILIA","RETENCAO",BaseClientes[[#This Row],[tipoDeCliente]]="RETENCAO","RETENCAO",BaseClientes[[#This Row],[tipoDeCliente]]="NORMAL","CONSULTORIA",BaseClientes[[#This Row],[tipoDeCliente]]="HIBRIDO","CONSULTORIA")</f>
        <v>CONSULTORIA</v>
      </c>
      <c r="S86" s="68" t="s">
        <v>49</v>
      </c>
      <c r="T86" s="68" t="s">
        <v>50</v>
      </c>
      <c r="U86" s="68" t="s">
        <v>753</v>
      </c>
      <c r="V86" s="71">
        <v>5581994563537</v>
      </c>
      <c r="W86" s="69">
        <v>44207</v>
      </c>
      <c r="X86" s="69">
        <v>44207</v>
      </c>
      <c r="Y86" s="68" t="s">
        <v>264</v>
      </c>
      <c r="Z86" s="68" t="s">
        <v>264</v>
      </c>
      <c r="AA86" s="68" t="s">
        <v>260</v>
      </c>
      <c r="AB86" s="68" t="s">
        <v>3912</v>
      </c>
      <c r="AC86" s="68" t="s">
        <v>140</v>
      </c>
      <c r="AD86" s="68" t="s">
        <v>56</v>
      </c>
      <c r="AE86" s="68" t="s">
        <v>55</v>
      </c>
      <c r="AF86" s="72">
        <v>1</v>
      </c>
      <c r="AG86" s="68" t="s">
        <v>42</v>
      </c>
      <c r="AH86" s="68" t="s">
        <v>56</v>
      </c>
      <c r="AI86" s="68" t="s">
        <v>56</v>
      </c>
      <c r="AJ86" s="68" t="s">
        <v>56</v>
      </c>
      <c r="AK86" s="68" t="str" cm="1">
        <f t="array" ref="AK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6" s="69" t="s">
        <v>69</v>
      </c>
      <c r="AM86" s="69">
        <v>45120</v>
      </c>
    </row>
    <row r="87" spans="1:39" hidden="1" x14ac:dyDescent="0.3">
      <c r="A87" s="68">
        <v>112</v>
      </c>
      <c r="B87" s="68" t="s">
        <v>754</v>
      </c>
      <c r="C87" s="69">
        <v>25061</v>
      </c>
      <c r="D87" s="68" t="s">
        <v>40</v>
      </c>
      <c r="E87" s="71">
        <v>13012021112</v>
      </c>
      <c r="F87" s="68">
        <v>2731587</v>
      </c>
      <c r="G87" s="68" t="s">
        <v>42</v>
      </c>
      <c r="H87" s="68"/>
      <c r="I87" s="68"/>
      <c r="J87" s="68" t="s">
        <v>756</v>
      </c>
      <c r="K87" s="70" t="s">
        <v>757</v>
      </c>
      <c r="L87" s="68" t="s">
        <v>758</v>
      </c>
      <c r="M87" s="68" t="s">
        <v>754</v>
      </c>
      <c r="N87" s="71">
        <v>5581991110767</v>
      </c>
      <c r="O87" s="71" t="s">
        <v>106</v>
      </c>
      <c r="P87" s="71" t="s">
        <v>42</v>
      </c>
      <c r="Q87" s="68" t="s">
        <v>66</v>
      </c>
      <c r="R87" s="68" t="str" cm="1">
        <f t="array" ref="R87">_xlfn.IFS(BaseClientes[[#This Row],[tipoDeCliente]]="ADVISOR","ADVISOR",BaseClientes[[#This Row],[tipoDeCliente]]="FAMILIA","RETENCAO",BaseClientes[[#This Row],[tipoDeCliente]]="RETENCAO","RETENCAO",BaseClientes[[#This Row],[tipoDeCliente]]="NORMAL","CONSULTORIA",BaseClientes[[#This Row],[tipoDeCliente]]="HIBRIDO","CONSULTORIA")</f>
        <v>CONSULTORIA</v>
      </c>
      <c r="S87" s="68" t="s">
        <v>49</v>
      </c>
      <c r="T87" s="68" t="s">
        <v>50</v>
      </c>
      <c r="U87" s="68" t="s">
        <v>759</v>
      </c>
      <c r="V87" s="71">
        <v>5581991110767</v>
      </c>
      <c r="W87" s="69">
        <v>44209</v>
      </c>
      <c r="X87" s="69">
        <v>44209</v>
      </c>
      <c r="Y87" s="68" t="s">
        <v>758</v>
      </c>
      <c r="Z87" s="68" t="s">
        <v>758</v>
      </c>
      <c r="AA87" s="68" t="s">
        <v>754</v>
      </c>
      <c r="AB87" s="68" t="s">
        <v>3894</v>
      </c>
      <c r="AC87" s="68" t="s">
        <v>53</v>
      </c>
      <c r="AD87" s="68" t="s">
        <v>56</v>
      </c>
      <c r="AE87" s="68" t="s">
        <v>176</v>
      </c>
      <c r="AF87" s="72">
        <v>0</v>
      </c>
      <c r="AG87" s="68" t="s">
        <v>42</v>
      </c>
      <c r="AH87" s="68" t="s">
        <v>54</v>
      </c>
      <c r="AI87" s="68" t="s">
        <v>56</v>
      </c>
      <c r="AJ87" s="68" t="s">
        <v>54</v>
      </c>
      <c r="AK87" s="68" t="str" cm="1">
        <f t="array" ref="AK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7" s="69" t="s">
        <v>69</v>
      </c>
      <c r="AM87" s="69">
        <v>44595</v>
      </c>
    </row>
    <row r="88" spans="1:39" hidden="1" x14ac:dyDescent="0.3">
      <c r="A88" s="68">
        <v>115</v>
      </c>
      <c r="B88" s="68" t="s">
        <v>774</v>
      </c>
      <c r="C88" s="69">
        <v>35948</v>
      </c>
      <c r="D88" s="68" t="s">
        <v>40</v>
      </c>
      <c r="E88" s="71">
        <v>14012021115</v>
      </c>
      <c r="F88" s="68">
        <v>4385373</v>
      </c>
      <c r="G88" s="68" t="s">
        <v>42</v>
      </c>
      <c r="H88" s="68"/>
      <c r="I88" s="68" t="s">
        <v>776</v>
      </c>
      <c r="J88" s="68" t="s">
        <v>777</v>
      </c>
      <c r="K88" s="70" t="s">
        <v>778</v>
      </c>
      <c r="L88" s="68" t="s">
        <v>779</v>
      </c>
      <c r="M88" s="68" t="s">
        <v>303</v>
      </c>
      <c r="N88" s="71">
        <v>5581995019674</v>
      </c>
      <c r="O88" s="71" t="s">
        <v>65</v>
      </c>
      <c r="P88" s="71" t="s">
        <v>42</v>
      </c>
      <c r="Q88" s="68" t="s">
        <v>304</v>
      </c>
      <c r="R88" s="68" t="str" cm="1">
        <f t="array" ref="R88">_xlfn.IFS(BaseClientes[[#This Row],[tipoDeCliente]]="ADVISOR","ADVISOR",BaseClientes[[#This Row],[tipoDeCliente]]="FAMILIA","RETENCAO",BaseClientes[[#This Row],[tipoDeCliente]]="RETENCAO","RETENCAO",BaseClientes[[#This Row],[tipoDeCliente]]="NORMAL","CONSULTORIA",BaseClientes[[#This Row],[tipoDeCliente]]="HIBRIDO","CONSULTORIA")</f>
        <v>CONSULTORIA</v>
      </c>
      <c r="S88" s="68" t="s">
        <v>49</v>
      </c>
      <c r="T88" s="68" t="s">
        <v>50</v>
      </c>
      <c r="U88" s="68" t="s">
        <v>305</v>
      </c>
      <c r="V88" s="71">
        <v>5581981245770</v>
      </c>
      <c r="W88" s="69">
        <v>44210</v>
      </c>
      <c r="X88" s="69">
        <v>44210</v>
      </c>
      <c r="Y88" s="68" t="s">
        <v>306</v>
      </c>
      <c r="Z88" s="68" t="s">
        <v>306</v>
      </c>
      <c r="AA88" s="68" t="s">
        <v>303</v>
      </c>
      <c r="AB88" s="68" t="s">
        <v>3894</v>
      </c>
      <c r="AC88" s="68" t="s">
        <v>53</v>
      </c>
      <c r="AD88" s="68" t="s">
        <v>56</v>
      </c>
      <c r="AE88" s="68" t="s">
        <v>176</v>
      </c>
      <c r="AF88" s="72">
        <v>1</v>
      </c>
      <c r="AG88" s="68" t="s">
        <v>187</v>
      </c>
      <c r="AH88" s="68" t="s">
        <v>56</v>
      </c>
      <c r="AI88" s="68" t="s">
        <v>56</v>
      </c>
      <c r="AJ88" s="68" t="s">
        <v>56</v>
      </c>
      <c r="AK88" s="68" t="str" cm="1">
        <f t="array" ref="AK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8" s="69" t="s">
        <v>69</v>
      </c>
      <c r="AM88" s="69">
        <v>44991</v>
      </c>
    </row>
    <row r="89" spans="1:39" x14ac:dyDescent="0.3">
      <c r="A89" s="68">
        <v>78</v>
      </c>
      <c r="B89" s="68" t="s">
        <v>524</v>
      </c>
      <c r="C89" s="69">
        <v>34298</v>
      </c>
      <c r="D89" s="68" t="s">
        <v>40</v>
      </c>
      <c r="E89" s="71">
        <v>2701202178</v>
      </c>
      <c r="F89" s="68">
        <v>4664948</v>
      </c>
      <c r="G89" s="68" t="s">
        <v>42</v>
      </c>
      <c r="H89" s="68" t="s">
        <v>4018</v>
      </c>
      <c r="I89" s="68" t="s">
        <v>526</v>
      </c>
      <c r="J89" s="68" t="s">
        <v>527</v>
      </c>
      <c r="K89" s="70" t="s">
        <v>528</v>
      </c>
      <c r="L89" s="68" t="s">
        <v>529</v>
      </c>
      <c r="M89" s="68" t="s">
        <v>524</v>
      </c>
      <c r="N89" s="71">
        <v>5511960309118</v>
      </c>
      <c r="O89" s="71" t="s">
        <v>65</v>
      </c>
      <c r="P89" s="71" t="s">
        <v>42</v>
      </c>
      <c r="Q89" s="68" t="s">
        <v>66</v>
      </c>
      <c r="R89" s="68" t="str" cm="1">
        <f t="array" ref="R89">_xlfn.IFS(BaseClientes[[#This Row],[tipoDeCliente]]="ADVISOR","ADVISOR",BaseClientes[[#This Row],[tipoDeCliente]]="FAMILIA","RETENCAO",BaseClientes[[#This Row],[tipoDeCliente]]="RETENCAO","RETENCAO",BaseClientes[[#This Row],[tipoDeCliente]]="NORMAL","CONSULTORIA",BaseClientes[[#This Row],[tipoDeCliente]]="HIBRIDO","CONSULTORIA")</f>
        <v>CONSULTORIA</v>
      </c>
      <c r="S89" s="68" t="s">
        <v>49</v>
      </c>
      <c r="T89" s="68" t="s">
        <v>50</v>
      </c>
      <c r="U89" s="68" t="s">
        <v>530</v>
      </c>
      <c r="V89" s="71">
        <v>5511960309118</v>
      </c>
      <c r="W89" s="69">
        <v>44223</v>
      </c>
      <c r="X89" s="69">
        <v>44223</v>
      </c>
      <c r="Y89" s="68" t="s">
        <v>529</v>
      </c>
      <c r="Z89" s="68" t="s">
        <v>529</v>
      </c>
      <c r="AA89" s="68" t="s">
        <v>524</v>
      </c>
      <c r="AB89" s="68" t="s">
        <v>3912</v>
      </c>
      <c r="AC89" s="68" t="s">
        <v>140</v>
      </c>
      <c r="AD89" s="68" t="s">
        <v>56</v>
      </c>
      <c r="AE89" s="68" t="s">
        <v>176</v>
      </c>
      <c r="AF89" s="72">
        <v>1</v>
      </c>
      <c r="AG89" s="68">
        <v>1</v>
      </c>
      <c r="AH89" s="68" t="s">
        <v>54</v>
      </c>
      <c r="AI89" s="68" t="s">
        <v>54</v>
      </c>
      <c r="AJ89" s="68" t="s">
        <v>54</v>
      </c>
      <c r="AK89" s="68" t="str" cm="1">
        <f t="array" ref="AK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9" s="69" t="s">
        <v>58</v>
      </c>
      <c r="AM89" s="69"/>
    </row>
    <row r="90" spans="1:39" x14ac:dyDescent="0.3">
      <c r="A90" s="68">
        <v>81</v>
      </c>
      <c r="B90" s="68" t="s">
        <v>546</v>
      </c>
      <c r="C90" s="69">
        <v>28981</v>
      </c>
      <c r="D90" s="68" t="s">
        <v>72</v>
      </c>
      <c r="E90" s="71">
        <v>2701202181</v>
      </c>
      <c r="F90" s="68">
        <v>4672096</v>
      </c>
      <c r="G90" s="68">
        <v>2191475</v>
      </c>
      <c r="H90" s="68"/>
      <c r="I90" s="68" t="s">
        <v>549</v>
      </c>
      <c r="J90" s="68" t="s">
        <v>550</v>
      </c>
      <c r="K90" s="70" t="s">
        <v>551</v>
      </c>
      <c r="L90" s="68" t="s">
        <v>552</v>
      </c>
      <c r="M90" s="68" t="s">
        <v>546</v>
      </c>
      <c r="N90" s="71">
        <v>5581999157388</v>
      </c>
      <c r="O90" s="71" t="s">
        <v>106</v>
      </c>
      <c r="P90" s="71" t="s">
        <v>106</v>
      </c>
      <c r="Q90" s="68" t="s">
        <v>66</v>
      </c>
      <c r="R90" s="68" t="str" cm="1">
        <f t="array" ref="R90">_xlfn.IFS(BaseClientes[[#This Row],[tipoDeCliente]]="ADVISOR","ADVISOR",BaseClientes[[#This Row],[tipoDeCliente]]="FAMILIA","RETENCAO",BaseClientes[[#This Row],[tipoDeCliente]]="RETENCAO","RETENCAO",BaseClientes[[#This Row],[tipoDeCliente]]="NORMAL","CONSULTORIA",BaseClientes[[#This Row],[tipoDeCliente]]="HIBRIDO","CONSULTORIA")</f>
        <v>CONSULTORIA</v>
      </c>
      <c r="S90" s="68" t="s">
        <v>49</v>
      </c>
      <c r="T90" s="68" t="s">
        <v>50</v>
      </c>
      <c r="U90" s="68" t="s">
        <v>553</v>
      </c>
      <c r="V90" s="71">
        <v>5581999157388</v>
      </c>
      <c r="W90" s="69">
        <v>44223</v>
      </c>
      <c r="X90" s="69">
        <v>44223</v>
      </c>
      <c r="Y90" s="68" t="s">
        <v>552</v>
      </c>
      <c r="Z90" s="68" t="s">
        <v>552</v>
      </c>
      <c r="AA90" s="68" t="s">
        <v>546</v>
      </c>
      <c r="AB90" s="68" t="s">
        <v>3894</v>
      </c>
      <c r="AC90" s="68" t="s">
        <v>53</v>
      </c>
      <c r="AD90" s="68" t="s">
        <v>56</v>
      </c>
      <c r="AE90" s="68" t="s">
        <v>176</v>
      </c>
      <c r="AF90" s="72">
        <v>1</v>
      </c>
      <c r="AG90" s="68">
        <v>1</v>
      </c>
      <c r="AH90" s="68" t="s">
        <v>54</v>
      </c>
      <c r="AI90" s="68" t="s">
        <v>56</v>
      </c>
      <c r="AJ90" s="68" t="s">
        <v>54</v>
      </c>
      <c r="AK90" s="68" t="str" cm="1">
        <f t="array" ref="AK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0" s="69" t="s">
        <v>58</v>
      </c>
      <c r="AM90" s="69"/>
    </row>
    <row r="91" spans="1:39" x14ac:dyDescent="0.3">
      <c r="A91" s="68">
        <v>109</v>
      </c>
      <c r="B91" s="68" t="s">
        <v>735</v>
      </c>
      <c r="C91" s="69">
        <v>32595</v>
      </c>
      <c r="D91" s="68" t="s">
        <v>40</v>
      </c>
      <c r="E91" s="71">
        <v>27012021109</v>
      </c>
      <c r="F91" s="68">
        <v>583508</v>
      </c>
      <c r="G91" s="68">
        <v>1106681</v>
      </c>
      <c r="H91" s="68"/>
      <c r="I91" s="68" t="s">
        <v>738</v>
      </c>
      <c r="J91" s="68" t="s">
        <v>739</v>
      </c>
      <c r="K91" s="70" t="s">
        <v>740</v>
      </c>
      <c r="L91" s="68" t="s">
        <v>741</v>
      </c>
      <c r="M91" s="68" t="s">
        <v>735</v>
      </c>
      <c r="N91" s="71">
        <v>5511952458170</v>
      </c>
      <c r="O91" s="71" t="s">
        <v>106</v>
      </c>
      <c r="P91" s="71" t="s">
        <v>106</v>
      </c>
      <c r="Q91" s="68" t="s">
        <v>66</v>
      </c>
      <c r="R91" s="68" t="str" cm="1">
        <f t="array" ref="R91">_xlfn.IFS(BaseClientes[[#This Row],[tipoDeCliente]]="ADVISOR","ADVISOR",BaseClientes[[#This Row],[tipoDeCliente]]="FAMILIA","RETENCAO",BaseClientes[[#This Row],[tipoDeCliente]]="RETENCAO","RETENCAO",BaseClientes[[#This Row],[tipoDeCliente]]="NORMAL","CONSULTORIA",BaseClientes[[#This Row],[tipoDeCliente]]="HIBRIDO","CONSULTORIA")</f>
        <v>CONSULTORIA</v>
      </c>
      <c r="S91" s="68" t="s">
        <v>2799</v>
      </c>
      <c r="T91" s="68" t="s">
        <v>185</v>
      </c>
      <c r="U91" s="68" t="s">
        <v>742</v>
      </c>
      <c r="V91" s="71">
        <v>5511952458170</v>
      </c>
      <c r="W91" s="69">
        <v>44223</v>
      </c>
      <c r="X91" s="69">
        <v>44223</v>
      </c>
      <c r="Y91" s="68" t="s">
        <v>741</v>
      </c>
      <c r="Z91" s="68" t="s">
        <v>741</v>
      </c>
      <c r="AA91" s="68" t="s">
        <v>735</v>
      </c>
      <c r="AB91" s="68" t="s">
        <v>3950</v>
      </c>
      <c r="AC91" s="68" t="s">
        <v>53</v>
      </c>
      <c r="AD91" s="68" t="s">
        <v>54</v>
      </c>
      <c r="AE91" s="68" t="s">
        <v>176</v>
      </c>
      <c r="AF91" s="72">
        <v>1</v>
      </c>
      <c r="AG91" s="68">
        <v>1</v>
      </c>
      <c r="AH91" s="68" t="s">
        <v>54</v>
      </c>
      <c r="AI91" s="68" t="s">
        <v>54</v>
      </c>
      <c r="AJ91" s="68" t="s">
        <v>54</v>
      </c>
      <c r="AK91" s="68" t="str" cm="1">
        <f t="array" ref="AK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1" s="69" t="s">
        <v>58</v>
      </c>
      <c r="AM91" s="69"/>
    </row>
    <row r="92" spans="1:39" x14ac:dyDescent="0.3">
      <c r="A92" s="68">
        <v>110</v>
      </c>
      <c r="B92" s="68" t="s">
        <v>743</v>
      </c>
      <c r="C92" s="69">
        <v>32575</v>
      </c>
      <c r="D92" s="68" t="s">
        <v>72</v>
      </c>
      <c r="E92" s="71">
        <v>27012021110</v>
      </c>
      <c r="F92" s="68">
        <v>595613</v>
      </c>
      <c r="G92" s="68" t="s">
        <v>42</v>
      </c>
      <c r="H92" s="68" t="s">
        <v>4020</v>
      </c>
      <c r="I92" s="68" t="s">
        <v>745</v>
      </c>
      <c r="J92" s="68" t="s">
        <v>746</v>
      </c>
      <c r="K92" s="70" t="s">
        <v>747</v>
      </c>
      <c r="L92" s="68" t="s">
        <v>741</v>
      </c>
      <c r="M92" s="68" t="s">
        <v>735</v>
      </c>
      <c r="N92" s="71">
        <v>5511952458170</v>
      </c>
      <c r="O92" s="71" t="s">
        <v>106</v>
      </c>
      <c r="P92" s="71" t="s">
        <v>42</v>
      </c>
      <c r="Q92" s="68" t="s">
        <v>66</v>
      </c>
      <c r="R92" s="68" t="str" cm="1">
        <f t="array" ref="R92">_xlfn.IFS(BaseClientes[[#This Row],[tipoDeCliente]]="ADVISOR","ADVISOR",BaseClientes[[#This Row],[tipoDeCliente]]="FAMILIA","RETENCAO",BaseClientes[[#This Row],[tipoDeCliente]]="RETENCAO","RETENCAO",BaseClientes[[#This Row],[tipoDeCliente]]="NORMAL","CONSULTORIA",BaseClientes[[#This Row],[tipoDeCliente]]="HIBRIDO","CONSULTORIA")</f>
        <v>CONSULTORIA</v>
      </c>
      <c r="S92" s="68" t="s">
        <v>2799</v>
      </c>
      <c r="T92" s="68" t="s">
        <v>185</v>
      </c>
      <c r="U92" s="68" t="s">
        <v>748</v>
      </c>
      <c r="V92" s="71">
        <v>5511972157363</v>
      </c>
      <c r="W92" s="69">
        <v>44223</v>
      </c>
      <c r="X92" s="69">
        <v>44223</v>
      </c>
      <c r="Y92" s="68" t="s">
        <v>741</v>
      </c>
      <c r="Z92" s="68" t="s">
        <v>741</v>
      </c>
      <c r="AA92" s="68" t="s">
        <v>735</v>
      </c>
      <c r="AB92" s="68" t="s">
        <v>3950</v>
      </c>
      <c r="AC92" s="68" t="s">
        <v>53</v>
      </c>
      <c r="AD92" s="68" t="s">
        <v>54</v>
      </c>
      <c r="AE92" s="68" t="s">
        <v>176</v>
      </c>
      <c r="AF92" s="72">
        <v>1</v>
      </c>
      <c r="AG92" s="68">
        <v>1</v>
      </c>
      <c r="AH92" s="68" t="s">
        <v>54</v>
      </c>
      <c r="AI92" s="68" t="s">
        <v>54</v>
      </c>
      <c r="AJ92" s="68" t="s">
        <v>54</v>
      </c>
      <c r="AK92" s="68" t="str" cm="1">
        <f t="array" ref="AK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2" s="69" t="s">
        <v>58</v>
      </c>
      <c r="AM92" s="69"/>
    </row>
    <row r="93" spans="1:39" x14ac:dyDescent="0.3">
      <c r="A93" s="68">
        <v>113</v>
      </c>
      <c r="B93" s="68" t="s">
        <v>760</v>
      </c>
      <c r="C93" s="69">
        <v>32929</v>
      </c>
      <c r="D93" s="68" t="s">
        <v>40</v>
      </c>
      <c r="E93" s="71">
        <v>27012021113</v>
      </c>
      <c r="F93" s="68">
        <v>2284397</v>
      </c>
      <c r="G93" s="68">
        <v>341069</v>
      </c>
      <c r="H93" s="68"/>
      <c r="I93" s="68" t="s">
        <v>763</v>
      </c>
      <c r="J93" s="68" t="s">
        <v>764</v>
      </c>
      <c r="K93" s="70" t="s">
        <v>765</v>
      </c>
      <c r="L93" s="68" t="s">
        <v>766</v>
      </c>
      <c r="M93" s="68" t="s">
        <v>760</v>
      </c>
      <c r="N93" s="71">
        <v>5513997199539</v>
      </c>
      <c r="O93" s="71" t="s">
        <v>106</v>
      </c>
      <c r="P93" s="71" t="s">
        <v>106</v>
      </c>
      <c r="Q93" s="68" t="s">
        <v>66</v>
      </c>
      <c r="R93" s="68" t="str" cm="1">
        <f t="array" ref="R93">_xlfn.IFS(BaseClientes[[#This Row],[tipoDeCliente]]="ADVISOR","ADVISOR",BaseClientes[[#This Row],[tipoDeCliente]]="FAMILIA","RETENCAO",BaseClientes[[#This Row],[tipoDeCliente]]="RETENCAO","RETENCAO",BaseClientes[[#This Row],[tipoDeCliente]]="NORMAL","CONSULTORIA",BaseClientes[[#This Row],[tipoDeCliente]]="HIBRIDO","CONSULTORIA")</f>
        <v>CONSULTORIA</v>
      </c>
      <c r="S93" s="68" t="s">
        <v>767</v>
      </c>
      <c r="T93" s="68" t="s">
        <v>185</v>
      </c>
      <c r="U93" s="68" t="s">
        <v>768</v>
      </c>
      <c r="V93" s="71">
        <v>5513997199539</v>
      </c>
      <c r="W93" s="69">
        <v>44223</v>
      </c>
      <c r="X93" s="69">
        <v>44223</v>
      </c>
      <c r="Y93" s="68" t="s">
        <v>766</v>
      </c>
      <c r="Z93" s="68" t="s">
        <v>766</v>
      </c>
      <c r="AA93" s="68" t="s">
        <v>760</v>
      </c>
      <c r="AB93" s="68" t="s">
        <v>769</v>
      </c>
      <c r="AC93" s="68" t="s">
        <v>53</v>
      </c>
      <c r="AD93" s="68" t="s">
        <v>54</v>
      </c>
      <c r="AE93" s="68" t="s">
        <v>176</v>
      </c>
      <c r="AF93" s="72">
        <v>1</v>
      </c>
      <c r="AG93" s="68">
        <v>1</v>
      </c>
      <c r="AH93" s="68" t="s">
        <v>54</v>
      </c>
      <c r="AI93" s="68" t="s">
        <v>56</v>
      </c>
      <c r="AJ93" s="68" t="s">
        <v>54</v>
      </c>
      <c r="AK93" s="68" t="str" cm="1">
        <f t="array" ref="AK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3" s="69" t="s">
        <v>58</v>
      </c>
      <c r="AM93" s="69"/>
    </row>
    <row r="94" spans="1:39" hidden="1" x14ac:dyDescent="0.3">
      <c r="A94" s="68">
        <v>114</v>
      </c>
      <c r="B94" s="68" t="s">
        <v>303</v>
      </c>
      <c r="C94" s="69">
        <v>37610</v>
      </c>
      <c r="D94" s="68" t="s">
        <v>40</v>
      </c>
      <c r="E94" s="71">
        <v>27012021114</v>
      </c>
      <c r="F94" s="68">
        <v>4744873</v>
      </c>
      <c r="G94" s="68" t="s">
        <v>42</v>
      </c>
      <c r="H94" s="68"/>
      <c r="I94" s="68" t="s">
        <v>771</v>
      </c>
      <c r="J94" s="68" t="s">
        <v>772</v>
      </c>
      <c r="K94" s="70" t="s">
        <v>773</v>
      </c>
      <c r="L94" s="68" t="s">
        <v>306</v>
      </c>
      <c r="M94" s="68" t="s">
        <v>303</v>
      </c>
      <c r="N94" s="71">
        <v>5581995019674</v>
      </c>
      <c r="O94" s="71" t="s">
        <v>106</v>
      </c>
      <c r="P94" s="71" t="s">
        <v>42</v>
      </c>
      <c r="Q94" s="68" t="s">
        <v>304</v>
      </c>
      <c r="R94" s="68" t="str" cm="1">
        <f t="array" ref="R94">_xlfn.IFS(BaseClientes[[#This Row],[tipoDeCliente]]="ADVISOR","ADVISOR",BaseClientes[[#This Row],[tipoDeCliente]]="FAMILIA","RETENCAO",BaseClientes[[#This Row],[tipoDeCliente]]="RETENCAO","RETENCAO",BaseClientes[[#This Row],[tipoDeCliente]]="NORMAL","CONSULTORIA",BaseClientes[[#This Row],[tipoDeCliente]]="HIBRIDO","CONSULTORIA")</f>
        <v>CONSULTORIA</v>
      </c>
      <c r="S94" s="68" t="s">
        <v>49</v>
      </c>
      <c r="T94" s="68" t="s">
        <v>50</v>
      </c>
      <c r="U94" s="68"/>
      <c r="V94" s="71">
        <v>5581995019674</v>
      </c>
      <c r="W94" s="69">
        <v>44223</v>
      </c>
      <c r="X94" s="69">
        <v>44223</v>
      </c>
      <c r="Y94" s="68" t="s">
        <v>306</v>
      </c>
      <c r="Z94" s="68" t="s">
        <v>306</v>
      </c>
      <c r="AA94" s="68" t="s">
        <v>303</v>
      </c>
      <c r="AB94" s="68" t="s">
        <v>89</v>
      </c>
      <c r="AC94" s="68" t="s">
        <v>53</v>
      </c>
      <c r="AD94" s="68" t="s">
        <v>56</v>
      </c>
      <c r="AE94" s="68" t="s">
        <v>176</v>
      </c>
      <c r="AF94" s="72">
        <v>1</v>
      </c>
      <c r="AG94" s="68" t="s">
        <v>187</v>
      </c>
      <c r="AH94" s="68" t="s">
        <v>54</v>
      </c>
      <c r="AI94" s="68" t="s">
        <v>56</v>
      </c>
      <c r="AJ94" s="68" t="s">
        <v>54</v>
      </c>
      <c r="AK94" s="68" t="str" cm="1">
        <f t="array" ref="AK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4" s="69" t="s">
        <v>69</v>
      </c>
      <c r="AM94" s="69">
        <v>44991</v>
      </c>
    </row>
    <row r="95" spans="1:39" x14ac:dyDescent="0.3">
      <c r="A95" s="68">
        <v>116</v>
      </c>
      <c r="B95" s="68" t="s">
        <v>780</v>
      </c>
      <c r="C95" s="69">
        <v>29649</v>
      </c>
      <c r="D95" s="68" t="s">
        <v>40</v>
      </c>
      <c r="E95" s="71">
        <v>27012021116</v>
      </c>
      <c r="F95" s="68">
        <v>3235740</v>
      </c>
      <c r="G95" s="68">
        <v>1904507</v>
      </c>
      <c r="H95" s="68"/>
      <c r="I95" s="68" t="s">
        <v>783</v>
      </c>
      <c r="J95" s="68" t="s">
        <v>784</v>
      </c>
      <c r="K95" s="70" t="s">
        <v>785</v>
      </c>
      <c r="L95" s="68" t="s">
        <v>786</v>
      </c>
      <c r="M95" s="68" t="s">
        <v>780</v>
      </c>
      <c r="N95" s="71">
        <v>5511988552397</v>
      </c>
      <c r="O95" s="71" t="s">
        <v>42</v>
      </c>
      <c r="P95" s="71" t="s">
        <v>106</v>
      </c>
      <c r="Q95" s="68" t="s">
        <v>66</v>
      </c>
      <c r="R95" s="68" t="str" cm="1">
        <f t="array" ref="R95">_xlfn.IFS(BaseClientes[[#This Row],[tipoDeCliente]]="ADVISOR","ADVISOR",BaseClientes[[#This Row],[tipoDeCliente]]="FAMILIA","RETENCAO",BaseClientes[[#This Row],[tipoDeCliente]]="RETENCAO","RETENCAO",BaseClientes[[#This Row],[tipoDeCliente]]="NORMAL","CONSULTORIA",BaseClientes[[#This Row],[tipoDeCliente]]="HIBRIDO","CONSULTORIA")</f>
        <v>CONSULTORIA</v>
      </c>
      <c r="S95" s="68" t="s">
        <v>4015</v>
      </c>
      <c r="T95" s="68" t="s">
        <v>185</v>
      </c>
      <c r="U95" s="68" t="s">
        <v>788</v>
      </c>
      <c r="V95" s="71">
        <v>5511988552397</v>
      </c>
      <c r="W95" s="69">
        <v>44223</v>
      </c>
      <c r="X95" s="69">
        <v>44223</v>
      </c>
      <c r="Y95" s="68" t="s">
        <v>786</v>
      </c>
      <c r="Z95" s="68" t="s">
        <v>786</v>
      </c>
      <c r="AA95" s="68" t="s">
        <v>780</v>
      </c>
      <c r="AB95" s="68" t="s">
        <v>3902</v>
      </c>
      <c r="AC95" s="68" t="s">
        <v>53</v>
      </c>
      <c r="AD95" s="68" t="s">
        <v>54</v>
      </c>
      <c r="AE95" s="68" t="s">
        <v>176</v>
      </c>
      <c r="AF95" s="72">
        <v>1</v>
      </c>
      <c r="AG95" s="68">
        <v>1</v>
      </c>
      <c r="AH95" s="68" t="s">
        <v>54</v>
      </c>
      <c r="AI95" s="68" t="s">
        <v>56</v>
      </c>
      <c r="AJ95" s="68" t="s">
        <v>54</v>
      </c>
      <c r="AK95" s="68" t="str" cm="1">
        <f t="array" ref="AK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5" s="69" t="s">
        <v>58</v>
      </c>
      <c r="AM95" s="69"/>
    </row>
    <row r="96" spans="1:39" x14ac:dyDescent="0.3">
      <c r="A96" s="68">
        <v>269</v>
      </c>
      <c r="B96" s="68" t="s">
        <v>1705</v>
      </c>
      <c r="C96" s="69">
        <v>34539</v>
      </c>
      <c r="D96" s="68" t="s">
        <v>72</v>
      </c>
      <c r="E96" s="71">
        <v>27012021269</v>
      </c>
      <c r="F96" s="68">
        <v>3360528</v>
      </c>
      <c r="G96" s="68"/>
      <c r="H96" s="68"/>
      <c r="I96" s="68" t="s">
        <v>1707</v>
      </c>
      <c r="J96" s="68" t="s">
        <v>1708</v>
      </c>
      <c r="K96" s="70" t="s">
        <v>1709</v>
      </c>
      <c r="L96" s="68" t="s">
        <v>529</v>
      </c>
      <c r="M96" s="68" t="s">
        <v>524</v>
      </c>
      <c r="N96" s="71">
        <v>5511960309118</v>
      </c>
      <c r="O96" s="71" t="s">
        <v>65</v>
      </c>
      <c r="P96" s="71" t="s">
        <v>42</v>
      </c>
      <c r="Q96" s="68" t="s">
        <v>66</v>
      </c>
      <c r="R96" s="68" t="str" cm="1">
        <f t="array" ref="R96">_xlfn.IFS(BaseClientes[[#This Row],[tipoDeCliente]]="ADVISOR","ADVISOR",BaseClientes[[#This Row],[tipoDeCliente]]="FAMILIA","RETENCAO",BaseClientes[[#This Row],[tipoDeCliente]]="RETENCAO","RETENCAO",BaseClientes[[#This Row],[tipoDeCliente]]="NORMAL","CONSULTORIA",BaseClientes[[#This Row],[tipoDeCliente]]="HIBRIDO","CONSULTORIA")</f>
        <v>CONSULTORIA</v>
      </c>
      <c r="S96" s="68" t="s">
        <v>49</v>
      </c>
      <c r="T96" s="68" t="s">
        <v>50</v>
      </c>
      <c r="U96" s="68" t="s">
        <v>1710</v>
      </c>
      <c r="V96" s="71">
        <v>5581999965333</v>
      </c>
      <c r="W96" s="69">
        <v>44223</v>
      </c>
      <c r="X96" s="69">
        <v>44223</v>
      </c>
      <c r="Y96" s="68" t="s">
        <v>529</v>
      </c>
      <c r="Z96" s="68" t="s">
        <v>529</v>
      </c>
      <c r="AA96" s="68" t="s">
        <v>524</v>
      </c>
      <c r="AB96" s="68" t="s">
        <v>3893</v>
      </c>
      <c r="AC96" s="68" t="s">
        <v>140</v>
      </c>
      <c r="AD96" s="68" t="s">
        <v>56</v>
      </c>
      <c r="AE96" s="68" t="s">
        <v>176</v>
      </c>
      <c r="AF96" s="72">
        <v>1</v>
      </c>
      <c r="AG96" s="68">
        <v>1</v>
      </c>
      <c r="AH96" s="68" t="s">
        <v>54</v>
      </c>
      <c r="AI96" s="68" t="s">
        <v>54</v>
      </c>
      <c r="AJ96" s="68" t="s">
        <v>54</v>
      </c>
      <c r="AK96" s="68" t="str" cm="1">
        <f t="array" ref="AK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6" s="69" t="s">
        <v>58</v>
      </c>
      <c r="AM96" s="69"/>
    </row>
    <row r="97" spans="1:39" x14ac:dyDescent="0.3">
      <c r="A97" s="68">
        <v>98</v>
      </c>
      <c r="B97" s="68" t="s">
        <v>658</v>
      </c>
      <c r="C97" s="69">
        <v>18837</v>
      </c>
      <c r="D97" s="68" t="s">
        <v>40</v>
      </c>
      <c r="E97" s="71">
        <v>2901202198</v>
      </c>
      <c r="F97" s="68">
        <v>4743156</v>
      </c>
      <c r="G97" s="68">
        <v>3644155</v>
      </c>
      <c r="H97" s="68"/>
      <c r="I97" s="68" t="s">
        <v>660</v>
      </c>
      <c r="J97" s="68" t="s">
        <v>661</v>
      </c>
      <c r="K97" s="70" t="s">
        <v>662</v>
      </c>
      <c r="L97" s="68" t="s">
        <v>663</v>
      </c>
      <c r="M97" s="68" t="s">
        <v>664</v>
      </c>
      <c r="N97" s="71">
        <v>5581991670681</v>
      </c>
      <c r="O97" s="71" t="s">
        <v>106</v>
      </c>
      <c r="P97" s="71" t="s">
        <v>65</v>
      </c>
      <c r="Q97" s="68" t="s">
        <v>66</v>
      </c>
      <c r="R97" s="68" t="str" cm="1">
        <f t="array" ref="R97">_xlfn.IFS(BaseClientes[[#This Row],[tipoDeCliente]]="ADVISOR","ADVISOR",BaseClientes[[#This Row],[tipoDeCliente]]="FAMILIA","RETENCAO",BaseClientes[[#This Row],[tipoDeCliente]]="RETENCAO","RETENCAO",BaseClientes[[#This Row],[tipoDeCliente]]="NORMAL","CONSULTORIA",BaseClientes[[#This Row],[tipoDeCliente]]="HIBRIDO","CONSULTORIA")</f>
        <v>CONSULTORIA</v>
      </c>
      <c r="S97" s="68" t="s">
        <v>49</v>
      </c>
      <c r="T97" s="68" t="s">
        <v>50</v>
      </c>
      <c r="U97" s="68" t="s">
        <v>95</v>
      </c>
      <c r="V97" s="71">
        <v>5581999649882</v>
      </c>
      <c r="W97" s="69">
        <v>44225</v>
      </c>
      <c r="X97" s="69">
        <v>44225</v>
      </c>
      <c r="Y97" s="68" t="s">
        <v>665</v>
      </c>
      <c r="Z97" s="68" t="s">
        <v>665</v>
      </c>
      <c r="AA97" s="68" t="s">
        <v>664</v>
      </c>
      <c r="AB97" s="68" t="s">
        <v>3950</v>
      </c>
      <c r="AC97" s="68" t="s">
        <v>53</v>
      </c>
      <c r="AD97" s="68" t="s">
        <v>56</v>
      </c>
      <c r="AE97" s="68" t="s">
        <v>176</v>
      </c>
      <c r="AF97" s="72">
        <v>1</v>
      </c>
      <c r="AG97" s="68">
        <v>1</v>
      </c>
      <c r="AH97" s="68" t="s">
        <v>54</v>
      </c>
      <c r="AI97" s="68" t="s">
        <v>56</v>
      </c>
      <c r="AJ97" s="68" t="s">
        <v>54</v>
      </c>
      <c r="AK97" s="68" t="str" cm="1">
        <f t="array" ref="AK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7" s="69" t="s">
        <v>58</v>
      </c>
      <c r="AM97" s="69"/>
    </row>
    <row r="98" spans="1:39" x14ac:dyDescent="0.3">
      <c r="A98" s="68">
        <v>99</v>
      </c>
      <c r="B98" s="68" t="s">
        <v>664</v>
      </c>
      <c r="C98" s="69">
        <v>29707</v>
      </c>
      <c r="D98" s="68" t="s">
        <v>72</v>
      </c>
      <c r="E98" s="71">
        <v>2901202199</v>
      </c>
      <c r="F98" s="68">
        <v>4502819</v>
      </c>
      <c r="G98" s="68">
        <v>3189854</v>
      </c>
      <c r="H98" s="68"/>
      <c r="I98" s="68" t="s">
        <v>667</v>
      </c>
      <c r="J98" s="68" t="s">
        <v>668</v>
      </c>
      <c r="K98" s="70" t="s">
        <v>669</v>
      </c>
      <c r="L98" s="68" t="s">
        <v>665</v>
      </c>
      <c r="M98" s="68" t="s">
        <v>664</v>
      </c>
      <c r="N98" s="71">
        <v>5581991670681</v>
      </c>
      <c r="O98" s="71" t="s">
        <v>106</v>
      </c>
      <c r="P98" s="71" t="s">
        <v>106</v>
      </c>
      <c r="Q98" s="68" t="s">
        <v>66</v>
      </c>
      <c r="R98" s="68" t="str" cm="1">
        <f t="array" ref="R98">_xlfn.IFS(BaseClientes[[#This Row],[tipoDeCliente]]="ADVISOR","ADVISOR",BaseClientes[[#This Row],[tipoDeCliente]]="FAMILIA","RETENCAO",BaseClientes[[#This Row],[tipoDeCliente]]="RETENCAO","RETENCAO",BaseClientes[[#This Row],[tipoDeCliente]]="NORMAL","CONSULTORIA",BaseClientes[[#This Row],[tipoDeCliente]]="HIBRIDO","CONSULTORIA")</f>
        <v>CONSULTORIA</v>
      </c>
      <c r="S98" s="68" t="s">
        <v>49</v>
      </c>
      <c r="T98" s="68" t="s">
        <v>50</v>
      </c>
      <c r="U98" s="68" t="s">
        <v>670</v>
      </c>
      <c r="V98" s="71">
        <v>5581991670681</v>
      </c>
      <c r="W98" s="69">
        <v>44225</v>
      </c>
      <c r="X98" s="69">
        <v>44225</v>
      </c>
      <c r="Y98" s="68" t="s">
        <v>665</v>
      </c>
      <c r="Z98" s="68" t="s">
        <v>665</v>
      </c>
      <c r="AA98" s="68" t="s">
        <v>664</v>
      </c>
      <c r="AB98" s="68" t="s">
        <v>3950</v>
      </c>
      <c r="AC98" s="68" t="s">
        <v>53</v>
      </c>
      <c r="AD98" s="68" t="s">
        <v>56</v>
      </c>
      <c r="AE98" s="68" t="s">
        <v>176</v>
      </c>
      <c r="AF98" s="72">
        <v>1</v>
      </c>
      <c r="AG98" s="68">
        <v>1</v>
      </c>
      <c r="AH98" s="68" t="s">
        <v>54</v>
      </c>
      <c r="AI98" s="68" t="s">
        <v>56</v>
      </c>
      <c r="AJ98" s="68" t="s">
        <v>54</v>
      </c>
      <c r="AK98" s="68" t="str" cm="1">
        <f t="array" ref="AK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8" s="69" t="s">
        <v>58</v>
      </c>
      <c r="AM98" s="69"/>
    </row>
    <row r="99" spans="1:39" x14ac:dyDescent="0.3">
      <c r="A99" s="68">
        <v>100</v>
      </c>
      <c r="B99" s="68" t="s">
        <v>671</v>
      </c>
      <c r="C99" s="69">
        <v>30456</v>
      </c>
      <c r="D99" s="68" t="s">
        <v>72</v>
      </c>
      <c r="E99" s="71">
        <v>29012021100</v>
      </c>
      <c r="F99" s="68">
        <v>4742932</v>
      </c>
      <c r="G99" s="68" t="s">
        <v>42</v>
      </c>
      <c r="H99" s="68"/>
      <c r="I99" s="68" t="s">
        <v>673</v>
      </c>
      <c r="J99" s="68" t="s">
        <v>674</v>
      </c>
      <c r="K99" s="70" t="s">
        <v>675</v>
      </c>
      <c r="L99" s="68" t="s">
        <v>676</v>
      </c>
      <c r="M99" s="68" t="s">
        <v>664</v>
      </c>
      <c r="N99" s="71">
        <v>5581991670681</v>
      </c>
      <c r="O99" s="71" t="s">
        <v>65</v>
      </c>
      <c r="P99" s="71" t="s">
        <v>42</v>
      </c>
      <c r="Q99" s="68" t="s">
        <v>66</v>
      </c>
      <c r="R99" s="68" t="str" cm="1">
        <f t="array" ref="R99">_xlfn.IFS(BaseClientes[[#This Row],[tipoDeCliente]]="ADVISOR","ADVISOR",BaseClientes[[#This Row],[tipoDeCliente]]="FAMILIA","RETENCAO",BaseClientes[[#This Row],[tipoDeCliente]]="RETENCAO","RETENCAO",BaseClientes[[#This Row],[tipoDeCliente]]="NORMAL","CONSULTORIA",BaseClientes[[#This Row],[tipoDeCliente]]="HIBRIDO","CONSULTORIA")</f>
        <v>RETENCAO</v>
      </c>
      <c r="S99" s="68" t="s">
        <v>2799</v>
      </c>
      <c r="T99" s="68" t="s">
        <v>185</v>
      </c>
      <c r="U99" s="68" t="s">
        <v>677</v>
      </c>
      <c r="V99" s="71">
        <v>5581991670681</v>
      </c>
      <c r="W99" s="69">
        <v>44225</v>
      </c>
      <c r="X99" s="69">
        <v>44225</v>
      </c>
      <c r="Y99" s="68" t="s">
        <v>665</v>
      </c>
      <c r="Z99" s="68" t="s">
        <v>665</v>
      </c>
      <c r="AA99" s="68" t="s">
        <v>664</v>
      </c>
      <c r="AB99" s="68" t="s">
        <v>678</v>
      </c>
      <c r="AC99" s="68" t="s">
        <v>53</v>
      </c>
      <c r="AD99" s="68" t="s">
        <v>56</v>
      </c>
      <c r="AE99" s="68" t="s">
        <v>176</v>
      </c>
      <c r="AF99" s="72">
        <v>1</v>
      </c>
      <c r="AG99" s="68">
        <v>1</v>
      </c>
      <c r="AH99" s="68" t="s">
        <v>54</v>
      </c>
      <c r="AI99" s="68" t="s">
        <v>56</v>
      </c>
      <c r="AJ99" s="68" t="s">
        <v>54</v>
      </c>
      <c r="AK99" s="68" t="str" cm="1">
        <f t="array" ref="AK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99" s="69" t="s">
        <v>58</v>
      </c>
      <c r="AM99" s="69"/>
    </row>
    <row r="100" spans="1:39" x14ac:dyDescent="0.3">
      <c r="A100" s="68">
        <v>105</v>
      </c>
      <c r="B100" s="68" t="s">
        <v>706</v>
      </c>
      <c r="C100" s="69">
        <v>33367</v>
      </c>
      <c r="D100" s="68" t="s">
        <v>40</v>
      </c>
      <c r="E100" s="71">
        <v>29012021105</v>
      </c>
      <c r="F100" s="68">
        <v>2495430</v>
      </c>
      <c r="G100" s="68">
        <v>936181</v>
      </c>
      <c r="H100" s="68"/>
      <c r="I100" s="68" t="s">
        <v>709</v>
      </c>
      <c r="J100" s="68" t="s">
        <v>710</v>
      </c>
      <c r="K100" s="70" t="s">
        <v>711</v>
      </c>
      <c r="L100" s="68" t="s">
        <v>712</v>
      </c>
      <c r="M100" s="68" t="s">
        <v>706</v>
      </c>
      <c r="N100" s="71">
        <v>5586981511225</v>
      </c>
      <c r="O100" s="71" t="s">
        <v>42</v>
      </c>
      <c r="P100" s="71" t="s">
        <v>65</v>
      </c>
      <c r="Q100" s="68" t="s">
        <v>66</v>
      </c>
      <c r="R100" s="68" t="str" cm="1">
        <f t="array" ref="R100">_xlfn.IFS(BaseClientes[[#This Row],[tipoDeCliente]]="ADVISOR","ADVISOR",BaseClientes[[#This Row],[tipoDeCliente]]="FAMILIA","RETENCAO",BaseClientes[[#This Row],[tipoDeCliente]]="RETENCAO","RETENCAO",BaseClientes[[#This Row],[tipoDeCliente]]="NORMAL","CONSULTORIA",BaseClientes[[#This Row],[tipoDeCliente]]="HIBRIDO","CONSULTORIA")</f>
        <v>CONSULTORIA</v>
      </c>
      <c r="S100" s="68" t="s">
        <v>713</v>
      </c>
      <c r="T100" s="68" t="s">
        <v>714</v>
      </c>
      <c r="U100" s="68" t="s">
        <v>715</v>
      </c>
      <c r="V100" s="71">
        <v>5511944421225</v>
      </c>
      <c r="W100" s="69">
        <v>44225</v>
      </c>
      <c r="X100" s="69">
        <v>44225</v>
      </c>
      <c r="Y100" s="68" t="s">
        <v>712</v>
      </c>
      <c r="Z100" s="68" t="s">
        <v>712</v>
      </c>
      <c r="AA100" s="68" t="s">
        <v>706</v>
      </c>
      <c r="AB100" s="68" t="s">
        <v>3893</v>
      </c>
      <c r="AC100" s="68" t="s">
        <v>53</v>
      </c>
      <c r="AD100" s="68" t="s">
        <v>56</v>
      </c>
      <c r="AE100" s="68" t="s">
        <v>176</v>
      </c>
      <c r="AF100" s="72">
        <v>1</v>
      </c>
      <c r="AG100" s="68">
        <v>1</v>
      </c>
      <c r="AH100" s="68" t="s">
        <v>54</v>
      </c>
      <c r="AI100" s="68" t="s">
        <v>56</v>
      </c>
      <c r="AJ100" s="68" t="s">
        <v>54</v>
      </c>
      <c r="AK100" s="68" t="str" cm="1">
        <f t="array" ref="AK1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0" s="69" t="s">
        <v>58</v>
      </c>
      <c r="AM100" s="69"/>
    </row>
    <row r="101" spans="1:39" x14ac:dyDescent="0.3">
      <c r="A101" s="68">
        <v>106</v>
      </c>
      <c r="B101" s="68" t="s">
        <v>716</v>
      </c>
      <c r="C101" s="69">
        <v>33109</v>
      </c>
      <c r="D101" s="68" t="s">
        <v>72</v>
      </c>
      <c r="E101" s="71">
        <v>29012021106</v>
      </c>
      <c r="F101" s="68">
        <v>5666711</v>
      </c>
      <c r="G101" s="68">
        <v>2768262</v>
      </c>
      <c r="H101" s="68"/>
      <c r="I101" s="148" t="s">
        <v>4026</v>
      </c>
      <c r="J101" s="68" t="s">
        <v>718</v>
      </c>
      <c r="K101" s="70" t="s">
        <v>719</v>
      </c>
      <c r="L101" s="68" t="s">
        <v>4027</v>
      </c>
      <c r="M101" s="68" t="s">
        <v>706</v>
      </c>
      <c r="N101" s="71">
        <v>5586981511225</v>
      </c>
      <c r="O101" s="71" t="s">
        <v>65</v>
      </c>
      <c r="P101" s="71" t="s">
        <v>65</v>
      </c>
      <c r="Q101" s="68" t="s">
        <v>66</v>
      </c>
      <c r="R101" s="68" t="str" cm="1">
        <f t="array" ref="R101">_xlfn.IFS(BaseClientes[[#This Row],[tipoDeCliente]]="ADVISOR","ADVISOR",BaseClientes[[#This Row],[tipoDeCliente]]="FAMILIA","RETENCAO",BaseClientes[[#This Row],[tipoDeCliente]]="RETENCAO","RETENCAO",BaseClientes[[#This Row],[tipoDeCliente]]="NORMAL","CONSULTORIA",BaseClientes[[#This Row],[tipoDeCliente]]="HIBRIDO","CONSULTORIA")</f>
        <v>CONSULTORIA</v>
      </c>
      <c r="S101" s="68" t="s">
        <v>713</v>
      </c>
      <c r="T101" s="68" t="s">
        <v>714</v>
      </c>
      <c r="U101" s="68" t="s">
        <v>715</v>
      </c>
      <c r="V101" s="71">
        <v>5586981821661</v>
      </c>
      <c r="W101" s="69">
        <v>44225</v>
      </c>
      <c r="X101" s="69">
        <v>44225</v>
      </c>
      <c r="Y101" s="68" t="s">
        <v>712</v>
      </c>
      <c r="Z101" s="68" t="s">
        <v>712</v>
      </c>
      <c r="AA101" s="68" t="s">
        <v>706</v>
      </c>
      <c r="AB101" s="68" t="s">
        <v>3893</v>
      </c>
      <c r="AC101" s="68" t="s">
        <v>53</v>
      </c>
      <c r="AD101" s="68" t="s">
        <v>56</v>
      </c>
      <c r="AE101" s="68" t="s">
        <v>176</v>
      </c>
      <c r="AF101" s="72">
        <v>1</v>
      </c>
      <c r="AG101" s="68">
        <v>1</v>
      </c>
      <c r="AH101" s="68" t="s">
        <v>54</v>
      </c>
      <c r="AI101" s="68" t="s">
        <v>56</v>
      </c>
      <c r="AJ101" s="68" t="s">
        <v>56</v>
      </c>
      <c r="AK101" s="68" t="str" cm="1">
        <f t="array" ref="AK1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1" s="69" t="s">
        <v>58</v>
      </c>
      <c r="AM101" s="69"/>
    </row>
    <row r="102" spans="1:39" hidden="1" x14ac:dyDescent="0.3">
      <c r="A102" s="68">
        <v>107</v>
      </c>
      <c r="B102" s="68" t="s">
        <v>720</v>
      </c>
      <c r="C102" s="69">
        <v>30094</v>
      </c>
      <c r="D102" s="68" t="s">
        <v>40</v>
      </c>
      <c r="E102" s="71">
        <v>29012021107</v>
      </c>
      <c r="F102" s="68">
        <v>2645509</v>
      </c>
      <c r="G102" s="68">
        <v>4043444</v>
      </c>
      <c r="H102" s="68"/>
      <c r="I102" s="68" t="s">
        <v>723</v>
      </c>
      <c r="J102" s="68" t="s">
        <v>724</v>
      </c>
      <c r="K102" s="70" t="s">
        <v>725</v>
      </c>
      <c r="L102" s="68" t="s">
        <v>726</v>
      </c>
      <c r="M102" s="68" t="s">
        <v>720</v>
      </c>
      <c r="N102" s="71">
        <v>5586999888414</v>
      </c>
      <c r="O102" s="71" t="s">
        <v>106</v>
      </c>
      <c r="P102" s="71" t="s">
        <v>106</v>
      </c>
      <c r="Q102" s="68" t="s">
        <v>66</v>
      </c>
      <c r="R102" s="68" t="str" cm="1">
        <f t="array" ref="R102">_xlfn.IFS(BaseClientes[[#This Row],[tipoDeCliente]]="ADVISOR","ADVISOR",BaseClientes[[#This Row],[tipoDeCliente]]="FAMILIA","RETENCAO",BaseClientes[[#This Row],[tipoDeCliente]]="RETENCAO","RETENCAO",BaseClientes[[#This Row],[tipoDeCliente]]="NORMAL","CONSULTORIA",BaseClientes[[#This Row],[tipoDeCliente]]="HIBRIDO","CONSULTORIA")</f>
        <v>CONSULTORIA</v>
      </c>
      <c r="S102" s="68" t="s">
        <v>713</v>
      </c>
      <c r="T102" s="68" t="s">
        <v>714</v>
      </c>
      <c r="U102" s="68" t="s">
        <v>727</v>
      </c>
      <c r="V102" s="71">
        <v>5586999888414</v>
      </c>
      <c r="W102" s="69">
        <v>44225</v>
      </c>
      <c r="X102" s="69">
        <v>44225</v>
      </c>
      <c r="Y102" s="68" t="s">
        <v>726</v>
      </c>
      <c r="Z102" s="68" t="s">
        <v>726</v>
      </c>
      <c r="AA102" s="68" t="s">
        <v>720</v>
      </c>
      <c r="AB102" s="68" t="s">
        <v>3950</v>
      </c>
      <c r="AC102" s="68" t="s">
        <v>53</v>
      </c>
      <c r="AD102" s="68" t="s">
        <v>54</v>
      </c>
      <c r="AE102" s="68" t="s">
        <v>176</v>
      </c>
      <c r="AF102" s="72">
        <v>1</v>
      </c>
      <c r="AG102" s="68">
        <v>1</v>
      </c>
      <c r="AH102" s="68" t="s">
        <v>54</v>
      </c>
      <c r="AI102" s="68" t="s">
        <v>54</v>
      </c>
      <c r="AJ102" s="68" t="s">
        <v>54</v>
      </c>
      <c r="AK102" s="68" t="str" cm="1">
        <f t="array" ref="AK1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2" s="69" t="s">
        <v>69</v>
      </c>
      <c r="AM102" s="69">
        <v>44972</v>
      </c>
    </row>
    <row r="103" spans="1:39" hidden="1" x14ac:dyDescent="0.3">
      <c r="A103" s="68">
        <v>247</v>
      </c>
      <c r="B103" s="68" t="s">
        <v>1590</v>
      </c>
      <c r="C103" s="69"/>
      <c r="D103" s="68" t="s">
        <v>72</v>
      </c>
      <c r="E103" s="71">
        <v>29012021247</v>
      </c>
      <c r="F103" s="68"/>
      <c r="G103" s="68"/>
      <c r="H103" s="68"/>
      <c r="I103" s="68" t="s">
        <v>1592</v>
      </c>
      <c r="J103" s="68"/>
      <c r="K103" s="70" t="s">
        <v>725</v>
      </c>
      <c r="L103" s="68" t="s">
        <v>726</v>
      </c>
      <c r="M103" s="68" t="s">
        <v>720</v>
      </c>
      <c r="N103" s="71">
        <v>5586999888414</v>
      </c>
      <c r="O103" s="71" t="s">
        <v>42</v>
      </c>
      <c r="P103" s="71" t="s">
        <v>42</v>
      </c>
      <c r="Q103" s="68" t="s">
        <v>66</v>
      </c>
      <c r="R103" s="68" t="str" cm="1">
        <f t="array" ref="R103">_xlfn.IFS(BaseClientes[[#This Row],[tipoDeCliente]]="ADVISOR","ADVISOR",BaseClientes[[#This Row],[tipoDeCliente]]="FAMILIA","RETENCAO",BaseClientes[[#This Row],[tipoDeCliente]]="RETENCAO","RETENCAO",BaseClientes[[#This Row],[tipoDeCliente]]="NORMAL","CONSULTORIA",BaseClientes[[#This Row],[tipoDeCliente]]="HIBRIDO","CONSULTORIA")</f>
        <v>CONSULTORIA</v>
      </c>
      <c r="S103" s="68" t="s">
        <v>713</v>
      </c>
      <c r="T103" s="68" t="s">
        <v>714</v>
      </c>
      <c r="U103" s="68" t="s">
        <v>727</v>
      </c>
      <c r="V103" s="71">
        <v>5586999888414</v>
      </c>
      <c r="W103" s="69">
        <v>44225</v>
      </c>
      <c r="X103" s="69">
        <v>44225</v>
      </c>
      <c r="Y103" s="68" t="s">
        <v>726</v>
      </c>
      <c r="Z103" s="68" t="s">
        <v>726</v>
      </c>
      <c r="AA103" s="68" t="s">
        <v>720</v>
      </c>
      <c r="AB103" s="68" t="s">
        <v>151</v>
      </c>
      <c r="AC103" s="68"/>
      <c r="AD103" s="68"/>
      <c r="AE103" s="68" t="s">
        <v>176</v>
      </c>
      <c r="AF103" s="72">
        <v>1</v>
      </c>
      <c r="AG103" s="68">
        <v>1</v>
      </c>
      <c r="AH103" s="68" t="s">
        <v>54</v>
      </c>
      <c r="AI103" s="68" t="s">
        <v>54</v>
      </c>
      <c r="AJ103" s="68" t="s">
        <v>54</v>
      </c>
      <c r="AK103" s="68" t="str" cm="1">
        <f t="array" ref="AK1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3" s="69" t="s">
        <v>69</v>
      </c>
      <c r="AM103" s="69">
        <v>44972</v>
      </c>
    </row>
    <row r="104" spans="1:39" hidden="1" x14ac:dyDescent="0.3">
      <c r="A104" s="68">
        <v>248</v>
      </c>
      <c r="B104" s="68" t="s">
        <v>1593</v>
      </c>
      <c r="C104" s="69"/>
      <c r="D104" s="68" t="s">
        <v>72</v>
      </c>
      <c r="E104" s="71">
        <v>29012021248</v>
      </c>
      <c r="F104" s="68"/>
      <c r="G104" s="68"/>
      <c r="H104" s="68"/>
      <c r="I104" s="68" t="s">
        <v>1595</v>
      </c>
      <c r="J104" s="68"/>
      <c r="K104" s="70" t="s">
        <v>725</v>
      </c>
      <c r="L104" s="68" t="s">
        <v>726</v>
      </c>
      <c r="M104" s="68" t="s">
        <v>720</v>
      </c>
      <c r="N104" s="71">
        <v>5586999888414</v>
      </c>
      <c r="O104" s="71" t="s">
        <v>42</v>
      </c>
      <c r="P104" s="71" t="s">
        <v>42</v>
      </c>
      <c r="Q104" s="68" t="s">
        <v>66</v>
      </c>
      <c r="R104" s="68" t="str" cm="1">
        <f t="array" ref="R104">_xlfn.IFS(BaseClientes[[#This Row],[tipoDeCliente]]="ADVISOR","ADVISOR",BaseClientes[[#This Row],[tipoDeCliente]]="FAMILIA","RETENCAO",BaseClientes[[#This Row],[tipoDeCliente]]="RETENCAO","RETENCAO",BaseClientes[[#This Row],[tipoDeCliente]]="NORMAL","CONSULTORIA",BaseClientes[[#This Row],[tipoDeCliente]]="HIBRIDO","CONSULTORIA")</f>
        <v>CONSULTORIA</v>
      </c>
      <c r="S104" s="68" t="s">
        <v>713</v>
      </c>
      <c r="T104" s="68" t="s">
        <v>714</v>
      </c>
      <c r="U104" s="68" t="s">
        <v>727</v>
      </c>
      <c r="V104" s="71">
        <v>5586999888414</v>
      </c>
      <c r="W104" s="69">
        <v>44225</v>
      </c>
      <c r="X104" s="69">
        <v>44225</v>
      </c>
      <c r="Y104" s="68" t="s">
        <v>726</v>
      </c>
      <c r="Z104" s="68" t="s">
        <v>726</v>
      </c>
      <c r="AA104" s="68" t="s">
        <v>720</v>
      </c>
      <c r="AB104" s="68" t="s">
        <v>151</v>
      </c>
      <c r="AC104" s="68"/>
      <c r="AD104" s="68"/>
      <c r="AE104" s="68" t="s">
        <v>176</v>
      </c>
      <c r="AF104" s="72">
        <v>1</v>
      </c>
      <c r="AG104" s="68">
        <v>1</v>
      </c>
      <c r="AH104" s="68" t="s">
        <v>54</v>
      </c>
      <c r="AI104" s="68" t="s">
        <v>54</v>
      </c>
      <c r="AJ104" s="68" t="s">
        <v>54</v>
      </c>
      <c r="AK104" s="68" t="str" cm="1">
        <f t="array" ref="AK1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4" s="69" t="s">
        <v>69</v>
      </c>
      <c r="AM104" s="69">
        <v>44972</v>
      </c>
    </row>
    <row r="105" spans="1:39" x14ac:dyDescent="0.3">
      <c r="A105" s="68">
        <v>117</v>
      </c>
      <c r="B105" s="68" t="s">
        <v>789</v>
      </c>
      <c r="C105" s="69">
        <v>28122</v>
      </c>
      <c r="D105" s="68" t="s">
        <v>72</v>
      </c>
      <c r="E105" s="71">
        <v>1022021117</v>
      </c>
      <c r="F105" s="68">
        <v>2612428</v>
      </c>
      <c r="G105" s="68"/>
      <c r="H105" s="68"/>
      <c r="I105" s="68" t="s">
        <v>791</v>
      </c>
      <c r="J105" s="68" t="s">
        <v>792</v>
      </c>
      <c r="K105" s="70" t="s">
        <v>793</v>
      </c>
      <c r="L105" s="68" t="s">
        <v>794</v>
      </c>
      <c r="M105" s="68" t="s">
        <v>789</v>
      </c>
      <c r="N105" s="71">
        <v>5511976568787</v>
      </c>
      <c r="O105" s="71" t="s">
        <v>65</v>
      </c>
      <c r="P105" s="71" t="s">
        <v>65</v>
      </c>
      <c r="Q105" s="68" t="s">
        <v>66</v>
      </c>
      <c r="R105" s="68" t="str" cm="1">
        <f t="array" ref="R105">_xlfn.IFS(BaseClientes[[#This Row],[tipoDeCliente]]="ADVISOR","ADVISOR",BaseClientes[[#This Row],[tipoDeCliente]]="FAMILIA","RETENCAO",BaseClientes[[#This Row],[tipoDeCliente]]="RETENCAO","RETENCAO",BaseClientes[[#This Row],[tipoDeCliente]]="NORMAL","CONSULTORIA",BaseClientes[[#This Row],[tipoDeCliente]]="HIBRIDO","CONSULTORIA")</f>
        <v>CONSULTORIA</v>
      </c>
      <c r="S105" s="68" t="s">
        <v>2799</v>
      </c>
      <c r="T105" s="68" t="s">
        <v>185</v>
      </c>
      <c r="U105" s="68" t="s">
        <v>795</v>
      </c>
      <c r="V105" s="71">
        <v>5511976568787</v>
      </c>
      <c r="W105" s="69">
        <v>44228</v>
      </c>
      <c r="X105" s="69">
        <v>44228</v>
      </c>
      <c r="Y105" s="68" t="s">
        <v>794</v>
      </c>
      <c r="Z105" s="68" t="s">
        <v>794</v>
      </c>
      <c r="AA105" s="68" t="s">
        <v>789</v>
      </c>
      <c r="AB105" s="68" t="s">
        <v>3893</v>
      </c>
      <c r="AC105" s="68" t="s">
        <v>53</v>
      </c>
      <c r="AD105" s="68" t="s">
        <v>54</v>
      </c>
      <c r="AE105" s="68" t="s">
        <v>176</v>
      </c>
      <c r="AF105" s="72">
        <v>1</v>
      </c>
      <c r="AG105" s="68">
        <v>1</v>
      </c>
      <c r="AH105" s="68" t="s">
        <v>54</v>
      </c>
      <c r="AI105" s="68" t="s">
        <v>56</v>
      </c>
      <c r="AJ105" s="68" t="s">
        <v>54</v>
      </c>
      <c r="AK105" s="68" t="str" cm="1">
        <f t="array" ref="AK1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5" s="69" t="s">
        <v>58</v>
      </c>
      <c r="AM105" s="69"/>
    </row>
    <row r="106" spans="1:39" x14ac:dyDescent="0.3">
      <c r="A106" s="68">
        <v>118</v>
      </c>
      <c r="B106" s="68" t="s">
        <v>796</v>
      </c>
      <c r="C106" s="69">
        <v>27038</v>
      </c>
      <c r="D106" s="68" t="s">
        <v>40</v>
      </c>
      <c r="E106" s="71">
        <v>1022021118</v>
      </c>
      <c r="F106" s="68">
        <v>2647663</v>
      </c>
      <c r="G106" s="68">
        <v>3357621</v>
      </c>
      <c r="H106" s="68"/>
      <c r="I106" s="68" t="s">
        <v>799</v>
      </c>
      <c r="J106" s="68" t="s">
        <v>800</v>
      </c>
      <c r="K106" s="70" t="s">
        <v>801</v>
      </c>
      <c r="L106" s="68" t="s">
        <v>802</v>
      </c>
      <c r="M106" s="68" t="s">
        <v>789</v>
      </c>
      <c r="N106" s="71">
        <v>5511976568787</v>
      </c>
      <c r="O106" s="71" t="s">
        <v>42</v>
      </c>
      <c r="P106" s="71" t="s">
        <v>106</v>
      </c>
      <c r="Q106" s="68" t="s">
        <v>66</v>
      </c>
      <c r="R106" s="68" t="str" cm="1">
        <f t="array" ref="R106">_xlfn.IFS(BaseClientes[[#This Row],[tipoDeCliente]]="ADVISOR","ADVISOR",BaseClientes[[#This Row],[tipoDeCliente]]="FAMILIA","RETENCAO",BaseClientes[[#This Row],[tipoDeCliente]]="RETENCAO","RETENCAO",BaseClientes[[#This Row],[tipoDeCliente]]="NORMAL","CONSULTORIA",BaseClientes[[#This Row],[tipoDeCliente]]="HIBRIDO","CONSULTORIA")</f>
        <v>CONSULTORIA</v>
      </c>
      <c r="S106" s="68" t="s">
        <v>2799</v>
      </c>
      <c r="T106" s="68" t="s">
        <v>185</v>
      </c>
      <c r="U106" s="68" t="s">
        <v>803</v>
      </c>
      <c r="V106" s="71">
        <v>5511953151974</v>
      </c>
      <c r="W106" s="69">
        <v>44228</v>
      </c>
      <c r="X106" s="69">
        <v>44228</v>
      </c>
      <c r="Y106" s="68" t="s">
        <v>794</v>
      </c>
      <c r="Z106" s="68" t="s">
        <v>794</v>
      </c>
      <c r="AA106" s="68" t="s">
        <v>789</v>
      </c>
      <c r="AB106" s="68" t="s">
        <v>3893</v>
      </c>
      <c r="AC106" s="68" t="s">
        <v>53</v>
      </c>
      <c r="AD106" s="68" t="s">
        <v>54</v>
      </c>
      <c r="AE106" s="68" t="s">
        <v>176</v>
      </c>
      <c r="AF106" s="72">
        <v>1</v>
      </c>
      <c r="AG106" s="68">
        <v>1</v>
      </c>
      <c r="AH106" s="68" t="s">
        <v>54</v>
      </c>
      <c r="AI106" s="68" t="s">
        <v>56</v>
      </c>
      <c r="AJ106" s="68" t="s">
        <v>54</v>
      </c>
      <c r="AK106" s="68" t="str" cm="1">
        <f t="array" ref="AK1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6" s="69" t="s">
        <v>58</v>
      </c>
      <c r="AM106" s="69"/>
    </row>
    <row r="107" spans="1:39" x14ac:dyDescent="0.3">
      <c r="A107" s="68">
        <v>122</v>
      </c>
      <c r="B107" s="68" t="s">
        <v>825</v>
      </c>
      <c r="C107" s="69">
        <v>33343</v>
      </c>
      <c r="D107" s="68" t="s">
        <v>72</v>
      </c>
      <c r="E107" s="71">
        <v>11022021122</v>
      </c>
      <c r="F107" s="68">
        <v>4870473</v>
      </c>
      <c r="G107" s="68" t="s">
        <v>42</v>
      </c>
      <c r="H107" s="68"/>
      <c r="I107" s="68"/>
      <c r="J107" s="68" t="s">
        <v>827</v>
      </c>
      <c r="K107" s="70" t="s">
        <v>828</v>
      </c>
      <c r="L107" s="68" t="s">
        <v>829</v>
      </c>
      <c r="M107" s="68" t="s">
        <v>818</v>
      </c>
      <c r="N107" s="71">
        <v>5581996671536</v>
      </c>
      <c r="O107" s="71" t="s">
        <v>42</v>
      </c>
      <c r="P107" s="71" t="s">
        <v>42</v>
      </c>
      <c r="Q107" s="68" t="s">
        <v>66</v>
      </c>
      <c r="R107" s="68" t="str" cm="1">
        <f t="array" ref="R107">_xlfn.IFS(BaseClientes[[#This Row],[tipoDeCliente]]="ADVISOR","ADVISOR",BaseClientes[[#This Row],[tipoDeCliente]]="FAMILIA","RETENCAO",BaseClientes[[#This Row],[tipoDeCliente]]="RETENCAO","RETENCAO",BaseClientes[[#This Row],[tipoDeCliente]]="NORMAL","CONSULTORIA",BaseClientes[[#This Row],[tipoDeCliente]]="HIBRIDO","CONSULTORIA")</f>
        <v>CONSULTORIA</v>
      </c>
      <c r="S107" s="68" t="s">
        <v>49</v>
      </c>
      <c r="T107" s="68" t="s">
        <v>50</v>
      </c>
      <c r="U107" s="68" t="s">
        <v>830</v>
      </c>
      <c r="V107" s="71">
        <v>5581996671536</v>
      </c>
      <c r="W107" s="69">
        <v>44238</v>
      </c>
      <c r="X107" s="69">
        <v>44238</v>
      </c>
      <c r="Y107" s="68" t="s">
        <v>823</v>
      </c>
      <c r="Z107" s="68" t="s">
        <v>823</v>
      </c>
      <c r="AA107" s="68" t="s">
        <v>818</v>
      </c>
      <c r="AB107" s="68" t="s">
        <v>164</v>
      </c>
      <c r="AC107" s="68" t="s">
        <v>140</v>
      </c>
      <c r="AD107" s="68" t="s">
        <v>54</v>
      </c>
      <c r="AE107" s="68" t="s">
        <v>176</v>
      </c>
      <c r="AF107" s="72">
        <v>1</v>
      </c>
      <c r="AG107" s="68">
        <v>1</v>
      </c>
      <c r="AH107" s="68" t="s">
        <v>54</v>
      </c>
      <c r="AI107" s="68" t="s">
        <v>56</v>
      </c>
      <c r="AJ107" s="68" t="s">
        <v>56</v>
      </c>
      <c r="AK107" s="68" t="str" cm="1">
        <f t="array" ref="AK1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7" s="69" t="s">
        <v>58</v>
      </c>
      <c r="AM107" s="69"/>
    </row>
    <row r="108" spans="1:39" hidden="1" x14ac:dyDescent="0.3">
      <c r="A108" s="68">
        <v>125</v>
      </c>
      <c r="B108" s="68" t="s">
        <v>848</v>
      </c>
      <c r="C108" s="69">
        <v>34146</v>
      </c>
      <c r="D108" s="68" t="s">
        <v>72</v>
      </c>
      <c r="E108" s="71">
        <v>12022021125</v>
      </c>
      <c r="F108" s="68">
        <v>4817020</v>
      </c>
      <c r="G108" s="68" t="s">
        <v>42</v>
      </c>
      <c r="H108" s="68"/>
      <c r="I108" s="68"/>
      <c r="J108" s="68" t="s">
        <v>850</v>
      </c>
      <c r="K108" s="70" t="s">
        <v>851</v>
      </c>
      <c r="L108" s="68" t="s">
        <v>852</v>
      </c>
      <c r="M108" s="68" t="s">
        <v>848</v>
      </c>
      <c r="N108" s="71">
        <v>5581996072532</v>
      </c>
      <c r="O108" s="71" t="s">
        <v>65</v>
      </c>
      <c r="P108" s="71" t="s">
        <v>42</v>
      </c>
      <c r="Q108" s="68" t="s">
        <v>264</v>
      </c>
      <c r="R108" s="68" t="str" cm="1">
        <f t="array" ref="R108">_xlfn.IFS(BaseClientes[[#This Row],[tipoDeCliente]]="ADVISOR","ADVISOR",BaseClientes[[#This Row],[tipoDeCliente]]="FAMILIA","RETENCAO",BaseClientes[[#This Row],[tipoDeCliente]]="RETENCAO","RETENCAO",BaseClientes[[#This Row],[tipoDeCliente]]="NORMAL","CONSULTORIA",BaseClientes[[#This Row],[tipoDeCliente]]="HIBRIDO","CONSULTORIA")</f>
        <v>CONSULTORIA</v>
      </c>
      <c r="S108" s="68" t="s">
        <v>49</v>
      </c>
      <c r="T108" s="68" t="s">
        <v>50</v>
      </c>
      <c r="U108" s="68" t="s">
        <v>853</v>
      </c>
      <c r="V108" s="71">
        <v>5581996072532</v>
      </c>
      <c r="W108" s="69">
        <v>44239</v>
      </c>
      <c r="X108" s="69">
        <v>44239</v>
      </c>
      <c r="Y108" s="68" t="s">
        <v>852</v>
      </c>
      <c r="Z108" s="68" t="s">
        <v>852</v>
      </c>
      <c r="AA108" s="68" t="s">
        <v>848</v>
      </c>
      <c r="AB108" s="68" t="s">
        <v>3893</v>
      </c>
      <c r="AC108" s="68" t="s">
        <v>53</v>
      </c>
      <c r="AD108" s="68" t="s">
        <v>56</v>
      </c>
      <c r="AE108" s="68" t="s">
        <v>68</v>
      </c>
      <c r="AF108" s="72">
        <v>0</v>
      </c>
      <c r="AG108" s="68" t="s">
        <v>42</v>
      </c>
      <c r="AH108" s="68" t="s">
        <v>56</v>
      </c>
      <c r="AI108" s="68" t="s">
        <v>56</v>
      </c>
      <c r="AJ108" s="68" t="s">
        <v>56</v>
      </c>
      <c r="AK108" s="68" t="str" cm="1">
        <f t="array" ref="AK1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8" s="69" t="s">
        <v>69</v>
      </c>
      <c r="AM108" s="69">
        <v>45120</v>
      </c>
    </row>
    <row r="109" spans="1:39" hidden="1" x14ac:dyDescent="0.3">
      <c r="A109" s="68">
        <v>127</v>
      </c>
      <c r="B109" s="68" t="s">
        <v>863</v>
      </c>
      <c r="C109" s="69">
        <v>32217</v>
      </c>
      <c r="D109" s="68" t="s">
        <v>40</v>
      </c>
      <c r="E109" s="71">
        <v>15022021127</v>
      </c>
      <c r="F109" s="68">
        <v>552217</v>
      </c>
      <c r="G109" s="68" t="s">
        <v>42</v>
      </c>
      <c r="H109" s="68"/>
      <c r="I109" s="68"/>
      <c r="J109" s="68" t="s">
        <v>865</v>
      </c>
      <c r="K109" s="70" t="s">
        <v>866</v>
      </c>
      <c r="L109" s="68" t="s">
        <v>867</v>
      </c>
      <c r="M109" s="68" t="s">
        <v>863</v>
      </c>
      <c r="N109" s="71">
        <v>5583999418717</v>
      </c>
      <c r="O109" s="71" t="s">
        <v>65</v>
      </c>
      <c r="P109" s="71" t="s">
        <v>42</v>
      </c>
      <c r="Q109" s="68" t="s">
        <v>66</v>
      </c>
      <c r="R109" s="68" t="str" cm="1">
        <f t="array" ref="R109">_xlfn.IFS(BaseClientes[[#This Row],[tipoDeCliente]]="ADVISOR","ADVISOR",BaseClientes[[#This Row],[tipoDeCliente]]="FAMILIA","RETENCAO",BaseClientes[[#This Row],[tipoDeCliente]]="RETENCAO","RETENCAO",BaseClientes[[#This Row],[tipoDeCliente]]="NORMAL","CONSULTORIA",BaseClientes[[#This Row],[tipoDeCliente]]="HIBRIDO","CONSULTORIA")</f>
        <v>CONSULTORIA</v>
      </c>
      <c r="S109" s="68" t="s">
        <v>49</v>
      </c>
      <c r="T109" s="68" t="s">
        <v>50</v>
      </c>
      <c r="U109" s="68" t="s">
        <v>868</v>
      </c>
      <c r="V109" s="71">
        <v>5583999418717</v>
      </c>
      <c r="W109" s="69">
        <v>44242</v>
      </c>
      <c r="X109" s="69">
        <v>44242</v>
      </c>
      <c r="Y109" s="68" t="s">
        <v>867</v>
      </c>
      <c r="Z109" s="68" t="s">
        <v>867</v>
      </c>
      <c r="AA109" s="68" t="s">
        <v>863</v>
      </c>
      <c r="AB109" s="68" t="s">
        <v>3893</v>
      </c>
      <c r="AC109" s="68" t="s">
        <v>53</v>
      </c>
      <c r="AD109" s="68" t="s">
        <v>54</v>
      </c>
      <c r="AE109" s="68" t="s">
        <v>176</v>
      </c>
      <c r="AF109" s="72">
        <v>1</v>
      </c>
      <c r="AG109" s="68">
        <v>1</v>
      </c>
      <c r="AH109" s="68" t="s">
        <v>54</v>
      </c>
      <c r="AI109" s="68" t="s">
        <v>56</v>
      </c>
      <c r="AJ109" s="68" t="s">
        <v>54</v>
      </c>
      <c r="AK109" s="68" t="str" cm="1">
        <f t="array" ref="AK1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09" s="69" t="s">
        <v>69</v>
      </c>
      <c r="AM109" s="69">
        <v>44562</v>
      </c>
    </row>
    <row r="110" spans="1:39" x14ac:dyDescent="0.3">
      <c r="A110" s="68">
        <v>121</v>
      </c>
      <c r="B110" s="68" t="s">
        <v>818</v>
      </c>
      <c r="C110" s="69">
        <v>18211</v>
      </c>
      <c r="D110" s="68" t="s">
        <v>72</v>
      </c>
      <c r="E110" s="71">
        <v>25022021121</v>
      </c>
      <c r="F110" s="68">
        <v>4868958</v>
      </c>
      <c r="G110" s="68" t="s">
        <v>42</v>
      </c>
      <c r="H110" s="68"/>
      <c r="I110" s="68" t="s">
        <v>820</v>
      </c>
      <c r="J110" s="68" t="s">
        <v>821</v>
      </c>
      <c r="K110" s="70" t="s">
        <v>822</v>
      </c>
      <c r="L110" s="68" t="s">
        <v>823</v>
      </c>
      <c r="M110" s="68" t="s">
        <v>818</v>
      </c>
      <c r="N110" s="71">
        <v>5581996671536</v>
      </c>
      <c r="O110" s="71" t="s">
        <v>106</v>
      </c>
      <c r="P110" s="71" t="s">
        <v>42</v>
      </c>
      <c r="Q110" s="68" t="s">
        <v>66</v>
      </c>
      <c r="R110" s="68" t="str" cm="1">
        <f t="array" ref="R110">_xlfn.IFS(BaseClientes[[#This Row],[tipoDeCliente]]="ADVISOR","ADVISOR",BaseClientes[[#This Row],[tipoDeCliente]]="FAMILIA","RETENCAO",BaseClientes[[#This Row],[tipoDeCliente]]="RETENCAO","RETENCAO",BaseClientes[[#This Row],[tipoDeCliente]]="NORMAL","CONSULTORIA",BaseClientes[[#This Row],[tipoDeCliente]]="HIBRIDO","CONSULTORIA")</f>
        <v>CONSULTORIA</v>
      </c>
      <c r="S110" s="68" t="s">
        <v>49</v>
      </c>
      <c r="T110" s="68" t="s">
        <v>50</v>
      </c>
      <c r="U110" s="68" t="s">
        <v>824</v>
      </c>
      <c r="V110" s="71">
        <v>5581996671536</v>
      </c>
      <c r="W110" s="69">
        <v>44252</v>
      </c>
      <c r="X110" s="69">
        <v>44252</v>
      </c>
      <c r="Y110" s="68" t="s">
        <v>823</v>
      </c>
      <c r="Z110" s="68" t="s">
        <v>823</v>
      </c>
      <c r="AA110" s="68" t="s">
        <v>818</v>
      </c>
      <c r="AB110" s="68" t="s">
        <v>3899</v>
      </c>
      <c r="AC110" s="68" t="s">
        <v>140</v>
      </c>
      <c r="AD110" s="68" t="s">
        <v>56</v>
      </c>
      <c r="AE110" s="68" t="s">
        <v>176</v>
      </c>
      <c r="AF110" s="72">
        <v>1</v>
      </c>
      <c r="AG110" s="68">
        <v>1</v>
      </c>
      <c r="AH110" s="68" t="s">
        <v>54</v>
      </c>
      <c r="AI110" s="68" t="s">
        <v>56</v>
      </c>
      <c r="AJ110" s="68" t="s">
        <v>54</v>
      </c>
      <c r="AK110" s="68" t="str" cm="1">
        <f t="array" ref="AK1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0" s="69" t="s">
        <v>58</v>
      </c>
      <c r="AM110" s="69"/>
    </row>
    <row r="111" spans="1:39" x14ac:dyDescent="0.3">
      <c r="A111" s="68">
        <v>108</v>
      </c>
      <c r="B111" s="68" t="s">
        <v>728</v>
      </c>
      <c r="C111" s="69">
        <v>23113</v>
      </c>
      <c r="D111" s="68" t="s">
        <v>72</v>
      </c>
      <c r="E111" s="71">
        <v>26022021108</v>
      </c>
      <c r="F111" s="68">
        <v>4779559</v>
      </c>
      <c r="G111" s="68" t="s">
        <v>42</v>
      </c>
      <c r="H111" s="68"/>
      <c r="I111" s="68" t="s">
        <v>730</v>
      </c>
      <c r="J111" s="68" t="s">
        <v>731</v>
      </c>
      <c r="K111" s="70" t="s">
        <v>732</v>
      </c>
      <c r="L111" s="68" t="s">
        <v>733</v>
      </c>
      <c r="M111" s="68" t="s">
        <v>706</v>
      </c>
      <c r="N111" s="71">
        <v>5586981511225</v>
      </c>
      <c r="O111" s="71" t="s">
        <v>42</v>
      </c>
      <c r="P111" s="71" t="s">
        <v>42</v>
      </c>
      <c r="Q111" s="68" t="s">
        <v>66</v>
      </c>
      <c r="R111" s="68" t="str" cm="1">
        <f t="array" ref="R111">_xlfn.IFS(BaseClientes[[#This Row],[tipoDeCliente]]="ADVISOR","ADVISOR",BaseClientes[[#This Row],[tipoDeCliente]]="FAMILIA","RETENCAO",BaseClientes[[#This Row],[tipoDeCliente]]="RETENCAO","RETENCAO",BaseClientes[[#This Row],[tipoDeCliente]]="NORMAL","CONSULTORIA",BaseClientes[[#This Row],[tipoDeCliente]]="HIBRIDO","CONSULTORIA")</f>
        <v>RETENCAO</v>
      </c>
      <c r="S111" s="68" t="s">
        <v>713</v>
      </c>
      <c r="T111" s="68" t="s">
        <v>714</v>
      </c>
      <c r="U111" s="68" t="s">
        <v>734</v>
      </c>
      <c r="V111" s="71">
        <v>5586999473327</v>
      </c>
      <c r="W111" s="69">
        <v>44253</v>
      </c>
      <c r="X111" s="69">
        <v>44253</v>
      </c>
      <c r="Y111" s="68" t="s">
        <v>712</v>
      </c>
      <c r="Z111" s="68" t="s">
        <v>712</v>
      </c>
      <c r="AA111" s="68" t="s">
        <v>706</v>
      </c>
      <c r="AB111" s="68" t="s">
        <v>3893</v>
      </c>
      <c r="AC111" s="68" t="s">
        <v>53</v>
      </c>
      <c r="AD111" s="68" t="s">
        <v>54</v>
      </c>
      <c r="AE111" s="68" t="s">
        <v>176</v>
      </c>
      <c r="AF111" s="72">
        <v>1</v>
      </c>
      <c r="AG111" s="68">
        <v>1</v>
      </c>
      <c r="AH111" s="68" t="s">
        <v>54</v>
      </c>
      <c r="AI111" s="68" t="s">
        <v>56</v>
      </c>
      <c r="AJ111" s="68" t="s">
        <v>54</v>
      </c>
      <c r="AK111" s="68" t="str" cm="1">
        <f t="array" ref="AK1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1" s="69" t="s">
        <v>58</v>
      </c>
      <c r="AM111" s="69"/>
    </row>
    <row r="112" spans="1:39" x14ac:dyDescent="0.3">
      <c r="A112" s="68">
        <v>120</v>
      </c>
      <c r="B112" s="68" t="s">
        <v>812</v>
      </c>
      <c r="C112" s="69">
        <v>22226</v>
      </c>
      <c r="D112" s="68" t="s">
        <v>72</v>
      </c>
      <c r="E112" s="71">
        <v>26022021120</v>
      </c>
      <c r="F112" s="68">
        <v>15182014</v>
      </c>
      <c r="G112" s="68" t="s">
        <v>42</v>
      </c>
      <c r="H112" s="68"/>
      <c r="I112" s="68" t="s">
        <v>814</v>
      </c>
      <c r="J112" s="68" t="s">
        <v>815</v>
      </c>
      <c r="K112" s="70" t="s">
        <v>816</v>
      </c>
      <c r="L112" s="68" t="s">
        <v>817</v>
      </c>
      <c r="M112" s="68" t="s">
        <v>524</v>
      </c>
      <c r="N112" s="71">
        <v>5511960309118</v>
      </c>
      <c r="O112" s="71" t="s">
        <v>65</v>
      </c>
      <c r="P112" s="71" t="s">
        <v>42</v>
      </c>
      <c r="Q112" s="68" t="s">
        <v>66</v>
      </c>
      <c r="R112" s="68" t="str" cm="1">
        <f t="array" ref="R112">_xlfn.IFS(BaseClientes[[#This Row],[tipoDeCliente]]="ADVISOR","ADVISOR",BaseClientes[[#This Row],[tipoDeCliente]]="FAMILIA","RETENCAO",BaseClientes[[#This Row],[tipoDeCliente]]="RETENCAO","RETENCAO",BaseClientes[[#This Row],[tipoDeCliente]]="NORMAL","CONSULTORIA",BaseClientes[[#This Row],[tipoDeCliente]]="HIBRIDO","CONSULTORIA")</f>
        <v>CONSULTORIA</v>
      </c>
      <c r="S112" s="68" t="s">
        <v>49</v>
      </c>
      <c r="T112" s="68" t="s">
        <v>50</v>
      </c>
      <c r="U112" s="68" t="s">
        <v>530</v>
      </c>
      <c r="V112" s="71">
        <v>5581985777780</v>
      </c>
      <c r="W112" s="69">
        <v>44253</v>
      </c>
      <c r="X112" s="69">
        <v>44253</v>
      </c>
      <c r="Y112" s="68" t="s">
        <v>529</v>
      </c>
      <c r="Z112" s="68" t="s">
        <v>529</v>
      </c>
      <c r="AA112" s="68" t="s">
        <v>524</v>
      </c>
      <c r="AB112" s="68" t="s">
        <v>3893</v>
      </c>
      <c r="AC112" s="68" t="s">
        <v>140</v>
      </c>
      <c r="AD112" s="68" t="s">
        <v>54</v>
      </c>
      <c r="AE112" s="68" t="s">
        <v>176</v>
      </c>
      <c r="AF112" s="72">
        <v>1</v>
      </c>
      <c r="AG112" s="68">
        <v>1</v>
      </c>
      <c r="AH112" s="68" t="s">
        <v>54</v>
      </c>
      <c r="AI112" s="68" t="s">
        <v>56</v>
      </c>
      <c r="AJ112" s="68" t="s">
        <v>54</v>
      </c>
      <c r="AK112" s="68" t="str" cm="1">
        <f t="array" ref="AK1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2" s="69" t="s">
        <v>58</v>
      </c>
      <c r="AM112" s="69"/>
    </row>
    <row r="113" spans="1:39" x14ac:dyDescent="0.3">
      <c r="A113" s="68">
        <v>131</v>
      </c>
      <c r="B113" s="68" t="s">
        <v>888</v>
      </c>
      <c r="C113" s="69">
        <v>29494</v>
      </c>
      <c r="D113" s="68" t="s">
        <v>40</v>
      </c>
      <c r="E113" s="71">
        <v>26022021131</v>
      </c>
      <c r="F113" s="68">
        <v>2183938</v>
      </c>
      <c r="G113" s="68"/>
      <c r="H113" s="68"/>
      <c r="I113" s="68" t="s">
        <v>891</v>
      </c>
      <c r="J113" s="68" t="s">
        <v>892</v>
      </c>
      <c r="K113" s="70" t="s">
        <v>893</v>
      </c>
      <c r="L113" s="68" t="s">
        <v>894</v>
      </c>
      <c r="M113" s="68" t="s">
        <v>888</v>
      </c>
      <c r="N113" s="71">
        <v>5531973071828</v>
      </c>
      <c r="O113" s="71" t="s">
        <v>106</v>
      </c>
      <c r="P113" s="71"/>
      <c r="Q113" s="68" t="s">
        <v>66</v>
      </c>
      <c r="R113" s="68" t="str" cm="1">
        <f t="array" ref="R113">_xlfn.IFS(BaseClientes[[#This Row],[tipoDeCliente]]="ADVISOR","ADVISOR",BaseClientes[[#This Row],[tipoDeCliente]]="FAMILIA","RETENCAO",BaseClientes[[#This Row],[tipoDeCliente]]="RETENCAO","RETENCAO",BaseClientes[[#This Row],[tipoDeCliente]]="NORMAL","CONSULTORIA",BaseClientes[[#This Row],[tipoDeCliente]]="HIBRIDO","CONSULTORIA")</f>
        <v>CONSULTORIA</v>
      </c>
      <c r="S113" s="68" t="s">
        <v>895</v>
      </c>
      <c r="T113" s="68" t="s">
        <v>896</v>
      </c>
      <c r="U113" s="68" t="s">
        <v>897</v>
      </c>
      <c r="V113" s="71">
        <v>5531973071828</v>
      </c>
      <c r="W113" s="69">
        <v>44253</v>
      </c>
      <c r="X113" s="69">
        <v>44253</v>
      </c>
      <c r="Y113" s="68" t="s">
        <v>894</v>
      </c>
      <c r="Z113" s="68" t="s">
        <v>894</v>
      </c>
      <c r="AA113" s="68" t="s">
        <v>888</v>
      </c>
      <c r="AB113" s="68" t="s">
        <v>3947</v>
      </c>
      <c r="AC113" s="68" t="s">
        <v>53</v>
      </c>
      <c r="AD113" s="68" t="s">
        <v>54</v>
      </c>
      <c r="AE113" s="68" t="s">
        <v>176</v>
      </c>
      <c r="AF113" s="72">
        <v>1</v>
      </c>
      <c r="AG113" s="68">
        <v>1</v>
      </c>
      <c r="AH113" s="68" t="s">
        <v>54</v>
      </c>
      <c r="AI113" s="68" t="s">
        <v>56</v>
      </c>
      <c r="AJ113" s="68" t="s">
        <v>54</v>
      </c>
      <c r="AK113" s="68" t="str" cm="1">
        <f t="array" ref="AK1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3" s="69" t="s">
        <v>58</v>
      </c>
      <c r="AM113" s="69"/>
    </row>
    <row r="114" spans="1:39" x14ac:dyDescent="0.3">
      <c r="A114" s="68">
        <v>478</v>
      </c>
      <c r="B114" s="68" t="s">
        <v>2810</v>
      </c>
      <c r="C114" s="69">
        <v>38446</v>
      </c>
      <c r="D114" s="68" t="s">
        <v>40</v>
      </c>
      <c r="E114" s="71">
        <v>26022021478</v>
      </c>
      <c r="F114" s="68">
        <v>14353602</v>
      </c>
      <c r="G114" s="68">
        <v>1762646</v>
      </c>
      <c r="H114" s="68"/>
      <c r="I114" s="68" t="s">
        <v>2811</v>
      </c>
      <c r="J114" s="68" t="s">
        <v>4042</v>
      </c>
      <c r="K114" s="70" t="s">
        <v>893</v>
      </c>
      <c r="L114" s="68" t="s">
        <v>4043</v>
      </c>
      <c r="M114" s="68" t="s">
        <v>888</v>
      </c>
      <c r="N114" s="71">
        <v>5531973071828</v>
      </c>
      <c r="O114" s="71" t="s">
        <v>65</v>
      </c>
      <c r="P114" s="71" t="s">
        <v>65</v>
      </c>
      <c r="Q114" s="68" t="s">
        <v>66</v>
      </c>
      <c r="R114" s="68" t="str" cm="1">
        <f t="array" ref="R114">_xlfn.IFS(BaseClientes[[#This Row],[tipoDeCliente]]="ADVISOR","ADVISOR",BaseClientes[[#This Row],[tipoDeCliente]]="FAMILIA","RETENCAO",BaseClientes[[#This Row],[tipoDeCliente]]="RETENCAO","RETENCAO",BaseClientes[[#This Row],[tipoDeCliente]]="NORMAL","CONSULTORIA",BaseClientes[[#This Row],[tipoDeCliente]]="HIBRIDO","CONSULTORIA")</f>
        <v>CONSULTORIA</v>
      </c>
      <c r="S114" s="68" t="s">
        <v>895</v>
      </c>
      <c r="T114" s="68" t="s">
        <v>896</v>
      </c>
      <c r="U114" s="68" t="s">
        <v>897</v>
      </c>
      <c r="V114" s="71">
        <v>5531973071828</v>
      </c>
      <c r="W114" s="69">
        <v>44253</v>
      </c>
      <c r="X114" s="69">
        <v>44253</v>
      </c>
      <c r="Y114" s="68" t="s">
        <v>894</v>
      </c>
      <c r="Z114" s="68" t="s">
        <v>894</v>
      </c>
      <c r="AA114" s="68" t="s">
        <v>888</v>
      </c>
      <c r="AB114" s="68" t="s">
        <v>3947</v>
      </c>
      <c r="AC114" s="68" t="s">
        <v>53</v>
      </c>
      <c r="AD114" s="68" t="s">
        <v>54</v>
      </c>
      <c r="AE114" s="68" t="s">
        <v>176</v>
      </c>
      <c r="AF114" s="72">
        <v>1</v>
      </c>
      <c r="AG114" s="68">
        <v>1</v>
      </c>
      <c r="AH114" s="68" t="s">
        <v>54</v>
      </c>
      <c r="AI114" s="68" t="s">
        <v>56</v>
      </c>
      <c r="AJ114" s="68" t="s">
        <v>56</v>
      </c>
      <c r="AK114" s="68" t="str" cm="1">
        <f t="array" ref="AK1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4" s="69" t="s">
        <v>58</v>
      </c>
      <c r="AM114" s="69"/>
    </row>
    <row r="115" spans="1:39" x14ac:dyDescent="0.3">
      <c r="A115" s="68">
        <v>128</v>
      </c>
      <c r="B115" s="68" t="s">
        <v>869</v>
      </c>
      <c r="C115" s="69">
        <v>29694</v>
      </c>
      <c r="D115" s="68" t="s">
        <v>40</v>
      </c>
      <c r="E115" s="71">
        <v>1032021128</v>
      </c>
      <c r="F115" s="68">
        <v>2037263</v>
      </c>
      <c r="G115" s="68">
        <v>3741451</v>
      </c>
      <c r="H115" s="68"/>
      <c r="I115" s="68" t="s">
        <v>872</v>
      </c>
      <c r="J115" s="68" t="s">
        <v>873</v>
      </c>
      <c r="K115" s="105" t="s">
        <v>874</v>
      </c>
      <c r="L115" s="68" t="s">
        <v>875</v>
      </c>
      <c r="M115" s="68" t="s">
        <v>869</v>
      </c>
      <c r="N115" s="71">
        <v>5521997604321</v>
      </c>
      <c r="O115" s="71" t="s">
        <v>106</v>
      </c>
      <c r="P115" s="71" t="s">
        <v>106</v>
      </c>
      <c r="Q115" s="68" t="s">
        <v>66</v>
      </c>
      <c r="R115" s="68" t="str" cm="1">
        <f t="array" ref="R115">_xlfn.IFS(BaseClientes[[#This Row],[tipoDeCliente]]="ADVISOR","ADVISOR",BaseClientes[[#This Row],[tipoDeCliente]]="FAMILIA","RETENCAO",BaseClientes[[#This Row],[tipoDeCliente]]="RETENCAO","RETENCAO",BaseClientes[[#This Row],[tipoDeCliente]]="NORMAL","CONSULTORIA",BaseClientes[[#This Row],[tipoDeCliente]]="HIBRIDO","CONSULTORIA")</f>
        <v>CONSULTORIA</v>
      </c>
      <c r="S115" s="68" t="s">
        <v>49</v>
      </c>
      <c r="T115" s="68" t="s">
        <v>50</v>
      </c>
      <c r="U115" s="68" t="s">
        <v>175</v>
      </c>
      <c r="V115" s="71">
        <v>5521997604321</v>
      </c>
      <c r="W115" s="69">
        <v>44256</v>
      </c>
      <c r="X115" s="69">
        <v>44256</v>
      </c>
      <c r="Y115" s="68" t="s">
        <v>875</v>
      </c>
      <c r="Z115" s="68" t="s">
        <v>875</v>
      </c>
      <c r="AA115" s="68" t="s">
        <v>869</v>
      </c>
      <c r="AB115" s="68" t="s">
        <v>3894</v>
      </c>
      <c r="AC115" s="68" t="s">
        <v>53</v>
      </c>
      <c r="AD115" s="68" t="s">
        <v>56</v>
      </c>
      <c r="AE115" s="68" t="s">
        <v>176</v>
      </c>
      <c r="AF115" s="72">
        <v>1</v>
      </c>
      <c r="AG115" s="68">
        <v>1</v>
      </c>
      <c r="AH115" s="68" t="s">
        <v>54</v>
      </c>
      <c r="AI115" s="68" t="s">
        <v>56</v>
      </c>
      <c r="AJ115" s="68" t="s">
        <v>54</v>
      </c>
      <c r="AK115" s="68" t="str" cm="1">
        <f t="array" ref="AK1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5" s="69" t="s">
        <v>58</v>
      </c>
      <c r="AM115" s="69"/>
    </row>
    <row r="116" spans="1:39" x14ac:dyDescent="0.3">
      <c r="A116" s="68">
        <v>262</v>
      </c>
      <c r="B116" s="68" t="s">
        <v>1679</v>
      </c>
      <c r="C116" s="69">
        <v>35988</v>
      </c>
      <c r="D116" s="68" t="s">
        <v>72</v>
      </c>
      <c r="E116" s="71">
        <v>1032021262</v>
      </c>
      <c r="F116" s="68">
        <v>7710094</v>
      </c>
      <c r="G116" s="68"/>
      <c r="H116" s="68"/>
      <c r="I116" s="68" t="s">
        <v>4048</v>
      </c>
      <c r="J116" s="68" t="s">
        <v>1682</v>
      </c>
      <c r="K116" s="70" t="s">
        <v>1683</v>
      </c>
      <c r="L116" s="68" t="s">
        <v>1681</v>
      </c>
      <c r="M116" s="68" t="s">
        <v>908</v>
      </c>
      <c r="N116" s="71">
        <v>558199875772</v>
      </c>
      <c r="O116" s="71" t="s">
        <v>65</v>
      </c>
      <c r="P116" s="71" t="s">
        <v>42</v>
      </c>
      <c r="Q116" s="68" t="s">
        <v>66</v>
      </c>
      <c r="R116" s="68" t="str" cm="1">
        <f t="array" ref="R116">_xlfn.IFS(BaseClientes[[#This Row],[tipoDeCliente]]="ADVISOR","ADVISOR",BaseClientes[[#This Row],[tipoDeCliente]]="FAMILIA","RETENCAO",BaseClientes[[#This Row],[tipoDeCliente]]="RETENCAO","RETENCAO",BaseClientes[[#This Row],[tipoDeCliente]]="NORMAL","CONSULTORIA",BaseClientes[[#This Row],[tipoDeCliente]]="HIBRIDO","CONSULTORIA")</f>
        <v>RETENCAO</v>
      </c>
      <c r="S116" s="68" t="s">
        <v>49</v>
      </c>
      <c r="T116" s="68" t="s">
        <v>50</v>
      </c>
      <c r="U116" s="68" t="s">
        <v>95</v>
      </c>
      <c r="V116" s="71">
        <v>558199875772</v>
      </c>
      <c r="W116" s="69">
        <v>44256</v>
      </c>
      <c r="X116" s="69">
        <v>44256</v>
      </c>
      <c r="Y116" s="68" t="s">
        <v>913</v>
      </c>
      <c r="Z116" s="68" t="s">
        <v>1681</v>
      </c>
      <c r="AA116" s="68" t="s">
        <v>1679</v>
      </c>
      <c r="AB116" s="68" t="s">
        <v>3912</v>
      </c>
      <c r="AC116" s="68" t="s">
        <v>140</v>
      </c>
      <c r="AD116" s="68" t="s">
        <v>56</v>
      </c>
      <c r="AE116" s="68" t="s">
        <v>383</v>
      </c>
      <c r="AF116" s="72">
        <v>0</v>
      </c>
      <c r="AG116" s="68"/>
      <c r="AH116" s="68" t="s">
        <v>54</v>
      </c>
      <c r="AI116" s="68" t="s">
        <v>56</v>
      </c>
      <c r="AJ116" s="68" t="s">
        <v>54</v>
      </c>
      <c r="AK116" s="68" t="str" cm="1">
        <f t="array" ref="AK1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6" s="69" t="s">
        <v>58</v>
      </c>
      <c r="AM116" s="69"/>
    </row>
    <row r="117" spans="1:39" x14ac:dyDescent="0.3">
      <c r="A117" s="68">
        <v>263</v>
      </c>
      <c r="B117" s="68" t="s">
        <v>1685</v>
      </c>
      <c r="C117" s="69">
        <v>37288</v>
      </c>
      <c r="D117" s="68" t="s">
        <v>72</v>
      </c>
      <c r="E117" s="71">
        <v>1032021263</v>
      </c>
      <c r="F117" s="68">
        <v>7732451</v>
      </c>
      <c r="G117" s="68"/>
      <c r="H117" s="68"/>
      <c r="I117" s="68" t="s">
        <v>1687</v>
      </c>
      <c r="J117" s="68" t="s">
        <v>1688</v>
      </c>
      <c r="K117" s="70" t="s">
        <v>1689</v>
      </c>
      <c r="L117" s="68" t="s">
        <v>1690</v>
      </c>
      <c r="M117" s="68" t="s">
        <v>908</v>
      </c>
      <c r="N117" s="71">
        <v>558199875772</v>
      </c>
      <c r="O117" s="71" t="s">
        <v>65</v>
      </c>
      <c r="P117" s="71" t="s">
        <v>42</v>
      </c>
      <c r="Q117" s="68" t="s">
        <v>66</v>
      </c>
      <c r="R117" s="68" t="str" cm="1">
        <f t="array" ref="R117">_xlfn.IFS(BaseClientes[[#This Row],[tipoDeCliente]]="ADVISOR","ADVISOR",BaseClientes[[#This Row],[tipoDeCliente]]="FAMILIA","RETENCAO",BaseClientes[[#This Row],[tipoDeCliente]]="RETENCAO","RETENCAO",BaseClientes[[#This Row],[tipoDeCliente]]="NORMAL","CONSULTORIA",BaseClientes[[#This Row],[tipoDeCliente]]="HIBRIDO","CONSULTORIA")</f>
        <v>RETENCAO</v>
      </c>
      <c r="S117" s="68" t="s">
        <v>49</v>
      </c>
      <c r="T117" s="68" t="s">
        <v>50</v>
      </c>
      <c r="U117" s="68" t="s">
        <v>95</v>
      </c>
      <c r="V117" s="71">
        <v>558199875772</v>
      </c>
      <c r="W117" s="69">
        <v>44256</v>
      </c>
      <c r="X117" s="69">
        <v>44256</v>
      </c>
      <c r="Y117" s="68" t="s">
        <v>913</v>
      </c>
      <c r="Z117" s="68" t="s">
        <v>1690</v>
      </c>
      <c r="AA117" s="68" t="s">
        <v>1685</v>
      </c>
      <c r="AB117" s="68" t="s">
        <v>151</v>
      </c>
      <c r="AC117" s="68" t="s">
        <v>140</v>
      </c>
      <c r="AD117" s="68" t="s">
        <v>56</v>
      </c>
      <c r="AE117" s="68" t="s">
        <v>383</v>
      </c>
      <c r="AF117" s="72">
        <v>0</v>
      </c>
      <c r="AG117" s="68" t="s">
        <v>42</v>
      </c>
      <c r="AH117" s="68" t="s">
        <v>54</v>
      </c>
      <c r="AI117" s="68" t="s">
        <v>56</v>
      </c>
      <c r="AJ117" s="68" t="s">
        <v>54</v>
      </c>
      <c r="AK117" s="68" t="str" cm="1">
        <f t="array" ref="AK1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7" s="69" t="s">
        <v>58</v>
      </c>
      <c r="AM117" s="69"/>
    </row>
    <row r="118" spans="1:39" x14ac:dyDescent="0.3">
      <c r="A118" s="68">
        <v>133</v>
      </c>
      <c r="B118" s="68" t="s">
        <v>908</v>
      </c>
      <c r="C118" s="69">
        <v>25932</v>
      </c>
      <c r="D118" s="68" t="s">
        <v>72</v>
      </c>
      <c r="E118" s="71">
        <v>3032021133</v>
      </c>
      <c r="F118" s="68">
        <v>3830547</v>
      </c>
      <c r="G118" s="68" t="s">
        <v>42</v>
      </c>
      <c r="H118" s="68"/>
      <c r="I118" s="68" t="s">
        <v>910</v>
      </c>
      <c r="J118" s="68" t="s">
        <v>911</v>
      </c>
      <c r="K118" s="70" t="s">
        <v>912</v>
      </c>
      <c r="L118" s="68" t="s">
        <v>913</v>
      </c>
      <c r="M118" s="68" t="s">
        <v>908</v>
      </c>
      <c r="N118" s="71">
        <v>558199875772</v>
      </c>
      <c r="O118" s="71" t="s">
        <v>106</v>
      </c>
      <c r="P118" s="71" t="s">
        <v>42</v>
      </c>
      <c r="Q118" s="68" t="s">
        <v>66</v>
      </c>
      <c r="R118" s="68" t="str" cm="1">
        <f t="array" ref="R118">_xlfn.IFS(BaseClientes[[#This Row],[tipoDeCliente]]="ADVISOR","ADVISOR",BaseClientes[[#This Row],[tipoDeCliente]]="FAMILIA","RETENCAO",BaseClientes[[#This Row],[tipoDeCliente]]="RETENCAO","RETENCAO",BaseClientes[[#This Row],[tipoDeCliente]]="NORMAL","CONSULTORIA",BaseClientes[[#This Row],[tipoDeCliente]]="HIBRIDO","CONSULTORIA")</f>
        <v>RETENCAO</v>
      </c>
      <c r="S118" s="68" t="s">
        <v>49</v>
      </c>
      <c r="T118" s="68" t="s">
        <v>50</v>
      </c>
      <c r="U118" s="68" t="s">
        <v>95</v>
      </c>
      <c r="V118" s="71">
        <v>558199875772</v>
      </c>
      <c r="W118" s="69">
        <v>44258</v>
      </c>
      <c r="X118" s="69">
        <v>44258</v>
      </c>
      <c r="Y118" s="68" t="s">
        <v>913</v>
      </c>
      <c r="Z118" s="68" t="s">
        <v>913</v>
      </c>
      <c r="AA118" s="68" t="s">
        <v>908</v>
      </c>
      <c r="AB118" s="68" t="s">
        <v>3893</v>
      </c>
      <c r="AC118" s="68" t="s">
        <v>53</v>
      </c>
      <c r="AD118" s="68" t="s">
        <v>54</v>
      </c>
      <c r="AE118" s="68" t="s">
        <v>383</v>
      </c>
      <c r="AF118" s="72">
        <v>0</v>
      </c>
      <c r="AG118" s="68" t="s">
        <v>187</v>
      </c>
      <c r="AH118" s="68" t="s">
        <v>54</v>
      </c>
      <c r="AI118" s="68" t="s">
        <v>56</v>
      </c>
      <c r="AJ118" s="68" t="s">
        <v>54</v>
      </c>
      <c r="AK118" s="68" t="str" cm="1">
        <f t="array" ref="AK1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8" s="69" t="s">
        <v>58</v>
      </c>
      <c r="AM118" s="69"/>
    </row>
    <row r="119" spans="1:39" x14ac:dyDescent="0.3">
      <c r="A119" s="68">
        <v>119</v>
      </c>
      <c r="B119" s="68" t="s">
        <v>804</v>
      </c>
      <c r="C119" s="69">
        <v>34343</v>
      </c>
      <c r="D119" s="68" t="s">
        <v>40</v>
      </c>
      <c r="E119" s="71">
        <v>8032021119</v>
      </c>
      <c r="F119" s="68">
        <v>3120456</v>
      </c>
      <c r="G119" s="108">
        <v>2680858</v>
      </c>
      <c r="H119" s="68"/>
      <c r="I119" s="68" t="s">
        <v>807</v>
      </c>
      <c r="J119" s="68" t="s">
        <v>808</v>
      </c>
      <c r="K119" s="70" t="s">
        <v>809</v>
      </c>
      <c r="L119" s="68" t="s">
        <v>810</v>
      </c>
      <c r="M119" s="68" t="s">
        <v>804</v>
      </c>
      <c r="N119" s="71">
        <v>5511997001994</v>
      </c>
      <c r="O119" s="71" t="s">
        <v>65</v>
      </c>
      <c r="P119" s="71" t="s">
        <v>65</v>
      </c>
      <c r="Q119" s="68" t="s">
        <v>66</v>
      </c>
      <c r="R119" s="68" t="str" cm="1">
        <f t="array" ref="R119">_xlfn.IFS(BaseClientes[[#This Row],[tipoDeCliente]]="ADVISOR","ADVISOR",BaseClientes[[#This Row],[tipoDeCliente]]="FAMILIA","RETENCAO",BaseClientes[[#This Row],[tipoDeCliente]]="RETENCAO","RETENCAO",BaseClientes[[#This Row],[tipoDeCliente]]="NORMAL","CONSULTORIA",BaseClientes[[#This Row],[tipoDeCliente]]="HIBRIDO","CONSULTORIA")</f>
        <v>CONSULTORIA</v>
      </c>
      <c r="S119" s="68" t="s">
        <v>2799</v>
      </c>
      <c r="T119" s="68" t="s">
        <v>185</v>
      </c>
      <c r="U119" s="68" t="s">
        <v>811</v>
      </c>
      <c r="V119" s="71">
        <v>5511997001994</v>
      </c>
      <c r="W119" s="69">
        <v>44263</v>
      </c>
      <c r="X119" s="69">
        <v>44263</v>
      </c>
      <c r="Y119" s="68" t="s">
        <v>810</v>
      </c>
      <c r="Z119" s="68" t="s">
        <v>810</v>
      </c>
      <c r="AA119" s="68" t="s">
        <v>804</v>
      </c>
      <c r="AB119" s="68" t="s">
        <v>3893</v>
      </c>
      <c r="AC119" s="68" t="s">
        <v>53</v>
      </c>
      <c r="AD119" s="68" t="s">
        <v>56</v>
      </c>
      <c r="AE119" s="68" t="s">
        <v>176</v>
      </c>
      <c r="AF119" s="72">
        <v>1</v>
      </c>
      <c r="AG119" s="68">
        <v>1</v>
      </c>
      <c r="AH119" s="68" t="s">
        <v>54</v>
      </c>
      <c r="AI119" s="68" t="s">
        <v>56</v>
      </c>
      <c r="AJ119" s="68" t="s">
        <v>54</v>
      </c>
      <c r="AK119" s="68" t="str" cm="1">
        <f t="array" ref="AK1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19" s="69" t="s">
        <v>58</v>
      </c>
      <c r="AM119" s="69"/>
    </row>
    <row r="120" spans="1:39" x14ac:dyDescent="0.3">
      <c r="A120" s="68">
        <v>124</v>
      </c>
      <c r="B120" s="68" t="s">
        <v>839</v>
      </c>
      <c r="C120" s="69">
        <v>33106</v>
      </c>
      <c r="D120" s="68" t="s">
        <v>40</v>
      </c>
      <c r="E120" s="71">
        <v>8032021124</v>
      </c>
      <c r="F120" s="68">
        <v>3949330</v>
      </c>
      <c r="G120" s="68">
        <v>267536</v>
      </c>
      <c r="H120" s="68" t="s">
        <v>4057</v>
      </c>
      <c r="I120" s="68" t="s">
        <v>842</v>
      </c>
      <c r="J120" s="68" t="s">
        <v>843</v>
      </c>
      <c r="K120" s="105" t="s">
        <v>844</v>
      </c>
      <c r="L120" s="68" t="s">
        <v>845</v>
      </c>
      <c r="M120" s="68" t="s">
        <v>839</v>
      </c>
      <c r="N120" s="71">
        <v>5511963698916</v>
      </c>
      <c r="O120" s="71" t="s">
        <v>106</v>
      </c>
      <c r="P120" s="71" t="s">
        <v>106</v>
      </c>
      <c r="Q120" s="68" t="s">
        <v>66</v>
      </c>
      <c r="R120" s="68" t="str" cm="1">
        <f t="array" ref="R120">_xlfn.IFS(BaseClientes[[#This Row],[tipoDeCliente]]="ADVISOR","ADVISOR",BaseClientes[[#This Row],[tipoDeCliente]]="FAMILIA","RETENCAO",BaseClientes[[#This Row],[tipoDeCliente]]="RETENCAO","RETENCAO",BaseClientes[[#This Row],[tipoDeCliente]]="NORMAL","CONSULTORIA",BaseClientes[[#This Row],[tipoDeCliente]]="HIBRIDO","CONSULTORIA")</f>
        <v>CONSULTORIA</v>
      </c>
      <c r="S120" s="68" t="s">
        <v>2799</v>
      </c>
      <c r="T120" s="68" t="s">
        <v>185</v>
      </c>
      <c r="U120" s="68" t="s">
        <v>846</v>
      </c>
      <c r="V120" s="71">
        <v>5511963698916</v>
      </c>
      <c r="W120" s="69">
        <v>44263</v>
      </c>
      <c r="X120" s="69">
        <v>44263</v>
      </c>
      <c r="Y120" s="68" t="s">
        <v>845</v>
      </c>
      <c r="Z120" s="68" t="s">
        <v>845</v>
      </c>
      <c r="AA120" s="68" t="s">
        <v>839</v>
      </c>
      <c r="AB120" s="68" t="s">
        <v>847</v>
      </c>
      <c r="AC120" s="68" t="s">
        <v>140</v>
      </c>
      <c r="AD120" s="68" t="s">
        <v>54</v>
      </c>
      <c r="AE120" s="68" t="s">
        <v>176</v>
      </c>
      <c r="AF120" s="72">
        <v>1</v>
      </c>
      <c r="AG120" s="68">
        <v>1</v>
      </c>
      <c r="AH120" s="68" t="s">
        <v>54</v>
      </c>
      <c r="AI120" s="68" t="s">
        <v>56</v>
      </c>
      <c r="AJ120" s="68" t="s">
        <v>54</v>
      </c>
      <c r="AK120" s="68" t="str" cm="1">
        <f t="array" ref="AK1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0" s="69" t="s">
        <v>58</v>
      </c>
      <c r="AM120" s="69"/>
    </row>
    <row r="121" spans="1:39" hidden="1" x14ac:dyDescent="0.3">
      <c r="A121" s="68">
        <v>126</v>
      </c>
      <c r="B121" s="68" t="s">
        <v>854</v>
      </c>
      <c r="C121" s="69">
        <v>33175</v>
      </c>
      <c r="D121" s="68" t="s">
        <v>40</v>
      </c>
      <c r="E121" s="71">
        <v>8032021126</v>
      </c>
      <c r="F121" s="68">
        <v>2005189</v>
      </c>
      <c r="G121" s="68" t="s">
        <v>42</v>
      </c>
      <c r="H121" s="68"/>
      <c r="I121" s="68"/>
      <c r="J121" s="68" t="s">
        <v>857</v>
      </c>
      <c r="K121" s="70" t="s">
        <v>858</v>
      </c>
      <c r="L121" s="68" t="s">
        <v>859</v>
      </c>
      <c r="M121" s="68" t="s">
        <v>854</v>
      </c>
      <c r="N121" s="71">
        <v>5584991418910</v>
      </c>
      <c r="O121" s="71" t="s">
        <v>65</v>
      </c>
      <c r="P121" s="71" t="s">
        <v>42</v>
      </c>
      <c r="Q121" s="68" t="s">
        <v>66</v>
      </c>
      <c r="R121" s="68" t="str" cm="1">
        <f t="array" ref="R121">_xlfn.IFS(BaseClientes[[#This Row],[tipoDeCliente]]="ADVISOR","ADVISOR",BaseClientes[[#This Row],[tipoDeCliente]]="FAMILIA","RETENCAO",BaseClientes[[#This Row],[tipoDeCliente]]="RETENCAO","RETENCAO",BaseClientes[[#This Row],[tipoDeCliente]]="NORMAL","CONSULTORIA",BaseClientes[[#This Row],[tipoDeCliente]]="HIBRIDO","CONSULTORIA")</f>
        <v>CONSULTORIA</v>
      </c>
      <c r="S121" s="68" t="s">
        <v>860</v>
      </c>
      <c r="T121" s="68" t="s">
        <v>861</v>
      </c>
      <c r="U121" s="68" t="s">
        <v>862</v>
      </c>
      <c r="V121" s="71">
        <v>5584991418910</v>
      </c>
      <c r="W121" s="69">
        <v>44263</v>
      </c>
      <c r="X121" s="69">
        <v>44263</v>
      </c>
      <c r="Y121" s="68" t="s">
        <v>859</v>
      </c>
      <c r="Z121" s="68" t="s">
        <v>859</v>
      </c>
      <c r="AA121" s="68" t="s">
        <v>854</v>
      </c>
      <c r="AB121" s="68" t="s">
        <v>3950</v>
      </c>
      <c r="AC121" s="68" t="s">
        <v>140</v>
      </c>
      <c r="AD121" s="68" t="s">
        <v>54</v>
      </c>
      <c r="AE121" s="68" t="s">
        <v>176</v>
      </c>
      <c r="AF121" s="72">
        <v>1</v>
      </c>
      <c r="AG121" s="68">
        <v>1</v>
      </c>
      <c r="AH121" s="68" t="s">
        <v>54</v>
      </c>
      <c r="AI121" s="68" t="s">
        <v>56</v>
      </c>
      <c r="AJ121" s="68" t="s">
        <v>54</v>
      </c>
      <c r="AK121" s="68" t="str" cm="1">
        <f t="array" ref="AK1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1" s="69" t="s">
        <v>69</v>
      </c>
      <c r="AM121" s="69">
        <v>44652</v>
      </c>
    </row>
    <row r="122" spans="1:39" x14ac:dyDescent="0.3">
      <c r="A122" s="68">
        <v>129</v>
      </c>
      <c r="B122" s="68" t="s">
        <v>876</v>
      </c>
      <c r="C122" s="69">
        <v>26687</v>
      </c>
      <c r="D122" s="68" t="s">
        <v>40</v>
      </c>
      <c r="E122" s="71">
        <v>8032021129</v>
      </c>
      <c r="F122" s="68">
        <v>4923915</v>
      </c>
      <c r="G122" s="68" t="s">
        <v>42</v>
      </c>
      <c r="H122" s="68"/>
      <c r="I122" s="68" t="s">
        <v>878</v>
      </c>
      <c r="J122" s="68" t="s">
        <v>879</v>
      </c>
      <c r="K122" s="70" t="s">
        <v>880</v>
      </c>
      <c r="L122" s="68" t="s">
        <v>8068</v>
      </c>
      <c r="M122" s="68" t="s">
        <v>882</v>
      </c>
      <c r="N122" s="71">
        <v>5581996090986</v>
      </c>
      <c r="O122" s="71" t="s">
        <v>106</v>
      </c>
      <c r="P122" s="71" t="s">
        <v>42</v>
      </c>
      <c r="Q122" s="68" t="s">
        <v>66</v>
      </c>
      <c r="R122" s="68" t="str" cm="1">
        <f t="array" ref="R122">_xlfn.IFS(BaseClientes[[#This Row],[tipoDeCliente]]="ADVISOR","ADVISOR",BaseClientes[[#This Row],[tipoDeCliente]]="FAMILIA","RETENCAO",BaseClientes[[#This Row],[tipoDeCliente]]="RETENCAO","RETENCAO",BaseClientes[[#This Row],[tipoDeCliente]]="NORMAL","CONSULTORIA",BaseClientes[[#This Row],[tipoDeCliente]]="HIBRIDO","CONSULTORIA")</f>
        <v>CONSULTORIA</v>
      </c>
      <c r="S122" s="68" t="s">
        <v>49</v>
      </c>
      <c r="T122" s="68" t="s">
        <v>50</v>
      </c>
      <c r="U122" s="68" t="s">
        <v>883</v>
      </c>
      <c r="V122" s="71">
        <v>5581999631183</v>
      </c>
      <c r="W122" s="69">
        <v>44263</v>
      </c>
      <c r="X122" s="69">
        <v>44263</v>
      </c>
      <c r="Y122" s="68" t="s">
        <v>881</v>
      </c>
      <c r="Z122" s="68" t="s">
        <v>881</v>
      </c>
      <c r="AA122" s="68" t="s">
        <v>882</v>
      </c>
      <c r="AB122" s="68" t="s">
        <v>3893</v>
      </c>
      <c r="AC122" s="68" t="s">
        <v>53</v>
      </c>
      <c r="AD122" s="68" t="s">
        <v>54</v>
      </c>
      <c r="AE122" s="68" t="s">
        <v>176</v>
      </c>
      <c r="AF122" s="72">
        <v>1</v>
      </c>
      <c r="AG122" s="68">
        <v>1</v>
      </c>
      <c r="AH122" s="68" t="s">
        <v>54</v>
      </c>
      <c r="AI122" s="68" t="s">
        <v>54</v>
      </c>
      <c r="AJ122" s="68" t="s">
        <v>54</v>
      </c>
      <c r="AK122" s="68" t="str" cm="1">
        <f t="array" ref="AK1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2" s="69" t="s">
        <v>58</v>
      </c>
      <c r="AM122" s="69"/>
    </row>
    <row r="123" spans="1:39" x14ac:dyDescent="0.3">
      <c r="A123" s="68">
        <v>130</v>
      </c>
      <c r="B123" s="68" t="s">
        <v>882</v>
      </c>
      <c r="C123" s="69">
        <v>27977</v>
      </c>
      <c r="D123" s="68" t="s">
        <v>72</v>
      </c>
      <c r="E123" s="71">
        <v>8032021130</v>
      </c>
      <c r="F123" s="68">
        <v>4463103</v>
      </c>
      <c r="G123" s="68" t="s">
        <v>42</v>
      </c>
      <c r="H123" s="68"/>
      <c r="I123" s="68" t="s">
        <v>885</v>
      </c>
      <c r="J123" s="68" t="s">
        <v>886</v>
      </c>
      <c r="K123" s="70" t="s">
        <v>887</v>
      </c>
      <c r="L123" s="68" t="s">
        <v>881</v>
      </c>
      <c r="M123" s="68" t="s">
        <v>882</v>
      </c>
      <c r="N123" s="71">
        <v>5581996090986</v>
      </c>
      <c r="O123" s="71" t="s">
        <v>106</v>
      </c>
      <c r="P123" s="71" t="s">
        <v>42</v>
      </c>
      <c r="Q123" s="68" t="s">
        <v>66</v>
      </c>
      <c r="R123" s="68" t="str" cm="1">
        <f t="array" ref="R123">_xlfn.IFS(BaseClientes[[#This Row],[tipoDeCliente]]="ADVISOR","ADVISOR",BaseClientes[[#This Row],[tipoDeCliente]]="FAMILIA","RETENCAO",BaseClientes[[#This Row],[tipoDeCliente]]="RETENCAO","RETENCAO",BaseClientes[[#This Row],[tipoDeCliente]]="NORMAL","CONSULTORIA",BaseClientes[[#This Row],[tipoDeCliente]]="HIBRIDO","CONSULTORIA")</f>
        <v>CONSULTORIA</v>
      </c>
      <c r="S123" s="68" t="s">
        <v>49</v>
      </c>
      <c r="T123" s="68" t="s">
        <v>50</v>
      </c>
      <c r="U123" s="68" t="s">
        <v>883</v>
      </c>
      <c r="V123" s="71">
        <v>5581996090986</v>
      </c>
      <c r="W123" s="69">
        <v>44263</v>
      </c>
      <c r="X123" s="69">
        <v>44263</v>
      </c>
      <c r="Y123" s="68" t="s">
        <v>881</v>
      </c>
      <c r="Z123" s="68" t="s">
        <v>881</v>
      </c>
      <c r="AA123" s="68" t="s">
        <v>882</v>
      </c>
      <c r="AB123" s="68" t="s">
        <v>3893</v>
      </c>
      <c r="AC123" s="68" t="s">
        <v>53</v>
      </c>
      <c r="AD123" s="68" t="s">
        <v>54</v>
      </c>
      <c r="AE123" s="68" t="s">
        <v>176</v>
      </c>
      <c r="AF123" s="72">
        <v>1</v>
      </c>
      <c r="AG123" s="68">
        <v>1</v>
      </c>
      <c r="AH123" s="68" t="s">
        <v>54</v>
      </c>
      <c r="AI123" s="68" t="s">
        <v>54</v>
      </c>
      <c r="AJ123" s="68" t="s">
        <v>54</v>
      </c>
      <c r="AK123" s="68" t="str" cm="1">
        <f t="array" ref="AK1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3" s="69" t="s">
        <v>58</v>
      </c>
      <c r="AM123" s="69"/>
    </row>
    <row r="124" spans="1:39" x14ac:dyDescent="0.3">
      <c r="A124" s="68">
        <v>136</v>
      </c>
      <c r="B124" s="68" t="s">
        <v>930</v>
      </c>
      <c r="C124" s="69">
        <v>30821</v>
      </c>
      <c r="D124" s="68" t="s">
        <v>40</v>
      </c>
      <c r="E124" s="71">
        <v>8032021136</v>
      </c>
      <c r="F124" s="68">
        <v>2026632</v>
      </c>
      <c r="G124" s="68"/>
      <c r="H124" s="68"/>
      <c r="I124" s="68" t="s">
        <v>932</v>
      </c>
      <c r="J124" s="68" t="s">
        <v>933</v>
      </c>
      <c r="K124" s="70" t="s">
        <v>934</v>
      </c>
      <c r="L124" s="68" t="s">
        <v>935</v>
      </c>
      <c r="M124" s="68" t="s">
        <v>930</v>
      </c>
      <c r="N124" s="71">
        <v>5575981578919</v>
      </c>
      <c r="O124" s="71" t="s">
        <v>42</v>
      </c>
      <c r="P124" s="71" t="s">
        <v>106</v>
      </c>
      <c r="Q124" s="68" t="s">
        <v>66</v>
      </c>
      <c r="R124" s="68" t="str" cm="1">
        <f t="array" ref="R124">_xlfn.IFS(BaseClientes[[#This Row],[tipoDeCliente]]="ADVISOR","ADVISOR",BaseClientes[[#This Row],[tipoDeCliente]]="FAMILIA","RETENCAO",BaseClientes[[#This Row],[tipoDeCliente]]="RETENCAO","RETENCAO",BaseClientes[[#This Row],[tipoDeCliente]]="NORMAL","CONSULTORIA",BaseClientes[[#This Row],[tipoDeCliente]]="HIBRIDO","CONSULTORIA")</f>
        <v>RETENCAO</v>
      </c>
      <c r="S124" s="68" t="s">
        <v>936</v>
      </c>
      <c r="T124" s="68" t="s">
        <v>296</v>
      </c>
      <c r="U124" s="68" t="s">
        <v>937</v>
      </c>
      <c r="V124" s="71">
        <v>5575981578919</v>
      </c>
      <c r="W124" s="69">
        <v>44263</v>
      </c>
      <c r="X124" s="69">
        <v>44263</v>
      </c>
      <c r="Y124" s="68" t="s">
        <v>935</v>
      </c>
      <c r="Z124" s="68" t="s">
        <v>935</v>
      </c>
      <c r="AA124" s="68" t="s">
        <v>930</v>
      </c>
      <c r="AB124" s="68" t="s">
        <v>3902</v>
      </c>
      <c r="AC124" s="68" t="s">
        <v>53</v>
      </c>
      <c r="AD124" s="68" t="s">
        <v>56</v>
      </c>
      <c r="AE124" s="68" t="s">
        <v>176</v>
      </c>
      <c r="AF124" s="72">
        <v>1</v>
      </c>
      <c r="AG124" s="68">
        <v>1</v>
      </c>
      <c r="AH124" s="68" t="s">
        <v>54</v>
      </c>
      <c r="AI124" s="68" t="s">
        <v>56</v>
      </c>
      <c r="AJ124" s="68" t="s">
        <v>54</v>
      </c>
      <c r="AK124" s="68" t="str" cm="1">
        <f t="array" ref="AK1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4" s="69" t="s">
        <v>58</v>
      </c>
      <c r="AM124" s="69"/>
    </row>
    <row r="125" spans="1:39" hidden="1" x14ac:dyDescent="0.3">
      <c r="A125" s="68">
        <v>132</v>
      </c>
      <c r="B125" s="68" t="s">
        <v>899</v>
      </c>
      <c r="C125" s="69">
        <v>30440</v>
      </c>
      <c r="D125" s="68" t="s">
        <v>40</v>
      </c>
      <c r="E125" s="71">
        <v>9032021132</v>
      </c>
      <c r="F125" s="68">
        <v>4918865</v>
      </c>
      <c r="G125" s="68">
        <v>957338</v>
      </c>
      <c r="H125" s="68"/>
      <c r="I125" s="68"/>
      <c r="J125" s="68" t="s">
        <v>903</v>
      </c>
      <c r="K125" s="70" t="s">
        <v>904</v>
      </c>
      <c r="L125" s="68" t="s">
        <v>905</v>
      </c>
      <c r="M125" s="68" t="s">
        <v>899</v>
      </c>
      <c r="N125" s="71">
        <v>5511948090405</v>
      </c>
      <c r="O125" s="71" t="s">
        <v>106</v>
      </c>
      <c r="P125" s="71" t="s">
        <v>106</v>
      </c>
      <c r="Q125" s="68" t="s">
        <v>66</v>
      </c>
      <c r="R125" s="68" t="str" cm="1">
        <f t="array" ref="R125">_xlfn.IFS(BaseClientes[[#This Row],[tipoDeCliente]]="ADVISOR","ADVISOR",BaseClientes[[#This Row],[tipoDeCliente]]="FAMILIA","RETENCAO",BaseClientes[[#This Row],[tipoDeCliente]]="RETENCAO","RETENCAO",BaseClientes[[#This Row],[tipoDeCliente]]="NORMAL","CONSULTORIA",BaseClientes[[#This Row],[tipoDeCliente]]="HIBRIDO","CONSULTORIA")</f>
        <v>RETENCAO</v>
      </c>
      <c r="S125" s="68" t="s">
        <v>906</v>
      </c>
      <c r="T125" s="68" t="s">
        <v>185</v>
      </c>
      <c r="U125" s="68" t="s">
        <v>907</v>
      </c>
      <c r="V125" s="71">
        <v>5581999272112</v>
      </c>
      <c r="W125" s="69">
        <v>44264</v>
      </c>
      <c r="X125" s="69">
        <v>44264</v>
      </c>
      <c r="Y125" s="68" t="s">
        <v>905</v>
      </c>
      <c r="Z125" s="68" t="s">
        <v>905</v>
      </c>
      <c r="AA125" s="68" t="s">
        <v>899</v>
      </c>
      <c r="AB125" s="68" t="s">
        <v>3902</v>
      </c>
      <c r="AC125" s="68" t="s">
        <v>140</v>
      </c>
      <c r="AD125" s="68" t="s">
        <v>54</v>
      </c>
      <c r="AE125" s="68" t="s">
        <v>176</v>
      </c>
      <c r="AF125" s="72">
        <v>1</v>
      </c>
      <c r="AG125" s="68">
        <v>1</v>
      </c>
      <c r="AH125" s="68" t="s">
        <v>54</v>
      </c>
      <c r="AI125" s="68" t="s">
        <v>56</v>
      </c>
      <c r="AJ125" s="68" t="s">
        <v>54</v>
      </c>
      <c r="AK125" s="68" t="str" cm="1">
        <f t="array" ref="AK1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5" s="69" t="s">
        <v>69</v>
      </c>
      <c r="AM125" s="69">
        <v>45027</v>
      </c>
    </row>
    <row r="126" spans="1:39" x14ac:dyDescent="0.3">
      <c r="A126" s="68">
        <v>134</v>
      </c>
      <c r="B126" s="68" t="s">
        <v>914</v>
      </c>
      <c r="C126" s="69">
        <v>31233</v>
      </c>
      <c r="D126" s="68" t="s">
        <v>40</v>
      </c>
      <c r="E126" s="71">
        <v>9032021134</v>
      </c>
      <c r="F126" s="68">
        <v>2272558</v>
      </c>
      <c r="G126" s="68">
        <v>1481508</v>
      </c>
      <c r="H126" s="68"/>
      <c r="I126" s="68" t="s">
        <v>917</v>
      </c>
      <c r="J126" s="68" t="s">
        <v>918</v>
      </c>
      <c r="K126" s="70" t="s">
        <v>919</v>
      </c>
      <c r="L126" s="68" t="s">
        <v>920</v>
      </c>
      <c r="M126" s="68" t="s">
        <v>914</v>
      </c>
      <c r="N126" s="71">
        <v>5511945573488</v>
      </c>
      <c r="O126" s="71" t="s">
        <v>106</v>
      </c>
      <c r="P126" s="71" t="s">
        <v>106</v>
      </c>
      <c r="Q126" s="68" t="s">
        <v>66</v>
      </c>
      <c r="R126" s="68" t="str" cm="1">
        <f t="array" ref="R126">_xlfn.IFS(BaseClientes[[#This Row],[tipoDeCliente]]="ADVISOR","ADVISOR",BaseClientes[[#This Row],[tipoDeCliente]]="FAMILIA","RETENCAO",BaseClientes[[#This Row],[tipoDeCliente]]="RETENCAO","RETENCAO",BaseClientes[[#This Row],[tipoDeCliente]]="NORMAL","CONSULTORIA",BaseClientes[[#This Row],[tipoDeCliente]]="HIBRIDO","CONSULTORIA")</f>
        <v>RETENCAO</v>
      </c>
      <c r="S126" s="68" t="s">
        <v>2799</v>
      </c>
      <c r="T126" s="68" t="s">
        <v>185</v>
      </c>
      <c r="U126" s="68" t="s">
        <v>921</v>
      </c>
      <c r="V126" s="71">
        <v>5511945573488</v>
      </c>
      <c r="W126" s="69">
        <v>44264</v>
      </c>
      <c r="X126" s="69">
        <v>44264</v>
      </c>
      <c r="Y126" s="68" t="s">
        <v>920</v>
      </c>
      <c r="Z126" s="68" t="s">
        <v>920</v>
      </c>
      <c r="AA126" s="68" t="s">
        <v>914</v>
      </c>
      <c r="AB126" s="68" t="s">
        <v>4060</v>
      </c>
      <c r="AC126" s="68" t="s">
        <v>53</v>
      </c>
      <c r="AD126" s="68" t="s">
        <v>54</v>
      </c>
      <c r="AE126" s="68" t="s">
        <v>176</v>
      </c>
      <c r="AF126" s="72">
        <v>1</v>
      </c>
      <c r="AG126" s="68">
        <v>1</v>
      </c>
      <c r="AH126" s="68" t="s">
        <v>54</v>
      </c>
      <c r="AI126" s="68" t="s">
        <v>56</v>
      </c>
      <c r="AJ126" s="68" t="s">
        <v>54</v>
      </c>
      <c r="AK126" s="68" t="str" cm="1">
        <f t="array" ref="AK1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6" s="69" t="s">
        <v>58</v>
      </c>
      <c r="AM126" s="69"/>
    </row>
    <row r="127" spans="1:39" hidden="1" x14ac:dyDescent="0.3">
      <c r="A127" s="68">
        <v>135</v>
      </c>
      <c r="B127" s="68" t="s">
        <v>923</v>
      </c>
      <c r="C127" s="69">
        <v>30096</v>
      </c>
      <c r="D127" s="68" t="s">
        <v>72</v>
      </c>
      <c r="E127" s="71">
        <v>9032021135</v>
      </c>
      <c r="F127" s="68">
        <v>4355162</v>
      </c>
      <c r="G127" s="68">
        <v>3207297</v>
      </c>
      <c r="H127" s="68"/>
      <c r="I127" s="68" t="s">
        <v>926</v>
      </c>
      <c r="J127" s="68" t="s">
        <v>927</v>
      </c>
      <c r="K127" s="70" t="s">
        <v>928</v>
      </c>
      <c r="L127" s="68" t="s">
        <v>929</v>
      </c>
      <c r="M127" s="68" t="s">
        <v>923</v>
      </c>
      <c r="N127" s="71">
        <v>5581992598451</v>
      </c>
      <c r="O127" s="71" t="s">
        <v>106</v>
      </c>
      <c r="P127" s="71" t="s">
        <v>106</v>
      </c>
      <c r="Q127" s="68" t="s">
        <v>66</v>
      </c>
      <c r="R127" s="68" t="str" cm="1">
        <f t="array" ref="R127">_xlfn.IFS(BaseClientes[[#This Row],[tipoDeCliente]]="ADVISOR","ADVISOR",BaseClientes[[#This Row],[tipoDeCliente]]="FAMILIA","RETENCAO",BaseClientes[[#This Row],[tipoDeCliente]]="RETENCAO","RETENCAO",BaseClientes[[#This Row],[tipoDeCliente]]="NORMAL","CONSULTORIA",BaseClientes[[#This Row],[tipoDeCliente]]="HIBRIDO","CONSULTORIA")</f>
        <v>RETENCAO</v>
      </c>
      <c r="S127" s="68" t="s">
        <v>49</v>
      </c>
      <c r="T127" s="68" t="s">
        <v>50</v>
      </c>
      <c r="U127" s="68" t="s">
        <v>523</v>
      </c>
      <c r="V127" s="71">
        <v>5581992598451</v>
      </c>
      <c r="W127" s="69">
        <v>44264</v>
      </c>
      <c r="X127" s="69">
        <v>44264</v>
      </c>
      <c r="Y127" s="68" t="s">
        <v>929</v>
      </c>
      <c r="Z127" s="68" t="s">
        <v>929</v>
      </c>
      <c r="AA127" s="68" t="s">
        <v>923</v>
      </c>
      <c r="AB127" s="68" t="s">
        <v>3995</v>
      </c>
      <c r="AC127" s="68" t="s">
        <v>53</v>
      </c>
      <c r="AD127" s="68" t="s">
        <v>54</v>
      </c>
      <c r="AE127" s="68" t="s">
        <v>176</v>
      </c>
      <c r="AF127" s="72">
        <v>1</v>
      </c>
      <c r="AG127" s="68">
        <v>1</v>
      </c>
      <c r="AH127" s="68" t="s">
        <v>54</v>
      </c>
      <c r="AI127" s="68" t="s">
        <v>56</v>
      </c>
      <c r="AJ127" s="68" t="s">
        <v>54</v>
      </c>
      <c r="AK127" s="68" t="str" cm="1">
        <f t="array" ref="AK1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7" s="69" t="s">
        <v>69</v>
      </c>
      <c r="AM127" s="69">
        <v>45001</v>
      </c>
    </row>
    <row r="128" spans="1:39" x14ac:dyDescent="0.3">
      <c r="A128" s="68">
        <v>137</v>
      </c>
      <c r="B128" s="68" t="s">
        <v>938</v>
      </c>
      <c r="C128" s="69">
        <v>30216</v>
      </c>
      <c r="D128" s="68" t="s">
        <v>40</v>
      </c>
      <c r="E128" s="71">
        <v>8042021137</v>
      </c>
      <c r="F128" s="68">
        <v>528679</v>
      </c>
      <c r="G128" s="68">
        <v>1264246</v>
      </c>
      <c r="H128" s="68"/>
      <c r="I128" s="68" t="s">
        <v>941</v>
      </c>
      <c r="J128" s="68" t="s">
        <v>942</v>
      </c>
      <c r="K128" s="70" t="s">
        <v>943</v>
      </c>
      <c r="L128" s="68" t="s">
        <v>944</v>
      </c>
      <c r="M128" s="68" t="s">
        <v>938</v>
      </c>
      <c r="N128" s="71">
        <v>5581988445033</v>
      </c>
      <c r="O128" s="71" t="s">
        <v>65</v>
      </c>
      <c r="P128" s="71" t="s">
        <v>65</v>
      </c>
      <c r="Q128" s="68" t="s">
        <v>66</v>
      </c>
      <c r="R128" s="68" t="str" cm="1">
        <f t="array" ref="R128">_xlfn.IFS(BaseClientes[[#This Row],[tipoDeCliente]]="ADVISOR","ADVISOR",BaseClientes[[#This Row],[tipoDeCliente]]="FAMILIA","RETENCAO",BaseClientes[[#This Row],[tipoDeCliente]]="RETENCAO","RETENCAO",BaseClientes[[#This Row],[tipoDeCliente]]="NORMAL","CONSULTORIA",BaseClientes[[#This Row],[tipoDeCliente]]="HIBRIDO","CONSULTORIA")</f>
        <v>RETENCAO</v>
      </c>
      <c r="S128" s="68" t="s">
        <v>49</v>
      </c>
      <c r="T128" s="68" t="s">
        <v>50</v>
      </c>
      <c r="U128" s="68" t="s">
        <v>946</v>
      </c>
      <c r="V128" s="71">
        <v>5581988445033</v>
      </c>
      <c r="W128" s="69">
        <v>44294</v>
      </c>
      <c r="X128" s="69">
        <v>44294</v>
      </c>
      <c r="Y128" s="68" t="s">
        <v>944</v>
      </c>
      <c r="Z128" s="68" t="s">
        <v>944</v>
      </c>
      <c r="AA128" s="68" t="s">
        <v>938</v>
      </c>
      <c r="AB128" s="68" t="s">
        <v>3950</v>
      </c>
      <c r="AC128" s="68" t="s">
        <v>140</v>
      </c>
      <c r="AD128" s="68" t="s">
        <v>56</v>
      </c>
      <c r="AE128" s="68" t="s">
        <v>68</v>
      </c>
      <c r="AF128" s="72">
        <v>0</v>
      </c>
      <c r="AG128" s="68"/>
      <c r="AH128" s="68" t="s">
        <v>54</v>
      </c>
      <c r="AI128" s="68" t="s">
        <v>56</v>
      </c>
      <c r="AJ128" s="68" t="s">
        <v>54</v>
      </c>
      <c r="AK128" s="68" t="str" cm="1">
        <f t="array" ref="AK1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8" s="69" t="s">
        <v>58</v>
      </c>
      <c r="AM128" s="69"/>
    </row>
    <row r="129" spans="1:39" hidden="1" x14ac:dyDescent="0.3">
      <c r="A129" s="68">
        <v>141</v>
      </c>
      <c r="B129" s="68" t="s">
        <v>963</v>
      </c>
      <c r="C129" s="69">
        <v>27915</v>
      </c>
      <c r="D129" s="68" t="s">
        <v>72</v>
      </c>
      <c r="E129" s="71">
        <v>22042021141</v>
      </c>
      <c r="F129" s="68">
        <v>2090949</v>
      </c>
      <c r="G129" s="68" t="s">
        <v>42</v>
      </c>
      <c r="H129" s="68"/>
      <c r="I129" s="68" t="s">
        <v>965</v>
      </c>
      <c r="J129" s="68" t="s">
        <v>966</v>
      </c>
      <c r="K129" s="70" t="s">
        <v>967</v>
      </c>
      <c r="L129" s="68" t="s">
        <v>968</v>
      </c>
      <c r="M129" s="68" t="s">
        <v>963</v>
      </c>
      <c r="N129" s="71">
        <v>5581996091120</v>
      </c>
      <c r="O129" s="71" t="s">
        <v>106</v>
      </c>
      <c r="P129" s="71" t="s">
        <v>42</v>
      </c>
      <c r="Q129" s="68" t="s">
        <v>66</v>
      </c>
      <c r="R129" s="68" t="str" cm="1">
        <f t="array" ref="R129">_xlfn.IFS(BaseClientes[[#This Row],[tipoDeCliente]]="ADVISOR","ADVISOR",BaseClientes[[#This Row],[tipoDeCliente]]="FAMILIA","RETENCAO",BaseClientes[[#This Row],[tipoDeCliente]]="RETENCAO","RETENCAO",BaseClientes[[#This Row],[tipoDeCliente]]="NORMAL","CONSULTORIA",BaseClientes[[#This Row],[tipoDeCliente]]="HIBRIDO","CONSULTORIA")</f>
        <v>RETENCAO</v>
      </c>
      <c r="S129" s="68" t="s">
        <v>49</v>
      </c>
      <c r="T129" s="68" t="s">
        <v>50</v>
      </c>
      <c r="U129" s="68" t="s">
        <v>969</v>
      </c>
      <c r="V129" s="71">
        <v>5581996091120</v>
      </c>
      <c r="W129" s="69">
        <v>44308</v>
      </c>
      <c r="X129" s="69">
        <v>44308</v>
      </c>
      <c r="Y129" s="68" t="s">
        <v>968</v>
      </c>
      <c r="Z129" s="68" t="s">
        <v>968</v>
      </c>
      <c r="AA129" s="68" t="s">
        <v>963</v>
      </c>
      <c r="AB129" s="68" t="s">
        <v>3902</v>
      </c>
      <c r="AC129" s="68" t="s">
        <v>140</v>
      </c>
      <c r="AD129" s="68" t="s">
        <v>54</v>
      </c>
      <c r="AE129" s="68" t="s">
        <v>176</v>
      </c>
      <c r="AF129" s="72">
        <v>1</v>
      </c>
      <c r="AG129" s="68">
        <v>1</v>
      </c>
      <c r="AH129" s="68" t="s">
        <v>54</v>
      </c>
      <c r="AI129" s="68" t="s">
        <v>56</v>
      </c>
      <c r="AJ129" s="68" t="s">
        <v>54</v>
      </c>
      <c r="AK129" s="68" t="str" cm="1">
        <f t="array" ref="AK1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29" s="69" t="s">
        <v>69</v>
      </c>
      <c r="AM129" s="69">
        <v>45708</v>
      </c>
    </row>
    <row r="130" spans="1:39" hidden="1" x14ac:dyDescent="0.3">
      <c r="A130" s="68">
        <v>142</v>
      </c>
      <c r="B130" s="68" t="s">
        <v>970</v>
      </c>
      <c r="C130" s="69">
        <v>27202</v>
      </c>
      <c r="D130" s="68" t="s">
        <v>72</v>
      </c>
      <c r="E130" s="71">
        <v>23042021142</v>
      </c>
      <c r="F130" s="68">
        <v>5666085</v>
      </c>
      <c r="G130" s="68" t="s">
        <v>42</v>
      </c>
      <c r="H130" s="68"/>
      <c r="I130" s="68"/>
      <c r="J130" s="68" t="s">
        <v>972</v>
      </c>
      <c r="K130" s="70" t="s">
        <v>973</v>
      </c>
      <c r="L130" s="68" t="s">
        <v>974</v>
      </c>
      <c r="M130" s="68" t="s">
        <v>975</v>
      </c>
      <c r="N130" s="71">
        <v>5581988144319</v>
      </c>
      <c r="O130" s="71" t="s">
        <v>65</v>
      </c>
      <c r="P130" s="71" t="s">
        <v>42</v>
      </c>
      <c r="Q130" s="68" t="s">
        <v>304</v>
      </c>
      <c r="R130" s="68" t="str" cm="1">
        <f t="array" ref="R130">_xlfn.IFS(BaseClientes[[#This Row],[tipoDeCliente]]="ADVISOR","ADVISOR",BaseClientes[[#This Row],[tipoDeCliente]]="FAMILIA","RETENCAO",BaseClientes[[#This Row],[tipoDeCliente]]="RETENCAO","RETENCAO",BaseClientes[[#This Row],[tipoDeCliente]]="NORMAL","CONSULTORIA",BaseClientes[[#This Row],[tipoDeCliente]]="HIBRIDO","CONSULTORIA")</f>
        <v>CONSULTORIA</v>
      </c>
      <c r="S130" s="68" t="s">
        <v>49</v>
      </c>
      <c r="T130" s="68" t="s">
        <v>50</v>
      </c>
      <c r="U130" s="68" t="s">
        <v>976</v>
      </c>
      <c r="V130" s="71">
        <v>5581988144319</v>
      </c>
      <c r="W130" s="69">
        <v>44309</v>
      </c>
      <c r="X130" s="69">
        <v>44309</v>
      </c>
      <c r="Y130" s="68" t="s">
        <v>977</v>
      </c>
      <c r="Z130" s="68" t="s">
        <v>974</v>
      </c>
      <c r="AA130" s="68" t="s">
        <v>970</v>
      </c>
      <c r="AB130" s="68" t="s">
        <v>3905</v>
      </c>
      <c r="AC130" s="68" t="s">
        <v>140</v>
      </c>
      <c r="AD130" s="68" t="s">
        <v>56</v>
      </c>
      <c r="AE130" s="68" t="s">
        <v>68</v>
      </c>
      <c r="AF130" s="72">
        <v>0</v>
      </c>
      <c r="AG130" s="68" t="s">
        <v>42</v>
      </c>
      <c r="AH130" s="68" t="s">
        <v>56</v>
      </c>
      <c r="AI130" s="68" t="s">
        <v>56</v>
      </c>
      <c r="AJ130" s="68" t="s">
        <v>56</v>
      </c>
      <c r="AK130" s="68" t="str" cm="1">
        <f t="array" ref="AK1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0" s="69" t="s">
        <v>69</v>
      </c>
      <c r="AM130" s="69">
        <v>45191</v>
      </c>
    </row>
    <row r="131" spans="1:39" hidden="1" x14ac:dyDescent="0.3">
      <c r="A131" s="68">
        <v>143</v>
      </c>
      <c r="B131" s="68" t="s">
        <v>978</v>
      </c>
      <c r="C131" s="69">
        <v>24487</v>
      </c>
      <c r="D131" s="68" t="s">
        <v>40</v>
      </c>
      <c r="E131" s="71">
        <v>23042021143</v>
      </c>
      <c r="F131" s="68">
        <v>3068857</v>
      </c>
      <c r="G131" s="68" t="s">
        <v>42</v>
      </c>
      <c r="H131" s="68"/>
      <c r="I131" s="68"/>
      <c r="J131" s="68" t="s">
        <v>980</v>
      </c>
      <c r="K131" s="70" t="s">
        <v>981</v>
      </c>
      <c r="L131" s="68" t="s">
        <v>982</v>
      </c>
      <c r="M131" s="68" t="s">
        <v>975</v>
      </c>
      <c r="N131" s="71">
        <v>5581988144319</v>
      </c>
      <c r="O131" s="71" t="s">
        <v>65</v>
      </c>
      <c r="P131" s="71" t="s">
        <v>42</v>
      </c>
      <c r="Q131" s="68" t="s">
        <v>304</v>
      </c>
      <c r="R131" s="68" t="str" cm="1">
        <f t="array" ref="R131">_xlfn.IFS(BaseClientes[[#This Row],[tipoDeCliente]]="ADVISOR","ADVISOR",BaseClientes[[#This Row],[tipoDeCliente]]="FAMILIA","RETENCAO",BaseClientes[[#This Row],[tipoDeCliente]]="RETENCAO","RETENCAO",BaseClientes[[#This Row],[tipoDeCliente]]="NORMAL","CONSULTORIA",BaseClientes[[#This Row],[tipoDeCliente]]="HIBRIDO","CONSULTORIA")</f>
        <v>CONSULTORIA</v>
      </c>
      <c r="S131" s="68" t="s">
        <v>49</v>
      </c>
      <c r="T131" s="68" t="s">
        <v>50</v>
      </c>
      <c r="U131" s="68" t="s">
        <v>976</v>
      </c>
      <c r="V131" s="71">
        <v>5581988144318</v>
      </c>
      <c r="W131" s="69">
        <v>44309</v>
      </c>
      <c r="X131" s="69">
        <v>44309</v>
      </c>
      <c r="Y131" s="68" t="s">
        <v>977</v>
      </c>
      <c r="Z131" s="68" t="s">
        <v>982</v>
      </c>
      <c r="AA131" s="68" t="s">
        <v>978</v>
      </c>
      <c r="AB131" s="68" t="s">
        <v>3894</v>
      </c>
      <c r="AC131" s="68" t="s">
        <v>140</v>
      </c>
      <c r="AD131" s="68" t="s">
        <v>56</v>
      </c>
      <c r="AE131" s="68" t="s">
        <v>68</v>
      </c>
      <c r="AF131" s="72">
        <v>0</v>
      </c>
      <c r="AG131" s="68" t="s">
        <v>42</v>
      </c>
      <c r="AH131" s="68" t="s">
        <v>56</v>
      </c>
      <c r="AI131" s="68" t="s">
        <v>56</v>
      </c>
      <c r="AJ131" s="68" t="s">
        <v>56</v>
      </c>
      <c r="AK131" s="68" t="str" cm="1">
        <f t="array" ref="AK1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1" s="69" t="s">
        <v>69</v>
      </c>
      <c r="AM131" s="69">
        <v>45191</v>
      </c>
    </row>
    <row r="132" spans="1:39" hidden="1" x14ac:dyDescent="0.3">
      <c r="A132" s="68">
        <v>144</v>
      </c>
      <c r="B132" s="68" t="s">
        <v>983</v>
      </c>
      <c r="C132" s="69">
        <v>16104</v>
      </c>
      <c r="D132" s="68" t="s">
        <v>72</v>
      </c>
      <c r="E132" s="71">
        <v>23042021144</v>
      </c>
      <c r="F132" s="68">
        <v>4943624</v>
      </c>
      <c r="G132" s="68" t="s">
        <v>42</v>
      </c>
      <c r="H132" s="68"/>
      <c r="I132" s="68"/>
      <c r="J132" s="68" t="s">
        <v>985</v>
      </c>
      <c r="K132" s="70" t="s">
        <v>986</v>
      </c>
      <c r="L132" s="68" t="s">
        <v>987</v>
      </c>
      <c r="M132" s="68" t="s">
        <v>975</v>
      </c>
      <c r="N132" s="71">
        <v>5581988144319</v>
      </c>
      <c r="O132" s="71" t="s">
        <v>65</v>
      </c>
      <c r="P132" s="71" t="s">
        <v>42</v>
      </c>
      <c r="Q132" s="68" t="s">
        <v>304</v>
      </c>
      <c r="R132" s="68" t="str" cm="1">
        <f t="array" ref="R132">_xlfn.IFS(BaseClientes[[#This Row],[tipoDeCliente]]="ADVISOR","ADVISOR",BaseClientes[[#This Row],[tipoDeCliente]]="FAMILIA","RETENCAO",BaseClientes[[#This Row],[tipoDeCliente]]="RETENCAO","RETENCAO",BaseClientes[[#This Row],[tipoDeCliente]]="NORMAL","CONSULTORIA",BaseClientes[[#This Row],[tipoDeCliente]]="HIBRIDO","CONSULTORIA")</f>
        <v>CONSULTORIA</v>
      </c>
      <c r="S132" s="68" t="s">
        <v>49</v>
      </c>
      <c r="T132" s="68" t="s">
        <v>50</v>
      </c>
      <c r="U132" s="68" t="s">
        <v>175</v>
      </c>
      <c r="V132" s="71">
        <v>5581988144318</v>
      </c>
      <c r="W132" s="69">
        <v>44309</v>
      </c>
      <c r="X132" s="69">
        <v>44309</v>
      </c>
      <c r="Y132" s="68" t="s">
        <v>977</v>
      </c>
      <c r="Z132" s="68" t="s">
        <v>987</v>
      </c>
      <c r="AA132" s="68" t="s">
        <v>983</v>
      </c>
      <c r="AB132" s="68" t="s">
        <v>4064</v>
      </c>
      <c r="AC132" s="68" t="s">
        <v>140</v>
      </c>
      <c r="AD132" s="68" t="s">
        <v>56</v>
      </c>
      <c r="AE132" s="68" t="s">
        <v>68</v>
      </c>
      <c r="AF132" s="72">
        <v>0</v>
      </c>
      <c r="AG132" s="68" t="s">
        <v>42</v>
      </c>
      <c r="AH132" s="68" t="s">
        <v>56</v>
      </c>
      <c r="AI132" s="68" t="s">
        <v>56</v>
      </c>
      <c r="AJ132" s="68" t="s">
        <v>56</v>
      </c>
      <c r="AK132" s="68" t="str" cm="1">
        <f t="array" ref="AK1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2" s="69" t="s">
        <v>69</v>
      </c>
      <c r="AM132" s="69">
        <v>45191</v>
      </c>
    </row>
    <row r="133" spans="1:39" hidden="1" x14ac:dyDescent="0.3">
      <c r="A133" s="68">
        <v>234</v>
      </c>
      <c r="B133" s="68" t="s">
        <v>1548</v>
      </c>
      <c r="C133" s="69">
        <v>35291</v>
      </c>
      <c r="D133" s="68" t="s">
        <v>40</v>
      </c>
      <c r="E133" s="71">
        <v>23042021234</v>
      </c>
      <c r="F133" s="68">
        <v>5707320</v>
      </c>
      <c r="G133" s="68"/>
      <c r="H133" s="68"/>
      <c r="I133" s="68"/>
      <c r="J133" s="68" t="s">
        <v>1550</v>
      </c>
      <c r="K133" s="70" t="s">
        <v>1551</v>
      </c>
      <c r="L133" s="68" t="s">
        <v>977</v>
      </c>
      <c r="M133" s="68" t="s">
        <v>975</v>
      </c>
      <c r="N133" s="71">
        <v>5581999010200</v>
      </c>
      <c r="O133" s="71" t="s">
        <v>65</v>
      </c>
      <c r="P133" s="71" t="s">
        <v>42</v>
      </c>
      <c r="Q133" s="68" t="s">
        <v>304</v>
      </c>
      <c r="R133" s="68" t="str" cm="1">
        <f t="array" ref="R133">_xlfn.IFS(BaseClientes[[#This Row],[tipoDeCliente]]="ADVISOR","ADVISOR",BaseClientes[[#This Row],[tipoDeCliente]]="FAMILIA","RETENCAO",BaseClientes[[#This Row],[tipoDeCliente]]="RETENCAO","RETENCAO",BaseClientes[[#This Row],[tipoDeCliente]]="NORMAL","CONSULTORIA",BaseClientes[[#This Row],[tipoDeCliente]]="HIBRIDO","CONSULTORIA")</f>
        <v>CONSULTORIA</v>
      </c>
      <c r="S133" s="68" t="s">
        <v>49</v>
      </c>
      <c r="T133" s="68" t="s">
        <v>50</v>
      </c>
      <c r="U133" s="68" t="s">
        <v>976</v>
      </c>
      <c r="V133" s="71">
        <v>5581999010200</v>
      </c>
      <c r="W133" s="69">
        <v>44309</v>
      </c>
      <c r="X133" s="69">
        <v>44309</v>
      </c>
      <c r="Y133" s="68" t="s">
        <v>977</v>
      </c>
      <c r="Z133" s="68" t="s">
        <v>977</v>
      </c>
      <c r="AA133" s="68" t="s">
        <v>1548</v>
      </c>
      <c r="AB133" s="68" t="s">
        <v>3912</v>
      </c>
      <c r="AC133" s="68" t="s">
        <v>140</v>
      </c>
      <c r="AD133" s="68" t="s">
        <v>56</v>
      </c>
      <c r="AE133" s="68" t="s">
        <v>68</v>
      </c>
      <c r="AF133" s="72">
        <v>0</v>
      </c>
      <c r="AG133" s="68" t="s">
        <v>42</v>
      </c>
      <c r="AH133" s="68" t="s">
        <v>56</v>
      </c>
      <c r="AI133" s="68" t="s">
        <v>56</v>
      </c>
      <c r="AJ133" s="68" t="s">
        <v>56</v>
      </c>
      <c r="AK133" s="68" t="str" cm="1">
        <f t="array" ref="AK1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3" s="69" t="s">
        <v>69</v>
      </c>
      <c r="AM133" s="69">
        <v>45191</v>
      </c>
    </row>
    <row r="134" spans="1:39" x14ac:dyDescent="0.3">
      <c r="A134" s="68">
        <v>145</v>
      </c>
      <c r="B134" s="68" t="s">
        <v>988</v>
      </c>
      <c r="C134" s="69">
        <v>23071</v>
      </c>
      <c r="D134" s="68" t="s">
        <v>72</v>
      </c>
      <c r="E134" s="71">
        <v>26042021145</v>
      </c>
      <c r="F134" s="68">
        <v>5365670</v>
      </c>
      <c r="G134" s="68"/>
      <c r="H134" s="68"/>
      <c r="I134" s="68" t="s">
        <v>990</v>
      </c>
      <c r="J134" s="68" t="s">
        <v>991</v>
      </c>
      <c r="K134" s="70" t="s">
        <v>992</v>
      </c>
      <c r="L134" s="68" t="s">
        <v>993</v>
      </c>
      <c r="M134" s="68" t="s">
        <v>988</v>
      </c>
      <c r="N134" s="71">
        <v>5551998088730</v>
      </c>
      <c r="O134" s="71" t="s">
        <v>106</v>
      </c>
      <c r="P134" s="71" t="s">
        <v>42</v>
      </c>
      <c r="Q134" s="68" t="s">
        <v>66</v>
      </c>
      <c r="R134" s="68" t="str" cm="1">
        <f t="array" ref="R134">_xlfn.IFS(BaseClientes[[#This Row],[tipoDeCliente]]="ADVISOR","ADVISOR",BaseClientes[[#This Row],[tipoDeCliente]]="FAMILIA","RETENCAO",BaseClientes[[#This Row],[tipoDeCliente]]="RETENCAO","RETENCAO",BaseClientes[[#This Row],[tipoDeCliente]]="NORMAL","CONSULTORIA",BaseClientes[[#This Row],[tipoDeCliente]]="HIBRIDO","CONSULTORIA")</f>
        <v>CONSULTORIA</v>
      </c>
      <c r="S134" s="68" t="s">
        <v>581</v>
      </c>
      <c r="T134" s="68" t="s">
        <v>582</v>
      </c>
      <c r="U134" s="68" t="s">
        <v>994</v>
      </c>
      <c r="V134" s="71">
        <v>5551998088730</v>
      </c>
      <c r="W134" s="69">
        <v>44312</v>
      </c>
      <c r="X134" s="69">
        <v>44312</v>
      </c>
      <c r="Y134" s="68" t="s">
        <v>993</v>
      </c>
      <c r="Z134" s="68" t="s">
        <v>993</v>
      </c>
      <c r="AA134" s="68" t="s">
        <v>988</v>
      </c>
      <c r="AB134" s="68" t="s">
        <v>164</v>
      </c>
      <c r="AC134" s="68" t="s">
        <v>53</v>
      </c>
      <c r="AD134" s="68" t="s">
        <v>54</v>
      </c>
      <c r="AE134" s="68" t="s">
        <v>176</v>
      </c>
      <c r="AF134" s="72">
        <v>1</v>
      </c>
      <c r="AG134" s="68">
        <v>1</v>
      </c>
      <c r="AH134" s="68" t="s">
        <v>54</v>
      </c>
      <c r="AI134" s="68" t="s">
        <v>56</v>
      </c>
      <c r="AJ134" s="68" t="s">
        <v>54</v>
      </c>
      <c r="AK134" s="68" t="str" cm="1">
        <f t="array" ref="AK1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4" s="69" t="s">
        <v>58</v>
      </c>
      <c r="AM134" s="69"/>
    </row>
    <row r="135" spans="1:39" hidden="1" x14ac:dyDescent="0.3">
      <c r="A135" s="68">
        <v>146</v>
      </c>
      <c r="B135" s="68" t="s">
        <v>995</v>
      </c>
      <c r="C135" s="69">
        <v>44098</v>
      </c>
      <c r="D135" s="68" t="s">
        <v>84</v>
      </c>
      <c r="E135" s="71">
        <v>3052021146</v>
      </c>
      <c r="F135" s="68">
        <v>4940483</v>
      </c>
      <c r="G135" s="68" t="s">
        <v>42</v>
      </c>
      <c r="H135" s="68"/>
      <c r="I135" s="68" t="s">
        <v>997</v>
      </c>
      <c r="J135" s="68" t="s">
        <v>998</v>
      </c>
      <c r="K135" s="70" t="s">
        <v>999</v>
      </c>
      <c r="L135" s="68" t="s">
        <v>1000</v>
      </c>
      <c r="M135" s="68" t="s">
        <v>995</v>
      </c>
      <c r="N135" s="71">
        <v>5581998215767</v>
      </c>
      <c r="O135" s="71" t="s">
        <v>106</v>
      </c>
      <c r="P135" s="71" t="s">
        <v>42</v>
      </c>
      <c r="Q135" s="68" t="s">
        <v>304</v>
      </c>
      <c r="R135" s="68" t="str" cm="1">
        <f t="array" ref="R135">_xlfn.IFS(BaseClientes[[#This Row],[tipoDeCliente]]="ADVISOR","ADVISOR",BaseClientes[[#This Row],[tipoDeCliente]]="FAMILIA","RETENCAO",BaseClientes[[#This Row],[tipoDeCliente]]="RETENCAO","RETENCAO",BaseClientes[[#This Row],[tipoDeCliente]]="NORMAL","CONSULTORIA",BaseClientes[[#This Row],[tipoDeCliente]]="HIBRIDO","CONSULTORIA")</f>
        <v>CONSULTORIA</v>
      </c>
      <c r="S135" s="68" t="s">
        <v>4067</v>
      </c>
      <c r="T135" s="68" t="s">
        <v>50</v>
      </c>
      <c r="U135" s="68" t="s">
        <v>1002</v>
      </c>
      <c r="V135" s="71">
        <v>5581998215767</v>
      </c>
      <c r="W135" s="69">
        <v>44319</v>
      </c>
      <c r="X135" s="69">
        <v>44319</v>
      </c>
      <c r="Y135" s="68" t="s">
        <v>1000</v>
      </c>
      <c r="Z135" s="68" t="s">
        <v>1000</v>
      </c>
      <c r="AA135" s="68" t="s">
        <v>995</v>
      </c>
      <c r="AB135" s="68" t="s">
        <v>89</v>
      </c>
      <c r="AC135" s="68" t="s">
        <v>53</v>
      </c>
      <c r="AD135" s="68" t="s">
        <v>56</v>
      </c>
      <c r="AE135" s="68" t="s">
        <v>176</v>
      </c>
      <c r="AF135" s="72">
        <v>1</v>
      </c>
      <c r="AG135" s="68" t="s">
        <v>187</v>
      </c>
      <c r="AH135" s="68" t="s">
        <v>54</v>
      </c>
      <c r="AI135" s="68" t="s">
        <v>56</v>
      </c>
      <c r="AJ135" s="68" t="s">
        <v>54</v>
      </c>
      <c r="AK135" s="68" t="str" cm="1">
        <f t="array" ref="AK1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5" s="69" t="s">
        <v>69</v>
      </c>
      <c r="AM135" s="69">
        <v>45191</v>
      </c>
    </row>
    <row r="136" spans="1:39" hidden="1" x14ac:dyDescent="0.3">
      <c r="A136" s="68">
        <v>148</v>
      </c>
      <c r="B136" s="68" t="s">
        <v>1011</v>
      </c>
      <c r="C136" s="69">
        <v>36266</v>
      </c>
      <c r="D136" s="68" t="s">
        <v>40</v>
      </c>
      <c r="E136" s="71">
        <v>7052021148</v>
      </c>
      <c r="F136" s="68">
        <v>5553874</v>
      </c>
      <c r="G136" s="68" t="s">
        <v>42</v>
      </c>
      <c r="H136" s="68"/>
      <c r="I136" s="68"/>
      <c r="J136" s="68" t="s">
        <v>1013</v>
      </c>
      <c r="K136" s="70" t="s">
        <v>1014</v>
      </c>
      <c r="L136" s="68" t="s">
        <v>4068</v>
      </c>
      <c r="M136" s="68" t="s">
        <v>1011</v>
      </c>
      <c r="N136" s="71">
        <v>5548991881999</v>
      </c>
      <c r="O136" s="71" t="s">
        <v>65</v>
      </c>
      <c r="P136" s="71" t="s">
        <v>42</v>
      </c>
      <c r="Q136" s="68" t="s">
        <v>66</v>
      </c>
      <c r="R136" s="68" t="str" cm="1">
        <f t="array" ref="R136">_xlfn.IFS(BaseClientes[[#This Row],[tipoDeCliente]]="ADVISOR","ADVISOR",BaseClientes[[#This Row],[tipoDeCliente]]="FAMILIA","RETENCAO",BaseClientes[[#This Row],[tipoDeCliente]]="RETENCAO","RETENCAO",BaseClientes[[#This Row],[tipoDeCliente]]="NORMAL","CONSULTORIA",BaseClientes[[#This Row],[tipoDeCliente]]="HIBRIDO","CONSULTORIA")</f>
        <v>RETENCAO</v>
      </c>
      <c r="S136" s="68" t="s">
        <v>895</v>
      </c>
      <c r="T136" s="68" t="s">
        <v>896</v>
      </c>
      <c r="U136" s="68" t="s">
        <v>1016</v>
      </c>
      <c r="V136" s="71">
        <v>5548991881999</v>
      </c>
      <c r="W136" s="69">
        <v>44323</v>
      </c>
      <c r="X136" s="69">
        <v>44323</v>
      </c>
      <c r="Y136" s="68" t="s">
        <v>4068</v>
      </c>
      <c r="Z136" s="68" t="s">
        <v>4068</v>
      </c>
      <c r="AA136" s="68" t="s">
        <v>1011</v>
      </c>
      <c r="AB136" s="68" t="s">
        <v>3947</v>
      </c>
      <c r="AC136" s="68" t="s">
        <v>140</v>
      </c>
      <c r="AD136" s="68" t="s">
        <v>54</v>
      </c>
      <c r="AE136" s="68" t="s">
        <v>176</v>
      </c>
      <c r="AF136" s="72">
        <v>1</v>
      </c>
      <c r="AG136" s="68" t="s">
        <v>42</v>
      </c>
      <c r="AH136" s="68" t="s">
        <v>54</v>
      </c>
      <c r="AI136" s="68" t="s">
        <v>56</v>
      </c>
      <c r="AJ136" s="68" t="s">
        <v>54</v>
      </c>
      <c r="AK136" s="68" t="str" cm="1">
        <f t="array" ref="AK1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6" s="69" t="s">
        <v>69</v>
      </c>
      <c r="AM136" s="69">
        <v>44629</v>
      </c>
    </row>
    <row r="137" spans="1:39" hidden="1" x14ac:dyDescent="0.3">
      <c r="A137" s="68">
        <v>138</v>
      </c>
      <c r="B137" s="68" t="s">
        <v>947</v>
      </c>
      <c r="C137" s="69">
        <v>31121</v>
      </c>
      <c r="D137" s="68" t="s">
        <v>40</v>
      </c>
      <c r="E137" s="71">
        <v>12052021138</v>
      </c>
      <c r="F137" s="68">
        <v>2583065</v>
      </c>
      <c r="G137" s="68" t="s">
        <v>42</v>
      </c>
      <c r="H137" s="68"/>
      <c r="I137" s="68"/>
      <c r="J137" s="68" t="s">
        <v>950</v>
      </c>
      <c r="K137" s="70" t="s">
        <v>951</v>
      </c>
      <c r="L137" s="68" t="s">
        <v>952</v>
      </c>
      <c r="M137" s="68" t="s">
        <v>953</v>
      </c>
      <c r="N137" s="71">
        <v>5581971003459</v>
      </c>
      <c r="O137" s="71" t="s">
        <v>65</v>
      </c>
      <c r="P137" s="71" t="s">
        <v>42</v>
      </c>
      <c r="Q137" s="68" t="s">
        <v>66</v>
      </c>
      <c r="R137" s="68" t="str" cm="1">
        <f t="array" ref="R137">_xlfn.IFS(BaseClientes[[#This Row],[tipoDeCliente]]="ADVISOR","ADVISOR",BaseClientes[[#This Row],[tipoDeCliente]]="FAMILIA","RETENCAO",BaseClientes[[#This Row],[tipoDeCliente]]="RETENCAO","RETENCAO",BaseClientes[[#This Row],[tipoDeCliente]]="NORMAL","CONSULTORIA",BaseClientes[[#This Row],[tipoDeCliente]]="HIBRIDO","CONSULTORIA")</f>
        <v>CONSULTORIA</v>
      </c>
      <c r="S137" s="68" t="s">
        <v>49</v>
      </c>
      <c r="T137" s="68" t="s">
        <v>50</v>
      </c>
      <c r="U137" s="68" t="s">
        <v>954</v>
      </c>
      <c r="V137" s="71">
        <v>5581996800676</v>
      </c>
      <c r="W137" s="69">
        <v>44328</v>
      </c>
      <c r="X137" s="69">
        <v>44328</v>
      </c>
      <c r="Y137" s="68" t="s">
        <v>952</v>
      </c>
      <c r="Z137" s="68" t="s">
        <v>952</v>
      </c>
      <c r="AA137" s="68" t="s">
        <v>953</v>
      </c>
      <c r="AB137" s="68" t="s">
        <v>3893</v>
      </c>
      <c r="AC137" s="68" t="s">
        <v>140</v>
      </c>
      <c r="AD137" s="68" t="s">
        <v>54</v>
      </c>
      <c r="AE137" s="68" t="s">
        <v>176</v>
      </c>
      <c r="AF137" s="72">
        <v>1</v>
      </c>
      <c r="AG137" s="68">
        <v>1</v>
      </c>
      <c r="AH137" s="68" t="s">
        <v>54</v>
      </c>
      <c r="AI137" s="68" t="s">
        <v>54</v>
      </c>
      <c r="AJ137" s="68" t="s">
        <v>54</v>
      </c>
      <c r="AK137" s="68" t="str" cm="1">
        <f t="array" ref="AK1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7" s="69" t="s">
        <v>69</v>
      </c>
      <c r="AM137" s="69">
        <v>44984</v>
      </c>
    </row>
    <row r="138" spans="1:39" hidden="1" x14ac:dyDescent="0.3">
      <c r="A138" s="68">
        <v>139</v>
      </c>
      <c r="B138" s="68" t="s">
        <v>953</v>
      </c>
      <c r="C138" s="69">
        <v>32109</v>
      </c>
      <c r="D138" s="68" t="s">
        <v>72</v>
      </c>
      <c r="E138" s="71">
        <v>12052021139</v>
      </c>
      <c r="F138" s="68">
        <v>2637407</v>
      </c>
      <c r="G138" s="68">
        <v>3430592</v>
      </c>
      <c r="H138" s="68"/>
      <c r="I138" s="68"/>
      <c r="J138" s="68" t="s">
        <v>957</v>
      </c>
      <c r="K138" s="70" t="s">
        <v>958</v>
      </c>
      <c r="L138" s="68" t="s">
        <v>952</v>
      </c>
      <c r="M138" s="68" t="s">
        <v>953</v>
      </c>
      <c r="N138" s="71">
        <v>5581971003459</v>
      </c>
      <c r="O138" s="71" t="s">
        <v>65</v>
      </c>
      <c r="P138" s="71" t="s">
        <v>106</v>
      </c>
      <c r="Q138" s="68" t="s">
        <v>66</v>
      </c>
      <c r="R138" s="68" t="str" cm="1">
        <f t="array" ref="R138">_xlfn.IFS(BaseClientes[[#This Row],[tipoDeCliente]]="ADVISOR","ADVISOR",BaseClientes[[#This Row],[tipoDeCliente]]="FAMILIA","RETENCAO",BaseClientes[[#This Row],[tipoDeCliente]]="RETENCAO","RETENCAO",BaseClientes[[#This Row],[tipoDeCliente]]="NORMAL","CONSULTORIA",BaseClientes[[#This Row],[tipoDeCliente]]="HIBRIDO","CONSULTORIA")</f>
        <v>CONSULTORIA</v>
      </c>
      <c r="S138" s="68" t="s">
        <v>49</v>
      </c>
      <c r="T138" s="68" t="s">
        <v>50</v>
      </c>
      <c r="U138" s="68" t="s">
        <v>954</v>
      </c>
      <c r="V138" s="71">
        <v>5581971003459</v>
      </c>
      <c r="W138" s="69">
        <v>44328</v>
      </c>
      <c r="X138" s="69">
        <v>44328</v>
      </c>
      <c r="Y138" s="68" t="s">
        <v>952</v>
      </c>
      <c r="Z138" s="68" t="s">
        <v>952</v>
      </c>
      <c r="AA138" s="68" t="s">
        <v>953</v>
      </c>
      <c r="AB138" s="68" t="s">
        <v>3893</v>
      </c>
      <c r="AC138" s="68" t="s">
        <v>53</v>
      </c>
      <c r="AD138" s="68" t="s">
        <v>54</v>
      </c>
      <c r="AE138" s="68" t="s">
        <v>176</v>
      </c>
      <c r="AF138" s="72">
        <v>1</v>
      </c>
      <c r="AG138" s="68">
        <v>1</v>
      </c>
      <c r="AH138" s="68" t="s">
        <v>54</v>
      </c>
      <c r="AI138" s="68" t="s">
        <v>54</v>
      </c>
      <c r="AJ138" s="68" t="s">
        <v>54</v>
      </c>
      <c r="AK138" s="68" t="str" cm="1">
        <f t="array" ref="AK1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8" s="69" t="s">
        <v>69</v>
      </c>
      <c r="AM138" s="69">
        <v>44984</v>
      </c>
    </row>
    <row r="139" spans="1:39" hidden="1" x14ac:dyDescent="0.3">
      <c r="A139" s="68">
        <v>140</v>
      </c>
      <c r="B139" s="68" t="s">
        <v>959</v>
      </c>
      <c r="C139" s="69">
        <v>32109</v>
      </c>
      <c r="D139" s="68" t="s">
        <v>72</v>
      </c>
      <c r="E139" s="71">
        <v>12052021140</v>
      </c>
      <c r="F139" s="68">
        <v>5680662</v>
      </c>
      <c r="G139" s="68" t="s">
        <v>42</v>
      </c>
      <c r="H139" s="68"/>
      <c r="I139" s="68"/>
      <c r="J139" s="68" t="s">
        <v>957</v>
      </c>
      <c r="K139" s="70" t="s">
        <v>958</v>
      </c>
      <c r="L139" s="68" t="s">
        <v>962</v>
      </c>
      <c r="M139" s="68" t="s">
        <v>953</v>
      </c>
      <c r="N139" s="71">
        <v>5581971003459</v>
      </c>
      <c r="O139" s="71" t="s">
        <v>65</v>
      </c>
      <c r="P139" s="71" t="s">
        <v>42</v>
      </c>
      <c r="Q139" s="68" t="s">
        <v>66</v>
      </c>
      <c r="R139" s="68" t="str" cm="1">
        <f t="array" ref="R139">_xlfn.IFS(BaseClientes[[#This Row],[tipoDeCliente]]="ADVISOR","ADVISOR",BaseClientes[[#This Row],[tipoDeCliente]]="FAMILIA","RETENCAO",BaseClientes[[#This Row],[tipoDeCliente]]="RETENCAO","RETENCAO",BaseClientes[[#This Row],[tipoDeCliente]]="NORMAL","CONSULTORIA",BaseClientes[[#This Row],[tipoDeCliente]]="HIBRIDO","CONSULTORIA")</f>
        <v>CONSULTORIA</v>
      </c>
      <c r="S139" s="68" t="s">
        <v>49</v>
      </c>
      <c r="T139" s="68" t="s">
        <v>50</v>
      </c>
      <c r="U139" s="68" t="s">
        <v>954</v>
      </c>
      <c r="V139" s="71">
        <v>5581971003459</v>
      </c>
      <c r="W139" s="69">
        <v>44328</v>
      </c>
      <c r="X139" s="69">
        <v>44328</v>
      </c>
      <c r="Y139" s="68" t="s">
        <v>952</v>
      </c>
      <c r="Z139" s="68" t="s">
        <v>952</v>
      </c>
      <c r="AA139" s="68" t="s">
        <v>953</v>
      </c>
      <c r="AB139" s="68" t="s">
        <v>3893</v>
      </c>
      <c r="AC139" s="68" t="s">
        <v>53</v>
      </c>
      <c r="AD139" s="68" t="s">
        <v>54</v>
      </c>
      <c r="AE139" s="68" t="s">
        <v>176</v>
      </c>
      <c r="AF139" s="72">
        <v>1</v>
      </c>
      <c r="AG139" s="68">
        <v>1</v>
      </c>
      <c r="AH139" s="68" t="s">
        <v>54</v>
      </c>
      <c r="AI139" s="68" t="s">
        <v>56</v>
      </c>
      <c r="AJ139" s="68" t="s">
        <v>54</v>
      </c>
      <c r="AK139" s="68" t="str" cm="1">
        <f t="array" ref="AK1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39" s="69" t="s">
        <v>69</v>
      </c>
      <c r="AM139" s="69">
        <v>44984</v>
      </c>
    </row>
    <row r="140" spans="1:39" x14ac:dyDescent="0.3">
      <c r="A140" s="68">
        <v>151</v>
      </c>
      <c r="B140" s="68" t="s">
        <v>1031</v>
      </c>
      <c r="C140" s="69">
        <v>34695</v>
      </c>
      <c r="D140" s="68" t="s">
        <v>40</v>
      </c>
      <c r="E140" s="71">
        <v>22052021151</v>
      </c>
      <c r="F140" s="68">
        <v>2392738</v>
      </c>
      <c r="G140" s="68" t="s">
        <v>42</v>
      </c>
      <c r="H140" s="68"/>
      <c r="I140" s="68"/>
      <c r="J140" s="68" t="s">
        <v>1033</v>
      </c>
      <c r="K140" s="70" t="s">
        <v>1034</v>
      </c>
      <c r="L140" s="68" t="s">
        <v>1035</v>
      </c>
      <c r="M140" s="68" t="s">
        <v>1031</v>
      </c>
      <c r="N140" s="71">
        <v>5581992074527</v>
      </c>
      <c r="O140" s="71" t="s">
        <v>65</v>
      </c>
      <c r="P140" s="71" t="s">
        <v>42</v>
      </c>
      <c r="Q140" s="68" t="s">
        <v>683</v>
      </c>
      <c r="R140" s="68" t="str" cm="1">
        <f t="array" ref="R140">_xlfn.IFS(BaseClientes[[#This Row],[tipoDeCliente]]="ADVISOR","ADVISOR",BaseClientes[[#This Row],[tipoDeCliente]]="FAMILIA","RETENCAO",BaseClientes[[#This Row],[tipoDeCliente]]="RETENCAO","RETENCAO",BaseClientes[[#This Row],[tipoDeCliente]]="NORMAL","CONSULTORIA",BaseClientes[[#This Row],[tipoDeCliente]]="HIBRIDO","CONSULTORIA")</f>
        <v>CONSULTORIA</v>
      </c>
      <c r="S140" s="68" t="s">
        <v>49</v>
      </c>
      <c r="T140" s="68" t="s">
        <v>50</v>
      </c>
      <c r="U140" s="68" t="s">
        <v>1036</v>
      </c>
      <c r="V140" s="71">
        <v>5581992074527</v>
      </c>
      <c r="W140" s="69">
        <v>44338</v>
      </c>
      <c r="X140" s="69">
        <v>44338</v>
      </c>
      <c r="Y140" s="68" t="s">
        <v>1035</v>
      </c>
      <c r="Z140" s="68" t="s">
        <v>1035</v>
      </c>
      <c r="AA140" s="68" t="s">
        <v>1031</v>
      </c>
      <c r="AB140" s="68" t="s">
        <v>3912</v>
      </c>
      <c r="AC140" s="68" t="s">
        <v>140</v>
      </c>
      <c r="AD140" s="68" t="s">
        <v>54</v>
      </c>
      <c r="AE140" s="68" t="s">
        <v>68</v>
      </c>
      <c r="AF140" s="72">
        <v>0</v>
      </c>
      <c r="AG140" s="68" t="s">
        <v>42</v>
      </c>
      <c r="AH140" s="68" t="s">
        <v>56</v>
      </c>
      <c r="AI140" s="68" t="s">
        <v>56</v>
      </c>
      <c r="AJ140" s="68" t="s">
        <v>56</v>
      </c>
      <c r="AK140" s="68" t="str" cm="1">
        <f t="array" ref="AK1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0" s="69" t="s">
        <v>58</v>
      </c>
      <c r="AM140" s="69" t="s">
        <v>8067</v>
      </c>
    </row>
    <row r="141" spans="1:39" x14ac:dyDescent="0.3">
      <c r="A141" s="68">
        <v>152</v>
      </c>
      <c r="B141" s="68" t="s">
        <v>1037</v>
      </c>
      <c r="C141" s="69">
        <v>23578</v>
      </c>
      <c r="D141" s="68" t="s">
        <v>40</v>
      </c>
      <c r="E141" s="71">
        <v>22052021152</v>
      </c>
      <c r="F141" s="68">
        <v>510407</v>
      </c>
      <c r="G141" s="104"/>
      <c r="H141" s="68"/>
      <c r="I141" s="68"/>
      <c r="J141" s="68" t="s">
        <v>1040</v>
      </c>
      <c r="K141" s="70" t="s">
        <v>1041</v>
      </c>
      <c r="L141" s="68" t="s">
        <v>1042</v>
      </c>
      <c r="M141" s="68" t="s">
        <v>1037</v>
      </c>
      <c r="N141" s="71">
        <v>5581992920868</v>
      </c>
      <c r="O141" s="71" t="s">
        <v>106</v>
      </c>
      <c r="P141" s="71"/>
      <c r="Q141" s="68" t="s">
        <v>683</v>
      </c>
      <c r="R141" s="68" t="str" cm="1">
        <f t="array" ref="R141">_xlfn.IFS(BaseClientes[[#This Row],[tipoDeCliente]]="ADVISOR","ADVISOR",BaseClientes[[#This Row],[tipoDeCliente]]="FAMILIA","RETENCAO",BaseClientes[[#This Row],[tipoDeCliente]]="RETENCAO","RETENCAO",BaseClientes[[#This Row],[tipoDeCliente]]="NORMAL","CONSULTORIA",BaseClientes[[#This Row],[tipoDeCliente]]="HIBRIDO","CONSULTORIA")</f>
        <v>RETENCAO</v>
      </c>
      <c r="S141" s="68" t="s">
        <v>49</v>
      </c>
      <c r="T141" s="68" t="s">
        <v>50</v>
      </c>
      <c r="U141" s="68" t="s">
        <v>1043</v>
      </c>
      <c r="V141" s="71">
        <v>5581992920868</v>
      </c>
      <c r="W141" s="69">
        <v>44338</v>
      </c>
      <c r="X141" s="69">
        <v>44338</v>
      </c>
      <c r="Y141" s="68" t="s">
        <v>683</v>
      </c>
      <c r="Z141" s="68" t="s">
        <v>1044</v>
      </c>
      <c r="AA141" s="68" t="s">
        <v>1037</v>
      </c>
      <c r="AB141" s="68" t="s">
        <v>3894</v>
      </c>
      <c r="AC141" s="68" t="s">
        <v>53</v>
      </c>
      <c r="AD141" s="68" t="s">
        <v>56</v>
      </c>
      <c r="AE141" s="68" t="s">
        <v>68</v>
      </c>
      <c r="AF141" s="72">
        <v>0</v>
      </c>
      <c r="AG141" s="68" t="s">
        <v>42</v>
      </c>
      <c r="AH141" s="68" t="s">
        <v>56</v>
      </c>
      <c r="AI141" s="68" t="s">
        <v>56</v>
      </c>
      <c r="AJ141" s="68" t="s">
        <v>56</v>
      </c>
      <c r="AK141" s="68" t="str" cm="1">
        <f t="array" ref="AK1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1" s="69" t="s">
        <v>58</v>
      </c>
      <c r="AM141" s="69" t="s">
        <v>8067</v>
      </c>
    </row>
    <row r="142" spans="1:39" x14ac:dyDescent="0.3">
      <c r="A142" s="68">
        <v>153</v>
      </c>
      <c r="B142" s="68" t="s">
        <v>1045</v>
      </c>
      <c r="C142" s="69">
        <v>32419</v>
      </c>
      <c r="D142" s="68" t="s">
        <v>40</v>
      </c>
      <c r="E142" s="71">
        <v>22052021153</v>
      </c>
      <c r="F142" s="68">
        <v>520325</v>
      </c>
      <c r="G142" s="68" t="s">
        <v>42</v>
      </c>
      <c r="H142" s="68"/>
      <c r="I142" s="68"/>
      <c r="J142" s="68" t="s">
        <v>1047</v>
      </c>
      <c r="K142" s="70" t="s">
        <v>1048</v>
      </c>
      <c r="L142" s="68" t="s">
        <v>1049</v>
      </c>
      <c r="M142" s="68" t="s">
        <v>1045</v>
      </c>
      <c r="N142" s="71">
        <v>5581992264756</v>
      </c>
      <c r="O142" s="71" t="s">
        <v>106</v>
      </c>
      <c r="P142" s="71" t="s">
        <v>42</v>
      </c>
      <c r="Q142" s="68" t="s">
        <v>683</v>
      </c>
      <c r="R142" s="68" t="str" cm="1">
        <f t="array" ref="R142">_xlfn.IFS(BaseClientes[[#This Row],[tipoDeCliente]]="ADVISOR","ADVISOR",BaseClientes[[#This Row],[tipoDeCliente]]="FAMILIA","RETENCAO",BaseClientes[[#This Row],[tipoDeCliente]]="RETENCAO","RETENCAO",BaseClientes[[#This Row],[tipoDeCliente]]="NORMAL","CONSULTORIA",BaseClientes[[#This Row],[tipoDeCliente]]="HIBRIDO","CONSULTORIA")</f>
        <v>RETENCAO</v>
      </c>
      <c r="S142" s="68" t="s">
        <v>49</v>
      </c>
      <c r="T142" s="68" t="s">
        <v>50</v>
      </c>
      <c r="U142" s="68" t="s">
        <v>1036</v>
      </c>
      <c r="V142" s="71">
        <v>5581992264756</v>
      </c>
      <c r="W142" s="69">
        <v>44338</v>
      </c>
      <c r="X142" s="69">
        <v>44338</v>
      </c>
      <c r="Y142" s="68" t="s">
        <v>683</v>
      </c>
      <c r="Z142" s="68" t="s">
        <v>1049</v>
      </c>
      <c r="AA142" s="68" t="s">
        <v>1045</v>
      </c>
      <c r="AB142" s="68" t="s">
        <v>3905</v>
      </c>
      <c r="AC142" s="68" t="s">
        <v>53</v>
      </c>
      <c r="AD142" s="68" t="s">
        <v>56</v>
      </c>
      <c r="AE142" s="68" t="s">
        <v>68</v>
      </c>
      <c r="AF142" s="72">
        <v>0</v>
      </c>
      <c r="AG142" s="68" t="s">
        <v>42</v>
      </c>
      <c r="AH142" s="68" t="s">
        <v>56</v>
      </c>
      <c r="AI142" s="68" t="s">
        <v>56</v>
      </c>
      <c r="AJ142" s="68" t="s">
        <v>56</v>
      </c>
      <c r="AK142" s="68" t="str" cm="1">
        <f t="array" ref="AK1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2" s="69" t="s">
        <v>58</v>
      </c>
      <c r="AM142" s="69" t="s">
        <v>8067</v>
      </c>
    </row>
    <row r="143" spans="1:39" hidden="1" x14ac:dyDescent="0.3">
      <c r="A143" s="68">
        <v>150</v>
      </c>
      <c r="B143" s="68" t="s">
        <v>1024</v>
      </c>
      <c r="C143" s="69">
        <v>31579</v>
      </c>
      <c r="D143" s="68" t="s">
        <v>40</v>
      </c>
      <c r="E143" s="71">
        <v>27052021149</v>
      </c>
      <c r="F143" s="68">
        <v>431505</v>
      </c>
      <c r="G143" s="68" t="s">
        <v>42</v>
      </c>
      <c r="H143" s="68"/>
      <c r="I143" s="68"/>
      <c r="J143" s="68" t="s">
        <v>1027</v>
      </c>
      <c r="K143" s="70" t="s">
        <v>1028</v>
      </c>
      <c r="L143" s="68" t="s">
        <v>1029</v>
      </c>
      <c r="M143" s="68" t="s">
        <v>1024</v>
      </c>
      <c r="N143" s="71">
        <v>5511960616543</v>
      </c>
      <c r="O143" s="71" t="s">
        <v>106</v>
      </c>
      <c r="P143" s="71" t="s">
        <v>42</v>
      </c>
      <c r="Q143" s="68" t="s">
        <v>66</v>
      </c>
      <c r="R143" s="68" t="str" cm="1">
        <f t="array" ref="R143">_xlfn.IFS(BaseClientes[[#This Row],[tipoDeCliente]]="ADVISOR","ADVISOR",BaseClientes[[#This Row],[tipoDeCliente]]="FAMILIA","RETENCAO",BaseClientes[[#This Row],[tipoDeCliente]]="RETENCAO","RETENCAO",BaseClientes[[#This Row],[tipoDeCliente]]="NORMAL","CONSULTORIA",BaseClientes[[#This Row],[tipoDeCliente]]="HIBRIDO","CONSULTORIA")</f>
        <v>CONSULTORIA</v>
      </c>
      <c r="S143" s="68" t="s">
        <v>2799</v>
      </c>
      <c r="T143" s="68" t="s">
        <v>185</v>
      </c>
      <c r="U143" s="68" t="s">
        <v>1030</v>
      </c>
      <c r="V143" s="71">
        <v>5511960616543</v>
      </c>
      <c r="W143" s="69">
        <v>44341</v>
      </c>
      <c r="X143" s="69">
        <v>44341</v>
      </c>
      <c r="Y143" s="68" t="s">
        <v>1029</v>
      </c>
      <c r="Z143" s="68" t="s">
        <v>1029</v>
      </c>
      <c r="AA143" s="68" t="s">
        <v>1024</v>
      </c>
      <c r="AB143" s="68" t="s">
        <v>3902</v>
      </c>
      <c r="AC143" s="68" t="s">
        <v>140</v>
      </c>
      <c r="AD143" s="68" t="s">
        <v>54</v>
      </c>
      <c r="AE143" s="68" t="s">
        <v>68</v>
      </c>
      <c r="AF143" s="72">
        <v>0</v>
      </c>
      <c r="AG143" s="68"/>
      <c r="AH143" s="68" t="s">
        <v>54</v>
      </c>
      <c r="AI143" s="68" t="s">
        <v>56</v>
      </c>
      <c r="AJ143" s="68" t="s">
        <v>54</v>
      </c>
      <c r="AK143" s="68" t="str" cm="1">
        <f t="array" ref="AK1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3" s="69" t="s">
        <v>69</v>
      </c>
      <c r="AM143" s="69">
        <v>45695</v>
      </c>
    </row>
    <row r="144" spans="1:39" x14ac:dyDescent="0.3">
      <c r="A144" s="68">
        <v>149</v>
      </c>
      <c r="B144" s="68" t="s">
        <v>1017</v>
      </c>
      <c r="C144" s="69">
        <v>22012</v>
      </c>
      <c r="D144" s="68" t="s">
        <v>40</v>
      </c>
      <c r="E144" s="71">
        <v>27052021149</v>
      </c>
      <c r="F144" s="68">
        <v>4133695</v>
      </c>
      <c r="G144" s="68">
        <v>1814898</v>
      </c>
      <c r="H144" s="68"/>
      <c r="I144" s="68" t="s">
        <v>1019</v>
      </c>
      <c r="J144" s="68" t="s">
        <v>1020</v>
      </c>
      <c r="K144" s="70" t="s">
        <v>1021</v>
      </c>
      <c r="L144" s="68" t="s">
        <v>1022</v>
      </c>
      <c r="M144" s="68" t="s">
        <v>1017</v>
      </c>
      <c r="N144" s="71">
        <v>5581999713145</v>
      </c>
      <c r="O144" s="71" t="s">
        <v>42</v>
      </c>
      <c r="P144" s="71" t="s">
        <v>106</v>
      </c>
      <c r="Q144" s="68" t="s">
        <v>66</v>
      </c>
      <c r="R144" s="68" t="str" cm="1">
        <f t="array" ref="R144">_xlfn.IFS(BaseClientes[[#This Row],[tipoDeCliente]]="ADVISOR","ADVISOR",BaseClientes[[#This Row],[tipoDeCliente]]="FAMILIA","RETENCAO",BaseClientes[[#This Row],[tipoDeCliente]]="RETENCAO","RETENCAO",BaseClientes[[#This Row],[tipoDeCliente]]="NORMAL","CONSULTORIA",BaseClientes[[#This Row],[tipoDeCliente]]="HIBRIDO","CONSULTORIA")</f>
        <v>CONSULTORIA</v>
      </c>
      <c r="S144" s="68" t="s">
        <v>49</v>
      </c>
      <c r="T144" s="68" t="s">
        <v>50</v>
      </c>
      <c r="U144" s="68" t="s">
        <v>1023</v>
      </c>
      <c r="V144" s="71">
        <v>5581999713145</v>
      </c>
      <c r="W144" s="69">
        <v>44343</v>
      </c>
      <c r="X144" s="69">
        <v>44343</v>
      </c>
      <c r="Y144" s="68" t="s">
        <v>1022</v>
      </c>
      <c r="Z144" s="68" t="s">
        <v>1022</v>
      </c>
      <c r="AA144" s="68" t="s">
        <v>1017</v>
      </c>
      <c r="AB144" s="68" t="s">
        <v>3894</v>
      </c>
      <c r="AC144" s="68" t="s">
        <v>53</v>
      </c>
      <c r="AD144" s="68" t="s">
        <v>56</v>
      </c>
      <c r="AE144" s="68" t="s">
        <v>176</v>
      </c>
      <c r="AF144" s="72">
        <v>1</v>
      </c>
      <c r="AG144" s="68">
        <v>1</v>
      </c>
      <c r="AH144" s="68" t="s">
        <v>54</v>
      </c>
      <c r="AI144" s="68" t="s">
        <v>56</v>
      </c>
      <c r="AJ144" s="68" t="s">
        <v>54</v>
      </c>
      <c r="AK144" s="68" t="str" cm="1">
        <f t="array" ref="AK1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4" s="69" t="s">
        <v>58</v>
      </c>
      <c r="AM144" s="69"/>
    </row>
    <row r="145" spans="1:39" hidden="1" x14ac:dyDescent="0.3">
      <c r="A145" s="68">
        <v>154</v>
      </c>
      <c r="B145" s="68" t="s">
        <v>1050</v>
      </c>
      <c r="C145" s="69">
        <v>29047</v>
      </c>
      <c r="D145" s="68" t="s">
        <v>40</v>
      </c>
      <c r="E145" s="71">
        <v>1062021154</v>
      </c>
      <c r="F145" s="68">
        <v>316132</v>
      </c>
      <c r="G145" s="68">
        <v>4240455</v>
      </c>
      <c r="H145" s="68"/>
      <c r="I145" s="68"/>
      <c r="J145" s="68" t="s">
        <v>1053</v>
      </c>
      <c r="K145" s="70" t="s">
        <v>1054</v>
      </c>
      <c r="L145" s="68" t="s">
        <v>1055</v>
      </c>
      <c r="M145" s="68" t="s">
        <v>1050</v>
      </c>
      <c r="N145" s="71">
        <v>5562996835465</v>
      </c>
      <c r="O145" s="71" t="s">
        <v>47</v>
      </c>
      <c r="P145" s="71" t="s">
        <v>42</v>
      </c>
      <c r="Q145" s="68" t="s">
        <v>66</v>
      </c>
      <c r="R145" s="68" t="str" cm="1">
        <f t="array" ref="R145">_xlfn.IFS(BaseClientes[[#This Row],[tipoDeCliente]]="ADVISOR","ADVISOR",BaseClientes[[#This Row],[tipoDeCliente]]="FAMILIA","RETENCAO",BaseClientes[[#This Row],[tipoDeCliente]]="RETENCAO","RETENCAO",BaseClientes[[#This Row],[tipoDeCliente]]="NORMAL","CONSULTORIA",BaseClientes[[#This Row],[tipoDeCliente]]="HIBRIDO","CONSULTORIA")</f>
        <v>CONSULTORIA</v>
      </c>
      <c r="S145" s="68" t="s">
        <v>2459</v>
      </c>
      <c r="T145" s="68" t="s">
        <v>605</v>
      </c>
      <c r="U145" s="68" t="s">
        <v>1056</v>
      </c>
      <c r="V145" s="71">
        <v>5562996835465</v>
      </c>
      <c r="W145" s="69">
        <v>44348</v>
      </c>
      <c r="X145" s="69">
        <v>44348</v>
      </c>
      <c r="Y145" s="68" t="s">
        <v>1055</v>
      </c>
      <c r="Z145" s="68" t="s">
        <v>1055</v>
      </c>
      <c r="AA145" s="68" t="s">
        <v>1050</v>
      </c>
      <c r="AB145" s="68" t="s">
        <v>3893</v>
      </c>
      <c r="AC145" s="68" t="s">
        <v>53</v>
      </c>
      <c r="AD145" s="68" t="s">
        <v>54</v>
      </c>
      <c r="AE145" s="68" t="s">
        <v>68</v>
      </c>
      <c r="AF145" s="72">
        <v>0.7</v>
      </c>
      <c r="AG145" s="68" t="s">
        <v>42</v>
      </c>
      <c r="AH145" s="68" t="s">
        <v>56</v>
      </c>
      <c r="AI145" s="68" t="s">
        <v>56</v>
      </c>
      <c r="AJ145" s="68" t="s">
        <v>56</v>
      </c>
      <c r="AK145" s="68" t="str" cm="1">
        <f t="array" ref="AK1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5" s="69" t="s">
        <v>69</v>
      </c>
      <c r="AM145" s="69">
        <v>45483</v>
      </c>
    </row>
    <row r="146" spans="1:39" hidden="1" x14ac:dyDescent="0.3">
      <c r="A146" s="68">
        <v>155</v>
      </c>
      <c r="B146" s="68" t="s">
        <v>1057</v>
      </c>
      <c r="C146" s="69">
        <v>29233</v>
      </c>
      <c r="D146" s="68" t="s">
        <v>72</v>
      </c>
      <c r="E146" s="71">
        <v>1062021155</v>
      </c>
      <c r="F146" s="68">
        <v>355969</v>
      </c>
      <c r="G146" s="68">
        <v>4440291</v>
      </c>
      <c r="H146" s="68"/>
      <c r="I146" s="68"/>
      <c r="J146" s="68" t="s">
        <v>1059</v>
      </c>
      <c r="K146" s="70" t="s">
        <v>1054</v>
      </c>
      <c r="L146" s="68" t="s">
        <v>1060</v>
      </c>
      <c r="M146" s="68" t="s">
        <v>1050</v>
      </c>
      <c r="N146" s="71">
        <v>5562996835465</v>
      </c>
      <c r="O146" s="71" t="s">
        <v>106</v>
      </c>
      <c r="P146" s="71" t="s">
        <v>42</v>
      </c>
      <c r="Q146" s="68" t="s">
        <v>66</v>
      </c>
      <c r="R146" s="68" t="str" cm="1">
        <f t="array" ref="R146">_xlfn.IFS(BaseClientes[[#This Row],[tipoDeCliente]]="ADVISOR","ADVISOR",BaseClientes[[#This Row],[tipoDeCliente]]="FAMILIA","RETENCAO",BaseClientes[[#This Row],[tipoDeCliente]]="RETENCAO","RETENCAO",BaseClientes[[#This Row],[tipoDeCliente]]="NORMAL","CONSULTORIA",BaseClientes[[#This Row],[tipoDeCliente]]="HIBRIDO","CONSULTORIA")</f>
        <v>RETENCAO</v>
      </c>
      <c r="S146" s="68" t="s">
        <v>2459</v>
      </c>
      <c r="T146" s="68" t="s">
        <v>605</v>
      </c>
      <c r="U146" s="68" t="s">
        <v>1056</v>
      </c>
      <c r="V146" s="71">
        <v>5562996311105</v>
      </c>
      <c r="W146" s="69">
        <v>44348</v>
      </c>
      <c r="X146" s="69">
        <v>44348</v>
      </c>
      <c r="Y146" s="68" t="s">
        <v>1055</v>
      </c>
      <c r="Z146" s="68" t="s">
        <v>1060</v>
      </c>
      <c r="AA146" s="68" t="s">
        <v>1057</v>
      </c>
      <c r="AB146" s="68" t="s">
        <v>3893</v>
      </c>
      <c r="AC146" s="68" t="s">
        <v>53</v>
      </c>
      <c r="AD146" s="68" t="s">
        <v>54</v>
      </c>
      <c r="AE146" s="68" t="s">
        <v>68</v>
      </c>
      <c r="AF146" s="72">
        <v>0.7</v>
      </c>
      <c r="AG146" s="68" t="s">
        <v>42</v>
      </c>
      <c r="AH146" s="68" t="s">
        <v>56</v>
      </c>
      <c r="AI146" s="68" t="s">
        <v>56</v>
      </c>
      <c r="AJ146" s="68" t="s">
        <v>56</v>
      </c>
      <c r="AK146" s="68" t="str" cm="1">
        <f t="array" ref="AK1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6" s="69" t="s">
        <v>69</v>
      </c>
      <c r="AM146" s="69">
        <v>45483</v>
      </c>
    </row>
    <row r="147" spans="1:39" x14ac:dyDescent="0.3">
      <c r="A147" s="68">
        <v>158</v>
      </c>
      <c r="B147" s="68" t="s">
        <v>1068</v>
      </c>
      <c r="C147" s="69">
        <v>29132</v>
      </c>
      <c r="D147" s="68" t="s">
        <v>72</v>
      </c>
      <c r="E147" s="71">
        <v>22062021158</v>
      </c>
      <c r="F147" s="68">
        <v>2437361</v>
      </c>
      <c r="G147" s="68" t="s">
        <v>42</v>
      </c>
      <c r="H147" s="68"/>
      <c r="I147" s="68"/>
      <c r="J147" s="68" t="s">
        <v>1070</v>
      </c>
      <c r="K147" s="70" t="s">
        <v>1071</v>
      </c>
      <c r="L147" s="68" t="s">
        <v>1072</v>
      </c>
      <c r="M147" s="68" t="s">
        <v>1068</v>
      </c>
      <c r="N147" s="71">
        <v>5511964381550</v>
      </c>
      <c r="O147" s="71" t="s">
        <v>65</v>
      </c>
      <c r="P147" s="71" t="s">
        <v>42</v>
      </c>
      <c r="Q147" s="68" t="s">
        <v>1073</v>
      </c>
      <c r="R147" s="68" t="str" cm="1">
        <f t="array" ref="R147">_xlfn.IFS(BaseClientes[[#This Row],[tipoDeCliente]]="ADVISOR","ADVISOR",BaseClientes[[#This Row],[tipoDeCliente]]="FAMILIA","RETENCAO",BaseClientes[[#This Row],[tipoDeCliente]]="RETENCAO","RETENCAO",BaseClientes[[#This Row],[tipoDeCliente]]="NORMAL","CONSULTORIA",BaseClientes[[#This Row],[tipoDeCliente]]="HIBRIDO","CONSULTORIA")</f>
        <v>CONSULTORIA</v>
      </c>
      <c r="S147" s="68" t="s">
        <v>2799</v>
      </c>
      <c r="T147" s="68" t="s">
        <v>185</v>
      </c>
      <c r="U147" s="68" t="s">
        <v>1074</v>
      </c>
      <c r="V147" s="71">
        <v>5511964381550</v>
      </c>
      <c r="W147" s="69">
        <v>44369</v>
      </c>
      <c r="X147" s="69">
        <v>44369</v>
      </c>
      <c r="Y147" s="68" t="s">
        <v>1072</v>
      </c>
      <c r="Z147" s="68" t="s">
        <v>1072</v>
      </c>
      <c r="AA147" s="68" t="s">
        <v>1068</v>
      </c>
      <c r="AB147" s="68" t="s">
        <v>3947</v>
      </c>
      <c r="AC147" s="68" t="s">
        <v>53</v>
      </c>
      <c r="AD147" s="68" t="s">
        <v>56</v>
      </c>
      <c r="AE147" s="68" t="s">
        <v>176</v>
      </c>
      <c r="AF147" s="72">
        <v>1</v>
      </c>
      <c r="AG147" s="68">
        <v>1</v>
      </c>
      <c r="AH147" s="68" t="s">
        <v>56</v>
      </c>
      <c r="AI147" s="68" t="s">
        <v>56</v>
      </c>
      <c r="AJ147" s="68" t="s">
        <v>54</v>
      </c>
      <c r="AK147" s="68" t="str" cm="1">
        <f t="array" ref="AK1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7" s="69" t="s">
        <v>58</v>
      </c>
      <c r="AM147" s="69"/>
    </row>
    <row r="148" spans="1:39" x14ac:dyDescent="0.3">
      <c r="A148" s="68">
        <v>160</v>
      </c>
      <c r="B148" s="68" t="s">
        <v>1075</v>
      </c>
      <c r="C148" s="69">
        <v>29503</v>
      </c>
      <c r="D148" s="68" t="s">
        <v>40</v>
      </c>
      <c r="E148" s="71">
        <v>25062021160</v>
      </c>
      <c r="F148" s="68">
        <v>3684321</v>
      </c>
      <c r="G148" s="68"/>
      <c r="H148" s="68"/>
      <c r="I148" s="68" t="s">
        <v>1077</v>
      </c>
      <c r="J148" s="68" t="s">
        <v>1078</v>
      </c>
      <c r="K148" s="70" t="s">
        <v>1079</v>
      </c>
      <c r="L148" s="68" t="s">
        <v>1080</v>
      </c>
      <c r="M148" s="68" t="s">
        <v>1081</v>
      </c>
      <c r="N148" s="71">
        <v>5581999035512</v>
      </c>
      <c r="O148" s="71" t="s">
        <v>42</v>
      </c>
      <c r="P148" s="71" t="s">
        <v>42</v>
      </c>
      <c r="Q148" s="68" t="s">
        <v>66</v>
      </c>
      <c r="R148" s="68" t="str" cm="1">
        <f t="array" ref="R148">_xlfn.IFS(BaseClientes[[#This Row],[tipoDeCliente]]="ADVISOR","ADVISOR",BaseClientes[[#This Row],[tipoDeCliente]]="FAMILIA","RETENCAO",BaseClientes[[#This Row],[tipoDeCliente]]="RETENCAO","RETENCAO",BaseClientes[[#This Row],[tipoDeCliente]]="NORMAL","CONSULTORIA",BaseClientes[[#This Row],[tipoDeCliente]]="HIBRIDO","CONSULTORIA")</f>
        <v>CONSULTORIA</v>
      </c>
      <c r="S148" s="68" t="s">
        <v>49</v>
      </c>
      <c r="T148" s="68" t="s">
        <v>50</v>
      </c>
      <c r="U148" s="68" t="s">
        <v>1082</v>
      </c>
      <c r="V148" s="71">
        <v>5581988049711</v>
      </c>
      <c r="W148" s="69">
        <v>44372</v>
      </c>
      <c r="X148" s="69">
        <v>44372</v>
      </c>
      <c r="Y148" s="68" t="s">
        <v>1080</v>
      </c>
      <c r="Z148" s="68" t="s">
        <v>1080</v>
      </c>
      <c r="AA148" s="68" t="s">
        <v>1081</v>
      </c>
      <c r="AB148" s="68" t="s">
        <v>3893</v>
      </c>
      <c r="AC148" s="68" t="s">
        <v>53</v>
      </c>
      <c r="AD148" s="68" t="s">
        <v>54</v>
      </c>
      <c r="AE148" s="68" t="s">
        <v>176</v>
      </c>
      <c r="AF148" s="72">
        <v>1</v>
      </c>
      <c r="AG148" s="68">
        <v>1</v>
      </c>
      <c r="AH148" s="68" t="s">
        <v>54</v>
      </c>
      <c r="AI148" s="68" t="s">
        <v>54</v>
      </c>
      <c r="AJ148" s="68" t="s">
        <v>54</v>
      </c>
      <c r="AK148" s="68" t="str" cm="1">
        <f t="array" ref="AK1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8" s="69" t="s">
        <v>58</v>
      </c>
      <c r="AM148" s="69"/>
    </row>
    <row r="149" spans="1:39" x14ac:dyDescent="0.3">
      <c r="A149" s="68">
        <v>161</v>
      </c>
      <c r="B149" s="68" t="s">
        <v>1081</v>
      </c>
      <c r="C149" s="69">
        <v>30358</v>
      </c>
      <c r="D149" s="68" t="s">
        <v>72</v>
      </c>
      <c r="E149" s="71">
        <v>25062021161</v>
      </c>
      <c r="F149" s="68">
        <v>3436984</v>
      </c>
      <c r="G149" s="68"/>
      <c r="H149" s="68"/>
      <c r="I149" s="68" t="s">
        <v>1084</v>
      </c>
      <c r="J149" s="68" t="s">
        <v>1085</v>
      </c>
      <c r="K149" s="70" t="s">
        <v>1086</v>
      </c>
      <c r="L149" s="68" t="s">
        <v>1080</v>
      </c>
      <c r="M149" s="68" t="s">
        <v>1081</v>
      </c>
      <c r="N149" s="71">
        <v>5581999035512</v>
      </c>
      <c r="O149" s="71" t="s">
        <v>106</v>
      </c>
      <c r="P149" s="71" t="s">
        <v>42</v>
      </c>
      <c r="Q149" s="68" t="s">
        <v>66</v>
      </c>
      <c r="R149" s="68" t="str" cm="1">
        <f t="array" ref="R149">_xlfn.IFS(BaseClientes[[#This Row],[tipoDeCliente]]="ADVISOR","ADVISOR",BaseClientes[[#This Row],[tipoDeCliente]]="FAMILIA","RETENCAO",BaseClientes[[#This Row],[tipoDeCliente]]="RETENCAO","RETENCAO",BaseClientes[[#This Row],[tipoDeCliente]]="NORMAL","CONSULTORIA",BaseClientes[[#This Row],[tipoDeCliente]]="HIBRIDO","CONSULTORIA")</f>
        <v>CONSULTORIA</v>
      </c>
      <c r="S149" s="68" t="s">
        <v>49</v>
      </c>
      <c r="T149" s="68" t="s">
        <v>50</v>
      </c>
      <c r="U149" s="68" t="s">
        <v>1082</v>
      </c>
      <c r="V149" s="71">
        <v>5581999035512</v>
      </c>
      <c r="W149" s="69">
        <v>44372</v>
      </c>
      <c r="X149" s="69">
        <v>44372</v>
      </c>
      <c r="Y149" s="68" t="s">
        <v>1080</v>
      </c>
      <c r="Z149" s="68" t="s">
        <v>1080</v>
      </c>
      <c r="AA149" s="68" t="s">
        <v>1081</v>
      </c>
      <c r="AB149" s="68" t="s">
        <v>3893</v>
      </c>
      <c r="AC149" s="68" t="s">
        <v>53</v>
      </c>
      <c r="AD149" s="68" t="s">
        <v>54</v>
      </c>
      <c r="AE149" s="68" t="s">
        <v>176</v>
      </c>
      <c r="AF149" s="72">
        <v>1</v>
      </c>
      <c r="AG149" s="68">
        <v>1</v>
      </c>
      <c r="AH149" s="68" t="s">
        <v>54</v>
      </c>
      <c r="AI149" s="68" t="s">
        <v>54</v>
      </c>
      <c r="AJ149" s="68" t="s">
        <v>54</v>
      </c>
      <c r="AK149" s="68" t="str" cm="1">
        <f t="array" ref="AK1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49" s="69" t="s">
        <v>58</v>
      </c>
      <c r="AM149" s="69"/>
    </row>
    <row r="150" spans="1:39" x14ac:dyDescent="0.3">
      <c r="A150" s="68">
        <v>165</v>
      </c>
      <c r="B150" s="68" t="s">
        <v>1105</v>
      </c>
      <c r="C150" s="69"/>
      <c r="D150" s="68" t="s">
        <v>84</v>
      </c>
      <c r="E150" s="71">
        <v>5072021165</v>
      </c>
      <c r="F150" s="68">
        <v>5747104</v>
      </c>
      <c r="G150" s="68" t="s">
        <v>42</v>
      </c>
      <c r="H150" s="68"/>
      <c r="I150" s="68" t="s">
        <v>1107</v>
      </c>
      <c r="J150" s="68" t="s">
        <v>1108</v>
      </c>
      <c r="K150" s="70" t="s">
        <v>1109</v>
      </c>
      <c r="L150" s="68" t="s">
        <v>1110</v>
      </c>
      <c r="M150" s="68" t="s">
        <v>1105</v>
      </c>
      <c r="N150" s="71">
        <v>0</v>
      </c>
      <c r="O150" s="71" t="s">
        <v>47</v>
      </c>
      <c r="P150" s="71" t="s">
        <v>42</v>
      </c>
      <c r="Q150" s="68" t="s">
        <v>66</v>
      </c>
      <c r="R150" s="68" t="str" cm="1">
        <f t="array" ref="R150">_xlfn.IFS(BaseClientes[[#This Row],[tipoDeCliente]]="ADVISOR","ADVISOR",BaseClientes[[#This Row],[tipoDeCliente]]="FAMILIA","RETENCAO",BaseClientes[[#This Row],[tipoDeCliente]]="RETENCAO","RETENCAO",BaseClientes[[#This Row],[tipoDeCliente]]="NORMAL","CONSULTORIA",BaseClientes[[#This Row],[tipoDeCliente]]="HIBRIDO","CONSULTORIA")</f>
        <v>CONSULTORIA</v>
      </c>
      <c r="S150" s="68" t="s">
        <v>49</v>
      </c>
      <c r="T150" s="68" t="s">
        <v>50</v>
      </c>
      <c r="U150" s="68" t="s">
        <v>163</v>
      </c>
      <c r="V150" s="71"/>
      <c r="W150" s="69">
        <v>44382</v>
      </c>
      <c r="X150" s="69">
        <v>44382</v>
      </c>
      <c r="Y150" s="68" t="s">
        <v>1110</v>
      </c>
      <c r="Z150" s="68" t="s">
        <v>1110</v>
      </c>
      <c r="AA150" s="68" t="s">
        <v>1105</v>
      </c>
      <c r="AB150" s="68" t="s">
        <v>89</v>
      </c>
      <c r="AC150" s="68" t="s">
        <v>53</v>
      </c>
      <c r="AD150" s="68" t="s">
        <v>56</v>
      </c>
      <c r="AE150" s="68" t="s">
        <v>68</v>
      </c>
      <c r="AF150" s="72">
        <v>0</v>
      </c>
      <c r="AG150" s="68" t="s">
        <v>42</v>
      </c>
      <c r="AH150" s="68" t="s">
        <v>54</v>
      </c>
      <c r="AI150" s="68" t="s">
        <v>56</v>
      </c>
      <c r="AJ150" s="68" t="s">
        <v>54</v>
      </c>
      <c r="AK150" s="68" t="str" cm="1">
        <f t="array" ref="AK1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0" s="69" t="s">
        <v>58</v>
      </c>
      <c r="AM150" s="69"/>
    </row>
    <row r="151" spans="1:39" hidden="1" x14ac:dyDescent="0.3">
      <c r="A151" s="68">
        <v>164</v>
      </c>
      <c r="B151" s="68" t="s">
        <v>1099</v>
      </c>
      <c r="C151" s="69">
        <v>20587</v>
      </c>
      <c r="D151" s="68" t="s">
        <v>72</v>
      </c>
      <c r="E151" s="71">
        <v>7072021164</v>
      </c>
      <c r="F151" s="68">
        <v>5674824</v>
      </c>
      <c r="G151" s="68" t="s">
        <v>42</v>
      </c>
      <c r="H151" s="68"/>
      <c r="I151" s="68"/>
      <c r="J151" s="68" t="s">
        <v>1101</v>
      </c>
      <c r="K151" s="70" t="s">
        <v>1102</v>
      </c>
      <c r="L151" s="68" t="s">
        <v>1103</v>
      </c>
      <c r="M151" s="68" t="s">
        <v>1099</v>
      </c>
      <c r="N151" s="71">
        <v>5587999888634</v>
      </c>
      <c r="O151" s="71" t="s">
        <v>47</v>
      </c>
      <c r="P151" s="71" t="s">
        <v>42</v>
      </c>
      <c r="Q151" s="68" t="s">
        <v>683</v>
      </c>
      <c r="R151" s="68" t="str" cm="1">
        <f t="array" ref="R151">_xlfn.IFS(BaseClientes[[#This Row],[tipoDeCliente]]="ADVISOR","ADVISOR",BaseClientes[[#This Row],[tipoDeCliente]]="FAMILIA","RETENCAO",BaseClientes[[#This Row],[tipoDeCliente]]="RETENCAO","RETENCAO",BaseClientes[[#This Row],[tipoDeCliente]]="NORMAL","CONSULTORIA",BaseClientes[[#This Row],[tipoDeCliente]]="HIBRIDO","CONSULTORIA")</f>
        <v>CONSULTORIA</v>
      </c>
      <c r="S151" s="68" t="s">
        <v>684</v>
      </c>
      <c r="T151" s="68" t="s">
        <v>50</v>
      </c>
      <c r="U151" s="68" t="s">
        <v>1104</v>
      </c>
      <c r="V151" s="71">
        <v>5587999888634</v>
      </c>
      <c r="W151" s="69">
        <v>44384</v>
      </c>
      <c r="X151" s="69">
        <v>44384</v>
      </c>
      <c r="Y151" s="68" t="s">
        <v>1103</v>
      </c>
      <c r="Z151" s="68" t="s">
        <v>1103</v>
      </c>
      <c r="AA151" s="68" t="s">
        <v>1099</v>
      </c>
      <c r="AB151" s="68" t="s">
        <v>3894</v>
      </c>
      <c r="AC151" s="68" t="s">
        <v>53</v>
      </c>
      <c r="AD151" s="68" t="s">
        <v>54</v>
      </c>
      <c r="AE151" s="68" t="s">
        <v>176</v>
      </c>
      <c r="AF151" s="72">
        <v>1</v>
      </c>
      <c r="AG151" s="68">
        <v>1</v>
      </c>
      <c r="AH151" s="68" t="s">
        <v>54</v>
      </c>
      <c r="AI151" s="68" t="s">
        <v>56</v>
      </c>
      <c r="AJ151" s="68" t="s">
        <v>54</v>
      </c>
      <c r="AK151" s="68" t="str" cm="1">
        <f t="array" ref="AK1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1" s="69" t="s">
        <v>69</v>
      </c>
      <c r="AM151" s="69">
        <v>44713</v>
      </c>
    </row>
    <row r="152" spans="1:39" x14ac:dyDescent="0.3">
      <c r="A152" s="68">
        <v>170</v>
      </c>
      <c r="B152" s="68" t="s">
        <v>1133</v>
      </c>
      <c r="C152" s="69">
        <v>29688</v>
      </c>
      <c r="D152" s="68" t="s">
        <v>40</v>
      </c>
      <c r="E152" s="71">
        <v>12072021170</v>
      </c>
      <c r="F152" s="68">
        <v>343672</v>
      </c>
      <c r="G152" s="68">
        <v>865354</v>
      </c>
      <c r="H152" s="68"/>
      <c r="I152" s="148" t="s">
        <v>4078</v>
      </c>
      <c r="J152" s="68" t="s">
        <v>1135</v>
      </c>
      <c r="K152" s="70" t="s">
        <v>1136</v>
      </c>
      <c r="L152" s="68" t="s">
        <v>1137</v>
      </c>
      <c r="M152" s="68" t="s">
        <v>1133</v>
      </c>
      <c r="N152" s="71">
        <v>5562984877877</v>
      </c>
      <c r="O152" s="71" t="s">
        <v>106</v>
      </c>
      <c r="P152" s="71" t="s">
        <v>42</v>
      </c>
      <c r="Q152" s="68" t="s">
        <v>66</v>
      </c>
      <c r="R152" s="68" t="str" cm="1">
        <f t="array" ref="R152">_xlfn.IFS(BaseClientes[[#This Row],[tipoDeCliente]]="ADVISOR","ADVISOR",BaseClientes[[#This Row],[tipoDeCliente]]="FAMILIA","RETENCAO",BaseClientes[[#This Row],[tipoDeCliente]]="RETENCAO","RETENCAO",BaseClientes[[#This Row],[tipoDeCliente]]="NORMAL","CONSULTORIA",BaseClientes[[#This Row],[tipoDeCliente]]="HIBRIDO","CONSULTORIA")</f>
        <v>CONSULTORIA</v>
      </c>
      <c r="S152" s="68" t="s">
        <v>2459</v>
      </c>
      <c r="T152" s="68" t="s">
        <v>605</v>
      </c>
      <c r="U152" s="68" t="s">
        <v>1138</v>
      </c>
      <c r="V152" s="71">
        <v>5562984877877</v>
      </c>
      <c r="W152" s="69">
        <v>44389</v>
      </c>
      <c r="X152" s="69">
        <v>44389</v>
      </c>
      <c r="Y152" s="68" t="s">
        <v>1137</v>
      </c>
      <c r="Z152" s="68" t="s">
        <v>1137</v>
      </c>
      <c r="AA152" s="68" t="s">
        <v>1133</v>
      </c>
      <c r="AB152" s="68" t="s">
        <v>3912</v>
      </c>
      <c r="AC152" s="68" t="s">
        <v>53</v>
      </c>
      <c r="AD152" s="68" t="s">
        <v>56</v>
      </c>
      <c r="AE152" s="68" t="s">
        <v>68</v>
      </c>
      <c r="AF152" s="72">
        <v>0.5</v>
      </c>
      <c r="AG152" s="68" t="s">
        <v>42</v>
      </c>
      <c r="AH152" s="68" t="s">
        <v>56</v>
      </c>
      <c r="AI152" s="68" t="s">
        <v>56</v>
      </c>
      <c r="AJ152" s="68" t="s">
        <v>56</v>
      </c>
      <c r="AK152" s="68" t="str" cm="1">
        <f t="array" ref="AK1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2" s="69" t="s">
        <v>58</v>
      </c>
      <c r="AM152" s="69"/>
    </row>
    <row r="153" spans="1:39" x14ac:dyDescent="0.3">
      <c r="A153" s="68">
        <v>171</v>
      </c>
      <c r="B153" s="68" t="s">
        <v>1139</v>
      </c>
      <c r="C153" s="69">
        <v>31932</v>
      </c>
      <c r="D153" s="68" t="s">
        <v>72</v>
      </c>
      <c r="E153" s="71">
        <v>12072021171</v>
      </c>
      <c r="F153" s="68">
        <v>47174</v>
      </c>
      <c r="G153" s="68" t="s">
        <v>42</v>
      </c>
      <c r="H153" s="68"/>
      <c r="I153" s="68" t="s">
        <v>1141</v>
      </c>
      <c r="J153" s="68" t="s">
        <v>1142</v>
      </c>
      <c r="K153" s="70" t="s">
        <v>1143</v>
      </c>
      <c r="L153" s="68" t="s">
        <v>1141</v>
      </c>
      <c r="M153" s="68" t="s">
        <v>1133</v>
      </c>
      <c r="N153" s="71">
        <v>5562984877877</v>
      </c>
      <c r="O153" s="71" t="s">
        <v>42</v>
      </c>
      <c r="P153" s="71" t="s">
        <v>42</v>
      </c>
      <c r="Q153" s="68" t="s">
        <v>66</v>
      </c>
      <c r="R153" s="68" t="str" cm="1">
        <f t="array" ref="R153">_xlfn.IFS(BaseClientes[[#This Row],[tipoDeCliente]]="ADVISOR","ADVISOR",BaseClientes[[#This Row],[tipoDeCliente]]="FAMILIA","RETENCAO",BaseClientes[[#This Row],[tipoDeCliente]]="RETENCAO","RETENCAO",BaseClientes[[#This Row],[tipoDeCliente]]="NORMAL","CONSULTORIA",BaseClientes[[#This Row],[tipoDeCliente]]="HIBRIDO","CONSULTORIA")</f>
        <v>CONSULTORIA</v>
      </c>
      <c r="S153" s="68" t="s">
        <v>2459</v>
      </c>
      <c r="T153" s="68" t="s">
        <v>605</v>
      </c>
      <c r="U153" s="68" t="s">
        <v>1138</v>
      </c>
      <c r="V153" s="71">
        <v>5562996863457</v>
      </c>
      <c r="W153" s="69">
        <v>44389</v>
      </c>
      <c r="X153" s="69">
        <v>44389</v>
      </c>
      <c r="Y153" s="68" t="s">
        <v>1137</v>
      </c>
      <c r="Z153" s="68" t="s">
        <v>1141</v>
      </c>
      <c r="AA153" s="68" t="s">
        <v>1139</v>
      </c>
      <c r="AB153" s="68" t="s">
        <v>3912</v>
      </c>
      <c r="AC153" s="68" t="s">
        <v>53</v>
      </c>
      <c r="AD153" s="68" t="s">
        <v>54</v>
      </c>
      <c r="AE153" s="68" t="s">
        <v>68</v>
      </c>
      <c r="AF153" s="72">
        <v>0.5</v>
      </c>
      <c r="AG153" s="68" t="s">
        <v>42</v>
      </c>
      <c r="AH153" s="68" t="s">
        <v>54</v>
      </c>
      <c r="AI153" s="68" t="s">
        <v>56</v>
      </c>
      <c r="AJ153" s="68" t="s">
        <v>56</v>
      </c>
      <c r="AK153" s="68" t="str" cm="1">
        <f t="array" ref="AK1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3" s="69" t="s">
        <v>58</v>
      </c>
      <c r="AM153" s="69"/>
    </row>
    <row r="154" spans="1:39" hidden="1" x14ac:dyDescent="0.3">
      <c r="A154" s="68">
        <v>168</v>
      </c>
      <c r="B154" s="68" t="s">
        <v>1121</v>
      </c>
      <c r="C154" s="69">
        <v>20715</v>
      </c>
      <c r="D154" s="68" t="s">
        <v>40</v>
      </c>
      <c r="E154" s="71">
        <v>19072021168</v>
      </c>
      <c r="F154" s="68">
        <v>2867858</v>
      </c>
      <c r="G154" s="68" t="s">
        <v>42</v>
      </c>
      <c r="H154" s="68"/>
      <c r="I154" s="68"/>
      <c r="J154" s="68" t="s">
        <v>1123</v>
      </c>
      <c r="K154" s="70" t="s">
        <v>1124</v>
      </c>
      <c r="L154" s="68" t="s">
        <v>4081</v>
      </c>
      <c r="M154" s="68" t="s">
        <v>1121</v>
      </c>
      <c r="N154" s="71">
        <v>5562984877877</v>
      </c>
      <c r="O154" s="71" t="s">
        <v>42</v>
      </c>
      <c r="P154" s="71" t="s">
        <v>42</v>
      </c>
      <c r="Q154" s="68" t="s">
        <v>66</v>
      </c>
      <c r="R154" s="68" t="str" cm="1">
        <f t="array" ref="R154">_xlfn.IFS(BaseClientes[[#This Row],[tipoDeCliente]]="ADVISOR","ADVISOR",BaseClientes[[#This Row],[tipoDeCliente]]="FAMILIA","RETENCAO",BaseClientes[[#This Row],[tipoDeCliente]]="RETENCAO","RETENCAO",BaseClientes[[#This Row],[tipoDeCliente]]="NORMAL","CONSULTORIA",BaseClientes[[#This Row],[tipoDeCliente]]="HIBRIDO","CONSULTORIA")</f>
        <v>CONSULTORIA</v>
      </c>
      <c r="S154" s="68" t="s">
        <v>2459</v>
      </c>
      <c r="T154" s="68" t="s">
        <v>605</v>
      </c>
      <c r="U154" s="68" t="s">
        <v>1126</v>
      </c>
      <c r="V154" s="71">
        <v>5562984877877</v>
      </c>
      <c r="W154" s="69">
        <v>44396</v>
      </c>
      <c r="X154" s="69">
        <v>44396</v>
      </c>
      <c r="Y154" s="68" t="s">
        <v>4081</v>
      </c>
      <c r="Z154" s="68" t="s">
        <v>4081</v>
      </c>
      <c r="AA154" s="68" t="s">
        <v>1121</v>
      </c>
      <c r="AB154" s="68" t="s">
        <v>3920</v>
      </c>
      <c r="AC154" s="68" t="s">
        <v>53</v>
      </c>
      <c r="AD154" s="68" t="s">
        <v>56</v>
      </c>
      <c r="AE154" s="68" t="s">
        <v>176</v>
      </c>
      <c r="AF154" s="72">
        <v>0</v>
      </c>
      <c r="AG154" s="68" t="s">
        <v>42</v>
      </c>
      <c r="AH154" s="68" t="s">
        <v>54</v>
      </c>
      <c r="AI154" s="68" t="s">
        <v>56</v>
      </c>
      <c r="AJ154" s="68" t="s">
        <v>54</v>
      </c>
      <c r="AK154" s="68" t="str" cm="1">
        <f t="array" ref="AK1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4" s="69" t="s">
        <v>69</v>
      </c>
      <c r="AM154" s="69">
        <v>44616</v>
      </c>
    </row>
    <row r="155" spans="1:39" x14ac:dyDescent="0.3">
      <c r="A155" s="68">
        <v>173</v>
      </c>
      <c r="B155" s="68" t="s">
        <v>1149</v>
      </c>
      <c r="C155" s="69">
        <v>39260</v>
      </c>
      <c r="D155" s="68" t="s">
        <v>72</v>
      </c>
      <c r="E155" s="71">
        <v>19072021173</v>
      </c>
      <c r="F155" s="68">
        <v>2508931</v>
      </c>
      <c r="G155" s="68" t="s">
        <v>42</v>
      </c>
      <c r="H155" s="68"/>
      <c r="I155" s="68" t="s">
        <v>8069</v>
      </c>
      <c r="J155" s="68" t="s">
        <v>1151</v>
      </c>
      <c r="K155" s="70" t="s">
        <v>1152</v>
      </c>
      <c r="L155" s="68" t="s">
        <v>8070</v>
      </c>
      <c r="M155" s="68" t="s">
        <v>1154</v>
      </c>
      <c r="N155" s="71">
        <v>5562999800856</v>
      </c>
      <c r="O155" s="71" t="s">
        <v>65</v>
      </c>
      <c r="P155" s="71" t="s">
        <v>42</v>
      </c>
      <c r="Q155" s="68" t="s">
        <v>66</v>
      </c>
      <c r="R155" s="68" t="str" cm="1">
        <f t="array" ref="R155">_xlfn.IFS(BaseClientes[[#This Row],[tipoDeCliente]]="ADVISOR","ADVISOR",BaseClientes[[#This Row],[tipoDeCliente]]="FAMILIA","RETENCAO",BaseClientes[[#This Row],[tipoDeCliente]]="RETENCAO","RETENCAO",BaseClientes[[#This Row],[tipoDeCliente]]="NORMAL","CONSULTORIA",BaseClientes[[#This Row],[tipoDeCliente]]="HIBRIDO","CONSULTORIA")</f>
        <v>CONSULTORIA</v>
      </c>
      <c r="S155" s="68" t="s">
        <v>2459</v>
      </c>
      <c r="T155" s="68" t="s">
        <v>605</v>
      </c>
      <c r="U155" s="68" t="s">
        <v>1155</v>
      </c>
      <c r="V155" s="71">
        <v>5562999800856</v>
      </c>
      <c r="W155" s="69">
        <v>44396</v>
      </c>
      <c r="X155" s="69">
        <v>44396</v>
      </c>
      <c r="Y155" s="68" t="s">
        <v>1153</v>
      </c>
      <c r="Z155" s="68" t="s">
        <v>1153</v>
      </c>
      <c r="AA155" s="68" t="s">
        <v>1154</v>
      </c>
      <c r="AB155" s="68" t="s">
        <v>151</v>
      </c>
      <c r="AC155" s="68" t="s">
        <v>140</v>
      </c>
      <c r="AD155" s="68" t="s">
        <v>56</v>
      </c>
      <c r="AE155" s="68" t="s">
        <v>176</v>
      </c>
      <c r="AF155" s="72">
        <v>1</v>
      </c>
      <c r="AG155" s="68">
        <v>1</v>
      </c>
      <c r="AH155" s="68" t="s">
        <v>54</v>
      </c>
      <c r="AI155" s="68" t="s">
        <v>56</v>
      </c>
      <c r="AJ155" s="68" t="s">
        <v>56</v>
      </c>
      <c r="AK155" s="68" t="str" cm="1">
        <f t="array" ref="AK1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5" s="69" t="s">
        <v>58</v>
      </c>
      <c r="AM155" s="69"/>
    </row>
    <row r="156" spans="1:39" x14ac:dyDescent="0.3">
      <c r="A156" s="68">
        <v>174</v>
      </c>
      <c r="B156" s="68" t="s">
        <v>1154</v>
      </c>
      <c r="C156" s="69">
        <v>23453</v>
      </c>
      <c r="D156" s="68" t="s">
        <v>72</v>
      </c>
      <c r="E156" s="71">
        <v>19072021174</v>
      </c>
      <c r="F156" s="68">
        <v>592846</v>
      </c>
      <c r="G156" s="68" t="s">
        <v>42</v>
      </c>
      <c r="H156" s="68"/>
      <c r="I156" s="68" t="s">
        <v>1157</v>
      </c>
      <c r="J156" s="68" t="s">
        <v>1158</v>
      </c>
      <c r="K156" s="70" t="s">
        <v>1152</v>
      </c>
      <c r="L156" s="68" t="s">
        <v>1153</v>
      </c>
      <c r="M156" s="68" t="s">
        <v>1154</v>
      </c>
      <c r="N156" s="71">
        <v>5562999800856</v>
      </c>
      <c r="O156" s="71" t="s">
        <v>106</v>
      </c>
      <c r="P156" s="71" t="s">
        <v>42</v>
      </c>
      <c r="Q156" s="68" t="s">
        <v>66</v>
      </c>
      <c r="R156" s="68" t="str" cm="1">
        <f t="array" ref="R156">_xlfn.IFS(BaseClientes[[#This Row],[tipoDeCliente]]="ADVISOR","ADVISOR",BaseClientes[[#This Row],[tipoDeCliente]]="FAMILIA","RETENCAO",BaseClientes[[#This Row],[tipoDeCliente]]="RETENCAO","RETENCAO",BaseClientes[[#This Row],[tipoDeCliente]]="NORMAL","CONSULTORIA",BaseClientes[[#This Row],[tipoDeCliente]]="HIBRIDO","CONSULTORIA")</f>
        <v>CONSULTORIA</v>
      </c>
      <c r="S156" s="68" t="s">
        <v>2459</v>
      </c>
      <c r="T156" s="68" t="s">
        <v>605</v>
      </c>
      <c r="U156" s="68" t="s">
        <v>1155</v>
      </c>
      <c r="V156" s="71">
        <v>5562999800856</v>
      </c>
      <c r="W156" s="69">
        <v>44396</v>
      </c>
      <c r="X156" s="69">
        <v>44396</v>
      </c>
      <c r="Y156" s="68" t="s">
        <v>1153</v>
      </c>
      <c r="Z156" s="68" t="s">
        <v>1153</v>
      </c>
      <c r="AA156" s="68" t="s">
        <v>1154</v>
      </c>
      <c r="AB156" s="68" t="s">
        <v>4064</v>
      </c>
      <c r="AC156" s="68" t="s">
        <v>53</v>
      </c>
      <c r="AD156" s="68" t="s">
        <v>54</v>
      </c>
      <c r="AE156" s="68" t="s">
        <v>176</v>
      </c>
      <c r="AF156" s="72">
        <v>1</v>
      </c>
      <c r="AG156" s="68">
        <v>1</v>
      </c>
      <c r="AH156" s="68" t="s">
        <v>54</v>
      </c>
      <c r="AI156" s="68" t="s">
        <v>56</v>
      </c>
      <c r="AJ156" s="68" t="s">
        <v>54</v>
      </c>
      <c r="AK156" s="68" t="str" cm="1">
        <f t="array" ref="AK1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6" s="69" t="s">
        <v>58</v>
      </c>
      <c r="AM156" s="69"/>
    </row>
    <row r="157" spans="1:39" x14ac:dyDescent="0.3">
      <c r="A157" s="68">
        <v>166</v>
      </c>
      <c r="B157" s="68" t="s">
        <v>1111</v>
      </c>
      <c r="C157" s="69">
        <v>24323</v>
      </c>
      <c r="D157" s="68" t="s">
        <v>40</v>
      </c>
      <c r="E157" s="71">
        <v>22072021166</v>
      </c>
      <c r="F157" s="68">
        <v>5946800</v>
      </c>
      <c r="G157" s="68" t="s">
        <v>42</v>
      </c>
      <c r="H157" s="68"/>
      <c r="I157" s="68" t="s">
        <v>1113</v>
      </c>
      <c r="J157" s="68" t="s">
        <v>1114</v>
      </c>
      <c r="K157" s="105" t="s">
        <v>1115</v>
      </c>
      <c r="L157" s="68" t="s">
        <v>8071</v>
      </c>
      <c r="M157" s="68" t="s">
        <v>1111</v>
      </c>
      <c r="N157" s="71">
        <v>5575999105847</v>
      </c>
      <c r="O157" s="71" t="s">
        <v>47</v>
      </c>
      <c r="P157" s="71" t="s">
        <v>42</v>
      </c>
      <c r="Q157" s="68" t="s">
        <v>66</v>
      </c>
      <c r="R157" s="68" t="str" cm="1">
        <f t="array" ref="R157">_xlfn.IFS(BaseClientes[[#This Row],[tipoDeCliente]]="ADVISOR","ADVISOR",BaseClientes[[#This Row],[tipoDeCliente]]="FAMILIA","RETENCAO",BaseClientes[[#This Row],[tipoDeCliente]]="RETENCAO","RETENCAO",BaseClientes[[#This Row],[tipoDeCliente]]="NORMAL","CONSULTORIA",BaseClientes[[#This Row],[tipoDeCliente]]="HIBRIDO","CONSULTORIA")</f>
        <v>CONSULTORIA</v>
      </c>
      <c r="S157" s="68" t="s">
        <v>936</v>
      </c>
      <c r="T157" s="68" t="s">
        <v>296</v>
      </c>
      <c r="U157" s="68" t="s">
        <v>937</v>
      </c>
      <c r="V157" s="71">
        <v>5575999105847</v>
      </c>
      <c r="W157" s="69">
        <v>44399</v>
      </c>
      <c r="X157" s="69">
        <v>44399</v>
      </c>
      <c r="Y157" s="68" t="s">
        <v>1116</v>
      </c>
      <c r="Z157" s="68" t="s">
        <v>1116</v>
      </c>
      <c r="AA157" s="68" t="s">
        <v>1111</v>
      </c>
      <c r="AB157" s="68" t="s">
        <v>3912</v>
      </c>
      <c r="AC157" s="68" t="s">
        <v>140</v>
      </c>
      <c r="AD157" s="68" t="s">
        <v>54</v>
      </c>
      <c r="AE157" s="68" t="s">
        <v>176</v>
      </c>
      <c r="AF157" s="72">
        <v>1</v>
      </c>
      <c r="AG157" s="68">
        <v>1</v>
      </c>
      <c r="AH157" s="68" t="s">
        <v>54</v>
      </c>
      <c r="AI157" s="68" t="s">
        <v>56</v>
      </c>
      <c r="AJ157" s="68" t="s">
        <v>54</v>
      </c>
      <c r="AK157" s="68" t="str" cm="1">
        <f t="array" ref="AK1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7" s="69" t="s">
        <v>58</v>
      </c>
      <c r="AM157" s="69"/>
    </row>
    <row r="158" spans="1:39" hidden="1" x14ac:dyDescent="0.3">
      <c r="A158" s="68">
        <v>176</v>
      </c>
      <c r="B158" s="68" t="s">
        <v>1166</v>
      </c>
      <c r="C158" s="69">
        <v>23298</v>
      </c>
      <c r="D158" s="68" t="s">
        <v>40</v>
      </c>
      <c r="E158" s="71">
        <v>15082021176</v>
      </c>
      <c r="F158" s="68">
        <v>4870378</v>
      </c>
      <c r="G158" s="68" t="s">
        <v>42</v>
      </c>
      <c r="H158" s="68"/>
      <c r="I158" s="68"/>
      <c r="J158" s="68" t="s">
        <v>1168</v>
      </c>
      <c r="K158" s="70" t="s">
        <v>1169</v>
      </c>
      <c r="L158" s="68" t="s">
        <v>1170</v>
      </c>
      <c r="M158" s="68" t="s">
        <v>1166</v>
      </c>
      <c r="N158" s="71">
        <v>5581991087233</v>
      </c>
      <c r="O158" s="71" t="s">
        <v>106</v>
      </c>
      <c r="P158" s="71" t="s">
        <v>42</v>
      </c>
      <c r="Q158" s="68" t="s">
        <v>264</v>
      </c>
      <c r="R158" s="68" t="str" cm="1">
        <f t="array" ref="R158">_xlfn.IFS(BaseClientes[[#This Row],[tipoDeCliente]]="ADVISOR","ADVISOR",BaseClientes[[#This Row],[tipoDeCliente]]="FAMILIA","RETENCAO",BaseClientes[[#This Row],[tipoDeCliente]]="RETENCAO","RETENCAO",BaseClientes[[#This Row],[tipoDeCliente]]="NORMAL","CONSULTORIA",BaseClientes[[#This Row],[tipoDeCliente]]="HIBRIDO","CONSULTORIA")</f>
        <v>CONSULTORIA</v>
      </c>
      <c r="S158" s="68" t="s">
        <v>49</v>
      </c>
      <c r="T158" s="68" t="s">
        <v>50</v>
      </c>
      <c r="U158" s="68" t="s">
        <v>1171</v>
      </c>
      <c r="V158" s="71">
        <v>5581991087233</v>
      </c>
      <c r="W158" s="69">
        <v>44423</v>
      </c>
      <c r="X158" s="69">
        <v>44423</v>
      </c>
      <c r="Y158" s="68" t="s">
        <v>1170</v>
      </c>
      <c r="Z158" s="68" t="s">
        <v>1170</v>
      </c>
      <c r="AA158" s="68" t="s">
        <v>1166</v>
      </c>
      <c r="AB158" s="68" t="s">
        <v>3899</v>
      </c>
      <c r="AC158" s="68" t="s">
        <v>53</v>
      </c>
      <c r="AD158" s="68" t="s">
        <v>56</v>
      </c>
      <c r="AE158" s="68" t="s">
        <v>68</v>
      </c>
      <c r="AF158" s="72">
        <v>0</v>
      </c>
      <c r="AG158" s="68" t="s">
        <v>42</v>
      </c>
      <c r="AH158" s="68" t="s">
        <v>56</v>
      </c>
      <c r="AI158" s="68" t="s">
        <v>56</v>
      </c>
      <c r="AJ158" s="68" t="s">
        <v>56</v>
      </c>
      <c r="AK158" s="68" t="str" cm="1">
        <f t="array" ref="AK1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8" s="69" t="s">
        <v>69</v>
      </c>
      <c r="AM158" s="69">
        <v>45120</v>
      </c>
    </row>
    <row r="159" spans="1:39" hidden="1" x14ac:dyDescent="0.3">
      <c r="A159" s="68">
        <v>169</v>
      </c>
      <c r="B159" s="68" t="s">
        <v>1127</v>
      </c>
      <c r="C159" s="69">
        <v>31963</v>
      </c>
      <c r="D159" s="68" t="s">
        <v>40</v>
      </c>
      <c r="E159" s="71">
        <v>17082021169</v>
      </c>
      <c r="F159" s="68">
        <v>302971</v>
      </c>
      <c r="G159" s="68" t="s">
        <v>42</v>
      </c>
      <c r="H159" s="68"/>
      <c r="I159" s="68" t="s">
        <v>1129</v>
      </c>
      <c r="J159" s="68" t="s">
        <v>1130</v>
      </c>
      <c r="K159" s="70" t="s">
        <v>1131</v>
      </c>
      <c r="L159" s="68" t="s">
        <v>1132</v>
      </c>
      <c r="M159" s="68" t="s">
        <v>1127</v>
      </c>
      <c r="N159" s="71">
        <v>5581981813605</v>
      </c>
      <c r="O159" s="71" t="s">
        <v>47</v>
      </c>
      <c r="P159" s="71" t="s">
        <v>42</v>
      </c>
      <c r="Q159" s="68" t="s">
        <v>66</v>
      </c>
      <c r="R159" s="68" t="str" cm="1">
        <f t="array" ref="R159">_xlfn.IFS(BaseClientes[[#This Row],[tipoDeCliente]]="ADVISOR","ADVISOR",BaseClientes[[#This Row],[tipoDeCliente]]="FAMILIA","RETENCAO",BaseClientes[[#This Row],[tipoDeCliente]]="RETENCAO","RETENCAO",BaseClientes[[#This Row],[tipoDeCliente]]="NORMAL","CONSULTORIA",BaseClientes[[#This Row],[tipoDeCliente]]="HIBRIDO","CONSULTORIA")</f>
        <v>CONSULTORIA</v>
      </c>
      <c r="S159" s="68" t="s">
        <v>49</v>
      </c>
      <c r="T159" s="68" t="s">
        <v>50</v>
      </c>
      <c r="U159" s="68" t="s">
        <v>553</v>
      </c>
      <c r="V159" s="71">
        <v>5581981813605</v>
      </c>
      <c r="W159" s="69">
        <v>44425</v>
      </c>
      <c r="X159" s="69">
        <v>44425</v>
      </c>
      <c r="Y159" s="68" t="s">
        <v>1132</v>
      </c>
      <c r="Z159" s="68" t="s">
        <v>1132</v>
      </c>
      <c r="AA159" s="68" t="s">
        <v>1127</v>
      </c>
      <c r="AB159" s="68" t="s">
        <v>3894</v>
      </c>
      <c r="AC159" s="68" t="s">
        <v>140</v>
      </c>
      <c r="AD159" s="68" t="s">
        <v>56</v>
      </c>
      <c r="AE159" s="68" t="s">
        <v>176</v>
      </c>
      <c r="AF159" s="72">
        <v>1</v>
      </c>
      <c r="AG159" s="68">
        <v>1</v>
      </c>
      <c r="AH159" s="68" t="s">
        <v>54</v>
      </c>
      <c r="AI159" s="68" t="s">
        <v>56</v>
      </c>
      <c r="AJ159" s="68" t="s">
        <v>54</v>
      </c>
      <c r="AK159" s="68" t="str" cm="1">
        <f t="array" ref="AK1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59" s="69" t="s">
        <v>69</v>
      </c>
      <c r="AM159" s="69">
        <v>44732</v>
      </c>
    </row>
    <row r="160" spans="1:39" x14ac:dyDescent="0.3">
      <c r="A160" s="68">
        <v>175</v>
      </c>
      <c r="B160" s="68" t="s">
        <v>3079</v>
      </c>
      <c r="C160" s="69">
        <v>26601</v>
      </c>
      <c r="D160" s="68" t="s">
        <v>72</v>
      </c>
      <c r="E160" s="71">
        <v>18082021175</v>
      </c>
      <c r="F160" s="68">
        <v>45732</v>
      </c>
      <c r="G160" s="68" t="s">
        <v>42</v>
      </c>
      <c r="H160" s="68"/>
      <c r="I160" s="68" t="s">
        <v>1161</v>
      </c>
      <c r="J160" s="68" t="s">
        <v>1162</v>
      </c>
      <c r="K160" s="70" t="s">
        <v>1163</v>
      </c>
      <c r="L160" s="68" t="s">
        <v>1164</v>
      </c>
      <c r="M160" s="68" t="s">
        <v>3079</v>
      </c>
      <c r="N160" s="71">
        <v>5562981153905</v>
      </c>
      <c r="O160" s="71" t="s">
        <v>106</v>
      </c>
      <c r="P160" s="71" t="s">
        <v>42</v>
      </c>
      <c r="Q160" s="68" t="s">
        <v>66</v>
      </c>
      <c r="R160" s="68" t="str" cm="1">
        <f t="array" ref="R160">_xlfn.IFS(BaseClientes[[#This Row],[tipoDeCliente]]="ADVISOR","ADVISOR",BaseClientes[[#This Row],[tipoDeCliente]]="FAMILIA","RETENCAO",BaseClientes[[#This Row],[tipoDeCliente]]="RETENCAO","RETENCAO",BaseClientes[[#This Row],[tipoDeCliente]]="NORMAL","CONSULTORIA",BaseClientes[[#This Row],[tipoDeCliente]]="HIBRIDO","CONSULTORIA")</f>
        <v>CONSULTORIA</v>
      </c>
      <c r="S160" s="68" t="s">
        <v>2459</v>
      </c>
      <c r="T160" s="68" t="s">
        <v>605</v>
      </c>
      <c r="U160" s="68" t="s">
        <v>1165</v>
      </c>
      <c r="V160" s="71">
        <v>5562981153905</v>
      </c>
      <c r="W160" s="69">
        <v>44426</v>
      </c>
      <c r="X160" s="69">
        <v>44426</v>
      </c>
      <c r="Y160" s="68" t="s">
        <v>1164</v>
      </c>
      <c r="Z160" s="68" t="s">
        <v>1164</v>
      </c>
      <c r="AA160" s="68" t="s">
        <v>3079</v>
      </c>
      <c r="AB160" s="68" t="s">
        <v>3893</v>
      </c>
      <c r="AC160" s="68" t="s">
        <v>53</v>
      </c>
      <c r="AD160" s="68" t="s">
        <v>54</v>
      </c>
      <c r="AE160" s="68" t="s">
        <v>383</v>
      </c>
      <c r="AF160" s="72">
        <v>0</v>
      </c>
      <c r="AG160" s="68" t="s">
        <v>187</v>
      </c>
      <c r="AH160" s="68" t="s">
        <v>54</v>
      </c>
      <c r="AI160" s="68" t="s">
        <v>56</v>
      </c>
      <c r="AJ160" s="68" t="s">
        <v>54</v>
      </c>
      <c r="AK160" s="68" t="str" cm="1">
        <f t="array" ref="AK1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0" s="69" t="s">
        <v>58</v>
      </c>
      <c r="AM160" s="69"/>
    </row>
    <row r="161" spans="1:39" x14ac:dyDescent="0.3">
      <c r="A161" s="68">
        <v>179</v>
      </c>
      <c r="B161" s="68" t="s">
        <v>1187</v>
      </c>
      <c r="C161" s="69">
        <v>19233</v>
      </c>
      <c r="D161" s="68" t="s">
        <v>72</v>
      </c>
      <c r="E161" s="71">
        <v>23082021179</v>
      </c>
      <c r="F161" s="68">
        <v>6426480</v>
      </c>
      <c r="G161" s="68" t="s">
        <v>42</v>
      </c>
      <c r="H161" s="68"/>
      <c r="I161" s="68" t="s">
        <v>1189</v>
      </c>
      <c r="J161" s="68" t="s">
        <v>1190</v>
      </c>
      <c r="K161" s="70" t="s">
        <v>1191</v>
      </c>
      <c r="L161" s="68" t="s">
        <v>1192</v>
      </c>
      <c r="M161" s="68" t="s">
        <v>1187</v>
      </c>
      <c r="N161" s="71">
        <v>5581988225654</v>
      </c>
      <c r="O161" s="71" t="s">
        <v>65</v>
      </c>
      <c r="P161" s="71" t="s">
        <v>42</v>
      </c>
      <c r="Q161" s="68" t="s">
        <v>66</v>
      </c>
      <c r="R161" s="68" t="str" cm="1">
        <f t="array" ref="R161">_xlfn.IFS(BaseClientes[[#This Row],[tipoDeCliente]]="ADVISOR","ADVISOR",BaseClientes[[#This Row],[tipoDeCliente]]="FAMILIA","RETENCAO",BaseClientes[[#This Row],[tipoDeCliente]]="RETENCAO","RETENCAO",BaseClientes[[#This Row],[tipoDeCliente]]="NORMAL","CONSULTORIA",BaseClientes[[#This Row],[tipoDeCliente]]="HIBRIDO","CONSULTORIA")</f>
        <v>CONSULTORIA</v>
      </c>
      <c r="S161" s="68" t="s">
        <v>49</v>
      </c>
      <c r="T161" s="68" t="s">
        <v>50</v>
      </c>
      <c r="U161" s="68" t="s">
        <v>1193</v>
      </c>
      <c r="V161" s="71">
        <v>5581988225654</v>
      </c>
      <c r="W161" s="69">
        <v>44431</v>
      </c>
      <c r="X161" s="69">
        <v>44431</v>
      </c>
      <c r="Y161" s="68" t="s">
        <v>1192</v>
      </c>
      <c r="Z161" s="68" t="s">
        <v>1192</v>
      </c>
      <c r="AA161" s="68" t="s">
        <v>1187</v>
      </c>
      <c r="AB161" s="68" t="s">
        <v>4092</v>
      </c>
      <c r="AC161" s="68" t="s">
        <v>53</v>
      </c>
      <c r="AD161" s="68" t="s">
        <v>56</v>
      </c>
      <c r="AE161" s="68" t="s">
        <v>176</v>
      </c>
      <c r="AF161" s="72">
        <v>1</v>
      </c>
      <c r="AG161" s="68" t="s">
        <v>187</v>
      </c>
      <c r="AH161" s="68" t="s">
        <v>54</v>
      </c>
      <c r="AI161" s="68" t="s">
        <v>56</v>
      </c>
      <c r="AJ161" s="68" t="s">
        <v>54</v>
      </c>
      <c r="AK161" s="68" t="str" cm="1">
        <f t="array" ref="AK1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1" s="69" t="s">
        <v>58</v>
      </c>
      <c r="AM161" s="69"/>
    </row>
    <row r="162" spans="1:39" x14ac:dyDescent="0.3">
      <c r="A162" s="68">
        <v>180</v>
      </c>
      <c r="B162" s="68" t="s">
        <v>1194</v>
      </c>
      <c r="C162" s="69">
        <v>31704</v>
      </c>
      <c r="D162" s="68" t="s">
        <v>40</v>
      </c>
      <c r="E162" s="71">
        <v>23082021180</v>
      </c>
      <c r="F162" s="68">
        <v>213624</v>
      </c>
      <c r="G162" s="68" t="s">
        <v>42</v>
      </c>
      <c r="H162" s="68"/>
      <c r="I162" s="68" t="s">
        <v>1196</v>
      </c>
      <c r="J162" s="68" t="s">
        <v>1197</v>
      </c>
      <c r="K162" s="70" t="s">
        <v>1198</v>
      </c>
      <c r="L162" s="68" t="s">
        <v>1199</v>
      </c>
      <c r="M162" s="68" t="s">
        <v>1194</v>
      </c>
      <c r="N162" s="71">
        <v>5521993955397</v>
      </c>
      <c r="O162" s="71" t="s">
        <v>65</v>
      </c>
      <c r="P162" s="71" t="s">
        <v>42</v>
      </c>
      <c r="Q162" s="68" t="s">
        <v>66</v>
      </c>
      <c r="R162" s="68" t="str" cm="1">
        <f t="array" ref="R162">_xlfn.IFS(BaseClientes[[#This Row],[tipoDeCliente]]="ADVISOR","ADVISOR",BaseClientes[[#This Row],[tipoDeCliente]]="FAMILIA","RETENCAO",BaseClientes[[#This Row],[tipoDeCliente]]="RETENCAO","RETENCAO",BaseClientes[[#This Row],[tipoDeCliente]]="NORMAL","CONSULTORIA",BaseClientes[[#This Row],[tipoDeCliente]]="HIBRIDO","CONSULTORIA")</f>
        <v>RETENCAO</v>
      </c>
      <c r="S162" s="68" t="s">
        <v>2799</v>
      </c>
      <c r="T162" s="68" t="s">
        <v>185</v>
      </c>
      <c r="U162" s="68" t="s">
        <v>1200</v>
      </c>
      <c r="V162" s="71">
        <v>5521993955397</v>
      </c>
      <c r="W162" s="69">
        <v>44431</v>
      </c>
      <c r="X162" s="69">
        <v>44431</v>
      </c>
      <c r="Y162" s="68" t="s">
        <v>1199</v>
      </c>
      <c r="Z162" s="68" t="s">
        <v>1199</v>
      </c>
      <c r="AA162" s="68" t="s">
        <v>1194</v>
      </c>
      <c r="AB162" s="68" t="s">
        <v>4094</v>
      </c>
      <c r="AC162" s="68" t="s">
        <v>53</v>
      </c>
      <c r="AD162" s="68" t="s">
        <v>54</v>
      </c>
      <c r="AE162" s="68" t="s">
        <v>68</v>
      </c>
      <c r="AF162" s="72">
        <v>0</v>
      </c>
      <c r="AG162" s="68" t="s">
        <v>42</v>
      </c>
      <c r="AH162" s="68" t="s">
        <v>54</v>
      </c>
      <c r="AI162" s="68" t="s">
        <v>56</v>
      </c>
      <c r="AJ162" s="68" t="s">
        <v>54</v>
      </c>
      <c r="AK162" s="68" t="str" cm="1">
        <f t="array" ref="AK1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2" s="69" t="s">
        <v>58</v>
      </c>
      <c r="AM162" s="69"/>
    </row>
    <row r="163" spans="1:39" x14ac:dyDescent="0.3">
      <c r="A163" s="68">
        <v>183</v>
      </c>
      <c r="B163" s="68" t="s">
        <v>1215</v>
      </c>
      <c r="C163" s="69">
        <v>32464</v>
      </c>
      <c r="D163" s="68" t="s">
        <v>72</v>
      </c>
      <c r="E163" s="71">
        <v>27082021183</v>
      </c>
      <c r="F163" s="68">
        <v>444234</v>
      </c>
      <c r="G163" s="68">
        <v>1979776</v>
      </c>
      <c r="H163" s="68"/>
      <c r="I163" s="68" t="s">
        <v>1218</v>
      </c>
      <c r="J163" s="68" t="s">
        <v>1219</v>
      </c>
      <c r="K163" s="70" t="s">
        <v>1220</v>
      </c>
      <c r="L163" s="68" t="s">
        <v>1221</v>
      </c>
      <c r="M163" s="68" t="s">
        <v>1222</v>
      </c>
      <c r="N163" s="71">
        <v>5581999047299</v>
      </c>
      <c r="O163" s="71" t="s">
        <v>65</v>
      </c>
      <c r="P163" s="71" t="s">
        <v>106</v>
      </c>
      <c r="Q163" s="68" t="s">
        <v>66</v>
      </c>
      <c r="R163" s="68" t="str" cm="1">
        <f t="array" ref="R163">_xlfn.IFS(BaseClientes[[#This Row],[tipoDeCliente]]="ADVISOR","ADVISOR",BaseClientes[[#This Row],[tipoDeCliente]]="FAMILIA","RETENCAO",BaseClientes[[#This Row],[tipoDeCliente]]="RETENCAO","RETENCAO",BaseClientes[[#This Row],[tipoDeCliente]]="NORMAL","CONSULTORIA",BaseClientes[[#This Row],[tipoDeCliente]]="HIBRIDO","CONSULTORIA")</f>
        <v>CONSULTORIA</v>
      </c>
      <c r="S163" s="68" t="s">
        <v>49</v>
      </c>
      <c r="T163" s="68" t="s">
        <v>50</v>
      </c>
      <c r="U163" s="68" t="s">
        <v>1223</v>
      </c>
      <c r="V163" s="71">
        <v>5581982207299</v>
      </c>
      <c r="W163" s="69">
        <v>44435</v>
      </c>
      <c r="X163" s="69">
        <v>44435</v>
      </c>
      <c r="Y163" s="68" t="s">
        <v>1221</v>
      </c>
      <c r="Z163" s="68" t="s">
        <v>1221</v>
      </c>
      <c r="AA163" s="68" t="s">
        <v>1222</v>
      </c>
      <c r="AB163" s="68" t="s">
        <v>3893</v>
      </c>
      <c r="AC163" s="68" t="s">
        <v>53</v>
      </c>
      <c r="AD163" s="68" t="s">
        <v>54</v>
      </c>
      <c r="AE163" s="68" t="s">
        <v>176</v>
      </c>
      <c r="AF163" s="72">
        <v>1</v>
      </c>
      <c r="AG163" s="68">
        <v>1</v>
      </c>
      <c r="AH163" s="68" t="s">
        <v>54</v>
      </c>
      <c r="AI163" s="68" t="s">
        <v>54</v>
      </c>
      <c r="AJ163" s="68" t="s">
        <v>54</v>
      </c>
      <c r="AK163" s="68" t="str" cm="1">
        <f t="array" ref="AK1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3" s="69" t="s">
        <v>58</v>
      </c>
      <c r="AM163" s="69"/>
    </row>
    <row r="164" spans="1:39" x14ac:dyDescent="0.3">
      <c r="A164" s="68">
        <v>184</v>
      </c>
      <c r="B164" s="68" t="s">
        <v>1222</v>
      </c>
      <c r="C164" s="69">
        <v>31043</v>
      </c>
      <c r="D164" s="68" t="s">
        <v>40</v>
      </c>
      <c r="E164" s="71">
        <v>27082021184</v>
      </c>
      <c r="F164" s="68">
        <v>409775</v>
      </c>
      <c r="G164" s="68">
        <v>1572398</v>
      </c>
      <c r="H164" s="68" t="s">
        <v>4096</v>
      </c>
      <c r="I164" s="68" t="s">
        <v>1226</v>
      </c>
      <c r="J164" s="68" t="s">
        <v>1227</v>
      </c>
      <c r="K164" s="70" t="s">
        <v>1228</v>
      </c>
      <c r="L164" s="68" t="s">
        <v>1221</v>
      </c>
      <c r="M164" s="68" t="s">
        <v>1222</v>
      </c>
      <c r="N164" s="71">
        <v>5581999047299</v>
      </c>
      <c r="O164" s="71" t="s">
        <v>106</v>
      </c>
      <c r="P164" s="71" t="s">
        <v>106</v>
      </c>
      <c r="Q164" s="68" t="s">
        <v>66</v>
      </c>
      <c r="R164" s="68" t="str" cm="1">
        <f t="array" ref="R164">_xlfn.IFS(BaseClientes[[#This Row],[tipoDeCliente]]="ADVISOR","ADVISOR",BaseClientes[[#This Row],[tipoDeCliente]]="FAMILIA","RETENCAO",BaseClientes[[#This Row],[tipoDeCliente]]="RETENCAO","RETENCAO",BaseClientes[[#This Row],[tipoDeCliente]]="NORMAL","CONSULTORIA",BaseClientes[[#This Row],[tipoDeCliente]]="HIBRIDO","CONSULTORIA")</f>
        <v>CONSULTORIA</v>
      </c>
      <c r="S164" s="68" t="s">
        <v>49</v>
      </c>
      <c r="T164" s="68" t="s">
        <v>50</v>
      </c>
      <c r="U164" s="68" t="s">
        <v>1223</v>
      </c>
      <c r="V164" s="71">
        <v>5581999047299</v>
      </c>
      <c r="W164" s="69">
        <v>44435</v>
      </c>
      <c r="X164" s="69">
        <v>44435</v>
      </c>
      <c r="Y164" s="68" t="s">
        <v>1221</v>
      </c>
      <c r="Z164" s="68" t="s">
        <v>1221</v>
      </c>
      <c r="AA164" s="68" t="s">
        <v>1222</v>
      </c>
      <c r="AB164" s="68" t="s">
        <v>3893</v>
      </c>
      <c r="AC164" s="68" t="s">
        <v>53</v>
      </c>
      <c r="AD164" s="68" t="s">
        <v>54</v>
      </c>
      <c r="AE164" s="68" t="s">
        <v>176</v>
      </c>
      <c r="AF164" s="72">
        <v>1</v>
      </c>
      <c r="AG164" s="68">
        <v>1</v>
      </c>
      <c r="AH164" s="68" t="s">
        <v>54</v>
      </c>
      <c r="AI164" s="68" t="s">
        <v>54</v>
      </c>
      <c r="AJ164" s="68" t="s">
        <v>54</v>
      </c>
      <c r="AK164" s="68" t="str" cm="1">
        <f t="array" ref="AK1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4" s="69" t="s">
        <v>58</v>
      </c>
      <c r="AM164" s="69"/>
    </row>
    <row r="165" spans="1:39" hidden="1" x14ac:dyDescent="0.3">
      <c r="A165" s="68">
        <v>193</v>
      </c>
      <c r="B165" s="68" t="s">
        <v>1283</v>
      </c>
      <c r="C165" s="69">
        <v>35526</v>
      </c>
      <c r="D165" s="68" t="s">
        <v>40</v>
      </c>
      <c r="E165" s="71">
        <v>15092021193</v>
      </c>
      <c r="F165" s="68">
        <v>5139684</v>
      </c>
      <c r="G165" s="68" t="s">
        <v>42</v>
      </c>
      <c r="H165" s="68"/>
      <c r="I165" s="68"/>
      <c r="J165" s="68" t="s">
        <v>1285</v>
      </c>
      <c r="K165" s="70" t="s">
        <v>1286</v>
      </c>
      <c r="L165" s="68" t="s">
        <v>1287</v>
      </c>
      <c r="M165" s="68" t="s">
        <v>1283</v>
      </c>
      <c r="N165" s="71">
        <v>5581999788232</v>
      </c>
      <c r="O165" s="71" t="s">
        <v>65</v>
      </c>
      <c r="P165" s="71" t="s">
        <v>42</v>
      </c>
      <c r="Q165" s="68" t="s">
        <v>304</v>
      </c>
      <c r="R165" s="68" t="str" cm="1">
        <f t="array" ref="R165">_xlfn.IFS(BaseClientes[[#This Row],[tipoDeCliente]]="ADVISOR","ADVISOR",BaseClientes[[#This Row],[tipoDeCliente]]="FAMILIA","RETENCAO",BaseClientes[[#This Row],[tipoDeCliente]]="RETENCAO","RETENCAO",BaseClientes[[#This Row],[tipoDeCliente]]="NORMAL","CONSULTORIA",BaseClientes[[#This Row],[tipoDeCliente]]="HIBRIDO","CONSULTORIA")</f>
        <v>CONSULTORIA</v>
      </c>
      <c r="S165" s="68" t="s">
        <v>49</v>
      </c>
      <c r="T165" s="68" t="s">
        <v>50</v>
      </c>
      <c r="U165" s="68" t="s">
        <v>67</v>
      </c>
      <c r="V165" s="71">
        <v>5581999788232</v>
      </c>
      <c r="W165" s="69">
        <v>44454</v>
      </c>
      <c r="X165" s="69">
        <v>44454</v>
      </c>
      <c r="Y165" s="68" t="s">
        <v>1287</v>
      </c>
      <c r="Z165" s="68" t="s">
        <v>1287</v>
      </c>
      <c r="AA165" s="68" t="s">
        <v>1283</v>
      </c>
      <c r="AB165" s="68" t="s">
        <v>3902</v>
      </c>
      <c r="AC165" s="68" t="s">
        <v>140</v>
      </c>
      <c r="AD165" s="68" t="s">
        <v>54</v>
      </c>
      <c r="AE165" s="68" t="s">
        <v>68</v>
      </c>
      <c r="AF165" s="72">
        <v>0</v>
      </c>
      <c r="AG165" s="68" t="s">
        <v>42</v>
      </c>
      <c r="AH165" s="68" t="s">
        <v>56</v>
      </c>
      <c r="AI165" s="68" t="s">
        <v>56</v>
      </c>
      <c r="AJ165" s="68" t="s">
        <v>56</v>
      </c>
      <c r="AK165" s="68" t="str" cm="1">
        <f t="array" ref="AK1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5" s="69" t="s">
        <v>69</v>
      </c>
      <c r="AM165" s="69">
        <v>45191</v>
      </c>
    </row>
    <row r="166" spans="1:39" x14ac:dyDescent="0.3">
      <c r="A166" s="68">
        <v>178</v>
      </c>
      <c r="B166" s="68" t="s">
        <v>1180</v>
      </c>
      <c r="C166" s="69">
        <v>31077</v>
      </c>
      <c r="D166" s="68" t="s">
        <v>40</v>
      </c>
      <c r="E166" s="71">
        <v>20092021178</v>
      </c>
      <c r="F166" s="68">
        <v>533713</v>
      </c>
      <c r="G166" s="68" t="s">
        <v>42</v>
      </c>
      <c r="H166" s="68" t="s">
        <v>4098</v>
      </c>
      <c r="I166" s="68" t="s">
        <v>1182</v>
      </c>
      <c r="J166" s="68" t="s">
        <v>1183</v>
      </c>
      <c r="K166" s="70" t="s">
        <v>1184</v>
      </c>
      <c r="L166" s="68" t="s">
        <v>1185</v>
      </c>
      <c r="M166" s="68" t="s">
        <v>1180</v>
      </c>
      <c r="N166" s="71">
        <v>5581999425942</v>
      </c>
      <c r="O166" s="71" t="s">
        <v>106</v>
      </c>
      <c r="P166" s="71" t="s">
        <v>42</v>
      </c>
      <c r="Q166" s="68" t="s">
        <v>66</v>
      </c>
      <c r="R166" s="68" t="str" cm="1">
        <f t="array" ref="R166">_xlfn.IFS(BaseClientes[[#This Row],[tipoDeCliente]]="ADVISOR","ADVISOR",BaseClientes[[#This Row],[tipoDeCliente]]="FAMILIA","RETENCAO",BaseClientes[[#This Row],[tipoDeCliente]]="RETENCAO","RETENCAO",BaseClientes[[#This Row],[tipoDeCliente]]="NORMAL","CONSULTORIA",BaseClientes[[#This Row],[tipoDeCliente]]="HIBRIDO","CONSULTORIA")</f>
        <v>CONSULTORIA</v>
      </c>
      <c r="S166" s="68" t="s">
        <v>49</v>
      </c>
      <c r="T166" s="68" t="s">
        <v>50</v>
      </c>
      <c r="U166" s="68" t="s">
        <v>1186</v>
      </c>
      <c r="V166" s="71">
        <v>5581999425942</v>
      </c>
      <c r="W166" s="69">
        <v>44459</v>
      </c>
      <c r="X166" s="69">
        <v>44459</v>
      </c>
      <c r="Y166" s="68" t="s">
        <v>1185</v>
      </c>
      <c r="Z166" s="68" t="s">
        <v>1185</v>
      </c>
      <c r="AA166" s="68" t="s">
        <v>1180</v>
      </c>
      <c r="AB166" s="68" t="s">
        <v>3893</v>
      </c>
      <c r="AC166" s="68" t="s">
        <v>53</v>
      </c>
      <c r="AD166" s="68" t="s">
        <v>56</v>
      </c>
      <c r="AE166" s="68" t="s">
        <v>176</v>
      </c>
      <c r="AF166" s="72">
        <v>1</v>
      </c>
      <c r="AG166" s="68">
        <v>1</v>
      </c>
      <c r="AH166" s="68" t="s">
        <v>54</v>
      </c>
      <c r="AI166" s="68" t="s">
        <v>56</v>
      </c>
      <c r="AJ166" s="68" t="s">
        <v>54</v>
      </c>
      <c r="AK166" s="68" t="str" cm="1">
        <f t="array" ref="AK1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6" s="69" t="s">
        <v>58</v>
      </c>
      <c r="AM166" s="69"/>
    </row>
    <row r="167" spans="1:39" x14ac:dyDescent="0.3">
      <c r="A167" s="68">
        <v>187</v>
      </c>
      <c r="B167" s="68" t="s">
        <v>1241</v>
      </c>
      <c r="C167" s="69">
        <v>27876</v>
      </c>
      <c r="D167" s="68" t="s">
        <v>40</v>
      </c>
      <c r="E167" s="71">
        <v>20092021187</v>
      </c>
      <c r="F167" s="68">
        <v>3099770</v>
      </c>
      <c r="G167" s="68" t="s">
        <v>42</v>
      </c>
      <c r="H167" s="68" t="s">
        <v>4100</v>
      </c>
      <c r="I167" s="68" t="s">
        <v>1243</v>
      </c>
      <c r="J167" s="68" t="s">
        <v>1244</v>
      </c>
      <c r="K167" s="105" t="s">
        <v>1245</v>
      </c>
      <c r="L167" s="68" t="s">
        <v>1246</v>
      </c>
      <c r="M167" s="68" t="s">
        <v>1241</v>
      </c>
      <c r="N167" s="71">
        <v>5573988161246</v>
      </c>
      <c r="O167" s="71" t="s">
        <v>106</v>
      </c>
      <c r="P167" s="71" t="s">
        <v>42</v>
      </c>
      <c r="Q167" s="68" t="s">
        <v>66</v>
      </c>
      <c r="R167" s="68" t="str" cm="1">
        <f t="array" ref="R167">_xlfn.IFS(BaseClientes[[#This Row],[tipoDeCliente]]="ADVISOR","ADVISOR",BaseClientes[[#This Row],[tipoDeCliente]]="FAMILIA","RETENCAO",BaseClientes[[#This Row],[tipoDeCliente]]="RETENCAO","RETENCAO",BaseClientes[[#This Row],[tipoDeCliente]]="NORMAL","CONSULTORIA",BaseClientes[[#This Row],[tipoDeCliente]]="HIBRIDO","CONSULTORIA")</f>
        <v>CONSULTORIA</v>
      </c>
      <c r="S167" s="68" t="s">
        <v>326</v>
      </c>
      <c r="T167" s="68" t="s">
        <v>296</v>
      </c>
      <c r="U167" s="68" t="s">
        <v>1247</v>
      </c>
      <c r="V167" s="71">
        <v>5573988161246</v>
      </c>
      <c r="W167" s="69">
        <v>44459</v>
      </c>
      <c r="X167" s="69">
        <v>44459</v>
      </c>
      <c r="Y167" s="68" t="s">
        <v>1246</v>
      </c>
      <c r="Z167" s="68" t="s">
        <v>1246</v>
      </c>
      <c r="AA167" s="68" t="s">
        <v>1241</v>
      </c>
      <c r="AB167" s="68" t="s">
        <v>3893</v>
      </c>
      <c r="AC167" s="68" t="s">
        <v>53</v>
      </c>
      <c r="AD167" s="68" t="s">
        <v>54</v>
      </c>
      <c r="AE167" s="68" t="s">
        <v>176</v>
      </c>
      <c r="AF167" s="72">
        <v>1</v>
      </c>
      <c r="AG167" s="68">
        <v>1</v>
      </c>
      <c r="AH167" s="68" t="s">
        <v>54</v>
      </c>
      <c r="AI167" s="68" t="s">
        <v>56</v>
      </c>
      <c r="AJ167" s="68" t="s">
        <v>54</v>
      </c>
      <c r="AK167" s="68" t="str" cm="1">
        <f t="array" ref="AK1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7" s="69" t="s">
        <v>58</v>
      </c>
      <c r="AM167" s="69"/>
    </row>
    <row r="168" spans="1:39" x14ac:dyDescent="0.3">
      <c r="A168" s="68">
        <v>188</v>
      </c>
      <c r="B168" s="68" t="s">
        <v>1248</v>
      </c>
      <c r="C168" s="69">
        <v>32679</v>
      </c>
      <c r="D168" s="68" t="s">
        <v>40</v>
      </c>
      <c r="E168" s="71">
        <v>20092021188</v>
      </c>
      <c r="F168" s="68">
        <v>478108</v>
      </c>
      <c r="G168" s="68">
        <v>3771805</v>
      </c>
      <c r="H168" s="68" t="s">
        <v>4108</v>
      </c>
      <c r="I168" s="68" t="s">
        <v>1250</v>
      </c>
      <c r="J168" s="68" t="s">
        <v>1251</v>
      </c>
      <c r="K168" s="105" t="s">
        <v>1252</v>
      </c>
      <c r="L168" s="68" t="s">
        <v>1253</v>
      </c>
      <c r="M168" s="68" t="s">
        <v>1248</v>
      </c>
      <c r="N168" s="71">
        <v>5581999242597</v>
      </c>
      <c r="O168" s="71" t="s">
        <v>106</v>
      </c>
      <c r="P168" s="71" t="s">
        <v>106</v>
      </c>
      <c r="Q168" s="68" t="s">
        <v>66</v>
      </c>
      <c r="R168" s="68" t="str" cm="1">
        <f t="array" ref="R168">_xlfn.IFS(BaseClientes[[#This Row],[tipoDeCliente]]="ADVISOR","ADVISOR",BaseClientes[[#This Row],[tipoDeCliente]]="FAMILIA","RETENCAO",BaseClientes[[#This Row],[tipoDeCliente]]="RETENCAO","RETENCAO",BaseClientes[[#This Row],[tipoDeCliente]]="NORMAL","CONSULTORIA",BaseClientes[[#This Row],[tipoDeCliente]]="HIBRIDO","CONSULTORIA")</f>
        <v>CONSULTORIA</v>
      </c>
      <c r="S168" s="68" t="s">
        <v>49</v>
      </c>
      <c r="T168" s="68" t="s">
        <v>50</v>
      </c>
      <c r="U168" s="68" t="s">
        <v>1254</v>
      </c>
      <c r="V168" s="71">
        <v>5581999242597</v>
      </c>
      <c r="W168" s="69">
        <v>44459</v>
      </c>
      <c r="X168" s="69">
        <v>44459</v>
      </c>
      <c r="Y168" s="68" t="s">
        <v>1253</v>
      </c>
      <c r="Z168" s="68" t="s">
        <v>1253</v>
      </c>
      <c r="AA168" s="68" t="s">
        <v>1248</v>
      </c>
      <c r="AB168" s="68" t="s">
        <v>3893</v>
      </c>
      <c r="AC168" s="68" t="s">
        <v>53</v>
      </c>
      <c r="AD168" s="68" t="s">
        <v>54</v>
      </c>
      <c r="AE168" s="68" t="s">
        <v>176</v>
      </c>
      <c r="AF168" s="72">
        <v>1</v>
      </c>
      <c r="AG168" s="68">
        <v>1</v>
      </c>
      <c r="AH168" s="68" t="s">
        <v>54</v>
      </c>
      <c r="AI168" s="68" t="s">
        <v>56</v>
      </c>
      <c r="AJ168" s="68" t="s">
        <v>54</v>
      </c>
      <c r="AK168" s="68" t="str" cm="1">
        <f t="array" ref="AK1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8" s="69" t="s">
        <v>58</v>
      </c>
      <c r="AM168" s="69"/>
    </row>
    <row r="169" spans="1:39" x14ac:dyDescent="0.3">
      <c r="A169" s="68">
        <v>189</v>
      </c>
      <c r="B169" s="68" t="s">
        <v>1255</v>
      </c>
      <c r="C169" s="69">
        <v>31799</v>
      </c>
      <c r="D169" s="68" t="s">
        <v>40</v>
      </c>
      <c r="E169" s="71">
        <v>20092021189</v>
      </c>
      <c r="F169" s="68">
        <v>3826900</v>
      </c>
      <c r="G169" s="68">
        <v>1745753</v>
      </c>
      <c r="H169" s="68"/>
      <c r="I169" s="68" t="s">
        <v>1257</v>
      </c>
      <c r="J169" s="68" t="s">
        <v>1258</v>
      </c>
      <c r="K169" s="70" t="s">
        <v>1259</v>
      </c>
      <c r="L169" s="68" t="s">
        <v>1260</v>
      </c>
      <c r="M169" s="68" t="s">
        <v>1255</v>
      </c>
      <c r="N169" s="71">
        <v>5581988129302</v>
      </c>
      <c r="O169" s="71" t="s">
        <v>42</v>
      </c>
      <c r="P169" s="71" t="s">
        <v>65</v>
      </c>
      <c r="Q169" s="68" t="s">
        <v>66</v>
      </c>
      <c r="R169" s="68" t="str" cm="1">
        <f t="array" ref="R169">_xlfn.IFS(BaseClientes[[#This Row],[tipoDeCliente]]="ADVISOR","ADVISOR",BaseClientes[[#This Row],[tipoDeCliente]]="FAMILIA","RETENCAO",BaseClientes[[#This Row],[tipoDeCliente]]="RETENCAO","RETENCAO",BaseClientes[[#This Row],[tipoDeCliente]]="NORMAL","CONSULTORIA",BaseClientes[[#This Row],[tipoDeCliente]]="HIBRIDO","CONSULTORIA")</f>
        <v>CONSULTORIA</v>
      </c>
      <c r="S169" s="68" t="s">
        <v>49</v>
      </c>
      <c r="T169" s="68" t="s">
        <v>50</v>
      </c>
      <c r="U169" s="68" t="s">
        <v>1261</v>
      </c>
      <c r="V169" s="71">
        <v>5581988129302</v>
      </c>
      <c r="W169" s="69">
        <v>44459</v>
      </c>
      <c r="X169" s="69">
        <v>44459</v>
      </c>
      <c r="Y169" s="68" t="s">
        <v>1260</v>
      </c>
      <c r="Z169" s="68" t="s">
        <v>1260</v>
      </c>
      <c r="AA169" s="68" t="s">
        <v>1255</v>
      </c>
      <c r="AB169" s="68" t="s">
        <v>3893</v>
      </c>
      <c r="AC169" s="68" t="s">
        <v>53</v>
      </c>
      <c r="AD169" s="68" t="s">
        <v>54</v>
      </c>
      <c r="AE169" s="68" t="s">
        <v>176</v>
      </c>
      <c r="AF169" s="72">
        <v>1</v>
      </c>
      <c r="AG169" s="68">
        <v>1</v>
      </c>
      <c r="AH169" s="68" t="s">
        <v>54</v>
      </c>
      <c r="AI169" s="68" t="s">
        <v>56</v>
      </c>
      <c r="AJ169" s="68" t="s">
        <v>54</v>
      </c>
      <c r="AK169" s="68" t="str" cm="1">
        <f t="array" ref="AK1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69" s="69" t="s">
        <v>58</v>
      </c>
      <c r="AM169" s="69"/>
    </row>
    <row r="170" spans="1:39" x14ac:dyDescent="0.3">
      <c r="A170" s="68">
        <v>191</v>
      </c>
      <c r="B170" s="68" t="s">
        <v>1269</v>
      </c>
      <c r="C170" s="69">
        <v>20160</v>
      </c>
      <c r="D170" s="68" t="s">
        <v>40</v>
      </c>
      <c r="E170" s="71">
        <v>20092021191</v>
      </c>
      <c r="F170" s="68">
        <v>2255263</v>
      </c>
      <c r="G170" s="68" t="s">
        <v>42</v>
      </c>
      <c r="H170" s="68"/>
      <c r="I170" s="68" t="s">
        <v>1271</v>
      </c>
      <c r="J170" s="68" t="s">
        <v>1272</v>
      </c>
      <c r="K170" s="70" t="s">
        <v>1273</v>
      </c>
      <c r="L170" s="68" t="s">
        <v>1274</v>
      </c>
      <c r="M170" s="68" t="s">
        <v>1269</v>
      </c>
      <c r="N170" s="71">
        <v>5581988895796</v>
      </c>
      <c r="O170" s="71" t="s">
        <v>106</v>
      </c>
      <c r="P170" s="71" t="s">
        <v>42</v>
      </c>
      <c r="Q170" s="68" t="s">
        <v>66</v>
      </c>
      <c r="R170" s="68" t="str" cm="1">
        <f t="array" ref="R170">_xlfn.IFS(BaseClientes[[#This Row],[tipoDeCliente]]="ADVISOR","ADVISOR",BaseClientes[[#This Row],[tipoDeCliente]]="FAMILIA","RETENCAO",BaseClientes[[#This Row],[tipoDeCliente]]="RETENCAO","RETENCAO",BaseClientes[[#This Row],[tipoDeCliente]]="NORMAL","CONSULTORIA",BaseClientes[[#This Row],[tipoDeCliente]]="HIBRIDO","CONSULTORIA")</f>
        <v>CONSULTORIA</v>
      </c>
      <c r="S170" s="68" t="s">
        <v>49</v>
      </c>
      <c r="T170" s="68" t="s">
        <v>50</v>
      </c>
      <c r="U170" s="68" t="s">
        <v>1275</v>
      </c>
      <c r="V170" s="71">
        <v>5581988895796</v>
      </c>
      <c r="W170" s="69">
        <v>44459</v>
      </c>
      <c r="X170" s="69">
        <v>44459</v>
      </c>
      <c r="Y170" s="68" t="s">
        <v>1274</v>
      </c>
      <c r="Z170" s="68" t="s">
        <v>1274</v>
      </c>
      <c r="AA170" s="68" t="s">
        <v>1269</v>
      </c>
      <c r="AB170" s="68" t="s">
        <v>3893</v>
      </c>
      <c r="AC170" s="68" t="s">
        <v>53</v>
      </c>
      <c r="AD170" s="68" t="s">
        <v>54</v>
      </c>
      <c r="AE170" s="68" t="s">
        <v>176</v>
      </c>
      <c r="AF170" s="72">
        <v>1</v>
      </c>
      <c r="AG170" s="68">
        <v>1</v>
      </c>
      <c r="AH170" s="68" t="s">
        <v>54</v>
      </c>
      <c r="AI170" s="68" t="s">
        <v>56</v>
      </c>
      <c r="AJ170" s="68" t="s">
        <v>54</v>
      </c>
      <c r="AK170" s="68" t="str" cm="1">
        <f t="array" ref="AK1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0" s="69" t="s">
        <v>58</v>
      </c>
      <c r="AM170" s="69"/>
    </row>
    <row r="171" spans="1:39" hidden="1" x14ac:dyDescent="0.3">
      <c r="A171" s="68">
        <v>192</v>
      </c>
      <c r="B171" s="68" t="s">
        <v>1276</v>
      </c>
      <c r="C171" s="69">
        <v>25051</v>
      </c>
      <c r="D171" s="68" t="s">
        <v>40</v>
      </c>
      <c r="E171" s="71">
        <v>20092021192</v>
      </c>
      <c r="F171" s="68">
        <v>3641182</v>
      </c>
      <c r="G171" s="68">
        <v>3500832</v>
      </c>
      <c r="H171" s="68"/>
      <c r="I171" s="68" t="s">
        <v>1279</v>
      </c>
      <c r="J171" s="68" t="s">
        <v>1280</v>
      </c>
      <c r="K171" s="70" t="s">
        <v>1281</v>
      </c>
      <c r="L171" s="68" t="s">
        <v>1282</v>
      </c>
      <c r="M171" s="68" t="s">
        <v>1276</v>
      </c>
      <c r="N171" s="71">
        <v>5581986491242</v>
      </c>
      <c r="O171" s="71" t="s">
        <v>106</v>
      </c>
      <c r="P171" s="71" t="s">
        <v>106</v>
      </c>
      <c r="Q171" s="68" t="s">
        <v>304</v>
      </c>
      <c r="R171" s="68" t="str" cm="1">
        <f t="array" ref="R171">_xlfn.IFS(BaseClientes[[#This Row],[tipoDeCliente]]="ADVISOR","ADVISOR",BaseClientes[[#This Row],[tipoDeCliente]]="FAMILIA","RETENCAO",BaseClientes[[#This Row],[tipoDeCliente]]="RETENCAO","RETENCAO",BaseClientes[[#This Row],[tipoDeCliente]]="NORMAL","CONSULTORIA",BaseClientes[[#This Row],[tipoDeCliente]]="HIBRIDO","CONSULTORIA")</f>
        <v>CONSULTORIA</v>
      </c>
      <c r="S171" s="68" t="s">
        <v>49</v>
      </c>
      <c r="T171" s="68" t="s">
        <v>50</v>
      </c>
      <c r="U171" s="68" t="s">
        <v>523</v>
      </c>
      <c r="V171" s="71">
        <v>5581986491242</v>
      </c>
      <c r="W171" s="69">
        <v>44459</v>
      </c>
      <c r="X171" s="69">
        <v>44459</v>
      </c>
      <c r="Y171" s="68" t="s">
        <v>1282</v>
      </c>
      <c r="Z171" s="68" t="s">
        <v>1282</v>
      </c>
      <c r="AA171" s="68" t="s">
        <v>1276</v>
      </c>
      <c r="AB171" s="68" t="s">
        <v>3950</v>
      </c>
      <c r="AC171" s="68" t="s">
        <v>53</v>
      </c>
      <c r="AD171" s="68" t="s">
        <v>56</v>
      </c>
      <c r="AE171" s="68" t="s">
        <v>176</v>
      </c>
      <c r="AF171" s="72">
        <v>1</v>
      </c>
      <c r="AG171" s="68">
        <v>1</v>
      </c>
      <c r="AH171" s="68" t="s">
        <v>54</v>
      </c>
      <c r="AI171" s="68" t="s">
        <v>54</v>
      </c>
      <c r="AJ171" s="68" t="s">
        <v>54</v>
      </c>
      <c r="AK171" s="68" t="str" cm="1">
        <f t="array" ref="AK1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1" s="69" t="s">
        <v>69</v>
      </c>
      <c r="AM171" s="69">
        <v>45191</v>
      </c>
    </row>
    <row r="172" spans="1:39" hidden="1" x14ac:dyDescent="0.3">
      <c r="A172" s="68">
        <v>194</v>
      </c>
      <c r="B172" s="68" t="s">
        <v>1288</v>
      </c>
      <c r="C172" s="69">
        <v>25894</v>
      </c>
      <c r="D172" s="68" t="s">
        <v>72</v>
      </c>
      <c r="E172" s="71">
        <v>20092021194</v>
      </c>
      <c r="F172" s="68">
        <v>6861068</v>
      </c>
      <c r="G172" s="68" t="s">
        <v>42</v>
      </c>
      <c r="H172" s="68"/>
      <c r="I172" s="68" t="s">
        <v>1290</v>
      </c>
      <c r="J172" s="68" t="s">
        <v>1291</v>
      </c>
      <c r="K172" s="70" t="s">
        <v>1292</v>
      </c>
      <c r="L172" s="68" t="s">
        <v>1282</v>
      </c>
      <c r="M172" s="68" t="s">
        <v>1276</v>
      </c>
      <c r="N172" s="71">
        <v>5581986491242</v>
      </c>
      <c r="O172" s="71" t="s">
        <v>65</v>
      </c>
      <c r="P172" s="71" t="s">
        <v>42</v>
      </c>
      <c r="Q172" s="68" t="s">
        <v>304</v>
      </c>
      <c r="R172" s="68" t="str" cm="1">
        <f t="array" ref="R172">_xlfn.IFS(BaseClientes[[#This Row],[tipoDeCliente]]="ADVISOR","ADVISOR",BaseClientes[[#This Row],[tipoDeCliente]]="FAMILIA","RETENCAO",BaseClientes[[#This Row],[tipoDeCliente]]="RETENCAO","RETENCAO",BaseClientes[[#This Row],[tipoDeCliente]]="NORMAL","CONSULTORIA",BaseClientes[[#This Row],[tipoDeCliente]]="HIBRIDO","CONSULTORIA")</f>
        <v>CONSULTORIA</v>
      </c>
      <c r="S172" s="68" t="s">
        <v>49</v>
      </c>
      <c r="T172" s="68" t="s">
        <v>50</v>
      </c>
      <c r="U172" s="68" t="s">
        <v>523</v>
      </c>
      <c r="V172" s="71">
        <v>5581987560400</v>
      </c>
      <c r="W172" s="69">
        <v>44459</v>
      </c>
      <c r="X172" s="69">
        <v>44459</v>
      </c>
      <c r="Y172" s="68" t="s">
        <v>1282</v>
      </c>
      <c r="Z172" s="68" t="s">
        <v>1282</v>
      </c>
      <c r="AA172" s="68" t="s">
        <v>1276</v>
      </c>
      <c r="AB172" s="68" t="s">
        <v>3894</v>
      </c>
      <c r="AC172" s="68" t="s">
        <v>53</v>
      </c>
      <c r="AD172" s="68" t="s">
        <v>56</v>
      </c>
      <c r="AE172" s="68" t="s">
        <v>176</v>
      </c>
      <c r="AF172" s="72">
        <v>1</v>
      </c>
      <c r="AG172" s="68">
        <v>1</v>
      </c>
      <c r="AH172" s="68" t="s">
        <v>54</v>
      </c>
      <c r="AI172" s="68" t="s">
        <v>54</v>
      </c>
      <c r="AJ172" s="68" t="s">
        <v>54</v>
      </c>
      <c r="AK172" s="68" t="str" cm="1">
        <f t="array" ref="AK1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2" s="69" t="s">
        <v>69</v>
      </c>
      <c r="AM172" s="69">
        <v>45191</v>
      </c>
    </row>
    <row r="173" spans="1:39" x14ac:dyDescent="0.3">
      <c r="A173" s="68">
        <v>195</v>
      </c>
      <c r="B173" s="68" t="s">
        <v>1293</v>
      </c>
      <c r="C173" s="69">
        <v>31613</v>
      </c>
      <c r="D173" s="68" t="s">
        <v>40</v>
      </c>
      <c r="E173" s="71">
        <v>20092021195</v>
      </c>
      <c r="F173" s="68" t="s">
        <v>42</v>
      </c>
      <c r="G173" s="68">
        <v>3837374</v>
      </c>
      <c r="H173" s="68" t="s">
        <v>4102</v>
      </c>
      <c r="I173" s="68" t="s">
        <v>1296</v>
      </c>
      <c r="J173" s="68" t="s">
        <v>1297</v>
      </c>
      <c r="K173" s="70" t="s">
        <v>1298</v>
      </c>
      <c r="L173" s="68" t="s">
        <v>1299</v>
      </c>
      <c r="M173" s="68" t="s">
        <v>1293</v>
      </c>
      <c r="N173" s="71">
        <v>5581999691177</v>
      </c>
      <c r="O173" s="71" t="s">
        <v>42</v>
      </c>
      <c r="P173" s="71" t="s">
        <v>106</v>
      </c>
      <c r="Q173" s="68" t="s">
        <v>66</v>
      </c>
      <c r="R173" s="68" t="str" cm="1">
        <f t="array" ref="R173">_xlfn.IFS(BaseClientes[[#This Row],[tipoDeCliente]]="ADVISOR","ADVISOR",BaseClientes[[#This Row],[tipoDeCliente]]="FAMILIA","RETENCAO",BaseClientes[[#This Row],[tipoDeCliente]]="RETENCAO","RETENCAO",BaseClientes[[#This Row],[tipoDeCliente]]="NORMAL","CONSULTORIA",BaseClientes[[#This Row],[tipoDeCliente]]="HIBRIDO","CONSULTORIA")</f>
        <v>RETENCAO</v>
      </c>
      <c r="S173" s="68" t="s">
        <v>2799</v>
      </c>
      <c r="T173" s="68" t="s">
        <v>185</v>
      </c>
      <c r="U173" s="68" t="s">
        <v>1300</v>
      </c>
      <c r="V173" s="71">
        <v>5581999691177</v>
      </c>
      <c r="W173" s="69">
        <v>44459</v>
      </c>
      <c r="X173" s="69">
        <v>44459</v>
      </c>
      <c r="Y173" s="68" t="s">
        <v>1299</v>
      </c>
      <c r="Z173" s="68" t="s">
        <v>1299</v>
      </c>
      <c r="AA173" s="68" t="s">
        <v>1293</v>
      </c>
      <c r="AB173" s="68" t="s">
        <v>3893</v>
      </c>
      <c r="AC173" s="68" t="s">
        <v>140</v>
      </c>
      <c r="AD173" s="68" t="s">
        <v>54</v>
      </c>
      <c r="AE173" s="68" t="s">
        <v>176</v>
      </c>
      <c r="AF173" s="72">
        <v>1</v>
      </c>
      <c r="AG173" s="68">
        <v>1</v>
      </c>
      <c r="AH173" s="68" t="s">
        <v>54</v>
      </c>
      <c r="AI173" s="68" t="s">
        <v>54</v>
      </c>
      <c r="AJ173" s="68" t="s">
        <v>54</v>
      </c>
      <c r="AK173" s="68" t="str" cm="1">
        <f t="array" ref="AK1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3" s="69" t="s">
        <v>58</v>
      </c>
      <c r="AM173" s="69"/>
    </row>
    <row r="174" spans="1:39" x14ac:dyDescent="0.3">
      <c r="A174" s="68">
        <v>196</v>
      </c>
      <c r="B174" s="68" t="s">
        <v>1301</v>
      </c>
      <c r="C174" s="69">
        <v>32347</v>
      </c>
      <c r="D174" s="68" t="s">
        <v>72</v>
      </c>
      <c r="E174" s="71">
        <v>20092021196</v>
      </c>
      <c r="F174" s="68">
        <v>2050891</v>
      </c>
      <c r="G174" s="68" t="s">
        <v>42</v>
      </c>
      <c r="H174" s="68"/>
      <c r="I174" s="68" t="s">
        <v>1303</v>
      </c>
      <c r="J174" s="68" t="s">
        <v>1304</v>
      </c>
      <c r="K174" s="70" t="s">
        <v>1305</v>
      </c>
      <c r="L174" s="68" t="s">
        <v>1299</v>
      </c>
      <c r="M174" s="68" t="s">
        <v>1293</v>
      </c>
      <c r="N174" s="71">
        <v>5581999691177</v>
      </c>
      <c r="O174" s="71" t="s">
        <v>65</v>
      </c>
      <c r="P174" s="71" t="s">
        <v>42</v>
      </c>
      <c r="Q174" s="68" t="s">
        <v>66</v>
      </c>
      <c r="R174" s="68" t="str" cm="1">
        <f t="array" ref="R174">_xlfn.IFS(BaseClientes[[#This Row],[tipoDeCliente]]="ADVISOR","ADVISOR",BaseClientes[[#This Row],[tipoDeCliente]]="FAMILIA","RETENCAO",BaseClientes[[#This Row],[tipoDeCliente]]="RETENCAO","RETENCAO",BaseClientes[[#This Row],[tipoDeCliente]]="NORMAL","CONSULTORIA",BaseClientes[[#This Row],[tipoDeCliente]]="HIBRIDO","CONSULTORIA")</f>
        <v>CONSULTORIA</v>
      </c>
      <c r="S174" s="68" t="s">
        <v>2799</v>
      </c>
      <c r="T174" s="68" t="s">
        <v>185</v>
      </c>
      <c r="U174" s="68" t="s">
        <v>1300</v>
      </c>
      <c r="V174" s="71">
        <v>5581999691177</v>
      </c>
      <c r="W174" s="69">
        <v>44459</v>
      </c>
      <c r="X174" s="69">
        <v>44459</v>
      </c>
      <c r="Y174" s="68" t="s">
        <v>1299</v>
      </c>
      <c r="Z174" s="68" t="s">
        <v>1299</v>
      </c>
      <c r="AA174" s="68" t="s">
        <v>1293</v>
      </c>
      <c r="AB174" s="68" t="s">
        <v>3893</v>
      </c>
      <c r="AC174" s="68" t="s">
        <v>140</v>
      </c>
      <c r="AD174" s="68" t="s">
        <v>54</v>
      </c>
      <c r="AE174" s="68" t="s">
        <v>176</v>
      </c>
      <c r="AF174" s="72">
        <v>1</v>
      </c>
      <c r="AG174" s="68">
        <v>1</v>
      </c>
      <c r="AH174" s="68" t="s">
        <v>54</v>
      </c>
      <c r="AI174" s="68" t="s">
        <v>54</v>
      </c>
      <c r="AJ174" s="68" t="s">
        <v>54</v>
      </c>
      <c r="AK174" s="68" t="str" cm="1">
        <f t="array" ref="AK1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4" s="69" t="s">
        <v>58</v>
      </c>
      <c r="AM174" s="69"/>
    </row>
    <row r="175" spans="1:39" x14ac:dyDescent="0.3">
      <c r="A175" s="68">
        <v>197</v>
      </c>
      <c r="B175" s="68" t="s">
        <v>1306</v>
      </c>
      <c r="C175" s="69">
        <v>21360</v>
      </c>
      <c r="D175" s="68" t="s">
        <v>72</v>
      </c>
      <c r="E175" s="71">
        <v>21092021197</v>
      </c>
      <c r="F175" s="68" t="s">
        <v>42</v>
      </c>
      <c r="G175" s="68">
        <v>1648409</v>
      </c>
      <c r="H175" s="68"/>
      <c r="I175" s="68" t="s">
        <v>1309</v>
      </c>
      <c r="J175" s="68" t="s">
        <v>1310</v>
      </c>
      <c r="K175" s="70" t="s">
        <v>1311</v>
      </c>
      <c r="L175" s="68" t="s">
        <v>8072</v>
      </c>
      <c r="M175" s="68" t="s">
        <v>1313</v>
      </c>
      <c r="N175" s="71">
        <v>5581999949722</v>
      </c>
      <c r="O175" s="71" t="s">
        <v>42</v>
      </c>
      <c r="P175" s="71" t="s">
        <v>106</v>
      </c>
      <c r="Q175" s="68" t="s">
        <v>66</v>
      </c>
      <c r="R175" s="68" t="str" cm="1">
        <f t="array" ref="R175">_xlfn.IFS(BaseClientes[[#This Row],[tipoDeCliente]]="ADVISOR","ADVISOR",BaseClientes[[#This Row],[tipoDeCliente]]="FAMILIA","RETENCAO",BaseClientes[[#This Row],[tipoDeCliente]]="RETENCAO","RETENCAO",BaseClientes[[#This Row],[tipoDeCliente]]="NORMAL","CONSULTORIA",BaseClientes[[#This Row],[tipoDeCliente]]="HIBRIDO","CONSULTORIA")</f>
        <v>CONSULTORIA</v>
      </c>
      <c r="S175" s="68" t="s">
        <v>49</v>
      </c>
      <c r="T175" s="68" t="s">
        <v>50</v>
      </c>
      <c r="U175" s="68" t="s">
        <v>670</v>
      </c>
      <c r="V175" s="71">
        <v>5581999631120</v>
      </c>
      <c r="W175" s="69">
        <v>44460</v>
      </c>
      <c r="X175" s="69">
        <v>44460</v>
      </c>
      <c r="Y175" s="68" t="s">
        <v>1312</v>
      </c>
      <c r="Z175" s="68" t="s">
        <v>1312</v>
      </c>
      <c r="AA175" s="68" t="s">
        <v>1313</v>
      </c>
      <c r="AB175" s="68" t="s">
        <v>3893</v>
      </c>
      <c r="AC175" s="68" t="s">
        <v>53</v>
      </c>
      <c r="AD175" s="68" t="s">
        <v>56</v>
      </c>
      <c r="AE175" s="68" t="s">
        <v>176</v>
      </c>
      <c r="AF175" s="72">
        <v>1</v>
      </c>
      <c r="AG175" s="68">
        <v>1</v>
      </c>
      <c r="AH175" s="68" t="s">
        <v>54</v>
      </c>
      <c r="AI175" s="68" t="s">
        <v>56</v>
      </c>
      <c r="AJ175" s="68" t="s">
        <v>54</v>
      </c>
      <c r="AK175" s="68" t="str" cm="1">
        <f t="array" ref="AK1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5" s="69" t="s">
        <v>58</v>
      </c>
      <c r="AM175" s="69"/>
    </row>
    <row r="176" spans="1:39" x14ac:dyDescent="0.3">
      <c r="A176" s="68">
        <v>198</v>
      </c>
      <c r="B176" s="68" t="s">
        <v>1313</v>
      </c>
      <c r="C176" s="69">
        <v>21310</v>
      </c>
      <c r="D176" s="68" t="s">
        <v>40</v>
      </c>
      <c r="E176" s="71">
        <v>21092021198</v>
      </c>
      <c r="F176" s="68" t="s">
        <v>42</v>
      </c>
      <c r="G176" s="68">
        <v>1791659</v>
      </c>
      <c r="H176" s="68"/>
      <c r="I176" s="68" t="s">
        <v>1316</v>
      </c>
      <c r="J176" s="68" t="s">
        <v>1317</v>
      </c>
      <c r="K176" s="70" t="s">
        <v>1318</v>
      </c>
      <c r="L176" s="68" t="s">
        <v>1312</v>
      </c>
      <c r="M176" s="68" t="s">
        <v>1313</v>
      </c>
      <c r="N176" s="71">
        <v>5581999949722</v>
      </c>
      <c r="O176" s="71" t="s">
        <v>42</v>
      </c>
      <c r="P176" s="71" t="s">
        <v>106</v>
      </c>
      <c r="Q176" s="68" t="s">
        <v>66</v>
      </c>
      <c r="R176" s="68" t="str" cm="1">
        <f t="array" ref="R176">_xlfn.IFS(BaseClientes[[#This Row],[tipoDeCliente]]="ADVISOR","ADVISOR",BaseClientes[[#This Row],[tipoDeCliente]]="FAMILIA","RETENCAO",BaseClientes[[#This Row],[tipoDeCliente]]="RETENCAO","RETENCAO",BaseClientes[[#This Row],[tipoDeCliente]]="NORMAL","CONSULTORIA",BaseClientes[[#This Row],[tipoDeCliente]]="HIBRIDO","CONSULTORIA")</f>
        <v>CONSULTORIA</v>
      </c>
      <c r="S176" s="68" t="s">
        <v>49</v>
      </c>
      <c r="T176" s="68" t="s">
        <v>50</v>
      </c>
      <c r="U176" s="68" t="s">
        <v>670</v>
      </c>
      <c r="V176" s="71">
        <v>5581999949722</v>
      </c>
      <c r="W176" s="69">
        <v>44460</v>
      </c>
      <c r="X176" s="69">
        <v>44460</v>
      </c>
      <c r="Y176" s="68" t="s">
        <v>1312</v>
      </c>
      <c r="Z176" s="68" t="s">
        <v>1312</v>
      </c>
      <c r="AA176" s="68" t="s">
        <v>1313</v>
      </c>
      <c r="AB176" s="68" t="s">
        <v>3894</v>
      </c>
      <c r="AC176" s="68" t="s">
        <v>53</v>
      </c>
      <c r="AD176" s="68" t="s">
        <v>56</v>
      </c>
      <c r="AE176" s="68" t="s">
        <v>176</v>
      </c>
      <c r="AF176" s="72">
        <v>1</v>
      </c>
      <c r="AG176" s="68">
        <v>1</v>
      </c>
      <c r="AH176" s="68" t="s">
        <v>54</v>
      </c>
      <c r="AI176" s="68" t="s">
        <v>56</v>
      </c>
      <c r="AJ176" s="68" t="s">
        <v>54</v>
      </c>
      <c r="AK176" s="68" t="str" cm="1">
        <f t="array" ref="AK1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6" s="69" t="s">
        <v>58</v>
      </c>
      <c r="AM176" s="69"/>
    </row>
    <row r="177" spans="1:39" x14ac:dyDescent="0.3">
      <c r="A177" s="68">
        <v>201</v>
      </c>
      <c r="B177" s="68" t="s">
        <v>1332</v>
      </c>
      <c r="C177" s="69">
        <v>28856</v>
      </c>
      <c r="D177" s="68" t="s">
        <v>72</v>
      </c>
      <c r="E177" s="71">
        <v>5102021201</v>
      </c>
      <c r="F177" s="68">
        <v>2031945</v>
      </c>
      <c r="G177" s="68" t="s">
        <v>42</v>
      </c>
      <c r="H177" s="68"/>
      <c r="I177" s="68" t="s">
        <v>1334</v>
      </c>
      <c r="J177" s="68" t="s">
        <v>1335</v>
      </c>
      <c r="K177" s="70" t="s">
        <v>1336</v>
      </c>
      <c r="L177" s="68" t="s">
        <v>1337</v>
      </c>
      <c r="M177" s="68" t="s">
        <v>1332</v>
      </c>
      <c r="N177" s="71">
        <v>5534996816020</v>
      </c>
      <c r="O177" s="71" t="s">
        <v>42</v>
      </c>
      <c r="P177" s="71" t="s">
        <v>42</v>
      </c>
      <c r="Q177" s="68" t="s">
        <v>66</v>
      </c>
      <c r="R177" s="68" t="str" cm="1">
        <f t="array" ref="R177">_xlfn.IFS(BaseClientes[[#This Row],[tipoDeCliente]]="ADVISOR","ADVISOR",BaseClientes[[#This Row],[tipoDeCliente]]="FAMILIA","RETENCAO",BaseClientes[[#This Row],[tipoDeCliente]]="RETENCAO","RETENCAO",BaseClientes[[#This Row],[tipoDeCliente]]="NORMAL","CONSULTORIA",BaseClientes[[#This Row],[tipoDeCliente]]="HIBRIDO","CONSULTORIA")</f>
        <v>CONSULTORIA</v>
      </c>
      <c r="S177" s="68" t="s">
        <v>1338</v>
      </c>
      <c r="T177" s="68" t="s">
        <v>896</v>
      </c>
      <c r="U177" s="68" t="s">
        <v>1967</v>
      </c>
      <c r="V177" s="71">
        <v>5534996816020</v>
      </c>
      <c r="W177" s="69">
        <v>44474</v>
      </c>
      <c r="X177" s="69">
        <v>44474</v>
      </c>
      <c r="Y177" s="68" t="s">
        <v>1337</v>
      </c>
      <c r="Z177" s="68" t="s">
        <v>1337</v>
      </c>
      <c r="AA177" s="68" t="s">
        <v>1332</v>
      </c>
      <c r="AB177" s="68" t="s">
        <v>3893</v>
      </c>
      <c r="AC177" s="68" t="s">
        <v>53</v>
      </c>
      <c r="AD177" s="68" t="s">
        <v>56</v>
      </c>
      <c r="AE177" s="68" t="s">
        <v>176</v>
      </c>
      <c r="AF177" s="72">
        <v>1</v>
      </c>
      <c r="AG177" s="68">
        <v>1</v>
      </c>
      <c r="AH177" s="68" t="s">
        <v>54</v>
      </c>
      <c r="AI177" s="68" t="s">
        <v>56</v>
      </c>
      <c r="AJ177" s="68" t="s">
        <v>54</v>
      </c>
      <c r="AK177" s="68" t="str" cm="1">
        <f t="array" ref="AK1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7" s="69" t="s">
        <v>58</v>
      </c>
      <c r="AM177" s="69"/>
    </row>
    <row r="178" spans="1:39" x14ac:dyDescent="0.3">
      <c r="A178" s="68">
        <v>403</v>
      </c>
      <c r="B178" s="68" t="s">
        <v>2364</v>
      </c>
      <c r="C178" s="69">
        <v>40626</v>
      </c>
      <c r="D178" s="68" t="s">
        <v>40</v>
      </c>
      <c r="E178" s="71">
        <v>26052022403</v>
      </c>
      <c r="F178" s="68">
        <v>8411015</v>
      </c>
      <c r="G178" s="68"/>
      <c r="H178" s="68"/>
      <c r="I178" s="68" t="s">
        <v>4118</v>
      </c>
      <c r="J178" s="68" t="s">
        <v>2366</v>
      </c>
      <c r="K178" s="70" t="s">
        <v>1336</v>
      </c>
      <c r="L178" s="68" t="s">
        <v>4119</v>
      </c>
      <c r="M178" s="68" t="s">
        <v>1332</v>
      </c>
      <c r="N178" s="71">
        <v>5534996816020</v>
      </c>
      <c r="O178" s="71" t="s">
        <v>42</v>
      </c>
      <c r="P178" s="71" t="s">
        <v>42</v>
      </c>
      <c r="Q178" s="68" t="s">
        <v>66</v>
      </c>
      <c r="R178" s="68" t="str" cm="1">
        <f t="array" ref="R178">_xlfn.IFS(BaseClientes[[#This Row],[tipoDeCliente]]="ADVISOR","ADVISOR",BaseClientes[[#This Row],[tipoDeCliente]]="FAMILIA","RETENCAO",BaseClientes[[#This Row],[tipoDeCliente]]="RETENCAO","RETENCAO",BaseClientes[[#This Row],[tipoDeCliente]]="NORMAL","CONSULTORIA",BaseClientes[[#This Row],[tipoDeCliente]]="HIBRIDO","CONSULTORIA")</f>
        <v>CONSULTORIA</v>
      </c>
      <c r="S178" s="68" t="s">
        <v>1338</v>
      </c>
      <c r="T178" s="68" t="s">
        <v>896</v>
      </c>
      <c r="U178" s="68" t="s">
        <v>2367</v>
      </c>
      <c r="V178" s="71">
        <v>5534996816020</v>
      </c>
      <c r="W178" s="69">
        <v>44474</v>
      </c>
      <c r="X178" s="69">
        <v>44474</v>
      </c>
      <c r="Y178" s="68" t="s">
        <v>1337</v>
      </c>
      <c r="Z178" s="68" t="s">
        <v>1337</v>
      </c>
      <c r="AA178" s="68" t="s">
        <v>1332</v>
      </c>
      <c r="AB178" s="68" t="s">
        <v>151</v>
      </c>
      <c r="AC178" s="68" t="s">
        <v>140</v>
      </c>
      <c r="AD178" s="68" t="s">
        <v>56</v>
      </c>
      <c r="AE178" s="68" t="s">
        <v>176</v>
      </c>
      <c r="AF178" s="72">
        <v>1</v>
      </c>
      <c r="AG178" s="68">
        <v>1</v>
      </c>
      <c r="AH178" s="68" t="s">
        <v>54</v>
      </c>
      <c r="AI178" s="68" t="s">
        <v>54</v>
      </c>
      <c r="AJ178" s="68" t="s">
        <v>56</v>
      </c>
      <c r="AK178" s="68" t="str" cm="1">
        <f t="array" ref="AK1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8" s="69" t="s">
        <v>58</v>
      </c>
      <c r="AM178" s="69"/>
    </row>
    <row r="179" spans="1:39" x14ac:dyDescent="0.3">
      <c r="A179" s="68">
        <v>404</v>
      </c>
      <c r="B179" s="68" t="s">
        <v>2368</v>
      </c>
      <c r="C179" s="69">
        <v>39906</v>
      </c>
      <c r="D179" s="68" t="s">
        <v>72</v>
      </c>
      <c r="E179" s="71">
        <v>26052022404</v>
      </c>
      <c r="F179" s="68">
        <v>8499407</v>
      </c>
      <c r="G179" s="68"/>
      <c r="H179" s="68"/>
      <c r="I179" s="68" t="s">
        <v>4116</v>
      </c>
      <c r="J179" s="68" t="s">
        <v>2370</v>
      </c>
      <c r="K179" s="70" t="s">
        <v>1336</v>
      </c>
      <c r="L179" s="68" t="s">
        <v>4117</v>
      </c>
      <c r="M179" s="68" t="s">
        <v>1332</v>
      </c>
      <c r="N179" s="71">
        <v>5534996816020</v>
      </c>
      <c r="O179" s="71" t="s">
        <v>42</v>
      </c>
      <c r="P179" s="71" t="s">
        <v>42</v>
      </c>
      <c r="Q179" s="68" t="s">
        <v>66</v>
      </c>
      <c r="R179" s="68" t="str" cm="1">
        <f t="array" ref="R179">_xlfn.IFS(BaseClientes[[#This Row],[tipoDeCliente]]="ADVISOR","ADVISOR",BaseClientes[[#This Row],[tipoDeCliente]]="FAMILIA","RETENCAO",BaseClientes[[#This Row],[tipoDeCliente]]="RETENCAO","RETENCAO",BaseClientes[[#This Row],[tipoDeCliente]]="NORMAL","CONSULTORIA",BaseClientes[[#This Row],[tipoDeCliente]]="HIBRIDO","CONSULTORIA")</f>
        <v>CONSULTORIA</v>
      </c>
      <c r="S179" s="68" t="s">
        <v>1338</v>
      </c>
      <c r="T179" s="68" t="s">
        <v>896</v>
      </c>
      <c r="U179" s="68" t="s">
        <v>2367</v>
      </c>
      <c r="V179" s="71">
        <v>5534996816020</v>
      </c>
      <c r="W179" s="69">
        <v>44474</v>
      </c>
      <c r="X179" s="69">
        <v>44474</v>
      </c>
      <c r="Y179" s="68" t="s">
        <v>1337</v>
      </c>
      <c r="Z179" s="68" t="s">
        <v>1337</v>
      </c>
      <c r="AA179" s="68" t="s">
        <v>1332</v>
      </c>
      <c r="AB179" s="68" t="s">
        <v>151</v>
      </c>
      <c r="AC179" s="68" t="s">
        <v>140</v>
      </c>
      <c r="AD179" s="68" t="s">
        <v>56</v>
      </c>
      <c r="AE179" s="68" t="s">
        <v>176</v>
      </c>
      <c r="AF179" s="72">
        <v>1</v>
      </c>
      <c r="AG179" s="68">
        <v>1</v>
      </c>
      <c r="AH179" s="68" t="s">
        <v>54</v>
      </c>
      <c r="AI179" s="68" t="s">
        <v>54</v>
      </c>
      <c r="AJ179" s="68" t="s">
        <v>56</v>
      </c>
      <c r="AK179" s="68" t="str" cm="1">
        <f t="array" ref="AK1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79" s="69" t="s">
        <v>58</v>
      </c>
      <c r="AM179" s="69"/>
    </row>
    <row r="180" spans="1:39" x14ac:dyDescent="0.3">
      <c r="A180" s="68">
        <v>182</v>
      </c>
      <c r="B180" s="68" t="s">
        <v>1208</v>
      </c>
      <c r="C180" s="69">
        <v>30736</v>
      </c>
      <c r="D180" s="68" t="s">
        <v>40</v>
      </c>
      <c r="E180" s="71">
        <v>6102021182</v>
      </c>
      <c r="F180" s="68">
        <v>569484</v>
      </c>
      <c r="G180" s="68" t="s">
        <v>42</v>
      </c>
      <c r="H180" s="68"/>
      <c r="I180" s="68" t="s">
        <v>1210</v>
      </c>
      <c r="J180" s="68" t="s">
        <v>1211</v>
      </c>
      <c r="K180" s="70" t="s">
        <v>1212</v>
      </c>
      <c r="L180" s="68" t="s">
        <v>1213</v>
      </c>
      <c r="M180" s="68" t="s">
        <v>1208</v>
      </c>
      <c r="N180" s="71">
        <v>5581999737450</v>
      </c>
      <c r="O180" s="71" t="s">
        <v>42</v>
      </c>
      <c r="P180" s="71" t="s">
        <v>42</v>
      </c>
      <c r="Q180" s="68" t="s">
        <v>66</v>
      </c>
      <c r="R180" s="68" t="str" cm="1">
        <f t="array" ref="R180">_xlfn.IFS(BaseClientes[[#This Row],[tipoDeCliente]]="ADVISOR","ADVISOR",BaseClientes[[#This Row],[tipoDeCliente]]="FAMILIA","RETENCAO",BaseClientes[[#This Row],[tipoDeCliente]]="RETENCAO","RETENCAO",BaseClientes[[#This Row],[tipoDeCliente]]="NORMAL","CONSULTORIA",BaseClientes[[#This Row],[tipoDeCliente]]="HIBRIDO","CONSULTORIA")</f>
        <v>CONSULTORIA</v>
      </c>
      <c r="S180" s="68" t="s">
        <v>49</v>
      </c>
      <c r="T180" s="68" t="s">
        <v>50</v>
      </c>
      <c r="U180" s="68" t="s">
        <v>1214</v>
      </c>
      <c r="V180" s="71">
        <v>5581999737450</v>
      </c>
      <c r="W180" s="69">
        <v>44475</v>
      </c>
      <c r="X180" s="69">
        <v>44475</v>
      </c>
      <c r="Y180" s="68" t="s">
        <v>1213</v>
      </c>
      <c r="Z180" s="68" t="s">
        <v>1213</v>
      </c>
      <c r="AA180" s="68" t="s">
        <v>1208</v>
      </c>
      <c r="AB180" s="68" t="s">
        <v>3893</v>
      </c>
      <c r="AC180" s="68" t="s">
        <v>53</v>
      </c>
      <c r="AD180" s="68" t="s">
        <v>54</v>
      </c>
      <c r="AE180" s="68" t="s">
        <v>176</v>
      </c>
      <c r="AF180" s="72">
        <v>1</v>
      </c>
      <c r="AG180" s="68">
        <v>1</v>
      </c>
      <c r="AH180" s="68" t="s">
        <v>54</v>
      </c>
      <c r="AI180" s="68" t="s">
        <v>56</v>
      </c>
      <c r="AJ180" s="68" t="s">
        <v>54</v>
      </c>
      <c r="AK180" s="68" t="str" cm="1">
        <f t="array" ref="AK1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0" s="69" t="s">
        <v>58</v>
      </c>
      <c r="AM180" s="69"/>
    </row>
    <row r="181" spans="1:39" x14ac:dyDescent="0.3">
      <c r="A181" s="68">
        <v>190</v>
      </c>
      <c r="B181" s="68" t="s">
        <v>1262</v>
      </c>
      <c r="C181" s="69">
        <v>29818</v>
      </c>
      <c r="D181" s="68" t="s">
        <v>72</v>
      </c>
      <c r="E181" s="71">
        <v>6102021190</v>
      </c>
      <c r="F181" s="68">
        <v>6485204</v>
      </c>
      <c r="G181" s="68" t="s">
        <v>42</v>
      </c>
      <c r="H181" s="68"/>
      <c r="I181" s="68" t="s">
        <v>1264</v>
      </c>
      <c r="J181" s="68" t="s">
        <v>1265</v>
      </c>
      <c r="K181" s="105" t="s">
        <v>1266</v>
      </c>
      <c r="L181" s="68" t="s">
        <v>1267</v>
      </c>
      <c r="M181" s="68" t="s">
        <v>1262</v>
      </c>
      <c r="N181" s="71">
        <v>5581998286774</v>
      </c>
      <c r="O181" s="71" t="s">
        <v>106</v>
      </c>
      <c r="P181" s="71"/>
      <c r="Q181" s="68" t="s">
        <v>66</v>
      </c>
      <c r="R181" s="68" t="str" cm="1">
        <f t="array" ref="R181">_xlfn.IFS(BaseClientes[[#This Row],[tipoDeCliente]]="ADVISOR","ADVISOR",BaseClientes[[#This Row],[tipoDeCliente]]="FAMILIA","RETENCAO",BaseClientes[[#This Row],[tipoDeCliente]]="RETENCAO","RETENCAO",BaseClientes[[#This Row],[tipoDeCliente]]="NORMAL","CONSULTORIA",BaseClientes[[#This Row],[tipoDeCliente]]="HIBRIDO","CONSULTORIA")</f>
        <v>CONSULTORIA</v>
      </c>
      <c r="S181" s="68" t="s">
        <v>49</v>
      </c>
      <c r="T181" s="68" t="s">
        <v>50</v>
      </c>
      <c r="U181" s="68" t="s">
        <v>1268</v>
      </c>
      <c r="V181" s="71">
        <v>5581998286774</v>
      </c>
      <c r="W181" s="69">
        <v>44475</v>
      </c>
      <c r="X181" s="69">
        <v>44475</v>
      </c>
      <c r="Y181" s="68" t="s">
        <v>1267</v>
      </c>
      <c r="Z181" s="68" t="s">
        <v>1267</v>
      </c>
      <c r="AA181" s="68" t="s">
        <v>1262</v>
      </c>
      <c r="AB181" s="68" t="s">
        <v>3893</v>
      </c>
      <c r="AC181" s="68" t="s">
        <v>140</v>
      </c>
      <c r="AD181" s="68" t="s">
        <v>54</v>
      </c>
      <c r="AE181" s="68" t="s">
        <v>176</v>
      </c>
      <c r="AF181" s="72">
        <v>1</v>
      </c>
      <c r="AG181" s="68">
        <v>1</v>
      </c>
      <c r="AH181" s="68" t="s">
        <v>54</v>
      </c>
      <c r="AI181" s="68" t="s">
        <v>56</v>
      </c>
      <c r="AJ181" s="68" t="s">
        <v>54</v>
      </c>
      <c r="AK181" s="68" t="str" cm="1">
        <f t="array" ref="AK1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1" s="69" t="s">
        <v>58</v>
      </c>
      <c r="AM181" s="69"/>
    </row>
    <row r="182" spans="1:39" x14ac:dyDescent="0.3">
      <c r="A182" s="68">
        <v>199</v>
      </c>
      <c r="B182" s="68" t="s">
        <v>1319</v>
      </c>
      <c r="C182" s="69">
        <v>30568</v>
      </c>
      <c r="D182" s="68" t="s">
        <v>40</v>
      </c>
      <c r="E182" s="71">
        <v>6102021199</v>
      </c>
      <c r="F182" s="68">
        <v>2197950</v>
      </c>
      <c r="G182" s="68">
        <v>2843339</v>
      </c>
      <c r="H182" s="68"/>
      <c r="I182" s="68" t="s">
        <v>1322</v>
      </c>
      <c r="J182" s="68" t="s">
        <v>1323</v>
      </c>
      <c r="K182" s="70" t="s">
        <v>1324</v>
      </c>
      <c r="L182" s="68" t="s">
        <v>1325</v>
      </c>
      <c r="M182" s="68" t="s">
        <v>1319</v>
      </c>
      <c r="N182" s="71">
        <v>5581991112704</v>
      </c>
      <c r="O182" s="71" t="s">
        <v>106</v>
      </c>
      <c r="P182" s="71" t="s">
        <v>106</v>
      </c>
      <c r="Q182" s="68" t="s">
        <v>66</v>
      </c>
      <c r="R182" s="68" t="str" cm="1">
        <f t="array" ref="R182">_xlfn.IFS(BaseClientes[[#This Row],[tipoDeCliente]]="ADVISOR","ADVISOR",BaseClientes[[#This Row],[tipoDeCliente]]="FAMILIA","RETENCAO",BaseClientes[[#This Row],[tipoDeCliente]]="RETENCAO","RETENCAO",BaseClientes[[#This Row],[tipoDeCliente]]="NORMAL","CONSULTORIA",BaseClientes[[#This Row],[tipoDeCliente]]="HIBRIDO","CONSULTORIA")</f>
        <v>CONSULTORIA</v>
      </c>
      <c r="S182" s="68" t="s">
        <v>49</v>
      </c>
      <c r="T182" s="68" t="s">
        <v>50</v>
      </c>
      <c r="U182" s="68" t="s">
        <v>1326</v>
      </c>
      <c r="V182" s="71">
        <v>5581991112704</v>
      </c>
      <c r="W182" s="69">
        <v>44475</v>
      </c>
      <c r="X182" s="69">
        <v>44475</v>
      </c>
      <c r="Y182" s="68" t="s">
        <v>1325</v>
      </c>
      <c r="Z182" s="68" t="s">
        <v>1325</v>
      </c>
      <c r="AA182" s="68" t="s">
        <v>1319</v>
      </c>
      <c r="AB182" s="68" t="s">
        <v>3912</v>
      </c>
      <c r="AC182" s="68" t="s">
        <v>140</v>
      </c>
      <c r="AD182" s="68" t="s">
        <v>56</v>
      </c>
      <c r="AE182" s="68" t="s">
        <v>176</v>
      </c>
      <c r="AF182" s="72">
        <v>1</v>
      </c>
      <c r="AG182" s="68">
        <v>1</v>
      </c>
      <c r="AH182" s="68" t="s">
        <v>54</v>
      </c>
      <c r="AI182" s="68" t="s">
        <v>56</v>
      </c>
      <c r="AJ182" s="68" t="s">
        <v>54</v>
      </c>
      <c r="AK182" s="68" t="str" cm="1">
        <f t="array" ref="AK1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2" s="69" t="s">
        <v>58</v>
      </c>
      <c r="AM182" s="69"/>
    </row>
    <row r="183" spans="1:39" x14ac:dyDescent="0.3">
      <c r="A183" s="68">
        <v>312</v>
      </c>
      <c r="B183" s="68" t="s">
        <v>1922</v>
      </c>
      <c r="C183" s="69">
        <v>28136</v>
      </c>
      <c r="D183" s="68" t="s">
        <v>72</v>
      </c>
      <c r="E183" s="71">
        <v>6102021312</v>
      </c>
      <c r="F183" s="68">
        <v>6900933</v>
      </c>
      <c r="G183" s="68"/>
      <c r="H183" s="68"/>
      <c r="I183" s="68"/>
      <c r="J183" s="68" t="s">
        <v>1924</v>
      </c>
      <c r="K183" s="70" t="s">
        <v>1925</v>
      </c>
      <c r="L183" s="68" t="s">
        <v>1926</v>
      </c>
      <c r="M183" s="68" t="s">
        <v>1922</v>
      </c>
      <c r="N183" s="71" t="s">
        <v>42</v>
      </c>
      <c r="O183" s="71" t="s">
        <v>42</v>
      </c>
      <c r="P183" s="71" t="s">
        <v>42</v>
      </c>
      <c r="Q183" s="68" t="s">
        <v>316</v>
      </c>
      <c r="R183" s="68" t="str" cm="1">
        <f t="array" ref="R183">_xlfn.IFS(BaseClientes[[#This Row],[tipoDeCliente]]="ADVISOR","ADVISOR",BaseClientes[[#This Row],[tipoDeCliente]]="FAMILIA","RETENCAO",BaseClientes[[#This Row],[tipoDeCliente]]="RETENCAO","RETENCAO",BaseClientes[[#This Row],[tipoDeCliente]]="NORMAL","CONSULTORIA",BaseClientes[[#This Row],[tipoDeCliente]]="HIBRIDO","CONSULTORIA")</f>
        <v>CONSULTORIA</v>
      </c>
      <c r="S183" s="68" t="s">
        <v>317</v>
      </c>
      <c r="T183" s="68" t="s">
        <v>50</v>
      </c>
      <c r="U183" s="68" t="s">
        <v>318</v>
      </c>
      <c r="V183" s="71">
        <v>55819885327355</v>
      </c>
      <c r="W183" s="69">
        <v>44475</v>
      </c>
      <c r="X183" s="69">
        <v>44475</v>
      </c>
      <c r="Y183" s="68" t="s">
        <v>316</v>
      </c>
      <c r="Z183" s="68" t="s">
        <v>1926</v>
      </c>
      <c r="AA183" s="68" t="s">
        <v>1922</v>
      </c>
      <c r="AB183" s="68" t="s">
        <v>4064</v>
      </c>
      <c r="AC183" s="68" t="s">
        <v>53</v>
      </c>
      <c r="AD183" s="68" t="s">
        <v>56</v>
      </c>
      <c r="AE183" s="68" t="s">
        <v>55</v>
      </c>
      <c r="AF183" s="72">
        <v>1</v>
      </c>
      <c r="AG183" s="68"/>
      <c r="AH183" s="68" t="s">
        <v>56</v>
      </c>
      <c r="AI183" s="68" t="s">
        <v>56</v>
      </c>
      <c r="AJ183" s="68" t="s">
        <v>56</v>
      </c>
      <c r="AK183" s="68" t="str" cm="1">
        <f t="array" ref="AK1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3" s="69" t="s">
        <v>58</v>
      </c>
      <c r="AM183" s="69"/>
    </row>
    <row r="184" spans="1:39" hidden="1" x14ac:dyDescent="0.3">
      <c r="A184" s="68">
        <v>200</v>
      </c>
      <c r="B184" s="68" t="s">
        <v>1327</v>
      </c>
      <c r="C184" s="69">
        <v>28856</v>
      </c>
      <c r="D184" s="68" t="s">
        <v>40</v>
      </c>
      <c r="E184" s="71">
        <v>7102021200</v>
      </c>
      <c r="F184" s="68">
        <v>6865790</v>
      </c>
      <c r="G184" s="68" t="s">
        <v>42</v>
      </c>
      <c r="H184" s="68"/>
      <c r="I184" s="68"/>
      <c r="J184" s="68" t="s">
        <v>1329</v>
      </c>
      <c r="K184" s="70" t="s">
        <v>1330</v>
      </c>
      <c r="L184" s="68" t="s">
        <v>1331</v>
      </c>
      <c r="M184" s="68" t="s">
        <v>1327</v>
      </c>
      <c r="N184" s="71">
        <v>558191088660</v>
      </c>
      <c r="O184" s="71" t="s">
        <v>42</v>
      </c>
      <c r="P184" s="71" t="s">
        <v>42</v>
      </c>
      <c r="Q184" s="68" t="s">
        <v>66</v>
      </c>
      <c r="R184" s="68" t="str" cm="1">
        <f t="array" ref="R184">_xlfn.IFS(BaseClientes[[#This Row],[tipoDeCliente]]="ADVISOR","ADVISOR",BaseClientes[[#This Row],[tipoDeCliente]]="FAMILIA","RETENCAO",BaseClientes[[#This Row],[tipoDeCliente]]="RETENCAO","RETENCAO",BaseClientes[[#This Row],[tipoDeCliente]]="NORMAL","CONSULTORIA",BaseClientes[[#This Row],[tipoDeCliente]]="HIBRIDO","CONSULTORIA")</f>
        <v>CONSULTORIA</v>
      </c>
      <c r="S184" s="68" t="s">
        <v>49</v>
      </c>
      <c r="T184" s="68" t="s">
        <v>50</v>
      </c>
      <c r="U184" s="68" t="s">
        <v>670</v>
      </c>
      <c r="V184" s="71">
        <v>558191088660</v>
      </c>
      <c r="W184" s="69">
        <v>44476</v>
      </c>
      <c r="X184" s="69">
        <v>44476</v>
      </c>
      <c r="Y184" s="68" t="s">
        <v>1331</v>
      </c>
      <c r="Z184" s="68" t="s">
        <v>1331</v>
      </c>
      <c r="AA184" s="68" t="s">
        <v>1327</v>
      </c>
      <c r="AB184" s="68" t="s">
        <v>3912</v>
      </c>
      <c r="AC184" s="68" t="s">
        <v>53</v>
      </c>
      <c r="AD184" s="68" t="s">
        <v>56</v>
      </c>
      <c r="AE184" s="68" t="s">
        <v>176</v>
      </c>
      <c r="AF184" s="72">
        <v>1</v>
      </c>
      <c r="AG184" s="68">
        <v>1</v>
      </c>
      <c r="AH184" s="68" t="s">
        <v>54</v>
      </c>
      <c r="AI184" s="68" t="s">
        <v>56</v>
      </c>
      <c r="AJ184" s="68" t="s">
        <v>54</v>
      </c>
      <c r="AK184" s="68" t="str" cm="1">
        <f t="array" ref="AK1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4" s="69" t="s">
        <v>69</v>
      </c>
      <c r="AM184" s="69">
        <v>44763</v>
      </c>
    </row>
    <row r="185" spans="1:39" hidden="1" x14ac:dyDescent="0.3">
      <c r="A185" s="68">
        <v>325</v>
      </c>
      <c r="B185" s="68" t="s">
        <v>1956</v>
      </c>
      <c r="C185" s="69">
        <v>25148</v>
      </c>
      <c r="D185" s="68" t="s">
        <v>72</v>
      </c>
      <c r="E185" s="71">
        <v>10102021325</v>
      </c>
      <c r="F185" s="68">
        <v>8579810</v>
      </c>
      <c r="G185" s="68"/>
      <c r="H185" s="68"/>
      <c r="I185" s="68"/>
      <c r="J185" s="68" t="s">
        <v>1958</v>
      </c>
      <c r="K185" s="70" t="s">
        <v>1959</v>
      </c>
      <c r="L185" s="68" t="s">
        <v>1960</v>
      </c>
      <c r="M185" s="68" t="s">
        <v>1956</v>
      </c>
      <c r="N185" s="71">
        <v>5581992325802</v>
      </c>
      <c r="O185" s="71" t="s">
        <v>42</v>
      </c>
      <c r="P185" s="71" t="s">
        <v>42</v>
      </c>
      <c r="Q185" s="68" t="s">
        <v>264</v>
      </c>
      <c r="R185" s="68" t="str" cm="1">
        <f t="array" ref="R185">_xlfn.IFS(BaseClientes[[#This Row],[tipoDeCliente]]="ADVISOR","ADVISOR",BaseClientes[[#This Row],[tipoDeCliente]]="FAMILIA","RETENCAO",BaseClientes[[#This Row],[tipoDeCliente]]="RETENCAO","RETENCAO",BaseClientes[[#This Row],[tipoDeCliente]]="NORMAL","CONSULTORIA",BaseClientes[[#This Row],[tipoDeCliente]]="HIBRIDO","CONSULTORIA")</f>
        <v>CONSULTORIA</v>
      </c>
      <c r="S185" s="68" t="s">
        <v>49</v>
      </c>
      <c r="T185" s="68" t="s">
        <v>50</v>
      </c>
      <c r="U185" s="68" t="s">
        <v>1171</v>
      </c>
      <c r="V185" s="71">
        <v>5581992325802</v>
      </c>
      <c r="W185" s="69">
        <v>44479</v>
      </c>
      <c r="X185" s="69">
        <v>44479</v>
      </c>
      <c r="Y185" s="68" t="s">
        <v>1960</v>
      </c>
      <c r="Z185" s="68" t="s">
        <v>1960</v>
      </c>
      <c r="AA185" s="68" t="s">
        <v>1956</v>
      </c>
      <c r="AB185" s="68" t="s">
        <v>3920</v>
      </c>
      <c r="AC185" s="68" t="s">
        <v>53</v>
      </c>
      <c r="AD185" s="68" t="s">
        <v>54</v>
      </c>
      <c r="AE185" s="68" t="s">
        <v>68</v>
      </c>
      <c r="AF185" s="72">
        <v>0</v>
      </c>
      <c r="AG185" s="68"/>
      <c r="AH185" s="68" t="s">
        <v>56</v>
      </c>
      <c r="AI185" s="68" t="s">
        <v>56</v>
      </c>
      <c r="AJ185" s="68" t="s">
        <v>56</v>
      </c>
      <c r="AK185" s="68" t="str" cm="1">
        <f t="array" ref="AK1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5" s="69" t="s">
        <v>69</v>
      </c>
      <c r="AM185" s="69">
        <v>45120</v>
      </c>
    </row>
    <row r="186" spans="1:39" x14ac:dyDescent="0.3">
      <c r="A186" s="68">
        <v>205</v>
      </c>
      <c r="B186" s="68" t="s">
        <v>1358</v>
      </c>
      <c r="C186" s="69">
        <v>33900</v>
      </c>
      <c r="D186" s="68" t="s">
        <v>40</v>
      </c>
      <c r="E186" s="71">
        <v>20102021205</v>
      </c>
      <c r="F186" s="68">
        <v>2291137</v>
      </c>
      <c r="G186" s="68" t="s">
        <v>42</v>
      </c>
      <c r="H186" s="68"/>
      <c r="I186" s="68" t="s">
        <v>8073</v>
      </c>
      <c r="J186" s="68" t="s">
        <v>1361</v>
      </c>
      <c r="K186" s="105" t="s">
        <v>4128</v>
      </c>
      <c r="L186" s="68" t="s">
        <v>1363</v>
      </c>
      <c r="M186" s="68" t="s">
        <v>1358</v>
      </c>
      <c r="N186" s="71">
        <v>5581996751949</v>
      </c>
      <c r="O186" s="71" t="s">
        <v>106</v>
      </c>
      <c r="P186" s="71" t="s">
        <v>42</v>
      </c>
      <c r="Q186" s="68" t="s">
        <v>66</v>
      </c>
      <c r="R186" s="68" t="str" cm="1">
        <f t="array" ref="R186">_xlfn.IFS(BaseClientes[[#This Row],[tipoDeCliente]]="ADVISOR","ADVISOR",BaseClientes[[#This Row],[tipoDeCliente]]="FAMILIA","RETENCAO",BaseClientes[[#This Row],[tipoDeCliente]]="RETENCAO","RETENCAO",BaseClientes[[#This Row],[tipoDeCliente]]="NORMAL","CONSULTORIA",BaseClientes[[#This Row],[tipoDeCliente]]="HIBRIDO","CONSULTORIA")</f>
        <v>RETENCAO</v>
      </c>
      <c r="S186" s="68" t="s">
        <v>49</v>
      </c>
      <c r="T186" s="68" t="s">
        <v>50</v>
      </c>
      <c r="U186" s="68" t="s">
        <v>1364</v>
      </c>
      <c r="V186" s="71">
        <v>5581996751949</v>
      </c>
      <c r="W186" s="69">
        <v>44489</v>
      </c>
      <c r="X186" s="69">
        <v>44489</v>
      </c>
      <c r="Y186" s="68" t="s">
        <v>1363</v>
      </c>
      <c r="Z186" s="68" t="s">
        <v>1363</v>
      </c>
      <c r="AA186" s="68" t="s">
        <v>1358</v>
      </c>
      <c r="AB186" s="68" t="s">
        <v>3893</v>
      </c>
      <c r="AC186" s="68" t="s">
        <v>53</v>
      </c>
      <c r="AD186" s="68" t="s">
        <v>56</v>
      </c>
      <c r="AE186" s="68" t="s">
        <v>68</v>
      </c>
      <c r="AF186" s="72">
        <v>0</v>
      </c>
      <c r="AG186" s="68" t="s">
        <v>42</v>
      </c>
      <c r="AH186" s="68" t="s">
        <v>54</v>
      </c>
      <c r="AI186" s="68" t="s">
        <v>56</v>
      </c>
      <c r="AJ186" s="68" t="s">
        <v>54</v>
      </c>
      <c r="AK186" s="68" t="str" cm="1">
        <f t="array" ref="AK1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6" s="69" t="s">
        <v>58</v>
      </c>
      <c r="AM186" s="69"/>
    </row>
    <row r="187" spans="1:39" x14ac:dyDescent="0.3">
      <c r="A187" s="68">
        <v>206</v>
      </c>
      <c r="B187" s="68" t="s">
        <v>1365</v>
      </c>
      <c r="C187" s="69">
        <v>31464</v>
      </c>
      <c r="D187" s="68" t="s">
        <v>72</v>
      </c>
      <c r="E187" s="71">
        <v>25102021206</v>
      </c>
      <c r="F187" s="68"/>
      <c r="G187" s="68">
        <v>2979686</v>
      </c>
      <c r="H187" s="68"/>
      <c r="I187" s="68" t="s">
        <v>1368</v>
      </c>
      <c r="J187" s="68" t="s">
        <v>1369</v>
      </c>
      <c r="K187" s="105" t="s">
        <v>1370</v>
      </c>
      <c r="L187" s="68" t="s">
        <v>1371</v>
      </c>
      <c r="M187" s="68" t="s">
        <v>1365</v>
      </c>
      <c r="N187" s="71">
        <v>5581993724665</v>
      </c>
      <c r="O187" s="71" t="s">
        <v>42</v>
      </c>
      <c r="P187" s="71" t="s">
        <v>106</v>
      </c>
      <c r="Q187" s="68" t="s">
        <v>66</v>
      </c>
      <c r="R187" s="68" t="str" cm="1">
        <f t="array" ref="R187">_xlfn.IFS(BaseClientes[[#This Row],[tipoDeCliente]]="ADVISOR","ADVISOR",BaseClientes[[#This Row],[tipoDeCliente]]="FAMILIA","RETENCAO",BaseClientes[[#This Row],[tipoDeCliente]]="RETENCAO","RETENCAO",BaseClientes[[#This Row],[tipoDeCliente]]="NORMAL","CONSULTORIA",BaseClientes[[#This Row],[tipoDeCliente]]="HIBRIDO","CONSULTORIA")</f>
        <v>RETENCAO</v>
      </c>
      <c r="S187" s="68" t="s">
        <v>49</v>
      </c>
      <c r="T187" s="68" t="s">
        <v>50</v>
      </c>
      <c r="U187" s="68" t="s">
        <v>1372</v>
      </c>
      <c r="V187" s="71">
        <v>5581993724665</v>
      </c>
      <c r="W187" s="69">
        <v>44494</v>
      </c>
      <c r="X187" s="69">
        <v>44494</v>
      </c>
      <c r="Y187" s="68" t="s">
        <v>1371</v>
      </c>
      <c r="Z187" s="68" t="s">
        <v>1371</v>
      </c>
      <c r="AA187" s="68" t="s">
        <v>1365</v>
      </c>
      <c r="AB187" s="68" t="s">
        <v>838</v>
      </c>
      <c r="AC187" s="68" t="s">
        <v>140</v>
      </c>
      <c r="AD187" s="68" t="s">
        <v>56</v>
      </c>
      <c r="AE187" s="68" t="s">
        <v>176</v>
      </c>
      <c r="AF187" s="72">
        <v>1</v>
      </c>
      <c r="AG187" s="68">
        <v>1</v>
      </c>
      <c r="AH187" s="68" t="s">
        <v>54</v>
      </c>
      <c r="AI187" s="68" t="s">
        <v>54</v>
      </c>
      <c r="AJ187" s="68" t="s">
        <v>54</v>
      </c>
      <c r="AK187" s="68" t="str" cm="1">
        <f t="array" ref="AK1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7" s="69" t="s">
        <v>58</v>
      </c>
      <c r="AM187" s="69"/>
    </row>
    <row r="188" spans="1:39" hidden="1" x14ac:dyDescent="0.3">
      <c r="A188" s="68">
        <v>202</v>
      </c>
      <c r="B188" s="68" t="s">
        <v>1340</v>
      </c>
      <c r="C188" s="69">
        <v>35721</v>
      </c>
      <c r="D188" s="68" t="s">
        <v>40</v>
      </c>
      <c r="E188" s="71">
        <v>29102021202</v>
      </c>
      <c r="F188" s="68">
        <v>6956593</v>
      </c>
      <c r="G188" s="68"/>
      <c r="H188" s="68"/>
      <c r="I188" s="68" t="s">
        <v>1342</v>
      </c>
      <c r="J188" s="68" t="s">
        <v>1343</v>
      </c>
      <c r="K188" s="70" t="s">
        <v>1344</v>
      </c>
      <c r="L188" s="68" t="s">
        <v>1345</v>
      </c>
      <c r="M188" s="68" t="s">
        <v>1340</v>
      </c>
      <c r="N188" s="71">
        <v>5581996760174</v>
      </c>
      <c r="O188" s="71" t="s">
        <v>65</v>
      </c>
      <c r="P188" s="71" t="s">
        <v>42</v>
      </c>
      <c r="Q188" s="68" t="s">
        <v>66</v>
      </c>
      <c r="R188" s="68" t="str" cm="1">
        <f t="array" ref="R188">_xlfn.IFS(BaseClientes[[#This Row],[tipoDeCliente]]="ADVISOR","ADVISOR",BaseClientes[[#This Row],[tipoDeCliente]]="FAMILIA","RETENCAO",BaseClientes[[#This Row],[tipoDeCliente]]="RETENCAO","RETENCAO",BaseClientes[[#This Row],[tipoDeCliente]]="NORMAL","CONSULTORIA",BaseClientes[[#This Row],[tipoDeCliente]]="HIBRIDO","CONSULTORIA")</f>
        <v>RETENCAO</v>
      </c>
      <c r="S188" s="68" t="s">
        <v>49</v>
      </c>
      <c r="T188" s="68" t="s">
        <v>50</v>
      </c>
      <c r="U188" s="68" t="s">
        <v>280</v>
      </c>
      <c r="V188" s="71">
        <v>5581996760178</v>
      </c>
      <c r="W188" s="69">
        <v>44498</v>
      </c>
      <c r="X188" s="69">
        <v>44498</v>
      </c>
      <c r="Y188" s="68" t="s">
        <v>1345</v>
      </c>
      <c r="Z188" s="68" t="s">
        <v>1345</v>
      </c>
      <c r="AA188" s="68" t="s">
        <v>1340</v>
      </c>
      <c r="AB188" s="68" t="s">
        <v>3893</v>
      </c>
      <c r="AC188" s="68" t="s">
        <v>140</v>
      </c>
      <c r="AD188" s="68" t="s">
        <v>56</v>
      </c>
      <c r="AE188" s="68" t="s">
        <v>176</v>
      </c>
      <c r="AF188" s="72">
        <v>1</v>
      </c>
      <c r="AG188" s="68"/>
      <c r="AH188" s="68" t="s">
        <v>54</v>
      </c>
      <c r="AI188" s="68" t="s">
        <v>56</v>
      </c>
      <c r="AJ188" s="68" t="s">
        <v>54</v>
      </c>
      <c r="AK188" s="68" t="str" cm="1">
        <f t="array" ref="AK1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8" s="69" t="s">
        <v>69</v>
      </c>
      <c r="AM188" s="69">
        <v>45069</v>
      </c>
    </row>
    <row r="189" spans="1:39" hidden="1" x14ac:dyDescent="0.3">
      <c r="A189" s="68">
        <v>204</v>
      </c>
      <c r="B189" s="68" t="s">
        <v>1351</v>
      </c>
      <c r="C189" s="69">
        <v>31196</v>
      </c>
      <c r="D189" s="68" t="s">
        <v>40</v>
      </c>
      <c r="E189" s="71">
        <v>29102021204</v>
      </c>
      <c r="F189" s="68">
        <v>2056465</v>
      </c>
      <c r="G189" s="68" t="s">
        <v>42</v>
      </c>
      <c r="H189" s="68"/>
      <c r="I189" s="68" t="s">
        <v>1353</v>
      </c>
      <c r="J189" s="68" t="s">
        <v>1354</v>
      </c>
      <c r="K189" s="70" t="s">
        <v>1355</v>
      </c>
      <c r="L189" s="68" t="s">
        <v>1356</v>
      </c>
      <c r="M189" s="68" t="s">
        <v>1351</v>
      </c>
      <c r="N189" s="71">
        <v>5581981118755</v>
      </c>
      <c r="O189" s="71" t="s">
        <v>106</v>
      </c>
      <c r="P189" s="71" t="s">
        <v>42</v>
      </c>
      <c r="Q189" s="68" t="s">
        <v>66</v>
      </c>
      <c r="R189" s="68" t="str" cm="1">
        <f t="array" ref="R189">_xlfn.IFS(BaseClientes[[#This Row],[tipoDeCliente]]="ADVISOR","ADVISOR",BaseClientes[[#This Row],[tipoDeCliente]]="FAMILIA","RETENCAO",BaseClientes[[#This Row],[tipoDeCliente]]="RETENCAO","RETENCAO",BaseClientes[[#This Row],[tipoDeCliente]]="NORMAL","CONSULTORIA",BaseClientes[[#This Row],[tipoDeCliente]]="HIBRIDO","CONSULTORIA")</f>
        <v>RETENCAO</v>
      </c>
      <c r="S189" s="68" t="s">
        <v>2799</v>
      </c>
      <c r="T189" s="68" t="s">
        <v>185</v>
      </c>
      <c r="U189" s="68" t="s">
        <v>1357</v>
      </c>
      <c r="V189" s="71">
        <v>5581981118755</v>
      </c>
      <c r="W189" s="69">
        <v>44498</v>
      </c>
      <c r="X189" s="69">
        <v>44498</v>
      </c>
      <c r="Y189" s="68" t="s">
        <v>1356</v>
      </c>
      <c r="Z189" s="68" t="s">
        <v>1356</v>
      </c>
      <c r="AA189" s="68" t="s">
        <v>1351</v>
      </c>
      <c r="AB189" s="68" t="s">
        <v>3893</v>
      </c>
      <c r="AC189" s="68" t="s">
        <v>53</v>
      </c>
      <c r="AD189" s="68" t="s">
        <v>54</v>
      </c>
      <c r="AE189" s="68" t="s">
        <v>176</v>
      </c>
      <c r="AF189" s="72">
        <v>1</v>
      </c>
      <c r="AG189" s="68">
        <v>1</v>
      </c>
      <c r="AH189" s="68" t="s">
        <v>54</v>
      </c>
      <c r="AI189" s="68" t="s">
        <v>56</v>
      </c>
      <c r="AJ189" s="68" t="s">
        <v>54</v>
      </c>
      <c r="AK189" s="68" t="str" cm="1">
        <f t="array" ref="AK1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89" s="69" t="s">
        <v>69</v>
      </c>
      <c r="AM189" s="69">
        <v>45405</v>
      </c>
    </row>
    <row r="190" spans="1:39" hidden="1" x14ac:dyDescent="0.3">
      <c r="A190" s="68">
        <v>207</v>
      </c>
      <c r="B190" s="68" t="s">
        <v>1373</v>
      </c>
      <c r="C190" s="69">
        <v>25367</v>
      </c>
      <c r="D190" s="68" t="s">
        <v>40</v>
      </c>
      <c r="E190" s="71">
        <v>29102021207</v>
      </c>
      <c r="F190" s="68"/>
      <c r="G190" s="68">
        <v>2627296</v>
      </c>
      <c r="H190" s="68"/>
      <c r="I190" s="68"/>
      <c r="J190" s="68" t="s">
        <v>1376</v>
      </c>
      <c r="K190" s="70" t="s">
        <v>1377</v>
      </c>
      <c r="L190" s="68" t="s">
        <v>1378</v>
      </c>
      <c r="M190" s="68" t="s">
        <v>1373</v>
      </c>
      <c r="N190" s="71">
        <v>5535997139595</v>
      </c>
      <c r="O190" s="71" t="s">
        <v>42</v>
      </c>
      <c r="P190" s="71" t="s">
        <v>106</v>
      </c>
      <c r="Q190" s="68" t="s">
        <v>66</v>
      </c>
      <c r="R190" s="68" t="str" cm="1">
        <f t="array" ref="R190">_xlfn.IFS(BaseClientes[[#This Row],[tipoDeCliente]]="ADVISOR","ADVISOR",BaseClientes[[#This Row],[tipoDeCliente]]="FAMILIA","RETENCAO",BaseClientes[[#This Row],[tipoDeCliente]]="RETENCAO","RETENCAO",BaseClientes[[#This Row],[tipoDeCliente]]="NORMAL","CONSULTORIA",BaseClientes[[#This Row],[tipoDeCliente]]="HIBRIDO","CONSULTORIA")</f>
        <v>RETENCAO</v>
      </c>
      <c r="S190" s="68" t="s">
        <v>1379</v>
      </c>
      <c r="T190" s="68" t="s">
        <v>896</v>
      </c>
      <c r="U190" s="68" t="s">
        <v>1380</v>
      </c>
      <c r="V190" s="71">
        <v>5535997139595</v>
      </c>
      <c r="W190" s="69">
        <v>44498</v>
      </c>
      <c r="X190" s="69">
        <v>44498</v>
      </c>
      <c r="Y190" s="68" t="s">
        <v>1378</v>
      </c>
      <c r="Z190" s="68" t="s">
        <v>1378</v>
      </c>
      <c r="AA190" s="68" t="s">
        <v>1373</v>
      </c>
      <c r="AB190" s="68" t="s">
        <v>3950</v>
      </c>
      <c r="AC190" s="68" t="s">
        <v>53</v>
      </c>
      <c r="AD190" s="68" t="s">
        <v>56</v>
      </c>
      <c r="AE190" s="68" t="s">
        <v>176</v>
      </c>
      <c r="AF190" s="72">
        <v>1</v>
      </c>
      <c r="AG190" s="68" t="s">
        <v>42</v>
      </c>
      <c r="AH190" s="68" t="s">
        <v>54</v>
      </c>
      <c r="AI190" s="68" t="s">
        <v>56</v>
      </c>
      <c r="AJ190" s="68" t="s">
        <v>54</v>
      </c>
      <c r="AK190" s="68" t="str" cm="1">
        <f t="array" ref="AK1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0" s="69" t="s">
        <v>69</v>
      </c>
      <c r="AM190" s="69">
        <v>44649</v>
      </c>
    </row>
    <row r="191" spans="1:39" x14ac:dyDescent="0.3">
      <c r="A191" s="68">
        <v>208</v>
      </c>
      <c r="B191" s="68" t="s">
        <v>1381</v>
      </c>
      <c r="C191" s="69">
        <v>33417</v>
      </c>
      <c r="D191" s="68" t="s">
        <v>72</v>
      </c>
      <c r="E191" s="71">
        <v>4112021208</v>
      </c>
      <c r="F191" s="68">
        <v>2491214</v>
      </c>
      <c r="G191" s="68" t="s">
        <v>42</v>
      </c>
      <c r="H191" s="68"/>
      <c r="I191" s="68" t="s">
        <v>1383</v>
      </c>
      <c r="J191" s="68" t="s">
        <v>1384</v>
      </c>
      <c r="K191" s="70" t="s">
        <v>1385</v>
      </c>
      <c r="L191" s="68" t="s">
        <v>1386</v>
      </c>
      <c r="M191" s="68" t="s">
        <v>1381</v>
      </c>
      <c r="N191" s="71">
        <v>5511944706832</v>
      </c>
      <c r="O191" s="71" t="s">
        <v>106</v>
      </c>
      <c r="P191" s="71" t="s">
        <v>42</v>
      </c>
      <c r="Q191" s="68" t="s">
        <v>66</v>
      </c>
      <c r="R191" s="68" t="str" cm="1">
        <f t="array" ref="R191">_xlfn.IFS(BaseClientes[[#This Row],[tipoDeCliente]]="ADVISOR","ADVISOR",BaseClientes[[#This Row],[tipoDeCliente]]="FAMILIA","RETENCAO",BaseClientes[[#This Row],[tipoDeCliente]]="RETENCAO","RETENCAO",BaseClientes[[#This Row],[tipoDeCliente]]="NORMAL","CONSULTORIA",BaseClientes[[#This Row],[tipoDeCliente]]="HIBRIDO","CONSULTORIA")</f>
        <v>CONSULTORIA</v>
      </c>
      <c r="S191" s="68" t="s">
        <v>2799</v>
      </c>
      <c r="T191" s="68" t="s">
        <v>185</v>
      </c>
      <c r="U191" s="68" t="s">
        <v>1387</v>
      </c>
      <c r="V191" s="71">
        <v>5511944706832</v>
      </c>
      <c r="W191" s="69">
        <v>44504</v>
      </c>
      <c r="X191" s="69">
        <v>44504</v>
      </c>
      <c r="Y191" s="68" t="s">
        <v>1386</v>
      </c>
      <c r="Z191" s="68" t="s">
        <v>1386</v>
      </c>
      <c r="AA191" s="68" t="s">
        <v>1381</v>
      </c>
      <c r="AB191" s="68" t="s">
        <v>3950</v>
      </c>
      <c r="AC191" s="68" t="s">
        <v>53</v>
      </c>
      <c r="AD191" s="68" t="s">
        <v>54</v>
      </c>
      <c r="AE191" s="68" t="s">
        <v>176</v>
      </c>
      <c r="AF191" s="72">
        <v>1</v>
      </c>
      <c r="AG191" s="68">
        <v>2</v>
      </c>
      <c r="AH191" s="68" t="s">
        <v>54</v>
      </c>
      <c r="AI191" s="68" t="s">
        <v>56</v>
      </c>
      <c r="AJ191" s="68" t="s">
        <v>54</v>
      </c>
      <c r="AK191" s="68" t="str" cm="1">
        <f t="array" ref="AK1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1" s="69" t="s">
        <v>58</v>
      </c>
      <c r="AM191" s="69"/>
    </row>
    <row r="192" spans="1:39" x14ac:dyDescent="0.3">
      <c r="A192" s="68">
        <v>223</v>
      </c>
      <c r="B192" s="68" t="s">
        <v>1472</v>
      </c>
      <c r="C192" s="69">
        <v>33907</v>
      </c>
      <c r="D192" s="68" t="s">
        <v>40</v>
      </c>
      <c r="E192" s="71">
        <v>4112021223</v>
      </c>
      <c r="F192" s="68">
        <v>2174275</v>
      </c>
      <c r="G192" s="68">
        <v>3214533</v>
      </c>
      <c r="H192" s="68" t="s">
        <v>4130</v>
      </c>
      <c r="I192" s="68" t="s">
        <v>1474</v>
      </c>
      <c r="J192" s="68" t="s">
        <v>1475</v>
      </c>
      <c r="K192" s="70" t="s">
        <v>1476</v>
      </c>
      <c r="L192" s="68" t="s">
        <v>1477</v>
      </c>
      <c r="M192" s="68" t="s">
        <v>1472</v>
      </c>
      <c r="N192" s="71">
        <v>5511998125995</v>
      </c>
      <c r="O192" s="71" t="s">
        <v>106</v>
      </c>
      <c r="P192" s="71" t="s">
        <v>106</v>
      </c>
      <c r="Q192" s="68" t="s">
        <v>66</v>
      </c>
      <c r="R192" s="68" t="str" cm="1">
        <f t="array" ref="R192">_xlfn.IFS(BaseClientes[[#This Row],[tipoDeCliente]]="ADVISOR","ADVISOR",BaseClientes[[#This Row],[tipoDeCliente]]="FAMILIA","RETENCAO",BaseClientes[[#This Row],[tipoDeCliente]]="RETENCAO","RETENCAO",BaseClientes[[#This Row],[tipoDeCliente]]="NORMAL","CONSULTORIA",BaseClientes[[#This Row],[tipoDeCliente]]="HIBRIDO","CONSULTORIA")</f>
        <v>CONSULTORIA</v>
      </c>
      <c r="S192" s="68" t="s">
        <v>906</v>
      </c>
      <c r="T192" s="68" t="s">
        <v>185</v>
      </c>
      <c r="U192" s="68" t="s">
        <v>1478</v>
      </c>
      <c r="V192" s="71">
        <v>5511998125995</v>
      </c>
      <c r="W192" s="69">
        <v>44504</v>
      </c>
      <c r="X192" s="69">
        <v>44504</v>
      </c>
      <c r="Y192" s="68" t="s">
        <v>1477</v>
      </c>
      <c r="Z192" s="68" t="s">
        <v>1479</v>
      </c>
      <c r="AA192" s="68" t="s">
        <v>1480</v>
      </c>
      <c r="AB192" s="68" t="s">
        <v>3894</v>
      </c>
      <c r="AC192" s="68" t="s">
        <v>53</v>
      </c>
      <c r="AD192" s="68" t="s">
        <v>56</v>
      </c>
      <c r="AE192" s="68" t="s">
        <v>176</v>
      </c>
      <c r="AF192" s="72">
        <v>1</v>
      </c>
      <c r="AG192" s="68">
        <v>1</v>
      </c>
      <c r="AH192" s="68" t="s">
        <v>54</v>
      </c>
      <c r="AI192" s="68" t="s">
        <v>56</v>
      </c>
      <c r="AJ192" s="68" t="s">
        <v>54</v>
      </c>
      <c r="AK192" s="68" t="str" cm="1">
        <f t="array" ref="AK1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2" s="69" t="s">
        <v>58</v>
      </c>
      <c r="AM192" s="69"/>
    </row>
    <row r="193" spans="1:39" hidden="1" x14ac:dyDescent="0.3">
      <c r="A193" s="68">
        <v>209</v>
      </c>
      <c r="B193" s="68" t="s">
        <v>1388</v>
      </c>
      <c r="C193" s="69">
        <v>28385</v>
      </c>
      <c r="D193" s="68" t="s">
        <v>40</v>
      </c>
      <c r="E193" s="71">
        <v>5112021209</v>
      </c>
      <c r="F193" s="68">
        <v>3603415</v>
      </c>
      <c r="G193" s="68" t="s">
        <v>42</v>
      </c>
      <c r="H193" s="68"/>
      <c r="I193" s="68" t="s">
        <v>1390</v>
      </c>
      <c r="J193" s="68" t="s">
        <v>1391</v>
      </c>
      <c r="K193" s="70" t="s">
        <v>1392</v>
      </c>
      <c r="L193" s="68" t="s">
        <v>1393</v>
      </c>
      <c r="M193" s="68" t="s">
        <v>1388</v>
      </c>
      <c r="N193" s="71">
        <v>5581988350986</v>
      </c>
      <c r="O193" s="71" t="s">
        <v>106</v>
      </c>
      <c r="P193" s="71" t="s">
        <v>42</v>
      </c>
      <c r="Q193" s="68" t="s">
        <v>304</v>
      </c>
      <c r="R193" s="68" t="str" cm="1">
        <f t="array" ref="R193">_xlfn.IFS(BaseClientes[[#This Row],[tipoDeCliente]]="ADVISOR","ADVISOR",BaseClientes[[#This Row],[tipoDeCliente]]="FAMILIA","RETENCAO",BaseClientes[[#This Row],[tipoDeCliente]]="RETENCAO","RETENCAO",BaseClientes[[#This Row],[tipoDeCliente]]="NORMAL","CONSULTORIA",BaseClientes[[#This Row],[tipoDeCliente]]="HIBRIDO","CONSULTORIA")</f>
        <v>CONSULTORIA</v>
      </c>
      <c r="S193" s="68" t="s">
        <v>49</v>
      </c>
      <c r="T193" s="68" t="s">
        <v>50</v>
      </c>
      <c r="U193" s="68" t="s">
        <v>1394</v>
      </c>
      <c r="V193" s="71">
        <v>5581988350986</v>
      </c>
      <c r="W193" s="69">
        <v>44505</v>
      </c>
      <c r="X193" s="69">
        <v>44505</v>
      </c>
      <c r="Y193" s="68" t="s">
        <v>1393</v>
      </c>
      <c r="Z193" s="68" t="s">
        <v>1393</v>
      </c>
      <c r="AA193" s="68" t="s">
        <v>1388</v>
      </c>
      <c r="AB193" s="68" t="s">
        <v>3894</v>
      </c>
      <c r="AC193" s="68" t="s">
        <v>53</v>
      </c>
      <c r="AD193" s="68" t="s">
        <v>54</v>
      </c>
      <c r="AE193" s="68" t="s">
        <v>176</v>
      </c>
      <c r="AF193" s="72">
        <v>1</v>
      </c>
      <c r="AG193" s="68">
        <v>3</v>
      </c>
      <c r="AH193" s="68" t="s">
        <v>54</v>
      </c>
      <c r="AI193" s="68" t="s">
        <v>56</v>
      </c>
      <c r="AJ193" s="68" t="s">
        <v>54</v>
      </c>
      <c r="AK193" s="68" t="str" cm="1">
        <f t="array" ref="AK1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3" s="69" t="s">
        <v>69</v>
      </c>
      <c r="AM193" s="69">
        <v>45191</v>
      </c>
    </row>
    <row r="194" spans="1:39" hidden="1" x14ac:dyDescent="0.3">
      <c r="A194" s="68">
        <v>210</v>
      </c>
      <c r="B194" s="68" t="s">
        <v>1395</v>
      </c>
      <c r="C194" s="69">
        <v>35606</v>
      </c>
      <c r="D194" s="68" t="s">
        <v>40</v>
      </c>
      <c r="E194" s="71">
        <v>5112021210</v>
      </c>
      <c r="F194" s="68">
        <v>4085167</v>
      </c>
      <c r="G194" s="68" t="s">
        <v>42</v>
      </c>
      <c r="H194" s="68"/>
      <c r="I194" s="68" t="s">
        <v>1397</v>
      </c>
      <c r="J194" s="68" t="s">
        <v>1398</v>
      </c>
      <c r="K194" s="70" t="s">
        <v>1399</v>
      </c>
      <c r="L194" s="68" t="s">
        <v>1400</v>
      </c>
      <c r="M194" s="68" t="s">
        <v>1388</v>
      </c>
      <c r="N194" s="71">
        <v>5581994377020</v>
      </c>
      <c r="O194" s="71" t="s">
        <v>65</v>
      </c>
      <c r="P194" s="71" t="s">
        <v>42</v>
      </c>
      <c r="Q194" s="68" t="s">
        <v>304</v>
      </c>
      <c r="R194" s="68" t="str" cm="1">
        <f t="array" ref="R194">_xlfn.IFS(BaseClientes[[#This Row],[tipoDeCliente]]="ADVISOR","ADVISOR",BaseClientes[[#This Row],[tipoDeCliente]]="FAMILIA","RETENCAO",BaseClientes[[#This Row],[tipoDeCliente]]="RETENCAO","RETENCAO",BaseClientes[[#This Row],[tipoDeCliente]]="NORMAL","CONSULTORIA",BaseClientes[[#This Row],[tipoDeCliente]]="HIBRIDO","CONSULTORIA")</f>
        <v>CONSULTORIA</v>
      </c>
      <c r="S194" s="68" t="s">
        <v>49</v>
      </c>
      <c r="T194" s="68" t="s">
        <v>50</v>
      </c>
      <c r="U194" s="68" t="s">
        <v>1394</v>
      </c>
      <c r="V194" s="71">
        <v>5581994377020</v>
      </c>
      <c r="W194" s="69">
        <v>44505</v>
      </c>
      <c r="X194" s="69">
        <v>44505</v>
      </c>
      <c r="Y194" s="68" t="s">
        <v>1393</v>
      </c>
      <c r="Z194" s="68" t="s">
        <v>1393</v>
      </c>
      <c r="AA194" s="68" t="s">
        <v>1388</v>
      </c>
      <c r="AB194" s="68" t="s">
        <v>151</v>
      </c>
      <c r="AC194" s="68" t="s">
        <v>140</v>
      </c>
      <c r="AD194" s="68" t="s">
        <v>56</v>
      </c>
      <c r="AE194" s="68" t="s">
        <v>176</v>
      </c>
      <c r="AF194" s="72">
        <v>1</v>
      </c>
      <c r="AG194" s="68">
        <v>3</v>
      </c>
      <c r="AH194" s="68" t="s">
        <v>54</v>
      </c>
      <c r="AI194" s="68" t="s">
        <v>56</v>
      </c>
      <c r="AJ194" s="68" t="s">
        <v>54</v>
      </c>
      <c r="AK194" s="68" t="str" cm="1">
        <f t="array" ref="AK1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4" s="69" t="s">
        <v>69</v>
      </c>
      <c r="AM194" s="69">
        <v>45191</v>
      </c>
    </row>
    <row r="195" spans="1:39" x14ac:dyDescent="0.3">
      <c r="A195" s="68">
        <v>235</v>
      </c>
      <c r="B195" s="68" t="s">
        <v>1552</v>
      </c>
      <c r="C195" s="69">
        <v>29669</v>
      </c>
      <c r="D195" s="68" t="s">
        <v>40</v>
      </c>
      <c r="E195" s="71">
        <v>16112021235</v>
      </c>
      <c r="F195" s="68">
        <v>3983074</v>
      </c>
      <c r="G195" s="68"/>
      <c r="H195" s="68"/>
      <c r="I195" s="68" t="s">
        <v>1554</v>
      </c>
      <c r="J195" s="68" t="s">
        <v>1555</v>
      </c>
      <c r="K195" s="105" t="s">
        <v>1556</v>
      </c>
      <c r="L195" s="68" t="s">
        <v>1371</v>
      </c>
      <c r="M195" s="68" t="s">
        <v>1365</v>
      </c>
      <c r="N195" s="71">
        <v>5581993724665</v>
      </c>
      <c r="O195" s="71" t="s">
        <v>65</v>
      </c>
      <c r="P195" s="71" t="s">
        <v>42</v>
      </c>
      <c r="Q195" s="68" t="s">
        <v>66</v>
      </c>
      <c r="R195" s="68" t="str" cm="1">
        <f t="array" ref="R195">_xlfn.IFS(BaseClientes[[#This Row],[tipoDeCliente]]="ADVISOR","ADVISOR",BaseClientes[[#This Row],[tipoDeCliente]]="FAMILIA","RETENCAO",BaseClientes[[#This Row],[tipoDeCliente]]="RETENCAO","RETENCAO",BaseClientes[[#This Row],[tipoDeCliente]]="NORMAL","CONSULTORIA",BaseClientes[[#This Row],[tipoDeCliente]]="HIBRIDO","CONSULTORIA")</f>
        <v>CONSULTORIA</v>
      </c>
      <c r="S195" s="68" t="s">
        <v>49</v>
      </c>
      <c r="T195" s="68" t="s">
        <v>50</v>
      </c>
      <c r="U195" s="68" t="s">
        <v>1372</v>
      </c>
      <c r="V195" s="71">
        <v>5581992626716</v>
      </c>
      <c r="W195" s="69">
        <v>44516</v>
      </c>
      <c r="X195" s="69">
        <v>44516</v>
      </c>
      <c r="Y195" s="68" t="s">
        <v>1371</v>
      </c>
      <c r="Z195" s="68" t="s">
        <v>1371</v>
      </c>
      <c r="AA195" s="68" t="s">
        <v>1365</v>
      </c>
      <c r="AB195" s="68" t="s">
        <v>838</v>
      </c>
      <c r="AC195" s="68" t="s">
        <v>140</v>
      </c>
      <c r="AD195" s="68" t="s">
        <v>56</v>
      </c>
      <c r="AE195" s="68" t="s">
        <v>176</v>
      </c>
      <c r="AF195" s="72">
        <v>1</v>
      </c>
      <c r="AG195" s="68">
        <v>1</v>
      </c>
      <c r="AH195" s="68" t="s">
        <v>54</v>
      </c>
      <c r="AI195" s="68" t="s">
        <v>54</v>
      </c>
      <c r="AJ195" s="68" t="s">
        <v>54</v>
      </c>
      <c r="AK195" s="68" t="str" cm="1">
        <f t="array" ref="AK1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5" s="69" t="s">
        <v>58</v>
      </c>
      <c r="AM195" s="69"/>
    </row>
    <row r="196" spans="1:39" hidden="1" x14ac:dyDescent="0.3">
      <c r="A196" s="68">
        <v>211</v>
      </c>
      <c r="B196" s="68" t="s">
        <v>1401</v>
      </c>
      <c r="C196" s="69">
        <v>23797</v>
      </c>
      <c r="D196" s="68" t="s">
        <v>40</v>
      </c>
      <c r="E196" s="71">
        <v>26112021211</v>
      </c>
      <c r="F196" s="68">
        <v>599124</v>
      </c>
      <c r="G196" s="68"/>
      <c r="H196" s="68"/>
      <c r="I196" s="68" t="s">
        <v>1403</v>
      </c>
      <c r="J196" s="68" t="s">
        <v>1404</v>
      </c>
      <c r="K196" s="70" t="s">
        <v>1405</v>
      </c>
      <c r="L196" s="68" t="s">
        <v>1406</v>
      </c>
      <c r="M196" s="68" t="s">
        <v>1401</v>
      </c>
      <c r="N196" s="71">
        <v>5511962430960</v>
      </c>
      <c r="O196" s="71" t="s">
        <v>106</v>
      </c>
      <c r="P196" s="71" t="s">
        <v>42</v>
      </c>
      <c r="Q196" s="68" t="s">
        <v>264</v>
      </c>
      <c r="R196" s="68" t="str" cm="1">
        <f t="array" ref="R196">_xlfn.IFS(BaseClientes[[#This Row],[tipoDeCliente]]="ADVISOR","ADVISOR",BaseClientes[[#This Row],[tipoDeCliente]]="FAMILIA","RETENCAO",BaseClientes[[#This Row],[tipoDeCliente]]="RETENCAO","RETENCAO",BaseClientes[[#This Row],[tipoDeCliente]]="NORMAL","CONSULTORIA",BaseClientes[[#This Row],[tipoDeCliente]]="HIBRIDO","CONSULTORIA")</f>
        <v>CONSULTORIA</v>
      </c>
      <c r="S196" s="68" t="s">
        <v>2799</v>
      </c>
      <c r="T196" s="68" t="s">
        <v>185</v>
      </c>
      <c r="U196" s="68" t="s">
        <v>1407</v>
      </c>
      <c r="V196" s="71">
        <v>5511962430960</v>
      </c>
      <c r="W196" s="69">
        <v>44526</v>
      </c>
      <c r="X196" s="69">
        <v>44526</v>
      </c>
      <c r="Y196" s="68" t="s">
        <v>1406</v>
      </c>
      <c r="Z196" s="68" t="s">
        <v>1406</v>
      </c>
      <c r="AA196" s="68" t="s">
        <v>1401</v>
      </c>
      <c r="AB196" s="68" t="s">
        <v>3899</v>
      </c>
      <c r="AC196" s="68" t="s">
        <v>140</v>
      </c>
      <c r="AD196" s="68" t="s">
        <v>56</v>
      </c>
      <c r="AE196" s="68" t="s">
        <v>176</v>
      </c>
      <c r="AF196" s="72">
        <v>1</v>
      </c>
      <c r="AG196" s="68">
        <v>1</v>
      </c>
      <c r="AH196" s="68" t="s">
        <v>54</v>
      </c>
      <c r="AI196" s="68" t="s">
        <v>56</v>
      </c>
      <c r="AJ196" s="68" t="s">
        <v>54</v>
      </c>
      <c r="AK196" s="68" t="str" cm="1">
        <f t="array" ref="AK1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6" s="69" t="s">
        <v>69</v>
      </c>
      <c r="AM196" s="69">
        <v>45036</v>
      </c>
    </row>
    <row r="197" spans="1:39" x14ac:dyDescent="0.3">
      <c r="A197" s="68">
        <v>213</v>
      </c>
      <c r="B197" s="68" t="s">
        <v>1409</v>
      </c>
      <c r="C197" s="69">
        <v>34092</v>
      </c>
      <c r="D197" s="68" t="s">
        <v>40</v>
      </c>
      <c r="E197" s="71">
        <v>1122021213</v>
      </c>
      <c r="F197" s="68"/>
      <c r="G197" s="68">
        <v>4972253</v>
      </c>
      <c r="H197" s="68"/>
      <c r="I197" s="68" t="s">
        <v>1412</v>
      </c>
      <c r="J197" s="68" t="s">
        <v>1413</v>
      </c>
      <c r="K197" s="105" t="s">
        <v>1414</v>
      </c>
      <c r="L197" s="68" t="s">
        <v>1415</v>
      </c>
      <c r="M197" s="68" t="s">
        <v>1409</v>
      </c>
      <c r="N197" s="71">
        <v>5581995125100</v>
      </c>
      <c r="O197" s="71" t="s">
        <v>42</v>
      </c>
      <c r="P197" s="71" t="s">
        <v>106</v>
      </c>
      <c r="Q197" s="68" t="s">
        <v>66</v>
      </c>
      <c r="R197" s="68" t="str" cm="1">
        <f t="array" ref="R197">_xlfn.IFS(BaseClientes[[#This Row],[tipoDeCliente]]="ADVISOR","ADVISOR",BaseClientes[[#This Row],[tipoDeCliente]]="FAMILIA","RETENCAO",BaseClientes[[#This Row],[tipoDeCliente]]="RETENCAO","RETENCAO",BaseClientes[[#This Row],[tipoDeCliente]]="NORMAL","CONSULTORIA",BaseClientes[[#This Row],[tipoDeCliente]]="HIBRIDO","CONSULTORIA")</f>
        <v>CONSULTORIA</v>
      </c>
      <c r="S197" s="68" t="s">
        <v>49</v>
      </c>
      <c r="T197" s="68" t="s">
        <v>50</v>
      </c>
      <c r="U197" s="68" t="s">
        <v>259</v>
      </c>
      <c r="V197" s="71">
        <v>5581995125100</v>
      </c>
      <c r="W197" s="69">
        <v>44531</v>
      </c>
      <c r="X197" s="69">
        <v>44531</v>
      </c>
      <c r="Y197" s="68" t="s">
        <v>1415</v>
      </c>
      <c r="Z197" s="68" t="s">
        <v>1415</v>
      </c>
      <c r="AA197" s="68" t="s">
        <v>1409</v>
      </c>
      <c r="AB197" s="68" t="s">
        <v>1416</v>
      </c>
      <c r="AC197" s="68" t="s">
        <v>53</v>
      </c>
      <c r="AD197" s="68" t="s">
        <v>56</v>
      </c>
      <c r="AE197" s="68" t="s">
        <v>176</v>
      </c>
      <c r="AF197" s="72">
        <v>1</v>
      </c>
      <c r="AG197" s="68">
        <v>1</v>
      </c>
      <c r="AH197" s="68" t="s">
        <v>54</v>
      </c>
      <c r="AI197" s="68" t="s">
        <v>54</v>
      </c>
      <c r="AJ197" s="68" t="s">
        <v>54</v>
      </c>
      <c r="AK197" s="68" t="str" cm="1">
        <f t="array" ref="AK1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7" s="69" t="s">
        <v>58</v>
      </c>
      <c r="AM197" s="69"/>
    </row>
    <row r="198" spans="1:39" x14ac:dyDescent="0.3">
      <c r="A198" s="68">
        <v>214</v>
      </c>
      <c r="B198" s="68" t="s">
        <v>1417</v>
      </c>
      <c r="C198" s="69">
        <v>33000</v>
      </c>
      <c r="D198" s="68" t="s">
        <v>72</v>
      </c>
      <c r="E198" s="71">
        <v>1122021214</v>
      </c>
      <c r="F198" s="68"/>
      <c r="G198" s="68">
        <v>1606647</v>
      </c>
      <c r="H198" s="68"/>
      <c r="I198" s="68" t="s">
        <v>1420</v>
      </c>
      <c r="J198" s="68" t="s">
        <v>1421</v>
      </c>
      <c r="K198" s="105" t="s">
        <v>1422</v>
      </c>
      <c r="L198" s="68" t="s">
        <v>1420</v>
      </c>
      <c r="M198" s="68" t="s">
        <v>1409</v>
      </c>
      <c r="N198" s="71">
        <v>5581995125100</v>
      </c>
      <c r="O198" s="71" t="s">
        <v>42</v>
      </c>
      <c r="P198" s="71" t="s">
        <v>65</v>
      </c>
      <c r="Q198" s="68" t="s">
        <v>66</v>
      </c>
      <c r="R198" s="68" t="str" cm="1">
        <f t="array" ref="R198">_xlfn.IFS(BaseClientes[[#This Row],[tipoDeCliente]]="ADVISOR","ADVISOR",BaseClientes[[#This Row],[tipoDeCliente]]="FAMILIA","RETENCAO",BaseClientes[[#This Row],[tipoDeCliente]]="RETENCAO","RETENCAO",BaseClientes[[#This Row],[tipoDeCliente]]="NORMAL","CONSULTORIA",BaseClientes[[#This Row],[tipoDeCliente]]="HIBRIDO","CONSULTORIA")</f>
        <v>CONSULTORIA</v>
      </c>
      <c r="S198" s="68" t="s">
        <v>49</v>
      </c>
      <c r="T198" s="68" t="s">
        <v>50</v>
      </c>
      <c r="U198" s="68" t="s">
        <v>259</v>
      </c>
      <c r="V198" s="71">
        <v>5588999929706</v>
      </c>
      <c r="W198" s="69">
        <v>44531</v>
      </c>
      <c r="X198" s="69">
        <v>44531</v>
      </c>
      <c r="Y198" s="68" t="s">
        <v>1415</v>
      </c>
      <c r="Z198" s="68" t="s">
        <v>1415</v>
      </c>
      <c r="AA198" s="68" t="s">
        <v>1409</v>
      </c>
      <c r="AB198" s="68" t="s">
        <v>3893</v>
      </c>
      <c r="AC198" s="68" t="s">
        <v>53</v>
      </c>
      <c r="AD198" s="68" t="s">
        <v>54</v>
      </c>
      <c r="AE198" s="68" t="s">
        <v>176</v>
      </c>
      <c r="AF198" s="72">
        <v>1</v>
      </c>
      <c r="AG198" s="68">
        <v>1</v>
      </c>
      <c r="AH198" s="68" t="s">
        <v>54</v>
      </c>
      <c r="AI198" s="68" t="s">
        <v>54</v>
      </c>
      <c r="AJ198" s="68" t="s">
        <v>54</v>
      </c>
      <c r="AK198" s="68" t="str" cm="1">
        <f t="array" ref="AK1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8" s="69" t="s">
        <v>58</v>
      </c>
      <c r="AM198" s="69"/>
    </row>
    <row r="199" spans="1:39" x14ac:dyDescent="0.3">
      <c r="A199" s="68">
        <v>215</v>
      </c>
      <c r="B199" s="68" t="s">
        <v>1423</v>
      </c>
      <c r="C199" s="69">
        <v>29855</v>
      </c>
      <c r="D199" s="68" t="s">
        <v>40</v>
      </c>
      <c r="E199" s="71">
        <v>1122021215</v>
      </c>
      <c r="F199" s="68">
        <v>489270</v>
      </c>
      <c r="G199" s="68">
        <v>1592270</v>
      </c>
      <c r="H199" s="68"/>
      <c r="I199" s="68" t="s">
        <v>1426</v>
      </c>
      <c r="J199" s="68" t="s">
        <v>1427</v>
      </c>
      <c r="K199" s="70" t="s">
        <v>1428</v>
      </c>
      <c r="L199" s="68" t="s">
        <v>1429</v>
      </c>
      <c r="M199" s="68" t="s">
        <v>1423</v>
      </c>
      <c r="N199" s="71">
        <v>5573991943246</v>
      </c>
      <c r="O199" s="71" t="s">
        <v>106</v>
      </c>
      <c r="P199" s="71" t="s">
        <v>106</v>
      </c>
      <c r="Q199" s="68" t="s">
        <v>66</v>
      </c>
      <c r="R199" s="68" t="str" cm="1">
        <f t="array" ref="R199">_xlfn.IFS(BaseClientes[[#This Row],[tipoDeCliente]]="ADVISOR","ADVISOR",BaseClientes[[#This Row],[tipoDeCliente]]="FAMILIA","RETENCAO",BaseClientes[[#This Row],[tipoDeCliente]]="RETENCAO","RETENCAO",BaseClientes[[#This Row],[tipoDeCliente]]="NORMAL","CONSULTORIA",BaseClientes[[#This Row],[tipoDeCliente]]="HIBRIDO","CONSULTORIA")</f>
        <v>CONSULTORIA</v>
      </c>
      <c r="S199" s="68" t="s">
        <v>1430</v>
      </c>
      <c r="T199" s="68" t="s">
        <v>296</v>
      </c>
      <c r="U199" s="68" t="s">
        <v>1431</v>
      </c>
      <c r="V199" s="71">
        <v>5573991943246</v>
      </c>
      <c r="W199" s="69">
        <v>44531</v>
      </c>
      <c r="X199" s="69">
        <v>44531</v>
      </c>
      <c r="Y199" s="68" t="s">
        <v>1429</v>
      </c>
      <c r="Z199" s="68" t="s">
        <v>1429</v>
      </c>
      <c r="AA199" s="68" t="s">
        <v>1423</v>
      </c>
      <c r="AB199" s="68" t="s">
        <v>3893</v>
      </c>
      <c r="AC199" s="68" t="s">
        <v>53</v>
      </c>
      <c r="AD199" s="68" t="s">
        <v>56</v>
      </c>
      <c r="AE199" s="68" t="s">
        <v>176</v>
      </c>
      <c r="AF199" s="72">
        <v>1</v>
      </c>
      <c r="AG199" s="68">
        <v>1</v>
      </c>
      <c r="AH199" s="68" t="s">
        <v>54</v>
      </c>
      <c r="AI199" s="68" t="s">
        <v>56</v>
      </c>
      <c r="AJ199" s="68" t="s">
        <v>54</v>
      </c>
      <c r="AK199" s="68" t="str" cm="1">
        <f t="array" ref="AK1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199" s="69" t="s">
        <v>58</v>
      </c>
      <c r="AM199" s="69"/>
    </row>
    <row r="200" spans="1:39" x14ac:dyDescent="0.3">
      <c r="A200" s="68">
        <v>216</v>
      </c>
      <c r="B200" s="68" t="s">
        <v>1432</v>
      </c>
      <c r="C200" s="69">
        <v>25454</v>
      </c>
      <c r="D200" s="68" t="s">
        <v>72</v>
      </c>
      <c r="E200" s="71">
        <v>1122021216</v>
      </c>
      <c r="F200" s="68">
        <v>4235644</v>
      </c>
      <c r="G200" s="68"/>
      <c r="H200" s="68"/>
      <c r="I200" s="68" t="s">
        <v>1434</v>
      </c>
      <c r="J200" s="68" t="s">
        <v>1435</v>
      </c>
      <c r="K200" s="70" t="s">
        <v>1436</v>
      </c>
      <c r="L200" s="68" t="s">
        <v>1437</v>
      </c>
      <c r="M200" s="68" t="s">
        <v>1432</v>
      </c>
      <c r="N200" s="71">
        <v>5581999494857</v>
      </c>
      <c r="O200" s="71" t="s">
        <v>106</v>
      </c>
      <c r="P200" s="71" t="s">
        <v>42</v>
      </c>
      <c r="Q200" s="68" t="s">
        <v>66</v>
      </c>
      <c r="R200" s="68" t="str" cm="1">
        <f t="array" ref="R200">_xlfn.IFS(BaseClientes[[#This Row],[tipoDeCliente]]="ADVISOR","ADVISOR",BaseClientes[[#This Row],[tipoDeCliente]]="FAMILIA","RETENCAO",BaseClientes[[#This Row],[tipoDeCliente]]="RETENCAO","RETENCAO",BaseClientes[[#This Row],[tipoDeCliente]]="NORMAL","CONSULTORIA",BaseClientes[[#This Row],[tipoDeCliente]]="HIBRIDO","CONSULTORIA")</f>
        <v>CONSULTORIA</v>
      </c>
      <c r="S200" s="68" t="s">
        <v>49</v>
      </c>
      <c r="T200" s="68" t="s">
        <v>50</v>
      </c>
      <c r="U200" s="68" t="s">
        <v>1438</v>
      </c>
      <c r="V200" s="71">
        <v>5581999494857</v>
      </c>
      <c r="W200" s="69">
        <v>44531</v>
      </c>
      <c r="X200" s="69">
        <v>44531</v>
      </c>
      <c r="Y200" s="68" t="s">
        <v>1437</v>
      </c>
      <c r="Z200" s="68" t="s">
        <v>1437</v>
      </c>
      <c r="AA200" s="68" t="s">
        <v>1432</v>
      </c>
      <c r="AB200" s="68" t="s">
        <v>678</v>
      </c>
      <c r="AC200" s="68" t="s">
        <v>140</v>
      </c>
      <c r="AD200" s="68" t="s">
        <v>56</v>
      </c>
      <c r="AE200" s="68" t="s">
        <v>176</v>
      </c>
      <c r="AF200" s="72">
        <v>1</v>
      </c>
      <c r="AG200" s="68">
        <v>1</v>
      </c>
      <c r="AH200" s="68" t="s">
        <v>54</v>
      </c>
      <c r="AI200" s="68" t="s">
        <v>56</v>
      </c>
      <c r="AJ200" s="68" t="s">
        <v>54</v>
      </c>
      <c r="AK200" s="68" t="str" cm="1">
        <f t="array" ref="AK2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0" s="69" t="s">
        <v>58</v>
      </c>
      <c r="AM200" s="69"/>
    </row>
    <row r="201" spans="1:39" x14ac:dyDescent="0.3">
      <c r="A201" s="68">
        <v>217</v>
      </c>
      <c r="B201" s="68" t="s">
        <v>1439</v>
      </c>
      <c r="C201" s="69">
        <v>33878</v>
      </c>
      <c r="D201" s="68" t="s">
        <v>40</v>
      </c>
      <c r="E201" s="71">
        <v>1122021217</v>
      </c>
      <c r="F201" s="68">
        <v>395318</v>
      </c>
      <c r="G201" s="68"/>
      <c r="H201" s="68"/>
      <c r="I201" s="68" t="s">
        <v>1441</v>
      </c>
      <c r="J201" s="68" t="s">
        <v>1442</v>
      </c>
      <c r="K201" s="70" t="s">
        <v>1443</v>
      </c>
      <c r="L201" s="68" t="s">
        <v>1444</v>
      </c>
      <c r="M201" s="68" t="s">
        <v>1432</v>
      </c>
      <c r="N201" s="71">
        <v>5581999494857</v>
      </c>
      <c r="O201" s="71" t="s">
        <v>65</v>
      </c>
      <c r="P201" s="71" t="s">
        <v>42</v>
      </c>
      <c r="Q201" s="68" t="s">
        <v>66</v>
      </c>
      <c r="R201" s="68" t="str" cm="1">
        <f t="array" ref="R201">_xlfn.IFS(BaseClientes[[#This Row],[tipoDeCliente]]="ADVISOR","ADVISOR",BaseClientes[[#This Row],[tipoDeCliente]]="FAMILIA","RETENCAO",BaseClientes[[#This Row],[tipoDeCliente]]="RETENCAO","RETENCAO",BaseClientes[[#This Row],[tipoDeCliente]]="NORMAL","CONSULTORIA",BaseClientes[[#This Row],[tipoDeCliente]]="HIBRIDO","CONSULTORIA")</f>
        <v>RETENCAO</v>
      </c>
      <c r="S201" s="68" t="s">
        <v>49</v>
      </c>
      <c r="T201" s="68" t="s">
        <v>50</v>
      </c>
      <c r="U201" s="68" t="s">
        <v>1438</v>
      </c>
      <c r="V201" s="71">
        <v>5581999143976</v>
      </c>
      <c r="W201" s="69">
        <v>44531</v>
      </c>
      <c r="X201" s="69">
        <v>44531</v>
      </c>
      <c r="Y201" s="68" t="s">
        <v>1437</v>
      </c>
      <c r="Z201" s="68" t="s">
        <v>1437</v>
      </c>
      <c r="AA201" s="68" t="s">
        <v>1432</v>
      </c>
      <c r="AB201" s="68" t="s">
        <v>151</v>
      </c>
      <c r="AC201" s="68" t="s">
        <v>140</v>
      </c>
      <c r="AD201" s="68" t="s">
        <v>56</v>
      </c>
      <c r="AE201" s="68" t="s">
        <v>176</v>
      </c>
      <c r="AF201" s="72">
        <v>1</v>
      </c>
      <c r="AG201" s="68">
        <v>1</v>
      </c>
      <c r="AH201" s="68" t="s">
        <v>54</v>
      </c>
      <c r="AI201" s="68" t="s">
        <v>56</v>
      </c>
      <c r="AJ201" s="68" t="s">
        <v>54</v>
      </c>
      <c r="AK201" s="68" t="str" cm="1">
        <f t="array" ref="AK2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1" s="69" t="s">
        <v>58</v>
      </c>
      <c r="AM201" s="69"/>
    </row>
    <row r="202" spans="1:39" hidden="1" x14ac:dyDescent="0.3">
      <c r="A202" s="68">
        <v>218</v>
      </c>
      <c r="B202" s="68" t="s">
        <v>1445</v>
      </c>
      <c r="C202" s="69">
        <v>35292</v>
      </c>
      <c r="D202" s="68" t="s">
        <v>40</v>
      </c>
      <c r="E202" s="71">
        <v>1122021218</v>
      </c>
      <c r="F202" s="68">
        <v>563632</v>
      </c>
      <c r="G202" s="68">
        <v>2246940</v>
      </c>
      <c r="H202" s="68"/>
      <c r="I202" s="68"/>
      <c r="J202" s="68" t="s">
        <v>1448</v>
      </c>
      <c r="K202" s="70" t="s">
        <v>1449</v>
      </c>
      <c r="L202" s="68" t="s">
        <v>1450</v>
      </c>
      <c r="M202" s="68" t="s">
        <v>1445</v>
      </c>
      <c r="N202" s="71">
        <v>5581991989025</v>
      </c>
      <c r="O202" s="71" t="s">
        <v>42</v>
      </c>
      <c r="P202" s="71" t="s">
        <v>65</v>
      </c>
      <c r="Q202" s="68" t="s">
        <v>304</v>
      </c>
      <c r="R202" s="68" t="str" cm="1">
        <f t="array" ref="R202">_xlfn.IFS(BaseClientes[[#This Row],[tipoDeCliente]]="ADVISOR","ADVISOR",BaseClientes[[#This Row],[tipoDeCliente]]="FAMILIA","RETENCAO",BaseClientes[[#This Row],[tipoDeCliente]]="RETENCAO","RETENCAO",BaseClientes[[#This Row],[tipoDeCliente]]="NORMAL","CONSULTORIA",BaseClientes[[#This Row],[tipoDeCliente]]="HIBRIDO","CONSULTORIA")</f>
        <v>CONSULTORIA</v>
      </c>
      <c r="S202" s="68" t="s">
        <v>49</v>
      </c>
      <c r="T202" s="68" t="s">
        <v>50</v>
      </c>
      <c r="U202" s="68" t="s">
        <v>1451</v>
      </c>
      <c r="V202" s="71">
        <v>5581991989025</v>
      </c>
      <c r="W202" s="69">
        <v>44531</v>
      </c>
      <c r="X202" s="69">
        <v>44531</v>
      </c>
      <c r="Y202" s="68" t="s">
        <v>1450</v>
      </c>
      <c r="Z202" s="68" t="s">
        <v>1450</v>
      </c>
      <c r="AA202" s="68" t="s">
        <v>1445</v>
      </c>
      <c r="AB202" s="68" t="s">
        <v>3902</v>
      </c>
      <c r="AC202" s="68" t="s">
        <v>53</v>
      </c>
      <c r="AD202" s="68" t="s">
        <v>56</v>
      </c>
      <c r="AE202" s="68" t="s">
        <v>68</v>
      </c>
      <c r="AF202" s="72">
        <v>0</v>
      </c>
      <c r="AG202" s="68" t="s">
        <v>42</v>
      </c>
      <c r="AH202" s="68" t="s">
        <v>56</v>
      </c>
      <c r="AI202" s="68" t="s">
        <v>56</v>
      </c>
      <c r="AJ202" s="68" t="s">
        <v>56</v>
      </c>
      <c r="AK202" s="68" t="str" cm="1">
        <f t="array" ref="AK2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2" s="69" t="s">
        <v>69</v>
      </c>
      <c r="AM202" s="69">
        <v>45191</v>
      </c>
    </row>
    <row r="203" spans="1:39" hidden="1" x14ac:dyDescent="0.3">
      <c r="A203" s="68">
        <v>219</v>
      </c>
      <c r="B203" s="68" t="s">
        <v>1452</v>
      </c>
      <c r="C203" s="69">
        <v>26339</v>
      </c>
      <c r="D203" s="68" t="s">
        <v>40</v>
      </c>
      <c r="E203" s="71">
        <v>1122021219</v>
      </c>
      <c r="F203" s="68">
        <v>2718782</v>
      </c>
      <c r="G203" s="68"/>
      <c r="H203" s="68"/>
      <c r="I203" s="68"/>
      <c r="J203" s="68" t="s">
        <v>1454</v>
      </c>
      <c r="K203" s="70" t="s">
        <v>1455</v>
      </c>
      <c r="L203" s="68" t="s">
        <v>1456</v>
      </c>
      <c r="M203" s="68" t="s">
        <v>1452</v>
      </c>
      <c r="N203" s="71">
        <v>5581999751515</v>
      </c>
      <c r="O203" s="71" t="s">
        <v>65</v>
      </c>
      <c r="P203" s="71" t="s">
        <v>42</v>
      </c>
      <c r="Q203" s="68" t="s">
        <v>264</v>
      </c>
      <c r="R203" s="68" t="str" cm="1">
        <f t="array" ref="R203">_xlfn.IFS(BaseClientes[[#This Row],[tipoDeCliente]]="ADVISOR","ADVISOR",BaseClientes[[#This Row],[tipoDeCliente]]="FAMILIA","RETENCAO",BaseClientes[[#This Row],[tipoDeCliente]]="RETENCAO","RETENCAO",BaseClientes[[#This Row],[tipoDeCliente]]="NORMAL","CONSULTORIA",BaseClientes[[#This Row],[tipoDeCliente]]="HIBRIDO","CONSULTORIA")</f>
        <v>RETENCAO</v>
      </c>
      <c r="S203" s="68" t="s">
        <v>49</v>
      </c>
      <c r="T203" s="68" t="s">
        <v>50</v>
      </c>
      <c r="U203" s="68" t="s">
        <v>265</v>
      </c>
      <c r="V203" s="71">
        <v>5581999751515</v>
      </c>
      <c r="W203" s="69">
        <v>44531</v>
      </c>
      <c r="X203" s="69">
        <v>44531</v>
      </c>
      <c r="Y203" s="68" t="s">
        <v>1456</v>
      </c>
      <c r="Z203" s="68" t="s">
        <v>1456</v>
      </c>
      <c r="AA203" s="68" t="s">
        <v>1452</v>
      </c>
      <c r="AB203" s="68" t="s">
        <v>3905</v>
      </c>
      <c r="AC203" s="68" t="s">
        <v>53</v>
      </c>
      <c r="AD203" s="68" t="s">
        <v>56</v>
      </c>
      <c r="AE203" s="68" t="s">
        <v>55</v>
      </c>
      <c r="AF203" s="72">
        <v>1</v>
      </c>
      <c r="AG203" s="68" t="s">
        <v>42</v>
      </c>
      <c r="AH203" s="68" t="s">
        <v>56</v>
      </c>
      <c r="AI203" s="68" t="s">
        <v>56</v>
      </c>
      <c r="AJ203" s="68" t="s">
        <v>56</v>
      </c>
      <c r="AK203" s="68" t="str" cm="1">
        <f t="array" ref="AK2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3" s="69" t="s">
        <v>69</v>
      </c>
      <c r="AM203" s="69">
        <v>45120</v>
      </c>
    </row>
    <row r="204" spans="1:39" hidden="1" x14ac:dyDescent="0.3">
      <c r="A204" s="68">
        <v>412</v>
      </c>
      <c r="B204" s="68" t="s">
        <v>2418</v>
      </c>
      <c r="C204" s="69">
        <v>31128</v>
      </c>
      <c r="D204" s="68" t="s">
        <v>84</v>
      </c>
      <c r="E204" s="71">
        <v>1122021412</v>
      </c>
      <c r="F204" s="68">
        <v>7289602</v>
      </c>
      <c r="G204" s="68"/>
      <c r="H204" s="68"/>
      <c r="I204" s="68" t="s">
        <v>2420</v>
      </c>
      <c r="J204" s="68" t="s">
        <v>2421</v>
      </c>
      <c r="K204" s="70" t="s">
        <v>2422</v>
      </c>
      <c r="L204" s="68" t="s">
        <v>2423</v>
      </c>
      <c r="M204" s="68" t="s">
        <v>2418</v>
      </c>
      <c r="N204" s="71">
        <v>5511950232002</v>
      </c>
      <c r="O204" s="71" t="s">
        <v>65</v>
      </c>
      <c r="P204" s="71" t="s">
        <v>42</v>
      </c>
      <c r="Q204" s="68" t="s">
        <v>66</v>
      </c>
      <c r="R204" s="68" t="str" cm="1">
        <f t="array" ref="R204">_xlfn.IFS(BaseClientes[[#This Row],[tipoDeCliente]]="ADVISOR","ADVISOR",BaseClientes[[#This Row],[tipoDeCliente]]="FAMILIA","RETENCAO",BaseClientes[[#This Row],[tipoDeCliente]]="RETENCAO","RETENCAO",BaseClientes[[#This Row],[tipoDeCliente]]="NORMAL","CONSULTORIA",BaseClientes[[#This Row],[tipoDeCliente]]="HIBRIDO","CONSULTORIA")</f>
        <v>RETENCAO</v>
      </c>
      <c r="S204" s="68" t="s">
        <v>2424</v>
      </c>
      <c r="T204" s="68" t="s">
        <v>605</v>
      </c>
      <c r="U204" s="68" t="s">
        <v>2425</v>
      </c>
      <c r="V204" s="71">
        <v>5511950232002</v>
      </c>
      <c r="W204" s="69">
        <v>44531</v>
      </c>
      <c r="X204" s="69">
        <v>44531</v>
      </c>
      <c r="Y204" s="68" t="s">
        <v>2423</v>
      </c>
      <c r="Z204" s="68" t="s">
        <v>2423</v>
      </c>
      <c r="AA204" s="68" t="s">
        <v>2418</v>
      </c>
      <c r="AB204" s="68" t="s">
        <v>89</v>
      </c>
      <c r="AC204" s="68" t="s">
        <v>53</v>
      </c>
      <c r="AD204" s="68" t="s">
        <v>56</v>
      </c>
      <c r="AE204" s="68" t="s">
        <v>176</v>
      </c>
      <c r="AF204" s="72">
        <v>1</v>
      </c>
      <c r="AG204" s="68">
        <v>1</v>
      </c>
      <c r="AH204" s="68" t="s">
        <v>54</v>
      </c>
      <c r="AI204" s="68" t="s">
        <v>56</v>
      </c>
      <c r="AJ204" s="68" t="s">
        <v>54</v>
      </c>
      <c r="AK204" s="68" t="str" cm="1">
        <f t="array" ref="AK2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4" s="69" t="s">
        <v>69</v>
      </c>
      <c r="AM204" s="69">
        <v>44973</v>
      </c>
    </row>
    <row r="205" spans="1:39" x14ac:dyDescent="0.3">
      <c r="A205" s="68">
        <v>123</v>
      </c>
      <c r="B205" s="68" t="s">
        <v>831</v>
      </c>
      <c r="C205" s="69">
        <v>31723</v>
      </c>
      <c r="D205" s="68" t="s">
        <v>72</v>
      </c>
      <c r="E205" s="71">
        <v>2122021123</v>
      </c>
      <c r="F205" s="68">
        <v>7343004</v>
      </c>
      <c r="G205" s="68"/>
      <c r="H205" s="68"/>
      <c r="I205" s="68" t="s">
        <v>833</v>
      </c>
      <c r="J205" s="68" t="s">
        <v>834</v>
      </c>
      <c r="K205" s="70" t="s">
        <v>835</v>
      </c>
      <c r="L205" s="68" t="s">
        <v>836</v>
      </c>
      <c r="M205" s="68" t="s">
        <v>818</v>
      </c>
      <c r="N205" s="71">
        <v>5581996671536</v>
      </c>
      <c r="O205" s="71" t="s">
        <v>65</v>
      </c>
      <c r="P205" s="71" t="s">
        <v>42</v>
      </c>
      <c r="Q205" s="68" t="s">
        <v>66</v>
      </c>
      <c r="R205" s="68" t="str" cm="1">
        <f t="array" ref="R205">_xlfn.IFS(BaseClientes[[#This Row],[tipoDeCliente]]="ADVISOR","ADVISOR",BaseClientes[[#This Row],[tipoDeCliente]]="FAMILIA","RETENCAO",BaseClientes[[#This Row],[tipoDeCliente]]="RETENCAO","RETENCAO",BaseClientes[[#This Row],[tipoDeCliente]]="NORMAL","CONSULTORIA",BaseClientes[[#This Row],[tipoDeCliente]]="HIBRIDO","CONSULTORIA")</f>
        <v>RETENCAO</v>
      </c>
      <c r="S205" s="68" t="s">
        <v>49</v>
      </c>
      <c r="T205" s="68" t="s">
        <v>50</v>
      </c>
      <c r="U205" s="68" t="s">
        <v>830</v>
      </c>
      <c r="V205" s="71">
        <v>5581996184147</v>
      </c>
      <c r="W205" s="69">
        <v>44532</v>
      </c>
      <c r="X205" s="69">
        <v>44532</v>
      </c>
      <c r="Y205" s="68" t="s">
        <v>823</v>
      </c>
      <c r="Z205" s="68" t="s">
        <v>823</v>
      </c>
      <c r="AA205" s="68" t="s">
        <v>818</v>
      </c>
      <c r="AB205" s="68" t="s">
        <v>838</v>
      </c>
      <c r="AC205" s="68" t="s">
        <v>140</v>
      </c>
      <c r="AD205" s="68" t="s">
        <v>54</v>
      </c>
      <c r="AE205" s="68" t="s">
        <v>176</v>
      </c>
      <c r="AF205" s="72">
        <v>1</v>
      </c>
      <c r="AG205" s="68">
        <v>1</v>
      </c>
      <c r="AH205" s="68" t="s">
        <v>54</v>
      </c>
      <c r="AI205" s="68" t="s">
        <v>56</v>
      </c>
      <c r="AJ205" s="68" t="s">
        <v>54</v>
      </c>
      <c r="AK205" s="68" t="str" cm="1">
        <f t="array" ref="AK2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5" s="69" t="s">
        <v>58</v>
      </c>
      <c r="AM205" s="69"/>
    </row>
    <row r="206" spans="1:39" x14ac:dyDescent="0.3">
      <c r="A206" s="68">
        <v>230</v>
      </c>
      <c r="B206" s="68" t="s">
        <v>1522</v>
      </c>
      <c r="C206" s="69">
        <v>44524</v>
      </c>
      <c r="D206" s="68" t="s">
        <v>84</v>
      </c>
      <c r="E206" s="71">
        <v>23122021230</v>
      </c>
      <c r="F206" s="68">
        <v>7508147</v>
      </c>
      <c r="G206" s="68">
        <v>2841660</v>
      </c>
      <c r="H206" s="68"/>
      <c r="I206" s="68" t="s">
        <v>1524</v>
      </c>
      <c r="J206" s="68" t="s">
        <v>1525</v>
      </c>
      <c r="K206" s="70" t="s">
        <v>1526</v>
      </c>
      <c r="L206" s="68" t="s">
        <v>1527</v>
      </c>
      <c r="M206" s="68" t="s">
        <v>1522</v>
      </c>
      <c r="N206" s="71">
        <v>5584981557050</v>
      </c>
      <c r="O206" s="71" t="s">
        <v>65</v>
      </c>
      <c r="P206" s="71" t="s">
        <v>106</v>
      </c>
      <c r="Q206" s="68" t="s">
        <v>66</v>
      </c>
      <c r="R206" s="68" t="str" cm="1">
        <f t="array" ref="R206">_xlfn.IFS(BaseClientes[[#This Row],[tipoDeCliente]]="ADVISOR","ADVISOR",BaseClientes[[#This Row],[tipoDeCliente]]="FAMILIA","RETENCAO",BaseClientes[[#This Row],[tipoDeCliente]]="RETENCAO","RETENCAO",BaseClientes[[#This Row],[tipoDeCliente]]="NORMAL","CONSULTORIA",BaseClientes[[#This Row],[tipoDeCliente]]="HIBRIDO","CONSULTORIA")</f>
        <v>CONSULTORIA</v>
      </c>
      <c r="S206" s="68" t="s">
        <v>349</v>
      </c>
      <c r="T206" s="68" t="s">
        <v>336</v>
      </c>
      <c r="U206" s="68" t="s">
        <v>1528</v>
      </c>
      <c r="V206" s="71">
        <v>5584981557050</v>
      </c>
      <c r="W206" s="69">
        <v>44553</v>
      </c>
      <c r="X206" s="69">
        <v>44553</v>
      </c>
      <c r="Y206" s="68" t="s">
        <v>1527</v>
      </c>
      <c r="Z206" s="68" t="s">
        <v>1527</v>
      </c>
      <c r="AA206" s="68" t="s">
        <v>1522</v>
      </c>
      <c r="AB206" s="68" t="s">
        <v>89</v>
      </c>
      <c r="AC206" s="68" t="s">
        <v>140</v>
      </c>
      <c r="AD206" s="68" t="s">
        <v>56</v>
      </c>
      <c r="AE206" s="68" t="s">
        <v>176</v>
      </c>
      <c r="AF206" s="72">
        <v>1</v>
      </c>
      <c r="AG206" s="68">
        <v>1</v>
      </c>
      <c r="AH206" s="68" t="s">
        <v>54</v>
      </c>
      <c r="AI206" s="68" t="s">
        <v>54</v>
      </c>
      <c r="AJ206" s="68" t="s">
        <v>54</v>
      </c>
      <c r="AK206" s="68" t="str" cm="1">
        <f t="array" ref="AK2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6" s="69" t="s">
        <v>58</v>
      </c>
      <c r="AM206" s="69"/>
    </row>
    <row r="207" spans="1:39" x14ac:dyDescent="0.3">
      <c r="A207" s="68">
        <v>231</v>
      </c>
      <c r="B207" s="68" t="s">
        <v>1529</v>
      </c>
      <c r="C207" s="69">
        <v>28506</v>
      </c>
      <c r="D207" s="68" t="s">
        <v>40</v>
      </c>
      <c r="E207" s="71">
        <v>23122021231</v>
      </c>
      <c r="F207" s="68">
        <v>92644</v>
      </c>
      <c r="G207" s="68"/>
      <c r="H207" s="68"/>
      <c r="I207" s="68" t="s">
        <v>1531</v>
      </c>
      <c r="J207" s="68" t="s">
        <v>1532</v>
      </c>
      <c r="K207" s="70" t="s">
        <v>1533</v>
      </c>
      <c r="L207" s="68" t="s">
        <v>1527</v>
      </c>
      <c r="M207" s="68" t="s">
        <v>1522</v>
      </c>
      <c r="N207" s="71">
        <v>5584981557050</v>
      </c>
      <c r="O207" s="71" t="s">
        <v>65</v>
      </c>
      <c r="P207" s="71" t="s">
        <v>42</v>
      </c>
      <c r="Q207" s="68" t="s">
        <v>66</v>
      </c>
      <c r="R207" s="68" t="str" cm="1">
        <f t="array" ref="R207">_xlfn.IFS(BaseClientes[[#This Row],[tipoDeCliente]]="ADVISOR","ADVISOR",BaseClientes[[#This Row],[tipoDeCliente]]="FAMILIA","RETENCAO",BaseClientes[[#This Row],[tipoDeCliente]]="RETENCAO","RETENCAO",BaseClientes[[#This Row],[tipoDeCliente]]="NORMAL","CONSULTORIA",BaseClientes[[#This Row],[tipoDeCliente]]="HIBRIDO","CONSULTORIA")</f>
        <v>CONSULTORIA</v>
      </c>
      <c r="S207" s="68" t="s">
        <v>349</v>
      </c>
      <c r="T207" s="68" t="s">
        <v>336</v>
      </c>
      <c r="U207" s="68" t="s">
        <v>1534</v>
      </c>
      <c r="V207" s="71">
        <v>5584988742393</v>
      </c>
      <c r="W207" s="69">
        <v>44553</v>
      </c>
      <c r="X207" s="69">
        <v>44553</v>
      </c>
      <c r="Y207" s="68" t="s">
        <v>1527</v>
      </c>
      <c r="Z207" s="68" t="s">
        <v>1527</v>
      </c>
      <c r="AA207" s="68" t="s">
        <v>1522</v>
      </c>
      <c r="AB207" s="68" t="s">
        <v>3905</v>
      </c>
      <c r="AC207" s="68" t="s">
        <v>140</v>
      </c>
      <c r="AD207" s="68" t="s">
        <v>56</v>
      </c>
      <c r="AE207" s="68" t="s">
        <v>176</v>
      </c>
      <c r="AF207" s="72">
        <v>1</v>
      </c>
      <c r="AG207" s="68">
        <v>1</v>
      </c>
      <c r="AH207" s="68" t="s">
        <v>54</v>
      </c>
      <c r="AI207" s="68" t="s">
        <v>54</v>
      </c>
      <c r="AJ207" s="68" t="s">
        <v>54</v>
      </c>
      <c r="AK207" s="68" t="str" cm="1">
        <f t="array" ref="AK2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7" s="69" t="s">
        <v>58</v>
      </c>
      <c r="AM207" s="69"/>
    </row>
    <row r="208" spans="1:39" x14ac:dyDescent="0.3">
      <c r="A208" s="68">
        <v>409</v>
      </c>
      <c r="B208" s="68" t="s">
        <v>2395</v>
      </c>
      <c r="C208" s="69">
        <v>35279</v>
      </c>
      <c r="D208" s="68" t="s">
        <v>40</v>
      </c>
      <c r="E208" s="71">
        <v>23122021409</v>
      </c>
      <c r="F208" s="68"/>
      <c r="G208" s="68">
        <v>1030535</v>
      </c>
      <c r="H208" s="68"/>
      <c r="I208" s="68" t="s">
        <v>2397</v>
      </c>
      <c r="J208" s="68" t="s">
        <v>2398</v>
      </c>
      <c r="K208" s="70" t="s">
        <v>2399</v>
      </c>
      <c r="L208" s="68" t="s">
        <v>8074</v>
      </c>
      <c r="M208" s="68" t="s">
        <v>1522</v>
      </c>
      <c r="N208" s="71">
        <v>5584981557050</v>
      </c>
      <c r="O208" s="71" t="s">
        <v>42</v>
      </c>
      <c r="P208" s="71" t="s">
        <v>65</v>
      </c>
      <c r="Q208" s="68" t="s">
        <v>66</v>
      </c>
      <c r="R208" s="68" t="str" cm="1">
        <f t="array" ref="R208">_xlfn.IFS(BaseClientes[[#This Row],[tipoDeCliente]]="ADVISOR","ADVISOR",BaseClientes[[#This Row],[tipoDeCliente]]="FAMILIA","RETENCAO",BaseClientes[[#This Row],[tipoDeCliente]]="RETENCAO","RETENCAO",BaseClientes[[#This Row],[tipoDeCliente]]="NORMAL","CONSULTORIA",BaseClientes[[#This Row],[tipoDeCliente]]="HIBRIDO","CONSULTORIA")</f>
        <v>CONSULTORIA</v>
      </c>
      <c r="S208" s="68" t="s">
        <v>349</v>
      </c>
      <c r="T208" s="68" t="s">
        <v>336</v>
      </c>
      <c r="U208" s="68" t="s">
        <v>1534</v>
      </c>
      <c r="V208" s="71">
        <v>5584981557050</v>
      </c>
      <c r="W208" s="69">
        <v>44553</v>
      </c>
      <c r="X208" s="69">
        <v>44553</v>
      </c>
      <c r="Y208" s="68" t="s">
        <v>1527</v>
      </c>
      <c r="Z208" s="68" t="s">
        <v>1527</v>
      </c>
      <c r="AA208" s="68" t="s">
        <v>1522</v>
      </c>
      <c r="AB208" s="68" t="s">
        <v>3894</v>
      </c>
      <c r="AC208" s="68" t="s">
        <v>140</v>
      </c>
      <c r="AD208" s="68" t="s">
        <v>56</v>
      </c>
      <c r="AE208" s="68" t="s">
        <v>176</v>
      </c>
      <c r="AF208" s="72">
        <v>1</v>
      </c>
      <c r="AG208" s="68">
        <v>1</v>
      </c>
      <c r="AH208" s="68" t="s">
        <v>54</v>
      </c>
      <c r="AI208" s="68" t="s">
        <v>56</v>
      </c>
      <c r="AJ208" s="68" t="s">
        <v>54</v>
      </c>
      <c r="AK208" s="68" t="str" cm="1">
        <f t="array" ref="AK2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8" s="69" t="s">
        <v>58</v>
      </c>
      <c r="AM208" s="69"/>
    </row>
    <row r="209" spans="1:39" x14ac:dyDescent="0.3">
      <c r="A209" s="68">
        <v>233</v>
      </c>
      <c r="B209" s="68" t="s">
        <v>1541</v>
      </c>
      <c r="C209" s="69">
        <v>29386</v>
      </c>
      <c r="D209" s="68" t="s">
        <v>72</v>
      </c>
      <c r="E209" s="71">
        <v>28122021233</v>
      </c>
      <c r="F209" s="68">
        <v>478231</v>
      </c>
      <c r="G209" s="68"/>
      <c r="H209" s="68"/>
      <c r="I209" s="68" t="s">
        <v>1543</v>
      </c>
      <c r="J209" s="68" t="s">
        <v>1544</v>
      </c>
      <c r="K209" s="70" t="s">
        <v>1545</v>
      </c>
      <c r="L209" s="68" t="s">
        <v>1546</v>
      </c>
      <c r="M209" s="68" t="s">
        <v>1541</v>
      </c>
      <c r="N209" s="71">
        <v>16163684296</v>
      </c>
      <c r="O209" s="71" t="s">
        <v>65</v>
      </c>
      <c r="P209" s="71" t="s">
        <v>42</v>
      </c>
      <c r="Q209" s="68" t="s">
        <v>66</v>
      </c>
      <c r="R209" s="68" t="str" cm="1">
        <f t="array" ref="R209">_xlfn.IFS(BaseClientes[[#This Row],[tipoDeCliente]]="ADVISOR","ADVISOR",BaseClientes[[#This Row],[tipoDeCliente]]="FAMILIA","RETENCAO",BaseClientes[[#This Row],[tipoDeCliente]]="RETENCAO","RETENCAO",BaseClientes[[#This Row],[tipoDeCliente]]="NORMAL","CONSULTORIA",BaseClientes[[#This Row],[tipoDeCliente]]="HIBRIDO","CONSULTORIA")</f>
        <v>CONSULTORIA</v>
      </c>
      <c r="S209" s="68" t="s">
        <v>49</v>
      </c>
      <c r="T209" s="68" t="s">
        <v>50</v>
      </c>
      <c r="U209" s="68" t="s">
        <v>1547</v>
      </c>
      <c r="V209" s="71">
        <v>16163684296</v>
      </c>
      <c r="W209" s="69">
        <v>44558</v>
      </c>
      <c r="X209" s="69">
        <v>44558</v>
      </c>
      <c r="Y209" s="68" t="s">
        <v>1546</v>
      </c>
      <c r="Z209" s="68" t="s">
        <v>1546</v>
      </c>
      <c r="AA209" s="68" t="s">
        <v>1541</v>
      </c>
      <c r="AB209" s="68" t="s">
        <v>3902</v>
      </c>
      <c r="AC209" s="68" t="s">
        <v>53</v>
      </c>
      <c r="AD209" s="68" t="s">
        <v>54</v>
      </c>
      <c r="AE209" s="68" t="s">
        <v>176</v>
      </c>
      <c r="AF209" s="72">
        <v>1</v>
      </c>
      <c r="AG209" s="68">
        <v>1</v>
      </c>
      <c r="AH209" s="68" t="s">
        <v>54</v>
      </c>
      <c r="AI209" s="68" t="s">
        <v>56</v>
      </c>
      <c r="AJ209" s="68" t="s">
        <v>54</v>
      </c>
      <c r="AK209" s="68" t="str" cm="1">
        <f t="array" ref="AK2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09" s="69" t="s">
        <v>58</v>
      </c>
      <c r="AM209" s="69"/>
    </row>
    <row r="210" spans="1:39" x14ac:dyDescent="0.3">
      <c r="A210" s="68">
        <v>260</v>
      </c>
      <c r="B210" s="68" t="s">
        <v>1669</v>
      </c>
      <c r="C210" s="69">
        <v>30727</v>
      </c>
      <c r="D210" s="68" t="s">
        <v>40</v>
      </c>
      <c r="E210" s="71">
        <v>3012022260</v>
      </c>
      <c r="F210" s="68">
        <v>543731</v>
      </c>
      <c r="G210" s="68"/>
      <c r="H210" s="68" t="s">
        <v>4160</v>
      </c>
      <c r="I210" s="68"/>
      <c r="J210" s="68" t="s">
        <v>1671</v>
      </c>
      <c r="K210" s="105" t="s">
        <v>1672</v>
      </c>
      <c r="L210" s="68" t="s">
        <v>1073</v>
      </c>
      <c r="M210" s="68" t="s">
        <v>1669</v>
      </c>
      <c r="N210" s="71">
        <v>5581973126556</v>
      </c>
      <c r="O210" s="71" t="s">
        <v>106</v>
      </c>
      <c r="P210" s="71" t="s">
        <v>42</v>
      </c>
      <c r="Q210" s="68" t="s">
        <v>1073</v>
      </c>
      <c r="R210" s="68" t="str" cm="1">
        <f t="array" ref="R210">_xlfn.IFS(BaseClientes[[#This Row],[tipoDeCliente]]="ADVISOR","ADVISOR",BaseClientes[[#This Row],[tipoDeCliente]]="FAMILIA","RETENCAO",BaseClientes[[#This Row],[tipoDeCliente]]="RETENCAO","RETENCAO",BaseClientes[[#This Row],[tipoDeCliente]]="NORMAL","CONSULTORIA",BaseClientes[[#This Row],[tipoDeCliente]]="HIBRIDO","CONSULTORIA")</f>
        <v>CONSULTORIA</v>
      </c>
      <c r="S210" s="68" t="s">
        <v>49</v>
      </c>
      <c r="T210" s="68" t="s">
        <v>50</v>
      </c>
      <c r="U210" s="68" t="s">
        <v>824</v>
      </c>
      <c r="V210" s="71">
        <v>5581973126556</v>
      </c>
      <c r="W210" s="69">
        <v>44564</v>
      </c>
      <c r="X210" s="69">
        <v>44564</v>
      </c>
      <c r="Y210" s="68" t="s">
        <v>1073</v>
      </c>
      <c r="Z210" s="68" t="s">
        <v>1073</v>
      </c>
      <c r="AA210" s="68" t="s">
        <v>1669</v>
      </c>
      <c r="AB210" s="68" t="s">
        <v>3995</v>
      </c>
      <c r="AC210" s="68" t="s">
        <v>53</v>
      </c>
      <c r="AD210" s="68" t="s">
        <v>54</v>
      </c>
      <c r="AE210" s="68" t="s">
        <v>55</v>
      </c>
      <c r="AF210" s="72">
        <v>1</v>
      </c>
      <c r="AG210" s="68" t="s">
        <v>42</v>
      </c>
      <c r="AH210" s="68" t="s">
        <v>56</v>
      </c>
      <c r="AI210" s="68" t="s">
        <v>56</v>
      </c>
      <c r="AJ210" s="68" t="s">
        <v>56</v>
      </c>
      <c r="AK210" s="68" t="str" cm="1">
        <f t="array" ref="AK2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0" s="69" t="s">
        <v>58</v>
      </c>
      <c r="AM210" s="69"/>
    </row>
    <row r="211" spans="1:39" x14ac:dyDescent="0.3">
      <c r="A211" s="68">
        <v>271</v>
      </c>
      <c r="B211" s="68" t="s">
        <v>1719</v>
      </c>
      <c r="C211" s="69">
        <v>37363</v>
      </c>
      <c r="D211" s="68" t="s">
        <v>40</v>
      </c>
      <c r="E211" s="71">
        <v>4012022271</v>
      </c>
      <c r="F211" s="68">
        <v>6441443</v>
      </c>
      <c r="G211" s="68"/>
      <c r="H211" s="68"/>
      <c r="I211" s="68"/>
      <c r="J211" s="68" t="s">
        <v>1721</v>
      </c>
      <c r="K211" s="70" t="s">
        <v>1722</v>
      </c>
      <c r="L211" s="68" t="s">
        <v>1723</v>
      </c>
      <c r="M211" s="68" t="s">
        <v>1719</v>
      </c>
      <c r="N211" s="71">
        <v>5581992513974</v>
      </c>
      <c r="O211" s="71" t="s">
        <v>65</v>
      </c>
      <c r="P211" s="71" t="s">
        <v>42</v>
      </c>
      <c r="Q211" s="68" t="s">
        <v>66</v>
      </c>
      <c r="R211" s="68" t="str" cm="1">
        <f t="array" ref="R211">_xlfn.IFS(BaseClientes[[#This Row],[tipoDeCliente]]="ADVISOR","ADVISOR",BaseClientes[[#This Row],[tipoDeCliente]]="FAMILIA","RETENCAO",BaseClientes[[#This Row],[tipoDeCliente]]="RETENCAO","RETENCAO",BaseClientes[[#This Row],[tipoDeCliente]]="NORMAL","CONSULTORIA",BaseClientes[[#This Row],[tipoDeCliente]]="HIBRIDO","CONSULTORIA")</f>
        <v>CONSULTORIA</v>
      </c>
      <c r="S211" s="68" t="s">
        <v>49</v>
      </c>
      <c r="T211" s="68" t="s">
        <v>50</v>
      </c>
      <c r="U211" s="68" t="s">
        <v>1660</v>
      </c>
      <c r="V211" s="71">
        <v>5581992513974</v>
      </c>
      <c r="W211" s="69">
        <v>44565</v>
      </c>
      <c r="X211" s="69">
        <v>44565</v>
      </c>
      <c r="Y211" s="68" t="s">
        <v>1723</v>
      </c>
      <c r="Z211" s="68" t="s">
        <v>1723</v>
      </c>
      <c r="AA211" s="68" t="s">
        <v>1719</v>
      </c>
      <c r="AB211" s="68" t="s">
        <v>151</v>
      </c>
      <c r="AC211" s="68" t="s">
        <v>140</v>
      </c>
      <c r="AD211" s="68" t="s">
        <v>56</v>
      </c>
      <c r="AE211" s="68" t="s">
        <v>55</v>
      </c>
      <c r="AF211" s="72">
        <v>1</v>
      </c>
      <c r="AG211" s="68" t="s">
        <v>42</v>
      </c>
      <c r="AH211" s="68" t="s">
        <v>56</v>
      </c>
      <c r="AI211" s="68" t="s">
        <v>56</v>
      </c>
      <c r="AJ211" s="68" t="s">
        <v>56</v>
      </c>
      <c r="AK211" s="68" t="str" cm="1">
        <f t="array" ref="AK2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1" s="69" t="s">
        <v>58</v>
      </c>
      <c r="AM211" s="69"/>
    </row>
    <row r="212" spans="1:39" x14ac:dyDescent="0.3">
      <c r="A212" s="68">
        <v>227</v>
      </c>
      <c r="B212" s="68" t="s">
        <v>1500</v>
      </c>
      <c r="C212" s="69">
        <v>33438</v>
      </c>
      <c r="D212" s="68" t="s">
        <v>72</v>
      </c>
      <c r="E212" s="71">
        <v>10012022227</v>
      </c>
      <c r="F212" s="68">
        <v>7440242</v>
      </c>
      <c r="G212" s="68"/>
      <c r="H212" s="68"/>
      <c r="I212" s="68" t="s">
        <v>1502</v>
      </c>
      <c r="J212" s="68" t="s">
        <v>1503</v>
      </c>
      <c r="K212" s="105" t="s">
        <v>1504</v>
      </c>
      <c r="L212" s="68" t="s">
        <v>1505</v>
      </c>
      <c r="M212" s="68" t="s">
        <v>1500</v>
      </c>
      <c r="N212" s="71">
        <v>5581999995300</v>
      </c>
      <c r="O212" s="71" t="s">
        <v>65</v>
      </c>
      <c r="P212" s="71" t="s">
        <v>42</v>
      </c>
      <c r="Q212" s="68" t="s">
        <v>66</v>
      </c>
      <c r="R212" s="68" t="str" cm="1">
        <f t="array" ref="R212">_xlfn.IFS(BaseClientes[[#This Row],[tipoDeCliente]]="ADVISOR","ADVISOR",BaseClientes[[#This Row],[tipoDeCliente]]="FAMILIA","RETENCAO",BaseClientes[[#This Row],[tipoDeCliente]]="RETENCAO","RETENCAO",BaseClientes[[#This Row],[tipoDeCliente]]="NORMAL","CONSULTORIA",BaseClientes[[#This Row],[tipoDeCliente]]="HIBRIDO","CONSULTORIA")</f>
        <v>CONSULTORIA</v>
      </c>
      <c r="S212" s="68" t="s">
        <v>49</v>
      </c>
      <c r="T212" s="68" t="s">
        <v>50</v>
      </c>
      <c r="U212" s="68" t="s">
        <v>1506</v>
      </c>
      <c r="V212" s="71">
        <v>5581999995300</v>
      </c>
      <c r="W212" s="69">
        <v>44571</v>
      </c>
      <c r="X212" s="69">
        <v>44571</v>
      </c>
      <c r="Y212" s="68" t="s">
        <v>1505</v>
      </c>
      <c r="Z212" s="68" t="s">
        <v>1505</v>
      </c>
      <c r="AA212" s="68" t="s">
        <v>1500</v>
      </c>
      <c r="AB212" s="68" t="s">
        <v>3893</v>
      </c>
      <c r="AC212" s="68" t="s">
        <v>53</v>
      </c>
      <c r="AD212" s="68" t="s">
        <v>54</v>
      </c>
      <c r="AE212" s="68" t="s">
        <v>176</v>
      </c>
      <c r="AF212" s="72">
        <v>1</v>
      </c>
      <c r="AG212" s="68">
        <v>1</v>
      </c>
      <c r="AH212" s="68" t="s">
        <v>54</v>
      </c>
      <c r="AI212" s="68" t="s">
        <v>56</v>
      </c>
      <c r="AJ212" s="68" t="s">
        <v>54</v>
      </c>
      <c r="AK212" s="68" t="str" cm="1">
        <f t="array" ref="AK2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2" s="69" t="s">
        <v>58</v>
      </c>
      <c r="AM212" s="69"/>
    </row>
    <row r="213" spans="1:39" hidden="1" x14ac:dyDescent="0.3">
      <c r="A213" s="68">
        <v>232</v>
      </c>
      <c r="B213" s="68" t="s">
        <v>1535</v>
      </c>
      <c r="C213" s="69">
        <v>33125</v>
      </c>
      <c r="D213" s="68" t="s">
        <v>40</v>
      </c>
      <c r="E213" s="71">
        <v>10012022232</v>
      </c>
      <c r="F213" s="68">
        <v>2318841</v>
      </c>
      <c r="G213" s="68">
        <v>3816871</v>
      </c>
      <c r="H213" s="68" t="s">
        <v>4165</v>
      </c>
      <c r="I213" s="68" t="s">
        <v>1537</v>
      </c>
      <c r="J213" s="68" t="s">
        <v>1538</v>
      </c>
      <c r="K213" s="70" t="s">
        <v>1539</v>
      </c>
      <c r="L213" s="68" t="s">
        <v>1540</v>
      </c>
      <c r="M213" s="68" t="s">
        <v>1535</v>
      </c>
      <c r="N213" s="71">
        <v>5581988553031</v>
      </c>
      <c r="O213" s="71" t="s">
        <v>65</v>
      </c>
      <c r="P213" s="71" t="s">
        <v>42</v>
      </c>
      <c r="Q213" s="68" t="s">
        <v>66</v>
      </c>
      <c r="R213" s="68" t="str" cm="1">
        <f t="array" ref="R213">_xlfn.IFS(BaseClientes[[#This Row],[tipoDeCliente]]="ADVISOR","ADVISOR",BaseClientes[[#This Row],[tipoDeCliente]]="FAMILIA","RETENCAO",BaseClientes[[#This Row],[tipoDeCliente]]="RETENCAO","RETENCAO",BaseClientes[[#This Row],[tipoDeCliente]]="NORMAL","CONSULTORIA",BaseClientes[[#This Row],[tipoDeCliente]]="HIBRIDO","CONSULTORIA")</f>
        <v>CONSULTORIA</v>
      </c>
      <c r="S213" s="68" t="s">
        <v>49</v>
      </c>
      <c r="T213" s="68" t="s">
        <v>50</v>
      </c>
      <c r="U213" s="68" t="s">
        <v>1438</v>
      </c>
      <c r="V213" s="71">
        <v>5581988553031</v>
      </c>
      <c r="W213" s="69">
        <v>44571</v>
      </c>
      <c r="X213" s="69">
        <v>44571</v>
      </c>
      <c r="Y213" s="68" t="s">
        <v>1540</v>
      </c>
      <c r="Z213" s="68" t="s">
        <v>1540</v>
      </c>
      <c r="AA213" s="68" t="s">
        <v>1535</v>
      </c>
      <c r="AB213" s="68" t="s">
        <v>3893</v>
      </c>
      <c r="AC213" s="68" t="s">
        <v>53</v>
      </c>
      <c r="AD213" s="68" t="s">
        <v>54</v>
      </c>
      <c r="AE213" s="68" t="s">
        <v>176</v>
      </c>
      <c r="AF213" s="72">
        <v>1</v>
      </c>
      <c r="AG213" s="68">
        <v>1</v>
      </c>
      <c r="AH213" s="68" t="s">
        <v>54</v>
      </c>
      <c r="AI213" s="68" t="s">
        <v>56</v>
      </c>
      <c r="AJ213" s="68" t="s">
        <v>54</v>
      </c>
      <c r="AK213" s="68" t="str" cm="1">
        <f t="array" ref="AK2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3" s="69" t="s">
        <v>69</v>
      </c>
      <c r="AM213" s="69">
        <v>45573</v>
      </c>
    </row>
    <row r="214" spans="1:39" x14ac:dyDescent="0.3">
      <c r="A214" s="68">
        <v>250</v>
      </c>
      <c r="B214" s="68" t="s">
        <v>1603</v>
      </c>
      <c r="C214" s="69">
        <v>29659</v>
      </c>
      <c r="D214" s="68" t="s">
        <v>72</v>
      </c>
      <c r="E214" s="71">
        <v>10012022250</v>
      </c>
      <c r="F214" s="68">
        <v>3723492</v>
      </c>
      <c r="G214" s="68"/>
      <c r="H214" s="68"/>
      <c r="I214" s="68" t="s">
        <v>1605</v>
      </c>
      <c r="J214" s="68" t="s">
        <v>1606</v>
      </c>
      <c r="K214" s="70" t="s">
        <v>1607</v>
      </c>
      <c r="L214" s="68" t="s">
        <v>1608</v>
      </c>
      <c r="M214" s="68" t="s">
        <v>1603</v>
      </c>
      <c r="N214" s="71">
        <v>5581988521403</v>
      </c>
      <c r="O214" s="71" t="s">
        <v>106</v>
      </c>
      <c r="P214" s="71" t="s">
        <v>42</v>
      </c>
      <c r="Q214" s="68" t="s">
        <v>66</v>
      </c>
      <c r="R214" s="68" t="str" cm="1">
        <f t="array" ref="R214">_xlfn.IFS(BaseClientes[[#This Row],[tipoDeCliente]]="ADVISOR","ADVISOR",BaseClientes[[#This Row],[tipoDeCliente]]="FAMILIA","RETENCAO",BaseClientes[[#This Row],[tipoDeCliente]]="RETENCAO","RETENCAO",BaseClientes[[#This Row],[tipoDeCliente]]="NORMAL","CONSULTORIA",BaseClientes[[#This Row],[tipoDeCliente]]="HIBRIDO","CONSULTORIA")</f>
        <v>CONSULTORIA</v>
      </c>
      <c r="S214" s="68" t="s">
        <v>49</v>
      </c>
      <c r="T214" s="68" t="s">
        <v>50</v>
      </c>
      <c r="U214" s="68" t="s">
        <v>1609</v>
      </c>
      <c r="V214" s="71">
        <v>5581988521403</v>
      </c>
      <c r="W214" s="69">
        <v>44571</v>
      </c>
      <c r="X214" s="69">
        <v>44571</v>
      </c>
      <c r="Y214" s="68" t="s">
        <v>1608</v>
      </c>
      <c r="Z214" s="68" t="s">
        <v>1608</v>
      </c>
      <c r="AA214" s="68" t="s">
        <v>1603</v>
      </c>
      <c r="AB214" s="68" t="s">
        <v>3905</v>
      </c>
      <c r="AC214" s="68" t="s">
        <v>53</v>
      </c>
      <c r="AD214" s="68" t="s">
        <v>56</v>
      </c>
      <c r="AE214" s="68" t="s">
        <v>176</v>
      </c>
      <c r="AF214" s="72">
        <v>1</v>
      </c>
      <c r="AG214" s="68">
        <v>1</v>
      </c>
      <c r="AH214" s="68" t="s">
        <v>54</v>
      </c>
      <c r="AI214" s="68" t="s">
        <v>56</v>
      </c>
      <c r="AJ214" s="68" t="s">
        <v>54</v>
      </c>
      <c r="AK214" s="68" t="str" cm="1">
        <f t="array" ref="AK2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4" s="69" t="s">
        <v>58</v>
      </c>
      <c r="AM214" s="69"/>
    </row>
    <row r="215" spans="1:39" x14ac:dyDescent="0.3">
      <c r="A215" s="68">
        <v>226</v>
      </c>
      <c r="B215" s="68" t="s">
        <v>1493</v>
      </c>
      <c r="C215" s="69">
        <v>20968</v>
      </c>
      <c r="D215" s="68" t="s">
        <v>72</v>
      </c>
      <c r="E215" s="71">
        <v>11012022226</v>
      </c>
      <c r="F215" s="68">
        <v>7431593</v>
      </c>
      <c r="G215" s="68"/>
      <c r="H215" s="68"/>
      <c r="I215" s="68" t="s">
        <v>1495</v>
      </c>
      <c r="J215" s="68" t="s">
        <v>1496</v>
      </c>
      <c r="K215" s="70" t="s">
        <v>1497</v>
      </c>
      <c r="L215" s="68" t="s">
        <v>1498</v>
      </c>
      <c r="M215" s="68" t="s">
        <v>1493</v>
      </c>
      <c r="N215" s="71">
        <v>5581999747038</v>
      </c>
      <c r="O215" s="71" t="s">
        <v>106</v>
      </c>
      <c r="P215" s="71" t="s">
        <v>42</v>
      </c>
      <c r="Q215" s="68" t="s">
        <v>66</v>
      </c>
      <c r="R215" s="68" t="str" cm="1">
        <f t="array" ref="R215">_xlfn.IFS(BaseClientes[[#This Row],[tipoDeCliente]]="ADVISOR","ADVISOR",BaseClientes[[#This Row],[tipoDeCliente]]="FAMILIA","RETENCAO",BaseClientes[[#This Row],[tipoDeCliente]]="RETENCAO","RETENCAO",BaseClientes[[#This Row],[tipoDeCliente]]="NORMAL","CONSULTORIA",BaseClientes[[#This Row],[tipoDeCliente]]="HIBRIDO","CONSULTORIA")</f>
        <v>CONSULTORIA</v>
      </c>
      <c r="S215" s="68" t="s">
        <v>49</v>
      </c>
      <c r="T215" s="68" t="s">
        <v>50</v>
      </c>
      <c r="U215" s="68" t="s">
        <v>1499</v>
      </c>
      <c r="V215" s="71">
        <v>5581999747038</v>
      </c>
      <c r="W215" s="69">
        <v>44572</v>
      </c>
      <c r="X215" s="69">
        <v>44572</v>
      </c>
      <c r="Y215" s="68" t="s">
        <v>1498</v>
      </c>
      <c r="Z215" s="68" t="s">
        <v>1498</v>
      </c>
      <c r="AA215" s="68" t="s">
        <v>1493</v>
      </c>
      <c r="AB215" s="68" t="s">
        <v>3899</v>
      </c>
      <c r="AC215" s="68" t="s">
        <v>140</v>
      </c>
      <c r="AD215" s="68" t="s">
        <v>56</v>
      </c>
      <c r="AE215" s="68" t="s">
        <v>176</v>
      </c>
      <c r="AF215" s="72">
        <v>1</v>
      </c>
      <c r="AG215" s="68">
        <v>1</v>
      </c>
      <c r="AH215" s="68" t="s">
        <v>54</v>
      </c>
      <c r="AI215" s="68" t="s">
        <v>56</v>
      </c>
      <c r="AJ215" s="68" t="s">
        <v>54</v>
      </c>
      <c r="AK215" s="68" t="str" cm="1">
        <f t="array" ref="AK2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5" s="69" t="s">
        <v>58</v>
      </c>
      <c r="AM215" s="69"/>
    </row>
    <row r="216" spans="1:39" x14ac:dyDescent="0.3">
      <c r="A216" s="68">
        <v>252</v>
      </c>
      <c r="B216" s="68" t="s">
        <v>1618</v>
      </c>
      <c r="C216" s="69">
        <v>30699</v>
      </c>
      <c r="D216" s="68" t="s">
        <v>72</v>
      </c>
      <c r="E216" s="71">
        <v>19012022252</v>
      </c>
      <c r="F216" s="68">
        <v>7729325</v>
      </c>
      <c r="G216" s="68"/>
      <c r="H216" s="68"/>
      <c r="I216" s="68" t="s">
        <v>1620</v>
      </c>
      <c r="J216" s="68" t="s">
        <v>1621</v>
      </c>
      <c r="K216" s="70" t="s">
        <v>1622</v>
      </c>
      <c r="L216" s="68" t="s">
        <v>1623</v>
      </c>
      <c r="M216" s="68" t="s">
        <v>1262</v>
      </c>
      <c r="N216" s="71">
        <v>5581988514775</v>
      </c>
      <c r="O216" s="71" t="s">
        <v>65</v>
      </c>
      <c r="P216" s="71" t="s">
        <v>42</v>
      </c>
      <c r="Q216" s="68" t="s">
        <v>66</v>
      </c>
      <c r="R216" s="68" t="str" cm="1">
        <f t="array" ref="R216">_xlfn.IFS(BaseClientes[[#This Row],[tipoDeCliente]]="ADVISOR","ADVISOR",BaseClientes[[#This Row],[tipoDeCliente]]="FAMILIA","RETENCAO",BaseClientes[[#This Row],[tipoDeCliente]]="RETENCAO","RETENCAO",BaseClientes[[#This Row],[tipoDeCliente]]="NORMAL","CONSULTORIA",BaseClientes[[#This Row],[tipoDeCliente]]="HIBRIDO","CONSULTORIA")</f>
        <v>CONSULTORIA</v>
      </c>
      <c r="S216" s="68" t="s">
        <v>4067</v>
      </c>
      <c r="T216" s="68" t="s">
        <v>50</v>
      </c>
      <c r="U216" s="68" t="s">
        <v>1602</v>
      </c>
      <c r="V216" s="71">
        <v>5581995227302</v>
      </c>
      <c r="W216" s="69">
        <v>44580</v>
      </c>
      <c r="X216" s="69">
        <v>44580</v>
      </c>
      <c r="Y216" s="68" t="s">
        <v>1267</v>
      </c>
      <c r="Z216" s="68" t="s">
        <v>1623</v>
      </c>
      <c r="AA216" s="68" t="s">
        <v>1618</v>
      </c>
      <c r="AB216" s="68" t="s">
        <v>3893</v>
      </c>
      <c r="AC216" s="68" t="s">
        <v>53</v>
      </c>
      <c r="AD216" s="68" t="s">
        <v>54</v>
      </c>
      <c r="AE216" s="68" t="s">
        <v>176</v>
      </c>
      <c r="AF216" s="72">
        <v>1</v>
      </c>
      <c r="AG216" s="68">
        <v>1</v>
      </c>
      <c r="AH216" s="68" t="s">
        <v>54</v>
      </c>
      <c r="AI216" s="68" t="s">
        <v>54</v>
      </c>
      <c r="AJ216" s="68" t="s">
        <v>54</v>
      </c>
      <c r="AK216" s="68" t="str" cm="1">
        <f t="array" ref="AK2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6" s="69" t="s">
        <v>58</v>
      </c>
      <c r="AM216" s="69"/>
    </row>
    <row r="217" spans="1:39" x14ac:dyDescent="0.3">
      <c r="A217" s="68">
        <v>253</v>
      </c>
      <c r="B217" s="68" t="s">
        <v>1624</v>
      </c>
      <c r="C217" s="69">
        <v>29871</v>
      </c>
      <c r="D217" s="68" t="s">
        <v>40</v>
      </c>
      <c r="E217" s="71">
        <v>19012022253</v>
      </c>
      <c r="F217" s="68">
        <v>2685864</v>
      </c>
      <c r="G217" s="68"/>
      <c r="H217" s="68"/>
      <c r="I217" s="68" t="s">
        <v>1626</v>
      </c>
      <c r="J217" s="68" t="s">
        <v>1627</v>
      </c>
      <c r="K217" s="70" t="s">
        <v>1628</v>
      </c>
      <c r="L217" s="68" t="s">
        <v>1623</v>
      </c>
      <c r="M217" s="68" t="s">
        <v>1262</v>
      </c>
      <c r="N217" s="71">
        <v>5581988514775</v>
      </c>
      <c r="O217" s="71" t="s">
        <v>65</v>
      </c>
      <c r="P217" s="71" t="s">
        <v>42</v>
      </c>
      <c r="Q217" s="68" t="s">
        <v>66</v>
      </c>
      <c r="R217" s="68" t="str" cm="1">
        <f t="array" ref="R217">_xlfn.IFS(BaseClientes[[#This Row],[tipoDeCliente]]="ADVISOR","ADVISOR",BaseClientes[[#This Row],[tipoDeCliente]]="FAMILIA","RETENCAO",BaseClientes[[#This Row],[tipoDeCliente]]="RETENCAO","RETENCAO",BaseClientes[[#This Row],[tipoDeCliente]]="NORMAL","CONSULTORIA",BaseClientes[[#This Row],[tipoDeCliente]]="HIBRIDO","CONSULTORIA")</f>
        <v>CONSULTORIA</v>
      </c>
      <c r="S217" s="68" t="s">
        <v>4067</v>
      </c>
      <c r="T217" s="68" t="s">
        <v>50</v>
      </c>
      <c r="U217" s="68" t="s">
        <v>1602</v>
      </c>
      <c r="V217" s="71">
        <v>5581988514775</v>
      </c>
      <c r="W217" s="69">
        <v>44580</v>
      </c>
      <c r="X217" s="69">
        <v>44580</v>
      </c>
      <c r="Y217" s="68" t="s">
        <v>1267</v>
      </c>
      <c r="Z217" s="68" t="s">
        <v>1623</v>
      </c>
      <c r="AA217" s="68" t="s">
        <v>1618</v>
      </c>
      <c r="AB217" s="68" t="s">
        <v>3950</v>
      </c>
      <c r="AC217" s="68" t="s">
        <v>53</v>
      </c>
      <c r="AD217" s="68" t="s">
        <v>54</v>
      </c>
      <c r="AE217" s="68" t="s">
        <v>176</v>
      </c>
      <c r="AF217" s="72">
        <v>1</v>
      </c>
      <c r="AG217" s="68">
        <v>1</v>
      </c>
      <c r="AH217" s="68" t="s">
        <v>54</v>
      </c>
      <c r="AI217" s="68" t="s">
        <v>54</v>
      </c>
      <c r="AJ217" s="68" t="s">
        <v>54</v>
      </c>
      <c r="AK217" s="68" t="str" cm="1">
        <f t="array" ref="AK2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7" s="69" t="s">
        <v>58</v>
      </c>
      <c r="AM217" s="69"/>
    </row>
    <row r="218" spans="1:39" x14ac:dyDescent="0.3">
      <c r="A218" s="68">
        <v>251</v>
      </c>
      <c r="B218" s="68" t="s">
        <v>1610</v>
      </c>
      <c r="C218" s="69">
        <v>21509</v>
      </c>
      <c r="D218" s="68" t="s">
        <v>72</v>
      </c>
      <c r="E218" s="71">
        <v>20012022251</v>
      </c>
      <c r="F218" s="68">
        <v>3678393</v>
      </c>
      <c r="G218" s="68"/>
      <c r="H218" s="68"/>
      <c r="I218" s="68" t="s">
        <v>1612</v>
      </c>
      <c r="J218" s="68" t="s">
        <v>1613</v>
      </c>
      <c r="K218" s="105" t="s">
        <v>1614</v>
      </c>
      <c r="L218" s="68" t="s">
        <v>1615</v>
      </c>
      <c r="M218" s="68" t="s">
        <v>1610</v>
      </c>
      <c r="N218" s="71">
        <v>5583991835653</v>
      </c>
      <c r="O218" s="71" t="s">
        <v>106</v>
      </c>
      <c r="P218" s="71" t="s">
        <v>42</v>
      </c>
      <c r="Q218" s="68" t="s">
        <v>66</v>
      </c>
      <c r="R218" s="68" t="str" cm="1">
        <f t="array" ref="R218">_xlfn.IFS(BaseClientes[[#This Row],[tipoDeCliente]]="ADVISOR","ADVISOR",BaseClientes[[#This Row],[tipoDeCliente]]="FAMILIA","RETENCAO",BaseClientes[[#This Row],[tipoDeCliente]]="RETENCAO","RETENCAO",BaseClientes[[#This Row],[tipoDeCliente]]="NORMAL","CONSULTORIA",BaseClientes[[#This Row],[tipoDeCliente]]="HIBRIDO","CONSULTORIA")</f>
        <v>CONSULTORIA</v>
      </c>
      <c r="S218" s="68" t="s">
        <v>1616</v>
      </c>
      <c r="T218" s="68" t="s">
        <v>196</v>
      </c>
      <c r="U218" s="68" t="s">
        <v>1617</v>
      </c>
      <c r="V218" s="71">
        <v>5583991835653</v>
      </c>
      <c r="W218" s="69">
        <v>44581</v>
      </c>
      <c r="X218" s="69">
        <v>44581</v>
      </c>
      <c r="Y218" s="68" t="s">
        <v>1615</v>
      </c>
      <c r="Z218" s="68" t="s">
        <v>1615</v>
      </c>
      <c r="AA218" s="68" t="s">
        <v>1610</v>
      </c>
      <c r="AB218" s="68" t="s">
        <v>3899</v>
      </c>
      <c r="AC218" s="68" t="s">
        <v>53</v>
      </c>
      <c r="AD218" s="68" t="s">
        <v>56</v>
      </c>
      <c r="AE218" s="68" t="s">
        <v>176</v>
      </c>
      <c r="AF218" s="72">
        <v>1</v>
      </c>
      <c r="AG218" s="68">
        <v>1</v>
      </c>
      <c r="AH218" s="68" t="s">
        <v>54</v>
      </c>
      <c r="AI218" s="68" t="s">
        <v>56</v>
      </c>
      <c r="AJ218" s="68" t="s">
        <v>54</v>
      </c>
      <c r="AK218" s="68" t="str" cm="1">
        <f t="array" ref="AK2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8" s="69" t="s">
        <v>58</v>
      </c>
      <c r="AM218" s="69"/>
    </row>
    <row r="219" spans="1:39" x14ac:dyDescent="0.3">
      <c r="A219" s="68">
        <v>261</v>
      </c>
      <c r="B219" s="68" t="s">
        <v>1673</v>
      </c>
      <c r="C219" s="69">
        <v>35466</v>
      </c>
      <c r="D219" s="68" t="s">
        <v>72</v>
      </c>
      <c r="E219" s="71">
        <v>24012022261</v>
      </c>
      <c r="F219" s="68">
        <v>4654495</v>
      </c>
      <c r="G219" s="68"/>
      <c r="H219" s="68"/>
      <c r="I219" s="68"/>
      <c r="J219" s="68" t="s">
        <v>1675</v>
      </c>
      <c r="K219" s="70" t="s">
        <v>1676</v>
      </c>
      <c r="L219" s="68" t="s">
        <v>1677</v>
      </c>
      <c r="M219" s="68" t="s">
        <v>1673</v>
      </c>
      <c r="N219" s="71">
        <v>5581992082795</v>
      </c>
      <c r="O219" s="71" t="s">
        <v>65</v>
      </c>
      <c r="P219" s="71" t="s">
        <v>42</v>
      </c>
      <c r="Q219" s="68" t="s">
        <v>1513</v>
      </c>
      <c r="R219" s="68" t="str" cm="1">
        <f t="array" ref="R219">_xlfn.IFS(BaseClientes[[#This Row],[tipoDeCliente]]="ADVISOR","ADVISOR",BaseClientes[[#This Row],[tipoDeCliente]]="FAMILIA","RETENCAO",BaseClientes[[#This Row],[tipoDeCliente]]="RETENCAO","RETENCAO",BaseClientes[[#This Row],[tipoDeCliente]]="NORMAL","CONSULTORIA",BaseClientes[[#This Row],[tipoDeCliente]]="HIBRIDO","CONSULTORIA")</f>
        <v>CONSULTORIA</v>
      </c>
      <c r="S219" s="68" t="s">
        <v>49</v>
      </c>
      <c r="T219" s="68" t="s">
        <v>50</v>
      </c>
      <c r="U219" s="68" t="s">
        <v>1678</v>
      </c>
      <c r="V219" s="71">
        <v>5581992082795</v>
      </c>
      <c r="W219" s="69">
        <v>44585</v>
      </c>
      <c r="X219" s="69">
        <v>44585</v>
      </c>
      <c r="Y219" s="68" t="s">
        <v>1677</v>
      </c>
      <c r="Z219" s="68" t="s">
        <v>1677</v>
      </c>
      <c r="AA219" s="68" t="s">
        <v>1673</v>
      </c>
      <c r="AB219" s="68" t="s">
        <v>3995</v>
      </c>
      <c r="AC219" s="68" t="s">
        <v>140</v>
      </c>
      <c r="AD219" s="68" t="s">
        <v>54</v>
      </c>
      <c r="AE219" s="68" t="s">
        <v>68</v>
      </c>
      <c r="AF219" s="72">
        <v>0</v>
      </c>
      <c r="AG219" s="68" t="s">
        <v>42</v>
      </c>
      <c r="AH219" s="68" t="s">
        <v>56</v>
      </c>
      <c r="AI219" s="68" t="s">
        <v>56</v>
      </c>
      <c r="AJ219" s="68" t="s">
        <v>56</v>
      </c>
      <c r="AK219" s="68" t="str" cm="1">
        <f t="array" ref="AK2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19" s="69" t="s">
        <v>58</v>
      </c>
      <c r="AM219" s="69"/>
    </row>
    <row r="220" spans="1:39" x14ac:dyDescent="0.3">
      <c r="A220" s="68">
        <v>249</v>
      </c>
      <c r="B220" s="68" t="s">
        <v>1596</v>
      </c>
      <c r="C220" s="69">
        <v>28070</v>
      </c>
      <c r="D220" s="68" t="s">
        <v>40</v>
      </c>
      <c r="E220" s="71">
        <v>25012022249</v>
      </c>
      <c r="F220" s="68">
        <v>3693036</v>
      </c>
      <c r="G220" s="68">
        <v>5261013</v>
      </c>
      <c r="H220" s="68" t="s">
        <v>4173</v>
      </c>
      <c r="I220" s="68" t="s">
        <v>1598</v>
      </c>
      <c r="J220" s="68" t="s">
        <v>1599</v>
      </c>
      <c r="K220" s="70" t="s">
        <v>1600</v>
      </c>
      <c r="L220" s="68" t="s">
        <v>1601</v>
      </c>
      <c r="M220" s="68" t="s">
        <v>1596</v>
      </c>
      <c r="N220" s="71">
        <v>5581993503326</v>
      </c>
      <c r="O220" s="71" t="s">
        <v>42</v>
      </c>
      <c r="P220" s="71" t="s">
        <v>42</v>
      </c>
      <c r="Q220" s="68" t="s">
        <v>66</v>
      </c>
      <c r="R220" s="68" t="str" cm="1">
        <f t="array" ref="R220">_xlfn.IFS(BaseClientes[[#This Row],[tipoDeCliente]]="ADVISOR","ADVISOR",BaseClientes[[#This Row],[tipoDeCliente]]="FAMILIA","RETENCAO",BaseClientes[[#This Row],[tipoDeCliente]]="RETENCAO","RETENCAO",BaseClientes[[#This Row],[tipoDeCliente]]="NORMAL","CONSULTORIA",BaseClientes[[#This Row],[tipoDeCliente]]="HIBRIDO","CONSULTORIA")</f>
        <v>CONSULTORIA</v>
      </c>
      <c r="S220" s="68" t="s">
        <v>49</v>
      </c>
      <c r="T220" s="68" t="s">
        <v>50</v>
      </c>
      <c r="U220" s="68" t="s">
        <v>1602</v>
      </c>
      <c r="V220" s="71">
        <v>5581993503326</v>
      </c>
      <c r="W220" s="69">
        <v>44586</v>
      </c>
      <c r="X220" s="69">
        <v>44586</v>
      </c>
      <c r="Y220" s="68" t="s">
        <v>1601</v>
      </c>
      <c r="Z220" s="68" t="s">
        <v>1601</v>
      </c>
      <c r="AA220" s="68" t="s">
        <v>1596</v>
      </c>
      <c r="AB220" s="68" t="s">
        <v>3893</v>
      </c>
      <c r="AC220" s="68" t="s">
        <v>53</v>
      </c>
      <c r="AD220" s="68" t="s">
        <v>54</v>
      </c>
      <c r="AE220" s="68" t="s">
        <v>176</v>
      </c>
      <c r="AF220" s="72">
        <v>1</v>
      </c>
      <c r="AG220" s="68">
        <v>2</v>
      </c>
      <c r="AH220" s="68" t="s">
        <v>54</v>
      </c>
      <c r="AI220" s="68" t="s">
        <v>56</v>
      </c>
      <c r="AJ220" s="68" t="s">
        <v>54</v>
      </c>
      <c r="AK220" s="68" t="str" cm="1">
        <f t="array" ref="AK2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0" s="69" t="s">
        <v>58</v>
      </c>
      <c r="AM220" s="69"/>
    </row>
    <row r="221" spans="1:39" x14ac:dyDescent="0.3">
      <c r="A221" s="68">
        <v>255</v>
      </c>
      <c r="B221" s="68" t="s">
        <v>1634</v>
      </c>
      <c r="C221" s="69">
        <v>32045</v>
      </c>
      <c r="D221" s="68" t="s">
        <v>40</v>
      </c>
      <c r="E221" s="71">
        <v>26012022255</v>
      </c>
      <c r="F221" s="68">
        <v>4225631</v>
      </c>
      <c r="G221" s="68"/>
      <c r="H221" s="68"/>
      <c r="I221" s="68" t="s">
        <v>1636</v>
      </c>
      <c r="J221" s="68" t="s">
        <v>1637</v>
      </c>
      <c r="K221" s="70" t="s">
        <v>1638</v>
      </c>
      <c r="L221" s="68" t="s">
        <v>1639</v>
      </c>
      <c r="M221" s="68" t="s">
        <v>1634</v>
      </c>
      <c r="N221" s="71">
        <v>5561981500927</v>
      </c>
      <c r="O221" s="71" t="s">
        <v>106</v>
      </c>
      <c r="P221" s="71" t="s">
        <v>42</v>
      </c>
      <c r="Q221" s="68" t="s">
        <v>66</v>
      </c>
      <c r="R221" s="68" t="str" cm="1">
        <f t="array" ref="R221">_xlfn.IFS(BaseClientes[[#This Row],[tipoDeCliente]]="ADVISOR","ADVISOR",BaseClientes[[#This Row],[tipoDeCliente]]="FAMILIA","RETENCAO",BaseClientes[[#This Row],[tipoDeCliente]]="RETENCAO","RETENCAO",BaseClientes[[#This Row],[tipoDeCliente]]="NORMAL","CONSULTORIA",BaseClientes[[#This Row],[tipoDeCliente]]="HIBRIDO","CONSULTORIA")</f>
        <v>CONSULTORIA</v>
      </c>
      <c r="S221" s="68" t="s">
        <v>1640</v>
      </c>
      <c r="T221" s="68" t="s">
        <v>1641</v>
      </c>
      <c r="U221" s="68" t="s">
        <v>1642</v>
      </c>
      <c r="V221" s="71">
        <v>5561981500927</v>
      </c>
      <c r="W221" s="69">
        <v>44587</v>
      </c>
      <c r="X221" s="69">
        <v>44587</v>
      </c>
      <c r="Y221" s="68" t="s">
        <v>1639</v>
      </c>
      <c r="Z221" s="68" t="s">
        <v>1639</v>
      </c>
      <c r="AA221" s="68" t="s">
        <v>1634</v>
      </c>
      <c r="AB221" s="68" t="s">
        <v>3912</v>
      </c>
      <c r="AC221" s="68" t="s">
        <v>53</v>
      </c>
      <c r="AD221" s="68" t="s">
        <v>54</v>
      </c>
      <c r="AE221" s="68" t="s">
        <v>176</v>
      </c>
      <c r="AF221" s="72">
        <v>1</v>
      </c>
      <c r="AG221" s="68">
        <v>1</v>
      </c>
      <c r="AH221" s="68" t="s">
        <v>54</v>
      </c>
      <c r="AI221" s="68" t="s">
        <v>56</v>
      </c>
      <c r="AJ221" s="68" t="s">
        <v>54</v>
      </c>
      <c r="AK221" s="68" t="str" cm="1">
        <f t="array" ref="AK2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1" s="69" t="s">
        <v>58</v>
      </c>
      <c r="AM221" s="69"/>
    </row>
    <row r="222" spans="1:39" hidden="1" x14ac:dyDescent="0.3">
      <c r="A222" s="68">
        <v>256</v>
      </c>
      <c r="B222" s="68" t="s">
        <v>1643</v>
      </c>
      <c r="C222" s="69">
        <v>25346</v>
      </c>
      <c r="D222" s="68" t="s">
        <v>40</v>
      </c>
      <c r="E222" s="71">
        <v>26012022256</v>
      </c>
      <c r="F222" s="68">
        <v>4979919</v>
      </c>
      <c r="G222" s="68">
        <v>3857059</v>
      </c>
      <c r="H222" s="68"/>
      <c r="I222" s="68" t="s">
        <v>1645</v>
      </c>
      <c r="J222" s="68" t="s">
        <v>1646</v>
      </c>
      <c r="K222" s="70" t="s">
        <v>4175</v>
      </c>
      <c r="L222" s="68" t="s">
        <v>1647</v>
      </c>
      <c r="M222" s="68" t="s">
        <v>1643</v>
      </c>
      <c r="N222" s="71">
        <v>5581996738274</v>
      </c>
      <c r="O222" s="71" t="s">
        <v>42</v>
      </c>
      <c r="P222" s="71" t="s">
        <v>106</v>
      </c>
      <c r="Q222" s="68" t="s">
        <v>66</v>
      </c>
      <c r="R222" s="68" t="str" cm="1">
        <f t="array" ref="R222">_xlfn.IFS(BaseClientes[[#This Row],[tipoDeCliente]]="ADVISOR","ADVISOR",BaseClientes[[#This Row],[tipoDeCliente]]="FAMILIA","RETENCAO",BaseClientes[[#This Row],[tipoDeCliente]]="RETENCAO","RETENCAO",BaseClientes[[#This Row],[tipoDeCliente]]="NORMAL","CONSULTORIA",BaseClientes[[#This Row],[tipoDeCliente]]="HIBRIDO","CONSULTORIA")</f>
        <v>CONSULTORIA</v>
      </c>
      <c r="S222" s="68" t="s">
        <v>4067</v>
      </c>
      <c r="T222" s="68" t="s">
        <v>50</v>
      </c>
      <c r="U222" s="68" t="s">
        <v>1602</v>
      </c>
      <c r="V222" s="71">
        <v>5581996738274</v>
      </c>
      <c r="W222" s="69">
        <v>44587</v>
      </c>
      <c r="X222" s="69">
        <v>44587</v>
      </c>
      <c r="Y222" s="68" t="s">
        <v>1647</v>
      </c>
      <c r="Z222" s="68" t="s">
        <v>1647</v>
      </c>
      <c r="AA222" s="68" t="s">
        <v>1643</v>
      </c>
      <c r="AB222" s="68" t="s">
        <v>3894</v>
      </c>
      <c r="AC222" s="68" t="s">
        <v>53</v>
      </c>
      <c r="AD222" s="68" t="s">
        <v>56</v>
      </c>
      <c r="AE222" s="68" t="s">
        <v>176</v>
      </c>
      <c r="AF222" s="72">
        <v>1</v>
      </c>
      <c r="AG222" s="68" t="s">
        <v>187</v>
      </c>
      <c r="AH222" s="68" t="s">
        <v>54</v>
      </c>
      <c r="AI222" s="68" t="s">
        <v>56</v>
      </c>
      <c r="AJ222" s="68" t="s">
        <v>54</v>
      </c>
      <c r="AK222" s="68" t="str" cm="1">
        <f t="array" ref="AK2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2" s="69" t="s">
        <v>69</v>
      </c>
      <c r="AM222" s="69">
        <v>45323</v>
      </c>
    </row>
    <row r="223" spans="1:39" hidden="1" x14ac:dyDescent="0.3">
      <c r="A223" s="68">
        <v>257</v>
      </c>
      <c r="B223" s="68" t="s">
        <v>1648</v>
      </c>
      <c r="C223" s="69">
        <v>36385</v>
      </c>
      <c r="D223" s="68" t="s">
        <v>40</v>
      </c>
      <c r="E223" s="71">
        <v>26012022257</v>
      </c>
      <c r="F223" s="68">
        <v>2886924</v>
      </c>
      <c r="G223" s="68">
        <v>3476876</v>
      </c>
      <c r="H223" s="68"/>
      <c r="I223" s="68" t="s">
        <v>1650</v>
      </c>
      <c r="J223" s="68" t="s">
        <v>1651</v>
      </c>
      <c r="K223" s="70" t="s">
        <v>4175</v>
      </c>
      <c r="L223" s="68" t="s">
        <v>1653</v>
      </c>
      <c r="M223" s="68" t="s">
        <v>1643</v>
      </c>
      <c r="N223" s="71">
        <v>5581996738274</v>
      </c>
      <c r="O223" s="71" t="s">
        <v>42</v>
      </c>
      <c r="P223" s="71" t="s">
        <v>65</v>
      </c>
      <c r="Q223" s="68" t="s">
        <v>66</v>
      </c>
      <c r="R223" s="68" t="str" cm="1">
        <f t="array" ref="R223">_xlfn.IFS(BaseClientes[[#This Row],[tipoDeCliente]]="ADVISOR","ADVISOR",BaseClientes[[#This Row],[tipoDeCliente]]="FAMILIA","RETENCAO",BaseClientes[[#This Row],[tipoDeCliente]]="RETENCAO","RETENCAO",BaseClientes[[#This Row],[tipoDeCliente]]="NORMAL","CONSULTORIA",BaseClientes[[#This Row],[tipoDeCliente]]="HIBRIDO","CONSULTORIA")</f>
        <v>CONSULTORIA</v>
      </c>
      <c r="S223" s="68" t="s">
        <v>4067</v>
      </c>
      <c r="T223" s="68" t="s">
        <v>50</v>
      </c>
      <c r="U223" s="68" t="s">
        <v>1602</v>
      </c>
      <c r="V223" s="71">
        <v>5581996738274</v>
      </c>
      <c r="W223" s="69">
        <v>44587</v>
      </c>
      <c r="X223" s="69">
        <v>44587</v>
      </c>
      <c r="Y223" s="68" t="s">
        <v>1647</v>
      </c>
      <c r="Z223" s="68" t="s">
        <v>1647</v>
      </c>
      <c r="AA223" s="68" t="s">
        <v>1643</v>
      </c>
      <c r="AB223" s="68" t="s">
        <v>3894</v>
      </c>
      <c r="AC223" s="68" t="s">
        <v>140</v>
      </c>
      <c r="AD223" s="68" t="s">
        <v>56</v>
      </c>
      <c r="AE223" s="68" t="s">
        <v>176</v>
      </c>
      <c r="AF223" s="72">
        <v>1</v>
      </c>
      <c r="AG223" s="68" t="s">
        <v>187</v>
      </c>
      <c r="AH223" s="68" t="s">
        <v>54</v>
      </c>
      <c r="AI223" s="68" t="s">
        <v>54</v>
      </c>
      <c r="AJ223" s="68" t="s">
        <v>56</v>
      </c>
      <c r="AK223" s="68" t="str" cm="1">
        <f t="array" ref="AK2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3" s="69" t="s">
        <v>69</v>
      </c>
      <c r="AM223" s="69">
        <v>45323</v>
      </c>
    </row>
    <row r="224" spans="1:39" hidden="1" x14ac:dyDescent="0.3">
      <c r="A224" s="68">
        <v>258</v>
      </c>
      <c r="B224" s="68" t="s">
        <v>1654</v>
      </c>
      <c r="C224" s="69">
        <v>35968</v>
      </c>
      <c r="D224" s="68" t="s">
        <v>40</v>
      </c>
      <c r="E224" s="71">
        <v>26012022258</v>
      </c>
      <c r="F224" s="68"/>
      <c r="G224" s="68">
        <v>1127126</v>
      </c>
      <c r="H224" s="68"/>
      <c r="I224" s="68" t="s">
        <v>1656</v>
      </c>
      <c r="J224" s="68" t="s">
        <v>1657</v>
      </c>
      <c r="K224" s="70" t="s">
        <v>1658</v>
      </c>
      <c r="L224" s="68" t="s">
        <v>1659</v>
      </c>
      <c r="M224" s="68" t="s">
        <v>1643</v>
      </c>
      <c r="N224" s="71">
        <v>5581996738274</v>
      </c>
      <c r="O224" s="71" t="s">
        <v>42</v>
      </c>
      <c r="P224" s="71" t="s">
        <v>65</v>
      </c>
      <c r="Q224" s="68" t="s">
        <v>66</v>
      </c>
      <c r="R224" s="68" t="str" cm="1">
        <f t="array" ref="R224">_xlfn.IFS(BaseClientes[[#This Row],[tipoDeCliente]]="ADVISOR","ADVISOR",BaseClientes[[#This Row],[tipoDeCliente]]="FAMILIA","RETENCAO",BaseClientes[[#This Row],[tipoDeCliente]]="RETENCAO","RETENCAO",BaseClientes[[#This Row],[tipoDeCliente]]="NORMAL","CONSULTORIA",BaseClientes[[#This Row],[tipoDeCliente]]="HIBRIDO","CONSULTORIA")</f>
        <v>RETENCAO</v>
      </c>
      <c r="S224" s="68" t="s">
        <v>49</v>
      </c>
      <c r="T224" s="68" t="s">
        <v>50</v>
      </c>
      <c r="U224" s="68" t="s">
        <v>1660</v>
      </c>
      <c r="V224" s="71">
        <v>5581996738274</v>
      </c>
      <c r="W224" s="69">
        <v>44587</v>
      </c>
      <c r="X224" s="69">
        <v>44587</v>
      </c>
      <c r="Y224" s="68" t="s">
        <v>1647</v>
      </c>
      <c r="Z224" s="68" t="s">
        <v>1647</v>
      </c>
      <c r="AA224" s="68" t="s">
        <v>1643</v>
      </c>
      <c r="AB224" s="68" t="s">
        <v>1661</v>
      </c>
      <c r="AC224" s="68" t="s">
        <v>140</v>
      </c>
      <c r="AD224" s="68" t="s">
        <v>54</v>
      </c>
      <c r="AE224" s="68" t="s">
        <v>176</v>
      </c>
      <c r="AF224" s="72">
        <v>1</v>
      </c>
      <c r="AG224" s="68" t="s">
        <v>187</v>
      </c>
      <c r="AH224" s="68" t="s">
        <v>54</v>
      </c>
      <c r="AI224" s="68" t="s">
        <v>54</v>
      </c>
      <c r="AJ224" s="68" t="s">
        <v>54</v>
      </c>
      <c r="AK224" s="68" t="str" cm="1">
        <f t="array" ref="AK2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4" s="69" t="s">
        <v>69</v>
      </c>
      <c r="AM224" s="69">
        <v>45323</v>
      </c>
    </row>
    <row r="225" spans="1:39" hidden="1" x14ac:dyDescent="0.3">
      <c r="A225" s="68">
        <v>259</v>
      </c>
      <c r="B225" s="68" t="s">
        <v>1662</v>
      </c>
      <c r="C225" s="69">
        <v>26685</v>
      </c>
      <c r="D225" s="68" t="s">
        <v>72</v>
      </c>
      <c r="E225" s="71">
        <v>26012022259</v>
      </c>
      <c r="F225" s="68"/>
      <c r="G225" s="68">
        <v>2156505</v>
      </c>
      <c r="H225" s="68"/>
      <c r="I225" s="68" t="s">
        <v>1664</v>
      </c>
      <c r="J225" s="68" t="s">
        <v>1665</v>
      </c>
      <c r="K225" s="70" t="s">
        <v>1666</v>
      </c>
      <c r="L225" s="68" t="s">
        <v>1667</v>
      </c>
      <c r="M225" s="68" t="s">
        <v>1643</v>
      </c>
      <c r="N225" s="71">
        <v>5581996738274</v>
      </c>
      <c r="O225" s="71" t="s">
        <v>42</v>
      </c>
      <c r="P225" s="71" t="s">
        <v>65</v>
      </c>
      <c r="Q225" s="68" t="s">
        <v>66</v>
      </c>
      <c r="R225" s="68" t="str" cm="1">
        <f t="array" ref="R225">_xlfn.IFS(BaseClientes[[#This Row],[tipoDeCliente]]="ADVISOR","ADVISOR",BaseClientes[[#This Row],[tipoDeCliente]]="FAMILIA","RETENCAO",BaseClientes[[#This Row],[tipoDeCliente]]="RETENCAO","RETENCAO",BaseClientes[[#This Row],[tipoDeCliente]]="NORMAL","CONSULTORIA",BaseClientes[[#This Row],[tipoDeCliente]]="HIBRIDO","CONSULTORIA")</f>
        <v>RETENCAO</v>
      </c>
      <c r="S225" s="68" t="s">
        <v>4067</v>
      </c>
      <c r="T225" s="68" t="s">
        <v>50</v>
      </c>
      <c r="U225" s="68" t="s">
        <v>1668</v>
      </c>
      <c r="V225" s="71">
        <v>5581996738274</v>
      </c>
      <c r="W225" s="69">
        <v>44587</v>
      </c>
      <c r="X225" s="69">
        <v>44587</v>
      </c>
      <c r="Y225" s="68" t="s">
        <v>1647</v>
      </c>
      <c r="Z225" s="68" t="s">
        <v>1647</v>
      </c>
      <c r="AA225" s="68" t="s">
        <v>1643</v>
      </c>
      <c r="AB225" s="68" t="s">
        <v>3894</v>
      </c>
      <c r="AC225" s="68" t="s">
        <v>53</v>
      </c>
      <c r="AD225" s="68" t="s">
        <v>56</v>
      </c>
      <c r="AE225" s="68" t="s">
        <v>176</v>
      </c>
      <c r="AF225" s="72">
        <v>1</v>
      </c>
      <c r="AG225" s="68" t="s">
        <v>187</v>
      </c>
      <c r="AH225" s="68" t="s">
        <v>54</v>
      </c>
      <c r="AI225" s="68" t="s">
        <v>54</v>
      </c>
      <c r="AJ225" s="68" t="s">
        <v>54</v>
      </c>
      <c r="AK225" s="68" t="str" cm="1">
        <f t="array" ref="AK2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5" s="69" t="s">
        <v>69</v>
      </c>
      <c r="AM225" s="69">
        <v>45323</v>
      </c>
    </row>
    <row r="226" spans="1:39" x14ac:dyDescent="0.3">
      <c r="A226" s="68">
        <v>270</v>
      </c>
      <c r="B226" s="68" t="s">
        <v>1711</v>
      </c>
      <c r="C226" s="69">
        <v>33842</v>
      </c>
      <c r="D226" s="68" t="s">
        <v>40</v>
      </c>
      <c r="E226" s="71">
        <v>31012022270</v>
      </c>
      <c r="F226" s="68">
        <v>7828741</v>
      </c>
      <c r="G226" s="68"/>
      <c r="H226" s="68"/>
      <c r="I226" s="68" t="s">
        <v>1713</v>
      </c>
      <c r="J226" s="68" t="s">
        <v>1714</v>
      </c>
      <c r="K226" s="105" t="s">
        <v>1715</v>
      </c>
      <c r="L226" s="68" t="s">
        <v>1716</v>
      </c>
      <c r="M226" s="68" t="s">
        <v>1381</v>
      </c>
      <c r="N226" s="71">
        <v>5511994046411</v>
      </c>
      <c r="O226" s="71" t="s">
        <v>106</v>
      </c>
      <c r="P226" s="71" t="s">
        <v>42</v>
      </c>
      <c r="Q226" s="68" t="s">
        <v>66</v>
      </c>
      <c r="R226" s="68" t="str" cm="1">
        <f t="array" ref="R226">_xlfn.IFS(BaseClientes[[#This Row],[tipoDeCliente]]="ADVISOR","ADVISOR",BaseClientes[[#This Row],[tipoDeCliente]]="FAMILIA","RETENCAO",BaseClientes[[#This Row],[tipoDeCliente]]="RETENCAO","RETENCAO",BaseClientes[[#This Row],[tipoDeCliente]]="NORMAL","CONSULTORIA",BaseClientes[[#This Row],[tipoDeCliente]]="HIBRIDO","CONSULTORIA")</f>
        <v>CONSULTORIA</v>
      </c>
      <c r="S226" s="68" t="s">
        <v>1717</v>
      </c>
      <c r="T226" s="68" t="s">
        <v>185</v>
      </c>
      <c r="U226" s="68" t="s">
        <v>1718</v>
      </c>
      <c r="V226" s="71">
        <v>5511951778200</v>
      </c>
      <c r="W226" s="69">
        <v>44592</v>
      </c>
      <c r="X226" s="69">
        <v>44592</v>
      </c>
      <c r="Y226" s="68" t="s">
        <v>1386</v>
      </c>
      <c r="Z226" s="68" t="s">
        <v>1716</v>
      </c>
      <c r="AA226" s="68" t="s">
        <v>1711</v>
      </c>
      <c r="AB226" s="68" t="s">
        <v>3950</v>
      </c>
      <c r="AC226" s="68" t="s">
        <v>53</v>
      </c>
      <c r="AD226" s="68" t="s">
        <v>54</v>
      </c>
      <c r="AE226" s="68" t="s">
        <v>176</v>
      </c>
      <c r="AF226" s="72">
        <v>1</v>
      </c>
      <c r="AG226" s="68">
        <v>2</v>
      </c>
      <c r="AH226" s="68" t="s">
        <v>54</v>
      </c>
      <c r="AI226" s="68" t="s">
        <v>56</v>
      </c>
      <c r="AJ226" s="68" t="s">
        <v>54</v>
      </c>
      <c r="AK226" s="68" t="str" cm="1">
        <f t="array" ref="AK2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6" s="69" t="s">
        <v>58</v>
      </c>
      <c r="AM226" s="69"/>
    </row>
    <row r="227" spans="1:39" x14ac:dyDescent="0.3">
      <c r="A227" s="68">
        <v>224</v>
      </c>
      <c r="B227" s="68" t="s">
        <v>1481</v>
      </c>
      <c r="C227" s="69">
        <v>25710</v>
      </c>
      <c r="D227" s="68" t="s">
        <v>72</v>
      </c>
      <c r="E227" s="71">
        <v>1022022224</v>
      </c>
      <c r="F227" s="68">
        <v>3418420</v>
      </c>
      <c r="G227" s="68">
        <v>2870682</v>
      </c>
      <c r="H227" s="68"/>
      <c r="I227" s="68" t="s">
        <v>8075</v>
      </c>
      <c r="J227" s="68" t="s">
        <v>1485</v>
      </c>
      <c r="K227" s="70" t="s">
        <v>1476</v>
      </c>
      <c r="L227" s="68" t="s">
        <v>8076</v>
      </c>
      <c r="M227" s="68" t="s">
        <v>1472</v>
      </c>
      <c r="N227" s="71">
        <v>5511996145799</v>
      </c>
      <c r="O227" s="71" t="s">
        <v>42</v>
      </c>
      <c r="P227" s="71" t="s">
        <v>65</v>
      </c>
      <c r="Q227" s="68" t="s">
        <v>66</v>
      </c>
      <c r="R227" s="68" t="str" cm="1">
        <f t="array" ref="R227">_xlfn.IFS(BaseClientes[[#This Row],[tipoDeCliente]]="ADVISOR","ADVISOR",BaseClientes[[#This Row],[tipoDeCliente]]="FAMILIA","RETENCAO",BaseClientes[[#This Row],[tipoDeCliente]]="RETENCAO","RETENCAO",BaseClientes[[#This Row],[tipoDeCliente]]="NORMAL","CONSULTORIA",BaseClientes[[#This Row],[tipoDeCliente]]="HIBRIDO","CONSULTORIA")</f>
        <v>CONSULTORIA</v>
      </c>
      <c r="S227" s="68" t="s">
        <v>906</v>
      </c>
      <c r="T227" s="68" t="s">
        <v>185</v>
      </c>
      <c r="U227" s="68" t="s">
        <v>1487</v>
      </c>
      <c r="V227" s="71">
        <v>5511996145799</v>
      </c>
      <c r="W227" s="69">
        <v>44593</v>
      </c>
      <c r="X227" s="69">
        <v>44593</v>
      </c>
      <c r="Y227" s="68" t="s">
        <v>1477</v>
      </c>
      <c r="Z227" s="68" t="s">
        <v>1479</v>
      </c>
      <c r="AA227" s="68" t="s">
        <v>1480</v>
      </c>
      <c r="AB227" s="68" t="s">
        <v>3894</v>
      </c>
      <c r="AC227" s="68" t="s">
        <v>53</v>
      </c>
      <c r="AD227" s="68" t="s">
        <v>56</v>
      </c>
      <c r="AE227" s="68" t="s">
        <v>176</v>
      </c>
      <c r="AF227" s="72">
        <v>1</v>
      </c>
      <c r="AG227" s="68">
        <v>1</v>
      </c>
      <c r="AH227" s="68" t="s">
        <v>54</v>
      </c>
      <c r="AI227" s="68" t="s">
        <v>54</v>
      </c>
      <c r="AJ227" s="68" t="s">
        <v>54</v>
      </c>
      <c r="AK227" s="68" t="str" cm="1">
        <f t="array" ref="AK2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7" s="69" t="s">
        <v>58</v>
      </c>
      <c r="AM227" s="69"/>
    </row>
    <row r="228" spans="1:39" x14ac:dyDescent="0.3">
      <c r="A228" s="68">
        <v>254</v>
      </c>
      <c r="B228" s="68" t="s">
        <v>1629</v>
      </c>
      <c r="C228" s="69">
        <v>30325</v>
      </c>
      <c r="D228" s="68" t="s">
        <v>40</v>
      </c>
      <c r="E228" s="71">
        <v>1022022254</v>
      </c>
      <c r="F228" s="68"/>
      <c r="G228" s="68">
        <v>2581852</v>
      </c>
      <c r="H228" s="68"/>
      <c r="I228" s="68" t="s">
        <v>8077</v>
      </c>
      <c r="J228" s="68" t="s">
        <v>1633</v>
      </c>
      <c r="K228" s="70" t="s">
        <v>1476</v>
      </c>
      <c r="L228" s="68" t="s">
        <v>8078</v>
      </c>
      <c r="M228" s="68" t="s">
        <v>1472</v>
      </c>
      <c r="N228" s="71">
        <v>5511999132023</v>
      </c>
      <c r="O228" s="71" t="s">
        <v>42</v>
      </c>
      <c r="P228" s="71" t="s">
        <v>65</v>
      </c>
      <c r="Q228" s="68" t="s">
        <v>66</v>
      </c>
      <c r="R228" s="68" t="str" cm="1">
        <f t="array" ref="R228">_xlfn.IFS(BaseClientes[[#This Row],[tipoDeCliente]]="ADVISOR","ADVISOR",BaseClientes[[#This Row],[tipoDeCliente]]="FAMILIA","RETENCAO",BaseClientes[[#This Row],[tipoDeCliente]]="RETENCAO","RETENCAO",BaseClientes[[#This Row],[tipoDeCliente]]="NORMAL","CONSULTORIA",BaseClientes[[#This Row],[tipoDeCliente]]="HIBRIDO","CONSULTORIA")</f>
        <v>CONSULTORIA</v>
      </c>
      <c r="S228" s="68" t="s">
        <v>906</v>
      </c>
      <c r="T228" s="68" t="s">
        <v>185</v>
      </c>
      <c r="U228" s="68" t="s">
        <v>1478</v>
      </c>
      <c r="V228" s="71">
        <v>5511999132023</v>
      </c>
      <c r="W228" s="69">
        <v>44593</v>
      </c>
      <c r="X228" s="69">
        <v>44593</v>
      </c>
      <c r="Y228" s="68" t="s">
        <v>1477</v>
      </c>
      <c r="Z228" s="68" t="s">
        <v>1479</v>
      </c>
      <c r="AA228" s="68" t="s">
        <v>1480</v>
      </c>
      <c r="AB228" s="68" t="s">
        <v>3894</v>
      </c>
      <c r="AC228" s="68" t="s">
        <v>140</v>
      </c>
      <c r="AD228" s="68" t="s">
        <v>54</v>
      </c>
      <c r="AE228" s="68" t="s">
        <v>176</v>
      </c>
      <c r="AF228" s="72">
        <v>1</v>
      </c>
      <c r="AG228" s="68">
        <v>1</v>
      </c>
      <c r="AH228" s="68" t="s">
        <v>54</v>
      </c>
      <c r="AI228" s="68" t="s">
        <v>54</v>
      </c>
      <c r="AJ228" s="68" t="s">
        <v>54</v>
      </c>
      <c r="AK228" s="68" t="str" cm="1">
        <f t="array" ref="AK2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8" s="69" t="s">
        <v>58</v>
      </c>
      <c r="AM228" s="69"/>
    </row>
    <row r="229" spans="1:39" hidden="1" x14ac:dyDescent="0.3">
      <c r="A229" s="68">
        <v>280</v>
      </c>
      <c r="B229" s="68" t="s">
        <v>1772</v>
      </c>
      <c r="C229" s="69">
        <v>28179</v>
      </c>
      <c r="D229" s="68" t="s">
        <v>72</v>
      </c>
      <c r="E229" s="71">
        <v>1022022280</v>
      </c>
      <c r="F229" s="68"/>
      <c r="G229" s="68"/>
      <c r="H229" s="68"/>
      <c r="I229" s="68" t="s">
        <v>1774</v>
      </c>
      <c r="J229" s="68" t="s">
        <v>1775</v>
      </c>
      <c r="K229" s="70" t="s">
        <v>1776</v>
      </c>
      <c r="L229" s="68" t="s">
        <v>1777</v>
      </c>
      <c r="M229" s="68" t="s">
        <v>1772</v>
      </c>
      <c r="N229" s="71">
        <v>5581994215015</v>
      </c>
      <c r="O229" s="71" t="s">
        <v>42</v>
      </c>
      <c r="P229" s="71" t="s">
        <v>42</v>
      </c>
      <c r="Q229" s="68" t="s">
        <v>264</v>
      </c>
      <c r="R229" s="68" t="str" cm="1">
        <f t="array" ref="R229">_xlfn.IFS(BaseClientes[[#This Row],[tipoDeCliente]]="ADVISOR","ADVISOR",BaseClientes[[#This Row],[tipoDeCliente]]="FAMILIA","RETENCAO",BaseClientes[[#This Row],[tipoDeCliente]]="RETENCAO","RETENCAO",BaseClientes[[#This Row],[tipoDeCliente]]="NORMAL","CONSULTORIA",BaseClientes[[#This Row],[tipoDeCliente]]="HIBRIDO","CONSULTORIA")</f>
        <v>CONSULTORIA</v>
      </c>
      <c r="S229" s="68" t="s">
        <v>49</v>
      </c>
      <c r="T229" s="68" t="s">
        <v>50</v>
      </c>
      <c r="U229" s="68" t="s">
        <v>1066</v>
      </c>
      <c r="V229" s="71">
        <v>5581994215015</v>
      </c>
      <c r="W229" s="69">
        <v>44593</v>
      </c>
      <c r="X229" s="69">
        <v>44593</v>
      </c>
      <c r="Y229" s="68" t="s">
        <v>1777</v>
      </c>
      <c r="Z229" s="68" t="s">
        <v>1777</v>
      </c>
      <c r="AA229" s="68" t="s">
        <v>1772</v>
      </c>
      <c r="AB229" s="68" t="s">
        <v>3902</v>
      </c>
      <c r="AC229" s="68" t="s">
        <v>53</v>
      </c>
      <c r="AD229" s="68" t="s">
        <v>54</v>
      </c>
      <c r="AE229" s="68" t="s">
        <v>176</v>
      </c>
      <c r="AF229" s="72">
        <v>1</v>
      </c>
      <c r="AG229" s="68" t="s">
        <v>187</v>
      </c>
      <c r="AH229" s="68" t="s">
        <v>54</v>
      </c>
      <c r="AI229" s="68" t="s">
        <v>56</v>
      </c>
      <c r="AJ229" s="68" t="s">
        <v>54</v>
      </c>
      <c r="AK229" s="68" t="str" cm="1">
        <f t="array" ref="AK2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29" s="69" t="s">
        <v>69</v>
      </c>
      <c r="AM229" s="69">
        <v>45120</v>
      </c>
    </row>
    <row r="230" spans="1:39" x14ac:dyDescent="0.3">
      <c r="A230" s="68">
        <v>428</v>
      </c>
      <c r="B230" s="68" t="s">
        <v>1488</v>
      </c>
      <c r="C230" s="69">
        <v>29975</v>
      </c>
      <c r="D230" s="68" t="s">
        <v>72</v>
      </c>
      <c r="E230" s="71">
        <v>1022022428</v>
      </c>
      <c r="F230" s="68">
        <v>9141923</v>
      </c>
      <c r="G230" s="68">
        <v>2438899</v>
      </c>
      <c r="H230" s="68"/>
      <c r="I230" s="68" t="s">
        <v>8079</v>
      </c>
      <c r="J230" s="68" t="s">
        <v>1492</v>
      </c>
      <c r="K230" s="70" t="s">
        <v>1476</v>
      </c>
      <c r="L230" s="68" t="s">
        <v>2528</v>
      </c>
      <c r="M230" s="68" t="s">
        <v>1472</v>
      </c>
      <c r="N230" s="71">
        <v>5511999120366</v>
      </c>
      <c r="O230" s="71" t="s">
        <v>65</v>
      </c>
      <c r="P230" s="71"/>
      <c r="Q230" s="68" t="s">
        <v>66</v>
      </c>
      <c r="R230" s="68" t="str" cm="1">
        <f t="array" ref="R230">_xlfn.IFS(BaseClientes[[#This Row],[tipoDeCliente]]="ADVISOR","ADVISOR",BaseClientes[[#This Row],[tipoDeCliente]]="FAMILIA","RETENCAO",BaseClientes[[#This Row],[tipoDeCliente]]="RETENCAO","RETENCAO",BaseClientes[[#This Row],[tipoDeCliente]]="NORMAL","CONSULTORIA",BaseClientes[[#This Row],[tipoDeCliente]]="HIBRIDO","CONSULTORIA")</f>
        <v>CONSULTORIA</v>
      </c>
      <c r="S230" s="68" t="s">
        <v>906</v>
      </c>
      <c r="T230" s="68" t="s">
        <v>185</v>
      </c>
      <c r="U230" s="68" t="s">
        <v>1487</v>
      </c>
      <c r="V230" s="71">
        <v>5511999120366</v>
      </c>
      <c r="W230" s="69">
        <v>44593</v>
      </c>
      <c r="X230" s="69">
        <v>44593</v>
      </c>
      <c r="Y230" s="68" t="s">
        <v>1477</v>
      </c>
      <c r="Z230" s="68" t="s">
        <v>1479</v>
      </c>
      <c r="AA230" s="68" t="s">
        <v>1480</v>
      </c>
      <c r="AB230" s="68" t="s">
        <v>3894</v>
      </c>
      <c r="AC230" s="68" t="s">
        <v>140</v>
      </c>
      <c r="AD230" s="68" t="s">
        <v>54</v>
      </c>
      <c r="AE230" s="68" t="s">
        <v>176</v>
      </c>
      <c r="AF230" s="72">
        <v>1</v>
      </c>
      <c r="AG230" s="68">
        <v>1</v>
      </c>
      <c r="AH230" s="68" t="s">
        <v>54</v>
      </c>
      <c r="AI230" s="68" t="s">
        <v>56</v>
      </c>
      <c r="AJ230" s="68" t="s">
        <v>54</v>
      </c>
      <c r="AK230" s="68" t="str" cm="1">
        <f t="array" ref="AK2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0" s="69" t="s">
        <v>58</v>
      </c>
      <c r="AM230" s="69"/>
    </row>
    <row r="231" spans="1:39" x14ac:dyDescent="0.3">
      <c r="A231" s="68">
        <v>434</v>
      </c>
      <c r="B231" s="68" t="s">
        <v>1480</v>
      </c>
      <c r="C231" s="69">
        <v>34207</v>
      </c>
      <c r="D231" s="68" t="s">
        <v>84</v>
      </c>
      <c r="E231" s="71">
        <v>1022022434</v>
      </c>
      <c r="F231" s="68"/>
      <c r="G231" s="68">
        <v>4893693</v>
      </c>
      <c r="H231" s="68"/>
      <c r="I231" s="68" t="s">
        <v>8080</v>
      </c>
      <c r="J231" s="68" t="s">
        <v>2556</v>
      </c>
      <c r="K231" s="70" t="s">
        <v>2557</v>
      </c>
      <c r="L231" s="68" t="s">
        <v>1479</v>
      </c>
      <c r="M231" s="68" t="s">
        <v>1472</v>
      </c>
      <c r="N231" s="71">
        <v>5511999120366</v>
      </c>
      <c r="O231" s="71"/>
      <c r="P231" s="71"/>
      <c r="Q231" s="68" t="s">
        <v>66</v>
      </c>
      <c r="R231" s="68" t="str" cm="1">
        <f t="array" ref="R231">_xlfn.IFS(BaseClientes[[#This Row],[tipoDeCliente]]="ADVISOR","ADVISOR",BaseClientes[[#This Row],[tipoDeCliente]]="FAMILIA","RETENCAO",BaseClientes[[#This Row],[tipoDeCliente]]="RETENCAO","RETENCAO",BaseClientes[[#This Row],[tipoDeCliente]]="NORMAL","CONSULTORIA",BaseClientes[[#This Row],[tipoDeCliente]]="HIBRIDO","CONSULTORIA")</f>
        <v>CONSULTORIA</v>
      </c>
      <c r="S231" s="68" t="s">
        <v>906</v>
      </c>
      <c r="T231" s="68" t="s">
        <v>185</v>
      </c>
      <c r="U231" s="68" t="s">
        <v>1487</v>
      </c>
      <c r="V231" s="71">
        <v>5511999120366</v>
      </c>
      <c r="W231" s="69">
        <v>44593</v>
      </c>
      <c r="X231" s="69">
        <v>44593</v>
      </c>
      <c r="Y231" s="68" t="s">
        <v>1477</v>
      </c>
      <c r="Z231" s="68" t="s">
        <v>1479</v>
      </c>
      <c r="AA231" s="68" t="s">
        <v>1480</v>
      </c>
      <c r="AB231" s="68" t="s">
        <v>89</v>
      </c>
      <c r="AC231" s="68" t="s">
        <v>140</v>
      </c>
      <c r="AD231" s="68" t="s">
        <v>56</v>
      </c>
      <c r="AE231" s="68" t="s">
        <v>176</v>
      </c>
      <c r="AF231" s="72">
        <v>1</v>
      </c>
      <c r="AG231" s="68">
        <v>1</v>
      </c>
      <c r="AH231" s="68" t="s">
        <v>54</v>
      </c>
      <c r="AI231" s="68" t="s">
        <v>56</v>
      </c>
      <c r="AJ231" s="68" t="s">
        <v>54</v>
      </c>
      <c r="AK231" s="68" t="str" cm="1">
        <f t="array" ref="AK2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1" s="69" t="s">
        <v>58</v>
      </c>
      <c r="AM231" s="69"/>
    </row>
    <row r="232" spans="1:39" x14ac:dyDescent="0.3">
      <c r="A232" s="68">
        <v>264</v>
      </c>
      <c r="B232" s="68" t="s">
        <v>1691</v>
      </c>
      <c r="C232" s="69">
        <v>35558</v>
      </c>
      <c r="D232" s="68" t="s">
        <v>72</v>
      </c>
      <c r="E232" s="71">
        <v>3022022264</v>
      </c>
      <c r="F232" s="68">
        <v>3987729</v>
      </c>
      <c r="G232" s="68"/>
      <c r="H232" s="68"/>
      <c r="I232" s="68" t="s">
        <v>1693</v>
      </c>
      <c r="J232" s="68" t="s">
        <v>1694</v>
      </c>
      <c r="K232" s="70" t="s">
        <v>1695</v>
      </c>
      <c r="L232" s="68" t="s">
        <v>1696</v>
      </c>
      <c r="M232" s="68" t="s">
        <v>1691</v>
      </c>
      <c r="N232" s="71">
        <v>5581981650555</v>
      </c>
      <c r="O232" s="71" t="s">
        <v>65</v>
      </c>
      <c r="P232" s="71" t="s">
        <v>42</v>
      </c>
      <c r="Q232" s="68" t="s">
        <v>1513</v>
      </c>
      <c r="R232" s="68" t="str" cm="1">
        <f t="array" ref="R232">_xlfn.IFS(BaseClientes[[#This Row],[tipoDeCliente]]="ADVISOR","ADVISOR",BaseClientes[[#This Row],[tipoDeCliente]]="FAMILIA","RETENCAO",BaseClientes[[#This Row],[tipoDeCliente]]="RETENCAO","RETENCAO",BaseClientes[[#This Row],[tipoDeCliente]]="NORMAL","CONSULTORIA",BaseClientes[[#This Row],[tipoDeCliente]]="HIBRIDO","CONSULTORIA")</f>
        <v>CONSULTORIA</v>
      </c>
      <c r="S232" s="68" t="s">
        <v>49</v>
      </c>
      <c r="T232" s="68" t="s">
        <v>50</v>
      </c>
      <c r="U232" s="68" t="s">
        <v>175</v>
      </c>
      <c r="V232" s="71">
        <v>5581981650555</v>
      </c>
      <c r="W232" s="69">
        <v>44595</v>
      </c>
      <c r="X232" s="69">
        <v>44595</v>
      </c>
      <c r="Y232" s="68" t="s">
        <v>1696</v>
      </c>
      <c r="Z232" s="68" t="s">
        <v>1696</v>
      </c>
      <c r="AA232" s="68" t="s">
        <v>1691</v>
      </c>
      <c r="AB232" s="68" t="s">
        <v>3902</v>
      </c>
      <c r="AC232" s="68" t="s">
        <v>140</v>
      </c>
      <c r="AD232" s="68" t="s">
        <v>54</v>
      </c>
      <c r="AE232" s="68" t="s">
        <v>176</v>
      </c>
      <c r="AF232" s="72">
        <v>1</v>
      </c>
      <c r="AG232" s="68">
        <v>1</v>
      </c>
      <c r="AH232" s="68" t="s">
        <v>54</v>
      </c>
      <c r="AI232" s="68" t="s">
        <v>54</v>
      </c>
      <c r="AJ232" s="68" t="s">
        <v>54</v>
      </c>
      <c r="AK232" s="68" t="str" cm="1">
        <f t="array" ref="AK2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2" s="69" t="s">
        <v>58</v>
      </c>
      <c r="AM232" s="69"/>
    </row>
    <row r="233" spans="1:39" x14ac:dyDescent="0.3">
      <c r="A233" s="68">
        <v>265</v>
      </c>
      <c r="B233" s="68" t="s">
        <v>1697</v>
      </c>
      <c r="C233" s="69">
        <v>34280</v>
      </c>
      <c r="D233" s="68" t="s">
        <v>72</v>
      </c>
      <c r="E233" s="71">
        <v>3022022265</v>
      </c>
      <c r="F233" s="68">
        <v>7373099</v>
      </c>
      <c r="G233" s="68"/>
      <c r="H233" s="68"/>
      <c r="I233" s="68" t="s">
        <v>1699</v>
      </c>
      <c r="J233" s="68" t="s">
        <v>1700</v>
      </c>
      <c r="K233" s="70" t="s">
        <v>1701</v>
      </c>
      <c r="L233" s="68" t="s">
        <v>1696</v>
      </c>
      <c r="M233" s="68" t="s">
        <v>1691</v>
      </c>
      <c r="N233" s="71">
        <v>5581981650555</v>
      </c>
      <c r="O233" s="71" t="s">
        <v>65</v>
      </c>
      <c r="P233" s="71" t="s">
        <v>42</v>
      </c>
      <c r="Q233" s="68" t="s">
        <v>1513</v>
      </c>
      <c r="R233" s="68" t="str" cm="1">
        <f t="array" ref="R233">_xlfn.IFS(BaseClientes[[#This Row],[tipoDeCliente]]="ADVISOR","ADVISOR",BaseClientes[[#This Row],[tipoDeCliente]]="FAMILIA","RETENCAO",BaseClientes[[#This Row],[tipoDeCliente]]="RETENCAO","RETENCAO",BaseClientes[[#This Row],[tipoDeCliente]]="NORMAL","CONSULTORIA",BaseClientes[[#This Row],[tipoDeCliente]]="HIBRIDO","CONSULTORIA")</f>
        <v>RETENCAO</v>
      </c>
      <c r="S233" s="68" t="s">
        <v>49</v>
      </c>
      <c r="T233" s="68" t="s">
        <v>50</v>
      </c>
      <c r="U233" s="68" t="s">
        <v>175</v>
      </c>
      <c r="V233" s="71">
        <v>5581982000708</v>
      </c>
      <c r="W233" s="69">
        <v>44595</v>
      </c>
      <c r="X233" s="69">
        <v>44595</v>
      </c>
      <c r="Y233" s="68" t="s">
        <v>1696</v>
      </c>
      <c r="Z233" s="68" t="s">
        <v>1696</v>
      </c>
      <c r="AA233" s="68" t="s">
        <v>1691</v>
      </c>
      <c r="AB233" s="68" t="s">
        <v>3902</v>
      </c>
      <c r="AC233" s="68" t="s">
        <v>140</v>
      </c>
      <c r="AD233" s="68" t="s">
        <v>56</v>
      </c>
      <c r="AE233" s="68" t="s">
        <v>176</v>
      </c>
      <c r="AF233" s="72">
        <v>1</v>
      </c>
      <c r="AG233" s="68">
        <v>1</v>
      </c>
      <c r="AH233" s="68" t="s">
        <v>54</v>
      </c>
      <c r="AI233" s="68" t="s">
        <v>54</v>
      </c>
      <c r="AJ233" s="68" t="s">
        <v>54</v>
      </c>
      <c r="AK233" s="68" t="str" cm="1">
        <f t="array" ref="AK2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3" s="69" t="s">
        <v>58</v>
      </c>
      <c r="AM233" s="69"/>
    </row>
    <row r="234" spans="1:39" x14ac:dyDescent="0.3">
      <c r="A234" s="68">
        <v>266</v>
      </c>
      <c r="B234" s="68" t="s">
        <v>1702</v>
      </c>
      <c r="C234" s="69"/>
      <c r="D234" s="68" t="s">
        <v>40</v>
      </c>
      <c r="E234" s="71">
        <v>3022022266</v>
      </c>
      <c r="F234" s="68"/>
      <c r="G234" s="68"/>
      <c r="H234" s="68"/>
      <c r="I234" s="68" t="s">
        <v>1704</v>
      </c>
      <c r="J234" s="68"/>
      <c r="K234" s="70"/>
      <c r="L234" s="68" t="s">
        <v>1696</v>
      </c>
      <c r="M234" s="68" t="s">
        <v>1691</v>
      </c>
      <c r="N234" s="71">
        <v>5581981650555</v>
      </c>
      <c r="O234" s="71" t="s">
        <v>42</v>
      </c>
      <c r="P234" s="71" t="s">
        <v>42</v>
      </c>
      <c r="Q234" s="68" t="s">
        <v>1513</v>
      </c>
      <c r="R234" s="68" t="str" cm="1">
        <f t="array" ref="R234">_xlfn.IFS(BaseClientes[[#This Row],[tipoDeCliente]]="ADVISOR","ADVISOR",BaseClientes[[#This Row],[tipoDeCliente]]="FAMILIA","RETENCAO",BaseClientes[[#This Row],[tipoDeCliente]]="RETENCAO","RETENCAO",BaseClientes[[#This Row],[tipoDeCliente]]="NORMAL","CONSULTORIA",BaseClientes[[#This Row],[tipoDeCliente]]="HIBRIDO","CONSULTORIA")</f>
        <v>CONSULTORIA</v>
      </c>
      <c r="S234" s="68" t="s">
        <v>49</v>
      </c>
      <c r="T234" s="68" t="s">
        <v>50</v>
      </c>
      <c r="U234" s="68" t="s">
        <v>175</v>
      </c>
      <c r="V234" s="71">
        <v>5581981650555</v>
      </c>
      <c r="W234" s="69">
        <v>44595</v>
      </c>
      <c r="X234" s="69">
        <v>44595</v>
      </c>
      <c r="Y234" s="68" t="s">
        <v>1696</v>
      </c>
      <c r="Z234" s="68" t="s">
        <v>1696</v>
      </c>
      <c r="AA234" s="68" t="s">
        <v>1691</v>
      </c>
      <c r="AB234" s="68" t="s">
        <v>3902</v>
      </c>
      <c r="AC234" s="68" t="s">
        <v>53</v>
      </c>
      <c r="AD234" s="68" t="s">
        <v>54</v>
      </c>
      <c r="AE234" s="68" t="s">
        <v>176</v>
      </c>
      <c r="AF234" s="72">
        <v>1</v>
      </c>
      <c r="AG234" s="68">
        <v>1</v>
      </c>
      <c r="AH234" s="68" t="s">
        <v>54</v>
      </c>
      <c r="AI234" s="68" t="s">
        <v>54</v>
      </c>
      <c r="AJ234" s="68" t="s">
        <v>54</v>
      </c>
      <c r="AK234" s="68" t="str" cm="1">
        <f t="array" ref="AK2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4" s="69" t="s">
        <v>58</v>
      </c>
      <c r="AM234" s="69"/>
    </row>
    <row r="235" spans="1:39" x14ac:dyDescent="0.3">
      <c r="A235" s="68">
        <v>279</v>
      </c>
      <c r="B235" s="68" t="s">
        <v>1765</v>
      </c>
      <c r="C235" s="69">
        <v>28444</v>
      </c>
      <c r="D235" s="68" t="s">
        <v>40</v>
      </c>
      <c r="E235" s="71">
        <v>14022022279</v>
      </c>
      <c r="F235" s="68"/>
      <c r="G235" s="68">
        <v>1555848</v>
      </c>
      <c r="H235" s="68" t="s">
        <v>4191</v>
      </c>
      <c r="I235" s="68" t="s">
        <v>1767</v>
      </c>
      <c r="J235" s="68" t="s">
        <v>1768</v>
      </c>
      <c r="K235" s="66" t="s">
        <v>4193</v>
      </c>
      <c r="L235" s="68" t="s">
        <v>1770</v>
      </c>
      <c r="M235" s="68" t="s">
        <v>1765</v>
      </c>
      <c r="N235" s="71">
        <v>5511976781295</v>
      </c>
      <c r="O235" s="71" t="s">
        <v>42</v>
      </c>
      <c r="P235" s="71" t="s">
        <v>106</v>
      </c>
      <c r="Q235" s="68" t="s">
        <v>1749</v>
      </c>
      <c r="R235" s="68" t="str" cm="1">
        <f t="array" ref="R235">_xlfn.IFS(BaseClientes[[#This Row],[tipoDeCliente]]="ADVISOR","ADVISOR",BaseClientes[[#This Row],[tipoDeCliente]]="FAMILIA","RETENCAO",BaseClientes[[#This Row],[tipoDeCliente]]="RETENCAO","RETENCAO",BaseClientes[[#This Row],[tipoDeCliente]]="NORMAL","CONSULTORIA",BaseClientes[[#This Row],[tipoDeCliente]]="HIBRIDO","CONSULTORIA")</f>
        <v>CONSULTORIA</v>
      </c>
      <c r="S235" s="68" t="s">
        <v>406</v>
      </c>
      <c r="T235" s="68" t="s">
        <v>407</v>
      </c>
      <c r="U235" s="68" t="s">
        <v>1771</v>
      </c>
      <c r="V235" s="71">
        <v>595971319037</v>
      </c>
      <c r="W235" s="69">
        <v>44606</v>
      </c>
      <c r="X235" s="69">
        <v>44606</v>
      </c>
      <c r="Y235" s="68" t="s">
        <v>1770</v>
      </c>
      <c r="Z235" s="68" t="s">
        <v>1770</v>
      </c>
      <c r="AA235" s="68" t="s">
        <v>1765</v>
      </c>
      <c r="AB235" s="68" t="s">
        <v>3902</v>
      </c>
      <c r="AC235" s="68" t="s">
        <v>140</v>
      </c>
      <c r="AD235" s="68" t="s">
        <v>54</v>
      </c>
      <c r="AE235" s="68" t="s">
        <v>176</v>
      </c>
      <c r="AF235" s="72">
        <v>1</v>
      </c>
      <c r="AG235" s="68">
        <v>2</v>
      </c>
      <c r="AH235" s="68" t="s">
        <v>54</v>
      </c>
      <c r="AI235" s="68" t="s">
        <v>56</v>
      </c>
      <c r="AJ235" s="68" t="s">
        <v>54</v>
      </c>
      <c r="AK235" s="68" t="str" cm="1">
        <f t="array" ref="AK2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5" s="69" t="s">
        <v>58</v>
      </c>
      <c r="AM235" s="69"/>
    </row>
    <row r="236" spans="1:39" hidden="1" x14ac:dyDescent="0.3">
      <c r="A236" s="68">
        <v>393</v>
      </c>
      <c r="B236" s="68" t="s">
        <v>2307</v>
      </c>
      <c r="C236" s="69">
        <v>33325</v>
      </c>
      <c r="D236" s="68" t="s">
        <v>40</v>
      </c>
      <c r="E236" s="71">
        <v>15022022393</v>
      </c>
      <c r="F236" s="68">
        <v>2944622</v>
      </c>
      <c r="G236" s="68">
        <v>707638</v>
      </c>
      <c r="H236" s="68" t="s">
        <v>4194</v>
      </c>
      <c r="I236" s="68"/>
      <c r="J236" s="68" t="s">
        <v>2309</v>
      </c>
      <c r="K236" s="70" t="s">
        <v>2310</v>
      </c>
      <c r="L236" s="68" t="s">
        <v>2311</v>
      </c>
      <c r="M236" s="68" t="s">
        <v>2307</v>
      </c>
      <c r="N236" s="71">
        <v>5511956580104</v>
      </c>
      <c r="O236" s="71" t="s">
        <v>106</v>
      </c>
      <c r="P236" s="71" t="s">
        <v>106</v>
      </c>
      <c r="Q236" s="68" t="s">
        <v>2104</v>
      </c>
      <c r="R236" s="68" t="str" cm="1">
        <f t="array" ref="R236">_xlfn.IFS(BaseClientes[[#This Row],[tipoDeCliente]]="ADVISOR","ADVISOR",BaseClientes[[#This Row],[tipoDeCliente]]="FAMILIA","RETENCAO",BaseClientes[[#This Row],[tipoDeCliente]]="RETENCAO","RETENCAO",BaseClientes[[#This Row],[tipoDeCliente]]="NORMAL","CONSULTORIA",BaseClientes[[#This Row],[tipoDeCliente]]="HIBRIDO","CONSULTORIA")</f>
        <v>CONSULTORIA</v>
      </c>
      <c r="S236" s="68" t="s">
        <v>2799</v>
      </c>
      <c r="T236" s="68" t="s">
        <v>185</v>
      </c>
      <c r="U236" s="68" t="s">
        <v>1200</v>
      </c>
      <c r="V236" s="71">
        <v>5511956580104</v>
      </c>
      <c r="W236" s="69">
        <v>44607</v>
      </c>
      <c r="X236" s="69">
        <v>44607</v>
      </c>
      <c r="Y236" s="68" t="s">
        <v>2311</v>
      </c>
      <c r="Z236" s="68" t="s">
        <v>2311</v>
      </c>
      <c r="AA236" s="68" t="s">
        <v>2307</v>
      </c>
      <c r="AB236" s="68" t="s">
        <v>3950</v>
      </c>
      <c r="AC236" s="68"/>
      <c r="AD236" s="68"/>
      <c r="AE236" s="68" t="s">
        <v>2104</v>
      </c>
      <c r="AF236" s="72">
        <v>1</v>
      </c>
      <c r="AG236" s="68"/>
      <c r="AH236" s="68" t="s">
        <v>56</v>
      </c>
      <c r="AI236" s="68" t="s">
        <v>56</v>
      </c>
      <c r="AJ236" s="68" t="s">
        <v>56</v>
      </c>
      <c r="AK236" s="68" t="str" cm="1">
        <f t="array" ref="AK2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6" s="69" t="s">
        <v>69</v>
      </c>
      <c r="AM236" s="69">
        <v>45561</v>
      </c>
    </row>
    <row r="237" spans="1:39" x14ac:dyDescent="0.3">
      <c r="A237" s="68">
        <v>276</v>
      </c>
      <c r="B237" s="68" t="s">
        <v>1751</v>
      </c>
      <c r="C237" s="69">
        <v>20444</v>
      </c>
      <c r="D237" s="68" t="s">
        <v>72</v>
      </c>
      <c r="E237" s="71">
        <v>8032022276</v>
      </c>
      <c r="F237" s="68"/>
      <c r="G237" s="68">
        <v>3102179</v>
      </c>
      <c r="H237" s="68"/>
      <c r="I237" s="68" t="s">
        <v>4197</v>
      </c>
      <c r="J237" s="68" t="s">
        <v>4196</v>
      </c>
      <c r="K237" s="70" t="s">
        <v>1755</v>
      </c>
      <c r="L237" s="68" t="s">
        <v>4198</v>
      </c>
      <c r="M237" s="68" t="s">
        <v>1751</v>
      </c>
      <c r="N237" s="71">
        <v>5581992486415</v>
      </c>
      <c r="O237" s="71" t="s">
        <v>42</v>
      </c>
      <c r="P237" s="71" t="s">
        <v>65</v>
      </c>
      <c r="Q237" s="68" t="s">
        <v>1749</v>
      </c>
      <c r="R237" s="68" t="str" cm="1">
        <f t="array" ref="R237">_xlfn.IFS(BaseClientes[[#This Row],[tipoDeCliente]]="ADVISOR","ADVISOR",BaseClientes[[#This Row],[tipoDeCliente]]="FAMILIA","RETENCAO",BaseClientes[[#This Row],[tipoDeCliente]]="RETENCAO","RETENCAO",BaseClientes[[#This Row],[tipoDeCliente]]="NORMAL","CONSULTORIA",BaseClientes[[#This Row],[tipoDeCliente]]="HIBRIDO","CONSULTORIA")</f>
        <v>RETENCAO</v>
      </c>
      <c r="S237" s="68" t="s">
        <v>49</v>
      </c>
      <c r="T237" s="68" t="s">
        <v>50</v>
      </c>
      <c r="U237" s="68" t="s">
        <v>1757</v>
      </c>
      <c r="V237" s="71">
        <v>5581992486415</v>
      </c>
      <c r="W237" s="69">
        <v>44628</v>
      </c>
      <c r="X237" s="69">
        <v>44628</v>
      </c>
      <c r="Y237" s="68" t="s">
        <v>4198</v>
      </c>
      <c r="Z237" s="68" t="s">
        <v>4198</v>
      </c>
      <c r="AA237" s="68" t="s">
        <v>1751</v>
      </c>
      <c r="AB237" s="68" t="s">
        <v>3950</v>
      </c>
      <c r="AC237" s="68" t="s">
        <v>140</v>
      </c>
      <c r="AD237" s="68" t="s">
        <v>54</v>
      </c>
      <c r="AE237" s="68" t="s">
        <v>176</v>
      </c>
      <c r="AF237" s="72">
        <v>1</v>
      </c>
      <c r="AG237" s="68">
        <v>2</v>
      </c>
      <c r="AH237" s="68" t="s">
        <v>54</v>
      </c>
      <c r="AI237" s="68" t="s">
        <v>54</v>
      </c>
      <c r="AJ237" s="68" t="s">
        <v>54</v>
      </c>
      <c r="AK237" s="68" t="str" cm="1">
        <f t="array" ref="AK2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7" s="69" t="s">
        <v>58</v>
      </c>
      <c r="AM237" s="69"/>
    </row>
    <row r="238" spans="1:39" x14ac:dyDescent="0.3">
      <c r="A238" s="68">
        <v>278</v>
      </c>
      <c r="B238" s="68" t="s">
        <v>1758</v>
      </c>
      <c r="C238" s="69">
        <v>31753</v>
      </c>
      <c r="D238" s="68" t="s">
        <v>72</v>
      </c>
      <c r="E238" s="71">
        <v>8032022278</v>
      </c>
      <c r="F238" s="68">
        <v>2050044</v>
      </c>
      <c r="G238" s="68"/>
      <c r="H238" s="68"/>
      <c r="I238" s="68" t="s">
        <v>4199</v>
      </c>
      <c r="J238" s="68" t="s">
        <v>1761</v>
      </c>
      <c r="K238" s="70" t="s">
        <v>1762</v>
      </c>
      <c r="L238" s="68" t="s">
        <v>4200</v>
      </c>
      <c r="M238" s="68" t="s">
        <v>1751</v>
      </c>
      <c r="N238" s="71">
        <v>5581992486415</v>
      </c>
      <c r="O238" s="71" t="s">
        <v>42</v>
      </c>
      <c r="P238" s="71" t="s">
        <v>42</v>
      </c>
      <c r="Q238" s="68" t="s">
        <v>1749</v>
      </c>
      <c r="R238" s="68" t="str" cm="1">
        <f t="array" ref="R238">_xlfn.IFS(BaseClientes[[#This Row],[tipoDeCliente]]="ADVISOR","ADVISOR",BaseClientes[[#This Row],[tipoDeCliente]]="FAMILIA","RETENCAO",BaseClientes[[#This Row],[tipoDeCliente]]="RETENCAO","RETENCAO",BaseClientes[[#This Row],[tipoDeCliente]]="NORMAL","CONSULTORIA",BaseClientes[[#This Row],[tipoDeCliente]]="HIBRIDO","CONSULTORIA")</f>
        <v>CONSULTORIA</v>
      </c>
      <c r="S238" s="68" t="s">
        <v>49</v>
      </c>
      <c r="T238" s="68" t="s">
        <v>50</v>
      </c>
      <c r="U238" s="68" t="s">
        <v>1764</v>
      </c>
      <c r="V238" s="71">
        <v>5581999879181</v>
      </c>
      <c r="W238" s="69">
        <v>44628</v>
      </c>
      <c r="X238" s="69">
        <v>44628</v>
      </c>
      <c r="Y238" s="68" t="s">
        <v>4198</v>
      </c>
      <c r="Z238" s="68" t="s">
        <v>4200</v>
      </c>
      <c r="AA238" s="68" t="s">
        <v>1758</v>
      </c>
      <c r="AB238" s="68" t="s">
        <v>3902</v>
      </c>
      <c r="AC238" s="68" t="s">
        <v>140</v>
      </c>
      <c r="AD238" s="68" t="s">
        <v>54</v>
      </c>
      <c r="AE238" s="68" t="s">
        <v>176</v>
      </c>
      <c r="AF238" s="72">
        <v>1</v>
      </c>
      <c r="AG238" s="68">
        <v>2</v>
      </c>
      <c r="AH238" s="68" t="s">
        <v>54</v>
      </c>
      <c r="AI238" s="68" t="s">
        <v>56</v>
      </c>
      <c r="AJ238" s="68" t="s">
        <v>54</v>
      </c>
      <c r="AK238" s="68" t="str" cm="1">
        <f t="array" ref="AK2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8" s="69" t="s">
        <v>58</v>
      </c>
      <c r="AM238" s="69"/>
    </row>
    <row r="239" spans="1:39" x14ac:dyDescent="0.3">
      <c r="A239" s="68">
        <v>272</v>
      </c>
      <c r="B239" s="68" t="s">
        <v>1724</v>
      </c>
      <c r="C239" s="69">
        <v>31644</v>
      </c>
      <c r="D239" s="68" t="s">
        <v>72</v>
      </c>
      <c r="E239" s="71">
        <v>10032022272</v>
      </c>
      <c r="F239" s="68">
        <v>2881685</v>
      </c>
      <c r="G239" s="68"/>
      <c r="H239" s="68" t="s">
        <v>4205</v>
      </c>
      <c r="I239" s="68" t="s">
        <v>1726</v>
      </c>
      <c r="J239" s="68" t="s">
        <v>1727</v>
      </c>
      <c r="K239" s="70" t="s">
        <v>1728</v>
      </c>
      <c r="L239" s="68" t="s">
        <v>1729</v>
      </c>
      <c r="M239" s="68" t="s">
        <v>1724</v>
      </c>
      <c r="N239" s="71">
        <v>5581999545032</v>
      </c>
      <c r="O239" s="71" t="s">
        <v>65</v>
      </c>
      <c r="P239" s="71" t="s">
        <v>42</v>
      </c>
      <c r="Q239" s="68" t="s">
        <v>66</v>
      </c>
      <c r="R239" s="68" t="str" cm="1">
        <f t="array" ref="R239">_xlfn.IFS(BaseClientes[[#This Row],[tipoDeCliente]]="ADVISOR","ADVISOR",BaseClientes[[#This Row],[tipoDeCliente]]="FAMILIA","RETENCAO",BaseClientes[[#This Row],[tipoDeCliente]]="RETENCAO","RETENCAO",BaseClientes[[#This Row],[tipoDeCliente]]="NORMAL","CONSULTORIA",BaseClientes[[#This Row],[tipoDeCliente]]="HIBRIDO","CONSULTORIA")</f>
        <v>CONSULTORIA</v>
      </c>
      <c r="S239" s="68" t="s">
        <v>49</v>
      </c>
      <c r="T239" s="68" t="s">
        <v>50</v>
      </c>
      <c r="U239" s="68" t="s">
        <v>1730</v>
      </c>
      <c r="V239" s="71">
        <v>5581999545032</v>
      </c>
      <c r="W239" s="69">
        <v>44630</v>
      </c>
      <c r="X239" s="69">
        <v>44630</v>
      </c>
      <c r="Y239" s="68" t="s">
        <v>1729</v>
      </c>
      <c r="Z239" s="68" t="s">
        <v>1729</v>
      </c>
      <c r="AA239" s="68" t="s">
        <v>1724</v>
      </c>
      <c r="AB239" s="68" t="s">
        <v>3893</v>
      </c>
      <c r="AC239" s="68" t="s">
        <v>53</v>
      </c>
      <c r="AD239" s="68" t="s">
        <v>54</v>
      </c>
      <c r="AE239" s="68" t="s">
        <v>176</v>
      </c>
      <c r="AF239" s="72">
        <v>1</v>
      </c>
      <c r="AG239" s="68">
        <v>2</v>
      </c>
      <c r="AH239" s="68" t="s">
        <v>54</v>
      </c>
      <c r="AI239" s="68" t="s">
        <v>56</v>
      </c>
      <c r="AJ239" s="68" t="s">
        <v>54</v>
      </c>
      <c r="AK239" s="68" t="str" cm="1">
        <f t="array" ref="AK2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39" s="69" t="s">
        <v>58</v>
      </c>
      <c r="AM239" s="69"/>
    </row>
    <row r="240" spans="1:39" x14ac:dyDescent="0.3">
      <c r="A240" s="68">
        <v>273</v>
      </c>
      <c r="B240" s="68" t="s">
        <v>1731</v>
      </c>
      <c r="C240" s="69">
        <v>28986</v>
      </c>
      <c r="D240" s="68" t="s">
        <v>40</v>
      </c>
      <c r="E240" s="71">
        <v>10032022273</v>
      </c>
      <c r="F240" s="68">
        <v>565182</v>
      </c>
      <c r="G240" s="68"/>
      <c r="H240" s="68" t="s">
        <v>4201</v>
      </c>
      <c r="I240" s="68" t="s">
        <v>1733</v>
      </c>
      <c r="J240" s="68" t="s">
        <v>1734</v>
      </c>
      <c r="K240" s="70" t="s">
        <v>1735</v>
      </c>
      <c r="L240" s="68" t="s">
        <v>1736</v>
      </c>
      <c r="M240" s="68" t="s">
        <v>1737</v>
      </c>
      <c r="N240" s="71">
        <v>5581991157910</v>
      </c>
      <c r="O240" s="71" t="s">
        <v>106</v>
      </c>
      <c r="P240" s="71" t="s">
        <v>42</v>
      </c>
      <c r="Q240" s="68" t="s">
        <v>66</v>
      </c>
      <c r="R240" s="68" t="str" cm="1">
        <f t="array" ref="R240">_xlfn.IFS(BaseClientes[[#This Row],[tipoDeCliente]]="ADVISOR","ADVISOR",BaseClientes[[#This Row],[tipoDeCliente]]="FAMILIA","RETENCAO",BaseClientes[[#This Row],[tipoDeCliente]]="RETENCAO","RETENCAO",BaseClientes[[#This Row],[tipoDeCliente]]="NORMAL","CONSULTORIA",BaseClientes[[#This Row],[tipoDeCliente]]="HIBRIDO","CONSULTORIA")</f>
        <v>CONSULTORIA</v>
      </c>
      <c r="S240" s="68" t="s">
        <v>49</v>
      </c>
      <c r="T240" s="68" t="s">
        <v>50</v>
      </c>
      <c r="U240" s="68" t="s">
        <v>759</v>
      </c>
      <c r="V240" s="71">
        <v>5581991141717</v>
      </c>
      <c r="W240" s="69">
        <v>44630</v>
      </c>
      <c r="X240" s="69">
        <v>44630</v>
      </c>
      <c r="Y240" s="68" t="s">
        <v>1738</v>
      </c>
      <c r="Z240" s="68" t="s">
        <v>1736</v>
      </c>
      <c r="AA240" s="68" t="s">
        <v>1731</v>
      </c>
      <c r="AB240" s="68" t="s">
        <v>3894</v>
      </c>
      <c r="AC240" s="68" t="s">
        <v>53</v>
      </c>
      <c r="AD240" s="68" t="s">
        <v>54</v>
      </c>
      <c r="AE240" s="68" t="s">
        <v>176</v>
      </c>
      <c r="AF240" s="72">
        <v>1</v>
      </c>
      <c r="AG240" s="68">
        <v>2</v>
      </c>
      <c r="AH240" s="68" t="s">
        <v>54</v>
      </c>
      <c r="AI240" s="68" t="s">
        <v>56</v>
      </c>
      <c r="AJ240" s="68" t="s">
        <v>54</v>
      </c>
      <c r="AK240" s="68" t="str" cm="1">
        <f t="array" ref="AK2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0" s="69" t="s">
        <v>58</v>
      </c>
      <c r="AM240" s="69"/>
    </row>
    <row r="241" spans="1:39" x14ac:dyDescent="0.3">
      <c r="A241" s="68">
        <v>274</v>
      </c>
      <c r="B241" s="68" t="s">
        <v>1737</v>
      </c>
      <c r="C241" s="69">
        <v>28195</v>
      </c>
      <c r="D241" s="68" t="s">
        <v>40</v>
      </c>
      <c r="E241" s="71">
        <v>10032022274</v>
      </c>
      <c r="F241" s="68">
        <v>2075508</v>
      </c>
      <c r="G241" s="68"/>
      <c r="H241" s="68" t="s">
        <v>8081</v>
      </c>
      <c r="I241" s="68" t="s">
        <v>1740</v>
      </c>
      <c r="J241" s="68" t="s">
        <v>1741</v>
      </c>
      <c r="K241" s="70" t="s">
        <v>1742</v>
      </c>
      <c r="L241" s="68" t="s">
        <v>1738</v>
      </c>
      <c r="M241" s="68" t="s">
        <v>1737</v>
      </c>
      <c r="N241" s="71">
        <v>5581991157910</v>
      </c>
      <c r="O241" s="71" t="s">
        <v>106</v>
      </c>
      <c r="P241" s="71" t="s">
        <v>42</v>
      </c>
      <c r="Q241" s="68" t="s">
        <v>66</v>
      </c>
      <c r="R241" s="68" t="str" cm="1">
        <f t="array" ref="R241">_xlfn.IFS(BaseClientes[[#This Row],[tipoDeCliente]]="ADVISOR","ADVISOR",BaseClientes[[#This Row],[tipoDeCliente]]="FAMILIA","RETENCAO",BaseClientes[[#This Row],[tipoDeCliente]]="RETENCAO","RETENCAO",BaseClientes[[#This Row],[tipoDeCliente]]="NORMAL","CONSULTORIA",BaseClientes[[#This Row],[tipoDeCliente]]="HIBRIDO","CONSULTORIA")</f>
        <v>CONSULTORIA</v>
      </c>
      <c r="S241" s="68" t="s">
        <v>49</v>
      </c>
      <c r="T241" s="68" t="s">
        <v>50</v>
      </c>
      <c r="U241" s="68" t="s">
        <v>759</v>
      </c>
      <c r="V241" s="71">
        <v>5581991157910</v>
      </c>
      <c r="W241" s="69">
        <v>44630</v>
      </c>
      <c r="X241" s="69">
        <v>44630</v>
      </c>
      <c r="Y241" s="68" t="s">
        <v>1738</v>
      </c>
      <c r="Z241" s="68" t="s">
        <v>1738</v>
      </c>
      <c r="AA241" s="68" t="s">
        <v>1737</v>
      </c>
      <c r="AB241" s="68" t="s">
        <v>3894</v>
      </c>
      <c r="AC241" s="68" t="s">
        <v>53</v>
      </c>
      <c r="AD241" s="68" t="s">
        <v>54</v>
      </c>
      <c r="AE241" s="68" t="s">
        <v>176</v>
      </c>
      <c r="AF241" s="72">
        <v>1</v>
      </c>
      <c r="AG241" s="68">
        <v>2</v>
      </c>
      <c r="AH241" s="68" t="s">
        <v>54</v>
      </c>
      <c r="AI241" s="68" t="s">
        <v>56</v>
      </c>
      <c r="AJ241" s="68" t="s">
        <v>54</v>
      </c>
      <c r="AK241" s="68" t="str" cm="1">
        <f t="array" ref="AK2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1" s="69" t="s">
        <v>58</v>
      </c>
      <c r="AM241" s="69"/>
    </row>
    <row r="242" spans="1:39" hidden="1" x14ac:dyDescent="0.3">
      <c r="A242" s="68">
        <v>275</v>
      </c>
      <c r="B242" s="68" t="s">
        <v>1743</v>
      </c>
      <c r="C242" s="69">
        <v>24115</v>
      </c>
      <c r="D242" s="68" t="s">
        <v>72</v>
      </c>
      <c r="E242" s="71">
        <v>10032022275</v>
      </c>
      <c r="F242" s="68">
        <v>8101889</v>
      </c>
      <c r="G242" s="68"/>
      <c r="H242" s="68"/>
      <c r="I242" s="68"/>
      <c r="J242" s="68" t="s">
        <v>1746</v>
      </c>
      <c r="K242" s="70" t="s">
        <v>1747</v>
      </c>
      <c r="L242" s="68" t="s">
        <v>1748</v>
      </c>
      <c r="M242" s="68" t="s">
        <v>1743</v>
      </c>
      <c r="N242" s="71">
        <v>5584999894904</v>
      </c>
      <c r="O242" s="71" t="s">
        <v>65</v>
      </c>
      <c r="P242" s="71" t="s">
        <v>42</v>
      </c>
      <c r="Q242" s="68" t="s">
        <v>1749</v>
      </c>
      <c r="R242" s="68" t="str" cm="1">
        <f t="array" ref="R242">_xlfn.IFS(BaseClientes[[#This Row],[tipoDeCliente]]="ADVISOR","ADVISOR",BaseClientes[[#This Row],[tipoDeCliente]]="FAMILIA","RETENCAO",BaseClientes[[#This Row],[tipoDeCliente]]="RETENCAO","RETENCAO",BaseClientes[[#This Row],[tipoDeCliente]]="NORMAL","CONSULTORIA",BaseClientes[[#This Row],[tipoDeCliente]]="HIBRIDO","CONSULTORIA")</f>
        <v>CONSULTORIA</v>
      </c>
      <c r="S242" s="68" t="s">
        <v>349</v>
      </c>
      <c r="T242" s="68" t="s">
        <v>336</v>
      </c>
      <c r="U242" s="68" t="s">
        <v>1750</v>
      </c>
      <c r="V242" s="71">
        <v>5584999894904</v>
      </c>
      <c r="W242" s="69">
        <v>44630</v>
      </c>
      <c r="X242" s="69">
        <v>44630</v>
      </c>
      <c r="Y242" s="68" t="s">
        <v>1748</v>
      </c>
      <c r="Z242" s="68" t="s">
        <v>1748</v>
      </c>
      <c r="AA242" s="68" t="s">
        <v>1743</v>
      </c>
      <c r="AB242" s="68" t="s">
        <v>3912</v>
      </c>
      <c r="AC242" s="68" t="s">
        <v>140</v>
      </c>
      <c r="AD242" s="68" t="s">
        <v>56</v>
      </c>
      <c r="AE242" s="68" t="s">
        <v>68</v>
      </c>
      <c r="AF242" s="72">
        <v>0</v>
      </c>
      <c r="AG242" s="68" t="s">
        <v>42</v>
      </c>
      <c r="AH242" s="68" t="s">
        <v>54</v>
      </c>
      <c r="AI242" s="68" t="s">
        <v>56</v>
      </c>
      <c r="AJ242" s="68" t="s">
        <v>54</v>
      </c>
      <c r="AK242" s="68" t="str" cm="1">
        <f t="array" ref="AK2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2" s="69" t="s">
        <v>69</v>
      </c>
      <c r="AM242" s="69">
        <v>45608</v>
      </c>
    </row>
    <row r="243" spans="1:39" hidden="1" x14ac:dyDescent="0.3">
      <c r="A243" s="68">
        <v>398</v>
      </c>
      <c r="B243" s="68" t="s">
        <v>2334</v>
      </c>
      <c r="C243" s="69">
        <v>35081</v>
      </c>
      <c r="D243" s="68" t="s">
        <v>40</v>
      </c>
      <c r="E243" s="71">
        <v>17032022398</v>
      </c>
      <c r="F243" s="68">
        <v>8093680</v>
      </c>
      <c r="G243" s="68">
        <v>3306842</v>
      </c>
      <c r="H243" s="68" t="s">
        <v>4207</v>
      </c>
      <c r="I243" s="68"/>
      <c r="J243" s="68" t="s">
        <v>2336</v>
      </c>
      <c r="K243" s="70" t="s">
        <v>2337</v>
      </c>
      <c r="L243" s="68" t="s">
        <v>2338</v>
      </c>
      <c r="M243" s="68" t="s">
        <v>2334</v>
      </c>
      <c r="N243" s="71">
        <v>5581996301820</v>
      </c>
      <c r="O243" s="71" t="s">
        <v>65</v>
      </c>
      <c r="P243" s="71" t="s">
        <v>42</v>
      </c>
      <c r="Q243" s="68" t="s">
        <v>2104</v>
      </c>
      <c r="R243" s="68" t="str" cm="1">
        <f t="array" ref="R243">_xlfn.IFS(BaseClientes[[#This Row],[tipoDeCliente]]="ADVISOR","ADVISOR",BaseClientes[[#This Row],[tipoDeCliente]]="FAMILIA","RETENCAO",BaseClientes[[#This Row],[tipoDeCliente]]="RETENCAO","RETENCAO",BaseClientes[[#This Row],[tipoDeCliente]]="NORMAL","CONSULTORIA",BaseClientes[[#This Row],[tipoDeCliente]]="HIBRIDO","CONSULTORIA")</f>
        <v>CONSULTORIA</v>
      </c>
      <c r="S243" s="68" t="s">
        <v>49</v>
      </c>
      <c r="T243" s="68" t="s">
        <v>50</v>
      </c>
      <c r="U243" s="68" t="s">
        <v>2339</v>
      </c>
      <c r="V243" s="71">
        <v>5581996301820</v>
      </c>
      <c r="W243" s="69">
        <v>44631</v>
      </c>
      <c r="X243" s="69">
        <v>44631</v>
      </c>
      <c r="Y243" s="68" t="s">
        <v>2338</v>
      </c>
      <c r="Z243" s="68" t="s">
        <v>2338</v>
      </c>
      <c r="AA243" s="68" t="s">
        <v>2334</v>
      </c>
      <c r="AB243" s="68" t="s">
        <v>3950</v>
      </c>
      <c r="AC243" s="68"/>
      <c r="AD243" s="68"/>
      <c r="AE243" s="68" t="s">
        <v>2104</v>
      </c>
      <c r="AF243" s="72">
        <v>1</v>
      </c>
      <c r="AG243" s="68"/>
      <c r="AH243" s="68" t="s">
        <v>56</v>
      </c>
      <c r="AI243" s="68" t="s">
        <v>56</v>
      </c>
      <c r="AJ243" s="68" t="s">
        <v>56</v>
      </c>
      <c r="AK243" s="68" t="str" cm="1">
        <f t="array" ref="AK2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3" s="69" t="s">
        <v>69</v>
      </c>
      <c r="AM243" s="69">
        <v>45561</v>
      </c>
    </row>
    <row r="244" spans="1:39" x14ac:dyDescent="0.3">
      <c r="A244" s="68">
        <v>177</v>
      </c>
      <c r="B244" s="68" t="s">
        <v>1172</v>
      </c>
      <c r="C244" s="69">
        <v>22738</v>
      </c>
      <c r="D244" s="68" t="s">
        <v>72</v>
      </c>
      <c r="E244" s="71">
        <v>15032022177</v>
      </c>
      <c r="F244" s="68">
        <v>6405798</v>
      </c>
      <c r="G244" s="68" t="s">
        <v>42</v>
      </c>
      <c r="H244" s="68"/>
      <c r="I244" s="68" t="s">
        <v>1174</v>
      </c>
      <c r="J244" s="68" t="s">
        <v>1175</v>
      </c>
      <c r="K244" s="70" t="s">
        <v>4212</v>
      </c>
      <c r="L244" s="68" t="s">
        <v>1177</v>
      </c>
      <c r="M244" s="68" t="s">
        <v>1172</v>
      </c>
      <c r="N244" s="71">
        <v>5511974888316</v>
      </c>
      <c r="O244" s="71" t="s">
        <v>106</v>
      </c>
      <c r="P244" s="71" t="s">
        <v>42</v>
      </c>
      <c r="Q244" s="68" t="s">
        <v>66</v>
      </c>
      <c r="R244" s="68" t="str" cm="1">
        <f t="array" ref="R244">_xlfn.IFS(BaseClientes[[#This Row],[tipoDeCliente]]="ADVISOR","ADVISOR",BaseClientes[[#This Row],[tipoDeCliente]]="FAMILIA","RETENCAO",BaseClientes[[#This Row],[tipoDeCliente]]="RETENCAO","RETENCAO",BaseClientes[[#This Row],[tipoDeCliente]]="NORMAL","CONSULTORIA",BaseClientes[[#This Row],[tipoDeCliente]]="HIBRIDO","CONSULTORIA")</f>
        <v>RETENCAO</v>
      </c>
      <c r="S244" s="68" t="s">
        <v>1178</v>
      </c>
      <c r="T244" s="68" t="s">
        <v>185</v>
      </c>
      <c r="U244" s="68" t="s">
        <v>1179</v>
      </c>
      <c r="V244" s="71">
        <v>5511974888316</v>
      </c>
      <c r="W244" s="69">
        <v>44635</v>
      </c>
      <c r="X244" s="69">
        <v>44635</v>
      </c>
      <c r="Y244" s="68" t="s">
        <v>1177</v>
      </c>
      <c r="Z244" s="68" t="s">
        <v>1177</v>
      </c>
      <c r="AA244" s="68" t="s">
        <v>1172</v>
      </c>
      <c r="AB244" s="68" t="s">
        <v>3894</v>
      </c>
      <c r="AC244" s="68" t="s">
        <v>53</v>
      </c>
      <c r="AD244" s="68" t="s">
        <v>54</v>
      </c>
      <c r="AE244" s="68" t="s">
        <v>176</v>
      </c>
      <c r="AF244" s="72">
        <v>1</v>
      </c>
      <c r="AG244" s="68">
        <v>1</v>
      </c>
      <c r="AH244" s="68" t="s">
        <v>54</v>
      </c>
      <c r="AI244" s="68" t="s">
        <v>54</v>
      </c>
      <c r="AJ244" s="68" t="s">
        <v>54</v>
      </c>
      <c r="AK244" s="68" t="str" cm="1">
        <f t="array" ref="AK2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4" s="69" t="s">
        <v>58</v>
      </c>
      <c r="AM244" s="69"/>
    </row>
    <row r="245" spans="1:39" x14ac:dyDescent="0.3">
      <c r="A245" s="68">
        <v>185</v>
      </c>
      <c r="B245" s="68" t="s">
        <v>1229</v>
      </c>
      <c r="C245" s="69">
        <v>43950</v>
      </c>
      <c r="D245" s="68" t="s">
        <v>84</v>
      </c>
      <c r="E245" s="71">
        <v>15032022185</v>
      </c>
      <c r="F245" s="68">
        <v>6968690</v>
      </c>
      <c r="G245" s="68" t="s">
        <v>42</v>
      </c>
      <c r="H245" s="68"/>
      <c r="I245" s="68" t="s">
        <v>1231</v>
      </c>
      <c r="J245" s="68" t="s">
        <v>1232</v>
      </c>
      <c r="K245" s="70" t="s">
        <v>1233</v>
      </c>
      <c r="L245" s="68" t="s">
        <v>1177</v>
      </c>
      <c r="M245" s="68" t="s">
        <v>1172</v>
      </c>
      <c r="N245" s="71">
        <v>5511974888316</v>
      </c>
      <c r="O245" s="71" t="s">
        <v>65</v>
      </c>
      <c r="P245" s="71" t="s">
        <v>42</v>
      </c>
      <c r="Q245" s="68" t="s">
        <v>66</v>
      </c>
      <c r="R245" s="68" t="str" cm="1">
        <f t="array" ref="R245">_xlfn.IFS(BaseClientes[[#This Row],[tipoDeCliente]]="ADVISOR","ADVISOR",BaseClientes[[#This Row],[tipoDeCliente]]="FAMILIA","RETENCAO",BaseClientes[[#This Row],[tipoDeCliente]]="RETENCAO","RETENCAO",BaseClientes[[#This Row],[tipoDeCliente]]="NORMAL","CONSULTORIA",BaseClientes[[#This Row],[tipoDeCliente]]="HIBRIDO","CONSULTORIA")</f>
        <v>RETENCAO</v>
      </c>
      <c r="S245" s="68" t="s">
        <v>1235</v>
      </c>
      <c r="T245" s="68" t="s">
        <v>185</v>
      </c>
      <c r="U245" s="68" t="s">
        <v>1236</v>
      </c>
      <c r="V245" s="71">
        <v>5511997908737</v>
      </c>
      <c r="W245" s="69">
        <v>44635</v>
      </c>
      <c r="X245" s="69">
        <v>44635</v>
      </c>
      <c r="Y245" s="68" t="s">
        <v>1177</v>
      </c>
      <c r="Z245" s="68" t="s">
        <v>1177</v>
      </c>
      <c r="AA245" s="68" t="s">
        <v>1172</v>
      </c>
      <c r="AB245" s="68" t="s">
        <v>89</v>
      </c>
      <c r="AC245" s="68" t="s">
        <v>53</v>
      </c>
      <c r="AD245" s="68" t="s">
        <v>56</v>
      </c>
      <c r="AE245" s="68" t="s">
        <v>176</v>
      </c>
      <c r="AF245" s="72">
        <v>1</v>
      </c>
      <c r="AG245" s="68">
        <v>1</v>
      </c>
      <c r="AH245" s="68" t="s">
        <v>54</v>
      </c>
      <c r="AI245" s="68" t="s">
        <v>54</v>
      </c>
      <c r="AJ245" s="68" t="s">
        <v>54</v>
      </c>
      <c r="AK245" s="68" t="str" cm="1">
        <f t="array" ref="AK2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5" s="69" t="s">
        <v>58</v>
      </c>
      <c r="AM245" s="69"/>
    </row>
    <row r="246" spans="1:39" x14ac:dyDescent="0.3">
      <c r="A246" s="68">
        <v>186</v>
      </c>
      <c r="B246" s="68" t="s">
        <v>1237</v>
      </c>
      <c r="C246" s="69">
        <v>35689</v>
      </c>
      <c r="D246" s="68" t="s">
        <v>84</v>
      </c>
      <c r="E246" s="71">
        <v>15032022186</v>
      </c>
      <c r="F246" s="68">
        <v>6891266</v>
      </c>
      <c r="G246" s="68" t="s">
        <v>42</v>
      </c>
      <c r="H246" s="68"/>
      <c r="I246" s="68" t="s">
        <v>1239</v>
      </c>
      <c r="J246" s="68" t="s">
        <v>1240</v>
      </c>
      <c r="K246" s="70" t="s">
        <v>1233</v>
      </c>
      <c r="L246" s="68" t="s">
        <v>1177</v>
      </c>
      <c r="M246" s="68" t="s">
        <v>1172</v>
      </c>
      <c r="N246" s="71">
        <v>5511974888316</v>
      </c>
      <c r="O246" s="71" t="s">
        <v>106</v>
      </c>
      <c r="P246" s="71" t="s">
        <v>42</v>
      </c>
      <c r="Q246" s="68" t="s">
        <v>66</v>
      </c>
      <c r="R246" s="68" t="str" cm="1">
        <f t="array" ref="R246">_xlfn.IFS(BaseClientes[[#This Row],[tipoDeCliente]]="ADVISOR","ADVISOR",BaseClientes[[#This Row],[tipoDeCliente]]="FAMILIA","RETENCAO",BaseClientes[[#This Row],[tipoDeCliente]]="RETENCAO","RETENCAO",BaseClientes[[#This Row],[tipoDeCliente]]="NORMAL","CONSULTORIA",BaseClientes[[#This Row],[tipoDeCliente]]="HIBRIDO","CONSULTORIA")</f>
        <v>RETENCAO</v>
      </c>
      <c r="S246" s="68" t="s">
        <v>1235</v>
      </c>
      <c r="T246" s="68" t="s">
        <v>185</v>
      </c>
      <c r="U246" s="68" t="s">
        <v>1236</v>
      </c>
      <c r="V246" s="71">
        <v>5511997908737</v>
      </c>
      <c r="W246" s="69">
        <v>44635</v>
      </c>
      <c r="X246" s="69">
        <v>44635</v>
      </c>
      <c r="Y246" s="68" t="s">
        <v>1177</v>
      </c>
      <c r="Z246" s="68" t="s">
        <v>1177</v>
      </c>
      <c r="AA246" s="68" t="s">
        <v>1172</v>
      </c>
      <c r="AB246" s="68" t="s">
        <v>89</v>
      </c>
      <c r="AC246" s="68" t="s">
        <v>53</v>
      </c>
      <c r="AD246" s="68" t="s">
        <v>56</v>
      </c>
      <c r="AE246" s="68" t="s">
        <v>176</v>
      </c>
      <c r="AF246" s="72">
        <v>1</v>
      </c>
      <c r="AG246" s="68">
        <v>1</v>
      </c>
      <c r="AH246" s="68" t="s">
        <v>54</v>
      </c>
      <c r="AI246" s="68" t="s">
        <v>54</v>
      </c>
      <c r="AJ246" s="68" t="s">
        <v>54</v>
      </c>
      <c r="AK246" s="68" t="str" cm="1">
        <f t="array" ref="AK2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6" s="69" t="s">
        <v>58</v>
      </c>
      <c r="AM246" s="69"/>
    </row>
    <row r="247" spans="1:39" hidden="1" x14ac:dyDescent="0.3">
      <c r="A247" s="68">
        <v>380</v>
      </c>
      <c r="B247" s="68" t="s">
        <v>2229</v>
      </c>
      <c r="C247" s="69">
        <v>32286</v>
      </c>
      <c r="D247" s="68" t="s">
        <v>40</v>
      </c>
      <c r="E247" s="71">
        <v>16032022380</v>
      </c>
      <c r="F247" s="68"/>
      <c r="G247" s="68"/>
      <c r="H247" s="68"/>
      <c r="I247" s="68"/>
      <c r="J247" s="68"/>
      <c r="K247" s="70" t="s">
        <v>2232</v>
      </c>
      <c r="L247" s="68" t="s">
        <v>2233</v>
      </c>
      <c r="M247" s="68" t="s">
        <v>2229</v>
      </c>
      <c r="N247" s="71">
        <v>5527999690841</v>
      </c>
      <c r="O247" s="71" t="s">
        <v>42</v>
      </c>
      <c r="P247" s="71" t="s">
        <v>42</v>
      </c>
      <c r="Q247" s="68" t="s">
        <v>2104</v>
      </c>
      <c r="R247" s="68" t="str" cm="1">
        <f t="array" ref="R247">_xlfn.IFS(BaseClientes[[#This Row],[tipoDeCliente]]="ADVISOR","ADVISOR",BaseClientes[[#This Row],[tipoDeCliente]]="FAMILIA","RETENCAO",BaseClientes[[#This Row],[tipoDeCliente]]="RETENCAO","RETENCAO",BaseClientes[[#This Row],[tipoDeCliente]]="NORMAL","CONSULTORIA",BaseClientes[[#This Row],[tipoDeCliente]]="HIBRIDO","CONSULTORIA")</f>
        <v>CONSULTORIA</v>
      </c>
      <c r="S247" s="68" t="s">
        <v>2234</v>
      </c>
      <c r="T247" s="68" t="s">
        <v>2235</v>
      </c>
      <c r="U247" s="68" t="s">
        <v>2236</v>
      </c>
      <c r="V247" s="71">
        <v>5527999690841</v>
      </c>
      <c r="W247" s="69">
        <v>44636</v>
      </c>
      <c r="X247" s="69">
        <v>44636</v>
      </c>
      <c r="Y247" s="68" t="s">
        <v>2233</v>
      </c>
      <c r="Z247" s="68" t="s">
        <v>2233</v>
      </c>
      <c r="AA247" s="68" t="s">
        <v>2229</v>
      </c>
      <c r="AB247" s="68" t="s">
        <v>3894</v>
      </c>
      <c r="AC247" s="68"/>
      <c r="AD247" s="68"/>
      <c r="AE247" s="68" t="s">
        <v>2104</v>
      </c>
      <c r="AF247" s="72">
        <v>1</v>
      </c>
      <c r="AG247" s="68"/>
      <c r="AH247" s="68" t="s">
        <v>56</v>
      </c>
      <c r="AI247" s="68" t="s">
        <v>56</v>
      </c>
      <c r="AJ247" s="68" t="s">
        <v>56</v>
      </c>
      <c r="AK247" s="68" t="str" cm="1">
        <f t="array" ref="AK2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7" s="69" t="s">
        <v>69</v>
      </c>
      <c r="AM247" s="69">
        <v>45139</v>
      </c>
    </row>
    <row r="248" spans="1:39" hidden="1" x14ac:dyDescent="0.3">
      <c r="A248" s="68">
        <v>359</v>
      </c>
      <c r="B248" s="68" t="s">
        <v>2099</v>
      </c>
      <c r="C248" s="69">
        <v>32623</v>
      </c>
      <c r="D248" s="68" t="s">
        <v>40</v>
      </c>
      <c r="E248" s="71">
        <v>17032022359</v>
      </c>
      <c r="F248" s="68">
        <v>2601198</v>
      </c>
      <c r="G248" s="68">
        <v>273552</v>
      </c>
      <c r="H248" s="68"/>
      <c r="I248" s="68"/>
      <c r="J248" s="68" t="s">
        <v>4214</v>
      </c>
      <c r="K248" s="70" t="s">
        <v>2102</v>
      </c>
      <c r="L248" s="68" t="s">
        <v>2103</v>
      </c>
      <c r="M248" s="68" t="s">
        <v>2099</v>
      </c>
      <c r="N248" s="71">
        <v>5581996651198</v>
      </c>
      <c r="O248" s="71" t="s">
        <v>106</v>
      </c>
      <c r="P248" s="71" t="s">
        <v>42</v>
      </c>
      <c r="Q248" s="68" t="s">
        <v>2104</v>
      </c>
      <c r="R248" s="68" t="str" cm="1">
        <f t="array" ref="R248">_xlfn.IFS(BaseClientes[[#This Row],[tipoDeCliente]]="ADVISOR","ADVISOR",BaseClientes[[#This Row],[tipoDeCliente]]="FAMILIA","RETENCAO",BaseClientes[[#This Row],[tipoDeCliente]]="RETENCAO","RETENCAO",BaseClientes[[#This Row],[tipoDeCliente]]="NORMAL","CONSULTORIA",BaseClientes[[#This Row],[tipoDeCliente]]="HIBRIDO","CONSULTORIA")</f>
        <v>CONSULTORIA</v>
      </c>
      <c r="S248" s="68" t="s">
        <v>49</v>
      </c>
      <c r="T248" s="68" t="s">
        <v>50</v>
      </c>
      <c r="U248" s="68" t="s">
        <v>95</v>
      </c>
      <c r="V248" s="71">
        <v>5581996651198</v>
      </c>
      <c r="W248" s="69">
        <v>44637</v>
      </c>
      <c r="X248" s="69">
        <v>44637</v>
      </c>
      <c r="Y248" s="68" t="s">
        <v>2103</v>
      </c>
      <c r="Z248" s="68" t="s">
        <v>2103</v>
      </c>
      <c r="AA248" s="68" t="s">
        <v>2099</v>
      </c>
      <c r="AB248" s="68" t="s">
        <v>3902</v>
      </c>
      <c r="AC248" s="68"/>
      <c r="AD248" s="68"/>
      <c r="AE248" s="68" t="s">
        <v>2104</v>
      </c>
      <c r="AF248" s="72">
        <v>1</v>
      </c>
      <c r="AG248" s="68"/>
      <c r="AH248" s="68" t="s">
        <v>56</v>
      </c>
      <c r="AI248" s="68" t="s">
        <v>56</v>
      </c>
      <c r="AJ248" s="68" t="s">
        <v>56</v>
      </c>
      <c r="AK248" s="68" t="str" cm="1">
        <f t="array" ref="AK2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8" s="69" t="s">
        <v>69</v>
      </c>
      <c r="AM248" s="69">
        <v>45148</v>
      </c>
    </row>
    <row r="249" spans="1:39" hidden="1" x14ac:dyDescent="0.3">
      <c r="A249" s="68">
        <v>363</v>
      </c>
      <c r="B249" s="68" t="s">
        <v>2125</v>
      </c>
      <c r="C249" s="69">
        <v>29912</v>
      </c>
      <c r="D249" s="68" t="s">
        <v>40</v>
      </c>
      <c r="E249" s="71">
        <v>23032022363</v>
      </c>
      <c r="F249" s="68">
        <v>362681</v>
      </c>
      <c r="G249" s="68">
        <v>1791975</v>
      </c>
      <c r="H249" s="68"/>
      <c r="I249" s="68"/>
      <c r="J249" s="68">
        <v>4434057600</v>
      </c>
      <c r="K249" s="70" t="s">
        <v>2128</v>
      </c>
      <c r="L249" s="68" t="s">
        <v>2129</v>
      </c>
      <c r="M249" s="68" t="s">
        <v>2125</v>
      </c>
      <c r="N249" s="71">
        <v>5541995365995</v>
      </c>
      <c r="O249" s="71" t="s">
        <v>106</v>
      </c>
      <c r="P249" s="71" t="s">
        <v>106</v>
      </c>
      <c r="Q249" s="68" t="s">
        <v>2104</v>
      </c>
      <c r="R249" s="68" t="str" cm="1">
        <f t="array" ref="R249">_xlfn.IFS(BaseClientes[[#This Row],[tipoDeCliente]]="ADVISOR","ADVISOR",BaseClientes[[#This Row],[tipoDeCliente]]="FAMILIA","RETENCAO",BaseClientes[[#This Row],[tipoDeCliente]]="RETENCAO","RETENCAO",BaseClientes[[#This Row],[tipoDeCliente]]="NORMAL","CONSULTORIA",BaseClientes[[#This Row],[tipoDeCliente]]="HIBRIDO","CONSULTORIA")</f>
        <v>CONSULTORIA</v>
      </c>
      <c r="S249" s="68" t="s">
        <v>2064</v>
      </c>
      <c r="T249" s="68" t="s">
        <v>2065</v>
      </c>
      <c r="U249" s="68" t="s">
        <v>2130</v>
      </c>
      <c r="V249" s="71">
        <v>5541995365995</v>
      </c>
      <c r="W249" s="69">
        <v>44643</v>
      </c>
      <c r="X249" s="69">
        <v>44643</v>
      </c>
      <c r="Y249" s="68" t="s">
        <v>2129</v>
      </c>
      <c r="Z249" s="68" t="s">
        <v>2129</v>
      </c>
      <c r="AA249" s="68" t="s">
        <v>2125</v>
      </c>
      <c r="AB249" s="68" t="s">
        <v>3950</v>
      </c>
      <c r="AC249" s="68"/>
      <c r="AD249" s="68"/>
      <c r="AE249" s="68" t="s">
        <v>2104</v>
      </c>
      <c r="AF249" s="72">
        <v>1</v>
      </c>
      <c r="AG249" s="68"/>
      <c r="AH249" s="68" t="s">
        <v>56</v>
      </c>
      <c r="AI249" s="68" t="s">
        <v>56</v>
      </c>
      <c r="AJ249" s="68" t="s">
        <v>56</v>
      </c>
      <c r="AK249" s="68" t="str" cm="1">
        <f t="array" ref="AK2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49" s="69" t="s">
        <v>69</v>
      </c>
      <c r="AM249" s="69">
        <v>45142</v>
      </c>
    </row>
    <row r="250" spans="1:39" hidden="1" x14ac:dyDescent="0.3">
      <c r="A250" s="68">
        <v>361</v>
      </c>
      <c r="B250" s="68" t="s">
        <v>2113</v>
      </c>
      <c r="C250" s="69">
        <v>27273</v>
      </c>
      <c r="D250" s="68" t="s">
        <v>40</v>
      </c>
      <c r="E250" s="71">
        <v>28032022361</v>
      </c>
      <c r="F250" s="68"/>
      <c r="G250" s="68"/>
      <c r="H250" s="68"/>
      <c r="I250" s="68"/>
      <c r="J250" s="68">
        <v>72350628</v>
      </c>
      <c r="K250" s="70" t="s">
        <v>2115</v>
      </c>
      <c r="L250" s="68" t="s">
        <v>2116</v>
      </c>
      <c r="M250" s="68" t="s">
        <v>2113</v>
      </c>
      <c r="N250" s="71">
        <v>5531984185035</v>
      </c>
      <c r="O250" s="71" t="s">
        <v>42</v>
      </c>
      <c r="P250" s="71" t="s">
        <v>42</v>
      </c>
      <c r="Q250" s="68" t="s">
        <v>2104</v>
      </c>
      <c r="R250" s="68" t="str" cm="1">
        <f t="array" ref="R250">_xlfn.IFS(BaseClientes[[#This Row],[tipoDeCliente]]="ADVISOR","ADVISOR",BaseClientes[[#This Row],[tipoDeCliente]]="FAMILIA","RETENCAO",BaseClientes[[#This Row],[tipoDeCliente]]="RETENCAO","RETENCAO",BaseClientes[[#This Row],[tipoDeCliente]]="NORMAL","CONSULTORIA",BaseClientes[[#This Row],[tipoDeCliente]]="HIBRIDO","CONSULTORIA")</f>
        <v>RETENCAO</v>
      </c>
      <c r="S250" s="68" t="s">
        <v>895</v>
      </c>
      <c r="T250" s="68" t="s">
        <v>896</v>
      </c>
      <c r="U250" s="68" t="s">
        <v>2117</v>
      </c>
      <c r="V250" s="71">
        <v>5531984185035</v>
      </c>
      <c r="W250" s="69">
        <v>44648</v>
      </c>
      <c r="X250" s="69">
        <v>44648</v>
      </c>
      <c r="Y250" s="68" t="s">
        <v>2116</v>
      </c>
      <c r="Z250" s="68" t="s">
        <v>2116</v>
      </c>
      <c r="AA250" s="68" t="s">
        <v>2113</v>
      </c>
      <c r="AB250" s="68" t="s">
        <v>3950</v>
      </c>
      <c r="AC250" s="68"/>
      <c r="AD250" s="68"/>
      <c r="AE250" s="68" t="s">
        <v>2104</v>
      </c>
      <c r="AF250" s="72">
        <v>1</v>
      </c>
      <c r="AG250" s="68"/>
      <c r="AH250" s="68" t="s">
        <v>56</v>
      </c>
      <c r="AI250" s="68" t="s">
        <v>56</v>
      </c>
      <c r="AJ250" s="68" t="s">
        <v>56</v>
      </c>
      <c r="AK250" s="68" t="str" cm="1">
        <f t="array" ref="AK2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0" s="69" t="s">
        <v>69</v>
      </c>
      <c r="AM250" s="69">
        <v>45141</v>
      </c>
    </row>
    <row r="251" spans="1:39" hidden="1" x14ac:dyDescent="0.3">
      <c r="A251" s="68">
        <v>362</v>
      </c>
      <c r="B251" s="68" t="s">
        <v>2118</v>
      </c>
      <c r="C251" s="69">
        <v>30847</v>
      </c>
      <c r="D251" s="68" t="s">
        <v>72</v>
      </c>
      <c r="E251" s="71">
        <v>28032022362</v>
      </c>
      <c r="F251" s="68">
        <v>2391152</v>
      </c>
      <c r="G251" s="68">
        <v>3233319</v>
      </c>
      <c r="H251" s="68"/>
      <c r="I251" s="68"/>
      <c r="J251" s="68" t="s">
        <v>4215</v>
      </c>
      <c r="K251" s="70" t="s">
        <v>2121</v>
      </c>
      <c r="L251" s="68" t="s">
        <v>2122</v>
      </c>
      <c r="M251" s="68" t="s">
        <v>2118</v>
      </c>
      <c r="N251" s="71">
        <v>553191283712</v>
      </c>
      <c r="O251" s="71" t="s">
        <v>65</v>
      </c>
      <c r="P251" s="71" t="s">
        <v>106</v>
      </c>
      <c r="Q251" s="68" t="s">
        <v>2104</v>
      </c>
      <c r="R251" s="68" t="str" cm="1">
        <f t="array" ref="R251">_xlfn.IFS(BaseClientes[[#This Row],[tipoDeCliente]]="ADVISOR","ADVISOR",BaseClientes[[#This Row],[tipoDeCliente]]="FAMILIA","RETENCAO",BaseClientes[[#This Row],[tipoDeCliente]]="RETENCAO","RETENCAO",BaseClientes[[#This Row],[tipoDeCliente]]="NORMAL","CONSULTORIA",BaseClientes[[#This Row],[tipoDeCliente]]="HIBRIDO","CONSULTORIA")</f>
        <v>CONSULTORIA</v>
      </c>
      <c r="S251" s="68" t="s">
        <v>895</v>
      </c>
      <c r="T251" s="68" t="s">
        <v>896</v>
      </c>
      <c r="U251" s="68" t="s">
        <v>2123</v>
      </c>
      <c r="V251" s="71">
        <v>553191283712</v>
      </c>
      <c r="W251" s="69">
        <v>44648</v>
      </c>
      <c r="X251" s="69">
        <v>44648</v>
      </c>
      <c r="Y251" s="68" t="s">
        <v>2122</v>
      </c>
      <c r="Z251" s="68" t="s">
        <v>2122</v>
      </c>
      <c r="AA251" s="68" t="s">
        <v>2124</v>
      </c>
      <c r="AB251" s="68" t="s">
        <v>3950</v>
      </c>
      <c r="AC251" s="68"/>
      <c r="AD251" s="68"/>
      <c r="AE251" s="68" t="s">
        <v>2104</v>
      </c>
      <c r="AF251" s="72">
        <v>1</v>
      </c>
      <c r="AG251" s="68"/>
      <c r="AH251" s="68" t="s">
        <v>56</v>
      </c>
      <c r="AI251" s="68" t="s">
        <v>56</v>
      </c>
      <c r="AJ251" s="68" t="s">
        <v>56</v>
      </c>
      <c r="AK251" s="68" t="str" cm="1">
        <f t="array" ref="AK2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1" s="69" t="s">
        <v>69</v>
      </c>
      <c r="AM251" s="69">
        <v>45162</v>
      </c>
    </row>
    <row r="252" spans="1:39" hidden="1" x14ac:dyDescent="0.3">
      <c r="A252" s="68">
        <v>364</v>
      </c>
      <c r="B252" s="68" t="s">
        <v>2131</v>
      </c>
      <c r="C252" s="69">
        <v>35326</v>
      </c>
      <c r="D252" s="68" t="s">
        <v>40</v>
      </c>
      <c r="E252" s="71">
        <v>28032022364</v>
      </c>
      <c r="F252" s="68">
        <v>2605296</v>
      </c>
      <c r="G252" s="68">
        <v>1198429</v>
      </c>
      <c r="H252" s="68"/>
      <c r="I252" s="68"/>
      <c r="J252" s="68">
        <v>70300087403</v>
      </c>
      <c r="K252" s="70" t="s">
        <v>2134</v>
      </c>
      <c r="L252" s="68" t="s">
        <v>2135</v>
      </c>
      <c r="M252" s="68" t="s">
        <v>2131</v>
      </c>
      <c r="N252" s="71">
        <v>5581996345974</v>
      </c>
      <c r="O252" s="71" t="s">
        <v>65</v>
      </c>
      <c r="P252" s="71" t="s">
        <v>106</v>
      </c>
      <c r="Q252" s="68" t="s">
        <v>2104</v>
      </c>
      <c r="R252" s="68" t="str" cm="1">
        <f t="array" ref="R252">_xlfn.IFS(BaseClientes[[#This Row],[tipoDeCliente]]="ADVISOR","ADVISOR",BaseClientes[[#This Row],[tipoDeCliente]]="FAMILIA","RETENCAO",BaseClientes[[#This Row],[tipoDeCliente]]="RETENCAO","RETENCAO",BaseClientes[[#This Row],[tipoDeCliente]]="NORMAL","CONSULTORIA",BaseClientes[[#This Row],[tipoDeCliente]]="HIBRIDO","CONSULTORIA")</f>
        <v>CONSULTORIA</v>
      </c>
      <c r="S252" s="68" t="s">
        <v>49</v>
      </c>
      <c r="T252" s="68" t="s">
        <v>50</v>
      </c>
      <c r="U252" s="68" t="s">
        <v>1394</v>
      </c>
      <c r="V252" s="71">
        <v>5581996345974</v>
      </c>
      <c r="W252" s="69">
        <v>44648</v>
      </c>
      <c r="X252" s="69">
        <v>44648</v>
      </c>
      <c r="Y252" s="68" t="s">
        <v>2135</v>
      </c>
      <c r="Z252" s="68" t="s">
        <v>2135</v>
      </c>
      <c r="AA252" s="68" t="s">
        <v>2131</v>
      </c>
      <c r="AB252" s="68" t="s">
        <v>3894</v>
      </c>
      <c r="AC252" s="68"/>
      <c r="AD252" s="68"/>
      <c r="AE252" s="68" t="s">
        <v>2104</v>
      </c>
      <c r="AF252" s="72">
        <v>1</v>
      </c>
      <c r="AG252" s="68"/>
      <c r="AH252" s="68" t="s">
        <v>56</v>
      </c>
      <c r="AI252" s="68" t="s">
        <v>56</v>
      </c>
      <c r="AJ252" s="68" t="s">
        <v>56</v>
      </c>
      <c r="AK252" s="68" t="str" cm="1">
        <f t="array" ref="AK2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2" s="69" t="s">
        <v>69</v>
      </c>
      <c r="AM252" s="69">
        <v>45561</v>
      </c>
    </row>
    <row r="253" spans="1:39" x14ac:dyDescent="0.3">
      <c r="A253" s="68">
        <v>281</v>
      </c>
      <c r="B253" s="68" t="s">
        <v>1778</v>
      </c>
      <c r="C253" s="69">
        <v>17562</v>
      </c>
      <c r="D253" s="68" t="s">
        <v>40</v>
      </c>
      <c r="E253" s="71">
        <v>31032022281</v>
      </c>
      <c r="F253" s="68">
        <v>4354424</v>
      </c>
      <c r="G253" s="68"/>
      <c r="H253" s="68"/>
      <c r="I253" s="68" t="s">
        <v>1780</v>
      </c>
      <c r="J253" s="68" t="s">
        <v>1781</v>
      </c>
      <c r="K253" s="70" t="s">
        <v>1782</v>
      </c>
      <c r="L253" s="68" t="s">
        <v>1783</v>
      </c>
      <c r="M253" s="68" t="s">
        <v>1778</v>
      </c>
      <c r="N253" s="71">
        <v>5571981784274</v>
      </c>
      <c r="O253" s="71" t="s">
        <v>106</v>
      </c>
      <c r="P253" s="71" t="s">
        <v>42</v>
      </c>
      <c r="Q253" s="68" t="s">
        <v>66</v>
      </c>
      <c r="R253" s="68" t="str" cm="1">
        <f t="array" ref="R253">_xlfn.IFS(BaseClientes[[#This Row],[tipoDeCliente]]="ADVISOR","ADVISOR",BaseClientes[[#This Row],[tipoDeCliente]]="FAMILIA","RETENCAO",BaseClientes[[#This Row],[tipoDeCliente]]="RETENCAO","RETENCAO",BaseClientes[[#This Row],[tipoDeCliente]]="NORMAL","CONSULTORIA",BaseClientes[[#This Row],[tipoDeCliente]]="HIBRIDO","CONSULTORIA")</f>
        <v>RETENCAO</v>
      </c>
      <c r="S253" s="68" t="s">
        <v>698</v>
      </c>
      <c r="T253" s="68" t="s">
        <v>296</v>
      </c>
      <c r="U253" s="68" t="s">
        <v>1784</v>
      </c>
      <c r="V253" s="71">
        <v>5571981784274</v>
      </c>
      <c r="W253" s="69">
        <v>44651</v>
      </c>
      <c r="X253" s="69">
        <v>44651</v>
      </c>
      <c r="Y253" s="68" t="s">
        <v>1783</v>
      </c>
      <c r="Z253" s="68" t="s">
        <v>1783</v>
      </c>
      <c r="AA253" s="68" t="s">
        <v>1778</v>
      </c>
      <c r="AB253" s="68" t="s">
        <v>3899</v>
      </c>
      <c r="AC253" s="68" t="s">
        <v>53</v>
      </c>
      <c r="AD253" s="68" t="s">
        <v>54</v>
      </c>
      <c r="AE253" s="68" t="s">
        <v>176</v>
      </c>
      <c r="AF253" s="72">
        <v>1</v>
      </c>
      <c r="AG253" s="68">
        <v>2</v>
      </c>
      <c r="AH253" s="68" t="s">
        <v>54</v>
      </c>
      <c r="AI253" s="68" t="s">
        <v>56</v>
      </c>
      <c r="AJ253" s="68" t="s">
        <v>54</v>
      </c>
      <c r="AK253" s="68" t="str" cm="1">
        <f t="array" ref="AK2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3" s="69" t="s">
        <v>58</v>
      </c>
      <c r="AM253" s="69"/>
    </row>
    <row r="254" spans="1:39" hidden="1" x14ac:dyDescent="0.3">
      <c r="A254" s="68">
        <v>360</v>
      </c>
      <c r="B254" s="68" t="s">
        <v>2105</v>
      </c>
      <c r="C254" s="69">
        <v>30018</v>
      </c>
      <c r="D254" s="68" t="s">
        <v>40</v>
      </c>
      <c r="E254" s="71">
        <v>31032022360</v>
      </c>
      <c r="F254" s="68">
        <v>2695313</v>
      </c>
      <c r="G254" s="68"/>
      <c r="H254" s="68"/>
      <c r="I254" s="68"/>
      <c r="J254" s="68" t="s">
        <v>2107</v>
      </c>
      <c r="K254" s="70" t="s">
        <v>2108</v>
      </c>
      <c r="L254" s="68" t="s">
        <v>2109</v>
      </c>
      <c r="M254" s="68" t="s">
        <v>2110</v>
      </c>
      <c r="N254" s="71">
        <v>5587988740297</v>
      </c>
      <c r="O254" s="71" t="s">
        <v>65</v>
      </c>
      <c r="P254" s="71" t="s">
        <v>42</v>
      </c>
      <c r="Q254" s="68" t="s">
        <v>2104</v>
      </c>
      <c r="R254" s="68" t="str" cm="1">
        <f t="array" ref="R254">_xlfn.IFS(BaseClientes[[#This Row],[tipoDeCliente]]="ADVISOR","ADVISOR",BaseClientes[[#This Row],[tipoDeCliente]]="FAMILIA","RETENCAO",BaseClientes[[#This Row],[tipoDeCliente]]="RETENCAO","RETENCAO",BaseClientes[[#This Row],[tipoDeCliente]]="NORMAL","CONSULTORIA",BaseClientes[[#This Row],[tipoDeCliente]]="HIBRIDO","CONSULTORIA")</f>
        <v>CONSULTORIA</v>
      </c>
      <c r="S254" s="68" t="s">
        <v>2111</v>
      </c>
      <c r="T254" s="68" t="s">
        <v>296</v>
      </c>
      <c r="U254" s="68" t="s">
        <v>2112</v>
      </c>
      <c r="V254" s="71">
        <v>5587988740297</v>
      </c>
      <c r="W254" s="69">
        <v>44651</v>
      </c>
      <c r="X254" s="69">
        <v>44651</v>
      </c>
      <c r="Y254" s="68" t="s">
        <v>2109</v>
      </c>
      <c r="Z254" s="68" t="s">
        <v>2109</v>
      </c>
      <c r="AA254" s="68" t="s">
        <v>2110</v>
      </c>
      <c r="AB254" s="68" t="s">
        <v>3893</v>
      </c>
      <c r="AC254" s="68"/>
      <c r="AD254" s="68"/>
      <c r="AE254" s="68" t="s">
        <v>2104</v>
      </c>
      <c r="AF254" s="72">
        <v>1</v>
      </c>
      <c r="AG254" s="68"/>
      <c r="AH254" s="68" t="s">
        <v>56</v>
      </c>
      <c r="AI254" s="68" t="s">
        <v>56</v>
      </c>
      <c r="AJ254" s="68" t="s">
        <v>56</v>
      </c>
      <c r="AK254" s="68" t="str" cm="1">
        <f t="array" ref="AK2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4" s="69" t="s">
        <v>69</v>
      </c>
      <c r="AM254" s="69">
        <v>45019</v>
      </c>
    </row>
    <row r="255" spans="1:39" x14ac:dyDescent="0.3">
      <c r="A255" s="68">
        <v>283</v>
      </c>
      <c r="B255" s="68" t="s">
        <v>1786</v>
      </c>
      <c r="C255" s="69">
        <v>31841</v>
      </c>
      <c r="D255" s="68" t="s">
        <v>40</v>
      </c>
      <c r="E255" s="71">
        <v>5042022283</v>
      </c>
      <c r="F255" s="68"/>
      <c r="G255" s="68">
        <v>3283199</v>
      </c>
      <c r="H255" s="68"/>
      <c r="I255" s="68"/>
      <c r="J255" s="68" t="s">
        <v>1788</v>
      </c>
      <c r="K255" s="70" t="s">
        <v>1789</v>
      </c>
      <c r="L255" s="68" t="s">
        <v>1749</v>
      </c>
      <c r="M255" s="68" t="s">
        <v>1786</v>
      </c>
      <c r="N255" s="71">
        <v>5581999130271</v>
      </c>
      <c r="O255" s="71" t="s">
        <v>42</v>
      </c>
      <c r="P255" s="71" t="s">
        <v>106</v>
      </c>
      <c r="Q255" s="68" t="s">
        <v>1749</v>
      </c>
      <c r="R255" s="68" t="str" cm="1">
        <f t="array" ref="R255">_xlfn.IFS(BaseClientes[[#This Row],[tipoDeCliente]]="ADVISOR","ADVISOR",BaseClientes[[#This Row],[tipoDeCliente]]="FAMILIA","RETENCAO",BaseClientes[[#This Row],[tipoDeCliente]]="RETENCAO","RETENCAO",BaseClientes[[#This Row],[tipoDeCliente]]="NORMAL","CONSULTORIA",BaseClientes[[#This Row],[tipoDeCliente]]="HIBRIDO","CONSULTORIA")</f>
        <v>CONSULTORIA</v>
      </c>
      <c r="S255" s="68" t="s">
        <v>49</v>
      </c>
      <c r="T255" s="68" t="s">
        <v>50</v>
      </c>
      <c r="U255" s="68" t="s">
        <v>1790</v>
      </c>
      <c r="V255" s="71">
        <v>5581999130271</v>
      </c>
      <c r="W255" s="69">
        <v>44656</v>
      </c>
      <c r="X255" s="69">
        <v>44656</v>
      </c>
      <c r="Y255" s="68" t="s">
        <v>1749</v>
      </c>
      <c r="Z255" s="68" t="s">
        <v>1749</v>
      </c>
      <c r="AA255" s="68" t="s">
        <v>1786</v>
      </c>
      <c r="AB255" s="68" t="s">
        <v>3902</v>
      </c>
      <c r="AC255" s="68" t="s">
        <v>53</v>
      </c>
      <c r="AD255" s="68" t="s">
        <v>56</v>
      </c>
      <c r="AE255" s="68" t="s">
        <v>55</v>
      </c>
      <c r="AF255" s="72">
        <v>1</v>
      </c>
      <c r="AG255" s="68" t="s">
        <v>42</v>
      </c>
      <c r="AH255" s="68" t="s">
        <v>56</v>
      </c>
      <c r="AI255" s="68" t="s">
        <v>56</v>
      </c>
      <c r="AJ255" s="68" t="s">
        <v>56</v>
      </c>
      <c r="AK255" s="68" t="str" cm="1">
        <f t="array" ref="AK2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5" s="69" t="s">
        <v>58</v>
      </c>
      <c r="AM255" s="69"/>
    </row>
    <row r="256" spans="1:39" x14ac:dyDescent="0.3">
      <c r="A256" s="68">
        <v>284</v>
      </c>
      <c r="B256" s="68" t="s">
        <v>1791</v>
      </c>
      <c r="C256" s="69">
        <v>36539</v>
      </c>
      <c r="D256" s="68" t="s">
        <v>40</v>
      </c>
      <c r="E256" s="71">
        <v>5042022284</v>
      </c>
      <c r="F256" s="68">
        <v>7909973</v>
      </c>
      <c r="G256" s="68"/>
      <c r="H256" s="68"/>
      <c r="I256" s="148" t="s">
        <v>8082</v>
      </c>
      <c r="J256" s="68" t="s">
        <v>1793</v>
      </c>
      <c r="K256" s="70" t="s">
        <v>1794</v>
      </c>
      <c r="L256" s="68" t="s">
        <v>1795</v>
      </c>
      <c r="M256" s="68" t="s">
        <v>1791</v>
      </c>
      <c r="N256" s="71">
        <v>5581993958831</v>
      </c>
      <c r="O256" s="71" t="s">
        <v>65</v>
      </c>
      <c r="P256" s="71" t="s">
        <v>42</v>
      </c>
      <c r="Q256" s="68" t="s">
        <v>66</v>
      </c>
      <c r="R256" s="68" t="str" cm="1">
        <f t="array" ref="R256">_xlfn.IFS(BaseClientes[[#This Row],[tipoDeCliente]]="ADVISOR","ADVISOR",BaseClientes[[#This Row],[tipoDeCliente]]="FAMILIA","RETENCAO",BaseClientes[[#This Row],[tipoDeCliente]]="RETENCAO","RETENCAO",BaseClientes[[#This Row],[tipoDeCliente]]="NORMAL","CONSULTORIA",BaseClientes[[#This Row],[tipoDeCliente]]="HIBRIDO","CONSULTORIA")</f>
        <v>CONSULTORIA</v>
      </c>
      <c r="S256" s="68" t="s">
        <v>49</v>
      </c>
      <c r="T256" s="68" t="s">
        <v>50</v>
      </c>
      <c r="U256" s="68" t="s">
        <v>1796</v>
      </c>
      <c r="V256" s="71">
        <v>5581993958831</v>
      </c>
      <c r="W256" s="69">
        <v>44656</v>
      </c>
      <c r="X256" s="69">
        <v>44656</v>
      </c>
      <c r="Y256" s="68" t="s">
        <v>1795</v>
      </c>
      <c r="Z256" s="68" t="s">
        <v>1795</v>
      </c>
      <c r="AA256" s="68" t="s">
        <v>1791</v>
      </c>
      <c r="AB256" s="68" t="s">
        <v>3995</v>
      </c>
      <c r="AC256" s="68" t="s">
        <v>140</v>
      </c>
      <c r="AD256" s="68" t="s">
        <v>56</v>
      </c>
      <c r="AE256" s="68" t="s">
        <v>55</v>
      </c>
      <c r="AF256" s="72">
        <v>1</v>
      </c>
      <c r="AG256" s="68" t="s">
        <v>42</v>
      </c>
      <c r="AH256" s="68" t="s">
        <v>56</v>
      </c>
      <c r="AI256" s="68" t="s">
        <v>56</v>
      </c>
      <c r="AJ256" s="68" t="s">
        <v>56</v>
      </c>
      <c r="AK256" s="68" t="str" cm="1">
        <f t="array" ref="AK2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6" s="69" t="s">
        <v>58</v>
      </c>
      <c r="AM256" s="69"/>
    </row>
    <row r="257" spans="1:39" x14ac:dyDescent="0.3">
      <c r="A257" s="68">
        <v>288</v>
      </c>
      <c r="B257" s="68" t="s">
        <v>1800</v>
      </c>
      <c r="C257" s="69">
        <v>32381</v>
      </c>
      <c r="D257" s="68" t="s">
        <v>72</v>
      </c>
      <c r="E257" s="71">
        <v>7042022288</v>
      </c>
      <c r="F257" s="68">
        <v>8371976</v>
      </c>
      <c r="G257" s="68"/>
      <c r="H257" s="68"/>
      <c r="I257" s="68" t="s">
        <v>1802</v>
      </c>
      <c r="J257" s="68" t="s">
        <v>1803</v>
      </c>
      <c r="K257" s="105" t="s">
        <v>1804</v>
      </c>
      <c r="L257" s="68" t="s">
        <v>1805</v>
      </c>
      <c r="M257" s="68" t="s">
        <v>1800</v>
      </c>
      <c r="N257" s="71">
        <v>5581997053310</v>
      </c>
      <c r="O257" s="71" t="s">
        <v>65</v>
      </c>
      <c r="P257" s="71" t="s">
        <v>42</v>
      </c>
      <c r="Q257" s="68" t="s">
        <v>66</v>
      </c>
      <c r="R257" s="68" t="str" cm="1">
        <f t="array" ref="R257">_xlfn.IFS(BaseClientes[[#This Row],[tipoDeCliente]]="ADVISOR","ADVISOR",BaseClientes[[#This Row],[tipoDeCliente]]="FAMILIA","RETENCAO",BaseClientes[[#This Row],[tipoDeCliente]]="RETENCAO","RETENCAO",BaseClientes[[#This Row],[tipoDeCliente]]="NORMAL","CONSULTORIA",BaseClientes[[#This Row],[tipoDeCliente]]="HIBRIDO","CONSULTORIA")</f>
        <v>CONSULTORIA</v>
      </c>
      <c r="S257" s="68" t="s">
        <v>49</v>
      </c>
      <c r="T257" s="68" t="s">
        <v>50</v>
      </c>
      <c r="U257" s="68" t="s">
        <v>1806</v>
      </c>
      <c r="V257" s="71">
        <v>5581997053310</v>
      </c>
      <c r="W257" s="69">
        <v>44658</v>
      </c>
      <c r="X257" s="69">
        <v>44658</v>
      </c>
      <c r="Y257" s="68" t="s">
        <v>1805</v>
      </c>
      <c r="Z257" s="68" t="s">
        <v>1805</v>
      </c>
      <c r="AA257" s="68" t="s">
        <v>1800</v>
      </c>
      <c r="AB257" s="68" t="s">
        <v>3912</v>
      </c>
      <c r="AC257" s="68" t="s">
        <v>140</v>
      </c>
      <c r="AD257" s="68" t="s">
        <v>54</v>
      </c>
      <c r="AE257" s="68" t="s">
        <v>176</v>
      </c>
      <c r="AF257" s="72">
        <v>1</v>
      </c>
      <c r="AG257" s="68">
        <v>2</v>
      </c>
      <c r="AH257" s="68" t="s">
        <v>54</v>
      </c>
      <c r="AI257" s="68" t="s">
        <v>56</v>
      </c>
      <c r="AJ257" s="68" t="s">
        <v>54</v>
      </c>
      <c r="AK257" s="68" t="str" cm="1">
        <f t="array" ref="AK2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7" s="69" t="s">
        <v>58</v>
      </c>
      <c r="AM257" s="69"/>
    </row>
    <row r="258" spans="1:39" x14ac:dyDescent="0.3">
      <c r="A258" s="68">
        <v>527</v>
      </c>
      <c r="B258" s="68" t="s">
        <v>3473</v>
      </c>
      <c r="C258" s="69">
        <v>20129</v>
      </c>
      <c r="D258" s="68" t="s">
        <v>40</v>
      </c>
      <c r="E258" s="71">
        <v>7042022527</v>
      </c>
      <c r="F258" s="68"/>
      <c r="G258" s="68">
        <v>4385817</v>
      </c>
      <c r="H258" s="68"/>
      <c r="I258" s="68" t="s">
        <v>4219</v>
      </c>
      <c r="J258" s="68" t="s">
        <v>4220</v>
      </c>
      <c r="K258" s="70" t="s">
        <v>1804</v>
      </c>
      <c r="L258" s="68" t="s">
        <v>4221</v>
      </c>
      <c r="M258" s="68" t="s">
        <v>1800</v>
      </c>
      <c r="N258" s="71">
        <v>5581997053310</v>
      </c>
      <c r="O258" s="71" t="s">
        <v>65</v>
      </c>
      <c r="P258" s="71"/>
      <c r="Q258" s="68" t="s">
        <v>66</v>
      </c>
      <c r="R258" s="68" t="str" cm="1">
        <f t="array" ref="R258">_xlfn.IFS(BaseClientes[[#This Row],[tipoDeCliente]]="ADVISOR","ADVISOR",BaseClientes[[#This Row],[tipoDeCliente]]="FAMILIA","RETENCAO",BaseClientes[[#This Row],[tipoDeCliente]]="RETENCAO","RETENCAO",BaseClientes[[#This Row],[tipoDeCliente]]="NORMAL","CONSULTORIA",BaseClientes[[#This Row],[tipoDeCliente]]="HIBRIDO","CONSULTORIA")</f>
        <v>CONSULTORIA</v>
      </c>
      <c r="S258" s="68" t="s">
        <v>49</v>
      </c>
      <c r="T258" s="68" t="s">
        <v>50</v>
      </c>
      <c r="U258" s="68" t="s">
        <v>1806</v>
      </c>
      <c r="V258" s="71">
        <v>5581997053310</v>
      </c>
      <c r="W258" s="69">
        <v>44658</v>
      </c>
      <c r="X258" s="69">
        <v>44993</v>
      </c>
      <c r="Y258" s="68" t="s">
        <v>1805</v>
      </c>
      <c r="Z258" s="68" t="s">
        <v>1805</v>
      </c>
      <c r="AA258" s="68" t="s">
        <v>1800</v>
      </c>
      <c r="AB258" s="68"/>
      <c r="AC258" s="68" t="s">
        <v>140</v>
      </c>
      <c r="AD258" s="68"/>
      <c r="AE258" s="68" t="s">
        <v>176</v>
      </c>
      <c r="AF258" s="72">
        <v>1</v>
      </c>
      <c r="AG258" s="68">
        <v>2</v>
      </c>
      <c r="AH258" s="68" t="s">
        <v>54</v>
      </c>
      <c r="AI258" s="68" t="s">
        <v>54</v>
      </c>
      <c r="AJ258" s="68" t="s">
        <v>54</v>
      </c>
      <c r="AK258" s="68" t="str" cm="1">
        <f t="array" ref="AK2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8" s="69" t="s">
        <v>58</v>
      </c>
      <c r="AM258" s="69"/>
    </row>
    <row r="259" spans="1:39" x14ac:dyDescent="0.3">
      <c r="A259" s="68">
        <v>321</v>
      </c>
      <c r="B259" s="68" t="s">
        <v>1950</v>
      </c>
      <c r="C259" s="69">
        <v>36177</v>
      </c>
      <c r="D259" s="68" t="s">
        <v>40</v>
      </c>
      <c r="E259" s="71">
        <v>18042022321</v>
      </c>
      <c r="F259" s="68">
        <v>3672188</v>
      </c>
      <c r="G259" s="68"/>
      <c r="H259" s="68"/>
      <c r="I259" s="68" t="s">
        <v>1952</v>
      </c>
      <c r="J259" s="68" t="s">
        <v>1953</v>
      </c>
      <c r="K259" s="105" t="s">
        <v>1954</v>
      </c>
      <c r="L259" s="68" t="s">
        <v>1955</v>
      </c>
      <c r="M259" s="68" t="s">
        <v>1610</v>
      </c>
      <c r="N259" s="71">
        <v>5583991835653</v>
      </c>
      <c r="O259" s="71" t="s">
        <v>65</v>
      </c>
      <c r="P259" s="71" t="s">
        <v>42</v>
      </c>
      <c r="Q259" s="68" t="s">
        <v>66</v>
      </c>
      <c r="R259" s="68" t="str" cm="1">
        <f t="array" ref="R259">_xlfn.IFS(BaseClientes[[#This Row],[tipoDeCliente]]="ADVISOR","ADVISOR",BaseClientes[[#This Row],[tipoDeCliente]]="FAMILIA","RETENCAO",BaseClientes[[#This Row],[tipoDeCliente]]="RETENCAO","RETENCAO",BaseClientes[[#This Row],[tipoDeCliente]]="NORMAL","CONSULTORIA",BaseClientes[[#This Row],[tipoDeCliente]]="HIBRIDO","CONSULTORIA")</f>
        <v>CONSULTORIA</v>
      </c>
      <c r="S259" s="68" t="s">
        <v>1616</v>
      </c>
      <c r="T259" s="68" t="s">
        <v>196</v>
      </c>
      <c r="U259" s="68" t="s">
        <v>1617</v>
      </c>
      <c r="V259" s="71">
        <v>5583991835653</v>
      </c>
      <c r="W259" s="69">
        <v>44669</v>
      </c>
      <c r="X259" s="69">
        <v>44669</v>
      </c>
      <c r="Y259" s="68" t="s">
        <v>1615</v>
      </c>
      <c r="Z259" s="68" t="s">
        <v>1615</v>
      </c>
      <c r="AA259" s="68" t="s">
        <v>1610</v>
      </c>
      <c r="AB259" s="68" t="s">
        <v>151</v>
      </c>
      <c r="AC259" s="68" t="s">
        <v>140</v>
      </c>
      <c r="AD259" s="68" t="s">
        <v>56</v>
      </c>
      <c r="AE259" s="68" t="s">
        <v>176</v>
      </c>
      <c r="AF259" s="72">
        <v>1</v>
      </c>
      <c r="AG259" s="68">
        <v>1</v>
      </c>
      <c r="AH259" s="68" t="s">
        <v>54</v>
      </c>
      <c r="AI259" s="68" t="s">
        <v>56</v>
      </c>
      <c r="AJ259" s="68" t="s">
        <v>54</v>
      </c>
      <c r="AK259" s="68" t="str" cm="1">
        <f t="array" ref="AK2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59" s="69" t="s">
        <v>58</v>
      </c>
      <c r="AM259" s="69"/>
    </row>
    <row r="260" spans="1:39" x14ac:dyDescent="0.3">
      <c r="A260" s="68">
        <v>239</v>
      </c>
      <c r="B260" s="68" t="s">
        <v>1571</v>
      </c>
      <c r="C260" s="69">
        <v>42129</v>
      </c>
      <c r="D260" s="68" t="s">
        <v>84</v>
      </c>
      <c r="E260" s="71">
        <v>20042022239</v>
      </c>
      <c r="F260" s="68">
        <v>2588518</v>
      </c>
      <c r="G260" s="68"/>
      <c r="H260" s="68"/>
      <c r="I260" s="68" t="s">
        <v>8083</v>
      </c>
      <c r="J260" s="68" t="s">
        <v>1574</v>
      </c>
      <c r="K260" s="70" t="s">
        <v>1575</v>
      </c>
      <c r="L260" s="68" t="s">
        <v>4225</v>
      </c>
      <c r="M260" s="68" t="s">
        <v>1571</v>
      </c>
      <c r="N260" s="71">
        <v>5511985084056</v>
      </c>
      <c r="O260" s="71" t="s">
        <v>106</v>
      </c>
      <c r="P260" s="71" t="s">
        <v>42</v>
      </c>
      <c r="Q260" s="68" t="s">
        <v>66</v>
      </c>
      <c r="R260" s="68" t="str" cm="1">
        <f t="array" ref="R260">_xlfn.IFS(BaseClientes[[#This Row],[tipoDeCliente]]="ADVISOR","ADVISOR",BaseClientes[[#This Row],[tipoDeCliente]]="FAMILIA","RETENCAO",BaseClientes[[#This Row],[tipoDeCliente]]="RETENCAO","RETENCAO",BaseClientes[[#This Row],[tipoDeCliente]]="NORMAL","CONSULTORIA",BaseClientes[[#This Row],[tipoDeCliente]]="HIBRIDO","CONSULTORIA")</f>
        <v>CONSULTORIA</v>
      </c>
      <c r="S260" s="68" t="s">
        <v>2799</v>
      </c>
      <c r="T260" s="68" t="s">
        <v>185</v>
      </c>
      <c r="U260" s="68" t="s">
        <v>1577</v>
      </c>
      <c r="V260" s="71">
        <v>5511985084056</v>
      </c>
      <c r="W260" s="69">
        <v>44671</v>
      </c>
      <c r="X260" s="69">
        <v>44671</v>
      </c>
      <c r="Y260" s="68" t="s">
        <v>1576</v>
      </c>
      <c r="Z260" s="68" t="s">
        <v>1576</v>
      </c>
      <c r="AA260" s="68" t="s">
        <v>1571</v>
      </c>
      <c r="AB260" s="68" t="s">
        <v>89</v>
      </c>
      <c r="AC260" s="68" t="s">
        <v>53</v>
      </c>
      <c r="AD260" s="68" t="s">
        <v>56</v>
      </c>
      <c r="AE260" s="68" t="s">
        <v>176</v>
      </c>
      <c r="AF260" s="72">
        <v>1</v>
      </c>
      <c r="AG260" s="68">
        <v>2</v>
      </c>
      <c r="AH260" s="68" t="s">
        <v>54</v>
      </c>
      <c r="AI260" s="68" t="s">
        <v>56</v>
      </c>
      <c r="AJ260" s="68" t="s">
        <v>54</v>
      </c>
      <c r="AK260" s="68" t="str" cm="1">
        <f t="array" ref="AK2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0" s="69" t="s">
        <v>58</v>
      </c>
      <c r="AM260" s="69"/>
    </row>
    <row r="261" spans="1:39" x14ac:dyDescent="0.3">
      <c r="A261" s="68">
        <v>289</v>
      </c>
      <c r="B261" s="68" t="s">
        <v>1807</v>
      </c>
      <c r="C261" s="69">
        <v>29170</v>
      </c>
      <c r="D261" s="68" t="s">
        <v>40</v>
      </c>
      <c r="E261" s="71">
        <v>20042022289</v>
      </c>
      <c r="F261" s="68">
        <v>4678405</v>
      </c>
      <c r="G261" s="68"/>
      <c r="H261" s="68"/>
      <c r="I261" s="68" t="s">
        <v>1809</v>
      </c>
      <c r="J261" s="68" t="s">
        <v>1810</v>
      </c>
      <c r="K261" s="70" t="s">
        <v>1811</v>
      </c>
      <c r="L261" s="68" t="s">
        <v>1812</v>
      </c>
      <c r="M261" s="68" t="s">
        <v>1807</v>
      </c>
      <c r="N261" s="71">
        <v>5511950882787</v>
      </c>
      <c r="O261" s="71" t="s">
        <v>106</v>
      </c>
      <c r="P261" s="71" t="s">
        <v>42</v>
      </c>
      <c r="Q261" s="68" t="s">
        <v>66</v>
      </c>
      <c r="R261" s="68" t="str" cm="1">
        <f t="array" ref="R261">_xlfn.IFS(BaseClientes[[#This Row],[tipoDeCliente]]="ADVISOR","ADVISOR",BaseClientes[[#This Row],[tipoDeCliente]]="FAMILIA","RETENCAO",BaseClientes[[#This Row],[tipoDeCliente]]="RETENCAO","RETENCAO",BaseClientes[[#This Row],[tipoDeCliente]]="NORMAL","CONSULTORIA",BaseClientes[[#This Row],[tipoDeCliente]]="HIBRIDO","CONSULTORIA")</f>
        <v>CONSULTORIA</v>
      </c>
      <c r="S261" s="68" t="s">
        <v>49</v>
      </c>
      <c r="T261" s="68" t="s">
        <v>50</v>
      </c>
      <c r="U261" s="68" t="s">
        <v>1813</v>
      </c>
      <c r="V261" s="71">
        <v>50769740604</v>
      </c>
      <c r="W261" s="69">
        <v>44671</v>
      </c>
      <c r="X261" s="69">
        <v>44671</v>
      </c>
      <c r="Y261" s="68" t="s">
        <v>1812</v>
      </c>
      <c r="Z261" s="68" t="s">
        <v>1812</v>
      </c>
      <c r="AA261" s="68" t="s">
        <v>1807</v>
      </c>
      <c r="AB261" s="68" t="s">
        <v>4060</v>
      </c>
      <c r="AC261" s="68" t="s">
        <v>53</v>
      </c>
      <c r="AD261" s="68" t="s">
        <v>54</v>
      </c>
      <c r="AE261" s="68" t="s">
        <v>176</v>
      </c>
      <c r="AF261" s="72">
        <v>1</v>
      </c>
      <c r="AG261" s="68">
        <v>1</v>
      </c>
      <c r="AH261" s="68" t="s">
        <v>54</v>
      </c>
      <c r="AI261" s="68" t="s">
        <v>56</v>
      </c>
      <c r="AJ261" s="68" t="s">
        <v>54</v>
      </c>
      <c r="AK261" s="68" t="str" cm="1">
        <f t="array" ref="AK2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1" s="69" t="s">
        <v>58</v>
      </c>
      <c r="AM261" s="69"/>
    </row>
    <row r="262" spans="1:39" x14ac:dyDescent="0.3">
      <c r="A262" s="68">
        <v>290</v>
      </c>
      <c r="B262" s="68" t="s">
        <v>1814</v>
      </c>
      <c r="C262" s="69">
        <v>30184</v>
      </c>
      <c r="D262" s="68" t="s">
        <v>1815</v>
      </c>
      <c r="E262" s="71">
        <v>20042022290</v>
      </c>
      <c r="F262" s="68">
        <v>3917244</v>
      </c>
      <c r="G262" s="68"/>
      <c r="H262" s="68"/>
      <c r="I262" s="68" t="s">
        <v>1817</v>
      </c>
      <c r="J262" s="68" t="s">
        <v>1818</v>
      </c>
      <c r="K262" s="70" t="s">
        <v>1819</v>
      </c>
      <c r="L262" s="68" t="s">
        <v>1820</v>
      </c>
      <c r="M262" s="68" t="s">
        <v>1814</v>
      </c>
      <c r="N262" s="71">
        <v>5511952309052</v>
      </c>
      <c r="O262" s="71" t="s">
        <v>106</v>
      </c>
      <c r="P262" s="71" t="s">
        <v>42</v>
      </c>
      <c r="Q262" s="68" t="s">
        <v>66</v>
      </c>
      <c r="R262" s="68" t="str" cm="1">
        <f t="array" ref="R262">_xlfn.IFS(BaseClientes[[#This Row],[tipoDeCliente]]="ADVISOR","ADVISOR",BaseClientes[[#This Row],[tipoDeCliente]]="FAMILIA","RETENCAO",BaseClientes[[#This Row],[tipoDeCliente]]="RETENCAO","RETENCAO",BaseClientes[[#This Row],[tipoDeCliente]]="NORMAL","CONSULTORIA",BaseClientes[[#This Row],[tipoDeCliente]]="HIBRIDO","CONSULTORIA")</f>
        <v>CONSULTORIA</v>
      </c>
      <c r="S262" s="68" t="s">
        <v>49</v>
      </c>
      <c r="T262" s="68" t="s">
        <v>185</v>
      </c>
      <c r="U262" s="68" t="s">
        <v>1821</v>
      </c>
      <c r="V262" s="71">
        <v>5511952309052</v>
      </c>
      <c r="W262" s="69">
        <v>44671</v>
      </c>
      <c r="X262" s="69">
        <v>44671</v>
      </c>
      <c r="Y262" s="68" t="s">
        <v>1820</v>
      </c>
      <c r="Z262" s="68" t="s">
        <v>1820</v>
      </c>
      <c r="AA262" s="68" t="s">
        <v>1814</v>
      </c>
      <c r="AB262" s="68" t="s">
        <v>3902</v>
      </c>
      <c r="AC262" s="68" t="s">
        <v>53</v>
      </c>
      <c r="AD262" s="68" t="s">
        <v>54</v>
      </c>
      <c r="AE262" s="68" t="s">
        <v>176</v>
      </c>
      <c r="AF262" s="72">
        <v>1</v>
      </c>
      <c r="AG262" s="68">
        <v>1</v>
      </c>
      <c r="AH262" s="68" t="s">
        <v>54</v>
      </c>
      <c r="AI262" s="68" t="s">
        <v>56</v>
      </c>
      <c r="AJ262" s="68" t="s">
        <v>54</v>
      </c>
      <c r="AK262" s="68" t="str" cm="1">
        <f t="array" ref="AK2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2" s="69" t="s">
        <v>58</v>
      </c>
      <c r="AM262" s="69"/>
    </row>
    <row r="263" spans="1:39" x14ac:dyDescent="0.3">
      <c r="A263" s="68">
        <v>296</v>
      </c>
      <c r="B263" s="68" t="s">
        <v>1833</v>
      </c>
      <c r="C263" s="69">
        <v>29322</v>
      </c>
      <c r="D263" s="68" t="s">
        <v>72</v>
      </c>
      <c r="E263" s="71">
        <v>20042022296</v>
      </c>
      <c r="F263" s="68">
        <v>2191526</v>
      </c>
      <c r="G263" s="68"/>
      <c r="H263" s="68"/>
      <c r="I263" s="148" t="s">
        <v>4227</v>
      </c>
      <c r="J263" s="68" t="s">
        <v>1835</v>
      </c>
      <c r="K263" s="70" t="s">
        <v>1836</v>
      </c>
      <c r="L263" s="68" t="s">
        <v>1837</v>
      </c>
      <c r="M263" s="68" t="s">
        <v>1833</v>
      </c>
      <c r="N263" s="71">
        <v>5581992926119</v>
      </c>
      <c r="O263" s="71" t="s">
        <v>65</v>
      </c>
      <c r="P263" s="71" t="s">
        <v>42</v>
      </c>
      <c r="Q263" s="68" t="s">
        <v>1073</v>
      </c>
      <c r="R263" s="68" t="str" cm="1">
        <f t="array" ref="R263">_xlfn.IFS(BaseClientes[[#This Row],[tipoDeCliente]]="ADVISOR","ADVISOR",BaseClientes[[#This Row],[tipoDeCliente]]="FAMILIA","RETENCAO",BaseClientes[[#This Row],[tipoDeCliente]]="RETENCAO","RETENCAO",BaseClientes[[#This Row],[tipoDeCliente]]="NORMAL","CONSULTORIA",BaseClientes[[#This Row],[tipoDeCliente]]="HIBRIDO","CONSULTORIA")</f>
        <v>CONSULTORIA</v>
      </c>
      <c r="S263" s="68" t="s">
        <v>49</v>
      </c>
      <c r="T263" s="68" t="s">
        <v>50</v>
      </c>
      <c r="U263" s="68" t="s">
        <v>1214</v>
      </c>
      <c r="V263" s="71">
        <v>5581992926119</v>
      </c>
      <c r="W263" s="69">
        <v>44671</v>
      </c>
      <c r="X263" s="69">
        <v>44671</v>
      </c>
      <c r="Y263" s="68" t="s">
        <v>1837</v>
      </c>
      <c r="Z263" s="68" t="s">
        <v>1837</v>
      </c>
      <c r="AA263" s="68" t="s">
        <v>1833</v>
      </c>
      <c r="AB263" s="68" t="s">
        <v>3905</v>
      </c>
      <c r="AC263" s="68" t="s">
        <v>140</v>
      </c>
      <c r="AD263" s="68" t="s">
        <v>56</v>
      </c>
      <c r="AE263" s="68" t="s">
        <v>383</v>
      </c>
      <c r="AF263" s="72">
        <v>0</v>
      </c>
      <c r="AG263" s="68" t="s">
        <v>187</v>
      </c>
      <c r="AH263" s="68" t="s">
        <v>56</v>
      </c>
      <c r="AI263" s="68" t="s">
        <v>56</v>
      </c>
      <c r="AJ263" s="68" t="s">
        <v>56</v>
      </c>
      <c r="AK263" s="68" t="str" cm="1">
        <f t="array" ref="AK2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3" s="69" t="s">
        <v>58</v>
      </c>
      <c r="AM263" s="69"/>
    </row>
    <row r="264" spans="1:39" hidden="1" x14ac:dyDescent="0.3">
      <c r="A264" s="68">
        <v>365</v>
      </c>
      <c r="B264" s="68" t="s">
        <v>2136</v>
      </c>
      <c r="C264" s="69">
        <v>35891</v>
      </c>
      <c r="D264" s="68" t="s">
        <v>40</v>
      </c>
      <c r="E264" s="71">
        <v>25042022365</v>
      </c>
      <c r="F264" s="68"/>
      <c r="G264" s="68"/>
      <c r="H264" s="68"/>
      <c r="I264" s="68"/>
      <c r="J264" s="68">
        <v>16949679726</v>
      </c>
      <c r="K264" s="70" t="s">
        <v>2138</v>
      </c>
      <c r="L264" s="68" t="s">
        <v>2139</v>
      </c>
      <c r="M264" s="68" t="s">
        <v>2136</v>
      </c>
      <c r="N264" s="71">
        <v>5524998456984</v>
      </c>
      <c r="O264" s="71" t="s">
        <v>42</v>
      </c>
      <c r="P264" s="71" t="s">
        <v>42</v>
      </c>
      <c r="Q264" s="68" t="s">
        <v>2104</v>
      </c>
      <c r="R264" s="68" t="str" cm="1">
        <f t="array" ref="R264">_xlfn.IFS(BaseClientes[[#This Row],[tipoDeCliente]]="ADVISOR","ADVISOR",BaseClientes[[#This Row],[tipoDeCliente]]="FAMILIA","RETENCAO",BaseClientes[[#This Row],[tipoDeCliente]]="RETENCAO","RETENCAO",BaseClientes[[#This Row],[tipoDeCliente]]="NORMAL","CONSULTORIA",BaseClientes[[#This Row],[tipoDeCliente]]="HIBRIDO","CONSULTORIA")</f>
        <v>RETENCAO</v>
      </c>
      <c r="S264" s="68" t="s">
        <v>2140</v>
      </c>
      <c r="T264" s="68" t="s">
        <v>434</v>
      </c>
      <c r="U264" s="68" t="s">
        <v>2141</v>
      </c>
      <c r="V264" s="71">
        <v>5524998456984</v>
      </c>
      <c r="W264" s="69">
        <v>44676</v>
      </c>
      <c r="X264" s="69">
        <v>44676</v>
      </c>
      <c r="Y264" s="68" t="s">
        <v>2139</v>
      </c>
      <c r="Z264" s="68" t="s">
        <v>2139</v>
      </c>
      <c r="AA264" s="68" t="s">
        <v>2142</v>
      </c>
      <c r="AB264" s="68" t="s">
        <v>769</v>
      </c>
      <c r="AC264" s="68"/>
      <c r="AD264" s="68"/>
      <c r="AE264" s="68" t="s">
        <v>2104</v>
      </c>
      <c r="AF264" s="72">
        <v>1</v>
      </c>
      <c r="AG264" s="68"/>
      <c r="AH264" s="68" t="s">
        <v>56</v>
      </c>
      <c r="AI264" s="68" t="s">
        <v>56</v>
      </c>
      <c r="AJ264" s="68" t="s">
        <v>56</v>
      </c>
      <c r="AK264" s="68" t="str" cm="1">
        <f t="array" ref="AK2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4" s="69" t="s">
        <v>69</v>
      </c>
      <c r="AM264" s="69">
        <v>44886</v>
      </c>
    </row>
    <row r="265" spans="1:39" x14ac:dyDescent="0.3">
      <c r="A265" s="68">
        <v>413</v>
      </c>
      <c r="B265" s="68" t="s">
        <v>2426</v>
      </c>
      <c r="C265" s="69">
        <v>26673</v>
      </c>
      <c r="D265" s="68" t="s">
        <v>40</v>
      </c>
      <c r="E265" s="71">
        <v>29042022413</v>
      </c>
      <c r="F265" s="68">
        <v>52385</v>
      </c>
      <c r="G265" s="68"/>
      <c r="H265" s="68"/>
      <c r="I265" s="68" t="s">
        <v>2428</v>
      </c>
      <c r="J265" s="68" t="s">
        <v>2429</v>
      </c>
      <c r="K265" s="70" t="s">
        <v>2430</v>
      </c>
      <c r="L265" s="68" t="s">
        <v>2431</v>
      </c>
      <c r="M265" s="68" t="s">
        <v>2426</v>
      </c>
      <c r="N265" s="71">
        <v>556282665432</v>
      </c>
      <c r="O265" s="71" t="s">
        <v>42</v>
      </c>
      <c r="P265" s="71" t="s">
        <v>42</v>
      </c>
      <c r="Q265" s="68" t="s">
        <v>66</v>
      </c>
      <c r="R265" s="68" t="str" cm="1">
        <f t="array" ref="R265">_xlfn.IFS(BaseClientes[[#This Row],[tipoDeCliente]]="ADVISOR","ADVISOR",BaseClientes[[#This Row],[tipoDeCliente]]="FAMILIA","RETENCAO",BaseClientes[[#This Row],[tipoDeCliente]]="RETENCAO","RETENCAO",BaseClientes[[#This Row],[tipoDeCliente]]="NORMAL","CONSULTORIA",BaseClientes[[#This Row],[tipoDeCliente]]="HIBRIDO","CONSULTORIA")</f>
        <v>RETENCAO</v>
      </c>
      <c r="S265" s="68" t="s">
        <v>2459</v>
      </c>
      <c r="T265" s="68" t="s">
        <v>605</v>
      </c>
      <c r="U265" s="68" t="s">
        <v>2432</v>
      </c>
      <c r="V265" s="71">
        <v>556282665432</v>
      </c>
      <c r="W265" s="69">
        <v>44680</v>
      </c>
      <c r="X265" s="69">
        <v>44680</v>
      </c>
      <c r="Y265" s="68" t="s">
        <v>2431</v>
      </c>
      <c r="Z265" s="68" t="s">
        <v>2431</v>
      </c>
      <c r="AA265" s="68" t="s">
        <v>2426</v>
      </c>
      <c r="AB265" s="68" t="s">
        <v>3893</v>
      </c>
      <c r="AC265" s="68" t="s">
        <v>53</v>
      </c>
      <c r="AD265" s="68" t="s">
        <v>54</v>
      </c>
      <c r="AE265" s="68" t="s">
        <v>176</v>
      </c>
      <c r="AF265" s="72">
        <v>1</v>
      </c>
      <c r="AG265" s="68">
        <v>2</v>
      </c>
      <c r="AH265" s="68" t="s">
        <v>54</v>
      </c>
      <c r="AI265" s="68" t="s">
        <v>54</v>
      </c>
      <c r="AJ265" s="68" t="s">
        <v>54</v>
      </c>
      <c r="AK265" s="68" t="str" cm="1">
        <f t="array" ref="AK2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5" s="69" t="s">
        <v>58</v>
      </c>
      <c r="AM265" s="69"/>
    </row>
    <row r="266" spans="1:39" x14ac:dyDescent="0.3">
      <c r="A266" s="68">
        <v>292</v>
      </c>
      <c r="B266" s="68" t="s">
        <v>1823</v>
      </c>
      <c r="C266" s="69">
        <v>35929</v>
      </c>
      <c r="D266" s="68" t="s">
        <v>72</v>
      </c>
      <c r="E266" s="71">
        <v>2052022292</v>
      </c>
      <c r="F266" s="68">
        <v>6305266</v>
      </c>
      <c r="G266" s="68"/>
      <c r="H266" s="68"/>
      <c r="I266" s="68" t="s">
        <v>7531</v>
      </c>
      <c r="J266" s="68" t="s">
        <v>1825</v>
      </c>
      <c r="K266" s="70" t="s">
        <v>1826</v>
      </c>
      <c r="L266" s="68" t="s">
        <v>1827</v>
      </c>
      <c r="M266" s="68" t="s">
        <v>1823</v>
      </c>
      <c r="N266" s="71">
        <v>5581999145198</v>
      </c>
      <c r="O266" s="71" t="s">
        <v>65</v>
      </c>
      <c r="P266" s="71" t="s">
        <v>42</v>
      </c>
      <c r="Q266" s="68" t="s">
        <v>1513</v>
      </c>
      <c r="R266" s="68" t="str" cm="1">
        <f t="array" ref="R266">_xlfn.IFS(BaseClientes[[#This Row],[tipoDeCliente]]="ADVISOR","ADVISOR",BaseClientes[[#This Row],[tipoDeCliente]]="FAMILIA","RETENCAO",BaseClientes[[#This Row],[tipoDeCliente]]="RETENCAO","RETENCAO",BaseClientes[[#This Row],[tipoDeCliente]]="NORMAL","CONSULTORIA",BaseClientes[[#This Row],[tipoDeCliente]]="HIBRIDO","CONSULTORIA")</f>
        <v>RETENCAO</v>
      </c>
      <c r="S266" s="68" t="s">
        <v>49</v>
      </c>
      <c r="T266" s="68" t="s">
        <v>1828</v>
      </c>
      <c r="U266" s="68" t="s">
        <v>1790</v>
      </c>
      <c r="V266" s="71">
        <v>5581999145198</v>
      </c>
      <c r="W266" s="69">
        <v>44683</v>
      </c>
      <c r="X266" s="69">
        <v>44683</v>
      </c>
      <c r="Y266" s="68" t="s">
        <v>1829</v>
      </c>
      <c r="Z266" s="68" t="s">
        <v>1829</v>
      </c>
      <c r="AA266" s="68" t="s">
        <v>1823</v>
      </c>
      <c r="AB266" s="68" t="s">
        <v>3902</v>
      </c>
      <c r="AC266" s="68" t="s">
        <v>140</v>
      </c>
      <c r="AD266" s="68" t="s">
        <v>1830</v>
      </c>
      <c r="AE266" s="68" t="s">
        <v>68</v>
      </c>
      <c r="AF266" s="72">
        <v>0</v>
      </c>
      <c r="AG266" s="68" t="s">
        <v>42</v>
      </c>
      <c r="AH266" s="68" t="s">
        <v>56</v>
      </c>
      <c r="AI266" s="68" t="s">
        <v>56</v>
      </c>
      <c r="AJ266" s="68" t="s">
        <v>56</v>
      </c>
      <c r="AK266" s="68" t="str" cm="1">
        <f t="array" ref="AK2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6" s="69" t="s">
        <v>58</v>
      </c>
      <c r="AM266" s="69"/>
    </row>
    <row r="267" spans="1:39" x14ac:dyDescent="0.3">
      <c r="A267" s="68">
        <v>316</v>
      </c>
      <c r="B267" s="68" t="s">
        <v>1935</v>
      </c>
      <c r="C267" s="69">
        <v>37426</v>
      </c>
      <c r="D267" s="68" t="s">
        <v>72</v>
      </c>
      <c r="E267" s="71">
        <v>2052022316</v>
      </c>
      <c r="F267" s="68">
        <v>7901917</v>
      </c>
      <c r="G267" s="68"/>
      <c r="H267" s="68"/>
      <c r="I267" s="68"/>
      <c r="J267" s="68" t="s">
        <v>1937</v>
      </c>
      <c r="K267" s="70" t="s">
        <v>1938</v>
      </c>
      <c r="L267" s="68" t="s">
        <v>1939</v>
      </c>
      <c r="M267" s="68" t="s">
        <v>1935</v>
      </c>
      <c r="N267" s="71">
        <v>5581992676678</v>
      </c>
      <c r="O267" s="71" t="s">
        <v>65</v>
      </c>
      <c r="P267" s="71" t="s">
        <v>42</v>
      </c>
      <c r="Q267" s="68" t="s">
        <v>1723</v>
      </c>
      <c r="R267" s="68" t="str" cm="1">
        <f t="array" ref="R267">_xlfn.IFS(BaseClientes[[#This Row],[tipoDeCliente]]="ADVISOR","ADVISOR",BaseClientes[[#This Row],[tipoDeCliente]]="FAMILIA","RETENCAO",BaseClientes[[#This Row],[tipoDeCliente]]="RETENCAO","RETENCAO",BaseClientes[[#This Row],[tipoDeCliente]]="NORMAL","CONSULTORIA",BaseClientes[[#This Row],[tipoDeCliente]]="HIBRIDO","CONSULTORIA")</f>
        <v>RETENCAO</v>
      </c>
      <c r="S267" s="68" t="s">
        <v>49</v>
      </c>
      <c r="T267" s="68" t="s">
        <v>50</v>
      </c>
      <c r="U267" s="68" t="s">
        <v>1940</v>
      </c>
      <c r="V267" s="71">
        <v>5581992676678</v>
      </c>
      <c r="W267" s="69">
        <v>44683</v>
      </c>
      <c r="X267" s="69">
        <v>44683</v>
      </c>
      <c r="Y267" s="68" t="s">
        <v>1939</v>
      </c>
      <c r="Z267" s="68" t="s">
        <v>1939</v>
      </c>
      <c r="AA267" s="68" t="s">
        <v>1935</v>
      </c>
      <c r="AB267" s="68" t="s">
        <v>1941</v>
      </c>
      <c r="AC267" s="68" t="s">
        <v>140</v>
      </c>
      <c r="AD267" s="68" t="s">
        <v>54</v>
      </c>
      <c r="AE267" s="68" t="s">
        <v>55</v>
      </c>
      <c r="AF267" s="72">
        <v>1</v>
      </c>
      <c r="AG267" s="68"/>
      <c r="AH267" s="68" t="s">
        <v>56</v>
      </c>
      <c r="AI267" s="68" t="s">
        <v>56</v>
      </c>
      <c r="AJ267" s="68" t="s">
        <v>56</v>
      </c>
      <c r="AK267" s="68" t="str" cm="1">
        <f t="array" ref="AK2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7" s="69" t="s">
        <v>58</v>
      </c>
      <c r="AM267" s="69" t="s">
        <v>8067</v>
      </c>
    </row>
    <row r="268" spans="1:39" x14ac:dyDescent="0.3">
      <c r="A268" s="68">
        <v>236</v>
      </c>
      <c r="B268" s="68" t="s">
        <v>1557</v>
      </c>
      <c r="C268" s="69">
        <v>35751</v>
      </c>
      <c r="D268" s="68" t="s">
        <v>72</v>
      </c>
      <c r="E268" s="71">
        <v>4052022236</v>
      </c>
      <c r="F268" s="68">
        <v>4107927</v>
      </c>
      <c r="G268" s="68"/>
      <c r="H268" s="68"/>
      <c r="I268" s="148" t="s">
        <v>7536</v>
      </c>
      <c r="J268" s="68" t="s">
        <v>1559</v>
      </c>
      <c r="K268" s="70" t="s">
        <v>1560</v>
      </c>
      <c r="L268" s="68" t="s">
        <v>1561</v>
      </c>
      <c r="M268" s="68" t="s">
        <v>1557</v>
      </c>
      <c r="N268" s="71">
        <v>5581998474571</v>
      </c>
      <c r="O268" s="71" t="s">
        <v>65</v>
      </c>
      <c r="P268" s="71" t="s">
        <v>42</v>
      </c>
      <c r="Q268" s="68" t="s">
        <v>1513</v>
      </c>
      <c r="R268" s="68" t="str" cm="1">
        <f t="array" ref="R268">_xlfn.IFS(BaseClientes[[#This Row],[tipoDeCliente]]="ADVISOR","ADVISOR",BaseClientes[[#This Row],[tipoDeCliente]]="FAMILIA","RETENCAO",BaseClientes[[#This Row],[tipoDeCliente]]="RETENCAO","RETENCAO",BaseClientes[[#This Row],[tipoDeCliente]]="NORMAL","CONSULTORIA",BaseClientes[[#This Row],[tipoDeCliente]]="HIBRIDO","CONSULTORIA")</f>
        <v>CONSULTORIA</v>
      </c>
      <c r="S268" s="68" t="s">
        <v>49</v>
      </c>
      <c r="T268" s="68" t="s">
        <v>50</v>
      </c>
      <c r="U268" s="68" t="s">
        <v>1562</v>
      </c>
      <c r="V268" s="71">
        <v>5581998474571</v>
      </c>
      <c r="W268" s="69">
        <v>44685</v>
      </c>
      <c r="X268" s="69">
        <v>44685</v>
      </c>
      <c r="Y268" s="68" t="s">
        <v>1561</v>
      </c>
      <c r="Z268" s="68" t="s">
        <v>1561</v>
      </c>
      <c r="AA268" s="68" t="s">
        <v>1557</v>
      </c>
      <c r="AB268" s="68" t="s">
        <v>3893</v>
      </c>
      <c r="AC268" s="68" t="s">
        <v>140</v>
      </c>
      <c r="AD268" s="68" t="s">
        <v>54</v>
      </c>
      <c r="AE268" s="68" t="s">
        <v>68</v>
      </c>
      <c r="AF268" s="72">
        <v>0</v>
      </c>
      <c r="AG268" s="68" t="s">
        <v>42</v>
      </c>
      <c r="AH268" s="68" t="s">
        <v>56</v>
      </c>
      <c r="AI268" s="68" t="s">
        <v>56</v>
      </c>
      <c r="AJ268" s="68" t="s">
        <v>56</v>
      </c>
      <c r="AK268" s="68" t="str" cm="1">
        <f t="array" ref="AK2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8" s="69" t="s">
        <v>58</v>
      </c>
      <c r="AM268" s="69"/>
    </row>
    <row r="269" spans="1:39" hidden="1" x14ac:dyDescent="0.3">
      <c r="A269" s="68">
        <v>366</v>
      </c>
      <c r="B269" s="68" t="s">
        <v>2143</v>
      </c>
      <c r="C269" s="69">
        <v>29197</v>
      </c>
      <c r="D269" s="68" t="s">
        <v>72</v>
      </c>
      <c r="E269" s="71">
        <v>4052022366</v>
      </c>
      <c r="F269" s="68">
        <v>4679904</v>
      </c>
      <c r="G269" s="68"/>
      <c r="H269" s="68"/>
      <c r="I269" s="68"/>
      <c r="J269" s="68">
        <v>2383291439</v>
      </c>
      <c r="K269" s="70" t="s">
        <v>2145</v>
      </c>
      <c r="L269" s="68" t="s">
        <v>2146</v>
      </c>
      <c r="M269" s="68" t="s">
        <v>2143</v>
      </c>
      <c r="N269" s="71">
        <v>5581982081208</v>
      </c>
      <c r="O269" s="71" t="s">
        <v>42</v>
      </c>
      <c r="P269" s="71" t="s">
        <v>42</v>
      </c>
      <c r="Q269" s="68" t="s">
        <v>2104</v>
      </c>
      <c r="R269" s="68" t="str" cm="1">
        <f t="array" ref="R269">_xlfn.IFS(BaseClientes[[#This Row],[tipoDeCliente]]="ADVISOR","ADVISOR",BaseClientes[[#This Row],[tipoDeCliente]]="FAMILIA","RETENCAO",BaseClientes[[#This Row],[tipoDeCliente]]="RETENCAO","RETENCAO",BaseClientes[[#This Row],[tipoDeCliente]]="NORMAL","CONSULTORIA",BaseClientes[[#This Row],[tipoDeCliente]]="HIBRIDO","CONSULTORIA")</f>
        <v>CONSULTORIA</v>
      </c>
      <c r="S269" s="68" t="s">
        <v>49</v>
      </c>
      <c r="T269" s="68" t="s">
        <v>50</v>
      </c>
      <c r="U269" s="68" t="s">
        <v>2147</v>
      </c>
      <c r="V269" s="71">
        <v>5581982081208</v>
      </c>
      <c r="W269" s="69">
        <v>44685</v>
      </c>
      <c r="X269" s="69">
        <v>44685</v>
      </c>
      <c r="Y269" s="68" t="s">
        <v>2146</v>
      </c>
      <c r="Z269" s="68" t="s">
        <v>2146</v>
      </c>
      <c r="AA269" s="68" t="s">
        <v>2143</v>
      </c>
      <c r="AB269" s="68" t="s">
        <v>3902</v>
      </c>
      <c r="AC269" s="68"/>
      <c r="AD269" s="68"/>
      <c r="AE269" s="68" t="s">
        <v>2104</v>
      </c>
      <c r="AF269" s="72">
        <v>1</v>
      </c>
      <c r="AG269" s="68"/>
      <c r="AH269" s="68" t="s">
        <v>56</v>
      </c>
      <c r="AI269" s="68" t="s">
        <v>56</v>
      </c>
      <c r="AJ269" s="68" t="s">
        <v>56</v>
      </c>
      <c r="AK269" s="68" t="str" cm="1">
        <f t="array" ref="AK2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69" s="69" t="s">
        <v>69</v>
      </c>
      <c r="AM269" s="69">
        <v>45049</v>
      </c>
    </row>
    <row r="270" spans="1:39" hidden="1" x14ac:dyDescent="0.3">
      <c r="A270" s="68">
        <v>373</v>
      </c>
      <c r="B270" s="68" t="s">
        <v>2184</v>
      </c>
      <c r="C270" s="69">
        <v>27714</v>
      </c>
      <c r="D270" s="68" t="s">
        <v>72</v>
      </c>
      <c r="E270" s="71">
        <v>4052022373</v>
      </c>
      <c r="F270" s="68">
        <v>8478389</v>
      </c>
      <c r="G270" s="68"/>
      <c r="H270" s="68"/>
      <c r="I270" s="68"/>
      <c r="J270" s="68">
        <v>88742733472</v>
      </c>
      <c r="K270" s="70" t="s">
        <v>2187</v>
      </c>
      <c r="L270" s="68" t="s">
        <v>2188</v>
      </c>
      <c r="M270" s="68" t="s">
        <v>2184</v>
      </c>
      <c r="N270" s="71">
        <v>5581999733091</v>
      </c>
      <c r="O270" s="71" t="s">
        <v>65</v>
      </c>
      <c r="P270" s="71" t="s">
        <v>42</v>
      </c>
      <c r="Q270" s="68" t="s">
        <v>2104</v>
      </c>
      <c r="R270" s="68" t="str" cm="1">
        <f t="array" ref="R270">_xlfn.IFS(BaseClientes[[#This Row],[tipoDeCliente]]="ADVISOR","ADVISOR",BaseClientes[[#This Row],[tipoDeCliente]]="FAMILIA","RETENCAO",BaseClientes[[#This Row],[tipoDeCliente]]="RETENCAO","RETENCAO",BaseClientes[[#This Row],[tipoDeCliente]]="NORMAL","CONSULTORIA",BaseClientes[[#This Row],[tipoDeCliente]]="HIBRIDO","CONSULTORIA")</f>
        <v>RETENCAO</v>
      </c>
      <c r="S270" s="68" t="s">
        <v>49</v>
      </c>
      <c r="T270" s="68" t="s">
        <v>50</v>
      </c>
      <c r="U270" s="68" t="s">
        <v>2189</v>
      </c>
      <c r="V270" s="71">
        <v>5581999733091</v>
      </c>
      <c r="W270" s="69">
        <v>44685</v>
      </c>
      <c r="X270" s="69">
        <v>44685</v>
      </c>
      <c r="Y270" s="68" t="s">
        <v>2188</v>
      </c>
      <c r="Z270" s="68" t="s">
        <v>2188</v>
      </c>
      <c r="AA270" s="68" t="s">
        <v>2190</v>
      </c>
      <c r="AB270" s="68" t="s">
        <v>3894</v>
      </c>
      <c r="AC270" s="68"/>
      <c r="AD270" s="68"/>
      <c r="AE270" s="68" t="s">
        <v>2104</v>
      </c>
      <c r="AF270" s="72">
        <v>1</v>
      </c>
      <c r="AG270" s="68"/>
      <c r="AH270" s="68" t="s">
        <v>56</v>
      </c>
      <c r="AI270" s="68" t="s">
        <v>56</v>
      </c>
      <c r="AJ270" s="68" t="s">
        <v>56</v>
      </c>
      <c r="AK270" s="68" t="str" cm="1">
        <f t="array" ref="AK2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0" s="69" t="s">
        <v>69</v>
      </c>
      <c r="AM270" s="69">
        <v>45197</v>
      </c>
    </row>
    <row r="271" spans="1:39" hidden="1" x14ac:dyDescent="0.3">
      <c r="A271" s="68">
        <v>367</v>
      </c>
      <c r="B271" s="68" t="s">
        <v>2148</v>
      </c>
      <c r="C271" s="69">
        <v>33636</v>
      </c>
      <c r="D271" s="68" t="s">
        <v>40</v>
      </c>
      <c r="E271" s="71">
        <v>5052022367</v>
      </c>
      <c r="F271" s="68"/>
      <c r="G271" s="68"/>
      <c r="H271" s="68"/>
      <c r="I271" s="68"/>
      <c r="J271" s="68">
        <v>5073886402</v>
      </c>
      <c r="K271" s="70" t="s">
        <v>2150</v>
      </c>
      <c r="L271" s="68" t="s">
        <v>2151</v>
      </c>
      <c r="M271" s="68" t="s">
        <v>2148</v>
      </c>
      <c r="N271" s="71">
        <v>5581991337581</v>
      </c>
      <c r="O271" s="71" t="s">
        <v>42</v>
      </c>
      <c r="P271" s="71" t="s">
        <v>65</v>
      </c>
      <c r="Q271" s="68" t="s">
        <v>1749</v>
      </c>
      <c r="R271" s="68" t="str" cm="1">
        <f t="array" ref="R271">_xlfn.IFS(BaseClientes[[#This Row],[tipoDeCliente]]="ADVISOR","ADVISOR",BaseClientes[[#This Row],[tipoDeCliente]]="FAMILIA","RETENCAO",BaseClientes[[#This Row],[tipoDeCliente]]="RETENCAO","RETENCAO",BaseClientes[[#This Row],[tipoDeCliente]]="NORMAL","CONSULTORIA",BaseClientes[[#This Row],[tipoDeCliente]]="HIBRIDO","CONSULTORIA")</f>
        <v>CONSULTORIA</v>
      </c>
      <c r="S271" s="68" t="s">
        <v>49</v>
      </c>
      <c r="T271" s="68" t="s">
        <v>50</v>
      </c>
      <c r="U271" s="68" t="s">
        <v>2152</v>
      </c>
      <c r="V271" s="71">
        <v>5581991337581</v>
      </c>
      <c r="W271" s="69">
        <v>44686</v>
      </c>
      <c r="X271" s="69">
        <v>44686</v>
      </c>
      <c r="Y271" s="68" t="s">
        <v>2151</v>
      </c>
      <c r="Z271" s="68" t="s">
        <v>2151</v>
      </c>
      <c r="AA271" s="68" t="s">
        <v>2148</v>
      </c>
      <c r="AB271" s="68" t="s">
        <v>769</v>
      </c>
      <c r="AC271" s="68"/>
      <c r="AD271" s="68"/>
      <c r="AE271" s="68" t="s">
        <v>2104</v>
      </c>
      <c r="AF271" s="72">
        <v>1</v>
      </c>
      <c r="AG271" s="68"/>
      <c r="AH271" s="68" t="s">
        <v>56</v>
      </c>
      <c r="AI271" s="68" t="s">
        <v>56</v>
      </c>
      <c r="AJ271" s="68" t="s">
        <v>56</v>
      </c>
      <c r="AK271" s="68" t="str" cm="1">
        <f t="array" ref="AK2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1" s="69" t="s">
        <v>69</v>
      </c>
      <c r="AM271" s="69">
        <v>45154</v>
      </c>
    </row>
    <row r="272" spans="1:39" hidden="1" x14ac:dyDescent="0.3">
      <c r="A272" s="68">
        <v>368</v>
      </c>
      <c r="B272" s="68" t="s">
        <v>2153</v>
      </c>
      <c r="C272" s="69">
        <v>18941</v>
      </c>
      <c r="D272" s="68" t="s">
        <v>72</v>
      </c>
      <c r="E272" s="71">
        <v>5052022368</v>
      </c>
      <c r="F272" s="68">
        <v>4841771</v>
      </c>
      <c r="G272" s="68"/>
      <c r="H272" s="68"/>
      <c r="I272" s="68"/>
      <c r="J272" s="68">
        <v>12913812449</v>
      </c>
      <c r="K272" s="70" t="s">
        <v>2155</v>
      </c>
      <c r="L272" s="68" t="s">
        <v>2156</v>
      </c>
      <c r="M272" s="68" t="s">
        <v>2153</v>
      </c>
      <c r="N272" s="71">
        <v>5581982201983</v>
      </c>
      <c r="O272" s="71" t="s">
        <v>42</v>
      </c>
      <c r="P272" s="71" t="s">
        <v>42</v>
      </c>
      <c r="Q272" s="68" t="s">
        <v>2104</v>
      </c>
      <c r="R272" s="68" t="str" cm="1">
        <f t="array" ref="R272">_xlfn.IFS(BaseClientes[[#This Row],[tipoDeCliente]]="ADVISOR","ADVISOR",BaseClientes[[#This Row],[tipoDeCliente]]="FAMILIA","RETENCAO",BaseClientes[[#This Row],[tipoDeCliente]]="RETENCAO","RETENCAO",BaseClientes[[#This Row],[tipoDeCliente]]="NORMAL","CONSULTORIA",BaseClientes[[#This Row],[tipoDeCliente]]="HIBRIDO","CONSULTORIA")</f>
        <v>CONSULTORIA</v>
      </c>
      <c r="S272" s="68" t="s">
        <v>49</v>
      </c>
      <c r="T272" s="68" t="s">
        <v>50</v>
      </c>
      <c r="U272" s="68" t="s">
        <v>2157</v>
      </c>
      <c r="V272" s="71">
        <v>5581982201983</v>
      </c>
      <c r="W272" s="69">
        <v>44686</v>
      </c>
      <c r="X272" s="69">
        <v>44686</v>
      </c>
      <c r="Y272" s="68" t="s">
        <v>2156</v>
      </c>
      <c r="Z272" s="68" t="s">
        <v>2156</v>
      </c>
      <c r="AA272" s="68" t="s">
        <v>2153</v>
      </c>
      <c r="AB272" s="68" t="s">
        <v>3899</v>
      </c>
      <c r="AC272" s="68"/>
      <c r="AD272" s="68"/>
      <c r="AE272" s="68" t="s">
        <v>2104</v>
      </c>
      <c r="AF272" s="72">
        <v>1</v>
      </c>
      <c r="AG272" s="68"/>
      <c r="AH272" s="68" t="s">
        <v>56</v>
      </c>
      <c r="AI272" s="68" t="s">
        <v>56</v>
      </c>
      <c r="AJ272" s="68" t="s">
        <v>56</v>
      </c>
      <c r="AK272" s="68" t="str" cm="1">
        <f t="array" ref="AK2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2" s="69" t="s">
        <v>69</v>
      </c>
      <c r="AM272" s="69">
        <v>45070</v>
      </c>
    </row>
    <row r="273" spans="1:39" hidden="1" x14ac:dyDescent="0.3">
      <c r="A273" s="68">
        <v>369</v>
      </c>
      <c r="B273" s="68" t="s">
        <v>2158</v>
      </c>
      <c r="C273" s="69">
        <v>35627</v>
      </c>
      <c r="D273" s="68" t="s">
        <v>40</v>
      </c>
      <c r="E273" s="71">
        <v>5052022369</v>
      </c>
      <c r="F273" s="68">
        <v>8529063</v>
      </c>
      <c r="G273" s="68">
        <v>3919095</v>
      </c>
      <c r="H273" s="68"/>
      <c r="I273" s="68"/>
      <c r="J273" s="68">
        <v>70292988451</v>
      </c>
      <c r="K273" s="70" t="s">
        <v>2161</v>
      </c>
      <c r="L273" s="68" t="s">
        <v>2162</v>
      </c>
      <c r="M273" s="68" t="s">
        <v>2158</v>
      </c>
      <c r="N273" s="71">
        <v>5581995998936</v>
      </c>
      <c r="O273" s="71" t="s">
        <v>65</v>
      </c>
      <c r="P273" s="71" t="s">
        <v>42</v>
      </c>
      <c r="Q273" s="68" t="s">
        <v>2104</v>
      </c>
      <c r="R273" s="68" t="str" cm="1">
        <f t="array" ref="R273">_xlfn.IFS(BaseClientes[[#This Row],[tipoDeCliente]]="ADVISOR","ADVISOR",BaseClientes[[#This Row],[tipoDeCliente]]="FAMILIA","RETENCAO",BaseClientes[[#This Row],[tipoDeCliente]]="RETENCAO","RETENCAO",BaseClientes[[#This Row],[tipoDeCliente]]="NORMAL","CONSULTORIA",BaseClientes[[#This Row],[tipoDeCliente]]="HIBRIDO","CONSULTORIA")</f>
        <v>CONSULTORIA</v>
      </c>
      <c r="S273" s="68" t="s">
        <v>49</v>
      </c>
      <c r="T273" s="68" t="s">
        <v>50</v>
      </c>
      <c r="U273" s="68" t="s">
        <v>2163</v>
      </c>
      <c r="V273" s="71">
        <v>5581995998936</v>
      </c>
      <c r="W273" s="69">
        <v>44686</v>
      </c>
      <c r="X273" s="69">
        <v>44686</v>
      </c>
      <c r="Y273" s="68" t="s">
        <v>2162</v>
      </c>
      <c r="Z273" s="68" t="s">
        <v>2162</v>
      </c>
      <c r="AA273" s="68" t="s">
        <v>2158</v>
      </c>
      <c r="AB273" s="68" t="s">
        <v>3893</v>
      </c>
      <c r="AC273" s="68"/>
      <c r="AD273" s="68"/>
      <c r="AE273" s="68" t="s">
        <v>2104</v>
      </c>
      <c r="AF273" s="72">
        <v>1</v>
      </c>
      <c r="AG273" s="68"/>
      <c r="AH273" s="68" t="s">
        <v>56</v>
      </c>
      <c r="AI273" s="68" t="s">
        <v>56</v>
      </c>
      <c r="AJ273" s="68" t="s">
        <v>56</v>
      </c>
      <c r="AK273" s="68" t="str" cm="1">
        <f t="array" ref="AK2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3" s="69" t="s">
        <v>69</v>
      </c>
      <c r="AM273" s="69">
        <v>45441</v>
      </c>
    </row>
    <row r="274" spans="1:39" hidden="1" x14ac:dyDescent="0.3">
      <c r="A274" s="68">
        <v>370</v>
      </c>
      <c r="B274" s="68" t="s">
        <v>2164</v>
      </c>
      <c r="C274" s="69">
        <v>31149</v>
      </c>
      <c r="D274" s="68" t="s">
        <v>40</v>
      </c>
      <c r="E274" s="71">
        <v>5052022370</v>
      </c>
      <c r="F274" s="68">
        <v>2327204</v>
      </c>
      <c r="G274" s="68"/>
      <c r="H274" s="68"/>
      <c r="I274" s="68"/>
      <c r="J274" s="68" t="s">
        <v>4231</v>
      </c>
      <c r="K274" s="70" t="s">
        <v>2166</v>
      </c>
      <c r="L274" s="68" t="s">
        <v>2167</v>
      </c>
      <c r="M274" s="68" t="s">
        <v>2164</v>
      </c>
      <c r="N274" s="71">
        <v>554591511542</v>
      </c>
      <c r="O274" s="71" t="s">
        <v>106</v>
      </c>
      <c r="P274" s="71" t="s">
        <v>42</v>
      </c>
      <c r="Q274" s="68" t="s">
        <v>2104</v>
      </c>
      <c r="R274" s="68" t="str" cm="1">
        <f t="array" ref="R274">_xlfn.IFS(BaseClientes[[#This Row],[tipoDeCliente]]="ADVISOR","ADVISOR",BaseClientes[[#This Row],[tipoDeCliente]]="FAMILIA","RETENCAO",BaseClientes[[#This Row],[tipoDeCliente]]="RETENCAO","RETENCAO",BaseClientes[[#This Row],[tipoDeCliente]]="NORMAL","CONSULTORIA",BaseClientes[[#This Row],[tipoDeCliente]]="HIBRIDO","CONSULTORIA")</f>
        <v>CONSULTORIA</v>
      </c>
      <c r="S274" s="68" t="s">
        <v>2168</v>
      </c>
      <c r="T274" s="68" t="s">
        <v>2065</v>
      </c>
      <c r="U274" s="68" t="s">
        <v>2169</v>
      </c>
      <c r="V274" s="71">
        <v>554591511542</v>
      </c>
      <c r="W274" s="69">
        <v>44686</v>
      </c>
      <c r="X274" s="69">
        <v>44686</v>
      </c>
      <c r="Y274" s="68" t="s">
        <v>2167</v>
      </c>
      <c r="Z274" s="68" t="s">
        <v>2167</v>
      </c>
      <c r="AA274" s="68" t="s">
        <v>2164</v>
      </c>
      <c r="AB274" s="68" t="s">
        <v>3950</v>
      </c>
      <c r="AC274" s="68"/>
      <c r="AD274" s="68"/>
      <c r="AE274" s="68" t="s">
        <v>2104</v>
      </c>
      <c r="AF274" s="72">
        <v>1</v>
      </c>
      <c r="AG274" s="68"/>
      <c r="AH274" s="68" t="s">
        <v>56</v>
      </c>
      <c r="AI274" s="68" t="s">
        <v>56</v>
      </c>
      <c r="AJ274" s="68" t="s">
        <v>56</v>
      </c>
      <c r="AK274" s="68" t="str" cm="1">
        <f t="array" ref="AK2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4" s="69" t="s">
        <v>69</v>
      </c>
      <c r="AM274" s="69">
        <v>45180</v>
      </c>
    </row>
    <row r="275" spans="1:39" hidden="1" x14ac:dyDescent="0.3">
      <c r="A275" s="68">
        <v>379</v>
      </c>
      <c r="B275" s="68" t="s">
        <v>2225</v>
      </c>
      <c r="C275" s="69">
        <v>17729</v>
      </c>
      <c r="D275" s="68" t="s">
        <v>72</v>
      </c>
      <c r="E275" s="71">
        <v>5052022379</v>
      </c>
      <c r="F275" s="68">
        <v>3610965</v>
      </c>
      <c r="G275" s="68"/>
      <c r="H275" s="68"/>
      <c r="I275" s="68"/>
      <c r="J275" s="68">
        <v>6230300478</v>
      </c>
      <c r="K275" s="70" t="s">
        <v>2227</v>
      </c>
      <c r="L275" s="68" t="s">
        <v>2228</v>
      </c>
      <c r="M275" s="68" t="s">
        <v>2225</v>
      </c>
      <c r="N275" s="71">
        <v>5581999219111</v>
      </c>
      <c r="O275" s="71" t="s">
        <v>106</v>
      </c>
      <c r="P275" s="71" t="s">
        <v>42</v>
      </c>
      <c r="Q275" s="68" t="s">
        <v>2104</v>
      </c>
      <c r="R275" s="68" t="str" cm="1">
        <f t="array" ref="R275">_xlfn.IFS(BaseClientes[[#This Row],[tipoDeCliente]]="ADVISOR","ADVISOR",BaseClientes[[#This Row],[tipoDeCliente]]="FAMILIA","RETENCAO",BaseClientes[[#This Row],[tipoDeCliente]]="RETENCAO","RETENCAO",BaseClientes[[#This Row],[tipoDeCliente]]="NORMAL","CONSULTORIA",BaseClientes[[#This Row],[tipoDeCliente]]="HIBRIDO","CONSULTORIA")</f>
        <v>CONSULTORIA</v>
      </c>
      <c r="S275" s="68" t="s">
        <v>49</v>
      </c>
      <c r="T275" s="68" t="s">
        <v>50</v>
      </c>
      <c r="U275" s="68" t="s">
        <v>1066</v>
      </c>
      <c r="V275" s="71">
        <v>5581999219111</v>
      </c>
      <c r="W275" s="69">
        <v>44686</v>
      </c>
      <c r="X275" s="69">
        <v>44686</v>
      </c>
      <c r="Y275" s="68" t="s">
        <v>2228</v>
      </c>
      <c r="Z275" s="68" t="s">
        <v>2228</v>
      </c>
      <c r="AA275" s="68" t="s">
        <v>2225</v>
      </c>
      <c r="AB275" s="68" t="s">
        <v>3899</v>
      </c>
      <c r="AC275" s="68"/>
      <c r="AD275" s="68"/>
      <c r="AE275" s="68" t="s">
        <v>2104</v>
      </c>
      <c r="AF275" s="72">
        <v>1</v>
      </c>
      <c r="AG275" s="68"/>
      <c r="AH275" s="68" t="s">
        <v>56</v>
      </c>
      <c r="AI275" s="68" t="s">
        <v>56</v>
      </c>
      <c r="AJ275" s="68" t="s">
        <v>56</v>
      </c>
      <c r="AK275" s="68" t="str" cm="1">
        <f t="array" ref="AK2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5" s="69" t="s">
        <v>69</v>
      </c>
      <c r="AM275" s="69">
        <v>45548</v>
      </c>
    </row>
    <row r="276" spans="1:39" x14ac:dyDescent="0.3">
      <c r="A276" s="68">
        <v>414</v>
      </c>
      <c r="B276" s="68" t="s">
        <v>2433</v>
      </c>
      <c r="C276" s="69">
        <v>26397</v>
      </c>
      <c r="D276" s="68" t="s">
        <v>72</v>
      </c>
      <c r="E276" s="71">
        <v>6052022414</v>
      </c>
      <c r="F276" s="68">
        <v>49620</v>
      </c>
      <c r="G276" s="68"/>
      <c r="H276" s="68"/>
      <c r="I276" s="68" t="s">
        <v>2435</v>
      </c>
      <c r="J276" s="68" t="s">
        <v>2436</v>
      </c>
      <c r="K276" s="70" t="s">
        <v>2437</v>
      </c>
      <c r="L276" s="68" t="s">
        <v>2431</v>
      </c>
      <c r="M276" s="68" t="s">
        <v>2426</v>
      </c>
      <c r="N276" s="71">
        <v>556282665432</v>
      </c>
      <c r="O276" s="71" t="s">
        <v>65</v>
      </c>
      <c r="P276" s="71" t="s">
        <v>42</v>
      </c>
      <c r="Q276" s="68" t="s">
        <v>66</v>
      </c>
      <c r="R276" s="68" t="str" cm="1">
        <f t="array" ref="R276">_xlfn.IFS(BaseClientes[[#This Row],[tipoDeCliente]]="ADVISOR","ADVISOR",BaseClientes[[#This Row],[tipoDeCliente]]="FAMILIA","RETENCAO",BaseClientes[[#This Row],[tipoDeCliente]]="RETENCAO","RETENCAO",BaseClientes[[#This Row],[tipoDeCliente]]="NORMAL","CONSULTORIA",BaseClientes[[#This Row],[tipoDeCliente]]="HIBRIDO","CONSULTORIA")</f>
        <v>CONSULTORIA</v>
      </c>
      <c r="S276" s="68" t="s">
        <v>2459</v>
      </c>
      <c r="T276" s="68" t="s">
        <v>605</v>
      </c>
      <c r="U276" s="68" t="s">
        <v>2432</v>
      </c>
      <c r="V276" s="71">
        <v>556232412616</v>
      </c>
      <c r="W276" s="69">
        <v>44687</v>
      </c>
      <c r="X276" s="69">
        <v>44687</v>
      </c>
      <c r="Y276" s="68" t="s">
        <v>2431</v>
      </c>
      <c r="Z276" s="68" t="s">
        <v>2431</v>
      </c>
      <c r="AA276" s="68" t="s">
        <v>2426</v>
      </c>
      <c r="AB276" s="68" t="s">
        <v>3893</v>
      </c>
      <c r="AC276" s="68" t="s">
        <v>53</v>
      </c>
      <c r="AD276" s="68" t="s">
        <v>54</v>
      </c>
      <c r="AE276" s="68" t="s">
        <v>176</v>
      </c>
      <c r="AF276" s="72">
        <v>1</v>
      </c>
      <c r="AG276" s="68">
        <v>2</v>
      </c>
      <c r="AH276" s="68" t="s">
        <v>54</v>
      </c>
      <c r="AI276" s="68" t="s">
        <v>54</v>
      </c>
      <c r="AJ276" s="68" t="s">
        <v>54</v>
      </c>
      <c r="AK276" s="68" t="str" cm="1">
        <f t="array" ref="AK2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6" s="69" t="s">
        <v>58</v>
      </c>
      <c r="AM276" s="69"/>
    </row>
    <row r="277" spans="1:39" hidden="1" x14ac:dyDescent="0.3">
      <c r="A277" s="68">
        <v>371</v>
      </c>
      <c r="B277" s="68" t="s">
        <v>2170</v>
      </c>
      <c r="C277" s="69">
        <v>32308</v>
      </c>
      <c r="D277" s="68" t="s">
        <v>40</v>
      </c>
      <c r="E277" s="71">
        <v>7052022371</v>
      </c>
      <c r="F277" s="68"/>
      <c r="G277" s="68">
        <v>2104610</v>
      </c>
      <c r="H277" s="68"/>
      <c r="I277" s="68"/>
      <c r="J277" s="68">
        <v>9924235703</v>
      </c>
      <c r="K277" s="70" t="s">
        <v>2173</v>
      </c>
      <c r="L277" s="68" t="s">
        <v>2174</v>
      </c>
      <c r="M277" s="68" t="s">
        <v>2170</v>
      </c>
      <c r="N277" s="71">
        <v>5521998754212</v>
      </c>
      <c r="O277" s="71" t="s">
        <v>42</v>
      </c>
      <c r="P277" s="71" t="s">
        <v>65</v>
      </c>
      <c r="Q277" s="68" t="s">
        <v>2104</v>
      </c>
      <c r="R277" s="68" t="str" cm="1">
        <f t="array" ref="R277">_xlfn.IFS(BaseClientes[[#This Row],[tipoDeCliente]]="ADVISOR","ADVISOR",BaseClientes[[#This Row],[tipoDeCliente]]="FAMILIA","RETENCAO",BaseClientes[[#This Row],[tipoDeCliente]]="RETENCAO","RETENCAO",BaseClientes[[#This Row],[tipoDeCliente]]="NORMAL","CONSULTORIA",BaseClientes[[#This Row],[tipoDeCliente]]="HIBRIDO","CONSULTORIA")</f>
        <v>CONSULTORIA</v>
      </c>
      <c r="S277" s="68" t="s">
        <v>2175</v>
      </c>
      <c r="T277" s="68" t="s">
        <v>434</v>
      </c>
      <c r="U277" s="68" t="s">
        <v>2176</v>
      </c>
      <c r="V277" s="71">
        <v>5521998754212</v>
      </c>
      <c r="W277" s="69">
        <v>44688</v>
      </c>
      <c r="X277" s="69">
        <v>44688</v>
      </c>
      <c r="Y277" s="68" t="s">
        <v>2174</v>
      </c>
      <c r="Z277" s="68" t="s">
        <v>2174</v>
      </c>
      <c r="AA277" s="68" t="s">
        <v>2170</v>
      </c>
      <c r="AB277" s="68" t="s">
        <v>3950</v>
      </c>
      <c r="AC277" s="68"/>
      <c r="AD277" s="68"/>
      <c r="AE277" s="68" t="s">
        <v>2104</v>
      </c>
      <c r="AF277" s="72">
        <v>1</v>
      </c>
      <c r="AG277" s="68"/>
      <c r="AH277" s="68" t="s">
        <v>56</v>
      </c>
      <c r="AI277" s="68" t="s">
        <v>56</v>
      </c>
      <c r="AJ277" s="68" t="s">
        <v>56</v>
      </c>
      <c r="AK277" s="68" t="str" cm="1">
        <f t="array" ref="AK2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7" s="69" t="s">
        <v>69</v>
      </c>
      <c r="AM277" s="69">
        <v>45052</v>
      </c>
    </row>
    <row r="278" spans="1:39" hidden="1" x14ac:dyDescent="0.3">
      <c r="A278" s="68">
        <v>374</v>
      </c>
      <c r="B278" s="68" t="s">
        <v>2191</v>
      </c>
      <c r="C278" s="69">
        <v>31380</v>
      </c>
      <c r="D278" s="68" t="s">
        <v>40</v>
      </c>
      <c r="E278" s="71">
        <v>9052022374</v>
      </c>
      <c r="F278" s="68"/>
      <c r="G278" s="68">
        <v>3925857400</v>
      </c>
      <c r="H278" s="68"/>
      <c r="I278" s="68"/>
      <c r="J278" s="68">
        <v>6302989477</v>
      </c>
      <c r="K278" s="70" t="s">
        <v>2194</v>
      </c>
      <c r="L278" s="68" t="s">
        <v>2195</v>
      </c>
      <c r="M278" s="68" t="s">
        <v>2191</v>
      </c>
      <c r="N278" s="71">
        <v>5581986606531</v>
      </c>
      <c r="O278" s="71" t="s">
        <v>42</v>
      </c>
      <c r="P278" s="71" t="s">
        <v>42</v>
      </c>
      <c r="Q278" s="68" t="s">
        <v>2104</v>
      </c>
      <c r="R278" s="68" t="str" cm="1">
        <f t="array" ref="R278">_xlfn.IFS(BaseClientes[[#This Row],[tipoDeCliente]]="ADVISOR","ADVISOR",BaseClientes[[#This Row],[tipoDeCliente]]="FAMILIA","RETENCAO",BaseClientes[[#This Row],[tipoDeCliente]]="RETENCAO","RETENCAO",BaseClientes[[#This Row],[tipoDeCliente]]="NORMAL","CONSULTORIA",BaseClientes[[#This Row],[tipoDeCliente]]="HIBRIDO","CONSULTORIA")</f>
        <v>CONSULTORIA</v>
      </c>
      <c r="S278" s="68" t="s">
        <v>49</v>
      </c>
      <c r="T278" s="68" t="s">
        <v>50</v>
      </c>
      <c r="U278" s="68" t="s">
        <v>2196</v>
      </c>
      <c r="V278" s="71">
        <v>5581986606531</v>
      </c>
      <c r="W278" s="69">
        <v>44690</v>
      </c>
      <c r="X278" s="69">
        <v>44690</v>
      </c>
      <c r="Y278" s="68" t="s">
        <v>2195</v>
      </c>
      <c r="Z278" s="68" t="s">
        <v>2195</v>
      </c>
      <c r="AA278" s="68" t="s">
        <v>2191</v>
      </c>
      <c r="AB278" s="68" t="s">
        <v>3894</v>
      </c>
      <c r="AC278" s="68"/>
      <c r="AD278" s="68"/>
      <c r="AE278" s="68" t="s">
        <v>2104</v>
      </c>
      <c r="AF278" s="72">
        <v>1</v>
      </c>
      <c r="AG278" s="68"/>
      <c r="AH278" s="68" t="s">
        <v>56</v>
      </c>
      <c r="AI278" s="68" t="s">
        <v>56</v>
      </c>
      <c r="AJ278" s="68" t="s">
        <v>56</v>
      </c>
      <c r="AK278" s="68" t="str" cm="1">
        <f t="array" ref="AK2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8" s="69" t="s">
        <v>69</v>
      </c>
      <c r="AM278" s="69">
        <v>45195</v>
      </c>
    </row>
    <row r="279" spans="1:39" hidden="1" x14ac:dyDescent="0.3">
      <c r="A279" s="68">
        <v>381</v>
      </c>
      <c r="B279" s="68" t="s">
        <v>2237</v>
      </c>
      <c r="C279" s="69">
        <v>29911</v>
      </c>
      <c r="D279" s="68" t="s">
        <v>72</v>
      </c>
      <c r="E279" s="71">
        <v>9052022381</v>
      </c>
      <c r="F279" s="68"/>
      <c r="G279" s="68">
        <v>3477130</v>
      </c>
      <c r="H279" s="68"/>
      <c r="I279" s="68"/>
      <c r="J279" s="68" t="s">
        <v>4234</v>
      </c>
      <c r="K279" s="70" t="s">
        <v>2194</v>
      </c>
      <c r="L279" s="68" t="s">
        <v>2240</v>
      </c>
      <c r="M279" s="68" t="s">
        <v>2237</v>
      </c>
      <c r="N279" s="71">
        <v>5581986606531</v>
      </c>
      <c r="O279" s="71" t="s">
        <v>42</v>
      </c>
      <c r="P279" s="71" t="s">
        <v>106</v>
      </c>
      <c r="Q279" s="68" t="s">
        <v>2104</v>
      </c>
      <c r="R279" s="68" t="str" cm="1">
        <f t="array" ref="R279">_xlfn.IFS(BaseClientes[[#This Row],[tipoDeCliente]]="ADVISOR","ADVISOR",BaseClientes[[#This Row],[tipoDeCliente]]="FAMILIA","RETENCAO",BaseClientes[[#This Row],[tipoDeCliente]]="RETENCAO","RETENCAO",BaseClientes[[#This Row],[tipoDeCliente]]="NORMAL","CONSULTORIA",BaseClientes[[#This Row],[tipoDeCliente]]="HIBRIDO","CONSULTORIA")</f>
        <v>CONSULTORIA</v>
      </c>
      <c r="S279" s="68" t="s">
        <v>49</v>
      </c>
      <c r="T279" s="68" t="s">
        <v>50</v>
      </c>
      <c r="U279" s="68" t="s">
        <v>2241</v>
      </c>
      <c r="V279" s="71">
        <v>5581986606531</v>
      </c>
      <c r="W279" s="69">
        <v>44690</v>
      </c>
      <c r="X279" s="69">
        <v>44690</v>
      </c>
      <c r="Y279" s="68" t="s">
        <v>2240</v>
      </c>
      <c r="Z279" s="68" t="s">
        <v>2240</v>
      </c>
      <c r="AA279" s="68" t="s">
        <v>2191</v>
      </c>
      <c r="AB279" s="68" t="s">
        <v>3894</v>
      </c>
      <c r="AC279" s="68"/>
      <c r="AD279" s="68"/>
      <c r="AE279" s="68" t="s">
        <v>2104</v>
      </c>
      <c r="AF279" s="72">
        <v>1</v>
      </c>
      <c r="AG279" s="68"/>
      <c r="AH279" s="68" t="s">
        <v>56</v>
      </c>
      <c r="AI279" s="68" t="s">
        <v>56</v>
      </c>
      <c r="AJ279" s="68" t="s">
        <v>56</v>
      </c>
      <c r="AK279" s="68" t="str" cm="1">
        <f t="array" ref="AK2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79" s="69" t="s">
        <v>69</v>
      </c>
      <c r="AM279" s="69">
        <v>45178</v>
      </c>
    </row>
    <row r="280" spans="1:39" hidden="1" x14ac:dyDescent="0.3">
      <c r="A280" s="68">
        <v>375</v>
      </c>
      <c r="B280" s="68" t="s">
        <v>3170</v>
      </c>
      <c r="C280" s="69">
        <v>32602</v>
      </c>
      <c r="D280" s="68" t="s">
        <v>40</v>
      </c>
      <c r="E280" s="71">
        <v>11052022375</v>
      </c>
      <c r="F280" s="68">
        <v>2993570</v>
      </c>
      <c r="G280" s="68"/>
      <c r="H280" s="68"/>
      <c r="I280" s="68"/>
      <c r="J280" s="68">
        <v>9213105606</v>
      </c>
      <c r="K280" s="70" t="s">
        <v>2200</v>
      </c>
      <c r="L280" s="68" t="s">
        <v>2201</v>
      </c>
      <c r="M280" s="68" t="s">
        <v>2197</v>
      </c>
      <c r="N280" s="71">
        <v>5531987650479</v>
      </c>
      <c r="O280" s="71" t="s">
        <v>65</v>
      </c>
      <c r="P280" s="71" t="s">
        <v>42</v>
      </c>
      <c r="Q280" s="68" t="s">
        <v>2104</v>
      </c>
      <c r="R280" s="68" t="str" cm="1">
        <f t="array" ref="R280">_xlfn.IFS(BaseClientes[[#This Row],[tipoDeCliente]]="ADVISOR","ADVISOR",BaseClientes[[#This Row],[tipoDeCliente]]="FAMILIA","RETENCAO",BaseClientes[[#This Row],[tipoDeCliente]]="RETENCAO","RETENCAO",BaseClientes[[#This Row],[tipoDeCliente]]="NORMAL","CONSULTORIA",BaseClientes[[#This Row],[tipoDeCliente]]="HIBRIDO","CONSULTORIA")</f>
        <v>CONSULTORIA</v>
      </c>
      <c r="S280" s="68" t="s">
        <v>2202</v>
      </c>
      <c r="T280" s="68" t="s">
        <v>896</v>
      </c>
      <c r="U280" s="68" t="s">
        <v>2203</v>
      </c>
      <c r="V280" s="71">
        <v>5531987650479</v>
      </c>
      <c r="W280" s="69">
        <v>44692</v>
      </c>
      <c r="X280" s="69">
        <v>44692</v>
      </c>
      <c r="Y280" s="68" t="s">
        <v>2201</v>
      </c>
      <c r="Z280" s="68" t="s">
        <v>2201</v>
      </c>
      <c r="AA280" s="68" t="s">
        <v>2197</v>
      </c>
      <c r="AB280" s="68" t="s">
        <v>584</v>
      </c>
      <c r="AC280" s="68"/>
      <c r="AD280" s="68"/>
      <c r="AE280" s="68" t="s">
        <v>2104</v>
      </c>
      <c r="AF280" s="72">
        <v>1</v>
      </c>
      <c r="AG280" s="68"/>
      <c r="AH280" s="68" t="s">
        <v>54</v>
      </c>
      <c r="AI280" s="68" t="s">
        <v>56</v>
      </c>
      <c r="AJ280" s="68" t="s">
        <v>56</v>
      </c>
      <c r="AK280" s="68" t="str" cm="1">
        <f t="array" ref="AK2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0" s="69" t="s">
        <v>69</v>
      </c>
      <c r="AM280" s="69">
        <v>45313</v>
      </c>
    </row>
    <row r="281" spans="1:39" x14ac:dyDescent="0.3">
      <c r="A281" s="68">
        <v>310</v>
      </c>
      <c r="B281" s="68" t="s">
        <v>1909</v>
      </c>
      <c r="C281" s="69">
        <v>30460</v>
      </c>
      <c r="D281" s="68" t="s">
        <v>40</v>
      </c>
      <c r="E281" s="71">
        <v>12052022310</v>
      </c>
      <c r="F281" s="68">
        <v>2125874</v>
      </c>
      <c r="G281" s="68">
        <v>3805413</v>
      </c>
      <c r="H281" s="68" t="s">
        <v>4245</v>
      </c>
      <c r="I281" s="68" t="s">
        <v>1911</v>
      </c>
      <c r="J281" s="68" t="s">
        <v>1912</v>
      </c>
      <c r="K281" s="105" t="s">
        <v>1913</v>
      </c>
      <c r="L281" s="68" t="s">
        <v>1914</v>
      </c>
      <c r="M281" s="68" t="s">
        <v>1909</v>
      </c>
      <c r="N281" s="71">
        <v>5511998773185</v>
      </c>
      <c r="O281" s="71" t="s">
        <v>106</v>
      </c>
      <c r="P281" s="71" t="s">
        <v>65</v>
      </c>
      <c r="Q281" s="68" t="s">
        <v>66</v>
      </c>
      <c r="R281" s="68" t="str" cm="1">
        <f t="array" ref="R281">_xlfn.IFS(BaseClientes[[#This Row],[tipoDeCliente]]="ADVISOR","ADVISOR",BaseClientes[[#This Row],[tipoDeCliente]]="FAMILIA","RETENCAO",BaseClientes[[#This Row],[tipoDeCliente]]="RETENCAO","RETENCAO",BaseClientes[[#This Row],[tipoDeCliente]]="NORMAL","CONSULTORIA",BaseClientes[[#This Row],[tipoDeCliente]]="HIBRIDO","CONSULTORIA")</f>
        <v>CONSULTORIA</v>
      </c>
      <c r="S281" s="68" t="s">
        <v>2799</v>
      </c>
      <c r="T281" s="68" t="s">
        <v>185</v>
      </c>
      <c r="U281" s="68" t="s">
        <v>1915</v>
      </c>
      <c r="V281" s="71">
        <v>5511998773185</v>
      </c>
      <c r="W281" s="69">
        <v>44693</v>
      </c>
      <c r="X281" s="69">
        <v>44693</v>
      </c>
      <c r="Y281" s="68" t="s">
        <v>1914</v>
      </c>
      <c r="Z281" s="68" t="s">
        <v>1914</v>
      </c>
      <c r="AA281" s="68" t="s">
        <v>1909</v>
      </c>
      <c r="AB281" s="68" t="s">
        <v>3902</v>
      </c>
      <c r="AC281" s="68" t="s">
        <v>53</v>
      </c>
      <c r="AD281" s="68" t="s">
        <v>54</v>
      </c>
      <c r="AE281" s="68" t="s">
        <v>176</v>
      </c>
      <c r="AF281" s="72">
        <v>1</v>
      </c>
      <c r="AG281" s="68">
        <v>2</v>
      </c>
      <c r="AH281" s="68" t="s">
        <v>54</v>
      </c>
      <c r="AI281" s="68" t="s">
        <v>56</v>
      </c>
      <c r="AJ281" s="68" t="s">
        <v>54</v>
      </c>
      <c r="AK281" s="68" t="str" cm="1">
        <f t="array" ref="AK2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1" s="69" t="s">
        <v>58</v>
      </c>
      <c r="AM281" s="69"/>
    </row>
    <row r="282" spans="1:39" hidden="1" x14ac:dyDescent="0.3">
      <c r="A282" s="68">
        <v>372</v>
      </c>
      <c r="B282" s="68" t="s">
        <v>2177</v>
      </c>
      <c r="C282" s="69">
        <v>30337</v>
      </c>
      <c r="D282" s="68" t="s">
        <v>40</v>
      </c>
      <c r="E282" s="71">
        <v>4052022372</v>
      </c>
      <c r="F282" s="68">
        <v>2185338</v>
      </c>
      <c r="G282" s="68">
        <v>4359402</v>
      </c>
      <c r="H282" s="68"/>
      <c r="I282" s="68"/>
      <c r="J282" s="68" t="s">
        <v>4235</v>
      </c>
      <c r="K282" s="70" t="s">
        <v>2180</v>
      </c>
      <c r="L282" s="68" t="s">
        <v>2181</v>
      </c>
      <c r="M282" s="68" t="s">
        <v>2177</v>
      </c>
      <c r="N282" s="71">
        <v>5511982179063</v>
      </c>
      <c r="O282" s="71" t="s">
        <v>106</v>
      </c>
      <c r="P282" s="71" t="s">
        <v>65</v>
      </c>
      <c r="Q282" s="68" t="s">
        <v>2104</v>
      </c>
      <c r="R282" s="68" t="str" cm="1">
        <f t="array" ref="R282">_xlfn.IFS(BaseClientes[[#This Row],[tipoDeCliente]]="ADVISOR","ADVISOR",BaseClientes[[#This Row],[tipoDeCliente]]="FAMILIA","RETENCAO",BaseClientes[[#This Row],[tipoDeCliente]]="RETENCAO","RETENCAO",BaseClientes[[#This Row],[tipoDeCliente]]="NORMAL","CONSULTORIA",BaseClientes[[#This Row],[tipoDeCliente]]="HIBRIDO","CONSULTORIA")</f>
        <v>CONSULTORIA</v>
      </c>
      <c r="S282" s="68" t="s">
        <v>2182</v>
      </c>
      <c r="T282" s="68" t="s">
        <v>896</v>
      </c>
      <c r="U282" s="68" t="s">
        <v>2183</v>
      </c>
      <c r="V282" s="71">
        <v>5511982179063</v>
      </c>
      <c r="W282" s="69">
        <v>44693</v>
      </c>
      <c r="X282" s="69">
        <v>44693</v>
      </c>
      <c r="Y282" s="68" t="s">
        <v>2181</v>
      </c>
      <c r="Z282" s="68" t="s">
        <v>2181</v>
      </c>
      <c r="AA282" s="68" t="s">
        <v>2177</v>
      </c>
      <c r="AB282" s="68" t="s">
        <v>3894</v>
      </c>
      <c r="AC282" s="68"/>
      <c r="AD282" s="68"/>
      <c r="AE282" s="68" t="s">
        <v>2104</v>
      </c>
      <c r="AF282" s="72">
        <v>1</v>
      </c>
      <c r="AG282" s="68"/>
      <c r="AH282" s="68" t="s">
        <v>56</v>
      </c>
      <c r="AI282" s="68" t="s">
        <v>56</v>
      </c>
      <c r="AJ282" s="68" t="s">
        <v>56</v>
      </c>
      <c r="AK282" s="68" t="str" cm="1">
        <f t="array" ref="AK2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2" s="69" t="s">
        <v>69</v>
      </c>
      <c r="AM282" s="69">
        <v>45168</v>
      </c>
    </row>
    <row r="283" spans="1:39" hidden="1" x14ac:dyDescent="0.3">
      <c r="A283" s="68">
        <v>376</v>
      </c>
      <c r="B283" s="68" t="s">
        <v>2204</v>
      </c>
      <c r="C283" s="69">
        <v>30743</v>
      </c>
      <c r="D283" s="68" t="s">
        <v>40</v>
      </c>
      <c r="E283" s="71">
        <v>12052022376</v>
      </c>
      <c r="F283" s="68">
        <v>2059776</v>
      </c>
      <c r="G283" s="68"/>
      <c r="H283" s="68"/>
      <c r="I283" s="68"/>
      <c r="J283" s="68" t="s">
        <v>2206</v>
      </c>
      <c r="K283" s="70" t="s">
        <v>2207</v>
      </c>
      <c r="L283" s="68" t="s">
        <v>2208</v>
      </c>
      <c r="M283" s="68" t="s">
        <v>2204</v>
      </c>
      <c r="N283" s="71">
        <v>5511988027585</v>
      </c>
      <c r="O283" s="71" t="s">
        <v>106</v>
      </c>
      <c r="P283" s="71" t="s">
        <v>42</v>
      </c>
      <c r="Q283" s="68" t="s">
        <v>2104</v>
      </c>
      <c r="R283" s="68" t="str" cm="1">
        <f t="array" ref="R283">_xlfn.IFS(BaseClientes[[#This Row],[tipoDeCliente]]="ADVISOR","ADVISOR",BaseClientes[[#This Row],[tipoDeCliente]]="FAMILIA","RETENCAO",BaseClientes[[#This Row],[tipoDeCliente]]="RETENCAO","RETENCAO",BaseClientes[[#This Row],[tipoDeCliente]]="NORMAL","CONSULTORIA",BaseClientes[[#This Row],[tipoDeCliente]]="HIBRIDO","CONSULTORIA")</f>
        <v>CONSULTORIA</v>
      </c>
      <c r="S283" s="68" t="s">
        <v>2799</v>
      </c>
      <c r="T283" s="68" t="s">
        <v>185</v>
      </c>
      <c r="U283" s="68" t="s">
        <v>2209</v>
      </c>
      <c r="V283" s="71">
        <v>5511988027585</v>
      </c>
      <c r="W283" s="69">
        <v>44693</v>
      </c>
      <c r="X283" s="69">
        <v>44693</v>
      </c>
      <c r="Y283" s="68" t="s">
        <v>2208</v>
      </c>
      <c r="Z283" s="68" t="s">
        <v>2208</v>
      </c>
      <c r="AA283" s="68" t="s">
        <v>2204</v>
      </c>
      <c r="AB283" s="68" t="s">
        <v>2210</v>
      </c>
      <c r="AC283" s="68"/>
      <c r="AD283" s="68"/>
      <c r="AE283" s="68" t="s">
        <v>2104</v>
      </c>
      <c r="AF283" s="72">
        <v>1</v>
      </c>
      <c r="AG283" s="68"/>
      <c r="AH283" s="68" t="s">
        <v>56</v>
      </c>
      <c r="AI283" s="68" t="s">
        <v>56</v>
      </c>
      <c r="AJ283" s="68" t="s">
        <v>56</v>
      </c>
      <c r="AK283" s="68" t="str" cm="1">
        <f t="array" ref="AK2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3" s="69" t="s">
        <v>69</v>
      </c>
      <c r="AM283" s="69">
        <v>45091</v>
      </c>
    </row>
    <row r="284" spans="1:39" x14ac:dyDescent="0.3">
      <c r="A284" s="68">
        <v>886</v>
      </c>
      <c r="B284" s="68" t="s">
        <v>3554</v>
      </c>
      <c r="C284" s="69"/>
      <c r="D284" s="68" t="s">
        <v>84</v>
      </c>
      <c r="E284" s="71" t="str">
        <f>_xlfn.CONCAT((TEXT(W284,"ddmmaaaa")),A284)</f>
        <v>12052022886</v>
      </c>
      <c r="F284" s="68">
        <v>15041945</v>
      </c>
      <c r="G284" s="68"/>
      <c r="H284" s="68"/>
      <c r="I284" s="68" t="s">
        <v>8084</v>
      </c>
      <c r="J284" s="68" t="s">
        <v>4242</v>
      </c>
      <c r="K284" s="70" t="s">
        <v>4243</v>
      </c>
      <c r="L284" s="68" t="s">
        <v>8085</v>
      </c>
      <c r="M284" s="68" t="s">
        <v>1909</v>
      </c>
      <c r="N284" s="71">
        <v>5511998773185</v>
      </c>
      <c r="O284" s="71" t="s">
        <v>65</v>
      </c>
      <c r="P284" s="71"/>
      <c r="Q284" s="68" t="s">
        <v>66</v>
      </c>
      <c r="R284" s="68" t="str" cm="1">
        <f t="array" ref="R284">_xlfn.IFS(BaseClientes[[#This Row],[tipoDeCliente]]="ADVISOR","ADVISOR",BaseClientes[[#This Row],[tipoDeCliente]]="FAMILIA","RETENCAO",BaseClientes[[#This Row],[tipoDeCliente]]="RETENCAO","RETENCAO",BaseClientes[[#This Row],[tipoDeCliente]]="NORMAL","CONSULTORIA",BaseClientes[[#This Row],[tipoDeCliente]]="HIBRIDO","CONSULTORIA")</f>
        <v>CONSULTORIA</v>
      </c>
      <c r="S284" s="68" t="s">
        <v>2799</v>
      </c>
      <c r="T284" s="68" t="s">
        <v>185</v>
      </c>
      <c r="U284" s="68" t="s">
        <v>4244</v>
      </c>
      <c r="V284" s="71">
        <v>5511998773185</v>
      </c>
      <c r="W284" s="69">
        <v>44693</v>
      </c>
      <c r="X284" s="69">
        <v>44693</v>
      </c>
      <c r="Y284" s="68" t="s">
        <v>1914</v>
      </c>
      <c r="Z284" s="68" t="s">
        <v>8085</v>
      </c>
      <c r="AA284" s="68" t="s">
        <v>3554</v>
      </c>
      <c r="AB284" s="68" t="s">
        <v>3902</v>
      </c>
      <c r="AC284" s="68" t="s">
        <v>53</v>
      </c>
      <c r="AD284" s="68" t="s">
        <v>54</v>
      </c>
      <c r="AE284" s="68" t="s">
        <v>176</v>
      </c>
      <c r="AF284" s="72">
        <v>1</v>
      </c>
      <c r="AG284" s="68">
        <v>2</v>
      </c>
      <c r="AH284" s="68" t="s">
        <v>54</v>
      </c>
      <c r="AI284" s="68" t="s">
        <v>56</v>
      </c>
      <c r="AJ284" s="68" t="s">
        <v>54</v>
      </c>
      <c r="AK284" s="68" t="str" cm="1">
        <f t="array" ref="AK2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4" s="69" t="s">
        <v>58</v>
      </c>
      <c r="AM284" s="69"/>
    </row>
    <row r="285" spans="1:39" x14ac:dyDescent="0.3">
      <c r="A285" s="68">
        <v>923</v>
      </c>
      <c r="B285" s="68" t="s">
        <v>3566</v>
      </c>
      <c r="C285" s="69"/>
      <c r="D285" s="68" t="s">
        <v>84</v>
      </c>
      <c r="E285" s="71" t="str">
        <f>_xlfn.CONCAT((TEXT(W285,"ddmmaaaa")),A285)</f>
        <v>12052022923</v>
      </c>
      <c r="F285" s="68"/>
      <c r="G285" s="68">
        <v>5317564</v>
      </c>
      <c r="H285" s="68"/>
      <c r="I285" s="68"/>
      <c r="J285" s="68" t="s">
        <v>4236</v>
      </c>
      <c r="K285" s="70" t="s">
        <v>4237</v>
      </c>
      <c r="L285" s="68" t="s">
        <v>8086</v>
      </c>
      <c r="M285" s="68" t="s">
        <v>1909</v>
      </c>
      <c r="N285" s="71">
        <v>5511998773185</v>
      </c>
      <c r="O285" s="71"/>
      <c r="P285" s="71"/>
      <c r="Q285" s="68" t="s">
        <v>66</v>
      </c>
      <c r="R285" s="68" t="str" cm="1">
        <f t="array" ref="R285">_xlfn.IFS(BaseClientes[[#This Row],[tipoDeCliente]]="ADVISOR","ADVISOR",BaseClientes[[#This Row],[tipoDeCliente]]="FAMILIA","RETENCAO",BaseClientes[[#This Row],[tipoDeCliente]]="RETENCAO","RETENCAO",BaseClientes[[#This Row],[tipoDeCliente]]="NORMAL","CONSULTORIA",BaseClientes[[#This Row],[tipoDeCliente]]="HIBRIDO","CONSULTORIA")</f>
        <v>CONSULTORIA</v>
      </c>
      <c r="S285" s="68" t="s">
        <v>2799</v>
      </c>
      <c r="T285" s="68" t="s">
        <v>185</v>
      </c>
      <c r="U285" s="68" t="s">
        <v>4239</v>
      </c>
      <c r="V285" s="71">
        <v>5511998773185</v>
      </c>
      <c r="W285" s="69">
        <v>44693</v>
      </c>
      <c r="X285" s="69">
        <v>44693</v>
      </c>
      <c r="Y285" s="68" t="s">
        <v>1914</v>
      </c>
      <c r="Z285" s="68" t="s">
        <v>8085</v>
      </c>
      <c r="AA285" s="68" t="s">
        <v>3554</v>
      </c>
      <c r="AB285" s="68" t="s">
        <v>3902</v>
      </c>
      <c r="AC285" s="68" t="s">
        <v>53</v>
      </c>
      <c r="AD285" s="68" t="s">
        <v>54</v>
      </c>
      <c r="AE285" s="68" t="s">
        <v>176</v>
      </c>
      <c r="AF285" s="72">
        <v>1</v>
      </c>
      <c r="AG285" s="68">
        <v>2</v>
      </c>
      <c r="AH285" s="68" t="s">
        <v>54</v>
      </c>
      <c r="AI285" s="68" t="s">
        <v>56</v>
      </c>
      <c r="AJ285" s="68" t="s">
        <v>54</v>
      </c>
      <c r="AK285" s="68" t="str" cm="1">
        <f t="array" ref="AK2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5" s="69" t="s">
        <v>58</v>
      </c>
      <c r="AM285" s="69"/>
    </row>
    <row r="286" spans="1:39" x14ac:dyDescent="0.3">
      <c r="A286" s="68">
        <v>297</v>
      </c>
      <c r="B286" s="68" t="s">
        <v>1838</v>
      </c>
      <c r="C286" s="69">
        <v>28406</v>
      </c>
      <c r="D286" s="68" t="s">
        <v>40</v>
      </c>
      <c r="E286" s="71">
        <v>13052022297</v>
      </c>
      <c r="F286" s="68">
        <v>4459005</v>
      </c>
      <c r="G286" s="68"/>
      <c r="H286" s="68"/>
      <c r="I286" s="68"/>
      <c r="J286" s="68" t="s">
        <v>1840</v>
      </c>
      <c r="K286" s="70" t="s">
        <v>1841</v>
      </c>
      <c r="L286" s="68" t="s">
        <v>1842</v>
      </c>
      <c r="M286" s="68" t="s">
        <v>1838</v>
      </c>
      <c r="N286" s="71">
        <v>5581999139450</v>
      </c>
      <c r="O286" s="71" t="s">
        <v>106</v>
      </c>
      <c r="P286" s="71" t="s">
        <v>42</v>
      </c>
      <c r="Q286" s="68" t="s">
        <v>1073</v>
      </c>
      <c r="R286" s="68" t="str" cm="1">
        <f t="array" ref="R286">_xlfn.IFS(BaseClientes[[#This Row],[tipoDeCliente]]="ADVISOR","ADVISOR",BaseClientes[[#This Row],[tipoDeCliente]]="FAMILIA","RETENCAO",BaseClientes[[#This Row],[tipoDeCliente]]="RETENCAO","RETENCAO",BaseClientes[[#This Row],[tipoDeCliente]]="NORMAL","CONSULTORIA",BaseClientes[[#This Row],[tipoDeCliente]]="HIBRIDO","CONSULTORIA")</f>
        <v>CONSULTORIA</v>
      </c>
      <c r="S286" s="68" t="s">
        <v>49</v>
      </c>
      <c r="T286" s="68" t="s">
        <v>50</v>
      </c>
      <c r="U286" s="68" t="s">
        <v>1757</v>
      </c>
      <c r="V286" s="71">
        <v>5581999139450</v>
      </c>
      <c r="W286" s="69">
        <v>44694</v>
      </c>
      <c r="X286" s="69">
        <v>44694</v>
      </c>
      <c r="Y286" s="68" t="s">
        <v>1842</v>
      </c>
      <c r="Z286" s="68" t="s">
        <v>1842</v>
      </c>
      <c r="AA286" s="68" t="s">
        <v>1838</v>
      </c>
      <c r="AB286" s="68" t="s">
        <v>3893</v>
      </c>
      <c r="AC286" s="68" t="s">
        <v>53</v>
      </c>
      <c r="AD286" s="68" t="s">
        <v>54</v>
      </c>
      <c r="AE286" s="68" t="s">
        <v>176</v>
      </c>
      <c r="AF286" s="72">
        <v>1</v>
      </c>
      <c r="AG286" s="68" t="s">
        <v>187</v>
      </c>
      <c r="AH286" s="68" t="s">
        <v>56</v>
      </c>
      <c r="AI286" s="68" t="s">
        <v>56</v>
      </c>
      <c r="AJ286" s="68" t="s">
        <v>56</v>
      </c>
      <c r="AK286" s="68" t="str" cm="1">
        <f t="array" ref="AK2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6" s="69" t="s">
        <v>58</v>
      </c>
      <c r="AM286" s="69"/>
    </row>
    <row r="287" spans="1:39" x14ac:dyDescent="0.3">
      <c r="A287" s="68">
        <v>311</v>
      </c>
      <c r="B287" s="68" t="s">
        <v>1916</v>
      </c>
      <c r="C287" s="69">
        <v>28630</v>
      </c>
      <c r="D287" s="68" t="s">
        <v>72</v>
      </c>
      <c r="E287" s="71">
        <v>13052022311</v>
      </c>
      <c r="F287" s="68">
        <v>4391645</v>
      </c>
      <c r="G287" s="68"/>
      <c r="H287" s="68"/>
      <c r="I287" s="68"/>
      <c r="J287" s="68" t="s">
        <v>1918</v>
      </c>
      <c r="K287" s="70" t="s">
        <v>1919</v>
      </c>
      <c r="L287" s="68" t="s">
        <v>1920</v>
      </c>
      <c r="M287" s="68" t="s">
        <v>1916</v>
      </c>
      <c r="N287" s="71" t="s">
        <v>42</v>
      </c>
      <c r="O287" s="71" t="s">
        <v>65</v>
      </c>
      <c r="P287" s="71" t="s">
        <v>42</v>
      </c>
      <c r="Q287" s="68" t="s">
        <v>1073</v>
      </c>
      <c r="R287" s="68" t="str" cm="1">
        <f t="array" ref="R287">_xlfn.IFS(BaseClientes[[#This Row],[tipoDeCliente]]="ADVISOR","ADVISOR",BaseClientes[[#This Row],[tipoDeCliente]]="FAMILIA","RETENCAO",BaseClientes[[#This Row],[tipoDeCliente]]="RETENCAO","RETENCAO",BaseClientes[[#This Row],[tipoDeCliente]]="NORMAL","CONSULTORIA",BaseClientes[[#This Row],[tipoDeCliente]]="HIBRIDO","CONSULTORIA")</f>
        <v>RETENCAO</v>
      </c>
      <c r="S287" s="68" t="s">
        <v>49</v>
      </c>
      <c r="T287" s="68" t="s">
        <v>50</v>
      </c>
      <c r="U287" s="68" t="s">
        <v>1921</v>
      </c>
      <c r="V287" s="71">
        <v>5581991787770</v>
      </c>
      <c r="W287" s="69">
        <v>44694</v>
      </c>
      <c r="X287" s="69">
        <v>44694</v>
      </c>
      <c r="Y287" s="68" t="s">
        <v>1920</v>
      </c>
      <c r="Z287" s="68" t="s">
        <v>1920</v>
      </c>
      <c r="AA287" s="68" t="s">
        <v>1916</v>
      </c>
      <c r="AB287" s="68" t="s">
        <v>3912</v>
      </c>
      <c r="AC287" s="68" t="s">
        <v>140</v>
      </c>
      <c r="AD287" s="68" t="s">
        <v>54</v>
      </c>
      <c r="AE287" s="68" t="s">
        <v>68</v>
      </c>
      <c r="AF287" s="72">
        <v>0</v>
      </c>
      <c r="AG287" s="68"/>
      <c r="AH287" s="68" t="s">
        <v>56</v>
      </c>
      <c r="AI287" s="68" t="s">
        <v>56</v>
      </c>
      <c r="AJ287" s="68" t="s">
        <v>56</v>
      </c>
      <c r="AK287" s="68" t="str" cm="1">
        <f t="array" ref="AK2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7" s="69" t="s">
        <v>58</v>
      </c>
      <c r="AM287" s="69"/>
    </row>
    <row r="288" spans="1:39" x14ac:dyDescent="0.3">
      <c r="A288" s="68">
        <v>298</v>
      </c>
      <c r="B288" s="68" t="s">
        <v>1843</v>
      </c>
      <c r="C288" s="69">
        <v>29559</v>
      </c>
      <c r="D288" s="68" t="s">
        <v>72</v>
      </c>
      <c r="E288" s="71">
        <v>16052022298</v>
      </c>
      <c r="F288" s="68">
        <v>2727207</v>
      </c>
      <c r="G288" s="68"/>
      <c r="H288" s="68"/>
      <c r="I288" s="68"/>
      <c r="J288" s="68" t="s">
        <v>1845</v>
      </c>
      <c r="K288" s="70" t="s">
        <v>1846</v>
      </c>
      <c r="L288" s="68" t="s">
        <v>1847</v>
      </c>
      <c r="M288" s="68" t="s">
        <v>1843</v>
      </c>
      <c r="N288" s="71">
        <v>5581999660686</v>
      </c>
      <c r="O288" s="71" t="s">
        <v>106</v>
      </c>
      <c r="P288" s="71" t="s">
        <v>42</v>
      </c>
      <c r="Q288" s="68" t="s">
        <v>1073</v>
      </c>
      <c r="R288" s="68" t="str" cm="1">
        <f t="array" ref="R288">_xlfn.IFS(BaseClientes[[#This Row],[tipoDeCliente]]="ADVISOR","ADVISOR",BaseClientes[[#This Row],[tipoDeCliente]]="FAMILIA","RETENCAO",BaseClientes[[#This Row],[tipoDeCliente]]="RETENCAO","RETENCAO",BaseClientes[[#This Row],[tipoDeCliente]]="NORMAL","CONSULTORIA",BaseClientes[[#This Row],[tipoDeCliente]]="HIBRIDO","CONSULTORIA")</f>
        <v>CONSULTORIA</v>
      </c>
      <c r="S288" s="68" t="s">
        <v>49</v>
      </c>
      <c r="T288" s="68" t="s">
        <v>50</v>
      </c>
      <c r="U288" s="68" t="s">
        <v>1848</v>
      </c>
      <c r="V288" s="71">
        <v>5581999660686</v>
      </c>
      <c r="W288" s="69">
        <v>44697</v>
      </c>
      <c r="X288" s="69">
        <v>44697</v>
      </c>
      <c r="Y288" s="68" t="s">
        <v>1847</v>
      </c>
      <c r="Z288" s="68" t="s">
        <v>1847</v>
      </c>
      <c r="AA288" s="68" t="s">
        <v>1843</v>
      </c>
      <c r="AB288" s="68" t="s">
        <v>3905</v>
      </c>
      <c r="AC288" s="68" t="s">
        <v>140</v>
      </c>
      <c r="AD288" s="68" t="s">
        <v>56</v>
      </c>
      <c r="AE288" s="68" t="s">
        <v>68</v>
      </c>
      <c r="AF288" s="72">
        <v>0</v>
      </c>
      <c r="AG288" s="68" t="s">
        <v>42</v>
      </c>
      <c r="AH288" s="68" t="s">
        <v>56</v>
      </c>
      <c r="AI288" s="68" t="s">
        <v>56</v>
      </c>
      <c r="AJ288" s="68" t="s">
        <v>56</v>
      </c>
      <c r="AK288" s="68" t="str" cm="1">
        <f t="array" ref="AK2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8" s="69" t="s">
        <v>58</v>
      </c>
      <c r="AM288" s="69"/>
    </row>
    <row r="289" spans="1:39" hidden="1" x14ac:dyDescent="0.3">
      <c r="A289" s="68">
        <v>303</v>
      </c>
      <c r="B289" s="68" t="s">
        <v>1871</v>
      </c>
      <c r="C289" s="69">
        <v>27763</v>
      </c>
      <c r="D289" s="68" t="s">
        <v>40</v>
      </c>
      <c r="E289" s="71">
        <v>16052022303</v>
      </c>
      <c r="F289" s="68">
        <v>8600365</v>
      </c>
      <c r="G289" s="68"/>
      <c r="H289" s="68"/>
      <c r="I289" s="68"/>
      <c r="J289" s="68" t="s">
        <v>1874</v>
      </c>
      <c r="K289" s="70" t="s">
        <v>1875</v>
      </c>
      <c r="L289" s="68" t="s">
        <v>1876</v>
      </c>
      <c r="M289" s="68" t="s">
        <v>1871</v>
      </c>
      <c r="N289" s="71">
        <v>5581996490033</v>
      </c>
      <c r="O289" s="71" t="s">
        <v>106</v>
      </c>
      <c r="P289" s="71" t="s">
        <v>42</v>
      </c>
      <c r="Q289" s="68" t="s">
        <v>1877</v>
      </c>
      <c r="R289" s="68" t="str" cm="1">
        <f t="array" ref="R289">_xlfn.IFS(BaseClientes[[#This Row],[tipoDeCliente]]="ADVISOR","ADVISOR",BaseClientes[[#This Row],[tipoDeCliente]]="FAMILIA","RETENCAO",BaseClientes[[#This Row],[tipoDeCliente]]="RETENCAO","RETENCAO",BaseClientes[[#This Row],[tipoDeCliente]]="NORMAL","CONSULTORIA",BaseClientes[[#This Row],[tipoDeCliente]]="HIBRIDO","CONSULTORIA")</f>
        <v>CONSULTORIA</v>
      </c>
      <c r="S289" s="68" t="s">
        <v>49</v>
      </c>
      <c r="T289" s="68" t="s">
        <v>50</v>
      </c>
      <c r="U289" s="68" t="s">
        <v>138</v>
      </c>
      <c r="V289" s="71">
        <v>5581996490033</v>
      </c>
      <c r="W289" s="69">
        <v>44697</v>
      </c>
      <c r="X289" s="69">
        <v>44697</v>
      </c>
      <c r="Y289" s="68" t="s">
        <v>1876</v>
      </c>
      <c r="Z289" s="68" t="s">
        <v>1876</v>
      </c>
      <c r="AA289" s="68" t="s">
        <v>1871</v>
      </c>
      <c r="AB289" s="68" t="s">
        <v>3902</v>
      </c>
      <c r="AC289" s="68" t="s">
        <v>53</v>
      </c>
      <c r="AD289" s="68" t="s">
        <v>54</v>
      </c>
      <c r="AE289" s="68" t="s">
        <v>176</v>
      </c>
      <c r="AF289" s="72">
        <v>1</v>
      </c>
      <c r="AG289" s="68">
        <v>3</v>
      </c>
      <c r="AH289" s="68" t="s">
        <v>54</v>
      </c>
      <c r="AI289" s="68" t="s">
        <v>56</v>
      </c>
      <c r="AJ289" s="68" t="s">
        <v>56</v>
      </c>
      <c r="AK289" s="68" t="str" cm="1">
        <f t="array" ref="AK2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89" s="69" t="s">
        <v>69</v>
      </c>
      <c r="AM289" s="69">
        <v>45744</v>
      </c>
    </row>
    <row r="290" spans="1:39" hidden="1" x14ac:dyDescent="0.3">
      <c r="A290" s="68">
        <v>304</v>
      </c>
      <c r="B290" s="68" t="s">
        <v>1878</v>
      </c>
      <c r="C290" s="69">
        <v>27956</v>
      </c>
      <c r="D290" s="68" t="s">
        <v>72</v>
      </c>
      <c r="E290" s="71">
        <v>16052022304</v>
      </c>
      <c r="F290" s="68">
        <v>8682924</v>
      </c>
      <c r="G290" s="68"/>
      <c r="H290" s="68"/>
      <c r="I290" s="68"/>
      <c r="J290" s="68" t="s">
        <v>1881</v>
      </c>
      <c r="K290" s="70" t="s">
        <v>1875</v>
      </c>
      <c r="L290" s="68" t="s">
        <v>1876</v>
      </c>
      <c r="M290" s="68" t="s">
        <v>1871</v>
      </c>
      <c r="N290" s="71">
        <v>5581996490033</v>
      </c>
      <c r="O290" s="71" t="s">
        <v>65</v>
      </c>
      <c r="P290" s="71" t="s">
        <v>42</v>
      </c>
      <c r="Q290" s="68" t="s">
        <v>1877</v>
      </c>
      <c r="R290" s="68" t="str" cm="1">
        <f t="array" ref="R290">_xlfn.IFS(BaseClientes[[#This Row],[tipoDeCliente]]="ADVISOR","ADVISOR",BaseClientes[[#This Row],[tipoDeCliente]]="FAMILIA","RETENCAO",BaseClientes[[#This Row],[tipoDeCliente]]="RETENCAO","RETENCAO",BaseClientes[[#This Row],[tipoDeCliente]]="NORMAL","CONSULTORIA",BaseClientes[[#This Row],[tipoDeCliente]]="HIBRIDO","CONSULTORIA")</f>
        <v>CONSULTORIA</v>
      </c>
      <c r="S290" s="68" t="s">
        <v>49</v>
      </c>
      <c r="T290" s="68" t="s">
        <v>50</v>
      </c>
      <c r="U290" s="68" t="s">
        <v>138</v>
      </c>
      <c r="V290" s="71">
        <v>5581996490033</v>
      </c>
      <c r="W290" s="69">
        <v>44697</v>
      </c>
      <c r="X290" s="69">
        <v>44697</v>
      </c>
      <c r="Y290" s="68" t="s">
        <v>1876</v>
      </c>
      <c r="Z290" s="68" t="s">
        <v>1876</v>
      </c>
      <c r="AA290" s="68" t="s">
        <v>1871</v>
      </c>
      <c r="AB290" s="68" t="s">
        <v>164</v>
      </c>
      <c r="AC290" s="68" t="s">
        <v>140</v>
      </c>
      <c r="AD290" s="68" t="s">
        <v>54</v>
      </c>
      <c r="AE290" s="68" t="s">
        <v>176</v>
      </c>
      <c r="AF290" s="72">
        <v>1</v>
      </c>
      <c r="AG290" s="68">
        <v>3</v>
      </c>
      <c r="AH290" s="68" t="s">
        <v>54</v>
      </c>
      <c r="AI290" s="68" t="s">
        <v>56</v>
      </c>
      <c r="AJ290" s="68" t="s">
        <v>56</v>
      </c>
      <c r="AK290" s="68" t="str" cm="1">
        <f t="array" ref="AK2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0" s="69" t="s">
        <v>69</v>
      </c>
      <c r="AM290" s="69">
        <v>45744</v>
      </c>
    </row>
    <row r="291" spans="1:39" hidden="1" x14ac:dyDescent="0.3">
      <c r="A291" s="68">
        <v>377</v>
      </c>
      <c r="B291" s="68" t="s">
        <v>2211</v>
      </c>
      <c r="C291" s="69">
        <v>30523</v>
      </c>
      <c r="D291" s="68" t="s">
        <v>40</v>
      </c>
      <c r="E291" s="71">
        <v>17052022377</v>
      </c>
      <c r="F291" s="68">
        <v>382625</v>
      </c>
      <c r="G291" s="68"/>
      <c r="H291" s="68"/>
      <c r="I291" s="68"/>
      <c r="J291" s="68">
        <v>31804753823</v>
      </c>
      <c r="K291" s="70" t="s">
        <v>2214</v>
      </c>
      <c r="L291" s="68" t="s">
        <v>2215</v>
      </c>
      <c r="M291" s="68" t="s">
        <v>2211</v>
      </c>
      <c r="N291" s="71">
        <v>5511941282844</v>
      </c>
      <c r="O291" s="71" t="s">
        <v>65</v>
      </c>
      <c r="P291" s="71" t="s">
        <v>42</v>
      </c>
      <c r="Q291" s="68" t="s">
        <v>1749</v>
      </c>
      <c r="R291" s="68" t="str" cm="1">
        <f t="array" ref="R291">_xlfn.IFS(BaseClientes[[#This Row],[tipoDeCliente]]="ADVISOR","ADVISOR",BaseClientes[[#This Row],[tipoDeCliente]]="FAMILIA","RETENCAO",BaseClientes[[#This Row],[tipoDeCliente]]="RETENCAO","RETENCAO",BaseClientes[[#This Row],[tipoDeCliente]]="NORMAL","CONSULTORIA",BaseClientes[[#This Row],[tipoDeCliente]]="HIBRIDO","CONSULTORIA")</f>
        <v>CONSULTORIA</v>
      </c>
      <c r="S291" s="68" t="s">
        <v>2799</v>
      </c>
      <c r="T291" s="68" t="s">
        <v>185</v>
      </c>
      <c r="U291" s="68" t="s">
        <v>2216</v>
      </c>
      <c r="V291" s="71">
        <v>5511941282844</v>
      </c>
      <c r="W291" s="69">
        <v>44698</v>
      </c>
      <c r="X291" s="69">
        <v>44698</v>
      </c>
      <c r="Y291" s="68" t="s">
        <v>2215</v>
      </c>
      <c r="Z291" s="68" t="s">
        <v>2215</v>
      </c>
      <c r="AA291" s="68" t="s">
        <v>2217</v>
      </c>
      <c r="AB291" s="68" t="s">
        <v>3905</v>
      </c>
      <c r="AC291" s="68"/>
      <c r="AD291" s="68"/>
      <c r="AE291" s="68" t="s">
        <v>2104</v>
      </c>
      <c r="AF291" s="72">
        <v>1</v>
      </c>
      <c r="AG291" s="68"/>
      <c r="AH291" s="68" t="s">
        <v>56</v>
      </c>
      <c r="AI291" s="68" t="s">
        <v>56</v>
      </c>
      <c r="AJ291" s="68" t="s">
        <v>56</v>
      </c>
      <c r="AK291" s="68" t="str" cm="1">
        <f t="array" ref="AK2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1" s="69" t="s">
        <v>69</v>
      </c>
      <c r="AM291" s="69">
        <v>45139</v>
      </c>
    </row>
    <row r="292" spans="1:39" hidden="1" x14ac:dyDescent="0.3">
      <c r="A292" s="68">
        <v>378</v>
      </c>
      <c r="B292" s="68" t="s">
        <v>2218</v>
      </c>
      <c r="C292" s="69">
        <v>30674</v>
      </c>
      <c r="D292" s="68" t="s">
        <v>40</v>
      </c>
      <c r="E292" s="71">
        <v>17052022378</v>
      </c>
      <c r="F292" s="68">
        <v>256834</v>
      </c>
      <c r="G292" s="68"/>
      <c r="H292" s="68"/>
      <c r="I292" s="68"/>
      <c r="J292" s="68" t="s">
        <v>4253</v>
      </c>
      <c r="K292" s="70" t="s">
        <v>2221</v>
      </c>
      <c r="L292" s="68" t="s">
        <v>2222</v>
      </c>
      <c r="M292" s="68" t="s">
        <v>2218</v>
      </c>
      <c r="N292" s="71">
        <v>5515981125103</v>
      </c>
      <c r="O292" s="71" t="s">
        <v>65</v>
      </c>
      <c r="P292" s="71" t="s">
        <v>42</v>
      </c>
      <c r="Q292" s="68" t="s">
        <v>2104</v>
      </c>
      <c r="R292" s="68" t="str" cm="1">
        <f t="array" ref="R292">_xlfn.IFS(BaseClientes[[#This Row],[tipoDeCliente]]="ADVISOR","ADVISOR",BaseClientes[[#This Row],[tipoDeCliente]]="FAMILIA","RETENCAO",BaseClientes[[#This Row],[tipoDeCliente]]="RETENCAO","RETENCAO",BaseClientes[[#This Row],[tipoDeCliente]]="NORMAL","CONSULTORIA",BaseClientes[[#This Row],[tipoDeCliente]]="HIBRIDO","CONSULTORIA")</f>
        <v>ADVISOR</v>
      </c>
      <c r="S292" s="68" t="s">
        <v>2223</v>
      </c>
      <c r="T292" s="68" t="s">
        <v>185</v>
      </c>
      <c r="U292" s="68" t="s">
        <v>2224</v>
      </c>
      <c r="V292" s="71">
        <v>5515981125103</v>
      </c>
      <c r="W292" s="69">
        <v>44698</v>
      </c>
      <c r="X292" s="69">
        <v>44698</v>
      </c>
      <c r="Y292" s="68" t="s">
        <v>2222</v>
      </c>
      <c r="Z292" s="68" t="s">
        <v>2222</v>
      </c>
      <c r="AA292" s="68" t="s">
        <v>2218</v>
      </c>
      <c r="AB292" s="68" t="s">
        <v>3950</v>
      </c>
      <c r="AC292" s="68"/>
      <c r="AD292" s="68"/>
      <c r="AE292" s="68" t="s">
        <v>2104</v>
      </c>
      <c r="AF292" s="72">
        <v>1</v>
      </c>
      <c r="AG292" s="68"/>
      <c r="AH292" s="68" t="s">
        <v>56</v>
      </c>
      <c r="AI292" s="68" t="s">
        <v>56</v>
      </c>
      <c r="AJ292" s="68" t="s">
        <v>56</v>
      </c>
      <c r="AK292" s="68" t="str" cm="1">
        <f t="array" ref="AK2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2" s="69" t="s">
        <v>69</v>
      </c>
      <c r="AM292" s="69">
        <v>45561</v>
      </c>
    </row>
    <row r="293" spans="1:39" hidden="1" x14ac:dyDescent="0.3">
      <c r="A293" s="68">
        <v>301</v>
      </c>
      <c r="B293" s="68" t="s">
        <v>1860</v>
      </c>
      <c r="C293" s="69">
        <v>29002</v>
      </c>
      <c r="D293" s="68" t="s">
        <v>40</v>
      </c>
      <c r="E293" s="71">
        <v>18052022301</v>
      </c>
      <c r="F293" s="68">
        <v>2080451</v>
      </c>
      <c r="G293" s="68"/>
      <c r="H293" s="68"/>
      <c r="I293" s="68" t="s">
        <v>1862</v>
      </c>
      <c r="J293" s="68" t="s">
        <v>1863</v>
      </c>
      <c r="K293" s="70" t="s">
        <v>1864</v>
      </c>
      <c r="L293" s="68" t="s">
        <v>1865</v>
      </c>
      <c r="M293" s="68" t="s">
        <v>1860</v>
      </c>
      <c r="N293" s="71">
        <v>5581971170111</v>
      </c>
      <c r="O293" s="71" t="s">
        <v>65</v>
      </c>
      <c r="P293" s="71" t="s">
        <v>42</v>
      </c>
      <c r="Q293" s="68" t="s">
        <v>66</v>
      </c>
      <c r="R293" s="68" t="str" cm="1">
        <f t="array" ref="R293">_xlfn.IFS(BaseClientes[[#This Row],[tipoDeCliente]]="ADVISOR","ADVISOR",BaseClientes[[#This Row],[tipoDeCliente]]="FAMILIA","RETENCAO",BaseClientes[[#This Row],[tipoDeCliente]]="RETENCAO","RETENCAO",BaseClientes[[#This Row],[tipoDeCliente]]="NORMAL","CONSULTORIA",BaseClientes[[#This Row],[tipoDeCliente]]="HIBRIDO","CONSULTORIA")</f>
        <v>ADVISOR</v>
      </c>
      <c r="S293" s="68" t="s">
        <v>49</v>
      </c>
      <c r="T293" s="68" t="s">
        <v>50</v>
      </c>
      <c r="U293" s="68" t="s">
        <v>1562</v>
      </c>
      <c r="V293" s="71">
        <v>5581971170111</v>
      </c>
      <c r="W293" s="69">
        <v>44699</v>
      </c>
      <c r="X293" s="69">
        <v>44699</v>
      </c>
      <c r="Y293" s="68" t="s">
        <v>1865</v>
      </c>
      <c r="Z293" s="68" t="s">
        <v>1865</v>
      </c>
      <c r="AA293" s="68" t="s">
        <v>1860</v>
      </c>
      <c r="AB293" s="68" t="s">
        <v>3894</v>
      </c>
      <c r="AC293" s="68" t="s">
        <v>53</v>
      </c>
      <c r="AD293" s="68" t="s">
        <v>54</v>
      </c>
      <c r="AE293" s="68" t="s">
        <v>176</v>
      </c>
      <c r="AF293" s="72">
        <v>1</v>
      </c>
      <c r="AG293" s="68">
        <v>7</v>
      </c>
      <c r="AH293" s="68" t="s">
        <v>54</v>
      </c>
      <c r="AI293" s="68" t="s">
        <v>54</v>
      </c>
      <c r="AJ293" s="68" t="s">
        <v>54</v>
      </c>
      <c r="AK293" s="68" t="str" cm="1">
        <f t="array" ref="AK2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3" s="69" t="s">
        <v>69</v>
      </c>
      <c r="AM293" s="69">
        <v>45401</v>
      </c>
    </row>
    <row r="294" spans="1:39" hidden="1" x14ac:dyDescent="0.3">
      <c r="A294" s="68">
        <v>302</v>
      </c>
      <c r="B294" s="68" t="s">
        <v>1866</v>
      </c>
      <c r="C294" s="69">
        <v>29433</v>
      </c>
      <c r="D294" s="68" t="s">
        <v>72</v>
      </c>
      <c r="E294" s="71">
        <v>18052022302</v>
      </c>
      <c r="F294" s="68">
        <v>227672</v>
      </c>
      <c r="G294" s="68"/>
      <c r="H294" s="68"/>
      <c r="I294" s="68" t="s">
        <v>1868</v>
      </c>
      <c r="J294" s="68" t="s">
        <v>1869</v>
      </c>
      <c r="K294" s="70" t="s">
        <v>1870</v>
      </c>
      <c r="L294" s="68" t="s">
        <v>1865</v>
      </c>
      <c r="M294" s="68" t="s">
        <v>1860</v>
      </c>
      <c r="N294" s="71">
        <v>5581971170111</v>
      </c>
      <c r="O294" s="71" t="s">
        <v>65</v>
      </c>
      <c r="P294" s="71" t="s">
        <v>42</v>
      </c>
      <c r="Q294" s="68" t="s">
        <v>66</v>
      </c>
      <c r="R294" s="68" t="str" cm="1">
        <f t="array" ref="R294">_xlfn.IFS(BaseClientes[[#This Row],[tipoDeCliente]]="ADVISOR","ADVISOR",BaseClientes[[#This Row],[tipoDeCliente]]="FAMILIA","RETENCAO",BaseClientes[[#This Row],[tipoDeCliente]]="RETENCAO","RETENCAO",BaseClientes[[#This Row],[tipoDeCliente]]="NORMAL","CONSULTORIA",BaseClientes[[#This Row],[tipoDeCliente]]="HIBRIDO","CONSULTORIA")</f>
        <v>ADVISOR</v>
      </c>
      <c r="S294" s="68" t="s">
        <v>49</v>
      </c>
      <c r="T294" s="68" t="s">
        <v>50</v>
      </c>
      <c r="U294" s="68" t="s">
        <v>1562</v>
      </c>
      <c r="V294" s="71">
        <v>5581971170011</v>
      </c>
      <c r="W294" s="69">
        <v>44699</v>
      </c>
      <c r="X294" s="69">
        <v>44699</v>
      </c>
      <c r="Y294" s="68" t="s">
        <v>1865</v>
      </c>
      <c r="Z294" s="68" t="s">
        <v>1865</v>
      </c>
      <c r="AA294" s="68" t="s">
        <v>1860</v>
      </c>
      <c r="AB294" s="68" t="s">
        <v>164</v>
      </c>
      <c r="AC294" s="68" t="s">
        <v>140</v>
      </c>
      <c r="AD294" s="68" t="s">
        <v>54</v>
      </c>
      <c r="AE294" s="68" t="s">
        <v>176</v>
      </c>
      <c r="AF294" s="72">
        <v>1</v>
      </c>
      <c r="AG294" s="68">
        <v>7</v>
      </c>
      <c r="AH294" s="68" t="s">
        <v>54</v>
      </c>
      <c r="AI294" s="68" t="s">
        <v>54</v>
      </c>
      <c r="AJ294" s="68" t="s">
        <v>54</v>
      </c>
      <c r="AK294" s="68" t="str" cm="1">
        <f t="array" ref="AK2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4" s="69" t="s">
        <v>69</v>
      </c>
      <c r="AM294" s="69">
        <v>45401</v>
      </c>
    </row>
    <row r="295" spans="1:39" hidden="1" x14ac:dyDescent="0.3">
      <c r="A295" s="68">
        <v>330</v>
      </c>
      <c r="B295" s="68" t="s">
        <v>1976</v>
      </c>
      <c r="C295" s="69">
        <v>23873</v>
      </c>
      <c r="D295" s="68" t="s">
        <v>40</v>
      </c>
      <c r="E295" s="71">
        <v>18052022330</v>
      </c>
      <c r="F295" s="68">
        <v>5555428</v>
      </c>
      <c r="G295" s="68"/>
      <c r="H295" s="68"/>
      <c r="I295" s="68" t="s">
        <v>1978</v>
      </c>
      <c r="J295" s="68" t="s">
        <v>1979</v>
      </c>
      <c r="K295" s="70" t="s">
        <v>1980</v>
      </c>
      <c r="L295" s="68" t="s">
        <v>1981</v>
      </c>
      <c r="M295" s="68" t="s">
        <v>1976</v>
      </c>
      <c r="N295" s="71">
        <v>5581996151005</v>
      </c>
      <c r="O295" s="71" t="s">
        <v>106</v>
      </c>
      <c r="P295" s="71" t="s">
        <v>42</v>
      </c>
      <c r="Q295" s="68" t="s">
        <v>66</v>
      </c>
      <c r="R295" s="68" t="str" cm="1">
        <f t="array" ref="R295">_xlfn.IFS(BaseClientes[[#This Row],[tipoDeCliente]]="ADVISOR","ADVISOR",BaseClientes[[#This Row],[tipoDeCliente]]="FAMILIA","RETENCAO",BaseClientes[[#This Row],[tipoDeCliente]]="RETENCAO","RETENCAO",BaseClientes[[#This Row],[tipoDeCliente]]="NORMAL","CONSULTORIA",BaseClientes[[#This Row],[tipoDeCliente]]="HIBRIDO","CONSULTORIA")</f>
        <v>ADVISOR</v>
      </c>
      <c r="S295" s="68" t="s">
        <v>49</v>
      </c>
      <c r="T295" s="68" t="s">
        <v>50</v>
      </c>
      <c r="U295" s="68" t="s">
        <v>1982</v>
      </c>
      <c r="V295" s="71">
        <v>5581996151005</v>
      </c>
      <c r="W295" s="69">
        <v>44699</v>
      </c>
      <c r="X295" s="69">
        <v>44699</v>
      </c>
      <c r="Y295" s="68" t="s">
        <v>1981</v>
      </c>
      <c r="Z295" s="68" t="s">
        <v>1981</v>
      </c>
      <c r="AA295" s="68" t="s">
        <v>1976</v>
      </c>
      <c r="AB295" s="68" t="s">
        <v>3902</v>
      </c>
      <c r="AC295" s="68" t="s">
        <v>53</v>
      </c>
      <c r="AD295" s="68" t="s">
        <v>56</v>
      </c>
      <c r="AE295" s="68" t="s">
        <v>176</v>
      </c>
      <c r="AF295" s="72">
        <v>1</v>
      </c>
      <c r="AG295" s="68" t="s">
        <v>187</v>
      </c>
      <c r="AH295" s="68" t="s">
        <v>54</v>
      </c>
      <c r="AI295" s="68" t="s">
        <v>56</v>
      </c>
      <c r="AJ295" s="68" t="s">
        <v>54</v>
      </c>
      <c r="AK295" s="68" t="str" cm="1">
        <f t="array" ref="AK2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5" s="69" t="s">
        <v>69</v>
      </c>
      <c r="AM295" s="69">
        <v>45183</v>
      </c>
    </row>
    <row r="296" spans="1:39" x14ac:dyDescent="0.3">
      <c r="A296" s="68">
        <v>309</v>
      </c>
      <c r="B296" s="68" t="s">
        <v>1902</v>
      </c>
      <c r="C296" s="69">
        <v>27391</v>
      </c>
      <c r="D296" s="68" t="s">
        <v>40</v>
      </c>
      <c r="E296" s="71">
        <v>23052022309</v>
      </c>
      <c r="F296" s="68"/>
      <c r="G296" s="68">
        <v>433363</v>
      </c>
      <c r="H296" s="68"/>
      <c r="I296" s="68" t="s">
        <v>1904</v>
      </c>
      <c r="J296" s="68" t="s">
        <v>1905</v>
      </c>
      <c r="K296" s="70" t="s">
        <v>1906</v>
      </c>
      <c r="L296" s="68" t="s">
        <v>1907</v>
      </c>
      <c r="M296" s="68" t="s">
        <v>1902</v>
      </c>
      <c r="N296" s="71">
        <v>5511993292933</v>
      </c>
      <c r="O296" s="71" t="s">
        <v>42</v>
      </c>
      <c r="P296" s="71" t="s">
        <v>106</v>
      </c>
      <c r="Q296" s="68" t="s">
        <v>66</v>
      </c>
      <c r="R296" s="68" t="str" cm="1">
        <f t="array" ref="R296">_xlfn.IFS(BaseClientes[[#This Row],[tipoDeCliente]]="ADVISOR","ADVISOR",BaseClientes[[#This Row],[tipoDeCliente]]="FAMILIA","RETENCAO",BaseClientes[[#This Row],[tipoDeCliente]]="RETENCAO","RETENCAO",BaseClientes[[#This Row],[tipoDeCliente]]="NORMAL","CONSULTORIA",BaseClientes[[#This Row],[tipoDeCliente]]="HIBRIDO","CONSULTORIA")</f>
        <v>ADVISOR</v>
      </c>
      <c r="S296" s="68" t="s">
        <v>2799</v>
      </c>
      <c r="T296" s="68" t="s">
        <v>185</v>
      </c>
      <c r="U296" s="68" t="s">
        <v>1908</v>
      </c>
      <c r="V296" s="71">
        <v>5511993292933</v>
      </c>
      <c r="W296" s="69">
        <v>44704</v>
      </c>
      <c r="X296" s="69">
        <v>44704</v>
      </c>
      <c r="Y296" s="68" t="s">
        <v>1907</v>
      </c>
      <c r="Z296" s="68" t="s">
        <v>1907</v>
      </c>
      <c r="AA296" s="68" t="s">
        <v>1902</v>
      </c>
      <c r="AB296" s="68" t="s">
        <v>847</v>
      </c>
      <c r="AC296" s="68" t="s">
        <v>53</v>
      </c>
      <c r="AD296" s="68" t="s">
        <v>54</v>
      </c>
      <c r="AE296" s="68" t="s">
        <v>176</v>
      </c>
      <c r="AF296" s="72">
        <v>1</v>
      </c>
      <c r="AG296" s="68">
        <v>2</v>
      </c>
      <c r="AH296" s="68" t="s">
        <v>54</v>
      </c>
      <c r="AI296" s="68" t="s">
        <v>56</v>
      </c>
      <c r="AJ296" s="68" t="s">
        <v>54</v>
      </c>
      <c r="AK296" s="68" t="str" cm="1">
        <f t="array" ref="AK2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6" s="69" t="s">
        <v>58</v>
      </c>
      <c r="AM296" s="69"/>
    </row>
    <row r="297" spans="1:39" x14ac:dyDescent="0.3">
      <c r="A297" s="68">
        <v>328</v>
      </c>
      <c r="B297" s="68" t="s">
        <v>1961</v>
      </c>
      <c r="C297" s="69">
        <v>30470</v>
      </c>
      <c r="D297" s="68" t="s">
        <v>72</v>
      </c>
      <c r="E297" s="71">
        <v>25052022328</v>
      </c>
      <c r="F297" s="68">
        <v>540907</v>
      </c>
      <c r="G297" s="68">
        <v>488766</v>
      </c>
      <c r="H297" s="68" t="s">
        <v>4255</v>
      </c>
      <c r="I297" s="68" t="s">
        <v>1963</v>
      </c>
      <c r="J297" s="68" t="s">
        <v>1964</v>
      </c>
      <c r="K297" s="105" t="s">
        <v>1965</v>
      </c>
      <c r="L297" s="68" t="s">
        <v>1966</v>
      </c>
      <c r="M297" s="68" t="s">
        <v>1961</v>
      </c>
      <c r="N297" s="71">
        <v>5534992504446</v>
      </c>
      <c r="O297" s="71" t="s">
        <v>65</v>
      </c>
      <c r="P297" s="71" t="s">
        <v>106</v>
      </c>
      <c r="Q297" s="68" t="s">
        <v>66</v>
      </c>
      <c r="R297" s="68" t="str" cm="1">
        <f t="array" ref="R297">_xlfn.IFS(BaseClientes[[#This Row],[tipoDeCliente]]="ADVISOR","ADVISOR",BaseClientes[[#This Row],[tipoDeCliente]]="FAMILIA","RETENCAO",BaseClientes[[#This Row],[tipoDeCliente]]="RETENCAO","RETENCAO",BaseClientes[[#This Row],[tipoDeCliente]]="NORMAL","CONSULTORIA",BaseClientes[[#This Row],[tipoDeCliente]]="HIBRIDO","CONSULTORIA")</f>
        <v>ADVISOR</v>
      </c>
      <c r="S297" s="68" t="s">
        <v>1338</v>
      </c>
      <c r="T297" s="68" t="s">
        <v>896</v>
      </c>
      <c r="U297" s="68" t="s">
        <v>1967</v>
      </c>
      <c r="V297" s="71">
        <v>5534992504446</v>
      </c>
      <c r="W297" s="69">
        <v>44706</v>
      </c>
      <c r="X297" s="69">
        <v>44706</v>
      </c>
      <c r="Y297" s="68" t="s">
        <v>1966</v>
      </c>
      <c r="Z297" s="68" t="s">
        <v>1966</v>
      </c>
      <c r="AA297" s="68" t="s">
        <v>1961</v>
      </c>
      <c r="AB297" s="68" t="s">
        <v>3893</v>
      </c>
      <c r="AC297" s="68" t="s">
        <v>140</v>
      </c>
      <c r="AD297" s="68" t="s">
        <v>54</v>
      </c>
      <c r="AE297" s="68" t="s">
        <v>176</v>
      </c>
      <c r="AF297" s="72">
        <v>1</v>
      </c>
      <c r="AG297" s="68">
        <v>2</v>
      </c>
      <c r="AH297" s="68" t="s">
        <v>54</v>
      </c>
      <c r="AI297" s="68" t="s">
        <v>56</v>
      </c>
      <c r="AJ297" s="68" t="s">
        <v>54</v>
      </c>
      <c r="AK297" s="68" t="str" cm="1">
        <f t="array" ref="AK2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7" s="69" t="s">
        <v>58</v>
      </c>
      <c r="AM297" s="69"/>
    </row>
    <row r="298" spans="1:39" x14ac:dyDescent="0.3">
      <c r="A298" s="68">
        <v>329</v>
      </c>
      <c r="B298" s="68" t="s">
        <v>1968</v>
      </c>
      <c r="C298" s="69">
        <v>29787</v>
      </c>
      <c r="D298" s="68" t="s">
        <v>40</v>
      </c>
      <c r="E298" s="71">
        <v>25052022329</v>
      </c>
      <c r="F298" s="68">
        <v>2980746</v>
      </c>
      <c r="G298" s="68"/>
      <c r="H298" s="68"/>
      <c r="I298" s="68" t="s">
        <v>1970</v>
      </c>
      <c r="J298" s="68" t="s">
        <v>1971</v>
      </c>
      <c r="K298" s="70" t="s">
        <v>1972</v>
      </c>
      <c r="L298" s="68" t="s">
        <v>1973</v>
      </c>
      <c r="M298" s="68" t="s">
        <v>1968</v>
      </c>
      <c r="N298" s="71">
        <v>50762043467</v>
      </c>
      <c r="O298" s="71" t="s">
        <v>106</v>
      </c>
      <c r="P298" s="71" t="s">
        <v>42</v>
      </c>
      <c r="Q298" s="68" t="s">
        <v>66</v>
      </c>
      <c r="R298" s="68" t="str" cm="1">
        <f t="array" ref="R298">_xlfn.IFS(BaseClientes[[#This Row],[tipoDeCliente]]="ADVISOR","ADVISOR",BaseClientes[[#This Row],[tipoDeCliente]]="FAMILIA","RETENCAO",BaseClientes[[#This Row],[tipoDeCliente]]="RETENCAO","RETENCAO",BaseClientes[[#This Row],[tipoDeCliente]]="NORMAL","CONSULTORIA",BaseClientes[[#This Row],[tipoDeCliente]]="HIBRIDO","CONSULTORIA")</f>
        <v>ADVISOR</v>
      </c>
      <c r="S298" s="68" t="s">
        <v>1974</v>
      </c>
      <c r="T298" s="68" t="s">
        <v>185</v>
      </c>
      <c r="U298" s="68" t="s">
        <v>1975</v>
      </c>
      <c r="V298" s="71">
        <v>50762043467</v>
      </c>
      <c r="W298" s="69">
        <v>44706</v>
      </c>
      <c r="X298" s="69">
        <v>44706</v>
      </c>
      <c r="Y298" s="68" t="s">
        <v>1973</v>
      </c>
      <c r="Z298" s="68" t="s">
        <v>1973</v>
      </c>
      <c r="AA298" s="68" t="s">
        <v>1968</v>
      </c>
      <c r="AB298" s="68" t="s">
        <v>3902</v>
      </c>
      <c r="AC298" s="68" t="s">
        <v>140</v>
      </c>
      <c r="AD298" s="68" t="s">
        <v>56</v>
      </c>
      <c r="AE298" s="68" t="s">
        <v>176</v>
      </c>
      <c r="AF298" s="72">
        <v>1</v>
      </c>
      <c r="AG298" s="68">
        <v>2</v>
      </c>
      <c r="AH298" s="68" t="s">
        <v>54</v>
      </c>
      <c r="AI298" s="68" t="s">
        <v>56</v>
      </c>
      <c r="AJ298" s="68" t="s">
        <v>54</v>
      </c>
      <c r="AK298" s="68" t="str" cm="1">
        <f t="array" ref="AK2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8" s="69" t="s">
        <v>58</v>
      </c>
      <c r="AM298" s="69"/>
    </row>
    <row r="299" spans="1:39" x14ac:dyDescent="0.3">
      <c r="A299" s="68">
        <v>315</v>
      </c>
      <c r="B299" s="68" t="s">
        <v>1927</v>
      </c>
      <c r="C299" s="69">
        <v>30963</v>
      </c>
      <c r="D299" s="68" t="s">
        <v>72</v>
      </c>
      <c r="E299" s="71">
        <v>26052022315</v>
      </c>
      <c r="F299" s="68">
        <v>5614296</v>
      </c>
      <c r="G299" s="68"/>
      <c r="H299" s="68"/>
      <c r="I299" s="68"/>
      <c r="J299" s="68" t="s">
        <v>1929</v>
      </c>
      <c r="K299" s="70" t="s">
        <v>1930</v>
      </c>
      <c r="L299" s="68" t="s">
        <v>1931</v>
      </c>
      <c r="M299" s="68" t="s">
        <v>1669</v>
      </c>
      <c r="N299" s="71">
        <v>5581973126556</v>
      </c>
      <c r="O299" s="71" t="s">
        <v>65</v>
      </c>
      <c r="P299" s="71" t="s">
        <v>42</v>
      </c>
      <c r="Q299" s="68" t="s">
        <v>1073</v>
      </c>
      <c r="R299" s="68" t="str" cm="1">
        <f t="array" ref="R299">_xlfn.IFS(BaseClientes[[#This Row],[tipoDeCliente]]="ADVISOR","ADVISOR",BaseClientes[[#This Row],[tipoDeCliente]]="FAMILIA","RETENCAO",BaseClientes[[#This Row],[tipoDeCliente]]="RETENCAO","RETENCAO",BaseClientes[[#This Row],[tipoDeCliente]]="NORMAL","CONSULTORIA",BaseClientes[[#This Row],[tipoDeCliente]]="HIBRIDO","CONSULTORIA")</f>
        <v>ADVISOR</v>
      </c>
      <c r="S299" s="68" t="s">
        <v>1932</v>
      </c>
      <c r="T299" s="68" t="s">
        <v>50</v>
      </c>
      <c r="U299" s="68" t="s">
        <v>1933</v>
      </c>
      <c r="V299" s="71">
        <v>5581997592354</v>
      </c>
      <c r="W299" s="69">
        <v>44707</v>
      </c>
      <c r="X299" s="69">
        <v>44707</v>
      </c>
      <c r="Y299" s="68" t="s">
        <v>1073</v>
      </c>
      <c r="Z299" s="68" t="s">
        <v>1073</v>
      </c>
      <c r="AA299" s="68" t="s">
        <v>1669</v>
      </c>
      <c r="AB299" s="68" t="s">
        <v>3893</v>
      </c>
      <c r="AC299" s="68" t="s">
        <v>53</v>
      </c>
      <c r="AD299" s="68" t="s">
        <v>56</v>
      </c>
      <c r="AE299" s="68" t="s">
        <v>55</v>
      </c>
      <c r="AF299" s="72">
        <v>1</v>
      </c>
      <c r="AG299" s="68"/>
      <c r="AH299" s="68" t="s">
        <v>56</v>
      </c>
      <c r="AI299" s="68" t="s">
        <v>56</v>
      </c>
      <c r="AJ299" s="68" t="s">
        <v>56</v>
      </c>
      <c r="AK299" s="68" t="str" cm="1">
        <f t="array" ref="AK2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299" s="69" t="s">
        <v>58</v>
      </c>
      <c r="AM299" s="69"/>
    </row>
    <row r="300" spans="1:39" x14ac:dyDescent="0.3">
      <c r="A300" s="68">
        <v>305</v>
      </c>
      <c r="B300" s="68" t="s">
        <v>1882</v>
      </c>
      <c r="C300" s="69">
        <v>32597</v>
      </c>
      <c r="D300" s="68" t="s">
        <v>40</v>
      </c>
      <c r="E300" s="71">
        <v>27052022305</v>
      </c>
      <c r="F300" s="68">
        <v>3344319</v>
      </c>
      <c r="G300" s="68">
        <v>3557212</v>
      </c>
      <c r="H300" s="68" t="s">
        <v>4261</v>
      </c>
      <c r="I300" s="68" t="s">
        <v>1884</v>
      </c>
      <c r="J300" s="68" t="s">
        <v>1885</v>
      </c>
      <c r="K300" s="105" t="s">
        <v>1886</v>
      </c>
      <c r="L300" s="68" t="s">
        <v>1887</v>
      </c>
      <c r="M300" s="68" t="s">
        <v>1882</v>
      </c>
      <c r="N300" s="71">
        <v>5581999792299</v>
      </c>
      <c r="O300" s="71" t="s">
        <v>42</v>
      </c>
      <c r="P300" s="71" t="s">
        <v>106</v>
      </c>
      <c r="Q300" s="68" t="s">
        <v>66</v>
      </c>
      <c r="R300" s="68" t="str" cm="1">
        <f t="array" ref="R300">_xlfn.IFS(BaseClientes[[#This Row],[tipoDeCliente]]="ADVISOR","ADVISOR",BaseClientes[[#This Row],[tipoDeCliente]]="FAMILIA","RETENCAO",BaseClientes[[#This Row],[tipoDeCliente]]="RETENCAO","RETENCAO",BaseClientes[[#This Row],[tipoDeCliente]]="NORMAL","CONSULTORIA",BaseClientes[[#This Row],[tipoDeCliente]]="HIBRIDO","CONSULTORIA")</f>
        <v>ADVISOR</v>
      </c>
      <c r="S300" s="68" t="s">
        <v>49</v>
      </c>
      <c r="T300" s="68" t="s">
        <v>50</v>
      </c>
      <c r="U300" s="68">
        <v>52061095</v>
      </c>
      <c r="V300" s="71">
        <v>5581999792299</v>
      </c>
      <c r="W300" s="69">
        <v>44708</v>
      </c>
      <c r="X300" s="69">
        <v>44708</v>
      </c>
      <c r="Y300" s="68" t="s">
        <v>1887</v>
      </c>
      <c r="Z300" s="68" t="s">
        <v>1887</v>
      </c>
      <c r="AA300" s="68" t="s">
        <v>1882</v>
      </c>
      <c r="AB300" s="68" t="s">
        <v>3894</v>
      </c>
      <c r="AC300" s="68" t="s">
        <v>53</v>
      </c>
      <c r="AD300" s="68" t="s">
        <v>54</v>
      </c>
      <c r="AE300" s="68" t="s">
        <v>176</v>
      </c>
      <c r="AF300" s="72">
        <v>1</v>
      </c>
      <c r="AG300" s="68">
        <v>2</v>
      </c>
      <c r="AH300" s="68" t="s">
        <v>54</v>
      </c>
      <c r="AI300" s="68" t="s">
        <v>54</v>
      </c>
      <c r="AJ300" s="68" t="s">
        <v>54</v>
      </c>
      <c r="AK300" s="68" t="str" cm="1">
        <f t="array" ref="AK3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0" s="69" t="s">
        <v>58</v>
      </c>
      <c r="AM300" s="69"/>
    </row>
    <row r="301" spans="1:39" x14ac:dyDescent="0.3">
      <c r="A301" s="68">
        <v>306</v>
      </c>
      <c r="B301" s="68" t="s">
        <v>1888</v>
      </c>
      <c r="C301" s="69">
        <v>31934</v>
      </c>
      <c r="D301" s="68" t="s">
        <v>72</v>
      </c>
      <c r="E301" s="71">
        <v>27052022306</v>
      </c>
      <c r="F301" s="68">
        <v>8705301</v>
      </c>
      <c r="G301" s="68"/>
      <c r="H301" s="68"/>
      <c r="I301" s="68" t="s">
        <v>4260</v>
      </c>
      <c r="J301" s="68" t="s">
        <v>1891</v>
      </c>
      <c r="K301" s="70" t="s">
        <v>1892</v>
      </c>
      <c r="L301" s="68" t="s">
        <v>1890</v>
      </c>
      <c r="M301" s="68" t="s">
        <v>1882</v>
      </c>
      <c r="N301" s="71">
        <v>5581999792299</v>
      </c>
      <c r="O301" s="71" t="s">
        <v>65</v>
      </c>
      <c r="P301" s="71" t="s">
        <v>42</v>
      </c>
      <c r="Q301" s="68" t="s">
        <v>66</v>
      </c>
      <c r="R301" s="68" t="str" cm="1">
        <f t="array" ref="R301">_xlfn.IFS(BaseClientes[[#This Row],[tipoDeCliente]]="ADVISOR","ADVISOR",BaseClientes[[#This Row],[tipoDeCliente]]="FAMILIA","RETENCAO",BaseClientes[[#This Row],[tipoDeCliente]]="RETENCAO","RETENCAO",BaseClientes[[#This Row],[tipoDeCliente]]="NORMAL","CONSULTORIA",BaseClientes[[#This Row],[tipoDeCliente]]="HIBRIDO","CONSULTORIA")</f>
        <v>ADVISOR</v>
      </c>
      <c r="S301" s="68" t="s">
        <v>49</v>
      </c>
      <c r="T301" s="68" t="s">
        <v>50</v>
      </c>
      <c r="U301" s="68">
        <v>52061095</v>
      </c>
      <c r="V301" s="71">
        <v>5581987098082</v>
      </c>
      <c r="W301" s="69">
        <v>44708</v>
      </c>
      <c r="X301" s="69">
        <v>44708</v>
      </c>
      <c r="Y301" s="68" t="s">
        <v>1887</v>
      </c>
      <c r="Z301" s="68" t="s">
        <v>1887</v>
      </c>
      <c r="AA301" s="68" t="s">
        <v>1882</v>
      </c>
      <c r="AB301" s="68" t="s">
        <v>3894</v>
      </c>
      <c r="AC301" s="68" t="s">
        <v>140</v>
      </c>
      <c r="AD301" s="68" t="s">
        <v>56</v>
      </c>
      <c r="AE301" s="68" t="s">
        <v>176</v>
      </c>
      <c r="AF301" s="72">
        <v>1</v>
      </c>
      <c r="AG301" s="68">
        <v>2</v>
      </c>
      <c r="AH301" s="68" t="s">
        <v>54</v>
      </c>
      <c r="AI301" s="68" t="s">
        <v>54</v>
      </c>
      <c r="AJ301" s="68" t="s">
        <v>54</v>
      </c>
      <c r="AK301" s="68" t="str" cm="1">
        <f t="array" ref="AK3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1" s="69" t="s">
        <v>58</v>
      </c>
      <c r="AM301" s="69"/>
    </row>
    <row r="302" spans="1:39" x14ac:dyDescent="0.3">
      <c r="A302" s="68">
        <v>307</v>
      </c>
      <c r="B302" s="68" t="s">
        <v>1893</v>
      </c>
      <c r="C302" s="69">
        <v>43869</v>
      </c>
      <c r="D302" s="68" t="s">
        <v>72</v>
      </c>
      <c r="E302" s="71">
        <v>27052022307</v>
      </c>
      <c r="F302" s="68">
        <v>8837283</v>
      </c>
      <c r="G302" s="68"/>
      <c r="H302" s="68"/>
      <c r="I302" s="68" t="s">
        <v>4259</v>
      </c>
      <c r="J302" s="68" t="s">
        <v>1896</v>
      </c>
      <c r="K302" s="70" t="s">
        <v>1886</v>
      </c>
      <c r="L302" s="68" t="s">
        <v>1895</v>
      </c>
      <c r="M302" s="68" t="s">
        <v>1882</v>
      </c>
      <c r="N302" s="71">
        <v>5581999792299</v>
      </c>
      <c r="O302" s="71" t="s">
        <v>65</v>
      </c>
      <c r="P302" s="71" t="s">
        <v>42</v>
      </c>
      <c r="Q302" s="68" t="s">
        <v>66</v>
      </c>
      <c r="R302" s="68" t="str" cm="1">
        <f t="array" ref="R302">_xlfn.IFS(BaseClientes[[#This Row],[tipoDeCliente]]="ADVISOR","ADVISOR",BaseClientes[[#This Row],[tipoDeCliente]]="FAMILIA","RETENCAO",BaseClientes[[#This Row],[tipoDeCliente]]="RETENCAO","RETENCAO",BaseClientes[[#This Row],[tipoDeCliente]]="NORMAL","CONSULTORIA",BaseClientes[[#This Row],[tipoDeCliente]]="HIBRIDO","CONSULTORIA")</f>
        <v>ADVISOR</v>
      </c>
      <c r="S302" s="68" t="s">
        <v>49</v>
      </c>
      <c r="T302" s="68" t="s">
        <v>50</v>
      </c>
      <c r="U302" s="68">
        <v>52061095</v>
      </c>
      <c r="V302" s="71">
        <v>5581999792299</v>
      </c>
      <c r="W302" s="69">
        <v>44708</v>
      </c>
      <c r="X302" s="69">
        <v>44708</v>
      </c>
      <c r="Y302" s="68" t="s">
        <v>1887</v>
      </c>
      <c r="Z302" s="68" t="s">
        <v>1887</v>
      </c>
      <c r="AA302" s="68" t="s">
        <v>1882</v>
      </c>
      <c r="AB302" s="68" t="s">
        <v>151</v>
      </c>
      <c r="AC302" s="68" t="s">
        <v>140</v>
      </c>
      <c r="AD302" s="68" t="s">
        <v>56</v>
      </c>
      <c r="AE302" s="68" t="s">
        <v>176</v>
      </c>
      <c r="AF302" s="72">
        <v>1</v>
      </c>
      <c r="AG302" s="68">
        <v>2</v>
      </c>
      <c r="AH302" s="68" t="s">
        <v>54</v>
      </c>
      <c r="AI302" s="68" t="s">
        <v>54</v>
      </c>
      <c r="AJ302" s="68" t="s">
        <v>54</v>
      </c>
      <c r="AK302" s="68" t="str" cm="1">
        <f t="array" ref="AK3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2" s="69" t="s">
        <v>58</v>
      </c>
      <c r="AM302" s="69"/>
    </row>
    <row r="303" spans="1:39" x14ac:dyDescent="0.3">
      <c r="A303" s="68">
        <v>308</v>
      </c>
      <c r="B303" s="68" t="s">
        <v>1897</v>
      </c>
      <c r="C303" s="69">
        <v>42848</v>
      </c>
      <c r="D303" s="68" t="s">
        <v>40</v>
      </c>
      <c r="E303" s="71">
        <v>27052022308</v>
      </c>
      <c r="F303" s="68">
        <v>8864224</v>
      </c>
      <c r="G303" s="68"/>
      <c r="H303" s="68"/>
      <c r="I303" s="68" t="s">
        <v>4258</v>
      </c>
      <c r="J303" s="68" t="s">
        <v>1900</v>
      </c>
      <c r="K303" s="70" t="s">
        <v>1886</v>
      </c>
      <c r="L303" s="68" t="s">
        <v>1899</v>
      </c>
      <c r="M303" s="68" t="s">
        <v>1882</v>
      </c>
      <c r="N303" s="71">
        <v>5581999792299</v>
      </c>
      <c r="O303" s="71" t="s">
        <v>65</v>
      </c>
      <c r="P303" s="71" t="s">
        <v>42</v>
      </c>
      <c r="Q303" s="68" t="s">
        <v>66</v>
      </c>
      <c r="R303" s="68" t="str" cm="1">
        <f t="array" ref="R303">_xlfn.IFS(BaseClientes[[#This Row],[tipoDeCliente]]="ADVISOR","ADVISOR",BaseClientes[[#This Row],[tipoDeCliente]]="FAMILIA","RETENCAO",BaseClientes[[#This Row],[tipoDeCliente]]="RETENCAO","RETENCAO",BaseClientes[[#This Row],[tipoDeCliente]]="NORMAL","CONSULTORIA",BaseClientes[[#This Row],[tipoDeCliente]]="HIBRIDO","CONSULTORIA")</f>
        <v>ADVISOR</v>
      </c>
      <c r="S303" s="68" t="s">
        <v>49</v>
      </c>
      <c r="T303" s="68" t="s">
        <v>50</v>
      </c>
      <c r="U303" s="68" t="s">
        <v>1901</v>
      </c>
      <c r="V303" s="71">
        <v>5581999792299</v>
      </c>
      <c r="W303" s="69">
        <v>44708</v>
      </c>
      <c r="X303" s="69">
        <v>44708</v>
      </c>
      <c r="Y303" s="68" t="s">
        <v>1887</v>
      </c>
      <c r="Z303" s="68" t="s">
        <v>1887</v>
      </c>
      <c r="AA303" s="68" t="s">
        <v>1882</v>
      </c>
      <c r="AB303" s="68" t="s">
        <v>151</v>
      </c>
      <c r="AC303" s="68" t="s">
        <v>140</v>
      </c>
      <c r="AD303" s="68" t="s">
        <v>56</v>
      </c>
      <c r="AE303" s="68" t="s">
        <v>176</v>
      </c>
      <c r="AF303" s="72">
        <v>1</v>
      </c>
      <c r="AG303" s="68">
        <v>2</v>
      </c>
      <c r="AH303" s="68" t="s">
        <v>54</v>
      </c>
      <c r="AI303" s="68" t="s">
        <v>54</v>
      </c>
      <c r="AJ303" s="68" t="s">
        <v>54</v>
      </c>
      <c r="AK303" s="68" t="str" cm="1">
        <f t="array" ref="AK3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3" s="69" t="s">
        <v>58</v>
      </c>
      <c r="AM303" s="69"/>
    </row>
    <row r="304" spans="1:39" x14ac:dyDescent="0.3">
      <c r="A304" s="68">
        <v>344</v>
      </c>
      <c r="B304" s="68" t="s">
        <v>2029</v>
      </c>
      <c r="C304" s="69">
        <v>23455</v>
      </c>
      <c r="D304" s="68" t="s">
        <v>72</v>
      </c>
      <c r="E304" s="71">
        <v>28052022344</v>
      </c>
      <c r="F304" s="68">
        <v>4960119</v>
      </c>
      <c r="G304" s="68"/>
      <c r="H304" s="68"/>
      <c r="I304" s="68" t="s">
        <v>2031</v>
      </c>
      <c r="J304" s="68" t="s">
        <v>2032</v>
      </c>
      <c r="K304" s="105" t="s">
        <v>2033</v>
      </c>
      <c r="L304" s="68" t="s">
        <v>2034</v>
      </c>
      <c r="M304" s="68" t="s">
        <v>2029</v>
      </c>
      <c r="N304" s="71">
        <v>5581996491409</v>
      </c>
      <c r="O304" s="71" t="s">
        <v>65</v>
      </c>
      <c r="P304" s="71" t="s">
        <v>42</v>
      </c>
      <c r="Q304" s="68" t="s">
        <v>66</v>
      </c>
      <c r="R304" s="68" t="str" cm="1">
        <f t="array" ref="R304">_xlfn.IFS(BaseClientes[[#This Row],[tipoDeCliente]]="ADVISOR","ADVISOR",BaseClientes[[#This Row],[tipoDeCliente]]="FAMILIA","RETENCAO",BaseClientes[[#This Row],[tipoDeCliente]]="RETENCAO","RETENCAO",BaseClientes[[#This Row],[tipoDeCliente]]="NORMAL","CONSULTORIA",BaseClientes[[#This Row],[tipoDeCliente]]="HIBRIDO","CONSULTORIA")</f>
        <v>ADVISOR</v>
      </c>
      <c r="S304" s="68" t="s">
        <v>49</v>
      </c>
      <c r="T304" s="68" t="s">
        <v>50</v>
      </c>
      <c r="U304" s="68" t="s">
        <v>1730</v>
      </c>
      <c r="V304" s="71">
        <v>5581996491409</v>
      </c>
      <c r="W304" s="69">
        <v>44709</v>
      </c>
      <c r="X304" s="69">
        <v>44709</v>
      </c>
      <c r="Y304" s="68" t="s">
        <v>2034</v>
      </c>
      <c r="Z304" s="68" t="s">
        <v>2034</v>
      </c>
      <c r="AA304" s="68" t="s">
        <v>2029</v>
      </c>
      <c r="AB304" s="68" t="s">
        <v>3902</v>
      </c>
      <c r="AC304" s="68" t="s">
        <v>53</v>
      </c>
      <c r="AD304" s="68" t="s">
        <v>54</v>
      </c>
      <c r="AE304" s="68" t="s">
        <v>176</v>
      </c>
      <c r="AF304" s="72">
        <v>1</v>
      </c>
      <c r="AG304" s="68">
        <v>2</v>
      </c>
      <c r="AH304" s="68" t="s">
        <v>54</v>
      </c>
      <c r="AI304" s="68" t="s">
        <v>54</v>
      </c>
      <c r="AJ304" s="68" t="s">
        <v>54</v>
      </c>
      <c r="AK304" s="68" t="str" cm="1">
        <f t="array" ref="AK3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4" s="69" t="s">
        <v>58</v>
      </c>
      <c r="AM304" s="69"/>
    </row>
    <row r="305" spans="1:39" x14ac:dyDescent="0.3">
      <c r="A305" s="68">
        <v>345</v>
      </c>
      <c r="B305" s="68" t="s">
        <v>2035</v>
      </c>
      <c r="C305" s="69">
        <v>35007</v>
      </c>
      <c r="D305" s="68" t="s">
        <v>40</v>
      </c>
      <c r="E305" s="71">
        <v>28052022345</v>
      </c>
      <c r="F305" s="68">
        <v>8023066</v>
      </c>
      <c r="G305" s="68">
        <v>4549289</v>
      </c>
      <c r="H305" s="68"/>
      <c r="I305" s="68" t="s">
        <v>2037</v>
      </c>
      <c r="J305" s="68" t="s">
        <v>2038</v>
      </c>
      <c r="K305" s="105" t="s">
        <v>2039</v>
      </c>
      <c r="L305" s="68" t="s">
        <v>2040</v>
      </c>
      <c r="M305" s="68" t="s">
        <v>2029</v>
      </c>
      <c r="N305" s="71">
        <v>5581981588300</v>
      </c>
      <c r="O305" s="71" t="s">
        <v>65</v>
      </c>
      <c r="P305" s="71" t="s">
        <v>42</v>
      </c>
      <c r="Q305" s="68" t="s">
        <v>66</v>
      </c>
      <c r="R305" s="68" t="str" cm="1">
        <f t="array" ref="R305">_xlfn.IFS(BaseClientes[[#This Row],[tipoDeCliente]]="ADVISOR","ADVISOR",BaseClientes[[#This Row],[tipoDeCliente]]="FAMILIA","RETENCAO",BaseClientes[[#This Row],[tipoDeCliente]]="RETENCAO","RETENCAO",BaseClientes[[#This Row],[tipoDeCliente]]="NORMAL","CONSULTORIA",BaseClientes[[#This Row],[tipoDeCliente]]="HIBRIDO","CONSULTORIA")</f>
        <v>ADVISOR</v>
      </c>
      <c r="S305" s="68" t="s">
        <v>49</v>
      </c>
      <c r="T305" s="68" t="s">
        <v>50</v>
      </c>
      <c r="U305" s="68" t="s">
        <v>1730</v>
      </c>
      <c r="V305" s="71">
        <v>5581981588300</v>
      </c>
      <c r="W305" s="69">
        <v>44709</v>
      </c>
      <c r="X305" s="69">
        <v>44709</v>
      </c>
      <c r="Y305" s="68" t="s">
        <v>2034</v>
      </c>
      <c r="Z305" s="68" t="s">
        <v>2034</v>
      </c>
      <c r="AA305" s="68" t="s">
        <v>2029</v>
      </c>
      <c r="AB305" s="68" t="s">
        <v>3902</v>
      </c>
      <c r="AC305" s="68" t="s">
        <v>53</v>
      </c>
      <c r="AD305" s="68" t="s">
        <v>54</v>
      </c>
      <c r="AE305" s="68" t="s">
        <v>176</v>
      </c>
      <c r="AF305" s="72">
        <v>1</v>
      </c>
      <c r="AG305" s="68">
        <v>2</v>
      </c>
      <c r="AH305" s="68" t="s">
        <v>54</v>
      </c>
      <c r="AI305" s="68" t="s">
        <v>54</v>
      </c>
      <c r="AJ305" s="68" t="s">
        <v>54</v>
      </c>
      <c r="AK305" s="68" t="str" cm="1">
        <f t="array" ref="AK3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5" s="69" t="s">
        <v>58</v>
      </c>
      <c r="AM305" s="69"/>
    </row>
    <row r="306" spans="1:39" x14ac:dyDescent="0.3">
      <c r="A306" s="68">
        <v>350</v>
      </c>
      <c r="B306" s="68" t="s">
        <v>2052</v>
      </c>
      <c r="C306" s="69">
        <v>33779</v>
      </c>
      <c r="D306" s="68" t="s">
        <v>72</v>
      </c>
      <c r="E306" s="71">
        <v>28052022350</v>
      </c>
      <c r="F306" s="68">
        <v>3919090</v>
      </c>
      <c r="G306" s="68"/>
      <c r="H306" s="68"/>
      <c r="I306" s="68" t="s">
        <v>2054</v>
      </c>
      <c r="J306" s="68" t="s">
        <v>2055</v>
      </c>
      <c r="K306" s="70" t="s">
        <v>2056</v>
      </c>
      <c r="L306" s="68" t="s">
        <v>2034</v>
      </c>
      <c r="M306" s="68" t="s">
        <v>2029</v>
      </c>
      <c r="N306" s="71">
        <v>5581996491409</v>
      </c>
      <c r="O306" s="71" t="s">
        <v>106</v>
      </c>
      <c r="P306" s="71"/>
      <c r="Q306" s="68" t="s">
        <v>66</v>
      </c>
      <c r="R306" s="68" t="str" cm="1">
        <f t="array" ref="R306">_xlfn.IFS(BaseClientes[[#This Row],[tipoDeCliente]]="ADVISOR","ADVISOR",BaseClientes[[#This Row],[tipoDeCliente]]="FAMILIA","RETENCAO",BaseClientes[[#This Row],[tipoDeCliente]]="RETENCAO","RETENCAO",BaseClientes[[#This Row],[tipoDeCliente]]="NORMAL","CONSULTORIA",BaseClientes[[#This Row],[tipoDeCliente]]="HIBRIDO","CONSULTORIA")</f>
        <v>ADVISOR</v>
      </c>
      <c r="S306" s="68" t="s">
        <v>2799</v>
      </c>
      <c r="T306" s="68" t="s">
        <v>185</v>
      </c>
      <c r="U306" s="68" t="s">
        <v>2057</v>
      </c>
      <c r="V306" s="71">
        <v>5581981928899</v>
      </c>
      <c r="W306" s="69">
        <v>44709</v>
      </c>
      <c r="X306" s="69">
        <v>44709</v>
      </c>
      <c r="Y306" s="68" t="s">
        <v>2034</v>
      </c>
      <c r="Z306" s="68" t="s">
        <v>2034</v>
      </c>
      <c r="AA306" s="68" t="s">
        <v>2029</v>
      </c>
      <c r="AB306" s="68" t="s">
        <v>3894</v>
      </c>
      <c r="AC306" s="68" t="s">
        <v>53</v>
      </c>
      <c r="AD306" s="68" t="s">
        <v>56</v>
      </c>
      <c r="AE306" s="68" t="s">
        <v>176</v>
      </c>
      <c r="AF306" s="72">
        <v>1</v>
      </c>
      <c r="AG306" s="68">
        <v>2</v>
      </c>
      <c r="AH306" s="68" t="s">
        <v>54</v>
      </c>
      <c r="AI306" s="68" t="s">
        <v>54</v>
      </c>
      <c r="AJ306" s="68" t="s">
        <v>54</v>
      </c>
      <c r="AK306" s="68" t="str" cm="1">
        <f t="array" ref="AK3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6" s="69" t="s">
        <v>58</v>
      </c>
      <c r="AM306" s="69"/>
    </row>
    <row r="307" spans="1:39" x14ac:dyDescent="0.3">
      <c r="A307" s="68">
        <v>353</v>
      </c>
      <c r="B307" s="68" t="s">
        <v>2072</v>
      </c>
      <c r="C307" s="69">
        <v>23455</v>
      </c>
      <c r="D307" s="68" t="s">
        <v>84</v>
      </c>
      <c r="E307" s="71">
        <v>28052022353</v>
      </c>
      <c r="F307" s="68">
        <v>5089063</v>
      </c>
      <c r="G307" s="68"/>
      <c r="H307" s="68"/>
      <c r="I307" s="68" t="s">
        <v>2074</v>
      </c>
      <c r="J307" s="68" t="s">
        <v>2075</v>
      </c>
      <c r="K307" s="70" t="s">
        <v>2033</v>
      </c>
      <c r="L307" s="68" t="s">
        <v>2034</v>
      </c>
      <c r="M307" s="68" t="s">
        <v>2029</v>
      </c>
      <c r="N307" s="71">
        <v>5581996491409</v>
      </c>
      <c r="O307" s="71" t="s">
        <v>42</v>
      </c>
      <c r="P307" s="71" t="s">
        <v>42</v>
      </c>
      <c r="Q307" s="68" t="s">
        <v>66</v>
      </c>
      <c r="R307" s="68" t="str" cm="1">
        <f t="array" ref="R307">_xlfn.IFS(BaseClientes[[#This Row],[tipoDeCliente]]="ADVISOR","ADVISOR",BaseClientes[[#This Row],[tipoDeCliente]]="FAMILIA","RETENCAO",BaseClientes[[#This Row],[tipoDeCliente]]="RETENCAO","RETENCAO",BaseClientes[[#This Row],[tipoDeCliente]]="NORMAL","CONSULTORIA",BaseClientes[[#This Row],[tipoDeCliente]]="HIBRIDO","CONSULTORIA")</f>
        <v>ADVISOR</v>
      </c>
      <c r="S307" s="68" t="s">
        <v>49</v>
      </c>
      <c r="T307" s="68" t="s">
        <v>50</v>
      </c>
      <c r="U307" s="68" t="s">
        <v>1214</v>
      </c>
      <c r="V307" s="71">
        <v>5581996491409</v>
      </c>
      <c r="W307" s="69">
        <v>44709</v>
      </c>
      <c r="X307" s="69">
        <v>44709</v>
      </c>
      <c r="Y307" s="68" t="s">
        <v>2034</v>
      </c>
      <c r="Z307" s="68" t="s">
        <v>2034</v>
      </c>
      <c r="AA307" s="68" t="s">
        <v>2029</v>
      </c>
      <c r="AB307" s="68" t="s">
        <v>89</v>
      </c>
      <c r="AC307" s="68" t="s">
        <v>53</v>
      </c>
      <c r="AD307" s="68" t="s">
        <v>54</v>
      </c>
      <c r="AE307" s="68" t="s">
        <v>176</v>
      </c>
      <c r="AF307" s="72">
        <v>1</v>
      </c>
      <c r="AG307" s="68">
        <v>2</v>
      </c>
      <c r="AH307" s="68" t="s">
        <v>54</v>
      </c>
      <c r="AI307" s="68" t="s">
        <v>54</v>
      </c>
      <c r="AJ307" s="68" t="s">
        <v>54</v>
      </c>
      <c r="AK307" s="68" t="str" cm="1">
        <f t="array" ref="AK3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7" s="69" t="s">
        <v>58</v>
      </c>
      <c r="AM307" s="69"/>
    </row>
    <row r="308" spans="1:39" hidden="1" x14ac:dyDescent="0.3">
      <c r="A308" s="68">
        <v>382</v>
      </c>
      <c r="B308" s="68" t="s">
        <v>2242</v>
      </c>
      <c r="C308" s="69">
        <v>29486</v>
      </c>
      <c r="D308" s="68" t="s">
        <v>40</v>
      </c>
      <c r="E308" s="71">
        <v>31052022382</v>
      </c>
      <c r="F308" s="68">
        <v>4636348</v>
      </c>
      <c r="G308" s="68">
        <v>3960471</v>
      </c>
      <c r="H308" s="68"/>
      <c r="I308" s="68"/>
      <c r="J308" s="68" t="s">
        <v>2245</v>
      </c>
      <c r="K308" s="70" t="s">
        <v>2246</v>
      </c>
      <c r="L308" s="68" t="s">
        <v>2247</v>
      </c>
      <c r="M308" s="68" t="s">
        <v>2242</v>
      </c>
      <c r="N308" s="71">
        <v>5581991817191</v>
      </c>
      <c r="O308" s="71" t="s">
        <v>65</v>
      </c>
      <c r="P308" s="71" t="s">
        <v>42</v>
      </c>
      <c r="Q308" s="68" t="s">
        <v>2104</v>
      </c>
      <c r="R308" s="68" t="str" cm="1">
        <f t="array" ref="R308">_xlfn.IFS(BaseClientes[[#This Row],[tipoDeCliente]]="ADVISOR","ADVISOR",BaseClientes[[#This Row],[tipoDeCliente]]="FAMILIA","RETENCAO",BaseClientes[[#This Row],[tipoDeCliente]]="RETENCAO","RETENCAO",BaseClientes[[#This Row],[tipoDeCliente]]="NORMAL","CONSULTORIA",BaseClientes[[#This Row],[tipoDeCliente]]="HIBRIDO","CONSULTORIA")</f>
        <v>ADVISOR</v>
      </c>
      <c r="S308" s="68" t="s">
        <v>49</v>
      </c>
      <c r="T308" s="68" t="s">
        <v>50</v>
      </c>
      <c r="U308" s="68" t="s">
        <v>1066</v>
      </c>
      <c r="V308" s="71">
        <v>5581991817191</v>
      </c>
      <c r="W308" s="69">
        <v>44712</v>
      </c>
      <c r="X308" s="69">
        <v>44712</v>
      </c>
      <c r="Y308" s="68" t="s">
        <v>2247</v>
      </c>
      <c r="Z308" s="68" t="s">
        <v>2247</v>
      </c>
      <c r="AA308" s="68" t="s">
        <v>2242</v>
      </c>
      <c r="AB308" s="68" t="s">
        <v>3893</v>
      </c>
      <c r="AC308" s="68"/>
      <c r="AD308" s="68"/>
      <c r="AE308" s="68" t="s">
        <v>2104</v>
      </c>
      <c r="AF308" s="72">
        <v>1</v>
      </c>
      <c r="AG308" s="68"/>
      <c r="AH308" s="68" t="s">
        <v>56</v>
      </c>
      <c r="AI308" s="68" t="s">
        <v>56</v>
      </c>
      <c r="AJ308" s="68" t="s">
        <v>56</v>
      </c>
      <c r="AK308" s="68" t="str" cm="1">
        <f t="array" ref="AK3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8" s="69" t="s">
        <v>69</v>
      </c>
      <c r="AM308" s="69">
        <v>45561</v>
      </c>
    </row>
    <row r="309" spans="1:39" hidden="1" x14ac:dyDescent="0.3">
      <c r="A309" s="68">
        <v>383</v>
      </c>
      <c r="B309" s="68" t="s">
        <v>2248</v>
      </c>
      <c r="C309" s="69">
        <v>33325</v>
      </c>
      <c r="D309" s="68" t="s">
        <v>40</v>
      </c>
      <c r="E309" s="71">
        <v>2062022383</v>
      </c>
      <c r="F309" s="68">
        <v>3083217</v>
      </c>
      <c r="G309" s="68">
        <v>264311</v>
      </c>
      <c r="H309" s="68"/>
      <c r="I309" s="68"/>
      <c r="J309" s="68" t="s">
        <v>2251</v>
      </c>
      <c r="K309" s="70" t="s">
        <v>2252</v>
      </c>
      <c r="L309" s="68" t="s">
        <v>2253</v>
      </c>
      <c r="M309" s="68" t="s">
        <v>2248</v>
      </c>
      <c r="N309" s="71">
        <v>5511971626160</v>
      </c>
      <c r="O309" s="71" t="s">
        <v>106</v>
      </c>
      <c r="P309" s="71" t="s">
        <v>106</v>
      </c>
      <c r="Q309" s="68" t="s">
        <v>2104</v>
      </c>
      <c r="R309" s="68" t="str" cm="1">
        <f t="array" ref="R309">_xlfn.IFS(BaseClientes[[#This Row],[tipoDeCliente]]="ADVISOR","ADVISOR",BaseClientes[[#This Row],[tipoDeCliente]]="FAMILIA","RETENCAO",BaseClientes[[#This Row],[tipoDeCliente]]="RETENCAO","RETENCAO",BaseClientes[[#This Row],[tipoDeCliente]]="NORMAL","CONSULTORIA",BaseClientes[[#This Row],[tipoDeCliente]]="HIBRIDO","CONSULTORIA")</f>
        <v>ADVISOR</v>
      </c>
      <c r="S309" s="68" t="s">
        <v>2799</v>
      </c>
      <c r="T309" s="68" t="s">
        <v>185</v>
      </c>
      <c r="U309" s="68" t="s">
        <v>2254</v>
      </c>
      <c r="V309" s="71">
        <v>5511971626160</v>
      </c>
      <c r="W309" s="69">
        <v>44714</v>
      </c>
      <c r="X309" s="69">
        <v>44714</v>
      </c>
      <c r="Y309" s="68" t="s">
        <v>2253</v>
      </c>
      <c r="Z309" s="68" t="s">
        <v>2253</v>
      </c>
      <c r="AA309" s="68" t="s">
        <v>2248</v>
      </c>
      <c r="AB309" s="68" t="s">
        <v>3902</v>
      </c>
      <c r="AC309" s="68"/>
      <c r="AD309" s="68"/>
      <c r="AE309" s="68" t="s">
        <v>2104</v>
      </c>
      <c r="AF309" s="72">
        <v>1</v>
      </c>
      <c r="AG309" s="68"/>
      <c r="AH309" s="68" t="s">
        <v>56</v>
      </c>
      <c r="AI309" s="68" t="s">
        <v>56</v>
      </c>
      <c r="AJ309" s="68" t="s">
        <v>56</v>
      </c>
      <c r="AK309" s="68" t="str" cm="1">
        <f t="array" ref="AK3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09" s="69" t="s">
        <v>69</v>
      </c>
      <c r="AM309" s="69">
        <v>45561</v>
      </c>
    </row>
    <row r="310" spans="1:39" x14ac:dyDescent="0.3">
      <c r="A310" s="68">
        <v>331</v>
      </c>
      <c r="B310" s="68" t="s">
        <v>1983</v>
      </c>
      <c r="C310" s="69">
        <v>26610</v>
      </c>
      <c r="D310" s="68" t="s">
        <v>40</v>
      </c>
      <c r="E310" s="71">
        <v>7062022331</v>
      </c>
      <c r="F310" s="68">
        <v>8749759</v>
      </c>
      <c r="G310" s="68"/>
      <c r="H310" s="68"/>
      <c r="I310" s="68" t="s">
        <v>1985</v>
      </c>
      <c r="J310" s="68" t="s">
        <v>1986</v>
      </c>
      <c r="K310" s="70" t="s">
        <v>1987</v>
      </c>
      <c r="L310" s="68" t="s">
        <v>1988</v>
      </c>
      <c r="M310" s="68" t="s">
        <v>1983</v>
      </c>
      <c r="N310" s="71">
        <v>5581991910710</v>
      </c>
      <c r="O310" s="71" t="s">
        <v>47</v>
      </c>
      <c r="P310" s="71" t="s">
        <v>42</v>
      </c>
      <c r="Q310" s="68" t="s">
        <v>66</v>
      </c>
      <c r="R310" s="68" t="str" cm="1">
        <f t="array" ref="R310">_xlfn.IFS(BaseClientes[[#This Row],[tipoDeCliente]]="ADVISOR","ADVISOR",BaseClientes[[#This Row],[tipoDeCliente]]="FAMILIA","RETENCAO",BaseClientes[[#This Row],[tipoDeCliente]]="RETENCAO","RETENCAO",BaseClientes[[#This Row],[tipoDeCliente]]="NORMAL","CONSULTORIA",BaseClientes[[#This Row],[tipoDeCliente]]="HIBRIDO","CONSULTORIA")</f>
        <v>ADVISOR</v>
      </c>
      <c r="S310" s="68" t="s">
        <v>49</v>
      </c>
      <c r="T310" s="68" t="s">
        <v>50</v>
      </c>
      <c r="U310" s="68" t="s">
        <v>1066</v>
      </c>
      <c r="V310" s="71">
        <v>5581991910710</v>
      </c>
      <c r="W310" s="69">
        <v>44719</v>
      </c>
      <c r="X310" s="69">
        <v>44719</v>
      </c>
      <c r="Y310" s="68" t="s">
        <v>1988</v>
      </c>
      <c r="Z310" s="68" t="s">
        <v>1988</v>
      </c>
      <c r="AA310" s="68" t="s">
        <v>1983</v>
      </c>
      <c r="AB310" s="68" t="s">
        <v>3894</v>
      </c>
      <c r="AC310" s="68" t="s">
        <v>53</v>
      </c>
      <c r="AD310" s="68" t="s">
        <v>56</v>
      </c>
      <c r="AE310" s="68" t="s">
        <v>176</v>
      </c>
      <c r="AF310" s="72">
        <v>1</v>
      </c>
      <c r="AG310" s="68">
        <v>3</v>
      </c>
      <c r="AH310" s="68" t="s">
        <v>54</v>
      </c>
      <c r="AI310" s="68" t="s">
        <v>56</v>
      </c>
      <c r="AJ310" s="68" t="s">
        <v>54</v>
      </c>
      <c r="AK310" s="68" t="str" cm="1">
        <f t="array" ref="AK3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0" s="69" t="s">
        <v>58</v>
      </c>
      <c r="AM310" s="69"/>
    </row>
    <row r="311" spans="1:39" x14ac:dyDescent="0.3">
      <c r="A311" s="68">
        <v>332</v>
      </c>
      <c r="B311" s="68" t="s">
        <v>1989</v>
      </c>
      <c r="C311" s="69">
        <v>27548</v>
      </c>
      <c r="D311" s="68" t="s">
        <v>72</v>
      </c>
      <c r="E311" s="71">
        <v>7062022332</v>
      </c>
      <c r="F311" s="68">
        <v>8792987</v>
      </c>
      <c r="G311" s="68"/>
      <c r="H311" s="68"/>
      <c r="I311" s="68" t="s">
        <v>1991</v>
      </c>
      <c r="J311" s="68" t="s">
        <v>1992</v>
      </c>
      <c r="K311" s="70" t="s">
        <v>1993</v>
      </c>
      <c r="L311" s="68" t="s">
        <v>1994</v>
      </c>
      <c r="M311" s="68" t="s">
        <v>1983</v>
      </c>
      <c r="N311" s="71">
        <v>5581991910989</v>
      </c>
      <c r="O311" s="71" t="s">
        <v>42</v>
      </c>
      <c r="P311" s="71" t="s">
        <v>42</v>
      </c>
      <c r="Q311" s="68" t="s">
        <v>66</v>
      </c>
      <c r="R311" s="68" t="str" cm="1">
        <f t="array" ref="R311">_xlfn.IFS(BaseClientes[[#This Row],[tipoDeCliente]]="ADVISOR","ADVISOR",BaseClientes[[#This Row],[tipoDeCliente]]="FAMILIA","RETENCAO",BaseClientes[[#This Row],[tipoDeCliente]]="RETENCAO","RETENCAO",BaseClientes[[#This Row],[tipoDeCliente]]="NORMAL","CONSULTORIA",BaseClientes[[#This Row],[tipoDeCliente]]="HIBRIDO","CONSULTORIA")</f>
        <v>ADVISOR</v>
      </c>
      <c r="S311" s="68" t="s">
        <v>49</v>
      </c>
      <c r="T311" s="68" t="s">
        <v>50</v>
      </c>
      <c r="U311" s="68" t="s">
        <v>1066</v>
      </c>
      <c r="V311" s="71">
        <v>5581991910989</v>
      </c>
      <c r="W311" s="69">
        <v>44719</v>
      </c>
      <c r="X311" s="69">
        <v>44719</v>
      </c>
      <c r="Y311" s="68" t="s">
        <v>1988</v>
      </c>
      <c r="Z311" s="68" t="s">
        <v>1988</v>
      </c>
      <c r="AA311" s="68" t="s">
        <v>1983</v>
      </c>
      <c r="AB311" s="68" t="s">
        <v>3912</v>
      </c>
      <c r="AC311" s="68" t="s">
        <v>53</v>
      </c>
      <c r="AD311" s="68" t="s">
        <v>56</v>
      </c>
      <c r="AE311" s="68" t="s">
        <v>176</v>
      </c>
      <c r="AF311" s="72">
        <v>1</v>
      </c>
      <c r="AG311" s="68">
        <v>3</v>
      </c>
      <c r="AH311" s="68" t="s">
        <v>54</v>
      </c>
      <c r="AI311" s="68" t="s">
        <v>56</v>
      </c>
      <c r="AJ311" s="68" t="s">
        <v>54</v>
      </c>
      <c r="AK311" s="68" t="str" cm="1">
        <f t="array" ref="AK3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1" s="69" t="s">
        <v>58</v>
      </c>
      <c r="AM311" s="69"/>
    </row>
    <row r="312" spans="1:39" x14ac:dyDescent="0.3">
      <c r="A312" s="68">
        <v>333</v>
      </c>
      <c r="B312" s="68" t="s">
        <v>1995</v>
      </c>
      <c r="C312" s="69">
        <v>24431</v>
      </c>
      <c r="D312" s="68" t="s">
        <v>72</v>
      </c>
      <c r="E312" s="71">
        <v>7062022333</v>
      </c>
      <c r="F312" s="68">
        <v>8776435</v>
      </c>
      <c r="G312" s="68"/>
      <c r="H312" s="68"/>
      <c r="I312" s="68" t="s">
        <v>1997</v>
      </c>
      <c r="J312" s="68" t="s">
        <v>1998</v>
      </c>
      <c r="K312" s="70" t="s">
        <v>1999</v>
      </c>
      <c r="L312" s="68" t="s">
        <v>2000</v>
      </c>
      <c r="M312" s="68" t="s">
        <v>1983</v>
      </c>
      <c r="N312" s="71">
        <v>5581999135273</v>
      </c>
      <c r="O312" s="71" t="s">
        <v>106</v>
      </c>
      <c r="P312" s="71" t="s">
        <v>42</v>
      </c>
      <c r="Q312" s="68" t="s">
        <v>66</v>
      </c>
      <c r="R312" s="68" t="str" cm="1">
        <f t="array" ref="R312">_xlfn.IFS(BaseClientes[[#This Row],[tipoDeCliente]]="ADVISOR","ADVISOR",BaseClientes[[#This Row],[tipoDeCliente]]="FAMILIA","RETENCAO",BaseClientes[[#This Row],[tipoDeCliente]]="RETENCAO","RETENCAO",BaseClientes[[#This Row],[tipoDeCliente]]="NORMAL","CONSULTORIA",BaseClientes[[#This Row],[tipoDeCliente]]="HIBRIDO","CONSULTORIA")</f>
        <v>ADVISOR</v>
      </c>
      <c r="S312" s="68" t="s">
        <v>49</v>
      </c>
      <c r="T312" s="68" t="s">
        <v>50</v>
      </c>
      <c r="U312" s="68" t="s">
        <v>1066</v>
      </c>
      <c r="V312" s="71">
        <v>5581999135273</v>
      </c>
      <c r="W312" s="69">
        <v>44719</v>
      </c>
      <c r="X312" s="69">
        <v>44719</v>
      </c>
      <c r="Y312" s="68" t="s">
        <v>1988</v>
      </c>
      <c r="Z312" s="68" t="s">
        <v>2000</v>
      </c>
      <c r="AA312" s="68" t="s">
        <v>1995</v>
      </c>
      <c r="AB312" s="68" t="s">
        <v>4092</v>
      </c>
      <c r="AC312" s="68" t="s">
        <v>53</v>
      </c>
      <c r="AD312" s="68" t="s">
        <v>56</v>
      </c>
      <c r="AE312" s="68" t="s">
        <v>176</v>
      </c>
      <c r="AF312" s="72">
        <v>1</v>
      </c>
      <c r="AG312" s="68">
        <v>3</v>
      </c>
      <c r="AH312" s="68" t="s">
        <v>54</v>
      </c>
      <c r="AI312" s="68" t="s">
        <v>56</v>
      </c>
      <c r="AJ312" s="68" t="s">
        <v>54</v>
      </c>
      <c r="AK312" s="68" t="str" cm="1">
        <f t="array" ref="AK3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2" s="69" t="s">
        <v>58</v>
      </c>
      <c r="AM312" s="69"/>
    </row>
    <row r="313" spans="1:39" x14ac:dyDescent="0.3">
      <c r="A313" s="68">
        <v>335</v>
      </c>
      <c r="B313" s="68" t="s">
        <v>2001</v>
      </c>
      <c r="C313" s="69">
        <v>23926</v>
      </c>
      <c r="D313" s="68" t="s">
        <v>40</v>
      </c>
      <c r="E313" s="71">
        <v>7062022335</v>
      </c>
      <c r="F313" s="68"/>
      <c r="G313" s="68">
        <v>3743541</v>
      </c>
      <c r="H313" s="68"/>
      <c r="I313" s="68" t="s">
        <v>2003</v>
      </c>
      <c r="J313" s="68" t="s">
        <v>2004</v>
      </c>
      <c r="K313" s="105" t="s">
        <v>2005</v>
      </c>
      <c r="L313" s="68" t="s">
        <v>2006</v>
      </c>
      <c r="M313" s="68" t="s">
        <v>1983</v>
      </c>
      <c r="N313" s="71">
        <v>5581981791703</v>
      </c>
      <c r="O313" s="71" t="s">
        <v>42</v>
      </c>
      <c r="P313" s="71" t="s">
        <v>106</v>
      </c>
      <c r="Q313" s="68" t="s">
        <v>66</v>
      </c>
      <c r="R313" s="68" t="str" cm="1">
        <f t="array" ref="R313">_xlfn.IFS(BaseClientes[[#This Row],[tipoDeCliente]]="ADVISOR","ADVISOR",BaseClientes[[#This Row],[tipoDeCliente]]="FAMILIA","RETENCAO",BaseClientes[[#This Row],[tipoDeCliente]]="RETENCAO","RETENCAO",BaseClientes[[#This Row],[tipoDeCliente]]="NORMAL","CONSULTORIA",BaseClientes[[#This Row],[tipoDeCliente]]="HIBRIDO","CONSULTORIA")</f>
        <v>ADVISOR</v>
      </c>
      <c r="S313" s="68" t="s">
        <v>49</v>
      </c>
      <c r="T313" s="68" t="s">
        <v>50</v>
      </c>
      <c r="U313" s="68" t="s">
        <v>1066</v>
      </c>
      <c r="V313" s="71">
        <v>5581992933318</v>
      </c>
      <c r="W313" s="69">
        <v>44719</v>
      </c>
      <c r="X313" s="69">
        <v>44719</v>
      </c>
      <c r="Y313" s="68" t="s">
        <v>1988</v>
      </c>
      <c r="Z313" s="68" t="s">
        <v>2006</v>
      </c>
      <c r="AA313" s="68" t="s">
        <v>2001</v>
      </c>
      <c r="AB313" s="68" t="s">
        <v>3894</v>
      </c>
      <c r="AC313" s="68"/>
      <c r="AD313" s="68"/>
      <c r="AE313" s="68" t="s">
        <v>176</v>
      </c>
      <c r="AF313" s="72">
        <v>1</v>
      </c>
      <c r="AG313" s="68">
        <v>3</v>
      </c>
      <c r="AH313" s="68" t="s">
        <v>54</v>
      </c>
      <c r="AI313" s="68" t="s">
        <v>54</v>
      </c>
      <c r="AJ313" s="68" t="s">
        <v>54</v>
      </c>
      <c r="AK313" s="68" t="str" cm="1">
        <f t="array" ref="AK3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3" s="69" t="s">
        <v>58</v>
      </c>
      <c r="AM313" s="69"/>
    </row>
    <row r="314" spans="1:39" x14ac:dyDescent="0.3">
      <c r="A314" s="68">
        <v>356</v>
      </c>
      <c r="B314" s="68" t="s">
        <v>2090</v>
      </c>
      <c r="C314" s="69"/>
      <c r="D314" s="68" t="s">
        <v>72</v>
      </c>
      <c r="E314" s="71">
        <v>7062022356</v>
      </c>
      <c r="F314" s="68"/>
      <c r="G314" s="68">
        <v>3797385</v>
      </c>
      <c r="H314" s="68"/>
      <c r="I314" s="68" t="s">
        <v>2092</v>
      </c>
      <c r="J314" s="68" t="s">
        <v>2093</v>
      </c>
      <c r="K314" s="105" t="s">
        <v>2094</v>
      </c>
      <c r="L314" s="68" t="s">
        <v>2006</v>
      </c>
      <c r="M314" s="68" t="s">
        <v>1983</v>
      </c>
      <c r="N314" s="71">
        <v>5581992933318</v>
      </c>
      <c r="O314" s="71" t="s">
        <v>42</v>
      </c>
      <c r="P314" s="71" t="s">
        <v>106</v>
      </c>
      <c r="Q314" s="68" t="s">
        <v>66</v>
      </c>
      <c r="R314" s="68" t="str" cm="1">
        <f t="array" ref="R314">_xlfn.IFS(BaseClientes[[#This Row],[tipoDeCliente]]="ADVISOR","ADVISOR",BaseClientes[[#This Row],[tipoDeCliente]]="FAMILIA","RETENCAO",BaseClientes[[#This Row],[tipoDeCliente]]="RETENCAO","RETENCAO",BaseClientes[[#This Row],[tipoDeCliente]]="NORMAL","CONSULTORIA",BaseClientes[[#This Row],[tipoDeCliente]]="HIBRIDO","CONSULTORIA")</f>
        <v>ADVISOR</v>
      </c>
      <c r="S314" s="68" t="s">
        <v>49</v>
      </c>
      <c r="T314" s="68" t="s">
        <v>50</v>
      </c>
      <c r="U314" s="68" t="s">
        <v>1066</v>
      </c>
      <c r="V314" s="71">
        <v>5581992933318</v>
      </c>
      <c r="W314" s="69">
        <v>44719</v>
      </c>
      <c r="X314" s="69">
        <v>44719</v>
      </c>
      <c r="Y314" s="68" t="s">
        <v>1988</v>
      </c>
      <c r="Z314" s="68" t="s">
        <v>2006</v>
      </c>
      <c r="AA314" s="68" t="s">
        <v>2001</v>
      </c>
      <c r="AB314" s="68" t="s">
        <v>3894</v>
      </c>
      <c r="AC314" s="68"/>
      <c r="AD314" s="68"/>
      <c r="AE314" s="68" t="s">
        <v>176</v>
      </c>
      <c r="AF314" s="72">
        <v>1</v>
      </c>
      <c r="AG314" s="68">
        <v>3</v>
      </c>
      <c r="AH314" s="68" t="s">
        <v>54</v>
      </c>
      <c r="AI314" s="68" t="s">
        <v>54</v>
      </c>
      <c r="AJ314" s="68" t="s">
        <v>54</v>
      </c>
      <c r="AK314" s="68" t="str" cm="1">
        <f t="array" ref="AK3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4" s="69" t="s">
        <v>58</v>
      </c>
      <c r="AM314" s="69"/>
    </row>
    <row r="315" spans="1:39" hidden="1" x14ac:dyDescent="0.3">
      <c r="A315" s="68">
        <v>384</v>
      </c>
      <c r="B315" s="68" t="s">
        <v>2255</v>
      </c>
      <c r="C315" s="69">
        <v>23175</v>
      </c>
      <c r="D315" s="68" t="s">
        <v>72</v>
      </c>
      <c r="E315" s="71">
        <v>8062022384</v>
      </c>
      <c r="F315" s="68"/>
      <c r="G315" s="68">
        <v>701231</v>
      </c>
      <c r="H315" s="68"/>
      <c r="I315" s="68"/>
      <c r="J315" s="68"/>
      <c r="K315" s="70" t="s">
        <v>2258</v>
      </c>
      <c r="L315" s="68" t="s">
        <v>2259</v>
      </c>
      <c r="M315" s="68" t="s">
        <v>2255</v>
      </c>
      <c r="N315" s="71">
        <v>5586999494643</v>
      </c>
      <c r="O315" s="71" t="s">
        <v>42</v>
      </c>
      <c r="P315" s="71" t="s">
        <v>42</v>
      </c>
      <c r="Q315" s="68" t="s">
        <v>2104</v>
      </c>
      <c r="R315" s="68" t="str" cm="1">
        <f t="array" ref="R315">_xlfn.IFS(BaseClientes[[#This Row],[tipoDeCliente]]="ADVISOR","ADVISOR",BaseClientes[[#This Row],[tipoDeCliente]]="FAMILIA","RETENCAO",BaseClientes[[#This Row],[tipoDeCliente]]="RETENCAO","RETENCAO",BaseClientes[[#This Row],[tipoDeCliente]]="NORMAL","CONSULTORIA",BaseClientes[[#This Row],[tipoDeCliente]]="HIBRIDO","CONSULTORIA")</f>
        <v>ADVISOR</v>
      </c>
      <c r="S315" s="68" t="s">
        <v>713</v>
      </c>
      <c r="T315" s="68" t="s">
        <v>714</v>
      </c>
      <c r="U315" s="68" t="s">
        <v>2260</v>
      </c>
      <c r="V315" s="71">
        <v>5586999494643</v>
      </c>
      <c r="W315" s="69">
        <v>44720</v>
      </c>
      <c r="X315" s="69">
        <v>44720</v>
      </c>
      <c r="Y315" s="68" t="s">
        <v>2259</v>
      </c>
      <c r="Z315" s="68" t="s">
        <v>2259</v>
      </c>
      <c r="AA315" s="68" t="s">
        <v>2255</v>
      </c>
      <c r="AB315" s="68" t="s">
        <v>3899</v>
      </c>
      <c r="AC315" s="68"/>
      <c r="AD315" s="68"/>
      <c r="AE315" s="68" t="s">
        <v>2104</v>
      </c>
      <c r="AF315" s="72">
        <v>1</v>
      </c>
      <c r="AG315" s="68"/>
      <c r="AH315" s="68" t="s">
        <v>56</v>
      </c>
      <c r="AI315" s="68" t="s">
        <v>56</v>
      </c>
      <c r="AJ315" s="68" t="s">
        <v>56</v>
      </c>
      <c r="AK315" s="68" t="str" cm="1">
        <f t="array" ref="AK3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5" s="69" t="s">
        <v>69</v>
      </c>
      <c r="AM315" s="69">
        <v>45166</v>
      </c>
    </row>
    <row r="316" spans="1:39" x14ac:dyDescent="0.3">
      <c r="A316" s="68">
        <v>349</v>
      </c>
      <c r="B316" s="68" t="s">
        <v>2046</v>
      </c>
      <c r="C316" s="69">
        <v>31856</v>
      </c>
      <c r="D316" s="68" t="s">
        <v>40</v>
      </c>
      <c r="E316" s="71">
        <v>10062022349</v>
      </c>
      <c r="F316" s="68">
        <v>2009736</v>
      </c>
      <c r="G316" s="68"/>
      <c r="H316" s="68"/>
      <c r="I316" s="68" t="s">
        <v>2048</v>
      </c>
      <c r="J316" s="68" t="s">
        <v>2049</v>
      </c>
      <c r="K316" s="70" t="s">
        <v>2050</v>
      </c>
      <c r="L316" s="68" t="s">
        <v>2051</v>
      </c>
      <c r="M316" s="68" t="s">
        <v>2046</v>
      </c>
      <c r="N316" s="71">
        <v>5581991150200</v>
      </c>
      <c r="O316" s="71" t="s">
        <v>65</v>
      </c>
      <c r="P316" s="71" t="s">
        <v>42</v>
      </c>
      <c r="Q316" s="68" t="s">
        <v>66</v>
      </c>
      <c r="R316" s="68" t="str" cm="1">
        <f t="array" ref="R316">_xlfn.IFS(BaseClientes[[#This Row],[tipoDeCliente]]="ADVISOR","ADVISOR",BaseClientes[[#This Row],[tipoDeCliente]]="FAMILIA","RETENCAO",BaseClientes[[#This Row],[tipoDeCliente]]="RETENCAO","RETENCAO",BaseClientes[[#This Row],[tipoDeCliente]]="NORMAL","CONSULTORIA",BaseClientes[[#This Row],[tipoDeCliente]]="HIBRIDO","CONSULTORIA")</f>
        <v>ADVISOR</v>
      </c>
      <c r="S316" s="68" t="s">
        <v>49</v>
      </c>
      <c r="T316" s="68" t="s">
        <v>50</v>
      </c>
      <c r="U316" s="68" t="s">
        <v>1602</v>
      </c>
      <c r="V316" s="71">
        <v>5581991150200</v>
      </c>
      <c r="W316" s="69">
        <v>44722</v>
      </c>
      <c r="X316" s="69">
        <v>44722</v>
      </c>
      <c r="Y316" s="68" t="s">
        <v>2051</v>
      </c>
      <c r="Z316" s="68" t="s">
        <v>2051</v>
      </c>
      <c r="AA316" s="68" t="s">
        <v>2046</v>
      </c>
      <c r="AB316" s="68" t="s">
        <v>3902</v>
      </c>
      <c r="AC316" s="68" t="s">
        <v>53</v>
      </c>
      <c r="AD316" s="68" t="s">
        <v>54</v>
      </c>
      <c r="AE316" s="68" t="s">
        <v>176</v>
      </c>
      <c r="AF316" s="72">
        <v>1</v>
      </c>
      <c r="AG316" s="68"/>
      <c r="AH316" s="68" t="s">
        <v>54</v>
      </c>
      <c r="AI316" s="68" t="s">
        <v>56</v>
      </c>
      <c r="AJ316" s="68" t="s">
        <v>54</v>
      </c>
      <c r="AK316" s="68" t="str" cm="1">
        <f t="array" ref="AK3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6" s="69" t="s">
        <v>58</v>
      </c>
      <c r="AM316" s="69"/>
    </row>
    <row r="317" spans="1:39" hidden="1" x14ac:dyDescent="0.3">
      <c r="A317" s="68">
        <v>385</v>
      </c>
      <c r="B317" s="68" t="s">
        <v>2261</v>
      </c>
      <c r="C317" s="69">
        <v>32320</v>
      </c>
      <c r="D317" s="68" t="s">
        <v>40</v>
      </c>
      <c r="E317" s="71">
        <v>20062022385</v>
      </c>
      <c r="F317" s="68">
        <v>3506336</v>
      </c>
      <c r="G317" s="68">
        <v>942150</v>
      </c>
      <c r="H317" s="68"/>
      <c r="I317" s="68"/>
      <c r="J317" s="68" t="s">
        <v>4289</v>
      </c>
      <c r="K317" s="70" t="s">
        <v>2264</v>
      </c>
      <c r="L317" s="68" t="s">
        <v>2265</v>
      </c>
      <c r="M317" s="68" t="s">
        <v>2261</v>
      </c>
      <c r="N317" s="71">
        <v>5589999408868</v>
      </c>
      <c r="O317" s="71" t="s">
        <v>65</v>
      </c>
      <c r="P317" s="71" t="s">
        <v>106</v>
      </c>
      <c r="Q317" s="68" t="s">
        <v>2104</v>
      </c>
      <c r="R317" s="68" t="str" cm="1">
        <f t="array" ref="R317">_xlfn.IFS(BaseClientes[[#This Row],[tipoDeCliente]]="ADVISOR","ADVISOR",BaseClientes[[#This Row],[tipoDeCliente]]="FAMILIA","RETENCAO",BaseClientes[[#This Row],[tipoDeCliente]]="RETENCAO","RETENCAO",BaseClientes[[#This Row],[tipoDeCliente]]="NORMAL","CONSULTORIA",BaseClientes[[#This Row],[tipoDeCliente]]="HIBRIDO","CONSULTORIA")</f>
        <v>ADVISOR</v>
      </c>
      <c r="S317" s="68" t="s">
        <v>713</v>
      </c>
      <c r="T317" s="68" t="s">
        <v>714</v>
      </c>
      <c r="U317" s="68" t="s">
        <v>2266</v>
      </c>
      <c r="V317" s="71">
        <v>5589999408868</v>
      </c>
      <c r="W317" s="69">
        <v>44732</v>
      </c>
      <c r="X317" s="69">
        <v>44732</v>
      </c>
      <c r="Y317" s="68" t="s">
        <v>2265</v>
      </c>
      <c r="Z317" s="68" t="s">
        <v>2265</v>
      </c>
      <c r="AA317" s="68" t="s">
        <v>2261</v>
      </c>
      <c r="AB317" s="68" t="s">
        <v>4006</v>
      </c>
      <c r="AC317" s="68"/>
      <c r="AD317" s="68"/>
      <c r="AE317" s="68" t="s">
        <v>2104</v>
      </c>
      <c r="AF317" s="72">
        <v>1</v>
      </c>
      <c r="AG317" s="68"/>
      <c r="AH317" s="68" t="s">
        <v>56</v>
      </c>
      <c r="AI317" s="68" t="s">
        <v>56</v>
      </c>
      <c r="AJ317" s="68" t="s">
        <v>56</v>
      </c>
      <c r="AK317" s="68" t="str" cm="1">
        <f t="array" ref="AK3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7" s="69" t="s">
        <v>69</v>
      </c>
      <c r="AM317" s="69">
        <v>45137</v>
      </c>
    </row>
    <row r="318" spans="1:39" hidden="1" x14ac:dyDescent="0.3">
      <c r="A318" s="68">
        <v>386</v>
      </c>
      <c r="B318" s="68" t="s">
        <v>2267</v>
      </c>
      <c r="C318" s="69">
        <v>33487</v>
      </c>
      <c r="D318" s="68" t="s">
        <v>40</v>
      </c>
      <c r="E318" s="71">
        <v>22062022386</v>
      </c>
      <c r="F318" s="68"/>
      <c r="G318" s="68">
        <v>1067196</v>
      </c>
      <c r="H318" s="68"/>
      <c r="I318" s="68"/>
      <c r="J318" s="68"/>
      <c r="K318" s="70" t="s">
        <v>2269</v>
      </c>
      <c r="L318" s="68" t="s">
        <v>2270</v>
      </c>
      <c r="M318" s="68" t="s">
        <v>2267</v>
      </c>
      <c r="N318" s="71">
        <v>5527999486474</v>
      </c>
      <c r="O318" s="71" t="s">
        <v>42</v>
      </c>
      <c r="P318" s="71" t="s">
        <v>65</v>
      </c>
      <c r="Q318" s="68" t="s">
        <v>2104</v>
      </c>
      <c r="R318" s="68" t="str" cm="1">
        <f t="array" ref="R318">_xlfn.IFS(BaseClientes[[#This Row],[tipoDeCliente]]="ADVISOR","ADVISOR",BaseClientes[[#This Row],[tipoDeCliente]]="FAMILIA","RETENCAO",BaseClientes[[#This Row],[tipoDeCliente]]="RETENCAO","RETENCAO",BaseClientes[[#This Row],[tipoDeCliente]]="NORMAL","CONSULTORIA",BaseClientes[[#This Row],[tipoDeCliente]]="HIBRIDO","CONSULTORIA")</f>
        <v>ADVISOR</v>
      </c>
      <c r="S318" s="68" t="s">
        <v>2271</v>
      </c>
      <c r="T318" s="68" t="s">
        <v>2235</v>
      </c>
      <c r="U318" s="68" t="s">
        <v>2272</v>
      </c>
      <c r="V318" s="71">
        <v>5527999486474</v>
      </c>
      <c r="W318" s="69">
        <v>44734</v>
      </c>
      <c r="X318" s="69">
        <v>44734</v>
      </c>
      <c r="Y318" s="68" t="s">
        <v>2270</v>
      </c>
      <c r="Z318" s="68" t="s">
        <v>2270</v>
      </c>
      <c r="AA318" s="68" t="s">
        <v>2267</v>
      </c>
      <c r="AB318" s="68" t="s">
        <v>3894</v>
      </c>
      <c r="AC318" s="68"/>
      <c r="AD318" s="68"/>
      <c r="AE318" s="68" t="s">
        <v>2104</v>
      </c>
      <c r="AF318" s="72">
        <v>1</v>
      </c>
      <c r="AG318" s="68"/>
      <c r="AH318" s="68" t="s">
        <v>56</v>
      </c>
      <c r="AI318" s="68" t="s">
        <v>56</v>
      </c>
      <c r="AJ318" s="68" t="s">
        <v>56</v>
      </c>
      <c r="AK318" s="68" t="str" cm="1">
        <f t="array" ref="AK3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8" s="69" t="s">
        <v>69</v>
      </c>
      <c r="AM318" s="69">
        <v>45152</v>
      </c>
    </row>
    <row r="319" spans="1:39" hidden="1" x14ac:dyDescent="0.3">
      <c r="A319" s="68">
        <v>387</v>
      </c>
      <c r="B319" s="68" t="s">
        <v>2273</v>
      </c>
      <c r="C319" s="69">
        <v>31229</v>
      </c>
      <c r="D319" s="68" t="s">
        <v>72</v>
      </c>
      <c r="E319" s="71">
        <v>28062022387</v>
      </c>
      <c r="F319" s="68">
        <v>2617730</v>
      </c>
      <c r="G319" s="68">
        <v>2788412</v>
      </c>
      <c r="H319" s="68"/>
      <c r="I319" s="68"/>
      <c r="J319" s="68" t="s">
        <v>2275</v>
      </c>
      <c r="K319" s="70" t="s">
        <v>2276</v>
      </c>
      <c r="L319" s="68" t="s">
        <v>2277</v>
      </c>
      <c r="M319" s="68" t="s">
        <v>2273</v>
      </c>
      <c r="N319" s="71">
        <v>5562999758584</v>
      </c>
      <c r="O319" s="71" t="s">
        <v>42</v>
      </c>
      <c r="P319" s="71" t="s">
        <v>106</v>
      </c>
      <c r="Q319" s="68" t="s">
        <v>2104</v>
      </c>
      <c r="R319" s="68" t="str" cm="1">
        <f t="array" ref="R319">_xlfn.IFS(BaseClientes[[#This Row],[tipoDeCliente]]="ADVISOR","ADVISOR",BaseClientes[[#This Row],[tipoDeCliente]]="FAMILIA","RETENCAO",BaseClientes[[#This Row],[tipoDeCliente]]="RETENCAO","RETENCAO",BaseClientes[[#This Row],[tipoDeCliente]]="NORMAL","CONSULTORIA",BaseClientes[[#This Row],[tipoDeCliente]]="HIBRIDO","CONSULTORIA")</f>
        <v>ADVISOR</v>
      </c>
      <c r="S319" s="68" t="s">
        <v>2459</v>
      </c>
      <c r="T319" s="68" t="s">
        <v>605</v>
      </c>
      <c r="U319" s="68" t="s">
        <v>2279</v>
      </c>
      <c r="V319" s="71">
        <v>5562999758584</v>
      </c>
      <c r="W319" s="69">
        <v>44740</v>
      </c>
      <c r="X319" s="69">
        <v>44740</v>
      </c>
      <c r="Y319" s="68" t="s">
        <v>2277</v>
      </c>
      <c r="Z319" s="68" t="s">
        <v>2277</v>
      </c>
      <c r="AA319" s="68" t="s">
        <v>2273</v>
      </c>
      <c r="AB319" s="68" t="s">
        <v>4092</v>
      </c>
      <c r="AC319" s="68"/>
      <c r="AD319" s="68"/>
      <c r="AE319" s="68" t="s">
        <v>2104</v>
      </c>
      <c r="AF319" s="72">
        <v>0</v>
      </c>
      <c r="AG319" s="68"/>
      <c r="AH319" s="68" t="s">
        <v>56</v>
      </c>
      <c r="AI319" s="68" t="s">
        <v>56</v>
      </c>
      <c r="AJ319" s="68" t="s">
        <v>56</v>
      </c>
      <c r="AK319" s="68" t="str" cm="1">
        <f t="array" ref="AK3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19" s="69" t="s">
        <v>69</v>
      </c>
      <c r="AM319" s="69">
        <v>45173</v>
      </c>
    </row>
    <row r="320" spans="1:39" x14ac:dyDescent="0.3">
      <c r="A320" s="68">
        <v>351</v>
      </c>
      <c r="B320" s="68" t="s">
        <v>2058</v>
      </c>
      <c r="C320" s="69">
        <v>22905</v>
      </c>
      <c r="D320" s="68" t="s">
        <v>72</v>
      </c>
      <c r="E320" s="71">
        <v>30062022351</v>
      </c>
      <c r="F320" s="68">
        <v>3438437</v>
      </c>
      <c r="G320" s="68"/>
      <c r="H320" s="68"/>
      <c r="I320" s="68" t="s">
        <v>2060</v>
      </c>
      <c r="J320" s="68" t="s">
        <v>2061</v>
      </c>
      <c r="K320" s="70" t="s">
        <v>2062</v>
      </c>
      <c r="L320" s="68" t="s">
        <v>2063</v>
      </c>
      <c r="M320" s="68" t="s">
        <v>2058</v>
      </c>
      <c r="N320" s="71">
        <v>5541988457075</v>
      </c>
      <c r="O320" s="71" t="s">
        <v>106</v>
      </c>
      <c r="P320" s="71" t="s">
        <v>42</v>
      </c>
      <c r="Q320" s="68" t="s">
        <v>66</v>
      </c>
      <c r="R320" s="68" t="str" cm="1">
        <f t="array" ref="R320">_xlfn.IFS(BaseClientes[[#This Row],[tipoDeCliente]]="ADVISOR","ADVISOR",BaseClientes[[#This Row],[tipoDeCliente]]="FAMILIA","RETENCAO",BaseClientes[[#This Row],[tipoDeCliente]]="RETENCAO","RETENCAO",BaseClientes[[#This Row],[tipoDeCliente]]="NORMAL","CONSULTORIA",BaseClientes[[#This Row],[tipoDeCliente]]="HIBRIDO","CONSULTORIA")</f>
        <v>ADVISOR</v>
      </c>
      <c r="S320" s="68" t="s">
        <v>2064</v>
      </c>
      <c r="T320" s="68" t="s">
        <v>2065</v>
      </c>
      <c r="U320" s="68" t="s">
        <v>2066</v>
      </c>
      <c r="V320" s="71">
        <v>5541988457075</v>
      </c>
      <c r="W320" s="69">
        <v>44742</v>
      </c>
      <c r="X320" s="69">
        <v>44742</v>
      </c>
      <c r="Y320" s="68" t="s">
        <v>2063</v>
      </c>
      <c r="Z320" s="68" t="s">
        <v>2063</v>
      </c>
      <c r="AA320" s="68" t="s">
        <v>2058</v>
      </c>
      <c r="AB320" s="68" t="s">
        <v>3899</v>
      </c>
      <c r="AC320" s="68" t="s">
        <v>53</v>
      </c>
      <c r="AD320" s="68" t="s">
        <v>54</v>
      </c>
      <c r="AE320" s="68" t="s">
        <v>176</v>
      </c>
      <c r="AF320" s="72">
        <v>1</v>
      </c>
      <c r="AG320" s="68">
        <v>2</v>
      </c>
      <c r="AH320" s="68" t="s">
        <v>54</v>
      </c>
      <c r="AI320" s="68" t="s">
        <v>56</v>
      </c>
      <c r="AJ320" s="68" t="s">
        <v>54</v>
      </c>
      <c r="AK320" s="68" t="str" cm="1">
        <f t="array" ref="AK3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0" s="69" t="s">
        <v>58</v>
      </c>
      <c r="AM320" s="69"/>
    </row>
    <row r="321" spans="1:39" x14ac:dyDescent="0.3">
      <c r="A321" s="68">
        <v>336</v>
      </c>
      <c r="B321" s="68" t="s">
        <v>2007</v>
      </c>
      <c r="C321" s="69">
        <v>28558</v>
      </c>
      <c r="D321" s="68" t="s">
        <v>40</v>
      </c>
      <c r="E321" s="71">
        <v>1072022336</v>
      </c>
      <c r="F321" s="68">
        <v>3177081</v>
      </c>
      <c r="G321" s="68">
        <v>8062309</v>
      </c>
      <c r="H321" s="68"/>
      <c r="I321" s="68" t="s">
        <v>2009</v>
      </c>
      <c r="J321" s="68" t="s">
        <v>2010</v>
      </c>
      <c r="K321" s="70" t="s">
        <v>2011</v>
      </c>
      <c r="L321" s="68" t="s">
        <v>2012</v>
      </c>
      <c r="M321" s="68" t="s">
        <v>2007</v>
      </c>
      <c r="N321" s="71">
        <v>5583981030013</v>
      </c>
      <c r="O321" s="71" t="s">
        <v>106</v>
      </c>
      <c r="P321" s="71" t="s">
        <v>42</v>
      </c>
      <c r="Q321" s="68" t="s">
        <v>66</v>
      </c>
      <c r="R321" s="68" t="str" cm="1">
        <f t="array" ref="R321">_xlfn.IFS(BaseClientes[[#This Row],[tipoDeCliente]]="ADVISOR","ADVISOR",BaseClientes[[#This Row],[tipoDeCliente]]="FAMILIA","RETENCAO",BaseClientes[[#This Row],[tipoDeCliente]]="RETENCAO","RETENCAO",BaseClientes[[#This Row],[tipoDeCliente]]="NORMAL","CONSULTORIA",BaseClientes[[#This Row],[tipoDeCliente]]="HIBRIDO","CONSULTORIA")</f>
        <v>ADVISOR</v>
      </c>
      <c r="S321" s="68" t="s">
        <v>2013</v>
      </c>
      <c r="T321" s="68" t="s">
        <v>196</v>
      </c>
      <c r="U321" s="68" t="s">
        <v>2014</v>
      </c>
      <c r="V321" s="71">
        <v>5583981030013</v>
      </c>
      <c r="W321" s="69">
        <v>44743</v>
      </c>
      <c r="X321" s="69">
        <v>44743</v>
      </c>
      <c r="Y321" s="68" t="s">
        <v>2012</v>
      </c>
      <c r="Z321" s="68" t="s">
        <v>2012</v>
      </c>
      <c r="AA321" s="68" t="s">
        <v>2007</v>
      </c>
      <c r="AB321" s="68" t="s">
        <v>3893</v>
      </c>
      <c r="AC321" s="68" t="s">
        <v>2015</v>
      </c>
      <c r="AD321" s="68" t="s">
        <v>54</v>
      </c>
      <c r="AE321" s="68" t="s">
        <v>176</v>
      </c>
      <c r="AF321" s="72">
        <v>1</v>
      </c>
      <c r="AG321" s="68">
        <v>2</v>
      </c>
      <c r="AH321" s="68" t="s">
        <v>54</v>
      </c>
      <c r="AI321" s="68" t="s">
        <v>54</v>
      </c>
      <c r="AJ321" s="68" t="s">
        <v>54</v>
      </c>
      <c r="AK321" s="68" t="str" cm="1">
        <f t="array" ref="AK3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1" s="69" t="s">
        <v>58</v>
      </c>
      <c r="AM321" s="69"/>
    </row>
    <row r="322" spans="1:39" x14ac:dyDescent="0.3">
      <c r="A322" s="68">
        <v>337</v>
      </c>
      <c r="B322" s="68" t="s">
        <v>2016</v>
      </c>
      <c r="C322" s="69">
        <v>42189</v>
      </c>
      <c r="D322" s="68" t="s">
        <v>40</v>
      </c>
      <c r="E322" s="71">
        <v>1072022337</v>
      </c>
      <c r="F322" s="68">
        <v>5376760</v>
      </c>
      <c r="G322" s="68"/>
      <c r="H322" s="68"/>
      <c r="I322" s="68" t="s">
        <v>2018</v>
      </c>
      <c r="J322" s="68" t="s">
        <v>2019</v>
      </c>
      <c r="K322" s="70" t="s">
        <v>2011</v>
      </c>
      <c r="L322" s="68" t="s">
        <v>2012</v>
      </c>
      <c r="M322" s="68" t="s">
        <v>2007</v>
      </c>
      <c r="N322" s="71">
        <v>5583981030013</v>
      </c>
      <c r="O322" s="71" t="s">
        <v>65</v>
      </c>
      <c r="P322" s="71" t="s">
        <v>42</v>
      </c>
      <c r="Q322" s="68" t="s">
        <v>66</v>
      </c>
      <c r="R322" s="68" t="str" cm="1">
        <f t="array" ref="R322">_xlfn.IFS(BaseClientes[[#This Row],[tipoDeCliente]]="ADVISOR","ADVISOR",BaseClientes[[#This Row],[tipoDeCliente]]="FAMILIA","RETENCAO",BaseClientes[[#This Row],[tipoDeCliente]]="RETENCAO","RETENCAO",BaseClientes[[#This Row],[tipoDeCliente]]="NORMAL","CONSULTORIA",BaseClientes[[#This Row],[tipoDeCliente]]="HIBRIDO","CONSULTORIA")</f>
        <v>ADVISOR</v>
      </c>
      <c r="S322" s="68" t="s">
        <v>2013</v>
      </c>
      <c r="T322" s="68" t="s">
        <v>196</v>
      </c>
      <c r="U322" s="68" t="s">
        <v>2014</v>
      </c>
      <c r="V322" s="71">
        <v>5583981030013</v>
      </c>
      <c r="W322" s="69">
        <v>44743</v>
      </c>
      <c r="X322" s="69">
        <v>44743</v>
      </c>
      <c r="Y322" s="68" t="s">
        <v>2012</v>
      </c>
      <c r="Z322" s="68" t="s">
        <v>2012</v>
      </c>
      <c r="AA322" s="68" t="s">
        <v>2007</v>
      </c>
      <c r="AB322" s="68" t="s">
        <v>151</v>
      </c>
      <c r="AC322" s="68" t="s">
        <v>140</v>
      </c>
      <c r="AD322" s="68" t="s">
        <v>56</v>
      </c>
      <c r="AE322" s="68" t="s">
        <v>176</v>
      </c>
      <c r="AF322" s="72">
        <v>1</v>
      </c>
      <c r="AG322" s="68">
        <v>2</v>
      </c>
      <c r="AH322" s="68" t="s">
        <v>54</v>
      </c>
      <c r="AI322" s="68" t="s">
        <v>54</v>
      </c>
      <c r="AJ322" s="68" t="s">
        <v>54</v>
      </c>
      <c r="AK322" s="68" t="str" cm="1">
        <f t="array" ref="AK3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2" s="69" t="s">
        <v>58</v>
      </c>
      <c r="AM322" s="69"/>
    </row>
    <row r="323" spans="1:39" x14ac:dyDescent="0.3">
      <c r="A323" s="68">
        <v>338</v>
      </c>
      <c r="B323" s="68" t="s">
        <v>2020</v>
      </c>
      <c r="C323" s="69">
        <v>28505</v>
      </c>
      <c r="D323" s="68" t="s">
        <v>72</v>
      </c>
      <c r="E323" s="71">
        <v>1072022338</v>
      </c>
      <c r="F323" s="68">
        <v>5170554</v>
      </c>
      <c r="G323" s="68"/>
      <c r="H323" s="68"/>
      <c r="I323" s="68" t="s">
        <v>2022</v>
      </c>
      <c r="J323" s="68" t="s">
        <v>2023</v>
      </c>
      <c r="K323" s="70" t="s">
        <v>2024</v>
      </c>
      <c r="L323" s="68" t="s">
        <v>2012</v>
      </c>
      <c r="M323" s="68" t="s">
        <v>2007</v>
      </c>
      <c r="N323" s="71">
        <v>5583981030013</v>
      </c>
      <c r="O323" s="71" t="s">
        <v>106</v>
      </c>
      <c r="P323" s="71" t="s">
        <v>42</v>
      </c>
      <c r="Q323" s="68" t="s">
        <v>66</v>
      </c>
      <c r="R323" s="68" t="str" cm="1">
        <f t="array" ref="R323">_xlfn.IFS(BaseClientes[[#This Row],[tipoDeCliente]]="ADVISOR","ADVISOR",BaseClientes[[#This Row],[tipoDeCliente]]="FAMILIA","RETENCAO",BaseClientes[[#This Row],[tipoDeCliente]]="RETENCAO","RETENCAO",BaseClientes[[#This Row],[tipoDeCliente]]="NORMAL","CONSULTORIA",BaseClientes[[#This Row],[tipoDeCliente]]="HIBRIDO","CONSULTORIA")</f>
        <v>ADVISOR</v>
      </c>
      <c r="S323" s="68" t="s">
        <v>2013</v>
      </c>
      <c r="T323" s="68" t="s">
        <v>196</v>
      </c>
      <c r="U323" s="68" t="s">
        <v>2014</v>
      </c>
      <c r="V323" s="71">
        <v>5583981030013</v>
      </c>
      <c r="W323" s="69">
        <v>44743</v>
      </c>
      <c r="X323" s="69">
        <v>44743</v>
      </c>
      <c r="Y323" s="68" t="s">
        <v>2012</v>
      </c>
      <c r="Z323" s="68" t="s">
        <v>2012</v>
      </c>
      <c r="AA323" s="68" t="s">
        <v>2007</v>
      </c>
      <c r="AB323" s="68" t="s">
        <v>3893</v>
      </c>
      <c r="AC323" s="68" t="s">
        <v>2015</v>
      </c>
      <c r="AD323" s="68" t="s">
        <v>54</v>
      </c>
      <c r="AE323" s="68" t="s">
        <v>176</v>
      </c>
      <c r="AF323" s="72">
        <v>1</v>
      </c>
      <c r="AG323" s="68">
        <v>2</v>
      </c>
      <c r="AH323" s="68" t="s">
        <v>54</v>
      </c>
      <c r="AI323" s="68" t="s">
        <v>54</v>
      </c>
      <c r="AJ323" s="68" t="s">
        <v>54</v>
      </c>
      <c r="AK323" s="68" t="str" cm="1">
        <f t="array" ref="AK3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3" s="69" t="s">
        <v>58</v>
      </c>
      <c r="AM323" s="69"/>
    </row>
    <row r="324" spans="1:39" x14ac:dyDescent="0.3">
      <c r="A324" s="68">
        <v>339</v>
      </c>
      <c r="B324" s="68" t="s">
        <v>2025</v>
      </c>
      <c r="C324" s="69">
        <v>40868</v>
      </c>
      <c r="D324" s="68" t="s">
        <v>72</v>
      </c>
      <c r="E324" s="71">
        <v>1072022339</v>
      </c>
      <c r="F324" s="68">
        <v>5538212</v>
      </c>
      <c r="G324" s="68"/>
      <c r="H324" s="68"/>
      <c r="I324" s="68" t="s">
        <v>2027</v>
      </c>
      <c r="J324" s="68" t="s">
        <v>2028</v>
      </c>
      <c r="K324" s="70" t="s">
        <v>2011</v>
      </c>
      <c r="L324" s="68" t="s">
        <v>2012</v>
      </c>
      <c r="M324" s="68" t="s">
        <v>2007</v>
      </c>
      <c r="N324" s="71">
        <v>5583981030013</v>
      </c>
      <c r="O324" s="71" t="s">
        <v>65</v>
      </c>
      <c r="P324" s="71" t="s">
        <v>42</v>
      </c>
      <c r="Q324" s="68" t="s">
        <v>66</v>
      </c>
      <c r="R324" s="68" t="str" cm="1">
        <f t="array" ref="R324">_xlfn.IFS(BaseClientes[[#This Row],[tipoDeCliente]]="ADVISOR","ADVISOR",BaseClientes[[#This Row],[tipoDeCliente]]="FAMILIA","RETENCAO",BaseClientes[[#This Row],[tipoDeCliente]]="RETENCAO","RETENCAO",BaseClientes[[#This Row],[tipoDeCliente]]="NORMAL","CONSULTORIA",BaseClientes[[#This Row],[tipoDeCliente]]="HIBRIDO","CONSULTORIA")</f>
        <v>ADVISOR</v>
      </c>
      <c r="S324" s="68" t="s">
        <v>2013</v>
      </c>
      <c r="T324" s="68" t="s">
        <v>196</v>
      </c>
      <c r="U324" s="68" t="s">
        <v>2014</v>
      </c>
      <c r="V324" s="71">
        <v>5583981030013</v>
      </c>
      <c r="W324" s="69">
        <v>44743</v>
      </c>
      <c r="X324" s="69">
        <v>44743</v>
      </c>
      <c r="Y324" s="68" t="s">
        <v>2012</v>
      </c>
      <c r="Z324" s="68" t="s">
        <v>2012</v>
      </c>
      <c r="AA324" s="68" t="s">
        <v>2007</v>
      </c>
      <c r="AB324" s="68" t="s">
        <v>151</v>
      </c>
      <c r="AC324" s="68" t="s">
        <v>140</v>
      </c>
      <c r="AD324" s="68" t="s">
        <v>56</v>
      </c>
      <c r="AE324" s="68" t="s">
        <v>176</v>
      </c>
      <c r="AF324" s="72">
        <v>1</v>
      </c>
      <c r="AG324" s="68">
        <v>2</v>
      </c>
      <c r="AH324" s="68" t="s">
        <v>54</v>
      </c>
      <c r="AI324" s="68" t="s">
        <v>54</v>
      </c>
      <c r="AJ324" s="68" t="s">
        <v>54</v>
      </c>
      <c r="AK324" s="68" t="str" cm="1">
        <f t="array" ref="AK3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4" s="69" t="s">
        <v>58</v>
      </c>
      <c r="AM324" s="69"/>
    </row>
    <row r="325" spans="1:39" hidden="1" x14ac:dyDescent="0.3">
      <c r="A325" s="68">
        <v>399</v>
      </c>
      <c r="B325" s="68" t="s">
        <v>2340</v>
      </c>
      <c r="C325" s="69">
        <v>29362</v>
      </c>
      <c r="D325" s="68" t="s">
        <v>72</v>
      </c>
      <c r="E325" s="71">
        <v>4072022399</v>
      </c>
      <c r="F325" s="68">
        <v>3739677</v>
      </c>
      <c r="G325" s="68"/>
      <c r="H325" s="68"/>
      <c r="I325" s="68"/>
      <c r="J325" s="68" t="s">
        <v>2342</v>
      </c>
      <c r="K325" s="70" t="s">
        <v>2343</v>
      </c>
      <c r="L325" s="68" t="s">
        <v>2344</v>
      </c>
      <c r="M325" s="68" t="s">
        <v>2340</v>
      </c>
      <c r="N325" s="71">
        <v>5521988159888</v>
      </c>
      <c r="O325" s="71" t="s">
        <v>65</v>
      </c>
      <c r="P325" s="71" t="s">
        <v>42</v>
      </c>
      <c r="Q325" s="68" t="s">
        <v>1073</v>
      </c>
      <c r="R325" s="68" t="str" cm="1">
        <f t="array" ref="R325">_xlfn.IFS(BaseClientes[[#This Row],[tipoDeCliente]]="ADVISOR","ADVISOR",BaseClientes[[#This Row],[tipoDeCliente]]="FAMILIA","RETENCAO",BaseClientes[[#This Row],[tipoDeCliente]]="RETENCAO","RETENCAO",BaseClientes[[#This Row],[tipoDeCliente]]="NORMAL","CONSULTORIA",BaseClientes[[#This Row],[tipoDeCliente]]="HIBRIDO","CONSULTORIA")</f>
        <v>ADVISOR</v>
      </c>
      <c r="S325" s="68" t="s">
        <v>470</v>
      </c>
      <c r="T325" s="68" t="s">
        <v>434</v>
      </c>
      <c r="U325" s="68" t="s">
        <v>2345</v>
      </c>
      <c r="V325" s="71">
        <v>5521988159888</v>
      </c>
      <c r="W325" s="69">
        <v>44746</v>
      </c>
      <c r="X325" s="69">
        <v>44746</v>
      </c>
      <c r="Y325" s="68" t="s">
        <v>2344</v>
      </c>
      <c r="Z325" s="68" t="s">
        <v>2344</v>
      </c>
      <c r="AA325" s="68" t="s">
        <v>2340</v>
      </c>
      <c r="AB325" s="68" t="s">
        <v>4060</v>
      </c>
      <c r="AC325" s="68"/>
      <c r="AD325" s="68"/>
      <c r="AE325" s="68" t="s">
        <v>176</v>
      </c>
      <c r="AF325" s="72">
        <v>1</v>
      </c>
      <c r="AG325" s="68" t="s">
        <v>187</v>
      </c>
      <c r="AH325" s="68" t="s">
        <v>56</v>
      </c>
      <c r="AI325" s="68" t="s">
        <v>56</v>
      </c>
      <c r="AJ325" s="68" t="s">
        <v>56</v>
      </c>
      <c r="AK325" s="68" t="str" cm="1">
        <f t="array" ref="AK3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5" s="69" t="s">
        <v>69</v>
      </c>
      <c r="AM325" s="69">
        <v>45224</v>
      </c>
    </row>
    <row r="326" spans="1:39" hidden="1" x14ac:dyDescent="0.3">
      <c r="A326" s="68">
        <v>388</v>
      </c>
      <c r="B326" s="68" t="s">
        <v>2280</v>
      </c>
      <c r="C326" s="69">
        <v>28555</v>
      </c>
      <c r="D326" s="68" t="s">
        <v>40</v>
      </c>
      <c r="E326" s="71">
        <v>5072022388</v>
      </c>
      <c r="F326" s="68">
        <v>3986976</v>
      </c>
      <c r="G326" s="68"/>
      <c r="H326" s="68" t="s">
        <v>4296</v>
      </c>
      <c r="I326" s="68"/>
      <c r="J326" s="68"/>
      <c r="K326" s="70" t="s">
        <v>2282</v>
      </c>
      <c r="L326" s="68" t="s">
        <v>2283</v>
      </c>
      <c r="M326" s="68" t="s">
        <v>2280</v>
      </c>
      <c r="N326" s="71">
        <v>5511975067814</v>
      </c>
      <c r="O326" s="71" t="s">
        <v>42</v>
      </c>
      <c r="P326" s="71" t="s">
        <v>42</v>
      </c>
      <c r="Q326" s="68" t="s">
        <v>2104</v>
      </c>
      <c r="R326" s="68" t="str" cm="1">
        <f t="array" ref="R326">_xlfn.IFS(BaseClientes[[#This Row],[tipoDeCliente]]="ADVISOR","ADVISOR",BaseClientes[[#This Row],[tipoDeCliente]]="FAMILIA","RETENCAO",BaseClientes[[#This Row],[tipoDeCliente]]="RETENCAO","RETENCAO",BaseClientes[[#This Row],[tipoDeCliente]]="NORMAL","CONSULTORIA",BaseClientes[[#This Row],[tipoDeCliente]]="HIBRIDO","CONSULTORIA")</f>
        <v>ADVISOR</v>
      </c>
      <c r="S326" s="68" t="s">
        <v>2799</v>
      </c>
      <c r="T326" s="68" t="s">
        <v>185</v>
      </c>
      <c r="U326" s="68" t="s">
        <v>2284</v>
      </c>
      <c r="V326" s="71">
        <v>5511975067814</v>
      </c>
      <c r="W326" s="69">
        <v>44747</v>
      </c>
      <c r="X326" s="69">
        <v>44747</v>
      </c>
      <c r="Y326" s="68" t="s">
        <v>2283</v>
      </c>
      <c r="Z326" s="68" t="s">
        <v>2283</v>
      </c>
      <c r="AA326" s="68" t="s">
        <v>2280</v>
      </c>
      <c r="AB326" s="68" t="s">
        <v>3902</v>
      </c>
      <c r="AC326" s="68"/>
      <c r="AD326" s="68"/>
      <c r="AE326" s="68" t="s">
        <v>2104</v>
      </c>
      <c r="AF326" s="72">
        <v>1</v>
      </c>
      <c r="AG326" s="68"/>
      <c r="AH326" s="68" t="s">
        <v>56</v>
      </c>
      <c r="AI326" s="68" t="s">
        <v>56</v>
      </c>
      <c r="AJ326" s="68" t="s">
        <v>56</v>
      </c>
      <c r="AK326" s="68" t="str" cm="1">
        <f t="array" ref="AK3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6" s="69" t="s">
        <v>69</v>
      </c>
      <c r="AM326" s="69">
        <v>45124</v>
      </c>
    </row>
    <row r="327" spans="1:39" x14ac:dyDescent="0.3">
      <c r="A327" s="68">
        <v>395</v>
      </c>
      <c r="B327" s="68" t="s">
        <v>2313</v>
      </c>
      <c r="C327" s="69">
        <v>21087</v>
      </c>
      <c r="D327" s="68" t="s">
        <v>40</v>
      </c>
      <c r="E327" s="71">
        <v>8072022395</v>
      </c>
      <c r="F327" s="68">
        <v>8929775</v>
      </c>
      <c r="G327" s="68"/>
      <c r="H327" s="68"/>
      <c r="I327" s="148" t="s">
        <v>4297</v>
      </c>
      <c r="J327" s="68" t="s">
        <v>2315</v>
      </c>
      <c r="K327" s="70" t="s">
        <v>2316</v>
      </c>
      <c r="L327" s="68" t="s">
        <v>2317</v>
      </c>
      <c r="M327" s="68" t="s">
        <v>177</v>
      </c>
      <c r="N327" s="71">
        <v>5517996065606</v>
      </c>
      <c r="O327" s="71" t="s">
        <v>65</v>
      </c>
      <c r="P327" s="71" t="s">
        <v>42</v>
      </c>
      <c r="Q327" s="68" t="s">
        <v>66</v>
      </c>
      <c r="R327" s="68" t="str" cm="1">
        <f t="array" ref="R327">_xlfn.IFS(BaseClientes[[#This Row],[tipoDeCliente]]="ADVISOR","ADVISOR",BaseClientes[[#This Row],[tipoDeCliente]]="FAMILIA","RETENCAO",BaseClientes[[#This Row],[tipoDeCliente]]="RETENCAO","RETENCAO",BaseClientes[[#This Row],[tipoDeCliente]]="NORMAL","CONSULTORIA",BaseClientes[[#This Row],[tipoDeCliente]]="HIBRIDO","CONSULTORIA")</f>
        <v>RETENCAO</v>
      </c>
      <c r="S327" s="68" t="s">
        <v>2319</v>
      </c>
      <c r="T327" s="68" t="s">
        <v>185</v>
      </c>
      <c r="U327" s="68" t="s">
        <v>2320</v>
      </c>
      <c r="V327" s="71">
        <v>5517997854149</v>
      </c>
      <c r="W327" s="69">
        <v>44750</v>
      </c>
      <c r="X327" s="69">
        <v>44750</v>
      </c>
      <c r="Y327" s="68" t="s">
        <v>183</v>
      </c>
      <c r="Z327" s="68" t="s">
        <v>2317</v>
      </c>
      <c r="AA327" s="68" t="s">
        <v>2313</v>
      </c>
      <c r="AB327" s="68" t="s">
        <v>3893</v>
      </c>
      <c r="AC327" s="68"/>
      <c r="AD327" s="68" t="s">
        <v>54</v>
      </c>
      <c r="AE327" s="68" t="s">
        <v>68</v>
      </c>
      <c r="AF327" s="72">
        <v>0</v>
      </c>
      <c r="AG327" s="68"/>
      <c r="AH327" s="68" t="s">
        <v>56</v>
      </c>
      <c r="AI327" s="68" t="s">
        <v>56</v>
      </c>
      <c r="AJ327" s="68" t="s">
        <v>56</v>
      </c>
      <c r="AK327" s="68" t="str" cm="1">
        <f t="array" ref="AK3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7" s="69" t="s">
        <v>58</v>
      </c>
      <c r="AM327" s="69"/>
    </row>
    <row r="328" spans="1:39" hidden="1" x14ac:dyDescent="0.3">
      <c r="A328" s="68">
        <v>389</v>
      </c>
      <c r="B328" s="68" t="s">
        <v>2285</v>
      </c>
      <c r="C328" s="69">
        <v>35036</v>
      </c>
      <c r="D328" s="68" t="s">
        <v>40</v>
      </c>
      <c r="E328" s="71">
        <v>12072022389</v>
      </c>
      <c r="F328" s="68">
        <v>3193074</v>
      </c>
      <c r="G328" s="68"/>
      <c r="H328" s="68"/>
      <c r="I328" s="68"/>
      <c r="J328" s="68" t="s">
        <v>2287</v>
      </c>
      <c r="K328" s="70" t="s">
        <v>2288</v>
      </c>
      <c r="L328" s="68" t="s">
        <v>2289</v>
      </c>
      <c r="M328" s="68" t="s">
        <v>2285</v>
      </c>
      <c r="N328" s="71">
        <v>5519974097646</v>
      </c>
      <c r="O328" s="71" t="s">
        <v>42</v>
      </c>
      <c r="P328" s="71" t="s">
        <v>42</v>
      </c>
      <c r="Q328" s="68" t="s">
        <v>1749</v>
      </c>
      <c r="R328" s="68" t="str" cm="1">
        <f t="array" ref="R328">_xlfn.IFS(BaseClientes[[#This Row],[tipoDeCliente]]="ADVISOR","ADVISOR",BaseClientes[[#This Row],[tipoDeCliente]]="FAMILIA","RETENCAO",BaseClientes[[#This Row],[tipoDeCliente]]="RETENCAO","RETENCAO",BaseClientes[[#This Row],[tipoDeCliente]]="NORMAL","CONSULTORIA",BaseClientes[[#This Row],[tipoDeCliente]]="HIBRIDO","CONSULTORIA")</f>
        <v>CONSULTORIA</v>
      </c>
      <c r="S328" s="68" t="s">
        <v>2290</v>
      </c>
      <c r="T328" s="68" t="s">
        <v>185</v>
      </c>
      <c r="U328" s="68" t="s">
        <v>2291</v>
      </c>
      <c r="V328" s="71">
        <v>5519974097646</v>
      </c>
      <c r="W328" s="69">
        <v>44754</v>
      </c>
      <c r="X328" s="69">
        <v>44754</v>
      </c>
      <c r="Y328" s="68" t="s">
        <v>2289</v>
      </c>
      <c r="Z328" s="68" t="s">
        <v>2289</v>
      </c>
      <c r="AA328" s="68" t="s">
        <v>2285</v>
      </c>
      <c r="AB328" s="68" t="s">
        <v>2292</v>
      </c>
      <c r="AC328" s="68"/>
      <c r="AD328" s="68"/>
      <c r="AE328" s="68" t="s">
        <v>2104</v>
      </c>
      <c r="AF328" s="72">
        <v>1</v>
      </c>
      <c r="AG328" s="68"/>
      <c r="AH328" s="68" t="s">
        <v>56</v>
      </c>
      <c r="AI328" s="68" t="s">
        <v>56</v>
      </c>
      <c r="AJ328" s="68" t="s">
        <v>56</v>
      </c>
      <c r="AK328" s="68" t="str" cm="1">
        <f t="array" ref="AK3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8" s="69" t="s">
        <v>69</v>
      </c>
      <c r="AM328" s="69">
        <v>45215</v>
      </c>
    </row>
    <row r="329" spans="1:39" x14ac:dyDescent="0.3">
      <c r="A329" s="68">
        <v>400</v>
      </c>
      <c r="B329" s="68" t="s">
        <v>2346</v>
      </c>
      <c r="C329" s="69">
        <v>26535</v>
      </c>
      <c r="D329" s="68" t="s">
        <v>40</v>
      </c>
      <c r="E329" s="71">
        <v>15072022400</v>
      </c>
      <c r="F329" s="68">
        <v>2453062</v>
      </c>
      <c r="G329" s="68"/>
      <c r="H329" s="68"/>
      <c r="I329" s="68"/>
      <c r="J329" s="68" t="s">
        <v>2348</v>
      </c>
      <c r="K329" s="70" t="s">
        <v>2349</v>
      </c>
      <c r="L329" s="68" t="s">
        <v>2350</v>
      </c>
      <c r="M329" s="68" t="s">
        <v>2346</v>
      </c>
      <c r="N329" s="71">
        <v>5511993706351</v>
      </c>
      <c r="O329" s="71" t="s">
        <v>65</v>
      </c>
      <c r="P329" s="71" t="s">
        <v>42</v>
      </c>
      <c r="Q329" s="68" t="s">
        <v>1073</v>
      </c>
      <c r="R329" s="68" t="str" cm="1">
        <f t="array" ref="R329">_xlfn.IFS(BaseClientes[[#This Row],[tipoDeCliente]]="ADVISOR","ADVISOR",BaseClientes[[#This Row],[tipoDeCliente]]="FAMILIA","RETENCAO",BaseClientes[[#This Row],[tipoDeCliente]]="RETENCAO","RETENCAO",BaseClientes[[#This Row],[tipoDeCliente]]="NORMAL","CONSULTORIA",BaseClientes[[#This Row],[tipoDeCliente]]="HIBRIDO","CONSULTORIA")</f>
        <v>CONSULTORIA</v>
      </c>
      <c r="S329" s="68" t="s">
        <v>2799</v>
      </c>
      <c r="T329" s="68" t="s">
        <v>185</v>
      </c>
      <c r="U329" s="68" t="s">
        <v>2351</v>
      </c>
      <c r="V329" s="71">
        <v>5511993706351</v>
      </c>
      <c r="W329" s="69">
        <v>44757</v>
      </c>
      <c r="X329" s="69">
        <v>44757</v>
      </c>
      <c r="Y329" s="68" t="s">
        <v>2350</v>
      </c>
      <c r="Z329" s="68" t="s">
        <v>2350</v>
      </c>
      <c r="AA329" s="68" t="s">
        <v>2346</v>
      </c>
      <c r="AB329" s="68" t="s">
        <v>3912</v>
      </c>
      <c r="AC329" s="68"/>
      <c r="AD329" s="68"/>
      <c r="AE329" s="68" t="s">
        <v>68</v>
      </c>
      <c r="AF329" s="72">
        <v>0</v>
      </c>
      <c r="AG329" s="68"/>
      <c r="AH329" s="68" t="s">
        <v>56</v>
      </c>
      <c r="AI329" s="68" t="s">
        <v>56</v>
      </c>
      <c r="AJ329" s="68" t="s">
        <v>56</v>
      </c>
      <c r="AK329" s="68" t="str" cm="1">
        <f t="array" ref="AK3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29" s="69" t="s">
        <v>58</v>
      </c>
      <c r="AM329" s="69"/>
    </row>
    <row r="330" spans="1:39" hidden="1" x14ac:dyDescent="0.3">
      <c r="A330" s="68">
        <v>397</v>
      </c>
      <c r="B330" s="68" t="s">
        <v>2328</v>
      </c>
      <c r="C330" s="69">
        <v>36264</v>
      </c>
      <c r="D330" s="68" t="s">
        <v>72</v>
      </c>
      <c r="E330" s="71">
        <v>19072022397</v>
      </c>
      <c r="F330" s="68">
        <v>8781245</v>
      </c>
      <c r="G330" s="68"/>
      <c r="H330" s="68"/>
      <c r="I330" s="68" t="s">
        <v>2330</v>
      </c>
      <c r="J330" s="68" t="s">
        <v>2331</v>
      </c>
      <c r="K330" s="70" t="s">
        <v>2332</v>
      </c>
      <c r="L330" s="68" t="s">
        <v>2333</v>
      </c>
      <c r="M330" s="68" t="s">
        <v>1432</v>
      </c>
      <c r="N330" s="71">
        <v>5581999494857</v>
      </c>
      <c r="O330" s="71" t="s">
        <v>65</v>
      </c>
      <c r="P330" s="71" t="s">
        <v>42</v>
      </c>
      <c r="Q330" s="68" t="s">
        <v>66</v>
      </c>
      <c r="R330" s="68" t="str" cm="1">
        <f t="array" ref="R330">_xlfn.IFS(BaseClientes[[#This Row],[tipoDeCliente]]="ADVISOR","ADVISOR",BaseClientes[[#This Row],[tipoDeCliente]]="FAMILIA","RETENCAO",BaseClientes[[#This Row],[tipoDeCliente]]="RETENCAO","RETENCAO",BaseClientes[[#This Row],[tipoDeCliente]]="NORMAL","CONSULTORIA",BaseClientes[[#This Row],[tipoDeCliente]]="HIBRIDO","CONSULTORIA")</f>
        <v>ADVISOR</v>
      </c>
      <c r="S330" s="68" t="s">
        <v>49</v>
      </c>
      <c r="T330" s="68" t="s">
        <v>50</v>
      </c>
      <c r="U330" s="68" t="s">
        <v>1438</v>
      </c>
      <c r="V330" s="71">
        <v>5581999962824</v>
      </c>
      <c r="W330" s="69">
        <v>44761</v>
      </c>
      <c r="X330" s="69">
        <v>44761</v>
      </c>
      <c r="Y330" s="68" t="s">
        <v>1437</v>
      </c>
      <c r="Z330" s="68" t="s">
        <v>1437</v>
      </c>
      <c r="AA330" s="68" t="s">
        <v>1432</v>
      </c>
      <c r="AB330" s="68" t="s">
        <v>151</v>
      </c>
      <c r="AC330" s="68" t="s">
        <v>140</v>
      </c>
      <c r="AD330" s="68" t="s">
        <v>56</v>
      </c>
      <c r="AE330" s="68" t="s">
        <v>176</v>
      </c>
      <c r="AF330" s="72">
        <v>1</v>
      </c>
      <c r="AG330" s="68">
        <v>1</v>
      </c>
      <c r="AH330" s="68" t="s">
        <v>54</v>
      </c>
      <c r="AI330" s="68" t="s">
        <v>56</v>
      </c>
      <c r="AJ330" s="68" t="s">
        <v>54</v>
      </c>
      <c r="AK330" s="68" t="str" cm="1">
        <f t="array" ref="AK3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0" s="69" t="s">
        <v>69</v>
      </c>
      <c r="AM330" s="69">
        <v>45554</v>
      </c>
    </row>
    <row r="331" spans="1:39" hidden="1" x14ac:dyDescent="0.3">
      <c r="A331" s="68">
        <v>450</v>
      </c>
      <c r="B331" s="68" t="s">
        <v>2655</v>
      </c>
      <c r="C331" s="69">
        <v>44737</v>
      </c>
      <c r="D331" s="68" t="s">
        <v>72</v>
      </c>
      <c r="E331" s="71">
        <v>19072022450</v>
      </c>
      <c r="F331" s="68"/>
      <c r="G331" s="68"/>
      <c r="H331" s="68"/>
      <c r="I331" s="68"/>
      <c r="J331" s="68" t="s">
        <v>2657</v>
      </c>
      <c r="K331" s="70" t="s">
        <v>2658</v>
      </c>
      <c r="L331" s="68" t="s">
        <v>2659</v>
      </c>
      <c r="M331" s="68" t="s">
        <v>2655</v>
      </c>
      <c r="N331" s="71">
        <v>5511974510059</v>
      </c>
      <c r="O331" s="71"/>
      <c r="P331" s="71"/>
      <c r="Q331" s="68" t="s">
        <v>2104</v>
      </c>
      <c r="R331" s="68" t="str" cm="1">
        <f t="array" ref="R331">_xlfn.IFS(BaseClientes[[#This Row],[tipoDeCliente]]="ADVISOR","ADVISOR",BaseClientes[[#This Row],[tipoDeCliente]]="FAMILIA","RETENCAO",BaseClientes[[#This Row],[tipoDeCliente]]="RETENCAO","RETENCAO",BaseClientes[[#This Row],[tipoDeCliente]]="NORMAL","CONSULTORIA",BaseClientes[[#This Row],[tipoDeCliente]]="HIBRIDO","CONSULTORIA")</f>
        <v>CONSULTORIA</v>
      </c>
      <c r="S331" s="68" t="s">
        <v>2799</v>
      </c>
      <c r="T331" s="68" t="s">
        <v>185</v>
      </c>
      <c r="U331" s="68" t="s">
        <v>370</v>
      </c>
      <c r="V331" s="71">
        <v>5511974510059</v>
      </c>
      <c r="W331" s="69">
        <v>44762</v>
      </c>
      <c r="X331" s="69">
        <v>44762</v>
      </c>
      <c r="Y331" s="68" t="s">
        <v>2659</v>
      </c>
      <c r="Z331" s="68" t="s">
        <v>2659</v>
      </c>
      <c r="AA331" s="68" t="s">
        <v>2660</v>
      </c>
      <c r="AB331" s="68" t="s">
        <v>3950</v>
      </c>
      <c r="AC331" s="68" t="s">
        <v>140</v>
      </c>
      <c r="AD331" s="68"/>
      <c r="AE331" s="68" t="s">
        <v>2104</v>
      </c>
      <c r="AF331" s="72">
        <v>1</v>
      </c>
      <c r="AG331" s="68"/>
      <c r="AH331" s="68" t="s">
        <v>56</v>
      </c>
      <c r="AI331" s="68" t="s">
        <v>56</v>
      </c>
      <c r="AJ331" s="68" t="s">
        <v>56</v>
      </c>
      <c r="AK331" s="68" t="str" cm="1">
        <f t="array" ref="AK3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1" s="69" t="s">
        <v>69</v>
      </c>
      <c r="AM331" s="69">
        <v>45096</v>
      </c>
    </row>
    <row r="332" spans="1:39" x14ac:dyDescent="0.3">
      <c r="A332" s="68">
        <v>354</v>
      </c>
      <c r="B332" s="68" t="s">
        <v>2076</v>
      </c>
      <c r="C332" s="69">
        <v>32566</v>
      </c>
      <c r="D332" s="68" t="s">
        <v>40</v>
      </c>
      <c r="E332" s="71">
        <v>21072022354</v>
      </c>
      <c r="F332" s="68"/>
      <c r="G332" s="68">
        <v>2073674</v>
      </c>
      <c r="H332" s="68"/>
      <c r="I332" s="68" t="s">
        <v>2078</v>
      </c>
      <c r="J332" s="68" t="s">
        <v>2079</v>
      </c>
      <c r="K332" s="105" t="s">
        <v>2080</v>
      </c>
      <c r="L332" s="68" t="s">
        <v>2081</v>
      </c>
      <c r="M332" s="68" t="s">
        <v>2076</v>
      </c>
      <c r="N332" s="71">
        <v>5511952511494</v>
      </c>
      <c r="O332" s="71" t="s">
        <v>42</v>
      </c>
      <c r="P332" s="71" t="s">
        <v>106</v>
      </c>
      <c r="Q332" s="68" t="s">
        <v>1749</v>
      </c>
      <c r="R332" s="68" t="str" cm="1">
        <f t="array" ref="R332">_xlfn.IFS(BaseClientes[[#This Row],[tipoDeCliente]]="ADVISOR","ADVISOR",BaseClientes[[#This Row],[tipoDeCliente]]="FAMILIA","RETENCAO",BaseClientes[[#This Row],[tipoDeCliente]]="RETENCAO","RETENCAO",BaseClientes[[#This Row],[tipoDeCliente]]="NORMAL","CONSULTORIA",BaseClientes[[#This Row],[tipoDeCliente]]="HIBRIDO","CONSULTORIA")</f>
        <v>RETENCAO</v>
      </c>
      <c r="S332" s="68" t="s">
        <v>2799</v>
      </c>
      <c r="T332" s="68" t="s">
        <v>185</v>
      </c>
      <c r="U332" s="68" t="s">
        <v>2082</v>
      </c>
      <c r="V332" s="71">
        <v>5511952511494</v>
      </c>
      <c r="W332" s="69">
        <v>44763</v>
      </c>
      <c r="X332" s="69">
        <v>44763</v>
      </c>
      <c r="Y332" s="68" t="s">
        <v>2081</v>
      </c>
      <c r="Z332" s="68" t="s">
        <v>2081</v>
      </c>
      <c r="AA332" s="68" t="s">
        <v>2076</v>
      </c>
      <c r="AB332" s="68" t="s">
        <v>3902</v>
      </c>
      <c r="AC332" s="68" t="s">
        <v>53</v>
      </c>
      <c r="AD332" s="68" t="s">
        <v>54</v>
      </c>
      <c r="AE332" s="68" t="s">
        <v>176</v>
      </c>
      <c r="AF332" s="72">
        <v>1</v>
      </c>
      <c r="AG332" s="68">
        <v>2</v>
      </c>
      <c r="AH332" s="68" t="s">
        <v>54</v>
      </c>
      <c r="AI332" s="68" t="s">
        <v>56</v>
      </c>
      <c r="AJ332" s="68" t="s">
        <v>54</v>
      </c>
      <c r="AK332" s="68" t="str" cm="1">
        <f t="array" ref="AK3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2" s="69" t="s">
        <v>58</v>
      </c>
      <c r="AM332" s="69"/>
    </row>
    <row r="333" spans="1:39" hidden="1" x14ac:dyDescent="0.3">
      <c r="A333" s="68">
        <v>451</v>
      </c>
      <c r="B333" s="68" t="s">
        <v>2661</v>
      </c>
      <c r="C333" s="69">
        <v>37518</v>
      </c>
      <c r="D333" s="68" t="s">
        <v>40</v>
      </c>
      <c r="E333" s="71">
        <v>20072022451</v>
      </c>
      <c r="F333" s="68">
        <v>4123972</v>
      </c>
      <c r="G333" s="68"/>
      <c r="H333" s="68"/>
      <c r="I333" s="68"/>
      <c r="J333" s="68" t="s">
        <v>2663</v>
      </c>
      <c r="K333" s="70" t="s">
        <v>2664</v>
      </c>
      <c r="L333" s="68" t="s">
        <v>2665</v>
      </c>
      <c r="M333" s="68" t="s">
        <v>2661</v>
      </c>
      <c r="N333" s="71">
        <v>5581992507090</v>
      </c>
      <c r="O333" s="71"/>
      <c r="P333" s="71"/>
      <c r="Q333" s="68" t="s">
        <v>2104</v>
      </c>
      <c r="R333" s="68" t="str" cm="1">
        <f t="array" ref="R333">_xlfn.IFS(BaseClientes[[#This Row],[tipoDeCliente]]="ADVISOR","ADVISOR",BaseClientes[[#This Row],[tipoDeCliente]]="FAMILIA","RETENCAO",BaseClientes[[#This Row],[tipoDeCliente]]="RETENCAO","RETENCAO",BaseClientes[[#This Row],[tipoDeCliente]]="NORMAL","CONSULTORIA",BaseClientes[[#This Row],[tipoDeCliente]]="HIBRIDO","CONSULTORIA")</f>
        <v>CONSULTORIA</v>
      </c>
      <c r="S333" s="68" t="s">
        <v>49</v>
      </c>
      <c r="T333" s="68" t="s">
        <v>50</v>
      </c>
      <c r="U333" s="68" t="s">
        <v>2666</v>
      </c>
      <c r="V333" s="71">
        <v>5581992507090</v>
      </c>
      <c r="W333" s="69">
        <v>44763</v>
      </c>
      <c r="X333" s="69">
        <v>44763</v>
      </c>
      <c r="Y333" s="68" t="s">
        <v>2665</v>
      </c>
      <c r="Z333" s="68" t="s">
        <v>2665</v>
      </c>
      <c r="AA333" s="68" t="s">
        <v>2667</v>
      </c>
      <c r="AB333" s="68" t="s">
        <v>2668</v>
      </c>
      <c r="AC333" s="68" t="s">
        <v>2015</v>
      </c>
      <c r="AD333" s="68"/>
      <c r="AE333" s="68" t="s">
        <v>2104</v>
      </c>
      <c r="AF333" s="72">
        <v>1</v>
      </c>
      <c r="AG333" s="68"/>
      <c r="AH333" s="68" t="s">
        <v>56</v>
      </c>
      <c r="AI333" s="68" t="s">
        <v>56</v>
      </c>
      <c r="AJ333" s="68" t="s">
        <v>56</v>
      </c>
      <c r="AK333" s="68" t="str" cm="1">
        <f t="array" ref="AK3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3" s="69" t="s">
        <v>69</v>
      </c>
      <c r="AM333" s="69">
        <v>45061</v>
      </c>
    </row>
    <row r="334" spans="1:39" x14ac:dyDescent="0.3">
      <c r="A334" s="68">
        <v>355</v>
      </c>
      <c r="B334" s="68" t="s">
        <v>2083</v>
      </c>
      <c r="C334" s="69">
        <v>34214</v>
      </c>
      <c r="D334" s="68" t="s">
        <v>40</v>
      </c>
      <c r="E334" s="71">
        <v>25052022355</v>
      </c>
      <c r="F334" s="68">
        <v>3364629</v>
      </c>
      <c r="G334" s="68"/>
      <c r="H334" s="68"/>
      <c r="I334" s="68" t="s">
        <v>2085</v>
      </c>
      <c r="J334" s="68" t="s">
        <v>2086</v>
      </c>
      <c r="K334" s="70" t="s">
        <v>2087</v>
      </c>
      <c r="L334" s="68" t="s">
        <v>2088</v>
      </c>
      <c r="M334" s="68" t="s">
        <v>2083</v>
      </c>
      <c r="N334" s="71">
        <v>5511982023932</v>
      </c>
      <c r="O334" s="71" t="s">
        <v>65</v>
      </c>
      <c r="P334" s="71" t="s">
        <v>42</v>
      </c>
      <c r="Q334" s="68" t="s">
        <v>66</v>
      </c>
      <c r="R334" s="68" t="str" cm="1">
        <f t="array" ref="R334">_xlfn.IFS(BaseClientes[[#This Row],[tipoDeCliente]]="ADVISOR","ADVISOR",BaseClientes[[#This Row],[tipoDeCliente]]="FAMILIA","RETENCAO",BaseClientes[[#This Row],[tipoDeCliente]]="RETENCAO","RETENCAO",BaseClientes[[#This Row],[tipoDeCliente]]="NORMAL","CONSULTORIA",BaseClientes[[#This Row],[tipoDeCliente]]="HIBRIDO","CONSULTORIA")</f>
        <v>CONSULTORIA</v>
      </c>
      <c r="S334" s="68" t="s">
        <v>2799</v>
      </c>
      <c r="T334" s="68" t="s">
        <v>185</v>
      </c>
      <c r="U334" s="68" t="s">
        <v>2089</v>
      </c>
      <c r="V334" s="71">
        <v>5511982023932</v>
      </c>
      <c r="W334" s="69">
        <v>44767</v>
      </c>
      <c r="X334" s="69">
        <v>44767</v>
      </c>
      <c r="Y334" s="68" t="s">
        <v>2088</v>
      </c>
      <c r="Z334" s="68" t="s">
        <v>2088</v>
      </c>
      <c r="AA334" s="68" t="s">
        <v>2083</v>
      </c>
      <c r="AB334" s="68" t="s">
        <v>769</v>
      </c>
      <c r="AC334" s="68" t="s">
        <v>53</v>
      </c>
      <c r="AD334" s="68" t="s">
        <v>54</v>
      </c>
      <c r="AE334" s="68" t="s">
        <v>176</v>
      </c>
      <c r="AF334" s="72">
        <v>1</v>
      </c>
      <c r="AG334" s="68">
        <v>2</v>
      </c>
      <c r="AH334" s="68" t="s">
        <v>54</v>
      </c>
      <c r="AI334" s="68" t="s">
        <v>56</v>
      </c>
      <c r="AJ334" s="68" t="s">
        <v>54</v>
      </c>
      <c r="AK334" s="68" t="str" cm="1">
        <f t="array" ref="AK3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4" s="69" t="s">
        <v>58</v>
      </c>
      <c r="AM334" s="69"/>
    </row>
    <row r="335" spans="1:39" x14ac:dyDescent="0.3">
      <c r="A335" s="68">
        <v>396</v>
      </c>
      <c r="B335" s="68" t="s">
        <v>2321</v>
      </c>
      <c r="C335" s="69">
        <v>29514</v>
      </c>
      <c r="D335" s="68" t="s">
        <v>40</v>
      </c>
      <c r="E335" s="71">
        <v>28072022396</v>
      </c>
      <c r="F335" s="68">
        <v>9028089</v>
      </c>
      <c r="G335" s="68"/>
      <c r="H335" s="68"/>
      <c r="I335" s="68" t="s">
        <v>2323</v>
      </c>
      <c r="J335" s="68" t="s">
        <v>2324</v>
      </c>
      <c r="K335" s="70" t="s">
        <v>2325</v>
      </c>
      <c r="L335" s="68" t="s">
        <v>2326</v>
      </c>
      <c r="M335" s="68" t="s">
        <v>2321</v>
      </c>
      <c r="N335" s="71">
        <v>5581994217178</v>
      </c>
      <c r="O335" s="71" t="s">
        <v>65</v>
      </c>
      <c r="P335" s="71" t="s">
        <v>42</v>
      </c>
      <c r="Q335" s="68" t="s">
        <v>66</v>
      </c>
      <c r="R335" s="68" t="str" cm="1">
        <f t="array" ref="R335">_xlfn.IFS(BaseClientes[[#This Row],[tipoDeCliente]]="ADVISOR","ADVISOR",BaseClientes[[#This Row],[tipoDeCliente]]="FAMILIA","RETENCAO",BaseClientes[[#This Row],[tipoDeCliente]]="RETENCAO","RETENCAO",BaseClientes[[#This Row],[tipoDeCliente]]="NORMAL","CONSULTORIA",BaseClientes[[#This Row],[tipoDeCliente]]="HIBRIDO","CONSULTORIA")</f>
        <v>CONSULTORIA</v>
      </c>
      <c r="S335" s="68" t="s">
        <v>49</v>
      </c>
      <c r="T335" s="68" t="s">
        <v>50</v>
      </c>
      <c r="U335" s="68" t="s">
        <v>2327</v>
      </c>
      <c r="V335" s="71">
        <v>5581994217178</v>
      </c>
      <c r="W335" s="69">
        <v>44770</v>
      </c>
      <c r="X335" s="69">
        <v>44770</v>
      </c>
      <c r="Y335" s="68" t="s">
        <v>2326</v>
      </c>
      <c r="Z335" s="68" t="s">
        <v>2326</v>
      </c>
      <c r="AA335" s="68" t="s">
        <v>2321</v>
      </c>
      <c r="AB335" s="68" t="s">
        <v>3950</v>
      </c>
      <c r="AC335" s="68"/>
      <c r="AD335" s="68"/>
      <c r="AE335" s="68" t="s">
        <v>176</v>
      </c>
      <c r="AF335" s="72">
        <v>1</v>
      </c>
      <c r="AG335" s="68">
        <v>2</v>
      </c>
      <c r="AH335" s="68" t="s">
        <v>54</v>
      </c>
      <c r="AI335" s="68" t="s">
        <v>56</v>
      </c>
      <c r="AJ335" s="68" t="s">
        <v>54</v>
      </c>
      <c r="AK335" s="68" t="str" cm="1">
        <f t="array" ref="AK3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5" s="69" t="s">
        <v>58</v>
      </c>
      <c r="AM335" s="69"/>
    </row>
    <row r="336" spans="1:39" hidden="1" x14ac:dyDescent="0.3">
      <c r="A336" s="68">
        <v>390</v>
      </c>
      <c r="B336" s="68" t="s">
        <v>2293</v>
      </c>
      <c r="C336" s="69">
        <v>32435</v>
      </c>
      <c r="D336" s="68" t="s">
        <v>40</v>
      </c>
      <c r="E336" s="71">
        <v>3082022390</v>
      </c>
      <c r="F336" s="68">
        <v>392728</v>
      </c>
      <c r="G336" s="68"/>
      <c r="H336" s="68"/>
      <c r="I336" s="68"/>
      <c r="J336" s="68" t="s">
        <v>2295</v>
      </c>
      <c r="K336" s="70" t="s">
        <v>2296</v>
      </c>
      <c r="L336" s="68" t="s">
        <v>2297</v>
      </c>
      <c r="M336" s="68" t="s">
        <v>2293</v>
      </c>
      <c r="N336" s="71">
        <v>5512996669595</v>
      </c>
      <c r="O336" s="71" t="s">
        <v>106</v>
      </c>
      <c r="P336" s="71" t="s">
        <v>42</v>
      </c>
      <c r="Q336" s="68" t="s">
        <v>2104</v>
      </c>
      <c r="R336" s="68" t="str" cm="1">
        <f t="array" ref="R336">_xlfn.IFS(BaseClientes[[#This Row],[tipoDeCliente]]="ADVISOR","ADVISOR",BaseClientes[[#This Row],[tipoDeCliente]]="FAMILIA","RETENCAO",BaseClientes[[#This Row],[tipoDeCliente]]="RETENCAO","RETENCAO",BaseClientes[[#This Row],[tipoDeCliente]]="NORMAL","CONSULTORIA",BaseClientes[[#This Row],[tipoDeCliente]]="HIBRIDO","CONSULTORIA")</f>
        <v>CONSULTORIA</v>
      </c>
      <c r="S336" s="68" t="s">
        <v>2799</v>
      </c>
      <c r="T336" s="68" t="s">
        <v>185</v>
      </c>
      <c r="U336" s="68" t="s">
        <v>2298</v>
      </c>
      <c r="V336" s="71">
        <v>5512996669595</v>
      </c>
      <c r="W336" s="69">
        <v>44776</v>
      </c>
      <c r="X336" s="69">
        <v>44776</v>
      </c>
      <c r="Y336" s="68" t="s">
        <v>2297</v>
      </c>
      <c r="Z336" s="68" t="s">
        <v>2297</v>
      </c>
      <c r="AA336" s="68" t="s">
        <v>2299</v>
      </c>
      <c r="AB336" s="68" t="s">
        <v>3893</v>
      </c>
      <c r="AC336" s="68"/>
      <c r="AD336" s="68"/>
      <c r="AE336" s="68" t="s">
        <v>2104</v>
      </c>
      <c r="AF336" s="72">
        <v>1</v>
      </c>
      <c r="AG336" s="68"/>
      <c r="AH336" s="68" t="s">
        <v>56</v>
      </c>
      <c r="AI336" s="68" t="s">
        <v>56</v>
      </c>
      <c r="AJ336" s="68" t="s">
        <v>56</v>
      </c>
      <c r="AK336" s="68" t="str" cm="1">
        <f t="array" ref="AK3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6" s="69" t="s">
        <v>69</v>
      </c>
      <c r="AM336" s="69">
        <v>45400</v>
      </c>
    </row>
    <row r="337" spans="1:39" hidden="1" x14ac:dyDescent="0.3">
      <c r="A337" s="68">
        <v>391</v>
      </c>
      <c r="B337" s="68" t="s">
        <v>2300</v>
      </c>
      <c r="C337" s="69">
        <v>32659</v>
      </c>
      <c r="D337" s="68" t="s">
        <v>40</v>
      </c>
      <c r="E337" s="71">
        <v>5082022391</v>
      </c>
      <c r="F337" s="68"/>
      <c r="G337" s="68">
        <v>2967856</v>
      </c>
      <c r="H337" s="68" t="s">
        <v>4305</v>
      </c>
      <c r="I337" s="68"/>
      <c r="J337" s="68" t="s">
        <v>2302</v>
      </c>
      <c r="K337" s="70" t="s">
        <v>4306</v>
      </c>
      <c r="L337" s="68" t="s">
        <v>4307</v>
      </c>
      <c r="M337" s="68" t="s">
        <v>2300</v>
      </c>
      <c r="N337" s="71">
        <v>5521982400105</v>
      </c>
      <c r="O337" s="71" t="s">
        <v>42</v>
      </c>
      <c r="P337" s="71" t="s">
        <v>65</v>
      </c>
      <c r="Q337" s="68" t="s">
        <v>2104</v>
      </c>
      <c r="R337" s="68" t="str" cm="1">
        <f t="array" ref="R337">_xlfn.IFS(BaseClientes[[#This Row],[tipoDeCliente]]="ADVISOR","ADVISOR",BaseClientes[[#This Row],[tipoDeCliente]]="FAMILIA","RETENCAO",BaseClientes[[#This Row],[tipoDeCliente]]="RETENCAO","RETENCAO",BaseClientes[[#This Row],[tipoDeCliente]]="NORMAL","CONSULTORIA",BaseClientes[[#This Row],[tipoDeCliente]]="HIBRIDO","CONSULTORIA")</f>
        <v>CONSULTORIA</v>
      </c>
      <c r="S337" s="68" t="s">
        <v>2305</v>
      </c>
      <c r="T337" s="68" t="s">
        <v>434</v>
      </c>
      <c r="U337" s="68" t="s">
        <v>2306</v>
      </c>
      <c r="V337" s="71">
        <v>5521982400105</v>
      </c>
      <c r="W337" s="69">
        <v>44778</v>
      </c>
      <c r="X337" s="69">
        <v>44778</v>
      </c>
      <c r="Y337" s="68" t="s">
        <v>4307</v>
      </c>
      <c r="Z337" s="68" t="s">
        <v>4307</v>
      </c>
      <c r="AA337" s="68" t="s">
        <v>2300</v>
      </c>
      <c r="AB337" s="68" t="s">
        <v>3950</v>
      </c>
      <c r="AC337" s="68"/>
      <c r="AD337" s="68"/>
      <c r="AE337" s="68" t="s">
        <v>2104</v>
      </c>
      <c r="AF337" s="72">
        <v>1</v>
      </c>
      <c r="AG337" s="68"/>
      <c r="AH337" s="68" t="s">
        <v>56</v>
      </c>
      <c r="AI337" s="68" t="s">
        <v>56</v>
      </c>
      <c r="AJ337" s="68" t="s">
        <v>56</v>
      </c>
      <c r="AK337" s="68" t="str" cm="1">
        <f t="array" ref="AK3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7" s="69" t="s">
        <v>69</v>
      </c>
      <c r="AM337" s="69">
        <v>45561</v>
      </c>
    </row>
    <row r="338" spans="1:39" x14ac:dyDescent="0.3">
      <c r="A338" s="68">
        <v>401</v>
      </c>
      <c r="B338" s="68" t="s">
        <v>2352</v>
      </c>
      <c r="C338" s="69">
        <v>30430</v>
      </c>
      <c r="D338" s="68" t="s">
        <v>40</v>
      </c>
      <c r="E338" s="71">
        <v>5082022401</v>
      </c>
      <c r="F338" s="68">
        <v>2165264</v>
      </c>
      <c r="G338" s="68"/>
      <c r="H338" s="68"/>
      <c r="I338" s="68" t="s">
        <v>2354</v>
      </c>
      <c r="J338" s="68" t="s">
        <v>2355</v>
      </c>
      <c r="K338" s="70" t="s">
        <v>2356</v>
      </c>
      <c r="L338" s="68" t="s">
        <v>2357</v>
      </c>
      <c r="M338" s="68" t="s">
        <v>2352</v>
      </c>
      <c r="N338" s="71">
        <v>5581991910961</v>
      </c>
      <c r="O338" s="71" t="s">
        <v>106</v>
      </c>
      <c r="P338" s="71" t="s">
        <v>42</v>
      </c>
      <c r="Q338" s="68" t="s">
        <v>66</v>
      </c>
      <c r="R338" s="68" t="str" cm="1">
        <f t="array" ref="R338">_xlfn.IFS(BaseClientes[[#This Row],[tipoDeCliente]]="ADVISOR","ADVISOR",BaseClientes[[#This Row],[tipoDeCliente]]="FAMILIA","RETENCAO",BaseClientes[[#This Row],[tipoDeCliente]]="RETENCAO","RETENCAO",BaseClientes[[#This Row],[tipoDeCliente]]="NORMAL","CONSULTORIA",BaseClientes[[#This Row],[tipoDeCliente]]="HIBRIDO","CONSULTORIA")</f>
        <v>CONSULTORIA</v>
      </c>
      <c r="S338" s="68" t="s">
        <v>49</v>
      </c>
      <c r="T338" s="68" t="s">
        <v>50</v>
      </c>
      <c r="U338" s="68" t="s">
        <v>2358</v>
      </c>
      <c r="V338" s="71">
        <v>5581991910961</v>
      </c>
      <c r="W338" s="69">
        <v>44778</v>
      </c>
      <c r="X338" s="69">
        <v>44778</v>
      </c>
      <c r="Y338" s="68" t="s">
        <v>2357</v>
      </c>
      <c r="Z338" s="68" t="s">
        <v>2357</v>
      </c>
      <c r="AA338" s="68" t="s">
        <v>2352</v>
      </c>
      <c r="AB338" s="68" t="s">
        <v>3912</v>
      </c>
      <c r="AC338" s="68" t="s">
        <v>53</v>
      </c>
      <c r="AD338" s="68"/>
      <c r="AE338" s="68" t="s">
        <v>176</v>
      </c>
      <c r="AF338" s="72">
        <v>1</v>
      </c>
      <c r="AG338" s="68">
        <v>2</v>
      </c>
      <c r="AH338" s="68" t="s">
        <v>54</v>
      </c>
      <c r="AI338" s="68" t="s">
        <v>54</v>
      </c>
      <c r="AJ338" s="68" t="s">
        <v>54</v>
      </c>
      <c r="AK338" s="68" t="str" cm="1">
        <f t="array" ref="AK3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8" s="69" t="s">
        <v>58</v>
      </c>
      <c r="AM338" s="69"/>
    </row>
    <row r="339" spans="1:39" x14ac:dyDescent="0.3">
      <c r="A339" s="68">
        <v>402</v>
      </c>
      <c r="B339" s="68" t="s">
        <v>2359</v>
      </c>
      <c r="C339" s="69">
        <v>30785</v>
      </c>
      <c r="D339" s="68" t="s">
        <v>72</v>
      </c>
      <c r="E339" s="71">
        <v>5082022402</v>
      </c>
      <c r="F339" s="68">
        <v>1027565</v>
      </c>
      <c r="G339" s="68"/>
      <c r="H339" s="68"/>
      <c r="I339" s="68" t="s">
        <v>2361</v>
      </c>
      <c r="J339" s="68" t="s">
        <v>2362</v>
      </c>
      <c r="K339" s="70" t="s">
        <v>2363</v>
      </c>
      <c r="L339" s="68" t="s">
        <v>2357</v>
      </c>
      <c r="M339" s="68" t="s">
        <v>2352</v>
      </c>
      <c r="N339" s="71">
        <v>5581991910961</v>
      </c>
      <c r="O339" s="71" t="s">
        <v>65</v>
      </c>
      <c r="P339" s="71" t="s">
        <v>42</v>
      </c>
      <c r="Q339" s="68" t="s">
        <v>66</v>
      </c>
      <c r="R339" s="68" t="str" cm="1">
        <f t="array" ref="R339">_xlfn.IFS(BaseClientes[[#This Row],[tipoDeCliente]]="ADVISOR","ADVISOR",BaseClientes[[#This Row],[tipoDeCliente]]="FAMILIA","RETENCAO",BaseClientes[[#This Row],[tipoDeCliente]]="RETENCAO","RETENCAO",BaseClientes[[#This Row],[tipoDeCliente]]="NORMAL","CONSULTORIA",BaseClientes[[#This Row],[tipoDeCliente]]="HIBRIDO","CONSULTORIA")</f>
        <v>CONSULTORIA</v>
      </c>
      <c r="S339" s="68" t="s">
        <v>49</v>
      </c>
      <c r="T339" s="68" t="s">
        <v>50</v>
      </c>
      <c r="U339" s="68" t="s">
        <v>2358</v>
      </c>
      <c r="V339" s="71">
        <v>5581991910961</v>
      </c>
      <c r="W339" s="69">
        <v>44778</v>
      </c>
      <c r="X339" s="69">
        <v>44778</v>
      </c>
      <c r="Y339" s="68" t="s">
        <v>2357</v>
      </c>
      <c r="Z339" s="68" t="s">
        <v>2357</v>
      </c>
      <c r="AA339" s="68" t="s">
        <v>2352</v>
      </c>
      <c r="AB339" s="68" t="s">
        <v>3893</v>
      </c>
      <c r="AC339" s="68" t="s">
        <v>53</v>
      </c>
      <c r="AD339" s="68"/>
      <c r="AE339" s="68" t="s">
        <v>176</v>
      </c>
      <c r="AF339" s="72">
        <v>1</v>
      </c>
      <c r="AG339" s="68">
        <v>2</v>
      </c>
      <c r="AH339" s="68" t="s">
        <v>54</v>
      </c>
      <c r="AI339" s="68" t="s">
        <v>54</v>
      </c>
      <c r="AJ339" s="68" t="s">
        <v>54</v>
      </c>
      <c r="AK339" s="68" t="str" cm="1">
        <f t="array" ref="AK3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39" s="69" t="s">
        <v>58</v>
      </c>
      <c r="AM339" s="69"/>
    </row>
    <row r="340" spans="1:39" x14ac:dyDescent="0.3">
      <c r="A340" s="68">
        <v>432</v>
      </c>
      <c r="B340" s="68" t="s">
        <v>2549</v>
      </c>
      <c r="C340" s="69"/>
      <c r="D340" s="68" t="s">
        <v>40</v>
      </c>
      <c r="E340" s="71">
        <v>5082022432</v>
      </c>
      <c r="F340" s="68"/>
      <c r="G340" s="68">
        <v>3957706</v>
      </c>
      <c r="H340" s="68"/>
      <c r="I340" s="68" t="s">
        <v>2551</v>
      </c>
      <c r="J340" s="68" t="s">
        <v>2355</v>
      </c>
      <c r="K340" s="70" t="s">
        <v>2356</v>
      </c>
      <c r="L340" s="68" t="s">
        <v>2552</v>
      </c>
      <c r="M340" s="68" t="s">
        <v>2352</v>
      </c>
      <c r="N340" s="71">
        <v>5581991910961</v>
      </c>
      <c r="O340" s="71"/>
      <c r="P340" s="71" t="s">
        <v>65</v>
      </c>
      <c r="Q340" s="68" t="s">
        <v>66</v>
      </c>
      <c r="R340" s="68" t="str" cm="1">
        <f t="array" ref="R340">_xlfn.IFS(BaseClientes[[#This Row],[tipoDeCliente]]="ADVISOR","ADVISOR",BaseClientes[[#This Row],[tipoDeCliente]]="FAMILIA","RETENCAO",BaseClientes[[#This Row],[tipoDeCliente]]="RETENCAO","RETENCAO",BaseClientes[[#This Row],[tipoDeCliente]]="NORMAL","CONSULTORIA",BaseClientes[[#This Row],[tipoDeCliente]]="HIBRIDO","CONSULTORIA")</f>
        <v>CONSULTORIA</v>
      </c>
      <c r="S340" s="68" t="s">
        <v>49</v>
      </c>
      <c r="T340" s="68" t="s">
        <v>50</v>
      </c>
      <c r="U340" s="68" t="s">
        <v>2358</v>
      </c>
      <c r="V340" s="71">
        <v>5581991910961</v>
      </c>
      <c r="W340" s="69">
        <v>44778</v>
      </c>
      <c r="X340" s="69">
        <v>44778</v>
      </c>
      <c r="Y340" s="68" t="s">
        <v>2357</v>
      </c>
      <c r="Z340" s="68" t="s">
        <v>2357</v>
      </c>
      <c r="AA340" s="68" t="s">
        <v>2352</v>
      </c>
      <c r="AB340" s="68" t="s">
        <v>3912</v>
      </c>
      <c r="AC340" s="68" t="s">
        <v>53</v>
      </c>
      <c r="AD340" s="68"/>
      <c r="AE340" s="68" t="s">
        <v>176</v>
      </c>
      <c r="AF340" s="72">
        <v>1</v>
      </c>
      <c r="AG340" s="68">
        <v>2</v>
      </c>
      <c r="AH340" s="68" t="s">
        <v>54</v>
      </c>
      <c r="AI340" s="68" t="s">
        <v>56</v>
      </c>
      <c r="AJ340" s="68" t="s">
        <v>54</v>
      </c>
      <c r="AK340" s="68" t="str" cm="1">
        <f t="array" ref="AK3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0" s="69" t="s">
        <v>58</v>
      </c>
      <c r="AM340" s="69"/>
    </row>
    <row r="341" spans="1:39" x14ac:dyDescent="0.3">
      <c r="A341" s="68">
        <v>405</v>
      </c>
      <c r="B341" s="68" t="s">
        <v>2371</v>
      </c>
      <c r="C341" s="69">
        <v>32749</v>
      </c>
      <c r="D341" s="68" t="s">
        <v>40</v>
      </c>
      <c r="E341" s="71">
        <v>8082022405</v>
      </c>
      <c r="F341" s="68">
        <v>2129293</v>
      </c>
      <c r="G341" s="68">
        <v>573193</v>
      </c>
      <c r="H341" s="68"/>
      <c r="I341" s="68" t="s">
        <v>2373</v>
      </c>
      <c r="J341" s="68" t="s">
        <v>2374</v>
      </c>
      <c r="K341" s="105" t="s">
        <v>2375</v>
      </c>
      <c r="L341" s="68" t="s">
        <v>2376</v>
      </c>
      <c r="M341" s="68" t="s">
        <v>2371</v>
      </c>
      <c r="N341" s="71">
        <v>5574988010312</v>
      </c>
      <c r="O341" s="71" t="s">
        <v>65</v>
      </c>
      <c r="P341" s="71" t="s">
        <v>42</v>
      </c>
      <c r="Q341" s="68" t="s">
        <v>66</v>
      </c>
      <c r="R341" s="68" t="str" cm="1">
        <f t="array" ref="R341">_xlfn.IFS(BaseClientes[[#This Row],[tipoDeCliente]]="ADVISOR","ADVISOR",BaseClientes[[#This Row],[tipoDeCliente]]="FAMILIA","RETENCAO",BaseClientes[[#This Row],[tipoDeCliente]]="RETENCAO","RETENCAO",BaseClientes[[#This Row],[tipoDeCliente]]="NORMAL","CONSULTORIA",BaseClientes[[#This Row],[tipoDeCliente]]="HIBRIDO","CONSULTORIA")</f>
        <v>ADVISOR</v>
      </c>
      <c r="S341" s="68" t="s">
        <v>1640</v>
      </c>
      <c r="T341" s="68" t="s">
        <v>1641</v>
      </c>
      <c r="U341" s="68" t="s">
        <v>4314</v>
      </c>
      <c r="V341" s="71">
        <v>5574988010312</v>
      </c>
      <c r="W341" s="69">
        <v>44781</v>
      </c>
      <c r="X341" s="69">
        <v>44781</v>
      </c>
      <c r="Y341" s="68" t="s">
        <v>2376</v>
      </c>
      <c r="Z341" s="68" t="s">
        <v>2376</v>
      </c>
      <c r="AA341" s="68" t="s">
        <v>2371</v>
      </c>
      <c r="AB341" s="68" t="s">
        <v>3905</v>
      </c>
      <c r="AC341" s="68" t="s">
        <v>53</v>
      </c>
      <c r="AD341" s="68" t="s">
        <v>56</v>
      </c>
      <c r="AE341" s="68" t="s">
        <v>176</v>
      </c>
      <c r="AF341" s="72">
        <v>1</v>
      </c>
      <c r="AG341" s="68">
        <v>2</v>
      </c>
      <c r="AH341" s="68" t="s">
        <v>54</v>
      </c>
      <c r="AI341" s="68" t="s">
        <v>56</v>
      </c>
      <c r="AJ341" s="68" t="s">
        <v>54</v>
      </c>
      <c r="AK341" s="68" t="str" cm="1">
        <f t="array" ref="AK3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1" s="69" t="s">
        <v>58</v>
      </c>
      <c r="AM341" s="69"/>
    </row>
    <row r="342" spans="1:39" x14ac:dyDescent="0.3">
      <c r="A342" s="68">
        <v>406</v>
      </c>
      <c r="B342" s="68" t="s">
        <v>2378</v>
      </c>
      <c r="C342" s="69">
        <v>22253</v>
      </c>
      <c r="D342" s="68" t="s">
        <v>72</v>
      </c>
      <c r="E342" s="71">
        <v>8082022406</v>
      </c>
      <c r="F342" s="68">
        <v>9044731</v>
      </c>
      <c r="G342" s="68"/>
      <c r="H342" s="68"/>
      <c r="I342" s="68" t="s">
        <v>2380</v>
      </c>
      <c r="J342" s="68" t="s">
        <v>2381</v>
      </c>
      <c r="K342" s="70" t="s">
        <v>2375</v>
      </c>
      <c r="L342" s="68" t="s">
        <v>2382</v>
      </c>
      <c r="M342" s="68" t="s">
        <v>2371</v>
      </c>
      <c r="N342" s="71">
        <v>5574988010312</v>
      </c>
      <c r="O342" s="71" t="s">
        <v>65</v>
      </c>
      <c r="P342" s="71" t="s">
        <v>42</v>
      </c>
      <c r="Q342" s="68" t="s">
        <v>66</v>
      </c>
      <c r="R342" s="68" t="str" cm="1">
        <f t="array" ref="R342">_xlfn.IFS(BaseClientes[[#This Row],[tipoDeCliente]]="ADVISOR","ADVISOR",BaseClientes[[#This Row],[tipoDeCliente]]="FAMILIA","RETENCAO",BaseClientes[[#This Row],[tipoDeCliente]]="RETENCAO","RETENCAO",BaseClientes[[#This Row],[tipoDeCliente]]="NORMAL","CONSULTORIA",BaseClientes[[#This Row],[tipoDeCliente]]="HIBRIDO","CONSULTORIA")</f>
        <v>ADVISOR</v>
      </c>
      <c r="S342" s="68" t="s">
        <v>1640</v>
      </c>
      <c r="T342" s="68" t="s">
        <v>1641</v>
      </c>
      <c r="U342" s="68" t="s">
        <v>2377</v>
      </c>
      <c r="V342" s="71">
        <v>5574988010312</v>
      </c>
      <c r="W342" s="69">
        <v>44781</v>
      </c>
      <c r="X342" s="69">
        <v>44781</v>
      </c>
      <c r="Y342" s="68" t="s">
        <v>2376</v>
      </c>
      <c r="Z342" s="68" t="s">
        <v>2376</v>
      </c>
      <c r="AA342" s="68" t="s">
        <v>2371</v>
      </c>
      <c r="AB342" s="68" t="s">
        <v>3893</v>
      </c>
      <c r="AC342" s="68" t="s">
        <v>53</v>
      </c>
      <c r="AD342" s="68" t="s">
        <v>54</v>
      </c>
      <c r="AE342" s="68" t="s">
        <v>176</v>
      </c>
      <c r="AF342" s="72">
        <v>1</v>
      </c>
      <c r="AG342" s="68">
        <v>2</v>
      </c>
      <c r="AH342" s="68" t="s">
        <v>54</v>
      </c>
      <c r="AI342" s="68" t="s">
        <v>56</v>
      </c>
      <c r="AJ342" s="68" t="s">
        <v>54</v>
      </c>
      <c r="AK342" s="68" t="str" cm="1">
        <f t="array" ref="AK3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2" s="69" t="s">
        <v>58</v>
      </c>
      <c r="AM342" s="69"/>
    </row>
    <row r="343" spans="1:39" x14ac:dyDescent="0.3">
      <c r="A343" s="68">
        <v>407</v>
      </c>
      <c r="B343" s="68" t="s">
        <v>2383</v>
      </c>
      <c r="C343" s="69">
        <v>34254</v>
      </c>
      <c r="D343" s="68" t="s">
        <v>72</v>
      </c>
      <c r="E343" s="71">
        <v>8082022407</v>
      </c>
      <c r="F343" s="68">
        <v>9044724</v>
      </c>
      <c r="G343" s="68">
        <v>1043525</v>
      </c>
      <c r="H343" s="68"/>
      <c r="I343" s="68" t="s">
        <v>2385</v>
      </c>
      <c r="J343" s="68" t="s">
        <v>2386</v>
      </c>
      <c r="K343" s="70" t="s">
        <v>2375</v>
      </c>
      <c r="L343" s="68" t="s">
        <v>2387</v>
      </c>
      <c r="M343" s="68" t="s">
        <v>2371</v>
      </c>
      <c r="N343" s="71">
        <v>5574988010312</v>
      </c>
      <c r="O343" s="71" t="s">
        <v>65</v>
      </c>
      <c r="P343" s="71" t="s">
        <v>42</v>
      </c>
      <c r="Q343" s="68" t="s">
        <v>66</v>
      </c>
      <c r="R343" s="68" t="str" cm="1">
        <f t="array" ref="R343">_xlfn.IFS(BaseClientes[[#This Row],[tipoDeCliente]]="ADVISOR","ADVISOR",BaseClientes[[#This Row],[tipoDeCliente]]="FAMILIA","RETENCAO",BaseClientes[[#This Row],[tipoDeCliente]]="RETENCAO","RETENCAO",BaseClientes[[#This Row],[tipoDeCliente]]="NORMAL","CONSULTORIA",BaseClientes[[#This Row],[tipoDeCliente]]="HIBRIDO","CONSULTORIA")</f>
        <v>CONSULTORIA</v>
      </c>
      <c r="S343" s="68" t="s">
        <v>1640</v>
      </c>
      <c r="T343" s="68" t="s">
        <v>1641</v>
      </c>
      <c r="U343" s="68" t="s">
        <v>2377</v>
      </c>
      <c r="V343" s="71">
        <v>5574988010312</v>
      </c>
      <c r="W343" s="69">
        <v>44781</v>
      </c>
      <c r="X343" s="69">
        <v>44781</v>
      </c>
      <c r="Y343" s="68" t="s">
        <v>2376</v>
      </c>
      <c r="Z343" s="68" t="s">
        <v>2376</v>
      </c>
      <c r="AA343" s="68" t="s">
        <v>2371</v>
      </c>
      <c r="AB343" s="68" t="s">
        <v>3893</v>
      </c>
      <c r="AC343" s="68" t="s">
        <v>53</v>
      </c>
      <c r="AD343" s="68" t="s">
        <v>54</v>
      </c>
      <c r="AE343" s="68" t="s">
        <v>176</v>
      </c>
      <c r="AF343" s="72">
        <v>1</v>
      </c>
      <c r="AG343" s="68">
        <v>2</v>
      </c>
      <c r="AH343" s="68" t="s">
        <v>54</v>
      </c>
      <c r="AI343" s="68" t="s">
        <v>56</v>
      </c>
      <c r="AJ343" s="68" t="s">
        <v>54</v>
      </c>
      <c r="AK343" s="68" t="str" cm="1">
        <f t="array" ref="AK3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3" s="69" t="s">
        <v>58</v>
      </c>
      <c r="AM343" s="69"/>
    </row>
    <row r="344" spans="1:39" hidden="1" x14ac:dyDescent="0.3">
      <c r="A344" s="68">
        <v>410</v>
      </c>
      <c r="B344" s="68" t="s">
        <v>2400</v>
      </c>
      <c r="C344" s="69">
        <v>44717</v>
      </c>
      <c r="D344" s="68" t="s">
        <v>40</v>
      </c>
      <c r="E344" s="71">
        <v>15082022410</v>
      </c>
      <c r="F344" s="68"/>
      <c r="G344" s="68">
        <v>3068309</v>
      </c>
      <c r="H344" s="68"/>
      <c r="I344" s="68"/>
      <c r="J344" s="68" t="s">
        <v>2402</v>
      </c>
      <c r="K344" s="70" t="s">
        <v>2403</v>
      </c>
      <c r="L344" s="68" t="s">
        <v>2404</v>
      </c>
      <c r="M344" s="68" t="s">
        <v>2405</v>
      </c>
      <c r="N344" s="71" t="s">
        <v>2406</v>
      </c>
      <c r="O344" s="71" t="s">
        <v>42</v>
      </c>
      <c r="P344" s="71" t="s">
        <v>42</v>
      </c>
      <c r="Q344" s="68" t="s">
        <v>1749</v>
      </c>
      <c r="R344" s="68" t="str" cm="1">
        <f t="array" ref="R344">_xlfn.IFS(BaseClientes[[#This Row],[tipoDeCliente]]="ADVISOR","ADVISOR",BaseClientes[[#This Row],[tipoDeCliente]]="FAMILIA","RETENCAO",BaseClientes[[#This Row],[tipoDeCliente]]="RETENCAO","RETENCAO",BaseClientes[[#This Row],[tipoDeCliente]]="NORMAL","CONSULTORIA",BaseClientes[[#This Row],[tipoDeCliente]]="HIBRIDO","CONSULTORIA")</f>
        <v>CONSULTORIA</v>
      </c>
      <c r="S344" s="68" t="s">
        <v>2407</v>
      </c>
      <c r="T344" s="68" t="s">
        <v>50</v>
      </c>
      <c r="U344" s="68" t="s">
        <v>2408</v>
      </c>
      <c r="V344" s="71" t="s">
        <v>2406</v>
      </c>
      <c r="W344" s="69">
        <v>44788</v>
      </c>
      <c r="X344" s="69">
        <v>44788</v>
      </c>
      <c r="Y344" s="68" t="s">
        <v>2404</v>
      </c>
      <c r="Z344" s="68" t="s">
        <v>2404</v>
      </c>
      <c r="AA344" s="68" t="s">
        <v>2405</v>
      </c>
      <c r="AB344" s="68" t="s">
        <v>3894</v>
      </c>
      <c r="AC344" s="68" t="s">
        <v>53</v>
      </c>
      <c r="AD344" s="68"/>
      <c r="AE344" s="68" t="s">
        <v>2104</v>
      </c>
      <c r="AF344" s="72">
        <v>1</v>
      </c>
      <c r="AG344" s="68"/>
      <c r="AH344" s="68" t="s">
        <v>56</v>
      </c>
      <c r="AI344" s="68" t="s">
        <v>56</v>
      </c>
      <c r="AJ344" s="68" t="s">
        <v>56</v>
      </c>
      <c r="AK344" s="68" t="str" cm="1">
        <f t="array" ref="AK3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4" s="69" t="s">
        <v>69</v>
      </c>
      <c r="AM344" s="69">
        <v>45278</v>
      </c>
    </row>
    <row r="345" spans="1:39" hidden="1" x14ac:dyDescent="0.3">
      <c r="A345" s="68">
        <v>411</v>
      </c>
      <c r="B345" s="68" t="s">
        <v>2409</v>
      </c>
      <c r="C345" s="69">
        <v>34542</v>
      </c>
      <c r="D345" s="68" t="s">
        <v>40</v>
      </c>
      <c r="E345" s="71">
        <v>15082022411</v>
      </c>
      <c r="F345" s="68">
        <v>3053721</v>
      </c>
      <c r="G345" s="68"/>
      <c r="H345" s="68"/>
      <c r="I345" s="68"/>
      <c r="J345" s="68" t="s">
        <v>2411</v>
      </c>
      <c r="K345" s="70" t="s">
        <v>2412</v>
      </c>
      <c r="L345" s="68" t="s">
        <v>4315</v>
      </c>
      <c r="M345" s="68" t="s">
        <v>2414</v>
      </c>
      <c r="N345" s="71" t="s">
        <v>2415</v>
      </c>
      <c r="O345" s="71" t="s">
        <v>65</v>
      </c>
      <c r="P345" s="71" t="s">
        <v>42</v>
      </c>
      <c r="Q345" s="68" t="s">
        <v>2104</v>
      </c>
      <c r="R345" s="68" t="str" cm="1">
        <f t="array" ref="R345">_xlfn.IFS(BaseClientes[[#This Row],[tipoDeCliente]]="ADVISOR","ADVISOR",BaseClientes[[#This Row],[tipoDeCliente]]="FAMILIA","RETENCAO",BaseClientes[[#This Row],[tipoDeCliente]]="RETENCAO","RETENCAO",BaseClientes[[#This Row],[tipoDeCliente]]="NORMAL","CONSULTORIA",BaseClientes[[#This Row],[tipoDeCliente]]="HIBRIDO","CONSULTORIA")</f>
        <v>CONSULTORIA</v>
      </c>
      <c r="S345" s="68" t="s">
        <v>2407</v>
      </c>
      <c r="T345" s="68" t="s">
        <v>50</v>
      </c>
      <c r="U345" s="68" t="s">
        <v>4316</v>
      </c>
      <c r="V345" s="71" t="s">
        <v>2415</v>
      </c>
      <c r="W345" s="69">
        <v>44788</v>
      </c>
      <c r="X345" s="69">
        <v>44788</v>
      </c>
      <c r="Y345" s="68" t="s">
        <v>4315</v>
      </c>
      <c r="Z345" s="68" t="s">
        <v>4315</v>
      </c>
      <c r="AA345" s="68" t="s">
        <v>2414</v>
      </c>
      <c r="AB345" s="68" t="s">
        <v>3893</v>
      </c>
      <c r="AC345" s="68" t="s">
        <v>53</v>
      </c>
      <c r="AD345" s="68"/>
      <c r="AE345" s="68" t="s">
        <v>2104</v>
      </c>
      <c r="AF345" s="72">
        <v>1</v>
      </c>
      <c r="AG345" s="68"/>
      <c r="AH345" s="68" t="s">
        <v>56</v>
      </c>
      <c r="AI345" s="68" t="s">
        <v>56</v>
      </c>
      <c r="AJ345" s="68" t="s">
        <v>56</v>
      </c>
      <c r="AK345" s="68" t="str" cm="1">
        <f t="array" ref="AK3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5" s="69" t="s">
        <v>69</v>
      </c>
      <c r="AM345" s="69">
        <v>45170</v>
      </c>
    </row>
    <row r="346" spans="1:39" hidden="1" x14ac:dyDescent="0.3">
      <c r="A346" s="68">
        <v>415</v>
      </c>
      <c r="B346" s="68" t="s">
        <v>2438</v>
      </c>
      <c r="C346" s="69">
        <v>30540</v>
      </c>
      <c r="D346" s="68" t="s">
        <v>40</v>
      </c>
      <c r="E346" s="71">
        <v>15082022415</v>
      </c>
      <c r="F346" s="68">
        <v>3860657</v>
      </c>
      <c r="G346" s="68"/>
      <c r="H346" s="68"/>
      <c r="I346" s="68"/>
      <c r="J346" s="68" t="s">
        <v>2440</v>
      </c>
      <c r="K346" s="70" t="s">
        <v>2441</v>
      </c>
      <c r="L346" s="68" t="s">
        <v>4317</v>
      </c>
      <c r="M346" s="68" t="s">
        <v>2438</v>
      </c>
      <c r="N346" s="71">
        <v>5561982693000</v>
      </c>
      <c r="O346" s="71"/>
      <c r="P346" s="71"/>
      <c r="Q346" s="68" t="s">
        <v>2104</v>
      </c>
      <c r="R346" s="68" t="str" cm="1">
        <f t="array" ref="R346">_xlfn.IFS(BaseClientes[[#This Row],[tipoDeCliente]]="ADVISOR","ADVISOR",BaseClientes[[#This Row],[tipoDeCliente]]="FAMILIA","RETENCAO",BaseClientes[[#This Row],[tipoDeCliente]]="RETENCAO","RETENCAO",BaseClientes[[#This Row],[tipoDeCliente]]="NORMAL","CONSULTORIA",BaseClientes[[#This Row],[tipoDeCliente]]="HIBRIDO","CONSULTORIA")</f>
        <v>ADVISOR</v>
      </c>
      <c r="S346" s="68" t="s">
        <v>2443</v>
      </c>
      <c r="T346" s="68" t="s">
        <v>2065</v>
      </c>
      <c r="U346" s="68" t="s">
        <v>2444</v>
      </c>
      <c r="V346" s="71">
        <v>5561982693000</v>
      </c>
      <c r="W346" s="69">
        <v>44788</v>
      </c>
      <c r="X346" s="69">
        <v>44788</v>
      </c>
      <c r="Y346" s="68" t="s">
        <v>4317</v>
      </c>
      <c r="Z346" s="68" t="s">
        <v>4317</v>
      </c>
      <c r="AA346" s="68" t="s">
        <v>2438</v>
      </c>
      <c r="AB346" s="68" t="s">
        <v>4318</v>
      </c>
      <c r="AC346" s="68" t="s">
        <v>53</v>
      </c>
      <c r="AD346" s="68" t="s">
        <v>54</v>
      </c>
      <c r="AE346" s="68" t="s">
        <v>2104</v>
      </c>
      <c r="AF346" s="72">
        <v>1</v>
      </c>
      <c r="AG346" s="68"/>
      <c r="AH346" s="68" t="s">
        <v>56</v>
      </c>
      <c r="AI346" s="68" t="s">
        <v>56</v>
      </c>
      <c r="AJ346" s="68" t="s">
        <v>56</v>
      </c>
      <c r="AK346" s="68" t="str" cm="1">
        <f t="array" ref="AK3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6" s="69" t="s">
        <v>69</v>
      </c>
      <c r="AM346" s="69">
        <v>45260</v>
      </c>
    </row>
    <row r="347" spans="1:39" x14ac:dyDescent="0.3">
      <c r="A347" s="68">
        <v>419</v>
      </c>
      <c r="B347" s="68" t="s">
        <v>2465</v>
      </c>
      <c r="C347" s="69">
        <v>36033</v>
      </c>
      <c r="D347" s="68" t="s">
        <v>40</v>
      </c>
      <c r="E347" s="71">
        <v>17082022419</v>
      </c>
      <c r="F347" s="68">
        <v>3037526</v>
      </c>
      <c r="G347" s="68"/>
      <c r="H347" s="68"/>
      <c r="I347" s="68" t="s">
        <v>2467</v>
      </c>
      <c r="J347" s="68" t="s">
        <v>2468</v>
      </c>
      <c r="K347" s="70" t="s">
        <v>2469</v>
      </c>
      <c r="L347" s="68" t="s">
        <v>2470</v>
      </c>
      <c r="M347" s="68" t="s">
        <v>1983</v>
      </c>
      <c r="N347" s="71">
        <v>5581998374105</v>
      </c>
      <c r="O347" s="71"/>
      <c r="P347" s="71"/>
      <c r="Q347" s="68" t="s">
        <v>66</v>
      </c>
      <c r="R347" s="68" t="str" cm="1">
        <f t="array" ref="R347">_xlfn.IFS(BaseClientes[[#This Row],[tipoDeCliente]]="ADVISOR","ADVISOR",BaseClientes[[#This Row],[tipoDeCliente]]="FAMILIA","RETENCAO",BaseClientes[[#This Row],[tipoDeCliente]]="RETENCAO","RETENCAO",BaseClientes[[#This Row],[tipoDeCliente]]="NORMAL","CONSULTORIA",BaseClientes[[#This Row],[tipoDeCliente]]="HIBRIDO","CONSULTORIA")</f>
        <v>ADVISOR</v>
      </c>
      <c r="S347" s="68" t="s">
        <v>49</v>
      </c>
      <c r="T347" s="68" t="s">
        <v>50</v>
      </c>
      <c r="U347" s="68" t="s">
        <v>1066</v>
      </c>
      <c r="V347" s="71">
        <v>5581998374105</v>
      </c>
      <c r="W347" s="69">
        <v>44790</v>
      </c>
      <c r="X347" s="69">
        <v>44790</v>
      </c>
      <c r="Y347" s="68" t="s">
        <v>1988</v>
      </c>
      <c r="Z347" s="68" t="s">
        <v>2000</v>
      </c>
      <c r="AA347" s="68" t="s">
        <v>1995</v>
      </c>
      <c r="AB347" s="68" t="s">
        <v>3902</v>
      </c>
      <c r="AC347" s="68" t="s">
        <v>140</v>
      </c>
      <c r="AD347" s="68" t="s">
        <v>54</v>
      </c>
      <c r="AE347" s="68" t="s">
        <v>176</v>
      </c>
      <c r="AF347" s="72">
        <v>1</v>
      </c>
      <c r="AG347" s="68">
        <v>3</v>
      </c>
      <c r="AH347" s="68" t="s">
        <v>54</v>
      </c>
      <c r="AI347" s="68" t="s">
        <v>56</v>
      </c>
      <c r="AJ347" s="68" t="s">
        <v>54</v>
      </c>
      <c r="AK347" s="68" t="str" cm="1">
        <f t="array" ref="AK3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7" s="69" t="s">
        <v>58</v>
      </c>
      <c r="AM347" s="69"/>
    </row>
    <row r="348" spans="1:39" x14ac:dyDescent="0.3">
      <c r="A348" s="68">
        <v>417</v>
      </c>
      <c r="B348" s="68" t="s">
        <v>2453</v>
      </c>
      <c r="C348" s="69">
        <v>26261</v>
      </c>
      <c r="D348" s="68" t="s">
        <v>40</v>
      </c>
      <c r="E348" s="71">
        <v>18082022417</v>
      </c>
      <c r="F348" s="68">
        <v>3569953</v>
      </c>
      <c r="G348" s="68"/>
      <c r="H348" s="68"/>
      <c r="I348" s="68" t="s">
        <v>2455</v>
      </c>
      <c r="J348" s="68" t="s">
        <v>2456</v>
      </c>
      <c r="K348" s="70" t="s">
        <v>2457</v>
      </c>
      <c r="L348" s="68" t="s">
        <v>2458</v>
      </c>
      <c r="M348" s="68" t="s">
        <v>2453</v>
      </c>
      <c r="N348" s="71">
        <v>5562996067769</v>
      </c>
      <c r="O348" s="71" t="s">
        <v>65</v>
      </c>
      <c r="P348" s="71"/>
      <c r="Q348" s="68" t="s">
        <v>66</v>
      </c>
      <c r="R348" s="68" t="str" cm="1">
        <f t="array" ref="R348">_xlfn.IFS(BaseClientes[[#This Row],[tipoDeCliente]]="ADVISOR","ADVISOR",BaseClientes[[#This Row],[tipoDeCliente]]="FAMILIA","RETENCAO",BaseClientes[[#This Row],[tipoDeCliente]]="RETENCAO","RETENCAO",BaseClientes[[#This Row],[tipoDeCliente]]="NORMAL","CONSULTORIA",BaseClientes[[#This Row],[tipoDeCliente]]="HIBRIDO","CONSULTORIA")</f>
        <v>CONSULTORIA</v>
      </c>
      <c r="S348" s="68" t="s">
        <v>2459</v>
      </c>
      <c r="T348" s="68" t="s">
        <v>605</v>
      </c>
      <c r="U348" s="68" t="s">
        <v>2432</v>
      </c>
      <c r="V348" s="71">
        <v>5562996067769</v>
      </c>
      <c r="W348" s="69">
        <v>44791</v>
      </c>
      <c r="X348" s="69">
        <v>44791</v>
      </c>
      <c r="Y348" s="68" t="s">
        <v>2458</v>
      </c>
      <c r="Z348" s="68" t="s">
        <v>2458</v>
      </c>
      <c r="AA348" s="68" t="s">
        <v>2453</v>
      </c>
      <c r="AB348" s="68" t="s">
        <v>3893</v>
      </c>
      <c r="AC348" s="68" t="s">
        <v>53</v>
      </c>
      <c r="AD348" s="68" t="s">
        <v>54</v>
      </c>
      <c r="AE348" s="68" t="s">
        <v>176</v>
      </c>
      <c r="AF348" s="72">
        <v>1</v>
      </c>
      <c r="AG348" s="68">
        <v>2</v>
      </c>
      <c r="AH348" s="68" t="s">
        <v>54</v>
      </c>
      <c r="AI348" s="68" t="s">
        <v>54</v>
      </c>
      <c r="AJ348" s="68" t="s">
        <v>54</v>
      </c>
      <c r="AK348" s="68" t="str" cm="1">
        <f t="array" ref="AK3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8" s="69" t="s">
        <v>58</v>
      </c>
      <c r="AM348" s="69"/>
    </row>
    <row r="349" spans="1:39" x14ac:dyDescent="0.3">
      <c r="A349" s="68">
        <v>418</v>
      </c>
      <c r="B349" s="68" t="s">
        <v>2460</v>
      </c>
      <c r="C349" s="69">
        <v>27267</v>
      </c>
      <c r="D349" s="68" t="s">
        <v>72</v>
      </c>
      <c r="E349" s="71">
        <v>18082022418</v>
      </c>
      <c r="F349" s="68">
        <v>445364</v>
      </c>
      <c r="G349" s="68"/>
      <c r="H349" s="68"/>
      <c r="I349" s="68" t="s">
        <v>2462</v>
      </c>
      <c r="J349" s="68" t="s">
        <v>2463</v>
      </c>
      <c r="K349" s="70" t="s">
        <v>2464</v>
      </c>
      <c r="L349" s="68" t="s">
        <v>2458</v>
      </c>
      <c r="M349" s="68" t="s">
        <v>2453</v>
      </c>
      <c r="N349" s="71">
        <v>5562996067769</v>
      </c>
      <c r="O349" s="71" t="s">
        <v>65</v>
      </c>
      <c r="P349" s="71"/>
      <c r="Q349" s="68" t="s">
        <v>66</v>
      </c>
      <c r="R349" s="68" t="str" cm="1">
        <f t="array" ref="R349">_xlfn.IFS(BaseClientes[[#This Row],[tipoDeCliente]]="ADVISOR","ADVISOR",BaseClientes[[#This Row],[tipoDeCliente]]="FAMILIA","RETENCAO",BaseClientes[[#This Row],[tipoDeCliente]]="RETENCAO","RETENCAO",BaseClientes[[#This Row],[tipoDeCliente]]="NORMAL","CONSULTORIA",BaseClientes[[#This Row],[tipoDeCliente]]="HIBRIDO","CONSULTORIA")</f>
        <v>CONSULTORIA</v>
      </c>
      <c r="S349" s="68" t="s">
        <v>2459</v>
      </c>
      <c r="T349" s="68" t="s">
        <v>605</v>
      </c>
      <c r="U349" s="68" t="s">
        <v>2432</v>
      </c>
      <c r="V349" s="71">
        <v>5562999454929</v>
      </c>
      <c r="W349" s="69">
        <v>44791</v>
      </c>
      <c r="X349" s="69">
        <v>44791</v>
      </c>
      <c r="Y349" s="68" t="s">
        <v>2458</v>
      </c>
      <c r="Z349" s="68" t="s">
        <v>2458</v>
      </c>
      <c r="AA349" s="68" t="s">
        <v>2453</v>
      </c>
      <c r="AB349" s="68" t="s">
        <v>164</v>
      </c>
      <c r="AC349" s="68" t="s">
        <v>53</v>
      </c>
      <c r="AD349" s="68" t="s">
        <v>54</v>
      </c>
      <c r="AE349" s="68" t="s">
        <v>176</v>
      </c>
      <c r="AF349" s="72">
        <v>1</v>
      </c>
      <c r="AG349" s="68">
        <v>2</v>
      </c>
      <c r="AH349" s="68" t="s">
        <v>54</v>
      </c>
      <c r="AI349" s="68" t="s">
        <v>54</v>
      </c>
      <c r="AJ349" s="68" t="s">
        <v>54</v>
      </c>
      <c r="AK349" s="68" t="str" cm="1">
        <f t="array" ref="AK3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49" s="69" t="s">
        <v>58</v>
      </c>
      <c r="AM349" s="69"/>
    </row>
    <row r="350" spans="1:39" x14ac:dyDescent="0.3">
      <c r="A350" s="68">
        <v>424</v>
      </c>
      <c r="B350" s="68" t="s">
        <v>2503</v>
      </c>
      <c r="C350" s="69">
        <v>37086</v>
      </c>
      <c r="D350" s="68" t="s">
        <v>40</v>
      </c>
      <c r="E350" s="71">
        <v>18082022424</v>
      </c>
      <c r="F350" s="68">
        <v>1042005</v>
      </c>
      <c r="G350" s="68"/>
      <c r="H350" s="68"/>
      <c r="I350" s="68" t="s">
        <v>2505</v>
      </c>
      <c r="J350" s="68" t="s">
        <v>2506</v>
      </c>
      <c r="K350" s="70" t="s">
        <v>2507</v>
      </c>
      <c r="L350" s="68" t="s">
        <v>2508</v>
      </c>
      <c r="M350" s="68" t="s">
        <v>2453</v>
      </c>
      <c r="N350" s="71">
        <v>5562996067769</v>
      </c>
      <c r="O350" s="71" t="s">
        <v>65</v>
      </c>
      <c r="P350" s="71"/>
      <c r="Q350" s="68" t="s">
        <v>66</v>
      </c>
      <c r="R350" s="68" t="str" cm="1">
        <f t="array" ref="R350">_xlfn.IFS(BaseClientes[[#This Row],[tipoDeCliente]]="ADVISOR","ADVISOR",BaseClientes[[#This Row],[tipoDeCliente]]="FAMILIA","RETENCAO",BaseClientes[[#This Row],[tipoDeCliente]]="RETENCAO","RETENCAO",BaseClientes[[#This Row],[tipoDeCliente]]="NORMAL","CONSULTORIA",BaseClientes[[#This Row],[tipoDeCliente]]="HIBRIDO","CONSULTORIA")</f>
        <v>CONSULTORIA</v>
      </c>
      <c r="S350" s="68" t="s">
        <v>2459</v>
      </c>
      <c r="T350" s="68" t="s">
        <v>605</v>
      </c>
      <c r="U350" s="68" t="s">
        <v>2432</v>
      </c>
      <c r="V350" s="71">
        <v>5562998447760</v>
      </c>
      <c r="W350" s="69">
        <v>44791</v>
      </c>
      <c r="X350" s="69">
        <v>44791</v>
      </c>
      <c r="Y350" s="68" t="s">
        <v>2458</v>
      </c>
      <c r="Z350" s="68" t="s">
        <v>2458</v>
      </c>
      <c r="AA350" s="68" t="s">
        <v>2453</v>
      </c>
      <c r="AB350" s="68" t="s">
        <v>151</v>
      </c>
      <c r="AC350" s="68"/>
      <c r="AD350" s="68"/>
      <c r="AE350" s="68" t="s">
        <v>176</v>
      </c>
      <c r="AF350" s="72">
        <v>1</v>
      </c>
      <c r="AG350" s="68">
        <v>2</v>
      </c>
      <c r="AH350" s="68" t="s">
        <v>54</v>
      </c>
      <c r="AI350" s="68" t="s">
        <v>56</v>
      </c>
      <c r="AJ350" s="104" t="s">
        <v>54</v>
      </c>
      <c r="AK350" s="68" t="str" cm="1">
        <f t="array" ref="AK3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0" s="69" t="s">
        <v>58</v>
      </c>
      <c r="AM350" s="69"/>
    </row>
    <row r="351" spans="1:39" x14ac:dyDescent="0.3">
      <c r="A351" s="68">
        <v>457</v>
      </c>
      <c r="B351" s="68" t="s">
        <v>2704</v>
      </c>
      <c r="C351" s="69">
        <v>36394</v>
      </c>
      <c r="D351" s="68" t="s">
        <v>72</v>
      </c>
      <c r="E351" s="71">
        <v>18082022457</v>
      </c>
      <c r="F351" s="68">
        <v>9101054</v>
      </c>
      <c r="G351" s="68"/>
      <c r="H351" s="68"/>
      <c r="I351" s="68" t="s">
        <v>2706</v>
      </c>
      <c r="J351" s="68" t="s">
        <v>2707</v>
      </c>
      <c r="K351" s="70" t="s">
        <v>2708</v>
      </c>
      <c r="L351" s="68" t="s">
        <v>2709</v>
      </c>
      <c r="M351" s="68" t="s">
        <v>2453</v>
      </c>
      <c r="N351" s="71">
        <v>5562996067769</v>
      </c>
      <c r="O351" s="71" t="s">
        <v>65</v>
      </c>
      <c r="P351" s="71"/>
      <c r="Q351" s="68" t="s">
        <v>66</v>
      </c>
      <c r="R351" s="68" t="str" cm="1">
        <f t="array" ref="R351">_xlfn.IFS(BaseClientes[[#This Row],[tipoDeCliente]]="ADVISOR","ADVISOR",BaseClientes[[#This Row],[tipoDeCliente]]="FAMILIA","RETENCAO",BaseClientes[[#This Row],[tipoDeCliente]]="RETENCAO","RETENCAO",BaseClientes[[#This Row],[tipoDeCliente]]="NORMAL","CONSULTORIA",BaseClientes[[#This Row],[tipoDeCliente]]="HIBRIDO","CONSULTORIA")</f>
        <v>CONSULTORIA</v>
      </c>
      <c r="S351" s="68" t="s">
        <v>2459</v>
      </c>
      <c r="T351" s="68" t="s">
        <v>605</v>
      </c>
      <c r="U351" s="68" t="s">
        <v>2432</v>
      </c>
      <c r="V351" s="71">
        <v>5562998447760</v>
      </c>
      <c r="W351" s="69">
        <v>44791</v>
      </c>
      <c r="X351" s="69">
        <v>44791</v>
      </c>
      <c r="Y351" s="68" t="s">
        <v>2458</v>
      </c>
      <c r="Z351" s="68" t="s">
        <v>2458</v>
      </c>
      <c r="AA351" s="68" t="s">
        <v>2453</v>
      </c>
      <c r="AB351" s="68" t="s">
        <v>151</v>
      </c>
      <c r="AC351" s="68"/>
      <c r="AD351" s="68"/>
      <c r="AE351" s="68" t="s">
        <v>176</v>
      </c>
      <c r="AF351" s="72">
        <v>1</v>
      </c>
      <c r="AG351" s="68">
        <v>2</v>
      </c>
      <c r="AH351" s="68" t="s">
        <v>54</v>
      </c>
      <c r="AI351" s="68" t="s">
        <v>56</v>
      </c>
      <c r="AJ351" s="104" t="s">
        <v>54</v>
      </c>
      <c r="AK351" s="68" t="str" cm="1">
        <f t="array" ref="AK3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1" s="69" t="s">
        <v>58</v>
      </c>
      <c r="AM351" s="69"/>
    </row>
    <row r="352" spans="1:39" hidden="1" x14ac:dyDescent="0.3">
      <c r="A352" s="68">
        <v>423</v>
      </c>
      <c r="B352" s="68" t="s">
        <v>2496</v>
      </c>
      <c r="C352" s="69">
        <v>34151</v>
      </c>
      <c r="D352" s="68" t="s">
        <v>72</v>
      </c>
      <c r="E352" s="71">
        <v>22082022423</v>
      </c>
      <c r="F352" s="68">
        <v>8107483</v>
      </c>
      <c r="G352" s="68"/>
      <c r="H352" s="68"/>
      <c r="I352" s="68"/>
      <c r="J352" s="68" t="s">
        <v>2498</v>
      </c>
      <c r="K352" s="70" t="s">
        <v>2499</v>
      </c>
      <c r="L352" s="68" t="s">
        <v>2500</v>
      </c>
      <c r="M352" s="68" t="s">
        <v>2496</v>
      </c>
      <c r="N352" s="71">
        <v>5581988527059</v>
      </c>
      <c r="O352" s="71" t="s">
        <v>65</v>
      </c>
      <c r="P352" s="71"/>
      <c r="Q352" s="68" t="s">
        <v>2104</v>
      </c>
      <c r="R352" s="68" t="str" cm="1">
        <f t="array" ref="R352">_xlfn.IFS(BaseClientes[[#This Row],[tipoDeCliente]]="ADVISOR","ADVISOR",BaseClientes[[#This Row],[tipoDeCliente]]="FAMILIA","RETENCAO",BaseClientes[[#This Row],[tipoDeCliente]]="RETENCAO","RETENCAO",BaseClientes[[#This Row],[tipoDeCliente]]="NORMAL","CONSULTORIA",BaseClientes[[#This Row],[tipoDeCliente]]="HIBRIDO","CONSULTORIA")</f>
        <v>ADVISOR</v>
      </c>
      <c r="S352" s="68" t="s">
        <v>2501</v>
      </c>
      <c r="T352" s="68" t="s">
        <v>50</v>
      </c>
      <c r="U352" s="68" t="s">
        <v>2502</v>
      </c>
      <c r="V352" s="71">
        <v>5581988527059</v>
      </c>
      <c r="W352" s="69">
        <v>44795</v>
      </c>
      <c r="X352" s="69">
        <v>44795</v>
      </c>
      <c r="Y352" s="68" t="s">
        <v>2500</v>
      </c>
      <c r="Z352" s="68" t="s">
        <v>2500</v>
      </c>
      <c r="AA352" s="68" t="s">
        <v>2496</v>
      </c>
      <c r="AB352" s="68" t="s">
        <v>3893</v>
      </c>
      <c r="AC352" s="68"/>
      <c r="AD352" s="68"/>
      <c r="AE352" s="68" t="s">
        <v>2104</v>
      </c>
      <c r="AF352" s="72">
        <v>1</v>
      </c>
      <c r="AG352" s="68"/>
      <c r="AH352" s="68" t="s">
        <v>56</v>
      </c>
      <c r="AI352" s="68" t="s">
        <v>56</v>
      </c>
      <c r="AJ352" s="68"/>
      <c r="AK352" s="68" t="str" cm="1">
        <f t="array" ref="AK3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2" s="69" t="s">
        <v>69</v>
      </c>
      <c r="AM352" s="69">
        <v>45138</v>
      </c>
    </row>
    <row r="353" spans="1:39" hidden="1" x14ac:dyDescent="0.3">
      <c r="A353" s="68">
        <v>416</v>
      </c>
      <c r="B353" s="68" t="s">
        <v>2446</v>
      </c>
      <c r="C353" s="69">
        <v>34460</v>
      </c>
      <c r="D353" s="68" t="s">
        <v>40</v>
      </c>
      <c r="E353" s="71">
        <v>23082022416</v>
      </c>
      <c r="F353" s="68"/>
      <c r="G353" s="68"/>
      <c r="H353" s="68"/>
      <c r="I353" s="68"/>
      <c r="J353" s="68" t="s">
        <v>2448</v>
      </c>
      <c r="K353" s="70" t="s">
        <v>2449</v>
      </c>
      <c r="L353" s="68" t="s">
        <v>2450</v>
      </c>
      <c r="M353" s="68" t="s">
        <v>2451</v>
      </c>
      <c r="N353" s="71">
        <v>5545999291559</v>
      </c>
      <c r="O353" s="71"/>
      <c r="P353" s="71"/>
      <c r="Q353" s="68" t="s">
        <v>2104</v>
      </c>
      <c r="R353" s="68" t="str" cm="1">
        <f t="array" ref="R353">_xlfn.IFS(BaseClientes[[#This Row],[tipoDeCliente]]="ADVISOR","ADVISOR",BaseClientes[[#This Row],[tipoDeCliente]]="FAMILIA","RETENCAO",BaseClientes[[#This Row],[tipoDeCliente]]="RETENCAO","RETENCAO",BaseClientes[[#This Row],[tipoDeCliente]]="NORMAL","CONSULTORIA",BaseClientes[[#This Row],[tipoDeCliente]]="HIBRIDO","CONSULTORIA")</f>
        <v>ADVISOR</v>
      </c>
      <c r="S353" s="68" t="s">
        <v>2443</v>
      </c>
      <c r="T353" s="68" t="s">
        <v>2065</v>
      </c>
      <c r="U353" s="68" t="s">
        <v>2452</v>
      </c>
      <c r="V353" s="71">
        <v>5545999291559</v>
      </c>
      <c r="W353" s="69">
        <v>44796</v>
      </c>
      <c r="X353" s="69">
        <v>44796</v>
      </c>
      <c r="Y353" s="68" t="s">
        <v>2450</v>
      </c>
      <c r="Z353" s="68" t="s">
        <v>2450</v>
      </c>
      <c r="AA353" s="68" t="s">
        <v>2446</v>
      </c>
      <c r="AB353" s="68" t="s">
        <v>847</v>
      </c>
      <c r="AC353" s="68" t="s">
        <v>140</v>
      </c>
      <c r="AD353" s="68" t="s">
        <v>54</v>
      </c>
      <c r="AE353" s="68" t="s">
        <v>2104</v>
      </c>
      <c r="AF353" s="72">
        <v>1</v>
      </c>
      <c r="AG353" s="68"/>
      <c r="AH353" s="68" t="s">
        <v>56</v>
      </c>
      <c r="AI353" s="68" t="s">
        <v>56</v>
      </c>
      <c r="AJ353" s="68" t="s">
        <v>56</v>
      </c>
      <c r="AK353" s="68" t="str" cm="1">
        <f t="array" ref="AK3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3" s="69" t="s">
        <v>69</v>
      </c>
      <c r="AM353" s="69"/>
    </row>
    <row r="354" spans="1:39" x14ac:dyDescent="0.3">
      <c r="A354" s="68">
        <v>420</v>
      </c>
      <c r="B354" s="68" t="s">
        <v>2471</v>
      </c>
      <c r="C354" s="69">
        <v>33352</v>
      </c>
      <c r="D354" s="68" t="s">
        <v>40</v>
      </c>
      <c r="E354" s="71">
        <v>24082022420</v>
      </c>
      <c r="F354" s="68">
        <v>4179935</v>
      </c>
      <c r="G354" s="68"/>
      <c r="H354" s="68"/>
      <c r="I354" s="68" t="s">
        <v>2473</v>
      </c>
      <c r="J354" s="68" t="s">
        <v>2474</v>
      </c>
      <c r="K354" s="105" t="s">
        <v>2475</v>
      </c>
      <c r="L354" s="68" t="s">
        <v>2476</v>
      </c>
      <c r="M354" s="68" t="s">
        <v>2471</v>
      </c>
      <c r="N354" s="71">
        <v>5583987902404</v>
      </c>
      <c r="O354" s="71"/>
      <c r="P354" s="71"/>
      <c r="Q354" s="68" t="s">
        <v>66</v>
      </c>
      <c r="R354" s="68" t="str" cm="1">
        <f t="array" ref="R354">_xlfn.IFS(BaseClientes[[#This Row],[tipoDeCliente]]="ADVISOR","ADVISOR",BaseClientes[[#This Row],[tipoDeCliente]]="FAMILIA","RETENCAO",BaseClientes[[#This Row],[tipoDeCliente]]="RETENCAO","RETENCAO",BaseClientes[[#This Row],[tipoDeCliente]]="NORMAL","CONSULTORIA",BaseClientes[[#This Row],[tipoDeCliente]]="HIBRIDO","CONSULTORIA")</f>
        <v>ADVISOR</v>
      </c>
      <c r="S354" s="68" t="s">
        <v>2478</v>
      </c>
      <c r="T354" s="68" t="s">
        <v>196</v>
      </c>
      <c r="U354" s="68" t="s">
        <v>2479</v>
      </c>
      <c r="V354" s="71" t="s">
        <v>2477</v>
      </c>
      <c r="W354" s="69">
        <v>44797</v>
      </c>
      <c r="X354" s="69">
        <v>44797</v>
      </c>
      <c r="Y354" s="68" t="s">
        <v>2476</v>
      </c>
      <c r="Z354" s="68" t="s">
        <v>2476</v>
      </c>
      <c r="AA354" s="68" t="s">
        <v>2471</v>
      </c>
      <c r="AB354" s="68" t="s">
        <v>3950</v>
      </c>
      <c r="AC354" s="68" t="s">
        <v>53</v>
      </c>
      <c r="AD354" s="68" t="s">
        <v>1830</v>
      </c>
      <c r="AE354" s="68" t="s">
        <v>176</v>
      </c>
      <c r="AF354" s="72">
        <v>1</v>
      </c>
      <c r="AG354" s="68">
        <v>2</v>
      </c>
      <c r="AH354" s="68" t="s">
        <v>54</v>
      </c>
      <c r="AI354" s="68" t="s">
        <v>56</v>
      </c>
      <c r="AJ354" s="68" t="s">
        <v>54</v>
      </c>
      <c r="AK354" s="68" t="str" cm="1">
        <f t="array" ref="AK3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4" s="69" t="s">
        <v>58</v>
      </c>
      <c r="AM354" s="69"/>
    </row>
    <row r="355" spans="1:39" x14ac:dyDescent="0.3">
      <c r="A355" s="68">
        <v>426</v>
      </c>
      <c r="B355" s="68" t="s">
        <v>2514</v>
      </c>
      <c r="C355" s="69">
        <v>21497</v>
      </c>
      <c r="D355" s="68" t="s">
        <v>72</v>
      </c>
      <c r="E355" s="71">
        <v>24082022426</v>
      </c>
      <c r="F355" s="68">
        <v>3976758</v>
      </c>
      <c r="G355" s="68"/>
      <c r="H355" s="68"/>
      <c r="I355" s="68"/>
      <c r="J355" s="68" t="s">
        <v>2516</v>
      </c>
      <c r="K355" s="70" t="s">
        <v>2517</v>
      </c>
      <c r="L355" s="68" t="s">
        <v>2518</v>
      </c>
      <c r="M355" s="68" t="s">
        <v>2514</v>
      </c>
      <c r="N355" s="71">
        <v>5511956580104</v>
      </c>
      <c r="O355" s="71" t="s">
        <v>106</v>
      </c>
      <c r="P355" s="71"/>
      <c r="Q355" s="68" t="s">
        <v>2104</v>
      </c>
      <c r="R355" s="68" t="str" cm="1">
        <f t="array" ref="R355">_xlfn.IFS(BaseClientes[[#This Row],[tipoDeCliente]]="ADVISOR","ADVISOR",BaseClientes[[#This Row],[tipoDeCliente]]="FAMILIA","RETENCAO",BaseClientes[[#This Row],[tipoDeCliente]]="RETENCAO","RETENCAO",BaseClientes[[#This Row],[tipoDeCliente]]="NORMAL","CONSULTORIA",BaseClientes[[#This Row],[tipoDeCliente]]="HIBRIDO","CONSULTORIA")</f>
        <v>CONSULTORIA</v>
      </c>
      <c r="S355" s="68" t="s">
        <v>2799</v>
      </c>
      <c r="T355" s="68" t="s">
        <v>185</v>
      </c>
      <c r="U355" s="68" t="s">
        <v>2519</v>
      </c>
      <c r="V355" s="71">
        <v>5511956580104</v>
      </c>
      <c r="W355" s="69">
        <v>44797</v>
      </c>
      <c r="X355" s="69">
        <v>44797</v>
      </c>
      <c r="Y355" s="68" t="s">
        <v>2518</v>
      </c>
      <c r="Z355" s="68" t="s">
        <v>2518</v>
      </c>
      <c r="AA355" s="68" t="s">
        <v>2514</v>
      </c>
      <c r="AB355" s="68" t="s">
        <v>3899</v>
      </c>
      <c r="AC355" s="68"/>
      <c r="AD355" s="68"/>
      <c r="AE355" s="68" t="s">
        <v>55</v>
      </c>
      <c r="AF355" s="72">
        <v>1</v>
      </c>
      <c r="AG355" s="68"/>
      <c r="AH355" s="68" t="s">
        <v>56</v>
      </c>
      <c r="AI355" s="68" t="s">
        <v>56</v>
      </c>
      <c r="AJ355" s="68" t="s">
        <v>56</v>
      </c>
      <c r="AK355" s="68" t="str" cm="1">
        <f t="array" ref="AK3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5" s="69" t="s">
        <v>58</v>
      </c>
      <c r="AM355" s="69"/>
    </row>
    <row r="356" spans="1:39" hidden="1" x14ac:dyDescent="0.3">
      <c r="A356" s="68">
        <v>421</v>
      </c>
      <c r="B356" s="68" t="s">
        <v>2480</v>
      </c>
      <c r="C356" s="69">
        <v>33148</v>
      </c>
      <c r="D356" s="68" t="s">
        <v>40</v>
      </c>
      <c r="E356" s="71">
        <v>26082022421</v>
      </c>
      <c r="F356" s="68"/>
      <c r="G356" s="68"/>
      <c r="H356" s="68"/>
      <c r="I356" s="68"/>
      <c r="J356" s="68" t="s">
        <v>2482</v>
      </c>
      <c r="K356" s="70" t="s">
        <v>2483</v>
      </c>
      <c r="L356" s="68" t="s">
        <v>2484</v>
      </c>
      <c r="M356" s="68" t="s">
        <v>2485</v>
      </c>
      <c r="N356" s="71" t="s">
        <v>2486</v>
      </c>
      <c r="O356" s="71"/>
      <c r="P356" s="71"/>
      <c r="Q356" s="68" t="s">
        <v>2104</v>
      </c>
      <c r="R356" s="68" t="str" cm="1">
        <f t="array" ref="R356">_xlfn.IFS(BaseClientes[[#This Row],[tipoDeCliente]]="ADVISOR","ADVISOR",BaseClientes[[#This Row],[tipoDeCliente]]="FAMILIA","RETENCAO",BaseClientes[[#This Row],[tipoDeCliente]]="RETENCAO","RETENCAO",BaseClientes[[#This Row],[tipoDeCliente]]="NORMAL","CONSULTORIA",BaseClientes[[#This Row],[tipoDeCliente]]="HIBRIDO","CONSULTORIA")</f>
        <v>RETENCAO</v>
      </c>
      <c r="S356" s="68" t="s">
        <v>2487</v>
      </c>
      <c r="T356" s="68" t="s">
        <v>896</v>
      </c>
      <c r="U356" s="68" t="s">
        <v>2488</v>
      </c>
      <c r="V356" s="71" t="s">
        <v>2486</v>
      </c>
      <c r="W356" s="69">
        <v>44799</v>
      </c>
      <c r="X356" s="69">
        <v>44799</v>
      </c>
      <c r="Y356" s="68" t="s">
        <v>2484</v>
      </c>
      <c r="Z356" s="68" t="s">
        <v>2484</v>
      </c>
      <c r="AA356" s="68" t="s">
        <v>2480</v>
      </c>
      <c r="AB356" s="68" t="s">
        <v>584</v>
      </c>
      <c r="AC356" s="68" t="s">
        <v>53</v>
      </c>
      <c r="AD356" s="68" t="s">
        <v>56</v>
      </c>
      <c r="AE356" s="68" t="s">
        <v>2104</v>
      </c>
      <c r="AF356" s="72">
        <v>1</v>
      </c>
      <c r="AG356" s="68"/>
      <c r="AH356" s="68" t="s">
        <v>56</v>
      </c>
      <c r="AI356" s="68" t="s">
        <v>56</v>
      </c>
      <c r="AJ356" s="68" t="s">
        <v>56</v>
      </c>
      <c r="AK356" s="68" t="str" cm="1">
        <f t="array" ref="AK3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6" s="69" t="s">
        <v>69</v>
      </c>
      <c r="AM356" s="69">
        <v>45170</v>
      </c>
    </row>
    <row r="357" spans="1:39" hidden="1" x14ac:dyDescent="0.3">
      <c r="A357" s="68">
        <v>422</v>
      </c>
      <c r="B357" s="68" t="s">
        <v>2489</v>
      </c>
      <c r="C357" s="69">
        <v>35745</v>
      </c>
      <c r="D357" s="68" t="s">
        <v>40</v>
      </c>
      <c r="E357" s="71">
        <v>29082022422</v>
      </c>
      <c r="F357" s="68">
        <v>9157879</v>
      </c>
      <c r="G357" s="68"/>
      <c r="H357" s="68"/>
      <c r="I357" s="68"/>
      <c r="J357" s="68" t="s">
        <v>2491</v>
      </c>
      <c r="K357" s="70" t="s">
        <v>2492</v>
      </c>
      <c r="L357" s="68" t="s">
        <v>2493</v>
      </c>
      <c r="M357" s="68" t="s">
        <v>2494</v>
      </c>
      <c r="N357" s="71">
        <v>5581989322662</v>
      </c>
      <c r="O357" s="71"/>
      <c r="P357" s="71"/>
      <c r="Q357" s="68" t="s">
        <v>2104</v>
      </c>
      <c r="R357" s="68" t="str" cm="1">
        <f t="array" ref="R357">_xlfn.IFS(BaseClientes[[#This Row],[tipoDeCliente]]="ADVISOR","ADVISOR",BaseClientes[[#This Row],[tipoDeCliente]]="FAMILIA","RETENCAO",BaseClientes[[#This Row],[tipoDeCliente]]="RETENCAO","RETENCAO",BaseClientes[[#This Row],[tipoDeCliente]]="NORMAL","CONSULTORIA",BaseClientes[[#This Row],[tipoDeCliente]]="HIBRIDO","CONSULTORIA")</f>
        <v>ADVISOR</v>
      </c>
      <c r="S357" s="68" t="s">
        <v>49</v>
      </c>
      <c r="T357" s="68" t="s">
        <v>50</v>
      </c>
      <c r="U357" s="68" t="s">
        <v>2495</v>
      </c>
      <c r="V357" s="71">
        <v>5581989322662</v>
      </c>
      <c r="W357" s="69">
        <v>44802</v>
      </c>
      <c r="X357" s="69">
        <v>44802</v>
      </c>
      <c r="Y357" s="68" t="s">
        <v>2493</v>
      </c>
      <c r="Z357" s="68" t="s">
        <v>2493</v>
      </c>
      <c r="AA357" s="68" t="s">
        <v>2489</v>
      </c>
      <c r="AB357" s="68" t="s">
        <v>3893</v>
      </c>
      <c r="AC357" s="68" t="s">
        <v>140</v>
      </c>
      <c r="AD357" s="68" t="s">
        <v>56</v>
      </c>
      <c r="AE357" s="68" t="s">
        <v>2104</v>
      </c>
      <c r="AF357" s="72">
        <v>1</v>
      </c>
      <c r="AG357" s="68"/>
      <c r="AH357" s="68" t="s">
        <v>56</v>
      </c>
      <c r="AI357" s="68" t="s">
        <v>56</v>
      </c>
      <c r="AJ357" s="68">
        <v>45448</v>
      </c>
      <c r="AK357" s="68" t="str" cm="1">
        <f t="array" ref="AK3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7" s="69" t="s">
        <v>69</v>
      </c>
      <c r="AM357" s="69">
        <v>45152</v>
      </c>
    </row>
    <row r="358" spans="1:39" x14ac:dyDescent="0.3">
      <c r="A358" s="68">
        <v>440</v>
      </c>
      <c r="B358" s="68" t="s">
        <v>2597</v>
      </c>
      <c r="C358" s="69">
        <v>31610</v>
      </c>
      <c r="D358" s="68" t="s">
        <v>72</v>
      </c>
      <c r="E358" s="71">
        <v>31082022440</v>
      </c>
      <c r="F358" s="68">
        <v>2759577</v>
      </c>
      <c r="G358" s="68"/>
      <c r="H358" s="68"/>
      <c r="I358" s="68" t="s">
        <v>2599</v>
      </c>
      <c r="J358" s="68" t="s">
        <v>2600</v>
      </c>
      <c r="K358" s="70" t="s">
        <v>2601</v>
      </c>
      <c r="L358" s="68" t="s">
        <v>2602</v>
      </c>
      <c r="M358" s="68" t="s">
        <v>2597</v>
      </c>
      <c r="N358" s="71">
        <v>5581999268330</v>
      </c>
      <c r="O358" s="71" t="s">
        <v>106</v>
      </c>
      <c r="P358" s="71"/>
      <c r="Q358" s="68" t="s">
        <v>66</v>
      </c>
      <c r="R358" s="68" t="str" cm="1">
        <f t="array" ref="R358">_xlfn.IFS(BaseClientes[[#This Row],[tipoDeCliente]]="ADVISOR","ADVISOR",BaseClientes[[#This Row],[tipoDeCliente]]="FAMILIA","RETENCAO",BaseClientes[[#This Row],[tipoDeCliente]]="RETENCAO","RETENCAO",BaseClientes[[#This Row],[tipoDeCliente]]="NORMAL","CONSULTORIA",BaseClientes[[#This Row],[tipoDeCliente]]="HIBRIDO","CONSULTORIA")</f>
        <v>CONSULTORIA</v>
      </c>
      <c r="S358" s="68" t="s">
        <v>49</v>
      </c>
      <c r="T358" s="68" t="s">
        <v>50</v>
      </c>
      <c r="U358" s="68" t="s">
        <v>265</v>
      </c>
      <c r="V358" s="71">
        <v>5581999268330</v>
      </c>
      <c r="W358" s="69">
        <v>44804</v>
      </c>
      <c r="X358" s="69">
        <v>44804</v>
      </c>
      <c r="Y358" s="68" t="s">
        <v>2602</v>
      </c>
      <c r="Z358" s="68" t="s">
        <v>2602</v>
      </c>
      <c r="AA358" s="68" t="s">
        <v>2597</v>
      </c>
      <c r="AB358" s="68" t="s">
        <v>3894</v>
      </c>
      <c r="AC358" s="68"/>
      <c r="AD358" s="68"/>
      <c r="AE358" s="68" t="s">
        <v>176</v>
      </c>
      <c r="AF358" s="72">
        <v>1</v>
      </c>
      <c r="AG358" s="68">
        <v>2</v>
      </c>
      <c r="AH358" s="68" t="s">
        <v>54</v>
      </c>
      <c r="AI358" s="68" t="s">
        <v>54</v>
      </c>
      <c r="AJ358" s="68" t="s">
        <v>54</v>
      </c>
      <c r="AK358" s="68" t="str" cm="1">
        <f t="array" ref="AK3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8" s="69" t="s">
        <v>58</v>
      </c>
      <c r="AM358" s="69"/>
    </row>
    <row r="359" spans="1:39" x14ac:dyDescent="0.3">
      <c r="A359" s="68">
        <v>442</v>
      </c>
      <c r="B359" s="68" t="s">
        <v>2611</v>
      </c>
      <c r="C359" s="69">
        <v>43411</v>
      </c>
      <c r="D359" s="68" t="s">
        <v>84</v>
      </c>
      <c r="E359" s="71">
        <v>31082022442</v>
      </c>
      <c r="F359" s="68">
        <v>2888131</v>
      </c>
      <c r="G359" s="68"/>
      <c r="H359" s="68"/>
      <c r="I359" s="68" t="s">
        <v>2613</v>
      </c>
      <c r="J359" s="68" t="s">
        <v>2614</v>
      </c>
      <c r="K359" s="70" t="s">
        <v>2601</v>
      </c>
      <c r="L359" s="68" t="s">
        <v>2602</v>
      </c>
      <c r="M359" s="68" t="s">
        <v>2597</v>
      </c>
      <c r="N359" s="71">
        <v>5581999268330</v>
      </c>
      <c r="O359" s="71" t="s">
        <v>65</v>
      </c>
      <c r="P359" s="71"/>
      <c r="Q359" s="68" t="s">
        <v>66</v>
      </c>
      <c r="R359" s="68" t="str" cm="1">
        <f t="array" ref="R359">_xlfn.IFS(BaseClientes[[#This Row],[tipoDeCliente]]="ADVISOR","ADVISOR",BaseClientes[[#This Row],[tipoDeCliente]]="FAMILIA","RETENCAO",BaseClientes[[#This Row],[tipoDeCliente]]="RETENCAO","RETENCAO",BaseClientes[[#This Row],[tipoDeCliente]]="NORMAL","CONSULTORIA",BaseClientes[[#This Row],[tipoDeCliente]]="HIBRIDO","CONSULTORIA")</f>
        <v>RETENCAO</v>
      </c>
      <c r="S359" s="68" t="s">
        <v>49</v>
      </c>
      <c r="T359" s="68" t="s">
        <v>50</v>
      </c>
      <c r="U359" s="68" t="s">
        <v>2615</v>
      </c>
      <c r="V359" s="71">
        <v>5581999268330</v>
      </c>
      <c r="W359" s="69">
        <v>44804</v>
      </c>
      <c r="X359" s="69">
        <v>44804</v>
      </c>
      <c r="Y359" s="68" t="s">
        <v>2602</v>
      </c>
      <c r="Z359" s="68" t="s">
        <v>2602</v>
      </c>
      <c r="AA359" s="68" t="s">
        <v>2597</v>
      </c>
      <c r="AB359" s="68" t="s">
        <v>3894</v>
      </c>
      <c r="AC359" s="68"/>
      <c r="AD359" s="68"/>
      <c r="AE359" s="68" t="s">
        <v>176</v>
      </c>
      <c r="AF359" s="72">
        <v>1</v>
      </c>
      <c r="AG359" s="68">
        <v>2</v>
      </c>
      <c r="AH359" s="68" t="s">
        <v>54</v>
      </c>
      <c r="AI359" s="68" t="s">
        <v>54</v>
      </c>
      <c r="AJ359" s="68" t="s">
        <v>54</v>
      </c>
      <c r="AK359" s="68" t="str" cm="1">
        <f t="array" ref="AK3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59" s="69" t="s">
        <v>58</v>
      </c>
      <c r="AM359" s="69"/>
    </row>
    <row r="360" spans="1:39" x14ac:dyDescent="0.3">
      <c r="A360" s="68">
        <v>435</v>
      </c>
      <c r="B360" s="68" t="s">
        <v>2603</v>
      </c>
      <c r="C360" s="69">
        <v>23757</v>
      </c>
      <c r="D360" s="68" t="s">
        <v>40</v>
      </c>
      <c r="E360" s="71">
        <v>9092022435</v>
      </c>
      <c r="F360" s="68">
        <v>9166623</v>
      </c>
      <c r="G360" s="68"/>
      <c r="H360" s="68"/>
      <c r="I360" s="68" t="s">
        <v>2605</v>
      </c>
      <c r="J360" s="68" t="s">
        <v>2606</v>
      </c>
      <c r="K360" s="70" t="s">
        <v>2607</v>
      </c>
      <c r="L360" s="68" t="s">
        <v>2608</v>
      </c>
      <c r="M360" s="68" t="s">
        <v>2558</v>
      </c>
      <c r="N360" s="71" t="s">
        <v>2609</v>
      </c>
      <c r="O360" s="71"/>
      <c r="P360" s="71"/>
      <c r="Q360" s="68" t="s">
        <v>66</v>
      </c>
      <c r="R360" s="68" t="str" cm="1">
        <f t="array" ref="R360">_xlfn.IFS(BaseClientes[[#This Row],[tipoDeCliente]]="ADVISOR","ADVISOR",BaseClientes[[#This Row],[tipoDeCliente]]="FAMILIA","RETENCAO",BaseClientes[[#This Row],[tipoDeCliente]]="RETENCAO","RETENCAO",BaseClientes[[#This Row],[tipoDeCliente]]="NORMAL","CONSULTORIA",BaseClientes[[#This Row],[tipoDeCliente]]="HIBRIDO","CONSULTORIA")</f>
        <v>CONSULTORIA</v>
      </c>
      <c r="S360" s="68" t="s">
        <v>49</v>
      </c>
      <c r="T360" s="68" t="s">
        <v>50</v>
      </c>
      <c r="U360" s="68" t="s">
        <v>2610</v>
      </c>
      <c r="V360" s="71" t="s">
        <v>2609</v>
      </c>
      <c r="W360" s="69">
        <v>44813</v>
      </c>
      <c r="X360" s="69">
        <v>44813</v>
      </c>
      <c r="Y360" s="68" t="s">
        <v>2563</v>
      </c>
      <c r="Z360" s="68" t="s">
        <v>2608</v>
      </c>
      <c r="AA360" s="68" t="s">
        <v>2603</v>
      </c>
      <c r="AB360" s="68" t="s">
        <v>3950</v>
      </c>
      <c r="AC360" s="68" t="s">
        <v>53</v>
      </c>
      <c r="AD360" s="68"/>
      <c r="AE360" s="68" t="s">
        <v>176</v>
      </c>
      <c r="AF360" s="72" t="s">
        <v>2567</v>
      </c>
      <c r="AG360" s="68">
        <v>3</v>
      </c>
      <c r="AH360" s="68" t="s">
        <v>54</v>
      </c>
      <c r="AI360" s="68" t="s">
        <v>56</v>
      </c>
      <c r="AJ360" s="68" t="s">
        <v>54</v>
      </c>
      <c r="AK360" s="68" t="str" cm="1">
        <f t="array" ref="AK3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0" s="69" t="s">
        <v>58</v>
      </c>
      <c r="AM360" s="69"/>
    </row>
    <row r="361" spans="1:39" x14ac:dyDescent="0.3">
      <c r="A361" s="68">
        <v>436</v>
      </c>
      <c r="B361" s="68" t="s">
        <v>2558</v>
      </c>
      <c r="C361" s="69">
        <v>14293</v>
      </c>
      <c r="D361" s="68" t="s">
        <v>40</v>
      </c>
      <c r="E361" s="71">
        <v>9092022436</v>
      </c>
      <c r="F361" s="68">
        <v>9166592</v>
      </c>
      <c r="G361" s="68"/>
      <c r="H361" s="68"/>
      <c r="I361" s="68" t="s">
        <v>2560</v>
      </c>
      <c r="J361" s="68" t="s">
        <v>2561</v>
      </c>
      <c r="K361" s="105" t="s">
        <v>4334</v>
      </c>
      <c r="L361" s="68" t="s">
        <v>2563</v>
      </c>
      <c r="M361" s="68" t="s">
        <v>2558</v>
      </c>
      <c r="N361" s="71" t="s">
        <v>2564</v>
      </c>
      <c r="O361" s="71"/>
      <c r="P361" s="71"/>
      <c r="Q361" s="68" t="s">
        <v>66</v>
      </c>
      <c r="R361" s="68" t="str" cm="1">
        <f t="array" ref="R361">_xlfn.IFS(BaseClientes[[#This Row],[tipoDeCliente]]="ADVISOR","ADVISOR",BaseClientes[[#This Row],[tipoDeCliente]]="FAMILIA","RETENCAO",BaseClientes[[#This Row],[tipoDeCliente]]="RETENCAO","RETENCAO",BaseClientes[[#This Row],[tipoDeCliente]]="NORMAL","CONSULTORIA",BaseClientes[[#This Row],[tipoDeCliente]]="HIBRIDO","CONSULTORIA")</f>
        <v>CONSULTORIA</v>
      </c>
      <c r="S361" s="68" t="s">
        <v>49</v>
      </c>
      <c r="T361" s="68" t="s">
        <v>50</v>
      </c>
      <c r="U361" s="68" t="s">
        <v>2565</v>
      </c>
      <c r="V361" s="71" t="s">
        <v>2564</v>
      </c>
      <c r="W361" s="69">
        <v>44813</v>
      </c>
      <c r="X361" s="69">
        <v>44813</v>
      </c>
      <c r="Y361" s="68" t="s">
        <v>2563</v>
      </c>
      <c r="Z361" s="68" t="s">
        <v>2563</v>
      </c>
      <c r="AA361" s="68" t="s">
        <v>2558</v>
      </c>
      <c r="AB361" s="68" t="s">
        <v>3950</v>
      </c>
      <c r="AC361" s="68" t="s">
        <v>53</v>
      </c>
      <c r="AD361" s="68"/>
      <c r="AE361" s="68" t="s">
        <v>176</v>
      </c>
      <c r="AF361" s="72" t="s">
        <v>2567</v>
      </c>
      <c r="AG361" s="68">
        <v>3</v>
      </c>
      <c r="AH361" s="68" t="s">
        <v>54</v>
      </c>
      <c r="AI361" s="68" t="s">
        <v>56</v>
      </c>
      <c r="AJ361" s="68" t="s">
        <v>54</v>
      </c>
      <c r="AK361" s="68" t="str" cm="1">
        <f t="array" ref="AK3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1" s="69" t="s">
        <v>58</v>
      </c>
      <c r="AM361" s="69"/>
    </row>
    <row r="362" spans="1:39" x14ac:dyDescent="0.3">
      <c r="A362" s="68">
        <v>437</v>
      </c>
      <c r="B362" s="68" t="s">
        <v>2574</v>
      </c>
      <c r="C362" s="69">
        <v>19930</v>
      </c>
      <c r="D362" s="68" t="s">
        <v>40</v>
      </c>
      <c r="E362" s="71">
        <v>12092022437</v>
      </c>
      <c r="F362" s="68">
        <v>9169847</v>
      </c>
      <c r="G362" s="68"/>
      <c r="H362" s="68"/>
      <c r="I362" s="68" t="s">
        <v>2576</v>
      </c>
      <c r="J362" s="68" t="s">
        <v>2577</v>
      </c>
      <c r="K362" s="70" t="s">
        <v>2578</v>
      </c>
      <c r="L362" s="68" t="s">
        <v>2579</v>
      </c>
      <c r="M362" s="68" t="s">
        <v>2558</v>
      </c>
      <c r="N362" s="71" t="s">
        <v>2580</v>
      </c>
      <c r="O362" s="71"/>
      <c r="P362" s="71"/>
      <c r="Q362" s="68" t="s">
        <v>66</v>
      </c>
      <c r="R362" s="68" t="str" cm="1">
        <f t="array" ref="R362">_xlfn.IFS(BaseClientes[[#This Row],[tipoDeCliente]]="ADVISOR","ADVISOR",BaseClientes[[#This Row],[tipoDeCliente]]="FAMILIA","RETENCAO",BaseClientes[[#This Row],[tipoDeCliente]]="RETENCAO","RETENCAO",BaseClientes[[#This Row],[tipoDeCliente]]="NORMAL","CONSULTORIA",BaseClientes[[#This Row],[tipoDeCliente]]="HIBRIDO","CONSULTORIA")</f>
        <v>RETENCAO</v>
      </c>
      <c r="S362" s="68" t="s">
        <v>49</v>
      </c>
      <c r="T362" s="68" t="s">
        <v>50</v>
      </c>
      <c r="U362" s="68" t="s">
        <v>2581</v>
      </c>
      <c r="V362" s="71" t="s">
        <v>2580</v>
      </c>
      <c r="W362" s="69">
        <v>44816</v>
      </c>
      <c r="X362" s="69">
        <v>44816</v>
      </c>
      <c r="Y362" s="68" t="s">
        <v>2563</v>
      </c>
      <c r="Z362" s="68" t="s">
        <v>2579</v>
      </c>
      <c r="AA362" s="68" t="s">
        <v>2574</v>
      </c>
      <c r="AB362" s="68" t="s">
        <v>3902</v>
      </c>
      <c r="AC362" s="68" t="s">
        <v>53</v>
      </c>
      <c r="AD362" s="68"/>
      <c r="AE362" s="68" t="s">
        <v>176</v>
      </c>
      <c r="AF362" s="72" t="s">
        <v>2567</v>
      </c>
      <c r="AG362" s="68">
        <v>3</v>
      </c>
      <c r="AH362" s="68" t="s">
        <v>54</v>
      </c>
      <c r="AI362" s="68" t="s">
        <v>56</v>
      </c>
      <c r="AJ362" s="68" t="s">
        <v>54</v>
      </c>
      <c r="AK362" s="68" t="str" cm="1">
        <f t="array" ref="AK3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2" s="69" t="s">
        <v>58</v>
      </c>
      <c r="AM362" s="69"/>
    </row>
    <row r="363" spans="1:39" x14ac:dyDescent="0.3">
      <c r="A363" s="68">
        <v>438</v>
      </c>
      <c r="B363" s="68" t="s">
        <v>2582</v>
      </c>
      <c r="C363" s="69">
        <v>28776</v>
      </c>
      <c r="D363" s="68" t="s">
        <v>40</v>
      </c>
      <c r="E363" s="71">
        <v>12092022438</v>
      </c>
      <c r="F363" s="68">
        <v>9166930</v>
      </c>
      <c r="G363" s="68"/>
      <c r="H363" s="68"/>
      <c r="I363" s="68" t="s">
        <v>2584</v>
      </c>
      <c r="J363" s="68" t="s">
        <v>2585</v>
      </c>
      <c r="K363" s="70" t="s">
        <v>2586</v>
      </c>
      <c r="L363" s="68" t="s">
        <v>2587</v>
      </c>
      <c r="M363" s="68" t="s">
        <v>2558</v>
      </c>
      <c r="N363" s="71" t="s">
        <v>2588</v>
      </c>
      <c r="O363" s="71"/>
      <c r="P363" s="71"/>
      <c r="Q363" s="68" t="s">
        <v>66</v>
      </c>
      <c r="R363" s="68" t="str" cm="1">
        <f t="array" ref="R363">_xlfn.IFS(BaseClientes[[#This Row],[tipoDeCliente]]="ADVISOR","ADVISOR",BaseClientes[[#This Row],[tipoDeCliente]]="FAMILIA","RETENCAO",BaseClientes[[#This Row],[tipoDeCliente]]="RETENCAO","RETENCAO",BaseClientes[[#This Row],[tipoDeCliente]]="NORMAL","CONSULTORIA",BaseClientes[[#This Row],[tipoDeCliente]]="HIBRIDO","CONSULTORIA")</f>
        <v>CONSULTORIA</v>
      </c>
      <c r="S363" s="68" t="s">
        <v>49</v>
      </c>
      <c r="T363" s="68" t="s">
        <v>50</v>
      </c>
      <c r="U363" s="68" t="s">
        <v>2589</v>
      </c>
      <c r="V363" s="71" t="s">
        <v>2588</v>
      </c>
      <c r="W363" s="69">
        <v>44816</v>
      </c>
      <c r="X363" s="69">
        <v>44816</v>
      </c>
      <c r="Y363" s="68" t="s">
        <v>2563</v>
      </c>
      <c r="Z363" s="68" t="s">
        <v>2587</v>
      </c>
      <c r="AA363" s="68" t="s">
        <v>2582</v>
      </c>
      <c r="AB363" s="68" t="s">
        <v>3894</v>
      </c>
      <c r="AC363" s="68" t="s">
        <v>53</v>
      </c>
      <c r="AD363" s="68"/>
      <c r="AE363" s="68" t="s">
        <v>176</v>
      </c>
      <c r="AF363" s="72" t="s">
        <v>2567</v>
      </c>
      <c r="AG363" s="68">
        <v>3</v>
      </c>
      <c r="AH363" s="68" t="s">
        <v>54</v>
      </c>
      <c r="AI363" s="68" t="s">
        <v>56</v>
      </c>
      <c r="AJ363" s="68" t="s">
        <v>54</v>
      </c>
      <c r="AK363" s="68" t="str" cm="1">
        <f t="array" ref="AK3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3" s="69" t="s">
        <v>58</v>
      </c>
      <c r="AM363" s="69"/>
    </row>
    <row r="364" spans="1:39" hidden="1" x14ac:dyDescent="0.3">
      <c r="A364" s="68">
        <v>439</v>
      </c>
      <c r="B364" s="68" t="s">
        <v>2590</v>
      </c>
      <c r="C364" s="69">
        <v>28586</v>
      </c>
      <c r="D364" s="68" t="s">
        <v>40</v>
      </c>
      <c r="E364" s="71">
        <v>16092022439</v>
      </c>
      <c r="F364" s="68">
        <v>4329414</v>
      </c>
      <c r="G364" s="68"/>
      <c r="H364" s="68"/>
      <c r="I364" s="68"/>
      <c r="J364" s="68" t="s">
        <v>2592</v>
      </c>
      <c r="K364" s="70" t="s">
        <v>2593</v>
      </c>
      <c r="L364" s="68" t="s">
        <v>4343</v>
      </c>
      <c r="M364" s="68" t="s">
        <v>2590</v>
      </c>
      <c r="N364" s="71" t="s">
        <v>2595</v>
      </c>
      <c r="O364" s="71" t="s">
        <v>65</v>
      </c>
      <c r="P364" s="71"/>
      <c r="Q364" s="68" t="s">
        <v>2104</v>
      </c>
      <c r="R364" s="68" t="str" cm="1">
        <f t="array" ref="R364">_xlfn.IFS(BaseClientes[[#This Row],[tipoDeCliente]]="ADVISOR","ADVISOR",BaseClientes[[#This Row],[tipoDeCliente]]="FAMILIA","RETENCAO",BaseClientes[[#This Row],[tipoDeCliente]]="RETENCAO","RETENCAO",BaseClientes[[#This Row],[tipoDeCliente]]="NORMAL","CONSULTORIA",BaseClientes[[#This Row],[tipoDeCliente]]="HIBRIDO","CONSULTORIA")</f>
        <v>CONSULTORIA</v>
      </c>
      <c r="S364" s="68" t="s">
        <v>470</v>
      </c>
      <c r="T364" s="68" t="s">
        <v>434</v>
      </c>
      <c r="U364" s="68" t="s">
        <v>2596</v>
      </c>
      <c r="V364" s="71" t="s">
        <v>2595</v>
      </c>
      <c r="W364" s="69">
        <v>44820</v>
      </c>
      <c r="X364" s="69">
        <v>44820</v>
      </c>
      <c r="Y364" s="68" t="s">
        <v>4343</v>
      </c>
      <c r="Z364" s="68" t="s">
        <v>4343</v>
      </c>
      <c r="AA364" s="68" t="s">
        <v>2590</v>
      </c>
      <c r="AB364" s="68" t="s">
        <v>705</v>
      </c>
      <c r="AC364" s="68" t="s">
        <v>140</v>
      </c>
      <c r="AD364" s="68"/>
      <c r="AE364" s="68" t="s">
        <v>2104</v>
      </c>
      <c r="AF364" s="72" t="s">
        <v>2567</v>
      </c>
      <c r="AG364" s="68"/>
      <c r="AH364" s="68" t="s">
        <v>56</v>
      </c>
      <c r="AI364" s="68" t="s">
        <v>56</v>
      </c>
      <c r="AJ364" s="68" t="s">
        <v>56</v>
      </c>
      <c r="AK364" s="68" t="str" cm="1">
        <f t="array" ref="AK3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4" s="69" t="s">
        <v>69</v>
      </c>
      <c r="AM364" s="69">
        <v>45161</v>
      </c>
    </row>
    <row r="365" spans="1:39" hidden="1" x14ac:dyDescent="0.3">
      <c r="A365" s="68">
        <v>448</v>
      </c>
      <c r="B365" s="68" t="s">
        <v>2646</v>
      </c>
      <c r="C365" s="69">
        <v>44781</v>
      </c>
      <c r="D365" s="68" t="s">
        <v>40</v>
      </c>
      <c r="E365" s="71">
        <v>27092022448</v>
      </c>
      <c r="F365" s="68">
        <v>2505688</v>
      </c>
      <c r="G365" s="68">
        <v>2354850</v>
      </c>
      <c r="H365" s="68"/>
      <c r="I365" s="68"/>
      <c r="J365" s="68" t="s">
        <v>2648</v>
      </c>
      <c r="K365" s="70" t="s">
        <v>2649</v>
      </c>
      <c r="L365" s="68" t="s">
        <v>2650</v>
      </c>
      <c r="M365" s="68" t="s">
        <v>2646</v>
      </c>
      <c r="N365" s="71">
        <v>5581982880808</v>
      </c>
      <c r="O365" s="71"/>
      <c r="P365" s="71"/>
      <c r="Q365" s="68" t="s">
        <v>2104</v>
      </c>
      <c r="R365" s="68" t="str" cm="1">
        <f t="array" ref="R365">_xlfn.IFS(BaseClientes[[#This Row],[tipoDeCliente]]="ADVISOR","ADVISOR",BaseClientes[[#This Row],[tipoDeCliente]]="FAMILIA","RETENCAO",BaseClientes[[#This Row],[tipoDeCliente]]="RETENCAO","RETENCAO",BaseClientes[[#This Row],[tipoDeCliente]]="NORMAL","CONSULTORIA",BaseClientes[[#This Row],[tipoDeCliente]]="HIBRIDO","CONSULTORIA")</f>
        <v>CONSULTORIA</v>
      </c>
      <c r="S365" s="68" t="s">
        <v>49</v>
      </c>
      <c r="T365" s="68" t="s">
        <v>50</v>
      </c>
      <c r="U365" s="68" t="s">
        <v>2651</v>
      </c>
      <c r="V365" s="71">
        <v>5581982880808</v>
      </c>
      <c r="W365" s="69">
        <v>44831</v>
      </c>
      <c r="X365" s="69">
        <v>44831</v>
      </c>
      <c r="Y365" s="68" t="s">
        <v>2650</v>
      </c>
      <c r="Z365" s="68" t="s">
        <v>2650</v>
      </c>
      <c r="AA365" s="68" t="s">
        <v>2646</v>
      </c>
      <c r="AB365" s="68" t="s">
        <v>3920</v>
      </c>
      <c r="AC365" s="68"/>
      <c r="AD365" s="68"/>
      <c r="AE365" s="68" t="s">
        <v>2104</v>
      </c>
      <c r="AF365" s="72">
        <v>1</v>
      </c>
      <c r="AG365" s="68"/>
      <c r="AH365" s="68" t="s">
        <v>56</v>
      </c>
      <c r="AI365" s="68" t="s">
        <v>56</v>
      </c>
      <c r="AJ365" s="68" t="s">
        <v>56</v>
      </c>
      <c r="AK365" s="68" t="str" cm="1">
        <f t="array" ref="AK3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5" s="69" t="s">
        <v>69</v>
      </c>
      <c r="AM365" s="69">
        <v>44984</v>
      </c>
    </row>
    <row r="366" spans="1:39" hidden="1" x14ac:dyDescent="0.3">
      <c r="A366" s="68">
        <v>445</v>
      </c>
      <c r="B366" s="68" t="s">
        <v>2624</v>
      </c>
      <c r="C366" s="69">
        <v>29350</v>
      </c>
      <c r="D366" s="68" t="s">
        <v>40</v>
      </c>
      <c r="E366" s="71">
        <v>30092022445</v>
      </c>
      <c r="F366" s="68">
        <v>4372604</v>
      </c>
      <c r="G366" s="68">
        <v>2016700</v>
      </c>
      <c r="H366" s="68"/>
      <c r="I366" s="68"/>
      <c r="J366" s="68" t="s">
        <v>2626</v>
      </c>
      <c r="K366" s="70" t="s">
        <v>2627</v>
      </c>
      <c r="L366" s="68" t="s">
        <v>2628</v>
      </c>
      <c r="M366" s="68" t="s">
        <v>2624</v>
      </c>
      <c r="N366" s="71">
        <v>5579981027393</v>
      </c>
      <c r="O366" s="71"/>
      <c r="P366" s="71"/>
      <c r="Q366" s="68" t="s">
        <v>2104</v>
      </c>
      <c r="R366" s="68" t="str" cm="1">
        <f t="array" ref="R366">_xlfn.IFS(BaseClientes[[#This Row],[tipoDeCliente]]="ADVISOR","ADVISOR",BaseClientes[[#This Row],[tipoDeCliente]]="FAMILIA","RETENCAO",BaseClientes[[#This Row],[tipoDeCliente]]="RETENCAO","RETENCAO",BaseClientes[[#This Row],[tipoDeCliente]]="NORMAL","CONSULTORIA",BaseClientes[[#This Row],[tipoDeCliente]]="HIBRIDO","CONSULTORIA")</f>
        <v>CONSULTORIA</v>
      </c>
      <c r="S366" s="68" t="s">
        <v>2629</v>
      </c>
      <c r="T366" s="68" t="s">
        <v>2630</v>
      </c>
      <c r="U366" s="68" t="s">
        <v>2631</v>
      </c>
      <c r="V366" s="71">
        <v>5579981027393</v>
      </c>
      <c r="W366" s="69">
        <v>44834</v>
      </c>
      <c r="X366" s="69">
        <v>44834</v>
      </c>
      <c r="Y366" s="68" t="s">
        <v>2628</v>
      </c>
      <c r="Z366" s="68" t="s">
        <v>2628</v>
      </c>
      <c r="AA366" s="68" t="s">
        <v>2624</v>
      </c>
      <c r="AB366" s="68" t="s">
        <v>3912</v>
      </c>
      <c r="AC366" s="68"/>
      <c r="AD366" s="68"/>
      <c r="AE366" s="68" t="s">
        <v>2104</v>
      </c>
      <c r="AF366" s="72">
        <v>1</v>
      </c>
      <c r="AG366" s="68"/>
      <c r="AH366" s="68" t="s">
        <v>56</v>
      </c>
      <c r="AI366" s="68" t="s">
        <v>56</v>
      </c>
      <c r="AJ366" s="68" t="s">
        <v>56</v>
      </c>
      <c r="AK366" s="68" t="str" cm="1">
        <f t="array" ref="AK3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6" s="69" t="s">
        <v>69</v>
      </c>
      <c r="AM366" s="69">
        <v>45561</v>
      </c>
    </row>
    <row r="367" spans="1:39" hidden="1" x14ac:dyDescent="0.3">
      <c r="A367" s="68">
        <v>447</v>
      </c>
      <c r="B367" s="68" t="s">
        <v>2639</v>
      </c>
      <c r="C367" s="69">
        <v>31254</v>
      </c>
      <c r="D367" s="68" t="s">
        <v>40</v>
      </c>
      <c r="E367" s="71">
        <v>5102022447</v>
      </c>
      <c r="F367" s="68">
        <v>3515208</v>
      </c>
      <c r="G367" s="68">
        <v>1856856</v>
      </c>
      <c r="H367" s="68"/>
      <c r="I367" s="68"/>
      <c r="J367" s="68" t="s">
        <v>2641</v>
      </c>
      <c r="K367" s="70" t="s">
        <v>2642</v>
      </c>
      <c r="L367" s="68" t="s">
        <v>2643</v>
      </c>
      <c r="M367" s="68" t="s">
        <v>2639</v>
      </c>
      <c r="N367" s="71">
        <v>5573981079426</v>
      </c>
      <c r="O367" s="71"/>
      <c r="P367" s="71"/>
      <c r="Q367" s="68" t="s">
        <v>2104</v>
      </c>
      <c r="R367" s="68" t="str" cm="1">
        <f t="array" ref="R367">_xlfn.IFS(BaseClientes[[#This Row],[tipoDeCliente]]="ADVISOR","ADVISOR",BaseClientes[[#This Row],[tipoDeCliente]]="FAMILIA","RETENCAO",BaseClientes[[#This Row],[tipoDeCliente]]="RETENCAO","RETENCAO",BaseClientes[[#This Row],[tipoDeCliente]]="NORMAL","CONSULTORIA",BaseClientes[[#This Row],[tipoDeCliente]]="HIBRIDO","CONSULTORIA")</f>
        <v>CONSULTORIA</v>
      </c>
      <c r="S367" s="68" t="s">
        <v>326</v>
      </c>
      <c r="T367" s="68" t="s">
        <v>296</v>
      </c>
      <c r="U367" s="68" t="s">
        <v>2644</v>
      </c>
      <c r="V367" s="71">
        <v>5573981079426</v>
      </c>
      <c r="W367" s="69">
        <v>44839</v>
      </c>
      <c r="X367" s="69">
        <v>44839</v>
      </c>
      <c r="Y367" s="68" t="s">
        <v>2643</v>
      </c>
      <c r="Z367" s="68" t="s">
        <v>2643</v>
      </c>
      <c r="AA367" s="68" t="s">
        <v>2639</v>
      </c>
      <c r="AB367" s="68" t="s">
        <v>3893</v>
      </c>
      <c r="AC367" s="68"/>
      <c r="AD367" s="68"/>
      <c r="AE367" s="68" t="s">
        <v>2104</v>
      </c>
      <c r="AF367" s="72">
        <v>1</v>
      </c>
      <c r="AG367" s="68"/>
      <c r="AH367" s="68" t="s">
        <v>56</v>
      </c>
      <c r="AI367" s="68" t="s">
        <v>56</v>
      </c>
      <c r="AJ367" s="68" t="s">
        <v>56</v>
      </c>
      <c r="AK367" s="68" t="str" cm="1">
        <f t="array" ref="AK3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7" s="69" t="s">
        <v>69</v>
      </c>
      <c r="AM367" s="69">
        <v>45149</v>
      </c>
    </row>
    <row r="368" spans="1:39" x14ac:dyDescent="0.3">
      <c r="A368" s="68">
        <v>454</v>
      </c>
      <c r="B368" s="68" t="s">
        <v>2683</v>
      </c>
      <c r="C368" s="69">
        <v>22387</v>
      </c>
      <c r="D368" s="68" t="s">
        <v>72</v>
      </c>
      <c r="E368" s="71">
        <v>5102022454</v>
      </c>
      <c r="F368" s="68">
        <v>4824944</v>
      </c>
      <c r="G368" s="68"/>
      <c r="H368" s="68"/>
      <c r="I368" s="68" t="s">
        <v>2685</v>
      </c>
      <c r="J368" s="68" t="s">
        <v>2686</v>
      </c>
      <c r="K368" s="70" t="s">
        <v>2687</v>
      </c>
      <c r="L368" s="68" t="s">
        <v>2688</v>
      </c>
      <c r="M368" s="68" t="s">
        <v>2683</v>
      </c>
      <c r="N368" s="71">
        <v>5581991138647</v>
      </c>
      <c r="O368" s="71" t="s">
        <v>65</v>
      </c>
      <c r="P368" s="71"/>
      <c r="Q368" s="68" t="s">
        <v>66</v>
      </c>
      <c r="R368" s="68" t="str" cm="1">
        <f t="array" ref="R368">_xlfn.IFS(BaseClientes[[#This Row],[tipoDeCliente]]="ADVISOR","ADVISOR",BaseClientes[[#This Row],[tipoDeCliente]]="FAMILIA","RETENCAO",BaseClientes[[#This Row],[tipoDeCliente]]="RETENCAO","RETENCAO",BaseClientes[[#This Row],[tipoDeCliente]]="NORMAL","CONSULTORIA",BaseClientes[[#This Row],[tipoDeCliente]]="HIBRIDO","CONSULTORIA")</f>
        <v>ADVISOR</v>
      </c>
      <c r="S368" s="68" t="s">
        <v>49</v>
      </c>
      <c r="T368" s="68" t="s">
        <v>50</v>
      </c>
      <c r="U368" s="68" t="s">
        <v>2689</v>
      </c>
      <c r="V368" s="71">
        <v>5581991138647</v>
      </c>
      <c r="W368" s="69">
        <v>44839</v>
      </c>
      <c r="X368" s="69">
        <v>44839</v>
      </c>
      <c r="Y368" s="68" t="s">
        <v>2688</v>
      </c>
      <c r="Z368" s="68" t="s">
        <v>2688</v>
      </c>
      <c r="AA368" s="68" t="s">
        <v>2683</v>
      </c>
      <c r="AB368" s="68" t="s">
        <v>3893</v>
      </c>
      <c r="AC368" s="68" t="s">
        <v>53</v>
      </c>
      <c r="AD368" s="68" t="s">
        <v>56</v>
      </c>
      <c r="AE368" s="68" t="s">
        <v>55</v>
      </c>
      <c r="AF368" s="72">
        <v>1</v>
      </c>
      <c r="AG368" s="68"/>
      <c r="AH368" s="68" t="s">
        <v>54</v>
      </c>
      <c r="AI368" s="68" t="s">
        <v>56</v>
      </c>
      <c r="AJ368" s="68" t="s">
        <v>54</v>
      </c>
      <c r="AK368" s="68" t="str" cm="1">
        <f t="array" ref="AK3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8" s="69" t="s">
        <v>58</v>
      </c>
      <c r="AM368" s="69"/>
    </row>
    <row r="369" spans="1:39" hidden="1" x14ac:dyDescent="0.3">
      <c r="A369" s="68">
        <v>446</v>
      </c>
      <c r="B369" s="68" t="s">
        <v>2632</v>
      </c>
      <c r="C369" s="69">
        <v>32084</v>
      </c>
      <c r="D369" s="68" t="s">
        <v>40</v>
      </c>
      <c r="E369" s="71">
        <v>6102022446</v>
      </c>
      <c r="F369" s="68"/>
      <c r="G369" s="68"/>
      <c r="H369" s="68"/>
      <c r="I369" s="68"/>
      <c r="J369" s="68" t="s">
        <v>2634</v>
      </c>
      <c r="K369" s="70" t="s">
        <v>2635</v>
      </c>
      <c r="L369" s="68" t="s">
        <v>2636</v>
      </c>
      <c r="M369" s="68" t="s">
        <v>2632</v>
      </c>
      <c r="N369" s="71">
        <v>5511972515244</v>
      </c>
      <c r="O369" s="71"/>
      <c r="P369" s="71"/>
      <c r="Q369" s="68" t="s">
        <v>2104</v>
      </c>
      <c r="R369" s="68" t="str" cm="1">
        <f t="array" ref="R369">_xlfn.IFS(BaseClientes[[#This Row],[tipoDeCliente]]="ADVISOR","ADVISOR",BaseClientes[[#This Row],[tipoDeCliente]]="FAMILIA","RETENCAO",BaseClientes[[#This Row],[tipoDeCliente]]="RETENCAO","RETENCAO",BaseClientes[[#This Row],[tipoDeCliente]]="NORMAL","CONSULTORIA",BaseClientes[[#This Row],[tipoDeCliente]]="HIBRIDO","CONSULTORIA")</f>
        <v>CONSULTORIA</v>
      </c>
      <c r="S369" s="68" t="s">
        <v>2637</v>
      </c>
      <c r="T369" s="68" t="s">
        <v>185</v>
      </c>
      <c r="U369" s="68" t="s">
        <v>2638</v>
      </c>
      <c r="V369" s="71">
        <v>5511972515244</v>
      </c>
      <c r="W369" s="69">
        <v>44840</v>
      </c>
      <c r="X369" s="69">
        <v>44840</v>
      </c>
      <c r="Y369" s="68" t="s">
        <v>2636</v>
      </c>
      <c r="Z369" s="68" t="s">
        <v>2636</v>
      </c>
      <c r="AA369" s="68" t="s">
        <v>2632</v>
      </c>
      <c r="AB369" s="68" t="s">
        <v>769</v>
      </c>
      <c r="AC369" s="68"/>
      <c r="AD369" s="68"/>
      <c r="AE369" s="68" t="s">
        <v>2104</v>
      </c>
      <c r="AF369" s="72">
        <v>1</v>
      </c>
      <c r="AG369" s="68"/>
      <c r="AH369" s="68" t="s">
        <v>56</v>
      </c>
      <c r="AI369" s="68" t="s">
        <v>56</v>
      </c>
      <c r="AJ369" s="68" t="s">
        <v>56</v>
      </c>
      <c r="AK369" s="68" t="str" cm="1">
        <f t="array" ref="AK3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69" s="69" t="s">
        <v>69</v>
      </c>
      <c r="AM369" s="69">
        <v>45119</v>
      </c>
    </row>
    <row r="370" spans="1:39" x14ac:dyDescent="0.3">
      <c r="A370" s="68">
        <v>459</v>
      </c>
      <c r="B370" s="68" t="s">
        <v>2715</v>
      </c>
      <c r="C370" s="69">
        <v>30347</v>
      </c>
      <c r="D370" s="68" t="s">
        <v>72</v>
      </c>
      <c r="E370" s="71">
        <v>7102022459</v>
      </c>
      <c r="F370" s="68">
        <v>9298250</v>
      </c>
      <c r="G370" s="68"/>
      <c r="H370" s="68"/>
      <c r="I370" s="68"/>
      <c r="J370" s="68" t="s">
        <v>2716</v>
      </c>
      <c r="K370" s="70" t="s">
        <v>2717</v>
      </c>
      <c r="L370" s="68" t="s">
        <v>2718</v>
      </c>
      <c r="M370" s="68" t="s">
        <v>2715</v>
      </c>
      <c r="N370" s="71">
        <v>5581991840102</v>
      </c>
      <c r="O370" s="71" t="s">
        <v>65</v>
      </c>
      <c r="P370" s="71"/>
      <c r="Q370" s="68" t="s">
        <v>1073</v>
      </c>
      <c r="R370" s="68" t="str" cm="1">
        <f t="array" ref="R370">_xlfn.IFS(BaseClientes[[#This Row],[tipoDeCliente]]="ADVISOR","ADVISOR",BaseClientes[[#This Row],[tipoDeCliente]]="FAMILIA","RETENCAO",BaseClientes[[#This Row],[tipoDeCliente]]="RETENCAO","RETENCAO",BaseClientes[[#This Row],[tipoDeCliente]]="NORMAL","CONSULTORIA",BaseClientes[[#This Row],[tipoDeCliente]]="HIBRIDO","CONSULTORIA")</f>
        <v>CONSULTORIA</v>
      </c>
      <c r="S370" s="68" t="s">
        <v>49</v>
      </c>
      <c r="T370" s="68" t="s">
        <v>50</v>
      </c>
      <c r="U370" s="68" t="s">
        <v>1660</v>
      </c>
      <c r="V370" s="71">
        <v>5581991840102</v>
      </c>
      <c r="W370" s="69">
        <v>44841</v>
      </c>
      <c r="X370" s="69">
        <v>44841</v>
      </c>
      <c r="Y370" s="68" t="s">
        <v>2718</v>
      </c>
      <c r="Z370" s="68" t="s">
        <v>2718</v>
      </c>
      <c r="AA370" s="68" t="s">
        <v>2715</v>
      </c>
      <c r="AB370" s="68" t="s">
        <v>4060</v>
      </c>
      <c r="AC370" s="68"/>
      <c r="AD370" s="68"/>
      <c r="AE370" s="68" t="s">
        <v>68</v>
      </c>
      <c r="AF370" s="72">
        <v>0</v>
      </c>
      <c r="AG370" s="68"/>
      <c r="AH370" s="68" t="s">
        <v>56</v>
      </c>
      <c r="AI370" s="68" t="s">
        <v>56</v>
      </c>
      <c r="AJ370" s="68" t="s">
        <v>56</v>
      </c>
      <c r="AK370" s="68" t="str" cm="1">
        <f t="array" ref="AK3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0" s="69" t="s">
        <v>58</v>
      </c>
      <c r="AM370" s="69"/>
    </row>
    <row r="371" spans="1:39" x14ac:dyDescent="0.3">
      <c r="A371" s="68">
        <v>444</v>
      </c>
      <c r="B371" s="68" t="s">
        <v>2619</v>
      </c>
      <c r="C371" s="69">
        <v>30356</v>
      </c>
      <c r="D371" s="68" t="s">
        <v>40</v>
      </c>
      <c r="E371" s="71">
        <v>9102022444</v>
      </c>
      <c r="F371" s="68">
        <v>348850</v>
      </c>
      <c r="G371" s="68"/>
      <c r="H371" s="68"/>
      <c r="I371" s="68"/>
      <c r="J371" s="68" t="s">
        <v>2621</v>
      </c>
      <c r="K371" s="70" t="s">
        <v>2622</v>
      </c>
      <c r="L371" s="68" t="s">
        <v>2623</v>
      </c>
      <c r="M371" s="68" t="s">
        <v>2619</v>
      </c>
      <c r="N371" s="71">
        <v>5581933270369</v>
      </c>
      <c r="O371" s="71" t="s">
        <v>106</v>
      </c>
      <c r="P371" s="71"/>
      <c r="Q371" s="68" t="s">
        <v>1073</v>
      </c>
      <c r="R371" s="68" t="str" cm="1">
        <f t="array" ref="R371">_xlfn.IFS(BaseClientes[[#This Row],[tipoDeCliente]]="ADVISOR","ADVISOR",BaseClientes[[#This Row],[tipoDeCliente]]="FAMILIA","RETENCAO",BaseClientes[[#This Row],[tipoDeCliente]]="RETENCAO","RETENCAO",BaseClientes[[#This Row],[tipoDeCliente]]="NORMAL","CONSULTORIA",BaseClientes[[#This Row],[tipoDeCliente]]="HIBRIDO","CONSULTORIA")</f>
        <v>RETENCAO</v>
      </c>
      <c r="S371" s="68" t="s">
        <v>49</v>
      </c>
      <c r="T371" s="68" t="s">
        <v>50</v>
      </c>
      <c r="U371" s="68" t="s">
        <v>51</v>
      </c>
      <c r="V371" s="71">
        <v>5581933270369</v>
      </c>
      <c r="W371" s="69">
        <v>44843</v>
      </c>
      <c r="X371" s="69">
        <v>44843</v>
      </c>
      <c r="Y371" s="68" t="s">
        <v>2623</v>
      </c>
      <c r="Z371" s="68" t="s">
        <v>2623</v>
      </c>
      <c r="AA371" s="68" t="s">
        <v>2619</v>
      </c>
      <c r="AB371" s="68" t="s">
        <v>3893</v>
      </c>
      <c r="AC371" s="68"/>
      <c r="AD371" s="68"/>
      <c r="AE371" s="68" t="s">
        <v>68</v>
      </c>
      <c r="AF371" s="72">
        <v>0</v>
      </c>
      <c r="AG371" s="68"/>
      <c r="AH371" s="68" t="s">
        <v>56</v>
      </c>
      <c r="AI371" s="68" t="s">
        <v>56</v>
      </c>
      <c r="AJ371" s="68" t="s">
        <v>56</v>
      </c>
      <c r="AK371" s="68" t="str" cm="1">
        <f t="array" ref="AK3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1" s="69" t="s">
        <v>58</v>
      </c>
      <c r="AM371" s="69"/>
    </row>
    <row r="372" spans="1:39" x14ac:dyDescent="0.3">
      <c r="A372" s="68">
        <v>431</v>
      </c>
      <c r="B372" s="68" t="s">
        <v>2541</v>
      </c>
      <c r="C372" s="69">
        <v>22415</v>
      </c>
      <c r="D372" s="68" t="s">
        <v>40</v>
      </c>
      <c r="E372" s="71">
        <v>14102022431</v>
      </c>
      <c r="F372" s="68">
        <v>8512584</v>
      </c>
      <c r="G372" s="68"/>
      <c r="H372" s="68"/>
      <c r="I372" s="68" t="s">
        <v>2543</v>
      </c>
      <c r="J372" s="68" t="s">
        <v>2544</v>
      </c>
      <c r="K372" s="70" t="s">
        <v>2545</v>
      </c>
      <c r="L372" s="68" t="s">
        <v>2546</v>
      </c>
      <c r="M372" s="68" t="s">
        <v>2541</v>
      </c>
      <c r="N372" s="71">
        <v>5581998787788</v>
      </c>
      <c r="O372" s="71" t="s">
        <v>65</v>
      </c>
      <c r="P372" s="71"/>
      <c r="Q372" s="68" t="s">
        <v>66</v>
      </c>
      <c r="R372" s="68" t="str" cm="1">
        <f t="array" ref="R372">_xlfn.IFS(BaseClientes[[#This Row],[tipoDeCliente]]="ADVISOR","ADVISOR",BaseClientes[[#This Row],[tipoDeCliente]]="FAMILIA","RETENCAO",BaseClientes[[#This Row],[tipoDeCliente]]="RETENCAO","RETENCAO",BaseClientes[[#This Row],[tipoDeCliente]]="NORMAL","CONSULTORIA",BaseClientes[[#This Row],[tipoDeCliente]]="HIBRIDO","CONSULTORIA")</f>
        <v>ADVISOR</v>
      </c>
      <c r="S372" s="68" t="s">
        <v>2407</v>
      </c>
      <c r="T372" s="68" t="s">
        <v>50</v>
      </c>
      <c r="U372" s="68" t="s">
        <v>2547</v>
      </c>
      <c r="V372" s="71">
        <v>5581998787788</v>
      </c>
      <c r="W372" s="69">
        <v>44848</v>
      </c>
      <c r="X372" s="69">
        <v>44848</v>
      </c>
      <c r="Y372" s="68" t="s">
        <v>2546</v>
      </c>
      <c r="Z372" s="68" t="s">
        <v>2546</v>
      </c>
      <c r="AA372" s="68" t="s">
        <v>2541</v>
      </c>
      <c r="AB372" s="68" t="s">
        <v>3894</v>
      </c>
      <c r="AC372" s="68" t="s">
        <v>2015</v>
      </c>
      <c r="AD372" s="68" t="s">
        <v>54</v>
      </c>
      <c r="AE372" s="68" t="s">
        <v>176</v>
      </c>
      <c r="AF372" s="72">
        <v>1</v>
      </c>
      <c r="AG372" s="68">
        <v>2</v>
      </c>
      <c r="AH372" s="68" t="s">
        <v>54</v>
      </c>
      <c r="AI372" s="68" t="s">
        <v>56</v>
      </c>
      <c r="AJ372" s="68" t="s">
        <v>54</v>
      </c>
      <c r="AK372" s="68" t="str" cm="1">
        <f t="array" ref="AK3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2" s="69" t="s">
        <v>58</v>
      </c>
      <c r="AM372" s="69"/>
    </row>
    <row r="373" spans="1:39" x14ac:dyDescent="0.3">
      <c r="A373" s="68">
        <v>452</v>
      </c>
      <c r="B373" s="68" t="s">
        <v>2669</v>
      </c>
      <c r="C373" s="69">
        <v>28515</v>
      </c>
      <c r="D373" s="68" t="s">
        <v>72</v>
      </c>
      <c r="E373" s="71">
        <v>14102022452</v>
      </c>
      <c r="F373" s="68">
        <v>9301992</v>
      </c>
      <c r="G373" s="68"/>
      <c r="H373" s="68"/>
      <c r="I373" s="68" t="s">
        <v>2671</v>
      </c>
      <c r="J373" s="68" t="s">
        <v>2672</v>
      </c>
      <c r="K373" s="70" t="s">
        <v>2673</v>
      </c>
      <c r="L373" s="68" t="s">
        <v>2674</v>
      </c>
      <c r="M373" s="68" t="s">
        <v>2669</v>
      </c>
      <c r="N373" s="71">
        <v>5581997398989</v>
      </c>
      <c r="O373" s="71" t="s">
        <v>65</v>
      </c>
      <c r="P373" s="71"/>
      <c r="Q373" s="68" t="s">
        <v>1073</v>
      </c>
      <c r="R373" s="68" t="str" cm="1">
        <f t="array" ref="R373">_xlfn.IFS(BaseClientes[[#This Row],[tipoDeCliente]]="ADVISOR","ADVISOR",BaseClientes[[#This Row],[tipoDeCliente]]="FAMILIA","RETENCAO",BaseClientes[[#This Row],[tipoDeCliente]]="RETENCAO","RETENCAO",BaseClientes[[#This Row],[tipoDeCliente]]="NORMAL","CONSULTORIA",BaseClientes[[#This Row],[tipoDeCliente]]="HIBRIDO","CONSULTORIA")</f>
        <v>ADVISOR</v>
      </c>
      <c r="S373" s="68" t="s">
        <v>2675</v>
      </c>
      <c r="T373" s="68" t="s">
        <v>296</v>
      </c>
      <c r="U373" s="68" t="s">
        <v>2676</v>
      </c>
      <c r="V373" s="71">
        <v>5581997398989</v>
      </c>
      <c r="W373" s="69">
        <v>44848</v>
      </c>
      <c r="X373" s="69">
        <v>44848</v>
      </c>
      <c r="Y373" s="68" t="s">
        <v>2674</v>
      </c>
      <c r="Z373" s="68" t="s">
        <v>2674</v>
      </c>
      <c r="AA373" s="68" t="s">
        <v>2669</v>
      </c>
      <c r="AB373" s="68" t="s">
        <v>3894</v>
      </c>
      <c r="AC373" s="68" t="s">
        <v>2678</v>
      </c>
      <c r="AD373" s="68" t="s">
        <v>56</v>
      </c>
      <c r="AE373" s="68" t="s">
        <v>176</v>
      </c>
      <c r="AF373" s="72">
        <v>1</v>
      </c>
      <c r="AG373" s="68">
        <v>3</v>
      </c>
      <c r="AH373" s="68" t="s">
        <v>54</v>
      </c>
      <c r="AI373" s="68" t="s">
        <v>56</v>
      </c>
      <c r="AJ373" s="68" t="s">
        <v>54</v>
      </c>
      <c r="AK373" s="68" t="str" cm="1">
        <f t="array" ref="AK3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3" s="69" t="s">
        <v>58</v>
      </c>
      <c r="AM373" s="69"/>
    </row>
    <row r="374" spans="1:39" hidden="1" x14ac:dyDescent="0.3">
      <c r="A374" s="68">
        <v>427</v>
      </c>
      <c r="B374" s="68" t="s">
        <v>2520</v>
      </c>
      <c r="C374" s="69">
        <v>31104</v>
      </c>
      <c r="D374" s="68" t="s">
        <v>40</v>
      </c>
      <c r="E374" s="71">
        <v>19102022427</v>
      </c>
      <c r="F374" s="68">
        <v>425175</v>
      </c>
      <c r="G374" s="68">
        <v>4177928</v>
      </c>
      <c r="H374" s="68"/>
      <c r="I374" s="68"/>
      <c r="J374" s="68" t="s">
        <v>2522</v>
      </c>
      <c r="K374" s="70" t="s">
        <v>2523</v>
      </c>
      <c r="L374" s="68" t="s">
        <v>2524</v>
      </c>
      <c r="M374" s="68" t="s">
        <v>2520</v>
      </c>
      <c r="N374" s="71">
        <v>5581988868693</v>
      </c>
      <c r="O374" s="71" t="s">
        <v>65</v>
      </c>
      <c r="P374" s="71"/>
      <c r="Q374" s="68" t="s">
        <v>2104</v>
      </c>
      <c r="R374" s="68" t="str" cm="1">
        <f t="array" ref="R374">_xlfn.IFS(BaseClientes[[#This Row],[tipoDeCliente]]="ADVISOR","ADVISOR",BaseClientes[[#This Row],[tipoDeCliente]]="FAMILIA","RETENCAO",BaseClientes[[#This Row],[tipoDeCliente]]="RETENCAO","RETENCAO",BaseClientes[[#This Row],[tipoDeCliente]]="NORMAL","CONSULTORIA",BaseClientes[[#This Row],[tipoDeCliente]]="HIBRIDO","CONSULTORIA")</f>
        <v>ADVISOR</v>
      </c>
      <c r="S374" s="68" t="s">
        <v>49</v>
      </c>
      <c r="T374" s="68" t="s">
        <v>50</v>
      </c>
      <c r="U374" s="68" t="s">
        <v>2525</v>
      </c>
      <c r="V374" s="71">
        <v>5581988868693</v>
      </c>
      <c r="W374" s="69">
        <v>44853</v>
      </c>
      <c r="X374" s="69">
        <v>44853</v>
      </c>
      <c r="Y374" s="68" t="s">
        <v>2524</v>
      </c>
      <c r="Z374" s="68" t="s">
        <v>2524</v>
      </c>
      <c r="AA374" s="68" t="s">
        <v>2520</v>
      </c>
      <c r="AB374" s="68" t="s">
        <v>164</v>
      </c>
      <c r="AC374" s="68" t="s">
        <v>140</v>
      </c>
      <c r="AD374" s="68" t="s">
        <v>54</v>
      </c>
      <c r="AE374" s="68" t="s">
        <v>2104</v>
      </c>
      <c r="AF374" s="72">
        <v>1</v>
      </c>
      <c r="AG374" s="68"/>
      <c r="AH374" s="68" t="s">
        <v>56</v>
      </c>
      <c r="AI374" s="68" t="s">
        <v>56</v>
      </c>
      <c r="AJ374" s="68" t="s">
        <v>56</v>
      </c>
      <c r="AK374" s="68" t="str" cm="1">
        <f t="array" ref="AK3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4" s="69" t="s">
        <v>69</v>
      </c>
      <c r="AM374" s="69">
        <v>45561</v>
      </c>
    </row>
    <row r="375" spans="1:39" hidden="1" x14ac:dyDescent="0.3">
      <c r="A375" s="68">
        <v>455</v>
      </c>
      <c r="B375" s="68" t="s">
        <v>3465</v>
      </c>
      <c r="C375" s="69">
        <v>31037</v>
      </c>
      <c r="D375" s="68" t="s">
        <v>40</v>
      </c>
      <c r="E375" s="71">
        <v>1112022455</v>
      </c>
      <c r="F375" s="68">
        <v>4309241</v>
      </c>
      <c r="G375" s="68">
        <v>3450186</v>
      </c>
      <c r="H375" s="68"/>
      <c r="I375" s="68"/>
      <c r="J375" s="68" t="s">
        <v>2692</v>
      </c>
      <c r="K375" s="70" t="s">
        <v>2693</v>
      </c>
      <c r="L375" s="68" t="s">
        <v>2694</v>
      </c>
      <c r="M375" s="68" t="s">
        <v>2690</v>
      </c>
      <c r="N375" s="71">
        <v>5581973472727</v>
      </c>
      <c r="O375" s="71" t="s">
        <v>65</v>
      </c>
      <c r="P375" s="71" t="s">
        <v>65</v>
      </c>
      <c r="Q375" s="68" t="s">
        <v>2104</v>
      </c>
      <c r="R375" s="68" t="str" cm="1">
        <f t="array" ref="R375">_xlfn.IFS(BaseClientes[[#This Row],[tipoDeCliente]]="ADVISOR","ADVISOR",BaseClientes[[#This Row],[tipoDeCliente]]="FAMILIA","RETENCAO",BaseClientes[[#This Row],[tipoDeCliente]]="RETENCAO","RETENCAO",BaseClientes[[#This Row],[tipoDeCliente]]="NORMAL","CONSULTORIA",BaseClientes[[#This Row],[tipoDeCliente]]="HIBRIDO","CONSULTORIA")</f>
        <v>ADVISOR</v>
      </c>
      <c r="S375" s="68" t="s">
        <v>2407</v>
      </c>
      <c r="T375" s="68" t="s">
        <v>50</v>
      </c>
      <c r="U375" s="68" t="s">
        <v>2695</v>
      </c>
      <c r="V375" s="71">
        <v>5581973472727</v>
      </c>
      <c r="W375" s="69">
        <v>44866</v>
      </c>
      <c r="X375" s="69">
        <v>44866</v>
      </c>
      <c r="Y375" s="68" t="s">
        <v>2694</v>
      </c>
      <c r="Z375" s="68" t="s">
        <v>2694</v>
      </c>
      <c r="AA375" s="68" t="s">
        <v>2696</v>
      </c>
      <c r="AB375" s="68" t="s">
        <v>3893</v>
      </c>
      <c r="AC375" s="68" t="s">
        <v>53</v>
      </c>
      <c r="AD375" s="68" t="s">
        <v>54</v>
      </c>
      <c r="AE375" s="68" t="s">
        <v>2104</v>
      </c>
      <c r="AF375" s="72">
        <v>1</v>
      </c>
      <c r="AG375" s="68"/>
      <c r="AH375" s="68" t="s">
        <v>56</v>
      </c>
      <c r="AI375" s="68" t="s">
        <v>56</v>
      </c>
      <c r="AJ375" s="68" t="s">
        <v>56</v>
      </c>
      <c r="AK375" s="68" t="str" cm="1">
        <f t="array" ref="AK3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5" s="69" t="s">
        <v>69</v>
      </c>
      <c r="AM375" s="69">
        <v>45154</v>
      </c>
    </row>
    <row r="376" spans="1:39" x14ac:dyDescent="0.3">
      <c r="A376" s="68">
        <v>468</v>
      </c>
      <c r="B376" s="68" t="s">
        <v>2758</v>
      </c>
      <c r="C376" s="69">
        <v>35670</v>
      </c>
      <c r="D376" s="68" t="s">
        <v>72</v>
      </c>
      <c r="E376" s="71">
        <v>3112022468</v>
      </c>
      <c r="F376" s="68">
        <v>9379548</v>
      </c>
      <c r="G376" s="68"/>
      <c r="H376" s="68"/>
      <c r="I376" s="68"/>
      <c r="J376" s="68" t="s">
        <v>2759</v>
      </c>
      <c r="K376" s="70" t="s">
        <v>2760</v>
      </c>
      <c r="L376" s="68" t="s">
        <v>2761</v>
      </c>
      <c r="M376" s="68" t="s">
        <v>2758</v>
      </c>
      <c r="N376" s="71">
        <v>5581988082484</v>
      </c>
      <c r="O376" s="71" t="s">
        <v>65</v>
      </c>
      <c r="P376" s="71"/>
      <c r="Q376" s="68" t="s">
        <v>1513</v>
      </c>
      <c r="R376" s="68" t="str" cm="1">
        <f t="array" ref="R376">_xlfn.IFS(BaseClientes[[#This Row],[tipoDeCliente]]="ADVISOR","ADVISOR",BaseClientes[[#This Row],[tipoDeCliente]]="FAMILIA","RETENCAO",BaseClientes[[#This Row],[tipoDeCliente]]="RETENCAO","RETENCAO",BaseClientes[[#This Row],[tipoDeCliente]]="NORMAL","CONSULTORIA",BaseClientes[[#This Row],[tipoDeCliente]]="HIBRIDO","CONSULTORIA")</f>
        <v>CONSULTORIA</v>
      </c>
      <c r="S376" s="68" t="s">
        <v>49</v>
      </c>
      <c r="T376" s="68" t="s">
        <v>50</v>
      </c>
      <c r="U376" s="68" t="s">
        <v>95</v>
      </c>
      <c r="V376" s="71">
        <v>5581988082484</v>
      </c>
      <c r="W376" s="69">
        <v>44868</v>
      </c>
      <c r="X376" s="69">
        <v>44868</v>
      </c>
      <c r="Y376" s="68" t="s">
        <v>2761</v>
      </c>
      <c r="Z376" s="68" t="s">
        <v>2761</v>
      </c>
      <c r="AA376" s="68" t="s">
        <v>2758</v>
      </c>
      <c r="AB376" s="68" t="s">
        <v>3902</v>
      </c>
      <c r="AC376" s="68" t="s">
        <v>140</v>
      </c>
      <c r="AD376" s="68" t="s">
        <v>54</v>
      </c>
      <c r="AE376" s="68" t="s">
        <v>68</v>
      </c>
      <c r="AF376" s="72">
        <v>0</v>
      </c>
      <c r="AG376" s="68"/>
      <c r="AH376" s="68" t="s">
        <v>56</v>
      </c>
      <c r="AI376" s="68" t="s">
        <v>56</v>
      </c>
      <c r="AJ376" s="68" t="s">
        <v>56</v>
      </c>
      <c r="AK376" s="68" t="str" cm="1">
        <f t="array" ref="AK3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6" s="69" t="s">
        <v>58</v>
      </c>
      <c r="AM376" s="69"/>
    </row>
    <row r="377" spans="1:39" hidden="1" x14ac:dyDescent="0.3">
      <c r="A377" s="68">
        <v>458</v>
      </c>
      <c r="B377" s="68" t="s">
        <v>2710</v>
      </c>
      <c r="C377" s="69">
        <v>17692</v>
      </c>
      <c r="D377" s="68" t="s">
        <v>40</v>
      </c>
      <c r="E377" s="71">
        <v>8112022458</v>
      </c>
      <c r="F377" s="68">
        <v>6142616</v>
      </c>
      <c r="G377" s="68"/>
      <c r="H377" s="68"/>
      <c r="I377" s="148" t="s">
        <v>8087</v>
      </c>
      <c r="J377" s="68" t="s">
        <v>2712</v>
      </c>
      <c r="K377" s="70" t="s">
        <v>2713</v>
      </c>
      <c r="L377" s="68" t="s">
        <v>2714</v>
      </c>
      <c r="M377" s="68" t="s">
        <v>2710</v>
      </c>
      <c r="N377" s="71">
        <v>5581988445032</v>
      </c>
      <c r="O377" s="71" t="s">
        <v>65</v>
      </c>
      <c r="P377" s="71"/>
      <c r="Q377" s="68" t="s">
        <v>66</v>
      </c>
      <c r="R377" s="68" t="str" cm="1">
        <f t="array" ref="R377">_xlfn.IFS(BaseClientes[[#This Row],[tipoDeCliente]]="ADVISOR","ADVISOR",BaseClientes[[#This Row],[tipoDeCliente]]="FAMILIA","RETENCAO",BaseClientes[[#This Row],[tipoDeCliente]]="RETENCAO","RETENCAO",BaseClientes[[#This Row],[tipoDeCliente]]="NORMAL","CONSULTORIA",BaseClientes[[#This Row],[tipoDeCliente]]="HIBRIDO","CONSULTORIA")</f>
        <v>ADVISOR</v>
      </c>
      <c r="S377" s="68" t="s">
        <v>49</v>
      </c>
      <c r="T377" s="68" t="s">
        <v>50</v>
      </c>
      <c r="U377" s="68" t="s">
        <v>1193</v>
      </c>
      <c r="V377" s="71">
        <v>5581988445032</v>
      </c>
      <c r="W377" s="69">
        <v>44873</v>
      </c>
      <c r="X377" s="69">
        <v>44839</v>
      </c>
      <c r="Y377" s="68" t="s">
        <v>2714</v>
      </c>
      <c r="Z377" s="68" t="s">
        <v>2714</v>
      </c>
      <c r="AA377" s="68" t="s">
        <v>2710</v>
      </c>
      <c r="AB377" s="68" t="s">
        <v>3950</v>
      </c>
      <c r="AC377" s="68" t="s">
        <v>140</v>
      </c>
      <c r="AD377" s="68" t="s">
        <v>56</v>
      </c>
      <c r="AE377" s="68" t="s">
        <v>176</v>
      </c>
      <c r="AF377" s="72">
        <v>1</v>
      </c>
      <c r="AG377" s="68"/>
      <c r="AH377" s="68" t="s">
        <v>56</v>
      </c>
      <c r="AI377" s="68" t="s">
        <v>56</v>
      </c>
      <c r="AJ377" s="68" t="s">
        <v>56</v>
      </c>
      <c r="AK377" s="68" t="str" cm="1">
        <f t="array" ref="AK3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7" s="69" t="s">
        <v>69</v>
      </c>
      <c r="AM377" s="69">
        <v>45751</v>
      </c>
    </row>
    <row r="378" spans="1:39" x14ac:dyDescent="0.3">
      <c r="A378" s="68">
        <v>465</v>
      </c>
      <c r="B378" s="68" t="s">
        <v>2742</v>
      </c>
      <c r="C378" s="69">
        <v>31041</v>
      </c>
      <c r="D378" s="68" t="s">
        <v>40</v>
      </c>
      <c r="E378" s="71">
        <v>16112022465</v>
      </c>
      <c r="F378" s="68">
        <v>7143143</v>
      </c>
      <c r="G378" s="68"/>
      <c r="H378" s="68">
        <v>7730152</v>
      </c>
      <c r="I378" s="68" t="s">
        <v>2743</v>
      </c>
      <c r="J378" s="68" t="s">
        <v>2744</v>
      </c>
      <c r="K378" s="70" t="s">
        <v>2745</v>
      </c>
      <c r="L378" s="68" t="s">
        <v>2746</v>
      </c>
      <c r="M378" s="68" t="s">
        <v>2742</v>
      </c>
      <c r="N378" s="71">
        <v>5581987852125</v>
      </c>
      <c r="O378" s="71" t="s">
        <v>65</v>
      </c>
      <c r="P378" s="71"/>
      <c r="Q378" s="68" t="s">
        <v>66</v>
      </c>
      <c r="R378" s="68" t="str" cm="1">
        <f t="array" ref="R378">_xlfn.IFS(BaseClientes[[#This Row],[tipoDeCliente]]="ADVISOR","ADVISOR",BaseClientes[[#This Row],[tipoDeCliente]]="FAMILIA","RETENCAO",BaseClientes[[#This Row],[tipoDeCliente]]="RETENCAO","RETENCAO",BaseClientes[[#This Row],[tipoDeCliente]]="NORMAL","CONSULTORIA",BaseClientes[[#This Row],[tipoDeCliente]]="HIBRIDO","CONSULTORIA")</f>
        <v>ADVISOR</v>
      </c>
      <c r="S378" s="68" t="s">
        <v>49</v>
      </c>
      <c r="T378" s="68" t="s">
        <v>50</v>
      </c>
      <c r="U378" s="68" t="s">
        <v>2747</v>
      </c>
      <c r="V378" s="71">
        <v>5581987852125</v>
      </c>
      <c r="W378" s="69">
        <v>44881</v>
      </c>
      <c r="X378" s="69">
        <v>44881</v>
      </c>
      <c r="Y378" s="68" t="s">
        <v>2746</v>
      </c>
      <c r="Z378" s="68" t="s">
        <v>2746</v>
      </c>
      <c r="AA378" s="68" t="s">
        <v>2742</v>
      </c>
      <c r="AB378" s="68" t="s">
        <v>3902</v>
      </c>
      <c r="AC378" s="68" t="s">
        <v>140</v>
      </c>
      <c r="AD378" s="68" t="s">
        <v>54</v>
      </c>
      <c r="AE378" s="68" t="s">
        <v>176</v>
      </c>
      <c r="AF378" s="72">
        <v>1</v>
      </c>
      <c r="AG378" s="68">
        <v>2</v>
      </c>
      <c r="AH378" s="68" t="s">
        <v>54</v>
      </c>
      <c r="AI378" s="68" t="s">
        <v>54</v>
      </c>
      <c r="AJ378" s="68" t="s">
        <v>54</v>
      </c>
      <c r="AK378" s="68" t="str" cm="1">
        <f t="array" ref="AK3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8" s="69" t="s">
        <v>58</v>
      </c>
      <c r="AM378" s="69"/>
    </row>
    <row r="379" spans="1:39" x14ac:dyDescent="0.3">
      <c r="A379" s="68">
        <v>462</v>
      </c>
      <c r="B379" s="68" t="s">
        <v>2725</v>
      </c>
      <c r="C379" s="69">
        <v>33546</v>
      </c>
      <c r="D379" s="68" t="s">
        <v>40</v>
      </c>
      <c r="E379" s="71">
        <v>17112022462</v>
      </c>
      <c r="F379" s="68">
        <v>493024</v>
      </c>
      <c r="G379" s="68"/>
      <c r="H379" s="68"/>
      <c r="I379" s="68" t="s">
        <v>2726</v>
      </c>
      <c r="J379" s="68" t="s">
        <v>2727</v>
      </c>
      <c r="K379" s="70" t="s">
        <v>2728</v>
      </c>
      <c r="L379" s="68" t="s">
        <v>2729</v>
      </c>
      <c r="M379" s="68" t="s">
        <v>2725</v>
      </c>
      <c r="N379" s="71">
        <v>5581996090003</v>
      </c>
      <c r="O379" s="71" t="s">
        <v>65</v>
      </c>
      <c r="P379" s="71"/>
      <c r="Q379" s="68" t="s">
        <v>66</v>
      </c>
      <c r="R379" s="68" t="str" cm="1">
        <f t="array" ref="R379">_xlfn.IFS(BaseClientes[[#This Row],[tipoDeCliente]]="ADVISOR","ADVISOR",BaseClientes[[#This Row],[tipoDeCliente]]="FAMILIA","RETENCAO",BaseClientes[[#This Row],[tipoDeCliente]]="RETENCAO","RETENCAO",BaseClientes[[#This Row],[tipoDeCliente]]="NORMAL","CONSULTORIA",BaseClientes[[#This Row],[tipoDeCliente]]="HIBRIDO","CONSULTORIA")</f>
        <v>CONSULTORIA</v>
      </c>
      <c r="S379" s="68" t="s">
        <v>49</v>
      </c>
      <c r="T379" s="68" t="s">
        <v>50</v>
      </c>
      <c r="U379" s="68" t="s">
        <v>2189</v>
      </c>
      <c r="V379" s="71">
        <v>5581996090003</v>
      </c>
      <c r="W379" s="69">
        <v>44882</v>
      </c>
      <c r="X379" s="69">
        <v>44882</v>
      </c>
      <c r="Y379" s="68" t="s">
        <v>2729</v>
      </c>
      <c r="Z379" s="68" t="s">
        <v>2729</v>
      </c>
      <c r="AA379" s="68" t="s">
        <v>2725</v>
      </c>
      <c r="AB379" s="68" t="s">
        <v>3912</v>
      </c>
      <c r="AC379" s="68" t="s">
        <v>140</v>
      </c>
      <c r="AD379" s="68" t="s">
        <v>54</v>
      </c>
      <c r="AE379" s="68" t="s">
        <v>176</v>
      </c>
      <c r="AF379" s="72">
        <v>1</v>
      </c>
      <c r="AG379" s="68">
        <v>2</v>
      </c>
      <c r="AH379" s="68" t="s">
        <v>54</v>
      </c>
      <c r="AI379" s="68" t="s">
        <v>56</v>
      </c>
      <c r="AJ379" s="68" t="s">
        <v>54</v>
      </c>
      <c r="AK379" s="68" t="str" cm="1">
        <f t="array" ref="AK3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79" s="69" t="s">
        <v>58</v>
      </c>
      <c r="AM379" s="69"/>
    </row>
    <row r="380" spans="1:39" hidden="1" x14ac:dyDescent="0.3">
      <c r="A380" s="68">
        <v>463</v>
      </c>
      <c r="B380" s="68" t="s">
        <v>2730</v>
      </c>
      <c r="C380" s="69">
        <v>35368</v>
      </c>
      <c r="D380" s="68" t="s">
        <v>40</v>
      </c>
      <c r="E380" s="71">
        <v>17112022463</v>
      </c>
      <c r="F380" s="68">
        <v>3478782</v>
      </c>
      <c r="G380" s="68"/>
      <c r="H380" s="68"/>
      <c r="I380" s="68"/>
      <c r="J380" s="68" t="s">
        <v>2731</v>
      </c>
      <c r="K380" s="70" t="s">
        <v>2732</v>
      </c>
      <c r="L380" s="68" t="s">
        <v>2733</v>
      </c>
      <c r="M380" s="68" t="s">
        <v>2730</v>
      </c>
      <c r="N380" s="71">
        <v>55819996450100</v>
      </c>
      <c r="O380" s="71" t="s">
        <v>65</v>
      </c>
      <c r="P380" s="71"/>
      <c r="Q380" s="68" t="s">
        <v>304</v>
      </c>
      <c r="R380" s="68" t="str" cm="1">
        <f t="array" ref="R380">_xlfn.IFS(BaseClientes[[#This Row],[tipoDeCliente]]="ADVISOR","ADVISOR",BaseClientes[[#This Row],[tipoDeCliente]]="FAMILIA","RETENCAO",BaseClientes[[#This Row],[tipoDeCliente]]="RETENCAO","RETENCAO",BaseClientes[[#This Row],[tipoDeCliente]]="NORMAL","CONSULTORIA",BaseClientes[[#This Row],[tipoDeCliente]]="HIBRIDO","CONSULTORIA")</f>
        <v>RETENCAO</v>
      </c>
      <c r="S380" s="68" t="s">
        <v>2407</v>
      </c>
      <c r="T380" s="68" t="s">
        <v>50</v>
      </c>
      <c r="U380" s="68" t="s">
        <v>2734</v>
      </c>
      <c r="V380" s="71">
        <v>55819996450100</v>
      </c>
      <c r="W380" s="69">
        <v>44882</v>
      </c>
      <c r="X380" s="69">
        <v>44830</v>
      </c>
      <c r="Y380" s="68" t="s">
        <v>2733</v>
      </c>
      <c r="Z380" s="68" t="s">
        <v>2733</v>
      </c>
      <c r="AA380" s="68" t="s">
        <v>2735</v>
      </c>
      <c r="AB380" s="68" t="s">
        <v>2668</v>
      </c>
      <c r="AC380" s="68" t="s">
        <v>140</v>
      </c>
      <c r="AD380" s="68" t="s">
        <v>1830</v>
      </c>
      <c r="AE380" s="68" t="s">
        <v>68</v>
      </c>
      <c r="AF380" s="72">
        <v>0</v>
      </c>
      <c r="AG380" s="68"/>
      <c r="AH380" s="68" t="s">
        <v>56</v>
      </c>
      <c r="AI380" s="68" t="s">
        <v>56</v>
      </c>
      <c r="AJ380" s="68" t="s">
        <v>56</v>
      </c>
      <c r="AK380" s="68" t="str" cm="1">
        <f t="array" ref="AK3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0" s="69" t="s">
        <v>69</v>
      </c>
      <c r="AM380" s="69">
        <v>45191</v>
      </c>
    </row>
    <row r="381" spans="1:39" x14ac:dyDescent="0.3">
      <c r="A381" s="68">
        <v>461</v>
      </c>
      <c r="B381" s="68" t="s">
        <v>2721</v>
      </c>
      <c r="C381" s="69">
        <v>29892</v>
      </c>
      <c r="D381" s="68" t="s">
        <v>72</v>
      </c>
      <c r="E381" s="71">
        <v>20112022461</v>
      </c>
      <c r="F381" s="68">
        <v>7117925</v>
      </c>
      <c r="G381" s="68"/>
      <c r="H381" s="68"/>
      <c r="I381" s="148" t="s">
        <v>4353</v>
      </c>
      <c r="J381" s="68" t="s">
        <v>2722</v>
      </c>
      <c r="K381" s="70" t="s">
        <v>2723</v>
      </c>
      <c r="L381" s="68" t="s">
        <v>2724</v>
      </c>
      <c r="M381" s="68" t="s">
        <v>2721</v>
      </c>
      <c r="N381" s="71">
        <v>5581999606076</v>
      </c>
      <c r="O381" s="71" t="s">
        <v>65</v>
      </c>
      <c r="P381" s="71"/>
      <c r="Q381" s="68" t="s">
        <v>1073</v>
      </c>
      <c r="R381" s="68" t="str" cm="1">
        <f t="array" ref="R381">_xlfn.IFS(BaseClientes[[#This Row],[tipoDeCliente]]="ADVISOR","ADVISOR",BaseClientes[[#This Row],[tipoDeCliente]]="FAMILIA","RETENCAO",BaseClientes[[#This Row],[tipoDeCliente]]="RETENCAO","RETENCAO",BaseClientes[[#This Row],[tipoDeCliente]]="NORMAL","CONSULTORIA",BaseClientes[[#This Row],[tipoDeCliente]]="HIBRIDO","CONSULTORIA")</f>
        <v>ADVISOR</v>
      </c>
      <c r="S381" s="68" t="s">
        <v>49</v>
      </c>
      <c r="T381" s="68" t="s">
        <v>50</v>
      </c>
      <c r="U381" s="68" t="s">
        <v>51</v>
      </c>
      <c r="V381" s="71">
        <v>5581999606076</v>
      </c>
      <c r="W381" s="69">
        <v>44885</v>
      </c>
      <c r="X381" s="69">
        <v>44885</v>
      </c>
      <c r="Y381" s="68" t="s">
        <v>2724</v>
      </c>
      <c r="Z381" s="68" t="s">
        <v>2724</v>
      </c>
      <c r="AA381" s="68" t="s">
        <v>2721</v>
      </c>
      <c r="AB381" s="68" t="s">
        <v>3893</v>
      </c>
      <c r="AC381" s="68" t="s">
        <v>53</v>
      </c>
      <c r="AD381" s="68" t="s">
        <v>54</v>
      </c>
      <c r="AE381" s="68" t="s">
        <v>68</v>
      </c>
      <c r="AF381" s="72">
        <v>0</v>
      </c>
      <c r="AG381" s="68"/>
      <c r="AH381" s="68" t="s">
        <v>56</v>
      </c>
      <c r="AI381" s="68" t="s">
        <v>56</v>
      </c>
      <c r="AJ381" s="68" t="s">
        <v>56</v>
      </c>
      <c r="AK381" s="68" t="str" cm="1">
        <f t="array" ref="AK3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1" s="69" t="s">
        <v>58</v>
      </c>
      <c r="AM381" s="69"/>
    </row>
    <row r="382" spans="1:39" x14ac:dyDescent="0.3">
      <c r="A382" s="68">
        <v>471</v>
      </c>
      <c r="B382" s="68" t="s">
        <v>2775</v>
      </c>
      <c r="C382" s="69">
        <v>29771</v>
      </c>
      <c r="D382" s="68" t="s">
        <v>40</v>
      </c>
      <c r="E382" s="71">
        <v>21112022471</v>
      </c>
      <c r="F382" s="68">
        <v>3146044</v>
      </c>
      <c r="G382" s="68">
        <v>5185382</v>
      </c>
      <c r="H382" s="68"/>
      <c r="I382" s="68" t="s">
        <v>2776</v>
      </c>
      <c r="J382" s="68" t="s">
        <v>2777</v>
      </c>
      <c r="K382" s="70" t="s">
        <v>2778</v>
      </c>
      <c r="L382" s="68" t="s">
        <v>2779</v>
      </c>
      <c r="M382" s="68" t="s">
        <v>2775</v>
      </c>
      <c r="N382" s="71">
        <v>5581991519151</v>
      </c>
      <c r="O382" s="71" t="s">
        <v>106</v>
      </c>
      <c r="P382" s="71"/>
      <c r="Q382" s="68" t="s">
        <v>66</v>
      </c>
      <c r="R382" s="68" t="str" cm="1">
        <f t="array" ref="R382">_xlfn.IFS(BaseClientes[[#This Row],[tipoDeCliente]]="ADVISOR","ADVISOR",BaseClientes[[#This Row],[tipoDeCliente]]="FAMILIA","RETENCAO",BaseClientes[[#This Row],[tipoDeCliente]]="RETENCAO","RETENCAO",BaseClientes[[#This Row],[tipoDeCliente]]="NORMAL","CONSULTORIA",BaseClientes[[#This Row],[tipoDeCliente]]="HIBRIDO","CONSULTORIA")</f>
        <v>CONSULTORIA</v>
      </c>
      <c r="S382" s="68" t="s">
        <v>49</v>
      </c>
      <c r="T382" s="68" t="s">
        <v>50</v>
      </c>
      <c r="U382" s="68" t="s">
        <v>1438</v>
      </c>
      <c r="V382" s="71">
        <v>5581991519151</v>
      </c>
      <c r="W382" s="69">
        <v>44886</v>
      </c>
      <c r="X382" s="69">
        <v>44886</v>
      </c>
      <c r="Y382" s="68" t="s">
        <v>2779</v>
      </c>
      <c r="Z382" s="68" t="s">
        <v>2779</v>
      </c>
      <c r="AA382" s="68" t="s">
        <v>2775</v>
      </c>
      <c r="AB382" s="68" t="s">
        <v>3894</v>
      </c>
      <c r="AC382" s="68" t="s">
        <v>140</v>
      </c>
      <c r="AD382" s="68" t="s">
        <v>54</v>
      </c>
      <c r="AE382" s="68" t="s">
        <v>176</v>
      </c>
      <c r="AF382" s="72">
        <v>1</v>
      </c>
      <c r="AG382" s="68">
        <v>2</v>
      </c>
      <c r="AH382" s="68" t="s">
        <v>54</v>
      </c>
      <c r="AI382" s="68" t="s">
        <v>56</v>
      </c>
      <c r="AJ382" s="68" t="s">
        <v>54</v>
      </c>
      <c r="AK382" s="68" t="str" cm="1">
        <f t="array" ref="AK3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2" s="69" t="s">
        <v>58</v>
      </c>
      <c r="AM382" s="69"/>
    </row>
    <row r="383" spans="1:39" hidden="1" x14ac:dyDescent="0.3">
      <c r="A383" s="68">
        <v>464</v>
      </c>
      <c r="B383" s="68" t="s">
        <v>2736</v>
      </c>
      <c r="C383" s="69"/>
      <c r="D383" s="68" t="s">
        <v>40</v>
      </c>
      <c r="E383" s="71">
        <v>24112022464</v>
      </c>
      <c r="F383" s="68"/>
      <c r="G383" s="68">
        <v>4918322</v>
      </c>
      <c r="H383" s="68"/>
      <c r="I383" s="68"/>
      <c r="J383" s="68" t="s">
        <v>2737</v>
      </c>
      <c r="K383" s="70" t="s">
        <v>2738</v>
      </c>
      <c r="L383" s="68" t="s">
        <v>2739</v>
      </c>
      <c r="M383" s="68" t="s">
        <v>2736</v>
      </c>
      <c r="N383" s="71" t="s">
        <v>2740</v>
      </c>
      <c r="O383" s="71"/>
      <c r="P383" s="71" t="s">
        <v>65</v>
      </c>
      <c r="Q383" s="68" t="s">
        <v>2104</v>
      </c>
      <c r="R383" s="68" t="str" cm="1">
        <f t="array" ref="R383">_xlfn.IFS(BaseClientes[[#This Row],[tipoDeCliente]]="ADVISOR","ADVISOR",BaseClientes[[#This Row],[tipoDeCliente]]="FAMILIA","RETENCAO",BaseClientes[[#This Row],[tipoDeCliente]]="RETENCAO","RETENCAO",BaseClientes[[#This Row],[tipoDeCliente]]="NORMAL","CONSULTORIA",BaseClientes[[#This Row],[tipoDeCliente]]="HIBRIDO","CONSULTORIA")</f>
        <v>CONSULTORIA</v>
      </c>
      <c r="S383" s="68" t="s">
        <v>2799</v>
      </c>
      <c r="T383" s="68" t="s">
        <v>185</v>
      </c>
      <c r="U383" s="68" t="s">
        <v>2741</v>
      </c>
      <c r="V383" s="71" t="s">
        <v>2740</v>
      </c>
      <c r="W383" s="69">
        <v>44889</v>
      </c>
      <c r="X383" s="69">
        <v>44889</v>
      </c>
      <c r="Y383" s="68" t="s">
        <v>2739</v>
      </c>
      <c r="Z383" s="68" t="s">
        <v>2739</v>
      </c>
      <c r="AA383" s="68" t="s">
        <v>2736</v>
      </c>
      <c r="AB383" s="68" t="s">
        <v>3950</v>
      </c>
      <c r="AC383" s="68" t="s">
        <v>2015</v>
      </c>
      <c r="AD383" s="68" t="s">
        <v>54</v>
      </c>
      <c r="AE383" s="68" t="s">
        <v>2104</v>
      </c>
      <c r="AF383" s="72">
        <v>1</v>
      </c>
      <c r="AG383" s="68"/>
      <c r="AH383" s="68" t="s">
        <v>56</v>
      </c>
      <c r="AI383" s="68" t="s">
        <v>56</v>
      </c>
      <c r="AJ383" s="68" t="s">
        <v>56</v>
      </c>
      <c r="AK383" s="68" t="str" cm="1">
        <f t="array" ref="AK3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3" s="69" t="s">
        <v>69</v>
      </c>
      <c r="AM383" s="69">
        <v>45167</v>
      </c>
    </row>
    <row r="384" spans="1:39" x14ac:dyDescent="0.3">
      <c r="A384" s="68">
        <v>469</v>
      </c>
      <c r="B384" s="68" t="s">
        <v>2763</v>
      </c>
      <c r="C384" s="69">
        <v>25370</v>
      </c>
      <c r="D384" s="68" t="s">
        <v>72</v>
      </c>
      <c r="E384" s="71">
        <v>25112022469</v>
      </c>
      <c r="F384" s="68">
        <v>2699607</v>
      </c>
      <c r="G384" s="68"/>
      <c r="H384" s="68"/>
      <c r="I384" s="68" t="s">
        <v>2764</v>
      </c>
      <c r="J384" s="68" t="s">
        <v>2765</v>
      </c>
      <c r="K384" s="70" t="s">
        <v>2766</v>
      </c>
      <c r="L384" s="68" t="s">
        <v>2767</v>
      </c>
      <c r="M384" s="68" t="s">
        <v>2558</v>
      </c>
      <c r="N384" s="71" t="s">
        <v>2609</v>
      </c>
      <c r="O384" s="71" t="s">
        <v>65</v>
      </c>
      <c r="P384" s="71"/>
      <c r="Q384" s="68" t="s">
        <v>66</v>
      </c>
      <c r="R384" s="68" t="str" cm="1">
        <f t="array" ref="R384">_xlfn.IFS(BaseClientes[[#This Row],[tipoDeCliente]]="ADVISOR","ADVISOR",BaseClientes[[#This Row],[tipoDeCliente]]="FAMILIA","RETENCAO",BaseClientes[[#This Row],[tipoDeCliente]]="RETENCAO","RETENCAO",BaseClientes[[#This Row],[tipoDeCliente]]="NORMAL","CONSULTORIA",BaseClientes[[#This Row],[tipoDeCliente]]="HIBRIDO","CONSULTORIA")</f>
        <v>CONSULTORIA</v>
      </c>
      <c r="S384" s="68" t="s">
        <v>49</v>
      </c>
      <c r="T384" s="68" t="s">
        <v>50</v>
      </c>
      <c r="U384" s="68" t="s">
        <v>2768</v>
      </c>
      <c r="V384" s="71">
        <v>5581988380503</v>
      </c>
      <c r="W384" s="69">
        <v>44890</v>
      </c>
      <c r="X384" s="69">
        <v>44890</v>
      </c>
      <c r="Y384" s="68" t="s">
        <v>2563</v>
      </c>
      <c r="Z384" s="68" t="s">
        <v>2608</v>
      </c>
      <c r="AA384" s="68" t="s">
        <v>2603</v>
      </c>
      <c r="AB384" s="68" t="s">
        <v>3905</v>
      </c>
      <c r="AC384" s="68" t="s">
        <v>140</v>
      </c>
      <c r="AD384" s="68" t="s">
        <v>54</v>
      </c>
      <c r="AE384" s="68" t="s">
        <v>176</v>
      </c>
      <c r="AF384" s="72">
        <v>1</v>
      </c>
      <c r="AG384" s="68">
        <v>3</v>
      </c>
      <c r="AH384" s="68" t="s">
        <v>54</v>
      </c>
      <c r="AI384" s="68" t="s">
        <v>56</v>
      </c>
      <c r="AJ384" s="68" t="s">
        <v>54</v>
      </c>
      <c r="AK384" s="68" t="str" cm="1">
        <f t="array" ref="AK3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4" s="69" t="s">
        <v>58</v>
      </c>
      <c r="AM384" s="69"/>
    </row>
    <row r="385" spans="1:39" x14ac:dyDescent="0.3">
      <c r="A385" s="68">
        <v>466</v>
      </c>
      <c r="B385" s="68" t="s">
        <v>2748</v>
      </c>
      <c r="C385" s="69">
        <v>23218</v>
      </c>
      <c r="D385" s="68" t="s">
        <v>40</v>
      </c>
      <c r="E385" s="71">
        <v>30112022466</v>
      </c>
      <c r="F385" s="68">
        <v>2695353</v>
      </c>
      <c r="G385" s="68"/>
      <c r="H385" s="68"/>
      <c r="I385" s="68" t="s">
        <v>2749</v>
      </c>
      <c r="J385" s="68" t="s">
        <v>2750</v>
      </c>
      <c r="K385" s="105" t="s">
        <v>2751</v>
      </c>
      <c r="L385" s="68" t="s">
        <v>2752</v>
      </c>
      <c r="M385" s="68" t="s">
        <v>760</v>
      </c>
      <c r="N385" s="71">
        <v>5513974099590</v>
      </c>
      <c r="O385" s="71" t="s">
        <v>106</v>
      </c>
      <c r="P385" s="71"/>
      <c r="Q385" s="68" t="s">
        <v>66</v>
      </c>
      <c r="R385" s="68" t="str" cm="1">
        <f t="array" ref="R385">_xlfn.IFS(BaseClientes[[#This Row],[tipoDeCliente]]="ADVISOR","ADVISOR",BaseClientes[[#This Row],[tipoDeCliente]]="FAMILIA","RETENCAO",BaseClientes[[#This Row],[tipoDeCliente]]="RETENCAO","RETENCAO",BaseClientes[[#This Row],[tipoDeCliente]]="NORMAL","CONSULTORIA",BaseClientes[[#This Row],[tipoDeCliente]]="HIBRIDO","CONSULTORIA")</f>
        <v>RETENCAO</v>
      </c>
      <c r="S385" s="68" t="s">
        <v>767</v>
      </c>
      <c r="T385" s="68" t="s">
        <v>185</v>
      </c>
      <c r="U385" s="68" t="s">
        <v>2753</v>
      </c>
      <c r="V385" s="71">
        <v>5513974099590</v>
      </c>
      <c r="W385" s="69">
        <v>44895</v>
      </c>
      <c r="X385" s="69">
        <v>44895</v>
      </c>
      <c r="Y385" s="68" t="s">
        <v>766</v>
      </c>
      <c r="Z385" s="68" t="s">
        <v>2752</v>
      </c>
      <c r="AA385" s="68" t="s">
        <v>2748</v>
      </c>
      <c r="AB385" s="68" t="s">
        <v>3899</v>
      </c>
      <c r="AC385" s="68" t="s">
        <v>140</v>
      </c>
      <c r="AD385" s="68" t="s">
        <v>54</v>
      </c>
      <c r="AE385" s="68" t="s">
        <v>176</v>
      </c>
      <c r="AF385" s="72">
        <v>1</v>
      </c>
      <c r="AG385" s="68">
        <v>1</v>
      </c>
      <c r="AH385" s="68" t="s">
        <v>54</v>
      </c>
      <c r="AI385" s="68" t="s">
        <v>56</v>
      </c>
      <c r="AJ385" s="68" t="s">
        <v>54</v>
      </c>
      <c r="AK385" s="68" t="str" cm="1">
        <f t="array" ref="AK3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5" s="69" t="s">
        <v>58</v>
      </c>
      <c r="AM385" s="69"/>
    </row>
    <row r="386" spans="1:39" hidden="1" x14ac:dyDescent="0.3">
      <c r="A386" s="68">
        <v>483</v>
      </c>
      <c r="B386" s="68" t="s">
        <v>2835</v>
      </c>
      <c r="C386" s="69">
        <v>27715</v>
      </c>
      <c r="D386" s="68" t="s">
        <v>40</v>
      </c>
      <c r="E386" s="71">
        <v>3122022483</v>
      </c>
      <c r="F386" s="68">
        <v>2752006</v>
      </c>
      <c r="G386" s="68"/>
      <c r="H386" s="68"/>
      <c r="I386" s="68" t="s">
        <v>2836</v>
      </c>
      <c r="J386" s="68" t="s">
        <v>2837</v>
      </c>
      <c r="K386" s="70" t="s">
        <v>2838</v>
      </c>
      <c r="L386" s="68" t="s">
        <v>2839</v>
      </c>
      <c r="M386" s="68" t="s">
        <v>2835</v>
      </c>
      <c r="N386" s="71">
        <v>5521990045055</v>
      </c>
      <c r="O386" s="71" t="s">
        <v>65</v>
      </c>
      <c r="P386" s="71" t="s">
        <v>65</v>
      </c>
      <c r="Q386" s="68" t="s">
        <v>304</v>
      </c>
      <c r="R386" s="68" t="str" cm="1">
        <f t="array" ref="R386">_xlfn.IFS(BaseClientes[[#This Row],[tipoDeCliente]]="ADVISOR","ADVISOR",BaseClientes[[#This Row],[tipoDeCliente]]="FAMILIA","RETENCAO",BaseClientes[[#This Row],[tipoDeCliente]]="RETENCAO","RETENCAO",BaseClientes[[#This Row],[tipoDeCliente]]="NORMAL","CONSULTORIA",BaseClientes[[#This Row],[tipoDeCliente]]="HIBRIDO","CONSULTORIA")</f>
        <v>CONSULTORIA</v>
      </c>
      <c r="S386" s="68" t="s">
        <v>470</v>
      </c>
      <c r="T386" s="68" t="s">
        <v>434</v>
      </c>
      <c r="U386" s="68" t="s">
        <v>2840</v>
      </c>
      <c r="V386" s="71">
        <v>5521990045055</v>
      </c>
      <c r="W386" s="69">
        <v>44898</v>
      </c>
      <c r="X386" s="69">
        <v>44898</v>
      </c>
      <c r="Y386" s="68" t="s">
        <v>2839</v>
      </c>
      <c r="Z386" s="68" t="s">
        <v>2839</v>
      </c>
      <c r="AA386" s="68" t="s">
        <v>2835</v>
      </c>
      <c r="AB386" s="68" t="s">
        <v>3894</v>
      </c>
      <c r="AC386" s="68" t="s">
        <v>140</v>
      </c>
      <c r="AD386" s="68" t="s">
        <v>1830</v>
      </c>
      <c r="AE386" s="68" t="s">
        <v>68</v>
      </c>
      <c r="AF386" s="72">
        <v>0</v>
      </c>
      <c r="AG386" s="68"/>
      <c r="AH386" s="68" t="s">
        <v>54</v>
      </c>
      <c r="AI386" s="68" t="s">
        <v>56</v>
      </c>
      <c r="AJ386" s="68" t="s">
        <v>54</v>
      </c>
      <c r="AK386" s="68" t="str" cm="1">
        <f t="array" ref="AK3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6" s="69" t="s">
        <v>69</v>
      </c>
      <c r="AM386" s="69">
        <v>45191</v>
      </c>
    </row>
    <row r="387" spans="1:39" x14ac:dyDescent="0.3">
      <c r="A387" s="68">
        <v>473</v>
      </c>
      <c r="B387" s="68" t="s">
        <v>2787</v>
      </c>
      <c r="C387" s="69">
        <v>31040</v>
      </c>
      <c r="D387" s="68" t="s">
        <v>72</v>
      </c>
      <c r="E387" s="71">
        <v>7122022473</v>
      </c>
      <c r="F387" s="68">
        <v>7782612</v>
      </c>
      <c r="G387" s="68">
        <v>2742201</v>
      </c>
      <c r="H387" s="68"/>
      <c r="I387" s="68" t="s">
        <v>2788</v>
      </c>
      <c r="J387" s="68" t="s">
        <v>2789</v>
      </c>
      <c r="K387" s="105" t="s">
        <v>2790</v>
      </c>
      <c r="L387" s="68" t="s">
        <v>2791</v>
      </c>
      <c r="M387" s="68" t="s">
        <v>2787</v>
      </c>
      <c r="N387" s="71">
        <v>5511943445661</v>
      </c>
      <c r="O387" s="71" t="s">
        <v>65</v>
      </c>
      <c r="P387" s="71"/>
      <c r="Q387" s="68" t="s">
        <v>1749</v>
      </c>
      <c r="R387" s="68" t="str" cm="1">
        <f t="array" ref="R387">_xlfn.IFS(BaseClientes[[#This Row],[tipoDeCliente]]="ADVISOR","ADVISOR",BaseClientes[[#This Row],[tipoDeCliente]]="FAMILIA","RETENCAO",BaseClientes[[#This Row],[tipoDeCliente]]="RETENCAO","RETENCAO",BaseClientes[[#This Row],[tipoDeCliente]]="NORMAL","CONSULTORIA",BaseClientes[[#This Row],[tipoDeCliente]]="HIBRIDO","CONSULTORIA")</f>
        <v>RETENCAO</v>
      </c>
      <c r="S387" s="68" t="s">
        <v>2799</v>
      </c>
      <c r="T387" s="68" t="s">
        <v>185</v>
      </c>
      <c r="U387" s="68" t="s">
        <v>2792</v>
      </c>
      <c r="V387" s="71">
        <v>5511943445661</v>
      </c>
      <c r="W387" s="69">
        <v>44902</v>
      </c>
      <c r="X387" s="69">
        <v>44902</v>
      </c>
      <c r="Y387" s="68" t="s">
        <v>2791</v>
      </c>
      <c r="Z387" s="68" t="s">
        <v>2791</v>
      </c>
      <c r="AA387" s="68" t="s">
        <v>2787</v>
      </c>
      <c r="AB387" s="68" t="s">
        <v>4094</v>
      </c>
      <c r="AC387" s="68" t="s">
        <v>53</v>
      </c>
      <c r="AD387" s="68" t="s">
        <v>54</v>
      </c>
      <c r="AE387" s="68" t="s">
        <v>176</v>
      </c>
      <c r="AF387" s="72">
        <v>1</v>
      </c>
      <c r="AG387" s="68">
        <v>2</v>
      </c>
      <c r="AH387" s="68" t="s">
        <v>54</v>
      </c>
      <c r="AI387" s="68" t="s">
        <v>56</v>
      </c>
      <c r="AJ387" s="68" t="s">
        <v>54</v>
      </c>
      <c r="AK387" s="68" t="str" cm="1">
        <f t="array" ref="AK3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7" s="69" t="s">
        <v>58</v>
      </c>
      <c r="AM387" s="69"/>
    </row>
    <row r="388" spans="1:39" x14ac:dyDescent="0.3">
      <c r="A388" s="68">
        <v>474</v>
      </c>
      <c r="B388" s="68" t="s">
        <v>2794</v>
      </c>
      <c r="C388" s="69">
        <v>32129</v>
      </c>
      <c r="D388" s="68" t="s">
        <v>40</v>
      </c>
      <c r="E388" s="71">
        <v>7122022474</v>
      </c>
      <c r="F388" s="68">
        <v>421328</v>
      </c>
      <c r="G388" s="68"/>
      <c r="H388" s="68" t="s">
        <v>4359</v>
      </c>
      <c r="I388" s="68" t="s">
        <v>2795</v>
      </c>
      <c r="J388" s="68" t="s">
        <v>2796</v>
      </c>
      <c r="K388" s="105" t="s">
        <v>4361</v>
      </c>
      <c r="L388" s="68" t="s">
        <v>2798</v>
      </c>
      <c r="M388" s="68" t="s">
        <v>2794</v>
      </c>
      <c r="N388" s="71">
        <v>5511988980808</v>
      </c>
      <c r="O388" s="71" t="s">
        <v>106</v>
      </c>
      <c r="P388" s="71"/>
      <c r="Q388" s="68" t="s">
        <v>66</v>
      </c>
      <c r="R388" s="68" t="str" cm="1">
        <f t="array" ref="R388">_xlfn.IFS(BaseClientes[[#This Row],[tipoDeCliente]]="ADVISOR","ADVISOR",BaseClientes[[#This Row],[tipoDeCliente]]="FAMILIA","RETENCAO",BaseClientes[[#This Row],[tipoDeCliente]]="RETENCAO","RETENCAO",BaseClientes[[#This Row],[tipoDeCliente]]="NORMAL","CONSULTORIA",BaseClientes[[#This Row],[tipoDeCliente]]="HIBRIDO","CONSULTORIA")</f>
        <v>CONSULTORIA</v>
      </c>
      <c r="S388" s="68" t="s">
        <v>2799</v>
      </c>
      <c r="T388" s="68" t="s">
        <v>185</v>
      </c>
      <c r="U388" s="68" t="s">
        <v>2792</v>
      </c>
      <c r="V388" s="71">
        <v>5511988980808</v>
      </c>
      <c r="W388" s="69">
        <v>44902</v>
      </c>
      <c r="X388" s="69">
        <v>44902</v>
      </c>
      <c r="Y388" s="68" t="s">
        <v>2798</v>
      </c>
      <c r="Z388" s="68" t="s">
        <v>2798</v>
      </c>
      <c r="AA388" s="68" t="s">
        <v>2794</v>
      </c>
      <c r="AB388" s="68" t="s">
        <v>584</v>
      </c>
      <c r="AC388" s="68" t="s">
        <v>2015</v>
      </c>
      <c r="AD388" s="68" t="s">
        <v>54</v>
      </c>
      <c r="AE388" s="68" t="s">
        <v>176</v>
      </c>
      <c r="AF388" s="72">
        <v>1</v>
      </c>
      <c r="AG388" s="68">
        <v>2</v>
      </c>
      <c r="AH388" s="68" t="s">
        <v>54</v>
      </c>
      <c r="AI388" s="68" t="s">
        <v>56</v>
      </c>
      <c r="AJ388" s="68" t="s">
        <v>54</v>
      </c>
      <c r="AK388" s="68" t="str" cm="1">
        <f t="array" ref="AK3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8" s="69" t="s">
        <v>58</v>
      </c>
      <c r="AM388" s="69"/>
    </row>
    <row r="389" spans="1:39" x14ac:dyDescent="0.3">
      <c r="A389" s="68">
        <v>467</v>
      </c>
      <c r="B389" s="68" t="s">
        <v>2754</v>
      </c>
      <c r="C389" s="69">
        <v>30341</v>
      </c>
      <c r="D389" s="68" t="s">
        <v>40</v>
      </c>
      <c r="E389" s="71">
        <v>8122022467</v>
      </c>
      <c r="F389" s="68">
        <v>9340499</v>
      </c>
      <c r="G389" s="68"/>
      <c r="H389" s="68"/>
      <c r="I389" s="68"/>
      <c r="J389" s="68" t="s">
        <v>2755</v>
      </c>
      <c r="K389" s="70" t="s">
        <v>2756</v>
      </c>
      <c r="L389" s="68" t="s">
        <v>2757</v>
      </c>
      <c r="M389" s="68" t="s">
        <v>2754</v>
      </c>
      <c r="N389" s="71">
        <v>5581999087345</v>
      </c>
      <c r="O389" s="71" t="s">
        <v>65</v>
      </c>
      <c r="P389" s="71"/>
      <c r="Q389" s="68" t="s">
        <v>1073</v>
      </c>
      <c r="R389" s="68" t="str" cm="1">
        <f t="array" ref="R389">_xlfn.IFS(BaseClientes[[#This Row],[tipoDeCliente]]="ADVISOR","ADVISOR",BaseClientes[[#This Row],[tipoDeCliente]]="FAMILIA","RETENCAO",BaseClientes[[#This Row],[tipoDeCliente]]="RETENCAO","RETENCAO",BaseClientes[[#This Row],[tipoDeCliente]]="NORMAL","CONSULTORIA",BaseClientes[[#This Row],[tipoDeCliente]]="HIBRIDO","CONSULTORIA")</f>
        <v>RETENCAO</v>
      </c>
      <c r="S389" s="68" t="s">
        <v>49</v>
      </c>
      <c r="T389" s="68" t="s">
        <v>50</v>
      </c>
      <c r="U389" s="68" t="s">
        <v>265</v>
      </c>
      <c r="V389" s="71">
        <v>5581999087345</v>
      </c>
      <c r="W389" s="69">
        <v>44903</v>
      </c>
      <c r="X389" s="69">
        <v>44903</v>
      </c>
      <c r="Y389" s="68" t="s">
        <v>2757</v>
      </c>
      <c r="Z389" s="68" t="s">
        <v>2757</v>
      </c>
      <c r="AA389" s="68" t="s">
        <v>2754</v>
      </c>
      <c r="AB389" s="68" t="s">
        <v>3893</v>
      </c>
      <c r="AC389" s="68"/>
      <c r="AD389" s="68"/>
      <c r="AE389" s="68" t="s">
        <v>68</v>
      </c>
      <c r="AF389" s="72">
        <v>0</v>
      </c>
      <c r="AG389" s="68"/>
      <c r="AH389" s="68" t="s">
        <v>56</v>
      </c>
      <c r="AI389" s="68" t="s">
        <v>56</v>
      </c>
      <c r="AJ389" s="68" t="s">
        <v>56</v>
      </c>
      <c r="AK389" s="68" t="str" cm="1">
        <f t="array" ref="AK3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89" s="69" t="s">
        <v>58</v>
      </c>
      <c r="AM389" s="69"/>
    </row>
    <row r="390" spans="1:39" x14ac:dyDescent="0.3">
      <c r="A390" s="68">
        <v>470</v>
      </c>
      <c r="B390" s="68" t="s">
        <v>2769</v>
      </c>
      <c r="C390" s="69">
        <v>35681</v>
      </c>
      <c r="D390" s="68" t="s">
        <v>40</v>
      </c>
      <c r="E390" s="71">
        <v>8122022470</v>
      </c>
      <c r="F390" s="68">
        <v>2804318</v>
      </c>
      <c r="G390" s="68"/>
      <c r="H390" s="68"/>
      <c r="I390" s="68"/>
      <c r="J390" s="68" t="s">
        <v>2770</v>
      </c>
      <c r="K390" s="70" t="s">
        <v>2771</v>
      </c>
      <c r="L390" s="68" t="s">
        <v>2772</v>
      </c>
      <c r="M390" s="68" t="s">
        <v>2769</v>
      </c>
      <c r="N390" s="71">
        <v>5581999888849</v>
      </c>
      <c r="O390" s="71" t="s">
        <v>65</v>
      </c>
      <c r="P390" s="71"/>
      <c r="Q390" s="68" t="s">
        <v>316</v>
      </c>
      <c r="R390" s="68" t="str" cm="1">
        <f t="array" ref="R390">_xlfn.IFS(BaseClientes[[#This Row],[tipoDeCliente]]="ADVISOR","ADVISOR",BaseClientes[[#This Row],[tipoDeCliente]]="FAMILIA","RETENCAO",BaseClientes[[#This Row],[tipoDeCliente]]="RETENCAO","RETENCAO",BaseClientes[[#This Row],[tipoDeCliente]]="NORMAL","CONSULTORIA",BaseClientes[[#This Row],[tipoDeCliente]]="HIBRIDO","CONSULTORIA")</f>
        <v>ADVISOR</v>
      </c>
      <c r="S390" s="68" t="s">
        <v>49</v>
      </c>
      <c r="T390" s="68" t="s">
        <v>50</v>
      </c>
      <c r="U390" s="68" t="s">
        <v>2773</v>
      </c>
      <c r="V390" s="71">
        <v>5581999888849</v>
      </c>
      <c r="W390" s="69">
        <v>44903</v>
      </c>
      <c r="X390" s="69">
        <v>44903</v>
      </c>
      <c r="Y390" s="68" t="s">
        <v>2772</v>
      </c>
      <c r="Z390" s="68" t="s">
        <v>2772</v>
      </c>
      <c r="AA390" s="68" t="s">
        <v>2769</v>
      </c>
      <c r="AB390" s="68" t="s">
        <v>4365</v>
      </c>
      <c r="AC390" s="68"/>
      <c r="AD390" s="68"/>
      <c r="AE390" s="68" t="s">
        <v>68</v>
      </c>
      <c r="AF390" s="72">
        <v>1</v>
      </c>
      <c r="AG390" s="68"/>
      <c r="AH390" s="68" t="s">
        <v>56</v>
      </c>
      <c r="AI390" s="68" t="s">
        <v>56</v>
      </c>
      <c r="AJ390" s="68" t="s">
        <v>56</v>
      </c>
      <c r="AK390" s="68" t="str" cm="1">
        <f t="array" ref="AK3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0" s="69" t="s">
        <v>58</v>
      </c>
      <c r="AM390" s="69" t="s">
        <v>8067</v>
      </c>
    </row>
    <row r="391" spans="1:39" hidden="1" x14ac:dyDescent="0.3">
      <c r="A391" s="68">
        <v>475</v>
      </c>
      <c r="B391" s="68" t="s">
        <v>3466</v>
      </c>
      <c r="C391" s="69">
        <v>31176</v>
      </c>
      <c r="D391" s="68" t="s">
        <v>40</v>
      </c>
      <c r="E391" s="71">
        <v>19122022475</v>
      </c>
      <c r="F391" s="68">
        <v>6000641</v>
      </c>
      <c r="G391" s="68"/>
      <c r="H391" s="68"/>
      <c r="I391" s="68"/>
      <c r="J391" s="68" t="s">
        <v>2801</v>
      </c>
      <c r="K391" s="70" t="s">
        <v>2802</v>
      </c>
      <c r="L391" s="68" t="s">
        <v>2803</v>
      </c>
      <c r="M391" s="68" t="s">
        <v>2800</v>
      </c>
      <c r="N391" s="71">
        <v>5583988269812</v>
      </c>
      <c r="O391" s="71" t="s">
        <v>106</v>
      </c>
      <c r="P391" s="71"/>
      <c r="Q391" s="68" t="s">
        <v>2104</v>
      </c>
      <c r="R391" s="68" t="str" cm="1">
        <f t="array" ref="R391">_xlfn.IFS(BaseClientes[[#This Row],[tipoDeCliente]]="ADVISOR","ADVISOR",BaseClientes[[#This Row],[tipoDeCliente]]="FAMILIA","RETENCAO",BaseClientes[[#This Row],[tipoDeCliente]]="RETENCAO","RETENCAO",BaseClientes[[#This Row],[tipoDeCliente]]="NORMAL","CONSULTORIA",BaseClientes[[#This Row],[tipoDeCliente]]="HIBRIDO","CONSULTORIA")</f>
        <v>CONSULTORIA</v>
      </c>
      <c r="S391" s="68" t="s">
        <v>2478</v>
      </c>
      <c r="T391" s="68" t="s">
        <v>196</v>
      </c>
      <c r="U391" s="68" t="s">
        <v>2804</v>
      </c>
      <c r="V391" s="71">
        <v>5583988269812</v>
      </c>
      <c r="W391" s="69">
        <v>44914</v>
      </c>
      <c r="X391" s="69">
        <v>44914</v>
      </c>
      <c r="Y391" s="68" t="s">
        <v>2803</v>
      </c>
      <c r="Z391" s="68" t="s">
        <v>2803</v>
      </c>
      <c r="AA391" s="68" t="s">
        <v>2800</v>
      </c>
      <c r="AB391" s="68" t="s">
        <v>3912</v>
      </c>
      <c r="AC391" s="68" t="s">
        <v>2678</v>
      </c>
      <c r="AD391" s="68" t="s">
        <v>56</v>
      </c>
      <c r="AE391" s="68" t="s">
        <v>2104</v>
      </c>
      <c r="AF391" s="72">
        <v>1</v>
      </c>
      <c r="AG391" s="68"/>
      <c r="AH391" s="68" t="s">
        <v>56</v>
      </c>
      <c r="AI391" s="68" t="s">
        <v>56</v>
      </c>
      <c r="AJ391" s="68" t="s">
        <v>56</v>
      </c>
      <c r="AK391" s="68" t="str" cm="1">
        <f t="array" ref="AK3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1" s="69" t="s">
        <v>69</v>
      </c>
      <c r="AM391" s="69">
        <v>45155</v>
      </c>
    </row>
    <row r="392" spans="1:39" hidden="1" x14ac:dyDescent="0.3">
      <c r="A392" s="68">
        <v>476</v>
      </c>
      <c r="B392" s="68" t="s">
        <v>3467</v>
      </c>
      <c r="C392" s="69">
        <v>31070</v>
      </c>
      <c r="D392" s="68" t="s">
        <v>40</v>
      </c>
      <c r="E392" s="71">
        <v>19122022476</v>
      </c>
      <c r="F392" s="68">
        <v>214558</v>
      </c>
      <c r="G392" s="68"/>
      <c r="H392" s="68"/>
      <c r="I392" s="68"/>
      <c r="J392" s="68" t="s">
        <v>2806</v>
      </c>
      <c r="K392" s="70" t="s">
        <v>2807</v>
      </c>
      <c r="L392" s="68" t="s">
        <v>4367</v>
      </c>
      <c r="M392" s="68" t="s">
        <v>2805</v>
      </c>
      <c r="N392" s="71">
        <v>5531991317886</v>
      </c>
      <c r="O392" s="71" t="s">
        <v>65</v>
      </c>
      <c r="P392" s="71"/>
      <c r="Q392" s="68" t="s">
        <v>2104</v>
      </c>
      <c r="R392" s="68" t="str" cm="1">
        <f t="array" ref="R392">_xlfn.IFS(BaseClientes[[#This Row],[tipoDeCliente]]="ADVISOR","ADVISOR",BaseClientes[[#This Row],[tipoDeCliente]]="FAMILIA","RETENCAO",BaseClientes[[#This Row],[tipoDeCliente]]="RETENCAO","RETENCAO",BaseClientes[[#This Row],[tipoDeCliente]]="NORMAL","CONSULTORIA",BaseClientes[[#This Row],[tipoDeCliente]]="HIBRIDO","CONSULTORIA")</f>
        <v>CONSULTORIA</v>
      </c>
      <c r="S392" s="68" t="s">
        <v>895</v>
      </c>
      <c r="T392" s="68" t="s">
        <v>896</v>
      </c>
      <c r="U392" s="68" t="s">
        <v>2809</v>
      </c>
      <c r="V392" s="71">
        <v>5531991317886</v>
      </c>
      <c r="W392" s="69">
        <v>44914</v>
      </c>
      <c r="X392" s="69">
        <v>44914</v>
      </c>
      <c r="Y392" s="68" t="s">
        <v>4367</v>
      </c>
      <c r="Z392" s="68" t="s">
        <v>4367</v>
      </c>
      <c r="AA392" s="68" t="s">
        <v>2805</v>
      </c>
      <c r="AB392" s="68" t="s">
        <v>3902</v>
      </c>
      <c r="AC392" s="68" t="s">
        <v>2015</v>
      </c>
      <c r="AD392" s="68" t="s">
        <v>54</v>
      </c>
      <c r="AE392" s="68" t="s">
        <v>2104</v>
      </c>
      <c r="AF392" s="72">
        <v>1</v>
      </c>
      <c r="AG392" s="68"/>
      <c r="AH392" s="68" t="s">
        <v>56</v>
      </c>
      <c r="AI392" s="68" t="s">
        <v>56</v>
      </c>
      <c r="AJ392" s="68" t="s">
        <v>56</v>
      </c>
      <c r="AK392" s="68" t="str" cm="1">
        <f t="array" ref="AK3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2" s="69" t="s">
        <v>69</v>
      </c>
      <c r="AM392" s="69">
        <v>45152</v>
      </c>
    </row>
    <row r="393" spans="1:39" hidden="1" x14ac:dyDescent="0.3">
      <c r="A393" s="68">
        <v>515</v>
      </c>
      <c r="B393" s="68" t="s">
        <v>3470</v>
      </c>
      <c r="C393" s="69">
        <v>31482</v>
      </c>
      <c r="D393" s="68" t="s">
        <v>72</v>
      </c>
      <c r="E393" s="71">
        <v>19122022515</v>
      </c>
      <c r="F393" s="68">
        <v>2774198</v>
      </c>
      <c r="G393" s="68"/>
      <c r="H393" s="68"/>
      <c r="I393" s="68"/>
      <c r="J393" s="68" t="s">
        <v>3018</v>
      </c>
      <c r="K393" s="70" t="s">
        <v>3019</v>
      </c>
      <c r="L393" s="68" t="s">
        <v>3020</v>
      </c>
      <c r="M393" s="68" t="s">
        <v>2800</v>
      </c>
      <c r="N393" s="71">
        <v>5583988269812</v>
      </c>
      <c r="O393" s="71" t="s">
        <v>106</v>
      </c>
      <c r="P393" s="71"/>
      <c r="Q393" s="68" t="s">
        <v>2104</v>
      </c>
      <c r="R393" s="68" t="str" cm="1">
        <f t="array" ref="R393">_xlfn.IFS(BaseClientes[[#This Row],[tipoDeCliente]]="ADVISOR","ADVISOR",BaseClientes[[#This Row],[tipoDeCliente]]="FAMILIA","RETENCAO",BaseClientes[[#This Row],[tipoDeCliente]]="RETENCAO","RETENCAO",BaseClientes[[#This Row],[tipoDeCliente]]="NORMAL","CONSULTORIA",BaseClientes[[#This Row],[tipoDeCliente]]="HIBRIDO","CONSULTORIA")</f>
        <v>RETENCAO</v>
      </c>
      <c r="S393" s="68" t="s">
        <v>2478</v>
      </c>
      <c r="T393" s="68" t="s">
        <v>196</v>
      </c>
      <c r="U393" s="68" t="s">
        <v>2804</v>
      </c>
      <c r="V393" s="71">
        <v>5583988269812</v>
      </c>
      <c r="W393" s="69">
        <v>44914</v>
      </c>
      <c r="X393" s="69">
        <v>44914</v>
      </c>
      <c r="Y393" s="68" t="s">
        <v>2803</v>
      </c>
      <c r="Z393" s="68" t="s">
        <v>3020</v>
      </c>
      <c r="AA393" s="68" t="s">
        <v>3017</v>
      </c>
      <c r="AB393" s="68" t="s">
        <v>3912</v>
      </c>
      <c r="AC393" s="68" t="s">
        <v>2015</v>
      </c>
      <c r="AD393" s="68" t="s">
        <v>54</v>
      </c>
      <c r="AE393" s="68" t="s">
        <v>2104</v>
      </c>
      <c r="AF393" s="72">
        <v>1</v>
      </c>
      <c r="AG393" s="68"/>
      <c r="AH393" s="68" t="s">
        <v>56</v>
      </c>
      <c r="AI393" s="68" t="s">
        <v>56</v>
      </c>
      <c r="AJ393" s="68" t="s">
        <v>56</v>
      </c>
      <c r="AK393" s="68" t="str" cm="1">
        <f t="array" ref="AK3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3" s="69" t="s">
        <v>69</v>
      </c>
      <c r="AM393" s="69">
        <v>45155</v>
      </c>
    </row>
    <row r="394" spans="1:39" x14ac:dyDescent="0.3">
      <c r="A394" s="68">
        <v>485</v>
      </c>
      <c r="B394" s="68" t="s">
        <v>2846</v>
      </c>
      <c r="C394" s="69">
        <v>31084</v>
      </c>
      <c r="D394" s="68" t="s">
        <v>40</v>
      </c>
      <c r="E394" s="71">
        <v>21122022485</v>
      </c>
      <c r="F394" s="68">
        <v>9650714</v>
      </c>
      <c r="G394" s="68"/>
      <c r="H394" s="68"/>
      <c r="I394" s="68" t="s">
        <v>2847</v>
      </c>
      <c r="J394" s="68" t="s">
        <v>2848</v>
      </c>
      <c r="K394" s="105" t="s">
        <v>2849</v>
      </c>
      <c r="L394" s="68" t="s">
        <v>2850</v>
      </c>
      <c r="M394" s="68" t="s">
        <v>2846</v>
      </c>
      <c r="N394" s="71">
        <v>5581981931985</v>
      </c>
      <c r="O394" s="71" t="s">
        <v>65</v>
      </c>
      <c r="P394" s="71"/>
      <c r="Q394" s="68" t="s">
        <v>66</v>
      </c>
      <c r="R394" s="68" t="str" cm="1">
        <f t="array" ref="R394">_xlfn.IFS(BaseClientes[[#This Row],[tipoDeCliente]]="ADVISOR","ADVISOR",BaseClientes[[#This Row],[tipoDeCliente]]="FAMILIA","RETENCAO",BaseClientes[[#This Row],[tipoDeCliente]]="RETENCAO","RETENCAO",BaseClientes[[#This Row],[tipoDeCliente]]="NORMAL","CONSULTORIA",BaseClientes[[#This Row],[tipoDeCliente]]="HIBRIDO","CONSULTORIA")</f>
        <v>RETENCAO</v>
      </c>
      <c r="S394" s="68" t="s">
        <v>49</v>
      </c>
      <c r="T394" s="68" t="s">
        <v>50</v>
      </c>
      <c r="U394" s="68" t="s">
        <v>2157</v>
      </c>
      <c r="V394" s="71">
        <v>5581981931985</v>
      </c>
      <c r="W394" s="69">
        <v>44916</v>
      </c>
      <c r="X394" s="69">
        <v>44916</v>
      </c>
      <c r="Y394" s="68" t="s">
        <v>2850</v>
      </c>
      <c r="Z394" s="68" t="s">
        <v>2850</v>
      </c>
      <c r="AA394" s="68" t="s">
        <v>2846</v>
      </c>
      <c r="AB394" s="68" t="s">
        <v>3894</v>
      </c>
      <c r="AC394" s="68" t="s">
        <v>53</v>
      </c>
      <c r="AD394" s="68" t="s">
        <v>54</v>
      </c>
      <c r="AE394" s="68" t="s">
        <v>176</v>
      </c>
      <c r="AF394" s="72">
        <v>1</v>
      </c>
      <c r="AG394" s="68">
        <v>2</v>
      </c>
      <c r="AH394" s="68" t="s">
        <v>54</v>
      </c>
      <c r="AI394" s="68" t="s">
        <v>56</v>
      </c>
      <c r="AJ394" s="68" t="s">
        <v>54</v>
      </c>
      <c r="AK394" s="68" t="str" cm="1">
        <f t="array" ref="AK3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4" s="69" t="s">
        <v>58</v>
      </c>
      <c r="AM394" s="69"/>
    </row>
    <row r="395" spans="1:39" x14ac:dyDescent="0.3">
      <c r="A395" s="68">
        <v>472</v>
      </c>
      <c r="B395" s="68" t="s">
        <v>2780</v>
      </c>
      <c r="C395" s="69">
        <v>26827</v>
      </c>
      <c r="D395" s="68" t="s">
        <v>72</v>
      </c>
      <c r="E395" s="71">
        <v>22122022472</v>
      </c>
      <c r="F395" s="68">
        <v>3448400</v>
      </c>
      <c r="G395" s="68">
        <v>8298730</v>
      </c>
      <c r="H395" s="68"/>
      <c r="I395" s="68" t="s">
        <v>2781</v>
      </c>
      <c r="J395" s="68" t="s">
        <v>2782</v>
      </c>
      <c r="K395" s="105" t="s">
        <v>2783</v>
      </c>
      <c r="L395" s="68" t="s">
        <v>2784</v>
      </c>
      <c r="M395" s="68" t="s">
        <v>2780</v>
      </c>
      <c r="N395" s="71" t="s">
        <v>2785</v>
      </c>
      <c r="O395" s="71" t="s">
        <v>65</v>
      </c>
      <c r="P395" s="71"/>
      <c r="Q395" s="68" t="s">
        <v>66</v>
      </c>
      <c r="R395" s="68" t="str" cm="1">
        <f t="array" ref="R395">_xlfn.IFS(BaseClientes[[#This Row],[tipoDeCliente]]="ADVISOR","ADVISOR",BaseClientes[[#This Row],[tipoDeCliente]]="FAMILIA","RETENCAO",BaseClientes[[#This Row],[tipoDeCliente]]="RETENCAO","RETENCAO",BaseClientes[[#This Row],[tipoDeCliente]]="NORMAL","CONSULTORIA",BaseClientes[[#This Row],[tipoDeCliente]]="HIBRIDO","CONSULTORIA")</f>
        <v>CONSULTORIA</v>
      </c>
      <c r="S395" s="68" t="s">
        <v>698</v>
      </c>
      <c r="T395" s="68" t="s">
        <v>296</v>
      </c>
      <c r="U395" s="68" t="s">
        <v>2786</v>
      </c>
      <c r="V395" s="71" t="s">
        <v>2785</v>
      </c>
      <c r="W395" s="69">
        <v>44917</v>
      </c>
      <c r="X395" s="69">
        <v>44917</v>
      </c>
      <c r="Y395" s="68" t="s">
        <v>2784</v>
      </c>
      <c r="Z395" s="68" t="s">
        <v>2784</v>
      </c>
      <c r="AA395" s="68" t="s">
        <v>2780</v>
      </c>
      <c r="AB395" s="68" t="s">
        <v>3893</v>
      </c>
      <c r="AC395" s="68" t="s">
        <v>2015</v>
      </c>
      <c r="AD395" s="68" t="s">
        <v>54</v>
      </c>
      <c r="AE395" s="68" t="s">
        <v>176</v>
      </c>
      <c r="AF395" s="72">
        <v>1</v>
      </c>
      <c r="AG395" s="68">
        <v>2</v>
      </c>
      <c r="AH395" s="68" t="s">
        <v>54</v>
      </c>
      <c r="AI395" s="68" t="s">
        <v>56</v>
      </c>
      <c r="AJ395" s="68" t="s">
        <v>54</v>
      </c>
      <c r="AK395" s="68" t="str" cm="1">
        <f t="array" ref="AK3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5" s="69" t="s">
        <v>58</v>
      </c>
      <c r="AM395" s="69"/>
    </row>
    <row r="396" spans="1:39" hidden="1" x14ac:dyDescent="0.3">
      <c r="A396" s="68">
        <v>479</v>
      </c>
      <c r="B396" s="68" t="s">
        <v>2812</v>
      </c>
      <c r="C396" s="69">
        <v>28918</v>
      </c>
      <c r="D396" s="68" t="s">
        <v>40</v>
      </c>
      <c r="E396" s="71">
        <v>23122022479</v>
      </c>
      <c r="F396" s="68">
        <v>2440964</v>
      </c>
      <c r="G396" s="68"/>
      <c r="H396" s="68"/>
      <c r="I396" s="68" t="s">
        <v>2813</v>
      </c>
      <c r="J396" s="68" t="s">
        <v>2814</v>
      </c>
      <c r="K396" s="70" t="s">
        <v>2815</v>
      </c>
      <c r="L396" s="68" t="s">
        <v>2816</v>
      </c>
      <c r="M396" s="68" t="s">
        <v>2812</v>
      </c>
      <c r="N396" s="71">
        <v>5581998725605</v>
      </c>
      <c r="O396" s="71" t="s">
        <v>65</v>
      </c>
      <c r="P396" s="71"/>
      <c r="Q396" s="68" t="s">
        <v>66</v>
      </c>
      <c r="R396" s="68" t="str" cm="1">
        <f t="array" ref="R396">_xlfn.IFS(BaseClientes[[#This Row],[tipoDeCliente]]="ADVISOR","ADVISOR",BaseClientes[[#This Row],[tipoDeCliente]]="FAMILIA","RETENCAO",BaseClientes[[#This Row],[tipoDeCliente]]="RETENCAO","RETENCAO",BaseClientes[[#This Row],[tipoDeCliente]]="NORMAL","CONSULTORIA",BaseClientes[[#This Row],[tipoDeCliente]]="HIBRIDO","CONSULTORIA")</f>
        <v>RETENCAO</v>
      </c>
      <c r="S396" s="68" t="s">
        <v>49</v>
      </c>
      <c r="T396" s="68" t="s">
        <v>50</v>
      </c>
      <c r="U396" s="68" t="s">
        <v>1602</v>
      </c>
      <c r="V396" s="71">
        <v>5581998725605</v>
      </c>
      <c r="W396" s="69">
        <v>44918</v>
      </c>
      <c r="X396" s="69">
        <v>44918</v>
      </c>
      <c r="Y396" s="68" t="s">
        <v>2816</v>
      </c>
      <c r="Z396" s="68" t="s">
        <v>2816</v>
      </c>
      <c r="AA396" s="68" t="s">
        <v>2812</v>
      </c>
      <c r="AB396" s="68" t="s">
        <v>3894</v>
      </c>
      <c r="AC396" s="68"/>
      <c r="AD396" s="68"/>
      <c r="AE396" s="68" t="s">
        <v>176</v>
      </c>
      <c r="AF396" s="72">
        <v>1</v>
      </c>
      <c r="AG396" s="68">
        <v>2</v>
      </c>
      <c r="AH396" s="68" t="s">
        <v>54</v>
      </c>
      <c r="AI396" s="68" t="s">
        <v>56</v>
      </c>
      <c r="AJ396" s="68" t="s">
        <v>54</v>
      </c>
      <c r="AK396" s="68" t="str" cm="1">
        <f t="array" ref="AK3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6" s="69" t="s">
        <v>69</v>
      </c>
      <c r="AM396" s="69">
        <v>45153</v>
      </c>
    </row>
    <row r="397" spans="1:39" x14ac:dyDescent="0.3">
      <c r="A397" s="68">
        <v>491</v>
      </c>
      <c r="B397" s="68" t="s">
        <v>2885</v>
      </c>
      <c r="C397" s="69">
        <v>34583</v>
      </c>
      <c r="D397" s="68" t="s">
        <v>40</v>
      </c>
      <c r="E397" s="71">
        <v>28122022491</v>
      </c>
      <c r="F397" s="68">
        <v>2059730</v>
      </c>
      <c r="G397" s="68"/>
      <c r="H397" s="68"/>
      <c r="I397" s="68" t="s">
        <v>2886</v>
      </c>
      <c r="J397" s="68" t="s">
        <v>2887</v>
      </c>
      <c r="K397" s="70" t="s">
        <v>2888</v>
      </c>
      <c r="L397" s="68" t="s">
        <v>2889</v>
      </c>
      <c r="M397" s="68" t="s">
        <v>2885</v>
      </c>
      <c r="N397" s="71">
        <v>5511996059850</v>
      </c>
      <c r="O397" s="71" t="s">
        <v>106</v>
      </c>
      <c r="P397" s="71"/>
      <c r="Q397" s="68" t="s">
        <v>66</v>
      </c>
      <c r="R397" s="68" t="str" cm="1">
        <f t="array" ref="R397">_xlfn.IFS(BaseClientes[[#This Row],[tipoDeCliente]]="ADVISOR","ADVISOR",BaseClientes[[#This Row],[tipoDeCliente]]="FAMILIA","RETENCAO",BaseClientes[[#This Row],[tipoDeCliente]]="RETENCAO","RETENCAO",BaseClientes[[#This Row],[tipoDeCliente]]="NORMAL","CONSULTORIA",BaseClientes[[#This Row],[tipoDeCliente]]="HIBRIDO","CONSULTORIA")</f>
        <v>CONSULTORIA</v>
      </c>
      <c r="S397" s="68" t="s">
        <v>2799</v>
      </c>
      <c r="T397" s="68" t="s">
        <v>185</v>
      </c>
      <c r="U397" s="68" t="s">
        <v>2891</v>
      </c>
      <c r="V397" s="71">
        <v>5511996059850</v>
      </c>
      <c r="W397" s="69">
        <v>44923</v>
      </c>
      <c r="X397" s="69">
        <v>44923</v>
      </c>
      <c r="Y397" s="68" t="s">
        <v>2889</v>
      </c>
      <c r="Z397" s="68" t="s">
        <v>2889</v>
      </c>
      <c r="AA397" s="68" t="s">
        <v>2885</v>
      </c>
      <c r="AB397" s="68" t="s">
        <v>4094</v>
      </c>
      <c r="AC397" s="68" t="s">
        <v>53</v>
      </c>
      <c r="AD397" s="68" t="s">
        <v>54</v>
      </c>
      <c r="AE397" s="68" t="s">
        <v>176</v>
      </c>
      <c r="AF397" s="72">
        <v>1</v>
      </c>
      <c r="AG397" s="68">
        <v>2</v>
      </c>
      <c r="AH397" s="68" t="s">
        <v>54</v>
      </c>
      <c r="AI397" s="68" t="s">
        <v>56</v>
      </c>
      <c r="AJ397" s="68" t="s">
        <v>54</v>
      </c>
      <c r="AK397" s="68" t="str" cm="1">
        <f t="array" ref="AK3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7" s="69" t="s">
        <v>58</v>
      </c>
      <c r="AM397" s="69"/>
    </row>
    <row r="398" spans="1:39" x14ac:dyDescent="0.3">
      <c r="A398" s="68">
        <v>492</v>
      </c>
      <c r="B398" s="68" t="s">
        <v>2892</v>
      </c>
      <c r="C398" s="69">
        <v>32887</v>
      </c>
      <c r="D398" s="68" t="s">
        <v>72</v>
      </c>
      <c r="E398" s="71">
        <v>28122022492</v>
      </c>
      <c r="F398" s="68">
        <v>7730153</v>
      </c>
      <c r="G398" s="68"/>
      <c r="H398" s="68"/>
      <c r="I398" s="68" t="s">
        <v>2893</v>
      </c>
      <c r="J398" s="68" t="s">
        <v>2894</v>
      </c>
      <c r="K398" s="105" t="s">
        <v>2895</v>
      </c>
      <c r="L398" s="68" t="s">
        <v>2896</v>
      </c>
      <c r="M398" s="68" t="s">
        <v>2885</v>
      </c>
      <c r="N398" s="71">
        <v>5549999076940</v>
      </c>
      <c r="O398" s="71" t="s">
        <v>65</v>
      </c>
      <c r="P398" s="71"/>
      <c r="Q398" s="68" t="s">
        <v>1749</v>
      </c>
      <c r="R398" s="68" t="str" cm="1">
        <f t="array" ref="R398">_xlfn.IFS(BaseClientes[[#This Row],[tipoDeCliente]]="ADVISOR","ADVISOR",BaseClientes[[#This Row],[tipoDeCliente]]="FAMILIA","RETENCAO",BaseClientes[[#This Row],[tipoDeCliente]]="RETENCAO","RETENCAO",BaseClientes[[#This Row],[tipoDeCliente]]="NORMAL","CONSULTORIA",BaseClientes[[#This Row],[tipoDeCliente]]="HIBRIDO","CONSULTORIA")</f>
        <v>CONSULTORIA</v>
      </c>
      <c r="S398" s="68" t="s">
        <v>2897</v>
      </c>
      <c r="T398" s="68" t="s">
        <v>2898</v>
      </c>
      <c r="U398" s="68" t="s">
        <v>2899</v>
      </c>
      <c r="V398" s="71">
        <v>5549999076940</v>
      </c>
      <c r="W398" s="69">
        <v>44923</v>
      </c>
      <c r="X398" s="69">
        <v>44923</v>
      </c>
      <c r="Y398" s="68" t="s">
        <v>2889</v>
      </c>
      <c r="Z398" s="68" t="s">
        <v>2889</v>
      </c>
      <c r="AA398" s="68" t="s">
        <v>2885</v>
      </c>
      <c r="AB398" s="68" t="s">
        <v>3893</v>
      </c>
      <c r="AC398" s="68" t="s">
        <v>53</v>
      </c>
      <c r="AD398" s="68" t="s">
        <v>54</v>
      </c>
      <c r="AE398" s="68" t="s">
        <v>176</v>
      </c>
      <c r="AF398" s="72">
        <v>1</v>
      </c>
      <c r="AG398" s="68">
        <v>2</v>
      </c>
      <c r="AH398" s="68" t="s">
        <v>54</v>
      </c>
      <c r="AI398" s="68" t="s">
        <v>56</v>
      </c>
      <c r="AJ398" s="68" t="s">
        <v>54</v>
      </c>
      <c r="AK398" s="68" t="str" cm="1">
        <f t="array" ref="AK3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8" s="69" t="s">
        <v>58</v>
      </c>
      <c r="AM398" s="69"/>
    </row>
    <row r="399" spans="1:39" hidden="1" x14ac:dyDescent="0.3">
      <c r="A399" s="68">
        <v>481</v>
      </c>
      <c r="B399" s="68" t="s">
        <v>2822</v>
      </c>
      <c r="C399" s="69">
        <v>31598</v>
      </c>
      <c r="D399" s="68" t="s">
        <v>40</v>
      </c>
      <c r="E399" s="71">
        <v>29122022481</v>
      </c>
      <c r="F399" s="68"/>
      <c r="G399" s="68">
        <v>2322949</v>
      </c>
      <c r="H399" s="68"/>
      <c r="I399" s="68"/>
      <c r="J399" s="68" t="s">
        <v>2823</v>
      </c>
      <c r="K399" s="70" t="s">
        <v>2824</v>
      </c>
      <c r="L399" s="68" t="s">
        <v>2825</v>
      </c>
      <c r="M399" s="68" t="s">
        <v>2822</v>
      </c>
      <c r="N399" s="71" t="s">
        <v>2826</v>
      </c>
      <c r="O399" s="71" t="s">
        <v>65</v>
      </c>
      <c r="P399" s="71"/>
      <c r="Q399" s="68" t="s">
        <v>2104</v>
      </c>
      <c r="R399" s="68" t="str" cm="1">
        <f t="array" ref="R399">_xlfn.IFS(BaseClientes[[#This Row],[tipoDeCliente]]="ADVISOR","ADVISOR",BaseClientes[[#This Row],[tipoDeCliente]]="FAMILIA","RETENCAO",BaseClientes[[#This Row],[tipoDeCliente]]="RETENCAO","RETENCAO",BaseClientes[[#This Row],[tipoDeCliente]]="NORMAL","CONSULTORIA",BaseClientes[[#This Row],[tipoDeCliente]]="HIBRIDO","CONSULTORIA")</f>
        <v>CONSULTORIA</v>
      </c>
      <c r="S399" s="68" t="s">
        <v>2675</v>
      </c>
      <c r="T399" s="68" t="s">
        <v>296</v>
      </c>
      <c r="U399" s="68" t="s">
        <v>2827</v>
      </c>
      <c r="V399" s="71" t="s">
        <v>2826</v>
      </c>
      <c r="W399" s="69">
        <v>44924</v>
      </c>
      <c r="X399" s="69">
        <v>44924</v>
      </c>
      <c r="Y399" s="68" t="s">
        <v>2825</v>
      </c>
      <c r="Z399" s="68" t="s">
        <v>2825</v>
      </c>
      <c r="AA399" s="68" t="s">
        <v>2822</v>
      </c>
      <c r="AB399" s="68" t="s">
        <v>3912</v>
      </c>
      <c r="AC399" s="68" t="s">
        <v>53</v>
      </c>
      <c r="AD399" s="68" t="s">
        <v>54</v>
      </c>
      <c r="AE399" s="68" t="s">
        <v>2104</v>
      </c>
      <c r="AF399" s="72">
        <v>1</v>
      </c>
      <c r="AG399" s="68"/>
      <c r="AH399" s="68" t="s">
        <v>56</v>
      </c>
      <c r="AI399" s="68" t="s">
        <v>56</v>
      </c>
      <c r="AJ399" s="68" t="s">
        <v>56</v>
      </c>
      <c r="AK399" s="68" t="str" cm="1">
        <f t="array" ref="AK3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399" s="69" t="s">
        <v>69</v>
      </c>
      <c r="AM399" s="69">
        <v>44956</v>
      </c>
    </row>
    <row r="400" spans="1:39" hidden="1" x14ac:dyDescent="0.3">
      <c r="A400" s="68">
        <v>480</v>
      </c>
      <c r="B400" s="68" t="s">
        <v>2817</v>
      </c>
      <c r="C400" s="69">
        <v>34777</v>
      </c>
      <c r="D400" s="68" t="s">
        <v>40</v>
      </c>
      <c r="E400" s="71">
        <v>3012023480</v>
      </c>
      <c r="F400" s="68">
        <v>9832938</v>
      </c>
      <c r="G400" s="68"/>
      <c r="H400" s="68"/>
      <c r="I400" s="68"/>
      <c r="J400" s="68" t="s">
        <v>2818</v>
      </c>
      <c r="K400" s="70" t="s">
        <v>2819</v>
      </c>
      <c r="L400" s="68" t="s">
        <v>2820</v>
      </c>
      <c r="M400" s="68" t="s">
        <v>2817</v>
      </c>
      <c r="N400" s="71">
        <v>5581999849882</v>
      </c>
      <c r="O400" s="71" t="s">
        <v>65</v>
      </c>
      <c r="P400" s="71"/>
      <c r="Q400" s="68" t="s">
        <v>2104</v>
      </c>
      <c r="R400" s="68" t="str" cm="1">
        <f t="array" ref="R400">_xlfn.IFS(BaseClientes[[#This Row],[tipoDeCliente]]="ADVISOR","ADVISOR",BaseClientes[[#This Row],[tipoDeCliente]]="FAMILIA","RETENCAO",BaseClientes[[#This Row],[tipoDeCliente]]="RETENCAO","RETENCAO",BaseClientes[[#This Row],[tipoDeCliente]]="NORMAL","CONSULTORIA",BaseClientes[[#This Row],[tipoDeCliente]]="HIBRIDO","CONSULTORIA")</f>
        <v>CONSULTORIA</v>
      </c>
      <c r="S400" s="68" t="s">
        <v>2407</v>
      </c>
      <c r="T400" s="68" t="s">
        <v>50</v>
      </c>
      <c r="U400" s="68" t="s">
        <v>2821</v>
      </c>
      <c r="V400" s="71">
        <v>5581999849882</v>
      </c>
      <c r="W400" s="69">
        <v>44929</v>
      </c>
      <c r="X400" s="69">
        <v>44929</v>
      </c>
      <c r="Y400" s="68" t="s">
        <v>2820</v>
      </c>
      <c r="Z400" s="68" t="s">
        <v>2820</v>
      </c>
      <c r="AA400" s="68" t="s">
        <v>2817</v>
      </c>
      <c r="AB400" s="68" t="s">
        <v>769</v>
      </c>
      <c r="AC400" s="68" t="s">
        <v>140</v>
      </c>
      <c r="AD400" s="68" t="s">
        <v>54</v>
      </c>
      <c r="AE400" s="68" t="s">
        <v>2104</v>
      </c>
      <c r="AF400" s="72">
        <v>1</v>
      </c>
      <c r="AG400" s="68"/>
      <c r="AH400" s="68" t="s">
        <v>56</v>
      </c>
      <c r="AI400" s="68" t="s">
        <v>56</v>
      </c>
      <c r="AJ400" s="68" t="s">
        <v>56</v>
      </c>
      <c r="AK400" s="68" t="str" cm="1">
        <f t="array" ref="AK4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0" s="69" t="s">
        <v>69</v>
      </c>
      <c r="AM400" s="69">
        <v>45169</v>
      </c>
    </row>
    <row r="401" spans="1:39" hidden="1" x14ac:dyDescent="0.3">
      <c r="A401" s="68">
        <v>482</v>
      </c>
      <c r="B401" s="68" t="s">
        <v>2828</v>
      </c>
      <c r="C401" s="69">
        <v>24517</v>
      </c>
      <c r="D401" s="68" t="s">
        <v>72</v>
      </c>
      <c r="E401" s="71">
        <v>3012023482</v>
      </c>
      <c r="F401" s="68">
        <v>2720729</v>
      </c>
      <c r="G401" s="68"/>
      <c r="H401" s="68"/>
      <c r="I401" s="68"/>
      <c r="J401" s="68" t="s">
        <v>2829</v>
      </c>
      <c r="K401" s="70" t="s">
        <v>2830</v>
      </c>
      <c r="L401" s="68" t="s">
        <v>4374</v>
      </c>
      <c r="M401" s="68" t="s">
        <v>2828</v>
      </c>
      <c r="N401" s="71" t="s">
        <v>2832</v>
      </c>
      <c r="O401" s="71" t="s">
        <v>65</v>
      </c>
      <c r="P401" s="71" t="s">
        <v>65</v>
      </c>
      <c r="Q401" s="68" t="s">
        <v>2104</v>
      </c>
      <c r="R401" s="68" t="str" cm="1">
        <f t="array" ref="R401">_xlfn.IFS(BaseClientes[[#This Row],[tipoDeCliente]]="ADVISOR","ADVISOR",BaseClientes[[#This Row],[tipoDeCliente]]="FAMILIA","RETENCAO",BaseClientes[[#This Row],[tipoDeCliente]]="RETENCAO","RETENCAO",BaseClientes[[#This Row],[tipoDeCliente]]="NORMAL","CONSULTORIA",BaseClientes[[#This Row],[tipoDeCliente]]="HIBRIDO","CONSULTORIA")</f>
        <v>ADVISOR</v>
      </c>
      <c r="S401" s="68" t="s">
        <v>2407</v>
      </c>
      <c r="T401" s="68" t="s">
        <v>296</v>
      </c>
      <c r="U401" s="68" t="s">
        <v>2833</v>
      </c>
      <c r="V401" s="71" t="s">
        <v>2832</v>
      </c>
      <c r="W401" s="69">
        <v>44929</v>
      </c>
      <c r="X401" s="69">
        <v>44929</v>
      </c>
      <c r="Y401" s="68" t="s">
        <v>4374</v>
      </c>
      <c r="Z401" s="68" t="s">
        <v>4374</v>
      </c>
      <c r="AA401" s="68" t="s">
        <v>2834</v>
      </c>
      <c r="AB401" s="68" t="s">
        <v>3899</v>
      </c>
      <c r="AC401" s="68" t="s">
        <v>53</v>
      </c>
      <c r="AD401" s="68" t="s">
        <v>56</v>
      </c>
      <c r="AE401" s="68" t="s">
        <v>2104</v>
      </c>
      <c r="AF401" s="72">
        <v>1</v>
      </c>
      <c r="AG401" s="68"/>
      <c r="AH401" s="68" t="s">
        <v>56</v>
      </c>
      <c r="AI401" s="68" t="s">
        <v>56</v>
      </c>
      <c r="AJ401" s="68" t="s">
        <v>56</v>
      </c>
      <c r="AK401" s="68" t="str" cm="1">
        <f t="array" ref="AK4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1" s="69" t="s">
        <v>69</v>
      </c>
      <c r="AM401" s="69">
        <v>45197</v>
      </c>
    </row>
    <row r="402" spans="1:39" hidden="1" x14ac:dyDescent="0.3">
      <c r="A402" s="68">
        <v>510</v>
      </c>
      <c r="B402" s="68" t="s">
        <v>2990</v>
      </c>
      <c r="C402" s="69">
        <v>22478</v>
      </c>
      <c r="D402" s="68" t="s">
        <v>40</v>
      </c>
      <c r="E402" s="71">
        <v>3012023510</v>
      </c>
      <c r="F402" s="68">
        <v>9977137</v>
      </c>
      <c r="G402" s="68"/>
      <c r="H402" s="68"/>
      <c r="I402" s="68"/>
      <c r="J402" s="68" t="s">
        <v>2991</v>
      </c>
      <c r="K402" s="70" t="s">
        <v>2992</v>
      </c>
      <c r="L402" s="68" t="s">
        <v>2993</v>
      </c>
      <c r="M402" s="68" t="s">
        <v>2828</v>
      </c>
      <c r="N402" s="71" t="s">
        <v>2832</v>
      </c>
      <c r="O402" s="71" t="s">
        <v>65</v>
      </c>
      <c r="P402" s="71"/>
      <c r="Q402" s="68" t="s">
        <v>2104</v>
      </c>
      <c r="R402" s="68" t="str" cm="1">
        <f t="array" ref="R402">_xlfn.IFS(BaseClientes[[#This Row],[tipoDeCliente]]="ADVISOR","ADVISOR",BaseClientes[[#This Row],[tipoDeCliente]]="FAMILIA","RETENCAO",BaseClientes[[#This Row],[tipoDeCliente]]="RETENCAO","RETENCAO",BaseClientes[[#This Row],[tipoDeCliente]]="NORMAL","CONSULTORIA",BaseClientes[[#This Row],[tipoDeCliente]]="HIBRIDO","CONSULTORIA")</f>
        <v>ADVISOR</v>
      </c>
      <c r="S402" s="68" t="s">
        <v>2478</v>
      </c>
      <c r="T402" s="68" t="s">
        <v>196</v>
      </c>
      <c r="U402" s="68" t="s">
        <v>2833</v>
      </c>
      <c r="V402" s="71">
        <v>5583999832126</v>
      </c>
      <c r="W402" s="69">
        <v>44929</v>
      </c>
      <c r="X402" s="69">
        <v>44929</v>
      </c>
      <c r="Y402" s="68" t="s">
        <v>2831</v>
      </c>
      <c r="Z402" s="68" t="s">
        <v>2831</v>
      </c>
      <c r="AA402" s="68" t="s">
        <v>2834</v>
      </c>
      <c r="AB402" s="68" t="s">
        <v>3950</v>
      </c>
      <c r="AC402" s="68" t="s">
        <v>140</v>
      </c>
      <c r="AD402" s="68" t="s">
        <v>54</v>
      </c>
      <c r="AE402" s="68" t="s">
        <v>2104</v>
      </c>
      <c r="AF402" s="72">
        <v>1</v>
      </c>
      <c r="AG402" s="68"/>
      <c r="AH402" s="68" t="s">
        <v>56</v>
      </c>
      <c r="AI402" s="68" t="s">
        <v>56</v>
      </c>
      <c r="AJ402" s="68" t="s">
        <v>56</v>
      </c>
      <c r="AK402" s="68" t="str" cm="1">
        <f t="array" ref="AK4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2" s="69" t="s">
        <v>69</v>
      </c>
      <c r="AM402" s="69">
        <v>45197</v>
      </c>
    </row>
    <row r="403" spans="1:39" hidden="1" x14ac:dyDescent="0.3">
      <c r="A403" s="68">
        <v>487</v>
      </c>
      <c r="B403" s="68" t="s">
        <v>2858</v>
      </c>
      <c r="C403" s="69">
        <v>29348</v>
      </c>
      <c r="D403" s="68" t="s">
        <v>40</v>
      </c>
      <c r="E403" s="71">
        <v>4012023487</v>
      </c>
      <c r="F403" s="68">
        <v>2030332</v>
      </c>
      <c r="G403" s="68">
        <v>2746014</v>
      </c>
      <c r="H403" s="68"/>
      <c r="I403" s="68"/>
      <c r="J403" s="68" t="s">
        <v>2859</v>
      </c>
      <c r="K403" s="70" t="s">
        <v>2860</v>
      </c>
      <c r="L403" s="68" t="s">
        <v>2861</v>
      </c>
      <c r="M403" s="68" t="s">
        <v>2858</v>
      </c>
      <c r="N403" s="71">
        <v>558181113100</v>
      </c>
      <c r="O403" s="71" t="s">
        <v>65</v>
      </c>
      <c r="P403" s="71" t="s">
        <v>65</v>
      </c>
      <c r="Q403" s="68" t="s">
        <v>2104</v>
      </c>
      <c r="R403" s="68" t="str" cm="1">
        <f t="array" ref="R403">_xlfn.IFS(BaseClientes[[#This Row],[tipoDeCliente]]="ADVISOR","ADVISOR",BaseClientes[[#This Row],[tipoDeCliente]]="FAMILIA","RETENCAO",BaseClientes[[#This Row],[tipoDeCliente]]="RETENCAO","RETENCAO",BaseClientes[[#This Row],[tipoDeCliente]]="NORMAL","CONSULTORIA",BaseClientes[[#This Row],[tipoDeCliente]]="HIBRIDO","CONSULTORIA")</f>
        <v>CONSULTORIA</v>
      </c>
      <c r="S403" s="68" t="s">
        <v>49</v>
      </c>
      <c r="T403" s="68" t="s">
        <v>50</v>
      </c>
      <c r="U403" s="68" t="s">
        <v>2862</v>
      </c>
      <c r="V403" s="71">
        <v>5581981113100</v>
      </c>
      <c r="W403" s="69">
        <v>44930</v>
      </c>
      <c r="X403" s="69">
        <v>44930</v>
      </c>
      <c r="Y403" s="68" t="s">
        <v>2861</v>
      </c>
      <c r="Z403" s="68" t="s">
        <v>2861</v>
      </c>
      <c r="AA403" s="68" t="s">
        <v>2863</v>
      </c>
      <c r="AB403" s="68" t="s">
        <v>2864</v>
      </c>
      <c r="AC403" s="68" t="s">
        <v>140</v>
      </c>
      <c r="AD403" s="68" t="s">
        <v>54</v>
      </c>
      <c r="AE403" s="68" t="s">
        <v>2104</v>
      </c>
      <c r="AF403" s="72">
        <v>1</v>
      </c>
      <c r="AG403" s="68"/>
      <c r="AH403" s="68" t="s">
        <v>56</v>
      </c>
      <c r="AI403" s="68" t="s">
        <v>56</v>
      </c>
      <c r="AJ403" s="68" t="s">
        <v>56</v>
      </c>
      <c r="AK403" s="68" t="str" cm="1">
        <f t="array" ref="AK4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3" s="69" t="s">
        <v>69</v>
      </c>
      <c r="AM403" s="69">
        <v>45561</v>
      </c>
    </row>
    <row r="404" spans="1:39" x14ac:dyDescent="0.3">
      <c r="A404" s="68">
        <v>486</v>
      </c>
      <c r="B404" s="68" t="s">
        <v>2851</v>
      </c>
      <c r="C404" s="69">
        <v>34025</v>
      </c>
      <c r="D404" s="68" t="s">
        <v>72</v>
      </c>
      <c r="E404" s="71">
        <v>5012023486</v>
      </c>
      <c r="F404" s="68">
        <v>7005791</v>
      </c>
      <c r="G404" s="68"/>
      <c r="H404" s="68"/>
      <c r="I404" s="68" t="s">
        <v>2852</v>
      </c>
      <c r="J404" s="68" t="s">
        <v>2853</v>
      </c>
      <c r="K404" s="70" t="s">
        <v>2854</v>
      </c>
      <c r="L404" s="68" t="s">
        <v>2855</v>
      </c>
      <c r="M404" s="68" t="s">
        <v>804</v>
      </c>
      <c r="N404" s="71">
        <v>5511974558952</v>
      </c>
      <c r="O404" s="71" t="s">
        <v>65</v>
      </c>
      <c r="P404" s="71"/>
      <c r="Q404" s="68" t="s">
        <v>1749</v>
      </c>
      <c r="R404" s="68" t="str" cm="1">
        <f t="array" ref="R404">_xlfn.IFS(BaseClientes[[#This Row],[tipoDeCliente]]="ADVISOR","ADVISOR",BaseClientes[[#This Row],[tipoDeCliente]]="FAMILIA","RETENCAO",BaseClientes[[#This Row],[tipoDeCliente]]="RETENCAO","RETENCAO",BaseClientes[[#This Row],[tipoDeCliente]]="NORMAL","CONSULTORIA",BaseClientes[[#This Row],[tipoDeCliente]]="HIBRIDO","CONSULTORIA")</f>
        <v>CONSULTORIA</v>
      </c>
      <c r="S404" s="68" t="s">
        <v>2799</v>
      </c>
      <c r="T404" s="68" t="s">
        <v>185</v>
      </c>
      <c r="U404" s="68" t="s">
        <v>2856</v>
      </c>
      <c r="V404" s="71">
        <v>5511974558952</v>
      </c>
      <c r="W404" s="69">
        <v>44931</v>
      </c>
      <c r="X404" s="69">
        <v>44931</v>
      </c>
      <c r="Y404" s="68" t="s">
        <v>810</v>
      </c>
      <c r="Z404" s="68" t="s">
        <v>810</v>
      </c>
      <c r="AA404" s="68" t="s">
        <v>804</v>
      </c>
      <c r="AB404" s="68" t="s">
        <v>3893</v>
      </c>
      <c r="AC404" s="68" t="s">
        <v>140</v>
      </c>
      <c r="AD404" s="68" t="s">
        <v>54</v>
      </c>
      <c r="AE404" s="68" t="s">
        <v>176</v>
      </c>
      <c r="AF404" s="72">
        <v>1</v>
      </c>
      <c r="AG404" s="68">
        <v>1</v>
      </c>
      <c r="AH404" s="68" t="s">
        <v>54</v>
      </c>
      <c r="AI404" s="68" t="s">
        <v>56</v>
      </c>
      <c r="AJ404" s="68" t="s">
        <v>54</v>
      </c>
      <c r="AK404" s="68" t="str" cm="1">
        <f t="array" ref="AK4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4" s="69" t="s">
        <v>58</v>
      </c>
      <c r="AM404" s="69"/>
    </row>
    <row r="405" spans="1:39" hidden="1" x14ac:dyDescent="0.3">
      <c r="A405" s="68">
        <v>488</v>
      </c>
      <c r="B405" s="68" t="s">
        <v>2865</v>
      </c>
      <c r="C405" s="69">
        <v>29545</v>
      </c>
      <c r="D405" s="68" t="s">
        <v>40</v>
      </c>
      <c r="E405" s="71">
        <v>5012023488</v>
      </c>
      <c r="F405" s="68">
        <v>354280</v>
      </c>
      <c r="G405" s="68">
        <v>1064895</v>
      </c>
      <c r="H405" s="68"/>
      <c r="I405" s="68" t="s">
        <v>2866</v>
      </c>
      <c r="J405" s="68" t="s">
        <v>2867</v>
      </c>
      <c r="K405" s="70" t="s">
        <v>2868</v>
      </c>
      <c r="L405" s="68" t="s">
        <v>2869</v>
      </c>
      <c r="M405" s="68" t="s">
        <v>2865</v>
      </c>
      <c r="N405" s="71">
        <v>5532999315678</v>
      </c>
      <c r="O405" s="71" t="s">
        <v>106</v>
      </c>
      <c r="P405" s="71" t="s">
        <v>106</v>
      </c>
      <c r="Q405" s="68" t="s">
        <v>2104</v>
      </c>
      <c r="R405" s="68" t="str" cm="1">
        <f t="array" ref="R405">_xlfn.IFS(BaseClientes[[#This Row],[tipoDeCliente]]="ADVISOR","ADVISOR",BaseClientes[[#This Row],[tipoDeCliente]]="FAMILIA","RETENCAO",BaseClientes[[#This Row],[tipoDeCliente]]="RETENCAO","RETENCAO",BaseClientes[[#This Row],[tipoDeCliente]]="NORMAL","CONSULTORIA",BaseClientes[[#This Row],[tipoDeCliente]]="HIBRIDO","CONSULTORIA")</f>
        <v>ADVISOR</v>
      </c>
      <c r="S405" s="68" t="s">
        <v>2870</v>
      </c>
      <c r="T405" s="68" t="s">
        <v>896</v>
      </c>
      <c r="U405" s="68" t="s">
        <v>2871</v>
      </c>
      <c r="V405" s="71">
        <v>5532999315678</v>
      </c>
      <c r="W405" s="69">
        <v>44931</v>
      </c>
      <c r="X405" s="69">
        <v>44931</v>
      </c>
      <c r="Y405" s="68" t="s">
        <v>2869</v>
      </c>
      <c r="Z405" s="68" t="s">
        <v>2869</v>
      </c>
      <c r="AA405" s="68" t="s">
        <v>2872</v>
      </c>
      <c r="AB405" s="68" t="s">
        <v>3893</v>
      </c>
      <c r="AC405" s="68" t="s">
        <v>140</v>
      </c>
      <c r="AD405" s="68" t="s">
        <v>54</v>
      </c>
      <c r="AE405" s="68" t="s">
        <v>2104</v>
      </c>
      <c r="AF405" s="72">
        <v>1</v>
      </c>
      <c r="AG405" s="68"/>
      <c r="AH405" s="68" t="s">
        <v>56</v>
      </c>
      <c r="AI405" s="68" t="s">
        <v>56</v>
      </c>
      <c r="AJ405" s="68" t="s">
        <v>56</v>
      </c>
      <c r="AK405" s="68" t="str" cm="1">
        <f t="array" ref="AK4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5" s="69" t="s">
        <v>69</v>
      </c>
      <c r="AM405" s="69">
        <v>45237</v>
      </c>
    </row>
    <row r="406" spans="1:39" hidden="1" x14ac:dyDescent="0.3">
      <c r="A406" s="68">
        <v>489</v>
      </c>
      <c r="B406" s="68" t="s">
        <v>2873</v>
      </c>
      <c r="C406" s="69">
        <v>31537</v>
      </c>
      <c r="D406" s="68" t="s">
        <v>72</v>
      </c>
      <c r="E406" s="71">
        <v>5012023489</v>
      </c>
      <c r="F406" s="68"/>
      <c r="G406" s="68"/>
      <c r="H406" s="68"/>
      <c r="I406" s="68"/>
      <c r="J406" s="68" t="s">
        <v>2874</v>
      </c>
      <c r="K406" s="70" t="s">
        <v>2875</v>
      </c>
      <c r="L406" s="68" t="s">
        <v>2876</v>
      </c>
      <c r="M406" s="68" t="s">
        <v>2873</v>
      </c>
      <c r="N406" s="71">
        <v>5511963665818</v>
      </c>
      <c r="O406" s="71" t="s">
        <v>65</v>
      </c>
      <c r="P406" s="71"/>
      <c r="Q406" s="68" t="s">
        <v>2104</v>
      </c>
      <c r="R406" s="68" t="str" cm="1">
        <f t="array" ref="R406">_xlfn.IFS(BaseClientes[[#This Row],[tipoDeCliente]]="ADVISOR","ADVISOR",BaseClientes[[#This Row],[tipoDeCliente]]="FAMILIA","RETENCAO",BaseClientes[[#This Row],[tipoDeCliente]]="RETENCAO","RETENCAO",BaseClientes[[#This Row],[tipoDeCliente]]="NORMAL","CONSULTORIA",BaseClientes[[#This Row],[tipoDeCliente]]="HIBRIDO","CONSULTORIA")</f>
        <v>ADVISOR</v>
      </c>
      <c r="S406" s="68" t="s">
        <v>2799</v>
      </c>
      <c r="T406" s="68" t="s">
        <v>185</v>
      </c>
      <c r="U406" s="68" t="s">
        <v>2877</v>
      </c>
      <c r="V406" s="71">
        <v>5511963665818</v>
      </c>
      <c r="W406" s="69">
        <v>44931</v>
      </c>
      <c r="X406" s="69">
        <v>44931</v>
      </c>
      <c r="Y406" s="68" t="s">
        <v>2876</v>
      </c>
      <c r="Z406" s="68" t="s">
        <v>2876</v>
      </c>
      <c r="AA406" s="68" t="s">
        <v>2878</v>
      </c>
      <c r="AB406" s="68" t="s">
        <v>3893</v>
      </c>
      <c r="AC406" s="68" t="s">
        <v>140</v>
      </c>
      <c r="AD406" s="68" t="s">
        <v>54</v>
      </c>
      <c r="AE406" s="68" t="s">
        <v>2104</v>
      </c>
      <c r="AF406" s="72">
        <v>1</v>
      </c>
      <c r="AG406" s="68"/>
      <c r="AH406" s="68" t="s">
        <v>56</v>
      </c>
      <c r="AI406" s="68" t="s">
        <v>56</v>
      </c>
      <c r="AJ406" s="68" t="s">
        <v>56</v>
      </c>
      <c r="AK406" s="68" t="str" cm="1">
        <f t="array" ref="AK4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6" s="69" t="s">
        <v>69</v>
      </c>
      <c r="AM406" s="69">
        <v>45153</v>
      </c>
    </row>
    <row r="407" spans="1:39" hidden="1" x14ac:dyDescent="0.3">
      <c r="A407" s="68">
        <v>493</v>
      </c>
      <c r="B407" s="68" t="s">
        <v>2900</v>
      </c>
      <c r="C407" s="69">
        <v>29272</v>
      </c>
      <c r="D407" s="68" t="s">
        <v>72</v>
      </c>
      <c r="E407" s="71">
        <v>5012023493</v>
      </c>
      <c r="F407" s="68">
        <v>354676</v>
      </c>
      <c r="G407" s="68"/>
      <c r="H407" s="68"/>
      <c r="I407" s="68" t="s">
        <v>2901</v>
      </c>
      <c r="J407" s="68" t="s">
        <v>2902</v>
      </c>
      <c r="K407" s="70" t="s">
        <v>2903</v>
      </c>
      <c r="L407" s="68" t="s">
        <v>2904</v>
      </c>
      <c r="M407" s="68" t="s">
        <v>2865</v>
      </c>
      <c r="N407" s="71">
        <v>5532999315678</v>
      </c>
      <c r="O407" s="71" t="s">
        <v>106</v>
      </c>
      <c r="P407" s="71"/>
      <c r="Q407" s="68" t="s">
        <v>2104</v>
      </c>
      <c r="R407" s="68" t="str" cm="1">
        <f t="array" ref="R407">_xlfn.IFS(BaseClientes[[#This Row],[tipoDeCliente]]="ADVISOR","ADVISOR",BaseClientes[[#This Row],[tipoDeCliente]]="FAMILIA","RETENCAO",BaseClientes[[#This Row],[tipoDeCliente]]="RETENCAO","RETENCAO",BaseClientes[[#This Row],[tipoDeCliente]]="NORMAL","CONSULTORIA",BaseClientes[[#This Row],[tipoDeCliente]]="HIBRIDO","CONSULTORIA")</f>
        <v>ADVISOR</v>
      </c>
      <c r="S407" s="68" t="s">
        <v>2870</v>
      </c>
      <c r="T407" s="68" t="s">
        <v>896</v>
      </c>
      <c r="U407" s="68" t="s">
        <v>2871</v>
      </c>
      <c r="V407" s="71">
        <v>5532999813073</v>
      </c>
      <c r="W407" s="69">
        <v>44931</v>
      </c>
      <c r="X407" s="69">
        <v>44931</v>
      </c>
      <c r="Y407" s="68" t="s">
        <v>2869</v>
      </c>
      <c r="Z407" s="68" t="s">
        <v>2869</v>
      </c>
      <c r="AA407" s="68" t="s">
        <v>2872</v>
      </c>
      <c r="AB407" s="68" t="s">
        <v>3893</v>
      </c>
      <c r="AC407" s="68" t="s">
        <v>2015</v>
      </c>
      <c r="AD407" s="68" t="s">
        <v>54</v>
      </c>
      <c r="AE407" s="68" t="s">
        <v>2104</v>
      </c>
      <c r="AF407" s="72">
        <v>1</v>
      </c>
      <c r="AG407" s="68"/>
      <c r="AH407" s="68" t="s">
        <v>54</v>
      </c>
      <c r="AI407" s="68" t="s">
        <v>54</v>
      </c>
      <c r="AJ407" s="68" t="s">
        <v>54</v>
      </c>
      <c r="AK407" s="68" t="str" cm="1">
        <f t="array" ref="AK4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7" s="69" t="s">
        <v>69</v>
      </c>
      <c r="AM407" s="69">
        <v>45237</v>
      </c>
    </row>
    <row r="408" spans="1:39" x14ac:dyDescent="0.3">
      <c r="A408" s="68">
        <v>521</v>
      </c>
      <c r="B408" s="68" t="s">
        <v>3397</v>
      </c>
      <c r="C408" s="69">
        <v>30782</v>
      </c>
      <c r="D408" s="68" t="s">
        <v>40</v>
      </c>
      <c r="E408" s="71">
        <v>5012023521</v>
      </c>
      <c r="F408" s="68">
        <v>3633252</v>
      </c>
      <c r="G408" s="68"/>
      <c r="H408" s="68"/>
      <c r="I408" s="68"/>
      <c r="J408" s="68" t="s">
        <v>4376</v>
      </c>
      <c r="K408" s="70" t="s">
        <v>4377</v>
      </c>
      <c r="L408" s="68" t="s">
        <v>3630</v>
      </c>
      <c r="M408" s="68" t="s">
        <v>3397</v>
      </c>
      <c r="N408" s="71">
        <v>5581987896102</v>
      </c>
      <c r="O408" s="71" t="s">
        <v>65</v>
      </c>
      <c r="P408" s="71"/>
      <c r="Q408" s="68" t="s">
        <v>1073</v>
      </c>
      <c r="R408" s="68" t="str" cm="1">
        <f t="array" ref="R408">_xlfn.IFS(BaseClientes[[#This Row],[tipoDeCliente]]="ADVISOR","ADVISOR",BaseClientes[[#This Row],[tipoDeCliente]]="FAMILIA","RETENCAO",BaseClientes[[#This Row],[tipoDeCliente]]="RETENCAO","RETENCAO",BaseClientes[[#This Row],[tipoDeCliente]]="NORMAL","CONSULTORIA",BaseClientes[[#This Row],[tipoDeCliente]]="HIBRIDO","CONSULTORIA")</f>
        <v>RETENCAO</v>
      </c>
      <c r="S408" s="68" t="s">
        <v>49</v>
      </c>
      <c r="T408" s="68" t="s">
        <v>50</v>
      </c>
      <c r="U408" s="68" t="s">
        <v>163</v>
      </c>
      <c r="V408" s="71">
        <v>5581987896102</v>
      </c>
      <c r="W408" s="69">
        <v>44931</v>
      </c>
      <c r="X408" s="69">
        <v>44931</v>
      </c>
      <c r="Y408" s="68" t="s">
        <v>3630</v>
      </c>
      <c r="Z408" s="68" t="s">
        <v>3630</v>
      </c>
      <c r="AA408" s="68" t="s">
        <v>3397</v>
      </c>
      <c r="AB408" s="68" t="s">
        <v>3950</v>
      </c>
      <c r="AC408" s="68" t="s">
        <v>140</v>
      </c>
      <c r="AD408" s="68" t="s">
        <v>54</v>
      </c>
      <c r="AE408" s="68" t="s">
        <v>68</v>
      </c>
      <c r="AF408" s="72">
        <v>0</v>
      </c>
      <c r="AG408" s="68"/>
      <c r="AH408" s="68" t="s">
        <v>56</v>
      </c>
      <c r="AI408" s="68" t="s">
        <v>56</v>
      </c>
      <c r="AJ408" s="68" t="s">
        <v>56</v>
      </c>
      <c r="AK408" s="68" t="str" cm="1">
        <f t="array" ref="AK4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8" s="69" t="s">
        <v>58</v>
      </c>
      <c r="AM408" s="69"/>
    </row>
    <row r="409" spans="1:39" hidden="1" x14ac:dyDescent="0.3">
      <c r="A409" s="68">
        <v>484</v>
      </c>
      <c r="B409" s="68" t="s">
        <v>2841</v>
      </c>
      <c r="C409" s="69">
        <v>35626</v>
      </c>
      <c r="D409" s="68" t="s">
        <v>40</v>
      </c>
      <c r="E409" s="71">
        <v>9012023484</v>
      </c>
      <c r="F409" s="68">
        <v>8662828</v>
      </c>
      <c r="G409" s="68"/>
      <c r="H409" s="68"/>
      <c r="I409" s="68"/>
      <c r="J409" s="68" t="s">
        <v>2842</v>
      </c>
      <c r="K409" s="70" t="s">
        <v>2843</v>
      </c>
      <c r="L409" s="68" t="s">
        <v>2844</v>
      </c>
      <c r="M409" s="68" t="s">
        <v>2841</v>
      </c>
      <c r="N409" s="71">
        <v>5581996460052</v>
      </c>
      <c r="O409" s="71" t="s">
        <v>65</v>
      </c>
      <c r="P409" s="71"/>
      <c r="Q409" s="68" t="s">
        <v>304</v>
      </c>
      <c r="R409" s="68" t="str" cm="1">
        <f t="array" ref="R409">_xlfn.IFS(BaseClientes[[#This Row],[tipoDeCliente]]="ADVISOR","ADVISOR",BaseClientes[[#This Row],[tipoDeCliente]]="FAMILIA","RETENCAO",BaseClientes[[#This Row],[tipoDeCliente]]="RETENCAO","RETENCAO",BaseClientes[[#This Row],[tipoDeCliente]]="NORMAL","CONSULTORIA",BaseClientes[[#This Row],[tipoDeCliente]]="HIBRIDO","CONSULTORIA")</f>
        <v>RETENCAO</v>
      </c>
      <c r="S409" s="68" t="s">
        <v>49</v>
      </c>
      <c r="T409" s="68" t="s">
        <v>50</v>
      </c>
      <c r="U409" s="68" t="s">
        <v>2845</v>
      </c>
      <c r="V409" s="71">
        <v>5581996460052</v>
      </c>
      <c r="W409" s="69">
        <v>44935</v>
      </c>
      <c r="X409" s="69">
        <v>44935</v>
      </c>
      <c r="Y409" s="68" t="s">
        <v>2844</v>
      </c>
      <c r="Z409" s="68" t="s">
        <v>2844</v>
      </c>
      <c r="AA409" s="68" t="s">
        <v>2841</v>
      </c>
      <c r="AB409" s="68" t="s">
        <v>3902</v>
      </c>
      <c r="AC409" s="68"/>
      <c r="AD409" s="68"/>
      <c r="AE409" s="68" t="s">
        <v>68</v>
      </c>
      <c r="AF409" s="72">
        <v>0</v>
      </c>
      <c r="AG409" s="68"/>
      <c r="AH409" s="68" t="s">
        <v>56</v>
      </c>
      <c r="AI409" s="68" t="s">
        <v>56</v>
      </c>
      <c r="AJ409" s="68" t="s">
        <v>56</v>
      </c>
      <c r="AK409" s="68" t="str" cm="1">
        <f t="array" ref="AK4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09" s="69" t="s">
        <v>69</v>
      </c>
      <c r="AM409" s="69">
        <v>45191</v>
      </c>
    </row>
    <row r="410" spans="1:39" x14ac:dyDescent="0.3">
      <c r="A410" s="68">
        <v>490</v>
      </c>
      <c r="B410" s="68" t="s">
        <v>2879</v>
      </c>
      <c r="C410" s="69">
        <v>26439</v>
      </c>
      <c r="D410" s="68" t="s">
        <v>40</v>
      </c>
      <c r="E410" s="71">
        <v>13012023490</v>
      </c>
      <c r="F410" s="68">
        <v>3212113</v>
      </c>
      <c r="G410" s="68"/>
      <c r="H410" s="68"/>
      <c r="I410" s="68" t="s">
        <v>2880</v>
      </c>
      <c r="J410" s="68" t="s">
        <v>2881</v>
      </c>
      <c r="K410" s="70" t="s">
        <v>2882</v>
      </c>
      <c r="L410" s="68" t="s">
        <v>2883</v>
      </c>
      <c r="M410" s="68" t="s">
        <v>2879</v>
      </c>
      <c r="N410" s="71">
        <v>5583993322111</v>
      </c>
      <c r="O410" s="71" t="s">
        <v>65</v>
      </c>
      <c r="P410" s="71"/>
      <c r="Q410" s="68" t="s">
        <v>66</v>
      </c>
      <c r="R410" s="68" t="str" cm="1">
        <f t="array" ref="R410">_xlfn.IFS(BaseClientes[[#This Row],[tipoDeCliente]]="ADVISOR","ADVISOR",BaseClientes[[#This Row],[tipoDeCliente]]="FAMILIA","RETENCAO",BaseClientes[[#This Row],[tipoDeCliente]]="RETENCAO","RETENCAO",BaseClientes[[#This Row],[tipoDeCliente]]="NORMAL","CONSULTORIA",BaseClientes[[#This Row],[tipoDeCliente]]="HIBRIDO","CONSULTORIA")</f>
        <v>CONSULTORIA</v>
      </c>
      <c r="S410" s="68" t="s">
        <v>2478</v>
      </c>
      <c r="T410" s="68" t="s">
        <v>196</v>
      </c>
      <c r="U410" s="68" t="s">
        <v>2884</v>
      </c>
      <c r="V410" s="71">
        <v>5583993322111</v>
      </c>
      <c r="W410" s="69">
        <v>44939</v>
      </c>
      <c r="X410" s="69">
        <v>44942</v>
      </c>
      <c r="Y410" s="68" t="s">
        <v>2883</v>
      </c>
      <c r="Z410" s="68" t="s">
        <v>2883</v>
      </c>
      <c r="AA410" s="68" t="s">
        <v>2879</v>
      </c>
      <c r="AB410" s="68" t="s">
        <v>3894</v>
      </c>
      <c r="AC410" s="68" t="s">
        <v>53</v>
      </c>
      <c r="AD410" s="68" t="s">
        <v>54</v>
      </c>
      <c r="AE410" s="68" t="s">
        <v>176</v>
      </c>
      <c r="AF410" s="72">
        <v>1</v>
      </c>
      <c r="AG410" s="68">
        <v>4</v>
      </c>
      <c r="AH410" s="68" t="s">
        <v>54</v>
      </c>
      <c r="AI410" s="68" t="s">
        <v>56</v>
      </c>
      <c r="AJ410" s="68" t="s">
        <v>54</v>
      </c>
      <c r="AK410" s="68" t="str" cm="1">
        <f t="array" ref="AK4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0" s="69" t="s">
        <v>58</v>
      </c>
      <c r="AM410" s="69"/>
    </row>
    <row r="411" spans="1:39" hidden="1" x14ac:dyDescent="0.3">
      <c r="A411" s="68">
        <v>538</v>
      </c>
      <c r="B411" s="68" t="s">
        <v>3386</v>
      </c>
      <c r="C411" s="69">
        <v>31623</v>
      </c>
      <c r="D411" s="68" t="s">
        <v>72</v>
      </c>
      <c r="E411" s="71">
        <v>16012023538</v>
      </c>
      <c r="F411" s="68"/>
      <c r="G411" s="68"/>
      <c r="H411" s="68"/>
      <c r="I411" s="68"/>
      <c r="J411" s="68" t="s">
        <v>4380</v>
      </c>
      <c r="K411" s="70" t="s">
        <v>4381</v>
      </c>
      <c r="L411" s="68" t="s">
        <v>4382</v>
      </c>
      <c r="M411" s="68" t="s">
        <v>3386</v>
      </c>
      <c r="N411" s="71">
        <v>5511941304566</v>
      </c>
      <c r="O411" s="71" t="s">
        <v>65</v>
      </c>
      <c r="P411" s="71" t="s">
        <v>65</v>
      </c>
      <c r="Q411" s="68" t="s">
        <v>2104</v>
      </c>
      <c r="R411" s="68" t="str" cm="1">
        <f t="array" ref="R411">_xlfn.IFS(BaseClientes[[#This Row],[tipoDeCliente]]="ADVISOR","ADVISOR",BaseClientes[[#This Row],[tipoDeCliente]]="FAMILIA","RETENCAO",BaseClientes[[#This Row],[tipoDeCliente]]="RETENCAO","RETENCAO",BaseClientes[[#This Row],[tipoDeCliente]]="NORMAL","CONSULTORIA",BaseClientes[[#This Row],[tipoDeCliente]]="HIBRIDO","CONSULTORIA")</f>
        <v>CONSULTORIA</v>
      </c>
      <c r="S411" s="68" t="s">
        <v>2799</v>
      </c>
      <c r="T411" s="68" t="s">
        <v>185</v>
      </c>
      <c r="U411" s="68" t="s">
        <v>4383</v>
      </c>
      <c r="V411" s="71">
        <v>5511941304566</v>
      </c>
      <c r="W411" s="69">
        <v>44942</v>
      </c>
      <c r="X411" s="69">
        <v>44942</v>
      </c>
      <c r="Y411" s="68" t="s">
        <v>4382</v>
      </c>
      <c r="Z411" s="68" t="s">
        <v>4382</v>
      </c>
      <c r="AA411" s="68" t="s">
        <v>3386</v>
      </c>
      <c r="AB411" s="68" t="s">
        <v>3902</v>
      </c>
      <c r="AC411" s="68" t="s">
        <v>140</v>
      </c>
      <c r="AD411" s="68" t="s">
        <v>54</v>
      </c>
      <c r="AE411" s="68" t="s">
        <v>2104</v>
      </c>
      <c r="AF411" s="72">
        <v>1</v>
      </c>
      <c r="AG411" s="68"/>
      <c r="AH411" s="68" t="s">
        <v>56</v>
      </c>
      <c r="AI411" s="68" t="s">
        <v>56</v>
      </c>
      <c r="AJ411" s="68" t="s">
        <v>56</v>
      </c>
      <c r="AK411" s="68" t="str" cm="1">
        <f t="array" ref="AK4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1" s="69" t="s">
        <v>69</v>
      </c>
      <c r="AM411" s="69">
        <v>45154</v>
      </c>
    </row>
    <row r="412" spans="1:39" x14ac:dyDescent="0.3">
      <c r="A412" s="68">
        <v>494</v>
      </c>
      <c r="B412" s="68" t="s">
        <v>2906</v>
      </c>
      <c r="C412" s="69">
        <v>32904</v>
      </c>
      <c r="D412" s="68" t="s">
        <v>40</v>
      </c>
      <c r="E412" s="71">
        <v>17012023494</v>
      </c>
      <c r="F412" s="68">
        <v>2210543</v>
      </c>
      <c r="G412" s="68"/>
      <c r="H412" s="68"/>
      <c r="I412" s="68" t="s">
        <v>2907</v>
      </c>
      <c r="J412" s="68" t="s">
        <v>2908</v>
      </c>
      <c r="K412" s="70" t="s">
        <v>2909</v>
      </c>
      <c r="L412" s="68" t="s">
        <v>2910</v>
      </c>
      <c r="M412" s="68" t="s">
        <v>2906</v>
      </c>
      <c r="N412" s="71">
        <v>5511989446710</v>
      </c>
      <c r="O412" s="71"/>
      <c r="P412" s="71"/>
      <c r="Q412" s="68" t="s">
        <v>66</v>
      </c>
      <c r="R412" s="68" t="str" cm="1">
        <f t="array" ref="R412">_xlfn.IFS(BaseClientes[[#This Row],[tipoDeCliente]]="ADVISOR","ADVISOR",BaseClientes[[#This Row],[tipoDeCliente]]="FAMILIA","RETENCAO",BaseClientes[[#This Row],[tipoDeCliente]]="RETENCAO","RETENCAO",BaseClientes[[#This Row],[tipoDeCliente]]="NORMAL","CONSULTORIA",BaseClientes[[#This Row],[tipoDeCliente]]="HIBRIDO","CONSULTORIA")</f>
        <v>ADVISOR</v>
      </c>
      <c r="S412" s="68" t="s">
        <v>2799</v>
      </c>
      <c r="T412" s="68" t="s">
        <v>185</v>
      </c>
      <c r="U412" s="68" t="s">
        <v>2911</v>
      </c>
      <c r="V412" s="71">
        <v>5511989446710</v>
      </c>
      <c r="W412" s="69">
        <v>44943</v>
      </c>
      <c r="X412" s="69">
        <v>44943</v>
      </c>
      <c r="Y412" s="68" t="s">
        <v>2910</v>
      </c>
      <c r="Z412" s="68" t="s">
        <v>2910</v>
      </c>
      <c r="AA412" s="68" t="s">
        <v>2906</v>
      </c>
      <c r="AB412" s="68" t="s">
        <v>3902</v>
      </c>
      <c r="AC412" s="68"/>
      <c r="AD412" s="68"/>
      <c r="AE412" s="68" t="s">
        <v>68</v>
      </c>
      <c r="AF412" s="72">
        <v>0</v>
      </c>
      <c r="AG412" s="68"/>
      <c r="AH412" s="68" t="s">
        <v>54</v>
      </c>
      <c r="AI412" s="68" t="s">
        <v>56</v>
      </c>
      <c r="AJ412" s="68" t="s">
        <v>54</v>
      </c>
      <c r="AK412" s="68" t="str" cm="1">
        <f t="array" ref="AK4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2" s="69" t="s">
        <v>58</v>
      </c>
      <c r="AM412" s="69"/>
    </row>
    <row r="413" spans="1:39" x14ac:dyDescent="0.3">
      <c r="A413" s="68">
        <v>495</v>
      </c>
      <c r="B413" s="68" t="s">
        <v>2912</v>
      </c>
      <c r="C413" s="69">
        <v>33126</v>
      </c>
      <c r="D413" s="68" t="s">
        <v>72</v>
      </c>
      <c r="E413" s="71">
        <v>17012023495</v>
      </c>
      <c r="F413" s="68">
        <v>9705534</v>
      </c>
      <c r="G413" s="68"/>
      <c r="H413" s="68"/>
      <c r="I413" s="68" t="s">
        <v>2913</v>
      </c>
      <c r="J413" s="68" t="s">
        <v>2914</v>
      </c>
      <c r="K413" s="70" t="s">
        <v>2915</v>
      </c>
      <c r="L413" s="68" t="s">
        <v>2916</v>
      </c>
      <c r="M413" s="68" t="s">
        <v>2912</v>
      </c>
      <c r="N413" s="71">
        <v>5511948664957</v>
      </c>
      <c r="O413" s="71"/>
      <c r="P413" s="71"/>
      <c r="Q413" s="68" t="s">
        <v>66</v>
      </c>
      <c r="R413" s="68" t="str" cm="1">
        <f t="array" ref="R413">_xlfn.IFS(BaseClientes[[#This Row],[tipoDeCliente]]="ADVISOR","ADVISOR",BaseClientes[[#This Row],[tipoDeCliente]]="FAMILIA","RETENCAO",BaseClientes[[#This Row],[tipoDeCliente]]="RETENCAO","RETENCAO",BaseClientes[[#This Row],[tipoDeCliente]]="NORMAL","CONSULTORIA",BaseClientes[[#This Row],[tipoDeCliente]]="HIBRIDO","CONSULTORIA")</f>
        <v>ADVISOR</v>
      </c>
      <c r="S413" s="68" t="s">
        <v>2799</v>
      </c>
      <c r="T413" s="68" t="s">
        <v>185</v>
      </c>
      <c r="U413" s="68" t="s">
        <v>2911</v>
      </c>
      <c r="V413" s="71">
        <v>5511948664957</v>
      </c>
      <c r="W413" s="69">
        <v>44943</v>
      </c>
      <c r="X413" s="69">
        <v>44943</v>
      </c>
      <c r="Y413" s="68" t="s">
        <v>2910</v>
      </c>
      <c r="Z413" s="68" t="s">
        <v>2916</v>
      </c>
      <c r="AA413" s="68" t="s">
        <v>2912</v>
      </c>
      <c r="AB413" s="68" t="s">
        <v>3902</v>
      </c>
      <c r="AC413" s="68"/>
      <c r="AD413" s="68"/>
      <c r="AE413" s="68" t="s">
        <v>68</v>
      </c>
      <c r="AF413" s="72">
        <v>0</v>
      </c>
      <c r="AG413" s="68"/>
      <c r="AH413" s="68" t="s">
        <v>54</v>
      </c>
      <c r="AI413" s="68" t="s">
        <v>56</v>
      </c>
      <c r="AJ413" s="68" t="s">
        <v>54</v>
      </c>
      <c r="AK413" s="68" t="str" cm="1">
        <f t="array" ref="AK4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3" s="69" t="s">
        <v>58</v>
      </c>
      <c r="AM413" s="69"/>
    </row>
    <row r="414" spans="1:39" hidden="1" x14ac:dyDescent="0.3">
      <c r="A414" s="68">
        <v>497</v>
      </c>
      <c r="B414" s="68" t="s">
        <v>2923</v>
      </c>
      <c r="C414" s="69">
        <v>23829</v>
      </c>
      <c r="D414" s="68" t="s">
        <v>40</v>
      </c>
      <c r="E414" s="71">
        <v>17012023497</v>
      </c>
      <c r="F414" s="68">
        <v>2303208</v>
      </c>
      <c r="G414" s="68"/>
      <c r="H414" s="68"/>
      <c r="I414" s="68"/>
      <c r="J414" s="68" t="s">
        <v>2925</v>
      </c>
      <c r="K414" s="70" t="s">
        <v>2926</v>
      </c>
      <c r="L414" s="68" t="s">
        <v>2927</v>
      </c>
      <c r="M414" s="68" t="s">
        <v>2923</v>
      </c>
      <c r="N414" s="71">
        <v>5584999281027</v>
      </c>
      <c r="O414" s="71" t="s">
        <v>106</v>
      </c>
      <c r="P414" s="71"/>
      <c r="Q414" s="68" t="s">
        <v>1749</v>
      </c>
      <c r="R414" s="68" t="str" cm="1">
        <f t="array" ref="R414">_xlfn.IFS(BaseClientes[[#This Row],[tipoDeCliente]]="ADVISOR","ADVISOR",BaseClientes[[#This Row],[tipoDeCliente]]="FAMILIA","RETENCAO",BaseClientes[[#This Row],[tipoDeCliente]]="RETENCAO","RETENCAO",BaseClientes[[#This Row],[tipoDeCliente]]="NORMAL","CONSULTORIA",BaseClientes[[#This Row],[tipoDeCliente]]="HIBRIDO","CONSULTORIA")</f>
        <v>ADVISOR</v>
      </c>
      <c r="S414" s="68" t="s">
        <v>349</v>
      </c>
      <c r="T414" s="68" t="s">
        <v>336</v>
      </c>
      <c r="U414" s="68" t="s">
        <v>2928</v>
      </c>
      <c r="V414" s="71">
        <v>5584999281027</v>
      </c>
      <c r="W414" s="69">
        <v>44943</v>
      </c>
      <c r="X414" s="69">
        <v>44956</v>
      </c>
      <c r="Y414" s="68" t="s">
        <v>2927</v>
      </c>
      <c r="Z414" s="68" t="s">
        <v>2927</v>
      </c>
      <c r="AA414" s="68" t="s">
        <v>2923</v>
      </c>
      <c r="AB414" s="68" t="s">
        <v>3902</v>
      </c>
      <c r="AC414" s="68" t="s">
        <v>53</v>
      </c>
      <c r="AD414" s="68" t="s">
        <v>54</v>
      </c>
      <c r="AE414" s="68" t="s">
        <v>68</v>
      </c>
      <c r="AF414" s="72">
        <v>0</v>
      </c>
      <c r="AG414" s="68"/>
      <c r="AH414" s="68" t="s">
        <v>54</v>
      </c>
      <c r="AI414" s="68" t="s">
        <v>56</v>
      </c>
      <c r="AJ414" s="68" t="s">
        <v>54</v>
      </c>
      <c r="AK414" s="68" t="str" cm="1">
        <f t="array" ref="AK4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4" s="69" t="s">
        <v>69</v>
      </c>
      <c r="AM414" s="69">
        <v>45671</v>
      </c>
    </row>
    <row r="415" spans="1:39" x14ac:dyDescent="0.3">
      <c r="A415" s="68">
        <v>500</v>
      </c>
      <c r="B415" s="68" t="s">
        <v>2941</v>
      </c>
      <c r="C415" s="69">
        <v>32904</v>
      </c>
      <c r="D415" s="68" t="s">
        <v>72</v>
      </c>
      <c r="E415" s="71">
        <v>19012023500</v>
      </c>
      <c r="F415" s="68">
        <v>2042748</v>
      </c>
      <c r="G415" s="68"/>
      <c r="H415" s="68" t="s">
        <v>4386</v>
      </c>
      <c r="I415" s="68" t="s">
        <v>2942</v>
      </c>
      <c r="J415" s="68" t="s">
        <v>2943</v>
      </c>
      <c r="K415" s="70" t="s">
        <v>2944</v>
      </c>
      <c r="L415" s="68" t="s">
        <v>2945</v>
      </c>
      <c r="M415" s="68" t="s">
        <v>2941</v>
      </c>
      <c r="N415" s="71">
        <v>5511977204545</v>
      </c>
      <c r="O415" s="71" t="s">
        <v>65</v>
      </c>
      <c r="P415" s="71"/>
      <c r="Q415" s="68" t="s">
        <v>66</v>
      </c>
      <c r="R415" s="68" t="str" cm="1">
        <f t="array" ref="R415">_xlfn.IFS(BaseClientes[[#This Row],[tipoDeCliente]]="ADVISOR","ADVISOR",BaseClientes[[#This Row],[tipoDeCliente]]="FAMILIA","RETENCAO",BaseClientes[[#This Row],[tipoDeCliente]]="RETENCAO","RETENCAO",BaseClientes[[#This Row],[tipoDeCliente]]="NORMAL","CONSULTORIA",BaseClientes[[#This Row],[tipoDeCliente]]="HIBRIDO","CONSULTORIA")</f>
        <v>CONSULTORIA</v>
      </c>
      <c r="S415" s="68" t="s">
        <v>2799</v>
      </c>
      <c r="T415" s="68" t="s">
        <v>185</v>
      </c>
      <c r="U415" s="68" t="s">
        <v>2946</v>
      </c>
      <c r="V415" s="71">
        <v>5511977204545</v>
      </c>
      <c r="W415" s="69">
        <v>44945</v>
      </c>
      <c r="X415" s="69">
        <v>44946</v>
      </c>
      <c r="Y415" s="68" t="s">
        <v>2945</v>
      </c>
      <c r="Z415" s="68" t="s">
        <v>2945</v>
      </c>
      <c r="AA415" s="68" t="s">
        <v>2941</v>
      </c>
      <c r="AB415" s="68" t="s">
        <v>3893</v>
      </c>
      <c r="AC415" s="68" t="s">
        <v>140</v>
      </c>
      <c r="AD415" s="68" t="s">
        <v>54</v>
      </c>
      <c r="AE415" s="68" t="s">
        <v>176</v>
      </c>
      <c r="AF415" s="72">
        <v>0</v>
      </c>
      <c r="AG415" s="68"/>
      <c r="AH415" s="68" t="s">
        <v>54</v>
      </c>
      <c r="AI415" s="68" t="s">
        <v>56</v>
      </c>
      <c r="AJ415" s="68" t="s">
        <v>54</v>
      </c>
      <c r="AK415" s="68" t="str" cm="1">
        <f t="array" ref="AK4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5" s="69" t="s">
        <v>58</v>
      </c>
      <c r="AM415" s="69"/>
    </row>
    <row r="416" spans="1:39" hidden="1" x14ac:dyDescent="0.3">
      <c r="A416" s="68">
        <v>501</v>
      </c>
      <c r="B416" s="68" t="s">
        <v>2947</v>
      </c>
      <c r="C416" s="69">
        <v>32392</v>
      </c>
      <c r="D416" s="68" t="s">
        <v>40</v>
      </c>
      <c r="E416" s="71">
        <v>19012023501</v>
      </c>
      <c r="F416" s="68">
        <v>220287</v>
      </c>
      <c r="G416" s="68"/>
      <c r="H416" s="68"/>
      <c r="I416" s="68"/>
      <c r="J416" s="68" t="s">
        <v>2948</v>
      </c>
      <c r="K416" s="70" t="s">
        <v>2949</v>
      </c>
      <c r="L416" s="68" t="s">
        <v>2950</v>
      </c>
      <c r="M416" s="68" t="s">
        <v>2947</v>
      </c>
      <c r="N416" s="71">
        <v>5581999002182</v>
      </c>
      <c r="O416" s="71" t="s">
        <v>65</v>
      </c>
      <c r="P416" s="71"/>
      <c r="Q416" s="68" t="s">
        <v>2104</v>
      </c>
      <c r="R416" s="68" t="str" cm="1">
        <f t="array" ref="R416">_xlfn.IFS(BaseClientes[[#This Row],[tipoDeCliente]]="ADVISOR","ADVISOR",BaseClientes[[#This Row],[tipoDeCliente]]="FAMILIA","RETENCAO",BaseClientes[[#This Row],[tipoDeCliente]]="RETENCAO","RETENCAO",BaseClientes[[#This Row],[tipoDeCliente]]="NORMAL","CONSULTORIA",BaseClientes[[#This Row],[tipoDeCliente]]="HIBRIDO","CONSULTORIA")</f>
        <v>CONSULTORIA</v>
      </c>
      <c r="S416" s="68" t="s">
        <v>49</v>
      </c>
      <c r="T416" s="68" t="s">
        <v>50</v>
      </c>
      <c r="U416" s="68" t="s">
        <v>2951</v>
      </c>
      <c r="V416" s="71">
        <v>5581999002182</v>
      </c>
      <c r="W416" s="69">
        <v>44945</v>
      </c>
      <c r="X416" s="69">
        <v>44945</v>
      </c>
      <c r="Y416" s="68" t="s">
        <v>2950</v>
      </c>
      <c r="Z416" s="68" t="s">
        <v>2950</v>
      </c>
      <c r="AA416" s="68" t="s">
        <v>2947</v>
      </c>
      <c r="AB416" s="68" t="s">
        <v>3995</v>
      </c>
      <c r="AC416" s="68" t="s">
        <v>140</v>
      </c>
      <c r="AD416" s="68" t="s">
        <v>54</v>
      </c>
      <c r="AE416" s="68" t="s">
        <v>2104</v>
      </c>
      <c r="AF416" s="72">
        <v>1</v>
      </c>
      <c r="AG416" s="68"/>
      <c r="AH416" s="68" t="s">
        <v>56</v>
      </c>
      <c r="AI416" s="68" t="s">
        <v>56</v>
      </c>
      <c r="AJ416" s="68" t="s">
        <v>56</v>
      </c>
      <c r="AK416" s="68" t="str" cm="1">
        <f t="array" ref="AK4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6" s="69" t="s">
        <v>69</v>
      </c>
      <c r="AM416" s="69">
        <v>45561</v>
      </c>
    </row>
    <row r="417" spans="1:39" hidden="1" x14ac:dyDescent="0.3">
      <c r="A417" s="68">
        <v>496</v>
      </c>
      <c r="B417" s="68" t="s">
        <v>2917</v>
      </c>
      <c r="C417" s="69">
        <v>34000</v>
      </c>
      <c r="D417" s="68" t="s">
        <v>40</v>
      </c>
      <c r="E417" s="71">
        <v>20012023496</v>
      </c>
      <c r="F417" s="68">
        <v>588763</v>
      </c>
      <c r="G417" s="68">
        <v>4344949</v>
      </c>
      <c r="H417" s="68"/>
      <c r="I417" s="68" t="s">
        <v>2918</v>
      </c>
      <c r="J417" s="68" t="s">
        <v>2919</v>
      </c>
      <c r="K417" s="70" t="s">
        <v>2920</v>
      </c>
      <c r="L417" s="68" t="s">
        <v>2921</v>
      </c>
      <c r="M417" s="68" t="s">
        <v>2917</v>
      </c>
      <c r="N417" s="71">
        <v>5581999134308</v>
      </c>
      <c r="O417" s="71"/>
      <c r="P417" s="71"/>
      <c r="Q417" s="68" t="s">
        <v>304</v>
      </c>
      <c r="R417" s="68" t="str" cm="1">
        <f t="array" ref="R417">_xlfn.IFS(BaseClientes[[#This Row],[tipoDeCliente]]="ADVISOR","ADVISOR",BaseClientes[[#This Row],[tipoDeCliente]]="FAMILIA","RETENCAO",BaseClientes[[#This Row],[tipoDeCliente]]="RETENCAO","RETENCAO",BaseClientes[[#This Row],[tipoDeCliente]]="NORMAL","CONSULTORIA",BaseClientes[[#This Row],[tipoDeCliente]]="HIBRIDO","CONSULTORIA")</f>
        <v>CONSULTORIA</v>
      </c>
      <c r="S417" s="68" t="s">
        <v>2407</v>
      </c>
      <c r="T417" s="68" t="s">
        <v>50</v>
      </c>
      <c r="U417" s="68" t="s">
        <v>1023</v>
      </c>
      <c r="V417" s="71">
        <v>5581999134308</v>
      </c>
      <c r="W417" s="69">
        <v>44946</v>
      </c>
      <c r="X417" s="69">
        <v>44946</v>
      </c>
      <c r="Y417" s="68" t="s">
        <v>2921</v>
      </c>
      <c r="Z417" s="68" t="s">
        <v>2921</v>
      </c>
      <c r="AA417" s="68" t="s">
        <v>2917</v>
      </c>
      <c r="AB417" s="68" t="s">
        <v>3912</v>
      </c>
      <c r="AC417" s="68" t="s">
        <v>2015</v>
      </c>
      <c r="AD417" s="68" t="s">
        <v>54</v>
      </c>
      <c r="AE417" s="68" t="s">
        <v>176</v>
      </c>
      <c r="AF417" s="72">
        <v>0</v>
      </c>
      <c r="AG417" s="68"/>
      <c r="AH417" s="68" t="s">
        <v>54</v>
      </c>
      <c r="AI417" s="68" t="s">
        <v>56</v>
      </c>
      <c r="AJ417" s="68" t="s">
        <v>54</v>
      </c>
      <c r="AK417" s="68" t="str" cm="1">
        <f t="array" ref="AK4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7" s="69" t="s">
        <v>69</v>
      </c>
      <c r="AM417" s="69">
        <v>45082</v>
      </c>
    </row>
    <row r="418" spans="1:39" x14ac:dyDescent="0.3">
      <c r="A418" s="68">
        <v>498</v>
      </c>
      <c r="B418" s="68" t="s">
        <v>2929</v>
      </c>
      <c r="C418" s="69">
        <v>25213</v>
      </c>
      <c r="D418" s="68" t="s">
        <v>40</v>
      </c>
      <c r="E418" s="71">
        <v>20012023498</v>
      </c>
      <c r="F418" s="68">
        <v>9920251</v>
      </c>
      <c r="G418" s="68"/>
      <c r="H418" s="68"/>
      <c r="I418" s="68" t="s">
        <v>2930</v>
      </c>
      <c r="J418" s="68" t="s">
        <v>2931</v>
      </c>
      <c r="K418" s="70" t="s">
        <v>2932</v>
      </c>
      <c r="L418" s="68" t="s">
        <v>2933</v>
      </c>
      <c r="M418" s="68" t="s">
        <v>2929</v>
      </c>
      <c r="N418" s="71">
        <v>5587999912430</v>
      </c>
      <c r="O418" s="71" t="s">
        <v>65</v>
      </c>
      <c r="P418" s="71"/>
      <c r="Q418" s="68" t="s">
        <v>66</v>
      </c>
      <c r="R418" s="68" t="str" cm="1">
        <f t="array" ref="R418">_xlfn.IFS(BaseClientes[[#This Row],[tipoDeCliente]]="ADVISOR","ADVISOR",BaseClientes[[#This Row],[tipoDeCliente]]="FAMILIA","RETENCAO",BaseClientes[[#This Row],[tipoDeCliente]]="RETENCAO","RETENCAO",BaseClientes[[#This Row],[tipoDeCliente]]="NORMAL","CONSULTORIA",BaseClientes[[#This Row],[tipoDeCliente]]="HIBRIDO","CONSULTORIA")</f>
        <v>ADVISOR</v>
      </c>
      <c r="S418" s="68" t="s">
        <v>49</v>
      </c>
      <c r="T418" s="68" t="s">
        <v>50</v>
      </c>
      <c r="U418" s="68" t="s">
        <v>2934</v>
      </c>
      <c r="V418" s="71">
        <v>5587999912430</v>
      </c>
      <c r="W418" s="69">
        <v>44946</v>
      </c>
      <c r="X418" s="69">
        <v>44946</v>
      </c>
      <c r="Y418" s="68" t="s">
        <v>2933</v>
      </c>
      <c r="Z418" s="68" t="s">
        <v>2933</v>
      </c>
      <c r="AA418" s="68" t="s">
        <v>2929</v>
      </c>
      <c r="AB418" s="68" t="s">
        <v>3893</v>
      </c>
      <c r="AC418" s="68" t="s">
        <v>53</v>
      </c>
      <c r="AD418" s="68" t="s">
        <v>54</v>
      </c>
      <c r="AE418" s="68" t="s">
        <v>176</v>
      </c>
      <c r="AF418" s="72">
        <v>1</v>
      </c>
      <c r="AG418" s="68">
        <v>4</v>
      </c>
      <c r="AH418" s="68" t="s">
        <v>54</v>
      </c>
      <c r="AI418" s="68" t="s">
        <v>56</v>
      </c>
      <c r="AJ418" s="68" t="s">
        <v>54</v>
      </c>
      <c r="AK418" s="68" t="str" cm="1">
        <f t="array" ref="AK4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8" s="69" t="s">
        <v>58</v>
      </c>
      <c r="AM418" s="69"/>
    </row>
    <row r="419" spans="1:39" x14ac:dyDescent="0.3">
      <c r="A419" s="68">
        <v>499</v>
      </c>
      <c r="B419" s="68" t="s">
        <v>2935</v>
      </c>
      <c r="C419" s="69">
        <v>32666</v>
      </c>
      <c r="D419" s="68" t="s">
        <v>40</v>
      </c>
      <c r="E419" s="71">
        <v>20012023499</v>
      </c>
      <c r="F419" s="68">
        <v>2171747</v>
      </c>
      <c r="G419" s="68"/>
      <c r="H419" s="68"/>
      <c r="I419" s="68" t="s">
        <v>2936</v>
      </c>
      <c r="J419" s="68" t="s">
        <v>2937</v>
      </c>
      <c r="K419" s="105" t="s">
        <v>2938</v>
      </c>
      <c r="L419" s="68" t="s">
        <v>2939</v>
      </c>
      <c r="M419" s="68" t="s">
        <v>3225</v>
      </c>
      <c r="N419" s="71">
        <v>5581996319961</v>
      </c>
      <c r="O419" s="71" t="s">
        <v>106</v>
      </c>
      <c r="P419" s="71"/>
      <c r="Q419" s="68" t="s">
        <v>66</v>
      </c>
      <c r="R419" s="68" t="str" cm="1">
        <f t="array" ref="R419">_xlfn.IFS(BaseClientes[[#This Row],[tipoDeCliente]]="ADVISOR","ADVISOR",BaseClientes[[#This Row],[tipoDeCliente]]="FAMILIA","RETENCAO",BaseClientes[[#This Row],[tipoDeCliente]]="RETENCAO","RETENCAO",BaseClientes[[#This Row],[tipoDeCliente]]="NORMAL","CONSULTORIA",BaseClientes[[#This Row],[tipoDeCliente]]="HIBRIDO","CONSULTORIA")</f>
        <v>CONSULTORIA</v>
      </c>
      <c r="S419" s="68" t="s">
        <v>49</v>
      </c>
      <c r="T419" s="68" t="s">
        <v>50</v>
      </c>
      <c r="U419" s="68" t="s">
        <v>2940</v>
      </c>
      <c r="V419" s="71">
        <v>5581996319961</v>
      </c>
      <c r="W419" s="69">
        <v>44946</v>
      </c>
      <c r="X419" s="69">
        <v>44946</v>
      </c>
      <c r="Y419" s="68" t="s">
        <v>3601</v>
      </c>
      <c r="Z419" s="68" t="s">
        <v>2939</v>
      </c>
      <c r="AA419" s="68" t="s">
        <v>2935</v>
      </c>
      <c r="AB419" s="68" t="s">
        <v>3902</v>
      </c>
      <c r="AC419" s="68" t="s">
        <v>53</v>
      </c>
      <c r="AD419" s="68" t="s">
        <v>54</v>
      </c>
      <c r="AE419" s="68" t="s">
        <v>176</v>
      </c>
      <c r="AF419" s="72">
        <v>1</v>
      </c>
      <c r="AG419" s="68">
        <v>4</v>
      </c>
      <c r="AH419" s="68" t="s">
        <v>54</v>
      </c>
      <c r="AI419" s="68" t="s">
        <v>56</v>
      </c>
      <c r="AJ419" s="68" t="s">
        <v>54</v>
      </c>
      <c r="AK419" s="68" t="str" cm="1">
        <f t="array" ref="AK4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19" s="69" t="s">
        <v>58</v>
      </c>
      <c r="AM419" s="69"/>
    </row>
    <row r="420" spans="1:39" x14ac:dyDescent="0.3">
      <c r="A420" s="68">
        <v>502</v>
      </c>
      <c r="B420" s="68" t="s">
        <v>2953</v>
      </c>
      <c r="C420" s="69">
        <v>32785</v>
      </c>
      <c r="D420" s="68" t="s">
        <v>40</v>
      </c>
      <c r="E420" s="71">
        <v>27012023502</v>
      </c>
      <c r="F420" s="68">
        <v>2718604</v>
      </c>
      <c r="G420" s="68"/>
      <c r="H420" s="68"/>
      <c r="I420" s="68" t="s">
        <v>2954</v>
      </c>
      <c r="J420" s="68" t="s">
        <v>2955</v>
      </c>
      <c r="K420" s="105" t="s">
        <v>2956</v>
      </c>
      <c r="L420" s="68" t="s">
        <v>2957</v>
      </c>
      <c r="M420" s="68" t="s">
        <v>2953</v>
      </c>
      <c r="N420" s="71">
        <v>5581987410097</v>
      </c>
      <c r="O420" s="71" t="s">
        <v>65</v>
      </c>
      <c r="P420" s="71"/>
      <c r="Q420" s="68" t="s">
        <v>66</v>
      </c>
      <c r="R420" s="68" t="str" cm="1">
        <f t="array" ref="R420">_xlfn.IFS(BaseClientes[[#This Row],[tipoDeCliente]]="ADVISOR","ADVISOR",BaseClientes[[#This Row],[tipoDeCliente]]="FAMILIA","RETENCAO",BaseClientes[[#This Row],[tipoDeCliente]]="RETENCAO","RETENCAO",BaseClientes[[#This Row],[tipoDeCliente]]="NORMAL","CONSULTORIA",BaseClientes[[#This Row],[tipoDeCliente]]="HIBRIDO","CONSULTORIA")</f>
        <v>CONSULTORIA</v>
      </c>
      <c r="S420" s="68" t="s">
        <v>49</v>
      </c>
      <c r="T420" s="68" t="s">
        <v>50</v>
      </c>
      <c r="U420" s="68" t="s">
        <v>51</v>
      </c>
      <c r="V420" s="71">
        <v>5581987410097</v>
      </c>
      <c r="W420" s="69">
        <v>44953</v>
      </c>
      <c r="X420" s="69">
        <v>44953</v>
      </c>
      <c r="Y420" s="68" t="s">
        <v>2957</v>
      </c>
      <c r="Z420" s="68" t="s">
        <v>2957</v>
      </c>
      <c r="AA420" s="68" t="s">
        <v>2953</v>
      </c>
      <c r="AB420" s="68" t="s">
        <v>3893</v>
      </c>
      <c r="AC420" s="68" t="s">
        <v>2015</v>
      </c>
      <c r="AD420" s="68" t="s">
        <v>54</v>
      </c>
      <c r="AE420" s="68" t="s">
        <v>176</v>
      </c>
      <c r="AF420" s="72">
        <v>1</v>
      </c>
      <c r="AG420" s="68">
        <v>9</v>
      </c>
      <c r="AH420" s="68" t="s">
        <v>54</v>
      </c>
      <c r="AI420" s="68" t="s">
        <v>56</v>
      </c>
      <c r="AJ420" s="68" t="s">
        <v>54</v>
      </c>
      <c r="AK420" s="68" t="str" cm="1">
        <f t="array" ref="AK4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0" s="69" t="s">
        <v>58</v>
      </c>
      <c r="AM420" s="69"/>
    </row>
    <row r="421" spans="1:39" x14ac:dyDescent="0.3">
      <c r="A421" s="68">
        <v>505</v>
      </c>
      <c r="B421" s="68" t="s">
        <v>2968</v>
      </c>
      <c r="C421" s="69">
        <v>24211</v>
      </c>
      <c r="D421" s="68" t="s">
        <v>40</v>
      </c>
      <c r="E421" s="71">
        <v>27012023505</v>
      </c>
      <c r="F421" s="68">
        <v>4523131</v>
      </c>
      <c r="G421" s="68"/>
      <c r="H421" s="68"/>
      <c r="I421" s="68" t="s">
        <v>4398</v>
      </c>
      <c r="J421" s="68" t="s">
        <v>2969</v>
      </c>
      <c r="K421" s="70" t="s">
        <v>2970</v>
      </c>
      <c r="L421" s="68" t="s">
        <v>3621</v>
      </c>
      <c r="M421" s="68" t="s">
        <v>2972</v>
      </c>
      <c r="N421" s="71">
        <v>5581988689988</v>
      </c>
      <c r="O421" s="71"/>
      <c r="P421" s="71"/>
      <c r="Q421" s="68" t="s">
        <v>66</v>
      </c>
      <c r="R421" s="68" t="str" cm="1">
        <f t="array" ref="R421">_xlfn.IFS(BaseClientes[[#This Row],[tipoDeCliente]]="ADVISOR","ADVISOR",BaseClientes[[#This Row],[tipoDeCliente]]="FAMILIA","RETENCAO",BaseClientes[[#This Row],[tipoDeCliente]]="RETENCAO","RETENCAO",BaseClientes[[#This Row],[tipoDeCliente]]="NORMAL","CONSULTORIA",BaseClientes[[#This Row],[tipoDeCliente]]="HIBRIDO","CONSULTORIA")</f>
        <v>CONSULTORIA</v>
      </c>
      <c r="S421" s="68" t="s">
        <v>49</v>
      </c>
      <c r="T421" s="68" t="s">
        <v>50</v>
      </c>
      <c r="U421" s="68" t="s">
        <v>1171</v>
      </c>
      <c r="V421" s="71">
        <v>5581988689988</v>
      </c>
      <c r="W421" s="69">
        <v>44953</v>
      </c>
      <c r="X421" s="69">
        <v>44960</v>
      </c>
      <c r="Y421" s="68" t="s">
        <v>3621</v>
      </c>
      <c r="Z421" s="68" t="s">
        <v>4398</v>
      </c>
      <c r="AA421" s="68" t="s">
        <v>2968</v>
      </c>
      <c r="AB421" s="68" t="s">
        <v>164</v>
      </c>
      <c r="AC421" s="68" t="s">
        <v>53</v>
      </c>
      <c r="AD421" s="68" t="s">
        <v>54</v>
      </c>
      <c r="AE421" s="68" t="s">
        <v>68</v>
      </c>
      <c r="AF421" s="72">
        <v>0</v>
      </c>
      <c r="AG421" s="68"/>
      <c r="AH421" s="68" t="s">
        <v>54</v>
      </c>
      <c r="AI421" s="68" t="s">
        <v>54</v>
      </c>
      <c r="AJ421" s="68" t="s">
        <v>54</v>
      </c>
      <c r="AK421" s="68" t="str" cm="1">
        <f t="array" ref="AK4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1" s="69" t="s">
        <v>58</v>
      </c>
      <c r="AM421" s="69"/>
    </row>
    <row r="422" spans="1:39" x14ac:dyDescent="0.3">
      <c r="A422" s="68">
        <v>506</v>
      </c>
      <c r="B422" s="68" t="s">
        <v>2972</v>
      </c>
      <c r="C422" s="69">
        <v>25566</v>
      </c>
      <c r="D422" s="68" t="s">
        <v>72</v>
      </c>
      <c r="E422" s="71">
        <v>27012023506</v>
      </c>
      <c r="F422" s="68">
        <v>4533613</v>
      </c>
      <c r="G422" s="68"/>
      <c r="H422" s="68"/>
      <c r="I422" s="68" t="s">
        <v>4396</v>
      </c>
      <c r="J422" s="68" t="s">
        <v>2974</v>
      </c>
      <c r="K422" s="70" t="s">
        <v>2970</v>
      </c>
      <c r="L422" s="68" t="s">
        <v>3621</v>
      </c>
      <c r="M422" s="68" t="s">
        <v>2972</v>
      </c>
      <c r="N422" s="71">
        <v>5581988689988</v>
      </c>
      <c r="O422" s="71"/>
      <c r="P422" s="71"/>
      <c r="Q422" s="68" t="s">
        <v>66</v>
      </c>
      <c r="R422" s="68" t="str" cm="1">
        <f t="array" ref="R422">_xlfn.IFS(BaseClientes[[#This Row],[tipoDeCliente]]="ADVISOR","ADVISOR",BaseClientes[[#This Row],[tipoDeCliente]]="FAMILIA","RETENCAO",BaseClientes[[#This Row],[tipoDeCliente]]="RETENCAO","RETENCAO",BaseClientes[[#This Row],[tipoDeCliente]]="NORMAL","CONSULTORIA",BaseClientes[[#This Row],[tipoDeCliente]]="HIBRIDO","CONSULTORIA")</f>
        <v>RETENCAO</v>
      </c>
      <c r="S422" s="68" t="s">
        <v>49</v>
      </c>
      <c r="T422" s="68" t="s">
        <v>50</v>
      </c>
      <c r="U422" s="68" t="s">
        <v>1171</v>
      </c>
      <c r="V422" s="71">
        <v>5581988689988</v>
      </c>
      <c r="W422" s="69">
        <v>44953</v>
      </c>
      <c r="X422" s="69">
        <v>44960</v>
      </c>
      <c r="Y422" s="68" t="s">
        <v>3621</v>
      </c>
      <c r="Z422" s="68" t="s">
        <v>3621</v>
      </c>
      <c r="AA422" s="68" t="s">
        <v>2972</v>
      </c>
      <c r="AB422" s="68" t="s">
        <v>3905</v>
      </c>
      <c r="AC422" s="68" t="s">
        <v>53</v>
      </c>
      <c r="AD422" s="68" t="s">
        <v>54</v>
      </c>
      <c r="AE422" s="68" t="s">
        <v>68</v>
      </c>
      <c r="AF422" s="72">
        <v>0</v>
      </c>
      <c r="AG422" s="68"/>
      <c r="AH422" s="68" t="s">
        <v>54</v>
      </c>
      <c r="AI422" s="68" t="s">
        <v>54</v>
      </c>
      <c r="AJ422" s="68" t="s">
        <v>54</v>
      </c>
      <c r="AK422" s="68" t="str" cm="1">
        <f t="array" ref="AK4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2" s="69" t="s">
        <v>58</v>
      </c>
      <c r="AM422" s="69"/>
    </row>
    <row r="423" spans="1:39" x14ac:dyDescent="0.3">
      <c r="A423" s="68">
        <v>508</v>
      </c>
      <c r="B423" s="68" t="s">
        <v>3398</v>
      </c>
      <c r="C423" s="69">
        <v>29424</v>
      </c>
      <c r="D423" s="68" t="s">
        <v>72</v>
      </c>
      <c r="E423" s="71">
        <v>29012023508</v>
      </c>
      <c r="F423" s="68">
        <v>402686</v>
      </c>
      <c r="G423" s="68"/>
      <c r="H423" s="68"/>
      <c r="I423" s="148" t="s">
        <v>4401</v>
      </c>
      <c r="J423" s="68" t="s">
        <v>2984</v>
      </c>
      <c r="K423" s="70" t="s">
        <v>2985</v>
      </c>
      <c r="L423" s="68" t="s">
        <v>2986</v>
      </c>
      <c r="M423" s="68" t="s">
        <v>2987</v>
      </c>
      <c r="N423" s="71">
        <v>5491158485215</v>
      </c>
      <c r="O423" s="71" t="s">
        <v>65</v>
      </c>
      <c r="P423" s="71"/>
      <c r="Q423" s="68" t="s">
        <v>66</v>
      </c>
      <c r="R423" s="68" t="str" cm="1">
        <f t="array" ref="R423">_xlfn.IFS(BaseClientes[[#This Row],[tipoDeCliente]]="ADVISOR","ADVISOR",BaseClientes[[#This Row],[tipoDeCliente]]="FAMILIA","RETENCAO",BaseClientes[[#This Row],[tipoDeCliente]]="RETENCAO","RETENCAO",BaseClientes[[#This Row],[tipoDeCliente]]="NORMAL","CONSULTORIA",BaseClientes[[#This Row],[tipoDeCliente]]="HIBRIDO","CONSULTORIA")</f>
        <v>CONSULTORIA</v>
      </c>
      <c r="S423" s="68" t="s">
        <v>470</v>
      </c>
      <c r="T423" s="68" t="s">
        <v>434</v>
      </c>
      <c r="U423" s="68" t="s">
        <v>2988</v>
      </c>
      <c r="V423" s="71">
        <v>5491158485215</v>
      </c>
      <c r="W423" s="69">
        <v>44955</v>
      </c>
      <c r="X423" s="69">
        <v>44955</v>
      </c>
      <c r="Y423" s="68" t="s">
        <v>2986</v>
      </c>
      <c r="Z423" s="68" t="s">
        <v>2986</v>
      </c>
      <c r="AA423" s="68" t="s">
        <v>3398</v>
      </c>
      <c r="AB423" s="68" t="s">
        <v>3920</v>
      </c>
      <c r="AC423" s="68" t="s">
        <v>140</v>
      </c>
      <c r="AD423" s="68" t="s">
        <v>54</v>
      </c>
      <c r="AE423" s="68" t="s">
        <v>68</v>
      </c>
      <c r="AF423" s="72">
        <v>0</v>
      </c>
      <c r="AG423" s="68"/>
      <c r="AH423" s="68" t="s">
        <v>56</v>
      </c>
      <c r="AI423" s="68" t="s">
        <v>56</v>
      </c>
      <c r="AJ423" s="68" t="s">
        <v>56</v>
      </c>
      <c r="AK423" s="68" t="str" cm="1">
        <f t="array" ref="AK4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3" s="69" t="s">
        <v>58</v>
      </c>
      <c r="AM423" s="69"/>
    </row>
    <row r="424" spans="1:39" x14ac:dyDescent="0.3">
      <c r="A424" s="68">
        <v>503</v>
      </c>
      <c r="B424" s="68" t="s">
        <v>2958</v>
      </c>
      <c r="C424" s="69">
        <v>20819</v>
      </c>
      <c r="D424" s="68" t="s">
        <v>72</v>
      </c>
      <c r="E424" s="71">
        <v>30012023503</v>
      </c>
      <c r="F424" s="68">
        <v>580044</v>
      </c>
      <c r="G424" s="68">
        <v>1853077</v>
      </c>
      <c r="H424" s="68"/>
      <c r="I424" s="68" t="s">
        <v>2959</v>
      </c>
      <c r="J424" s="68" t="s">
        <v>2960</v>
      </c>
      <c r="K424" s="105" t="s">
        <v>2961</v>
      </c>
      <c r="L424" s="68" t="s">
        <v>2962</v>
      </c>
      <c r="M424" s="68" t="s">
        <v>2958</v>
      </c>
      <c r="N424" s="71">
        <v>5581999919973</v>
      </c>
      <c r="O424" s="71" t="s">
        <v>65</v>
      </c>
      <c r="P424" s="71"/>
      <c r="Q424" s="68" t="s">
        <v>1749</v>
      </c>
      <c r="R424" s="68" t="str" cm="1">
        <f t="array" ref="R424">_xlfn.IFS(BaseClientes[[#This Row],[tipoDeCliente]]="ADVISOR","ADVISOR",BaseClientes[[#This Row],[tipoDeCliente]]="FAMILIA","RETENCAO",BaseClientes[[#This Row],[tipoDeCliente]]="RETENCAO","RETENCAO",BaseClientes[[#This Row],[tipoDeCliente]]="NORMAL","CONSULTORIA",BaseClientes[[#This Row],[tipoDeCliente]]="HIBRIDO","CONSULTORIA")</f>
        <v>CONSULTORIA</v>
      </c>
      <c r="S424" s="68" t="s">
        <v>2407</v>
      </c>
      <c r="T424" s="68" t="s">
        <v>50</v>
      </c>
      <c r="U424" s="68" t="s">
        <v>2963</v>
      </c>
      <c r="V424" s="71">
        <v>5581999919973</v>
      </c>
      <c r="W424" s="69">
        <v>44956</v>
      </c>
      <c r="X424" s="69">
        <v>44956</v>
      </c>
      <c r="Y424" s="68" t="s">
        <v>2962</v>
      </c>
      <c r="Z424" s="68" t="s">
        <v>2962</v>
      </c>
      <c r="AA424" s="68" t="s">
        <v>2958</v>
      </c>
      <c r="AB424" s="68" t="s">
        <v>3899</v>
      </c>
      <c r="AC424" s="68" t="s">
        <v>2015</v>
      </c>
      <c r="AD424" s="68" t="s">
        <v>56</v>
      </c>
      <c r="AE424" s="68" t="s">
        <v>176</v>
      </c>
      <c r="AF424" s="72">
        <v>1</v>
      </c>
      <c r="AG424" s="68">
        <v>4</v>
      </c>
      <c r="AH424" s="68" t="s">
        <v>54</v>
      </c>
      <c r="AI424" s="68" t="s">
        <v>56</v>
      </c>
      <c r="AJ424" s="68" t="s">
        <v>54</v>
      </c>
      <c r="AK424" s="68" t="str" cm="1">
        <f t="array" ref="AK4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4" s="69" t="s">
        <v>58</v>
      </c>
      <c r="AM424" s="69"/>
    </row>
    <row r="425" spans="1:39" x14ac:dyDescent="0.3">
      <c r="A425" s="68">
        <v>520</v>
      </c>
      <c r="B425" s="68" t="s">
        <v>3399</v>
      </c>
      <c r="C425" s="69">
        <v>17229</v>
      </c>
      <c r="D425" s="68" t="s">
        <v>72</v>
      </c>
      <c r="E425" s="71">
        <v>30012023520</v>
      </c>
      <c r="F425" s="68">
        <v>3125451</v>
      </c>
      <c r="G425" s="68"/>
      <c r="H425" s="68"/>
      <c r="I425" s="68"/>
      <c r="J425" s="68" t="s">
        <v>4402</v>
      </c>
      <c r="K425" s="70" t="s">
        <v>4403</v>
      </c>
      <c r="L425" s="68" t="s">
        <v>3628</v>
      </c>
      <c r="M425" s="68" t="s">
        <v>3399</v>
      </c>
      <c r="N425" s="71">
        <v>5581992658753</v>
      </c>
      <c r="O425" s="71" t="s">
        <v>65</v>
      </c>
      <c r="P425" s="71"/>
      <c r="Q425" s="68" t="s">
        <v>1073</v>
      </c>
      <c r="R425" s="68" t="str" cm="1">
        <f t="array" ref="R425">_xlfn.IFS(BaseClientes[[#This Row],[tipoDeCliente]]="ADVISOR","ADVISOR",BaseClientes[[#This Row],[tipoDeCliente]]="FAMILIA","RETENCAO",BaseClientes[[#This Row],[tipoDeCliente]]="RETENCAO","RETENCAO",BaseClientes[[#This Row],[tipoDeCliente]]="NORMAL","CONSULTORIA",BaseClientes[[#This Row],[tipoDeCliente]]="HIBRIDO","CONSULTORIA")</f>
        <v>CONSULTORIA</v>
      </c>
      <c r="S425" s="68" t="s">
        <v>49</v>
      </c>
      <c r="T425" s="68" t="s">
        <v>50</v>
      </c>
      <c r="U425" s="68" t="s">
        <v>478</v>
      </c>
      <c r="V425" s="71">
        <v>5581992658753</v>
      </c>
      <c r="W425" s="69">
        <v>44956</v>
      </c>
      <c r="X425" s="69">
        <v>44956</v>
      </c>
      <c r="Y425" s="68" t="s">
        <v>3628</v>
      </c>
      <c r="Z425" s="68" t="s">
        <v>3628</v>
      </c>
      <c r="AA425" s="68" t="s">
        <v>3399</v>
      </c>
      <c r="AB425" s="68" t="s">
        <v>3899</v>
      </c>
      <c r="AC425" s="68" t="s">
        <v>140</v>
      </c>
      <c r="AD425" s="68" t="s">
        <v>56</v>
      </c>
      <c r="AE425" s="68" t="s">
        <v>68</v>
      </c>
      <c r="AF425" s="72">
        <v>0</v>
      </c>
      <c r="AG425" s="68"/>
      <c r="AH425" s="68" t="s">
        <v>56</v>
      </c>
      <c r="AI425" s="68" t="s">
        <v>56</v>
      </c>
      <c r="AJ425" s="68" t="s">
        <v>56</v>
      </c>
      <c r="AK425" s="68" t="str" cm="1">
        <f t="array" ref="AK4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5" s="69" t="s">
        <v>58</v>
      </c>
      <c r="AM425" s="69"/>
    </row>
    <row r="426" spans="1:39" hidden="1" x14ac:dyDescent="0.3">
      <c r="A426" s="68">
        <v>220</v>
      </c>
      <c r="B426" s="68" t="s">
        <v>1457</v>
      </c>
      <c r="C426" s="69">
        <v>30484</v>
      </c>
      <c r="D426" s="68" t="s">
        <v>72</v>
      </c>
      <c r="E426" s="71">
        <v>31012022220</v>
      </c>
      <c r="F426" s="68">
        <v>2827332</v>
      </c>
      <c r="G426" s="68"/>
      <c r="H426" s="68"/>
      <c r="I426" s="68"/>
      <c r="J426" s="68" t="s">
        <v>1459</v>
      </c>
      <c r="K426" s="70" t="s">
        <v>1460</v>
      </c>
      <c r="L426" s="68" t="s">
        <v>1461</v>
      </c>
      <c r="M426" s="68" t="s">
        <v>1462</v>
      </c>
      <c r="N426" s="71">
        <v>5581994214999</v>
      </c>
      <c r="O426" s="71" t="s">
        <v>106</v>
      </c>
      <c r="P426" s="71" t="s">
        <v>42</v>
      </c>
      <c r="Q426" s="68" t="s">
        <v>264</v>
      </c>
      <c r="R426" s="68" t="str" cm="1">
        <f t="array" ref="R426">_xlfn.IFS(BaseClientes[[#This Row],[tipoDeCliente]]="ADVISOR","ADVISOR",BaseClientes[[#This Row],[tipoDeCliente]]="FAMILIA","RETENCAO",BaseClientes[[#This Row],[tipoDeCliente]]="RETENCAO","RETENCAO",BaseClientes[[#This Row],[tipoDeCliente]]="NORMAL","CONSULTORIA",BaseClientes[[#This Row],[tipoDeCliente]]="HIBRIDO","CONSULTORIA")</f>
        <v>ADVISOR</v>
      </c>
      <c r="S426" s="68" t="s">
        <v>49</v>
      </c>
      <c r="T426" s="68" t="s">
        <v>50</v>
      </c>
      <c r="U426" s="68" t="s">
        <v>1066</v>
      </c>
      <c r="V426" s="71">
        <v>5581994215053</v>
      </c>
      <c r="W426" s="69">
        <v>44958</v>
      </c>
      <c r="X426" s="69">
        <v>44958</v>
      </c>
      <c r="Y426" s="68" t="s">
        <v>1461</v>
      </c>
      <c r="Z426" s="68" t="s">
        <v>1463</v>
      </c>
      <c r="AA426" s="68" t="s">
        <v>1457</v>
      </c>
      <c r="AB426" s="68" t="s">
        <v>3894</v>
      </c>
      <c r="AC426" s="68" t="s">
        <v>53</v>
      </c>
      <c r="AD426" s="68" t="s">
        <v>54</v>
      </c>
      <c r="AE426" s="68" t="s">
        <v>68</v>
      </c>
      <c r="AF426" s="72">
        <v>0</v>
      </c>
      <c r="AG426" s="68"/>
      <c r="AH426" s="68" t="s">
        <v>56</v>
      </c>
      <c r="AI426" s="68" t="s">
        <v>56</v>
      </c>
      <c r="AJ426" s="68" t="s">
        <v>56</v>
      </c>
      <c r="AK426" s="68" t="str" cm="1">
        <f t="array" ref="AK4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6" s="69" t="s">
        <v>69</v>
      </c>
      <c r="AM426" s="69">
        <v>45120</v>
      </c>
    </row>
    <row r="427" spans="1:39" hidden="1" x14ac:dyDescent="0.3">
      <c r="A427" s="68">
        <v>221</v>
      </c>
      <c r="B427" s="68" t="s">
        <v>1462</v>
      </c>
      <c r="C427" s="69">
        <v>28671</v>
      </c>
      <c r="D427" s="68" t="s">
        <v>40</v>
      </c>
      <c r="E427" s="71">
        <v>31012022221</v>
      </c>
      <c r="F427" s="68">
        <v>2101601</v>
      </c>
      <c r="G427" s="68"/>
      <c r="H427" s="68"/>
      <c r="I427" s="68"/>
      <c r="J427" s="68" t="s">
        <v>1465</v>
      </c>
      <c r="K427" s="70" t="s">
        <v>1466</v>
      </c>
      <c r="L427" s="68" t="s">
        <v>1461</v>
      </c>
      <c r="M427" s="68" t="s">
        <v>1462</v>
      </c>
      <c r="N427" s="71">
        <v>5581994214999</v>
      </c>
      <c r="O427" s="71" t="s">
        <v>106</v>
      </c>
      <c r="P427" s="71" t="s">
        <v>42</v>
      </c>
      <c r="Q427" s="68" t="s">
        <v>264</v>
      </c>
      <c r="R427" s="68" t="str" cm="1">
        <f t="array" ref="R427">_xlfn.IFS(BaseClientes[[#This Row],[tipoDeCliente]]="ADVISOR","ADVISOR",BaseClientes[[#This Row],[tipoDeCliente]]="FAMILIA","RETENCAO",BaseClientes[[#This Row],[tipoDeCliente]]="RETENCAO","RETENCAO",BaseClientes[[#This Row],[tipoDeCliente]]="NORMAL","CONSULTORIA",BaseClientes[[#This Row],[tipoDeCliente]]="HIBRIDO","CONSULTORIA")</f>
        <v>CONSULTORIA</v>
      </c>
      <c r="S427" s="68" t="s">
        <v>49</v>
      </c>
      <c r="T427" s="68" t="s">
        <v>50</v>
      </c>
      <c r="U427" s="68" t="s">
        <v>1066</v>
      </c>
      <c r="V427" s="71">
        <v>5581994214999</v>
      </c>
      <c r="W427" s="69">
        <v>44958</v>
      </c>
      <c r="X427" s="69">
        <v>44958</v>
      </c>
      <c r="Y427" s="68" t="s">
        <v>1461</v>
      </c>
      <c r="Z427" s="68" t="s">
        <v>1461</v>
      </c>
      <c r="AA427" s="68" t="s">
        <v>1462</v>
      </c>
      <c r="AB427" s="68" t="s">
        <v>151</v>
      </c>
      <c r="AC427" s="68" t="s">
        <v>140</v>
      </c>
      <c r="AD427" s="68" t="s">
        <v>56</v>
      </c>
      <c r="AE427" s="68" t="s">
        <v>68</v>
      </c>
      <c r="AF427" s="72">
        <v>0</v>
      </c>
      <c r="AG427" s="68"/>
      <c r="AH427" s="68" t="s">
        <v>56</v>
      </c>
      <c r="AI427" s="68" t="s">
        <v>56</v>
      </c>
      <c r="AJ427" s="68" t="s">
        <v>56</v>
      </c>
      <c r="AK427" s="68" t="str" cm="1">
        <f t="array" ref="AK4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7" s="69" t="s">
        <v>69</v>
      </c>
      <c r="AM427" s="69">
        <v>45120</v>
      </c>
    </row>
    <row r="428" spans="1:39" hidden="1" x14ac:dyDescent="0.3">
      <c r="A428" s="68">
        <v>222</v>
      </c>
      <c r="B428" s="68" t="s">
        <v>1467</v>
      </c>
      <c r="C428" s="69">
        <v>40285</v>
      </c>
      <c r="D428" s="68" t="s">
        <v>40</v>
      </c>
      <c r="E428" s="71">
        <v>31012022222</v>
      </c>
      <c r="F428" s="68">
        <v>4103085</v>
      </c>
      <c r="G428" s="68" t="s">
        <v>42</v>
      </c>
      <c r="H428" s="68"/>
      <c r="I428" s="68"/>
      <c r="J428" s="68" t="s">
        <v>1469</v>
      </c>
      <c r="K428" s="70" t="s">
        <v>1470</v>
      </c>
      <c r="L428" s="68" t="s">
        <v>1461</v>
      </c>
      <c r="M428" s="68" t="s">
        <v>1462</v>
      </c>
      <c r="N428" s="71">
        <v>5581994214999</v>
      </c>
      <c r="O428" s="71" t="s">
        <v>65</v>
      </c>
      <c r="P428" s="71" t="s">
        <v>42</v>
      </c>
      <c r="Q428" s="68" t="s">
        <v>264</v>
      </c>
      <c r="R428" s="68" t="str" cm="1">
        <f t="array" ref="R428">_xlfn.IFS(BaseClientes[[#This Row],[tipoDeCliente]]="ADVISOR","ADVISOR",BaseClientes[[#This Row],[tipoDeCliente]]="FAMILIA","RETENCAO",BaseClientes[[#This Row],[tipoDeCliente]]="RETENCAO","RETENCAO",BaseClientes[[#This Row],[tipoDeCliente]]="NORMAL","CONSULTORIA",BaseClientes[[#This Row],[tipoDeCliente]]="HIBRIDO","CONSULTORIA")</f>
        <v>CONSULTORIA</v>
      </c>
      <c r="S428" s="68" t="s">
        <v>49</v>
      </c>
      <c r="T428" s="68" t="s">
        <v>50</v>
      </c>
      <c r="U428" s="68" t="s">
        <v>1066</v>
      </c>
      <c r="V428" s="71">
        <v>5581994214999</v>
      </c>
      <c r="W428" s="69">
        <v>44958</v>
      </c>
      <c r="X428" s="69">
        <v>44958</v>
      </c>
      <c r="Y428" s="68" t="s">
        <v>1461</v>
      </c>
      <c r="Z428" s="68" t="s">
        <v>1471</v>
      </c>
      <c r="AA428" s="68" t="s">
        <v>1467</v>
      </c>
      <c r="AB428" s="68" t="s">
        <v>3894</v>
      </c>
      <c r="AC428" s="68" t="s">
        <v>53</v>
      </c>
      <c r="AD428" s="68" t="s">
        <v>54</v>
      </c>
      <c r="AE428" s="68" t="s">
        <v>68</v>
      </c>
      <c r="AF428" s="72">
        <v>0</v>
      </c>
      <c r="AG428" s="68"/>
      <c r="AH428" s="68" t="s">
        <v>56</v>
      </c>
      <c r="AI428" s="68" t="s">
        <v>56</v>
      </c>
      <c r="AJ428" s="68" t="s">
        <v>56</v>
      </c>
      <c r="AK428" s="68" t="str" cm="1">
        <f t="array" ref="AK4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8" s="69" t="s">
        <v>69</v>
      </c>
      <c r="AM428" s="69">
        <v>45120</v>
      </c>
    </row>
    <row r="429" spans="1:39" hidden="1" x14ac:dyDescent="0.3">
      <c r="A429" s="68">
        <v>237</v>
      </c>
      <c r="B429" s="68" t="s">
        <v>1563</v>
      </c>
      <c r="C429" s="69">
        <v>42814</v>
      </c>
      <c r="D429" s="68" t="s">
        <v>72</v>
      </c>
      <c r="E429" s="71">
        <v>31012022237</v>
      </c>
      <c r="F429" s="68">
        <v>5101491</v>
      </c>
      <c r="G429" s="68"/>
      <c r="H429" s="68"/>
      <c r="I429" s="68"/>
      <c r="J429" s="68" t="s">
        <v>1565</v>
      </c>
      <c r="K429" s="70" t="s">
        <v>1470</v>
      </c>
      <c r="L429" s="68" t="s">
        <v>1461</v>
      </c>
      <c r="M429" s="68" t="s">
        <v>1462</v>
      </c>
      <c r="N429" s="71">
        <v>5581994214999</v>
      </c>
      <c r="O429" s="71" t="s">
        <v>65</v>
      </c>
      <c r="P429" s="71" t="s">
        <v>42</v>
      </c>
      <c r="Q429" s="68" t="s">
        <v>264</v>
      </c>
      <c r="R429" s="68" t="str" cm="1">
        <f t="array" ref="R429">_xlfn.IFS(BaseClientes[[#This Row],[tipoDeCliente]]="ADVISOR","ADVISOR",BaseClientes[[#This Row],[tipoDeCliente]]="FAMILIA","RETENCAO",BaseClientes[[#This Row],[tipoDeCliente]]="RETENCAO","RETENCAO",BaseClientes[[#This Row],[tipoDeCliente]]="NORMAL","CONSULTORIA",BaseClientes[[#This Row],[tipoDeCliente]]="HIBRIDO","CONSULTORIA")</f>
        <v>CONSULTORIA</v>
      </c>
      <c r="S429" s="68" t="s">
        <v>49</v>
      </c>
      <c r="T429" s="68" t="s">
        <v>50</v>
      </c>
      <c r="U429" s="68" t="s">
        <v>1066</v>
      </c>
      <c r="V429" s="71">
        <v>5581994214999</v>
      </c>
      <c r="W429" s="69">
        <v>44958</v>
      </c>
      <c r="X429" s="69">
        <v>44958</v>
      </c>
      <c r="Y429" s="68" t="s">
        <v>1461</v>
      </c>
      <c r="Z429" s="68" t="s">
        <v>1566</v>
      </c>
      <c r="AA429" s="68" t="s">
        <v>1563</v>
      </c>
      <c r="AB429" s="68" t="s">
        <v>151</v>
      </c>
      <c r="AC429" s="68" t="s">
        <v>140</v>
      </c>
      <c r="AD429" s="68" t="s">
        <v>56</v>
      </c>
      <c r="AE429" s="68" t="s">
        <v>68</v>
      </c>
      <c r="AF429" s="72">
        <v>0</v>
      </c>
      <c r="AG429" s="68"/>
      <c r="AH429" s="68" t="s">
        <v>56</v>
      </c>
      <c r="AI429" s="68" t="s">
        <v>56</v>
      </c>
      <c r="AJ429" s="68" t="s">
        <v>56</v>
      </c>
      <c r="AK429" s="68" t="str" cm="1">
        <f t="array" ref="AK4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29" s="69" t="s">
        <v>69</v>
      </c>
      <c r="AM429" s="69">
        <v>45120</v>
      </c>
    </row>
    <row r="430" spans="1:39" hidden="1" x14ac:dyDescent="0.3">
      <c r="A430" s="68">
        <v>238</v>
      </c>
      <c r="B430" s="68" t="s">
        <v>1567</v>
      </c>
      <c r="C430" s="69">
        <v>39146</v>
      </c>
      <c r="D430" s="68" t="s">
        <v>40</v>
      </c>
      <c r="E430" s="71">
        <v>31012022238</v>
      </c>
      <c r="F430" s="68">
        <v>4235422</v>
      </c>
      <c r="G430" s="68"/>
      <c r="H430" s="68"/>
      <c r="I430" s="68"/>
      <c r="J430" s="68" t="s">
        <v>1569</v>
      </c>
      <c r="K430" s="70" t="s">
        <v>1470</v>
      </c>
      <c r="L430" s="68" t="s">
        <v>1461</v>
      </c>
      <c r="M430" s="68" t="s">
        <v>1462</v>
      </c>
      <c r="N430" s="71">
        <v>5581994214999</v>
      </c>
      <c r="O430" s="71" t="s">
        <v>65</v>
      </c>
      <c r="P430" s="71" t="s">
        <v>42</v>
      </c>
      <c r="Q430" s="68" t="s">
        <v>264</v>
      </c>
      <c r="R430" s="68" t="str" cm="1">
        <f t="array" ref="R430">_xlfn.IFS(BaseClientes[[#This Row],[tipoDeCliente]]="ADVISOR","ADVISOR",BaseClientes[[#This Row],[tipoDeCliente]]="FAMILIA","RETENCAO",BaseClientes[[#This Row],[tipoDeCliente]]="RETENCAO","RETENCAO",BaseClientes[[#This Row],[tipoDeCliente]]="NORMAL","CONSULTORIA",BaseClientes[[#This Row],[tipoDeCliente]]="HIBRIDO","CONSULTORIA")</f>
        <v>CONSULTORIA</v>
      </c>
      <c r="S430" s="68" t="s">
        <v>49</v>
      </c>
      <c r="T430" s="68" t="s">
        <v>50</v>
      </c>
      <c r="U430" s="68" t="s">
        <v>1066</v>
      </c>
      <c r="V430" s="71">
        <v>5581994214999</v>
      </c>
      <c r="W430" s="69">
        <v>44958</v>
      </c>
      <c r="X430" s="69">
        <v>44958</v>
      </c>
      <c r="Y430" s="68" t="s">
        <v>1461</v>
      </c>
      <c r="Z430" s="68" t="s">
        <v>1570</v>
      </c>
      <c r="AA430" s="68" t="s">
        <v>1567</v>
      </c>
      <c r="AB430" s="68" t="s">
        <v>151</v>
      </c>
      <c r="AC430" s="68" t="s">
        <v>140</v>
      </c>
      <c r="AD430" s="68" t="s">
        <v>56</v>
      </c>
      <c r="AE430" s="68" t="s">
        <v>68</v>
      </c>
      <c r="AF430" s="72">
        <v>0</v>
      </c>
      <c r="AG430" s="68"/>
      <c r="AH430" s="68" t="s">
        <v>56</v>
      </c>
      <c r="AI430" s="68" t="s">
        <v>56</v>
      </c>
      <c r="AJ430" s="68" t="s">
        <v>56</v>
      </c>
      <c r="AK430" s="68" t="str" cm="1">
        <f t="array" ref="AK4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0" s="69" t="s">
        <v>69</v>
      </c>
      <c r="AM430" s="69">
        <v>45120</v>
      </c>
    </row>
    <row r="431" spans="1:39" hidden="1" x14ac:dyDescent="0.3">
      <c r="A431" s="68">
        <v>287</v>
      </c>
      <c r="B431" s="68" t="s">
        <v>1797</v>
      </c>
      <c r="C431" s="69"/>
      <c r="D431" s="68" t="s">
        <v>40</v>
      </c>
      <c r="E431" s="71">
        <v>31012022287</v>
      </c>
      <c r="F431" s="68"/>
      <c r="G431" s="68"/>
      <c r="H431" s="68"/>
      <c r="I431" s="68"/>
      <c r="J431" s="68"/>
      <c r="K431" s="70" t="s">
        <v>1466</v>
      </c>
      <c r="L431" s="68" t="s">
        <v>1461</v>
      </c>
      <c r="M431" s="68" t="s">
        <v>1462</v>
      </c>
      <c r="N431" s="71">
        <v>5581994214999</v>
      </c>
      <c r="O431" s="71" t="s">
        <v>42</v>
      </c>
      <c r="P431" s="71" t="s">
        <v>42</v>
      </c>
      <c r="Q431" s="68" t="s">
        <v>264</v>
      </c>
      <c r="R431" s="68" t="str" cm="1">
        <f t="array" ref="R431">_xlfn.IFS(BaseClientes[[#This Row],[tipoDeCliente]]="ADVISOR","ADVISOR",BaseClientes[[#This Row],[tipoDeCliente]]="FAMILIA","RETENCAO",BaseClientes[[#This Row],[tipoDeCliente]]="RETENCAO","RETENCAO",BaseClientes[[#This Row],[tipoDeCliente]]="NORMAL","CONSULTORIA",BaseClientes[[#This Row],[tipoDeCliente]]="HIBRIDO","CONSULTORIA")</f>
        <v>CONSULTORIA</v>
      </c>
      <c r="S431" s="68" t="s">
        <v>49</v>
      </c>
      <c r="T431" s="68" t="s">
        <v>50</v>
      </c>
      <c r="U431" s="68" t="s">
        <v>1066</v>
      </c>
      <c r="V431" s="71">
        <v>5581994215053</v>
      </c>
      <c r="W431" s="69">
        <v>44958</v>
      </c>
      <c r="X431" s="69">
        <v>44958</v>
      </c>
      <c r="Y431" s="68" t="s">
        <v>1461</v>
      </c>
      <c r="Z431" s="68" t="s">
        <v>1799</v>
      </c>
      <c r="AA431" s="68" t="s">
        <v>1797</v>
      </c>
      <c r="AB431" s="68" t="s">
        <v>3894</v>
      </c>
      <c r="AC431" s="68" t="s">
        <v>53</v>
      </c>
      <c r="AD431" s="68" t="s">
        <v>56</v>
      </c>
      <c r="AE431" s="68" t="s">
        <v>68</v>
      </c>
      <c r="AF431" s="72">
        <v>0</v>
      </c>
      <c r="AG431" s="68"/>
      <c r="AH431" s="68" t="s">
        <v>56</v>
      </c>
      <c r="AI431" s="68" t="s">
        <v>56</v>
      </c>
      <c r="AJ431" s="68" t="s">
        <v>56</v>
      </c>
      <c r="AK431" s="68" t="str" cm="1">
        <f t="array" ref="AK4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1" s="69" t="s">
        <v>69</v>
      </c>
      <c r="AM431" s="69">
        <v>45120</v>
      </c>
    </row>
    <row r="432" spans="1:39" x14ac:dyDescent="0.3">
      <c r="A432" s="68">
        <v>507</v>
      </c>
      <c r="B432" s="68" t="s">
        <v>2975</v>
      </c>
      <c r="C432" s="69">
        <v>30000</v>
      </c>
      <c r="D432" s="68" t="s">
        <v>40</v>
      </c>
      <c r="E432" s="71">
        <v>2022023507</v>
      </c>
      <c r="F432" s="68"/>
      <c r="G432" s="68">
        <v>5163829</v>
      </c>
      <c r="H432" s="68"/>
      <c r="I432" s="68" t="s">
        <v>2976</v>
      </c>
      <c r="J432" s="68" t="s">
        <v>2977</v>
      </c>
      <c r="K432" s="70" t="s">
        <v>2978</v>
      </c>
      <c r="L432" s="68" t="s">
        <v>2979</v>
      </c>
      <c r="M432" s="68" t="s">
        <v>2975</v>
      </c>
      <c r="N432" s="71">
        <v>5511972823300</v>
      </c>
      <c r="O432" s="71"/>
      <c r="P432" s="71" t="s">
        <v>106</v>
      </c>
      <c r="Q432" s="68" t="s">
        <v>66</v>
      </c>
      <c r="R432" s="68" t="str" cm="1">
        <f t="array" ref="R432">_xlfn.IFS(BaseClientes[[#This Row],[tipoDeCliente]]="ADVISOR","ADVISOR",BaseClientes[[#This Row],[tipoDeCliente]]="FAMILIA","RETENCAO",BaseClientes[[#This Row],[tipoDeCliente]]="RETENCAO","RETENCAO",BaseClientes[[#This Row],[tipoDeCliente]]="NORMAL","CONSULTORIA",BaseClientes[[#This Row],[tipoDeCliente]]="HIBRIDO","CONSULTORIA")</f>
        <v>RETENCAO</v>
      </c>
      <c r="S432" s="68" t="s">
        <v>2980</v>
      </c>
      <c r="T432" s="68" t="s">
        <v>185</v>
      </c>
      <c r="U432" s="68" t="s">
        <v>2981</v>
      </c>
      <c r="V432" s="71">
        <v>5511972823300</v>
      </c>
      <c r="W432" s="69">
        <v>44959</v>
      </c>
      <c r="X432" s="69">
        <v>44959</v>
      </c>
      <c r="Y432" s="68" t="s">
        <v>2979</v>
      </c>
      <c r="Z432" s="68" t="s">
        <v>2979</v>
      </c>
      <c r="AA432" s="68" t="s">
        <v>2975</v>
      </c>
      <c r="AB432" s="68" t="s">
        <v>4407</v>
      </c>
      <c r="AC432" s="68" t="s">
        <v>140</v>
      </c>
      <c r="AD432" s="68" t="s">
        <v>54</v>
      </c>
      <c r="AE432" s="68" t="s">
        <v>176</v>
      </c>
      <c r="AF432" s="72">
        <v>1</v>
      </c>
      <c r="AG432" s="68">
        <v>4</v>
      </c>
      <c r="AH432" s="68" t="s">
        <v>54</v>
      </c>
      <c r="AI432" s="68" t="s">
        <v>56</v>
      </c>
      <c r="AJ432" s="68" t="s">
        <v>54</v>
      </c>
      <c r="AK432" s="68" t="str" cm="1">
        <f t="array" ref="AK4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2" s="69" t="s">
        <v>58</v>
      </c>
      <c r="AM432" s="69"/>
    </row>
    <row r="433" spans="1:39" hidden="1" x14ac:dyDescent="0.3">
      <c r="A433" s="68">
        <v>511</v>
      </c>
      <c r="B433" s="68" t="s">
        <v>3468</v>
      </c>
      <c r="C433" s="69">
        <v>32667</v>
      </c>
      <c r="D433" s="68" t="s">
        <v>40</v>
      </c>
      <c r="E433" s="71">
        <v>9022023511</v>
      </c>
      <c r="F433" s="68">
        <v>424467</v>
      </c>
      <c r="G433" s="68">
        <v>1280976</v>
      </c>
      <c r="H433" s="68"/>
      <c r="I433" s="68"/>
      <c r="J433" s="68" t="s">
        <v>2995</v>
      </c>
      <c r="K433" s="70" t="s">
        <v>2996</v>
      </c>
      <c r="L433" s="68" t="s">
        <v>4412</v>
      </c>
      <c r="M433" s="68" t="s">
        <v>2994</v>
      </c>
      <c r="N433" s="71">
        <v>5581987969186</v>
      </c>
      <c r="O433" s="71" t="s">
        <v>65</v>
      </c>
      <c r="P433" s="71" t="s">
        <v>65</v>
      </c>
      <c r="Q433" s="68" t="s">
        <v>1749</v>
      </c>
      <c r="R433" s="68" t="str" cm="1">
        <f t="array" ref="R433">_xlfn.IFS(BaseClientes[[#This Row],[tipoDeCliente]]="ADVISOR","ADVISOR",BaseClientes[[#This Row],[tipoDeCliente]]="FAMILIA","RETENCAO",BaseClientes[[#This Row],[tipoDeCliente]]="RETENCAO","RETENCAO",BaseClientes[[#This Row],[tipoDeCliente]]="NORMAL","CONSULTORIA",BaseClientes[[#This Row],[tipoDeCliente]]="HIBRIDO","CONSULTORIA")</f>
        <v>ADVISOR</v>
      </c>
      <c r="S433" s="68" t="s">
        <v>2799</v>
      </c>
      <c r="T433" s="68" t="s">
        <v>185</v>
      </c>
      <c r="U433" s="68" t="s">
        <v>2998</v>
      </c>
      <c r="V433" s="71">
        <v>5581987969186</v>
      </c>
      <c r="W433" s="69">
        <v>44966</v>
      </c>
      <c r="X433" s="69">
        <v>44966</v>
      </c>
      <c r="Y433" s="68" t="s">
        <v>4412</v>
      </c>
      <c r="Z433" s="68" t="s">
        <v>4412</v>
      </c>
      <c r="AA433" s="68" t="s">
        <v>3468</v>
      </c>
      <c r="AB433" s="68" t="s">
        <v>3950</v>
      </c>
      <c r="AC433" s="68" t="s">
        <v>140</v>
      </c>
      <c r="AD433" s="68" t="s">
        <v>54</v>
      </c>
      <c r="AE433" s="68" t="s">
        <v>2104</v>
      </c>
      <c r="AF433" s="72">
        <v>1</v>
      </c>
      <c r="AG433" s="68"/>
      <c r="AH433" s="68" t="s">
        <v>56</v>
      </c>
      <c r="AI433" s="68" t="s">
        <v>56</v>
      </c>
      <c r="AJ433" s="68" t="s">
        <v>56</v>
      </c>
      <c r="AK433" s="68" t="str" cm="1">
        <f t="array" ref="AK4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3" s="69" t="s">
        <v>69</v>
      </c>
      <c r="AM433" s="69">
        <v>45159</v>
      </c>
    </row>
    <row r="434" spans="1:39" x14ac:dyDescent="0.3">
      <c r="A434" s="68">
        <v>513</v>
      </c>
      <c r="B434" s="68" t="s">
        <v>3469</v>
      </c>
      <c r="C434" s="69">
        <v>21948</v>
      </c>
      <c r="D434" s="68" t="s">
        <v>40</v>
      </c>
      <c r="E434" s="71">
        <v>9022023513</v>
      </c>
      <c r="F434" s="68"/>
      <c r="G434" s="68">
        <v>2002789</v>
      </c>
      <c r="H434" s="68"/>
      <c r="I434" s="68" t="s">
        <v>8088</v>
      </c>
      <c r="J434" s="68" t="s">
        <v>4409</v>
      </c>
      <c r="K434" s="70" t="s">
        <v>3010</v>
      </c>
      <c r="L434" s="68" t="s">
        <v>8089</v>
      </c>
      <c r="M434" s="68" t="s">
        <v>4411</v>
      </c>
      <c r="N434" s="71">
        <v>5511970340196</v>
      </c>
      <c r="O434" s="71"/>
      <c r="P434" s="71" t="s">
        <v>65</v>
      </c>
      <c r="Q434" s="68" t="s">
        <v>1749</v>
      </c>
      <c r="R434" s="68" t="str" cm="1">
        <f t="array" ref="R434">_xlfn.IFS(BaseClientes[[#This Row],[tipoDeCliente]]="ADVISOR","ADVISOR",BaseClientes[[#This Row],[tipoDeCliente]]="FAMILIA","RETENCAO",BaseClientes[[#This Row],[tipoDeCliente]]="RETENCAO","RETENCAO",BaseClientes[[#This Row],[tipoDeCliente]]="NORMAL","CONSULTORIA",BaseClientes[[#This Row],[tipoDeCliente]]="HIBRIDO","CONSULTORIA")</f>
        <v>ADVISOR</v>
      </c>
      <c r="S434" s="68" t="s">
        <v>2799</v>
      </c>
      <c r="T434" s="68" t="s">
        <v>185</v>
      </c>
      <c r="U434" s="68" t="s">
        <v>3012</v>
      </c>
      <c r="V434" s="71">
        <v>5511970340196</v>
      </c>
      <c r="W434" s="69">
        <v>44966</v>
      </c>
      <c r="X434" s="69">
        <v>44966</v>
      </c>
      <c r="Y434" s="68" t="s">
        <v>2081</v>
      </c>
      <c r="Z434" s="68" t="s">
        <v>3011</v>
      </c>
      <c r="AA434" s="68" t="s">
        <v>3008</v>
      </c>
      <c r="AB434" s="68" t="s">
        <v>3905</v>
      </c>
      <c r="AC434" s="68" t="s">
        <v>53</v>
      </c>
      <c r="AD434" s="68" t="s">
        <v>54</v>
      </c>
      <c r="AE434" s="68" t="s">
        <v>176</v>
      </c>
      <c r="AF434" s="72">
        <v>1</v>
      </c>
      <c r="AG434" s="68">
        <v>2</v>
      </c>
      <c r="AH434" s="68" t="s">
        <v>54</v>
      </c>
      <c r="AI434" s="68" t="s">
        <v>56</v>
      </c>
      <c r="AJ434" s="68" t="s">
        <v>54</v>
      </c>
      <c r="AK434" s="68" t="str" cm="1">
        <f t="array" ref="AK4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4" s="69" t="s">
        <v>58</v>
      </c>
      <c r="AM434" s="69"/>
    </row>
    <row r="435" spans="1:39" x14ac:dyDescent="0.3">
      <c r="A435" s="68">
        <v>516</v>
      </c>
      <c r="B435" s="68" t="s">
        <v>3021</v>
      </c>
      <c r="C435" s="69">
        <v>29551</v>
      </c>
      <c r="D435" s="68" t="s">
        <v>40</v>
      </c>
      <c r="E435" s="71">
        <v>9022023516</v>
      </c>
      <c r="F435" s="68">
        <v>2617709</v>
      </c>
      <c r="G435" s="68">
        <v>3385473</v>
      </c>
      <c r="H435" s="68"/>
      <c r="I435" s="68" t="s">
        <v>4414</v>
      </c>
      <c r="J435" s="68" t="s">
        <v>3022</v>
      </c>
      <c r="K435" s="70" t="s">
        <v>3023</v>
      </c>
      <c r="L435" s="68" t="s">
        <v>3024</v>
      </c>
      <c r="M435" s="68" t="s">
        <v>3021</v>
      </c>
      <c r="N435" s="71">
        <v>5511995289901</v>
      </c>
      <c r="O435" s="71" t="s">
        <v>65</v>
      </c>
      <c r="P435" s="71" t="s">
        <v>65</v>
      </c>
      <c r="Q435" s="68" t="s">
        <v>66</v>
      </c>
      <c r="R435" s="68" t="str" cm="1">
        <f t="array" ref="R435">_xlfn.IFS(BaseClientes[[#This Row],[tipoDeCliente]]="ADVISOR","ADVISOR",BaseClientes[[#This Row],[tipoDeCliente]]="FAMILIA","RETENCAO",BaseClientes[[#This Row],[tipoDeCliente]]="RETENCAO","RETENCAO",BaseClientes[[#This Row],[tipoDeCliente]]="NORMAL","CONSULTORIA",BaseClientes[[#This Row],[tipoDeCliente]]="HIBRIDO","CONSULTORIA")</f>
        <v>ADVISOR</v>
      </c>
      <c r="S435" s="68" t="s">
        <v>2799</v>
      </c>
      <c r="T435" s="68" t="s">
        <v>185</v>
      </c>
      <c r="U435" s="68" t="s">
        <v>3025</v>
      </c>
      <c r="V435" s="71">
        <v>5511995289901</v>
      </c>
      <c r="W435" s="69">
        <v>44966</v>
      </c>
      <c r="X435" s="69">
        <v>44974</v>
      </c>
      <c r="Y435" s="68" t="s">
        <v>3024</v>
      </c>
      <c r="Z435" s="68" t="s">
        <v>3024</v>
      </c>
      <c r="AA435" s="68" t="s">
        <v>3021</v>
      </c>
      <c r="AB435" s="68" t="s">
        <v>3893</v>
      </c>
      <c r="AC435" s="68" t="s">
        <v>53</v>
      </c>
      <c r="AD435" s="68" t="s">
        <v>54</v>
      </c>
      <c r="AE435" s="68" t="s">
        <v>176</v>
      </c>
      <c r="AF435" s="72">
        <v>1</v>
      </c>
      <c r="AG435" s="68">
        <v>4</v>
      </c>
      <c r="AH435" s="68" t="s">
        <v>54</v>
      </c>
      <c r="AI435" s="68" t="s">
        <v>56</v>
      </c>
      <c r="AJ435" s="68" t="s">
        <v>54</v>
      </c>
      <c r="AK435" s="68" t="str" cm="1">
        <f t="array" ref="AK4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5" s="69" t="s">
        <v>58</v>
      </c>
      <c r="AM435" s="69"/>
    </row>
    <row r="436" spans="1:39" hidden="1" x14ac:dyDescent="0.3">
      <c r="A436" s="68">
        <v>512</v>
      </c>
      <c r="B436" s="68" t="s">
        <v>3440</v>
      </c>
      <c r="C436" s="69">
        <v>30635</v>
      </c>
      <c r="D436" s="68" t="s">
        <v>40</v>
      </c>
      <c r="E436" s="71">
        <v>13022023512</v>
      </c>
      <c r="F436" s="68">
        <v>11195457</v>
      </c>
      <c r="G436" s="68">
        <v>2325693</v>
      </c>
      <c r="H436" s="68" t="s">
        <v>4415</v>
      </c>
      <c r="I436" s="68"/>
      <c r="J436" s="68" t="s">
        <v>3000</v>
      </c>
      <c r="K436" s="70" t="s">
        <v>3001</v>
      </c>
      <c r="L436" s="68" t="s">
        <v>3002</v>
      </c>
      <c r="M436" s="68" t="s">
        <v>2999</v>
      </c>
      <c r="N436" s="71">
        <v>5563984536867</v>
      </c>
      <c r="O436" s="71" t="s">
        <v>65</v>
      </c>
      <c r="P436" s="71" t="s">
        <v>65</v>
      </c>
      <c r="Q436" s="68" t="s">
        <v>2104</v>
      </c>
      <c r="R436" s="68" t="str" cm="1">
        <f t="array" ref="R436">_xlfn.IFS(BaseClientes[[#This Row],[tipoDeCliente]]="ADVISOR","ADVISOR",BaseClientes[[#This Row],[tipoDeCliente]]="FAMILIA","RETENCAO",BaseClientes[[#This Row],[tipoDeCliente]]="RETENCAO","RETENCAO",BaseClientes[[#This Row],[tipoDeCliente]]="NORMAL","CONSULTORIA",BaseClientes[[#This Row],[tipoDeCliente]]="HIBRIDO","CONSULTORIA")</f>
        <v>CONSULTORIA</v>
      </c>
      <c r="S436" s="68" t="s">
        <v>3003</v>
      </c>
      <c r="T436" s="68" t="s">
        <v>3004</v>
      </c>
      <c r="U436" s="68" t="s">
        <v>3005</v>
      </c>
      <c r="V436" s="71">
        <v>5563984536867</v>
      </c>
      <c r="W436" s="69">
        <v>44970</v>
      </c>
      <c r="X436" s="69">
        <v>44970</v>
      </c>
      <c r="Y436" s="68" t="s">
        <v>3002</v>
      </c>
      <c r="Z436" s="68" t="s">
        <v>3002</v>
      </c>
      <c r="AA436" s="68" t="s">
        <v>3440</v>
      </c>
      <c r="AB436" s="68" t="s">
        <v>3905</v>
      </c>
      <c r="AC436" s="68" t="s">
        <v>2678</v>
      </c>
      <c r="AD436" s="68" t="s">
        <v>56</v>
      </c>
      <c r="AE436" s="68" t="s">
        <v>2104</v>
      </c>
      <c r="AF436" s="72">
        <v>1</v>
      </c>
      <c r="AG436" s="68"/>
      <c r="AH436" s="68" t="s">
        <v>56</v>
      </c>
      <c r="AI436" s="68" t="s">
        <v>56</v>
      </c>
      <c r="AJ436" s="68" t="s">
        <v>56</v>
      </c>
      <c r="AK436" s="68" t="str" cm="1">
        <f t="array" ref="AK4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6" s="69" t="s">
        <v>69</v>
      </c>
      <c r="AM436" s="69">
        <v>45561</v>
      </c>
    </row>
    <row r="437" spans="1:39" x14ac:dyDescent="0.3">
      <c r="A437" s="68">
        <v>514</v>
      </c>
      <c r="B437" s="68" t="s">
        <v>3400</v>
      </c>
      <c r="C437" s="69">
        <v>33636</v>
      </c>
      <c r="D437" s="68" t="s">
        <v>40</v>
      </c>
      <c r="E437" s="71">
        <v>13022023514</v>
      </c>
      <c r="F437" s="68"/>
      <c r="G437" s="68">
        <v>2153569</v>
      </c>
      <c r="H437" s="68"/>
      <c r="I437" s="68" t="s">
        <v>4417</v>
      </c>
      <c r="J437" s="68" t="s">
        <v>3014</v>
      </c>
      <c r="K437" s="70" t="s">
        <v>3015</v>
      </c>
      <c r="L437" s="68" t="s">
        <v>3016</v>
      </c>
      <c r="M437" s="68" t="s">
        <v>3013</v>
      </c>
      <c r="N437" s="71">
        <v>5581991337581</v>
      </c>
      <c r="O437" s="71"/>
      <c r="P437" s="71" t="s">
        <v>65</v>
      </c>
      <c r="Q437" s="68" t="s">
        <v>1749</v>
      </c>
      <c r="R437" s="68" t="str" cm="1">
        <f t="array" ref="R437">_xlfn.IFS(BaseClientes[[#This Row],[tipoDeCliente]]="ADVISOR","ADVISOR",BaseClientes[[#This Row],[tipoDeCliente]]="FAMILIA","RETENCAO",BaseClientes[[#This Row],[tipoDeCliente]]="RETENCAO","RETENCAO",BaseClientes[[#This Row],[tipoDeCliente]]="NORMAL","CONSULTORIA",BaseClientes[[#This Row],[tipoDeCliente]]="HIBRIDO","CONSULTORIA")</f>
        <v>CONSULTORIA</v>
      </c>
      <c r="S437" s="68" t="s">
        <v>49</v>
      </c>
      <c r="T437" s="68" t="s">
        <v>50</v>
      </c>
      <c r="U437" s="68" t="s">
        <v>4418</v>
      </c>
      <c r="V437" s="71">
        <v>5581991337581</v>
      </c>
      <c r="W437" s="69">
        <v>44970</v>
      </c>
      <c r="X437" s="69">
        <v>44970</v>
      </c>
      <c r="Y437" s="68" t="s">
        <v>3016</v>
      </c>
      <c r="Z437" s="68" t="s">
        <v>3016</v>
      </c>
      <c r="AA437" s="68" t="s">
        <v>3400</v>
      </c>
      <c r="AB437" s="68" t="s">
        <v>2864</v>
      </c>
      <c r="AC437" s="68" t="s">
        <v>140</v>
      </c>
      <c r="AD437" s="68" t="s">
        <v>54</v>
      </c>
      <c r="AE437" s="68" t="s">
        <v>176</v>
      </c>
      <c r="AF437" s="72">
        <v>1</v>
      </c>
      <c r="AG437" s="68">
        <v>8</v>
      </c>
      <c r="AH437" s="68" t="s">
        <v>54</v>
      </c>
      <c r="AI437" s="68" t="s">
        <v>56</v>
      </c>
      <c r="AJ437" s="68" t="s">
        <v>54</v>
      </c>
      <c r="AK437" s="68" t="str" cm="1">
        <f t="array" ref="AK4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7" s="69" t="s">
        <v>58</v>
      </c>
      <c r="AM437" s="69"/>
    </row>
    <row r="438" spans="1:39" x14ac:dyDescent="0.3">
      <c r="A438" s="68">
        <v>524</v>
      </c>
      <c r="B438" s="68" t="s">
        <v>3401</v>
      </c>
      <c r="C438" s="69">
        <v>30102</v>
      </c>
      <c r="D438" s="68" t="s">
        <v>72</v>
      </c>
      <c r="E438" s="71">
        <v>14022023524</v>
      </c>
      <c r="F438" s="68">
        <v>3701338</v>
      </c>
      <c r="G438" s="68"/>
      <c r="H438" s="68"/>
      <c r="I438" s="68"/>
      <c r="J438" s="68" t="s">
        <v>4420</v>
      </c>
      <c r="K438" s="70" t="s">
        <v>4421</v>
      </c>
      <c r="L438" s="68" t="s">
        <v>3633</v>
      </c>
      <c r="M438" s="68" t="s">
        <v>3401</v>
      </c>
      <c r="N438" s="71">
        <v>5521995679977</v>
      </c>
      <c r="O438" s="71" t="s">
        <v>65</v>
      </c>
      <c r="P438" s="71"/>
      <c r="Q438" s="68" t="s">
        <v>1073</v>
      </c>
      <c r="R438" s="68" t="str" cm="1">
        <f t="array" ref="R438">_xlfn.IFS(BaseClientes[[#This Row],[tipoDeCliente]]="ADVISOR","ADVISOR",BaseClientes[[#This Row],[tipoDeCliente]]="FAMILIA","RETENCAO",BaseClientes[[#This Row],[tipoDeCliente]]="RETENCAO","RETENCAO",BaseClientes[[#This Row],[tipoDeCliente]]="NORMAL","CONSULTORIA",BaseClientes[[#This Row],[tipoDeCliente]]="HIBRIDO","CONSULTORIA")</f>
        <v>ADVISOR</v>
      </c>
      <c r="S438" s="68" t="s">
        <v>470</v>
      </c>
      <c r="T438" s="68" t="s">
        <v>434</v>
      </c>
      <c r="U438" s="68" t="s">
        <v>4423</v>
      </c>
      <c r="V438" s="71">
        <v>5521995679977</v>
      </c>
      <c r="W438" s="69">
        <v>44971</v>
      </c>
      <c r="X438" s="69">
        <v>44971</v>
      </c>
      <c r="Y438" s="68" t="s">
        <v>3633</v>
      </c>
      <c r="Z438" s="68" t="s">
        <v>3633</v>
      </c>
      <c r="AA438" s="68" t="s">
        <v>3401</v>
      </c>
      <c r="AB438" s="68" t="s">
        <v>3905</v>
      </c>
      <c r="AC438" s="68"/>
      <c r="AD438" s="68"/>
      <c r="AE438" s="68" t="s">
        <v>68</v>
      </c>
      <c r="AF438" s="72">
        <v>0</v>
      </c>
      <c r="AG438" s="68"/>
      <c r="AH438" s="68" t="s">
        <v>56</v>
      </c>
      <c r="AI438" s="68" t="s">
        <v>56</v>
      </c>
      <c r="AJ438" s="68" t="s">
        <v>56</v>
      </c>
      <c r="AK438" s="68" t="str" cm="1">
        <f t="array" ref="AK4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8" s="69" t="s">
        <v>58</v>
      </c>
      <c r="AM438" s="69"/>
    </row>
    <row r="439" spans="1:39" x14ac:dyDescent="0.3">
      <c r="A439" s="68">
        <v>525</v>
      </c>
      <c r="B439" s="68" t="s">
        <v>3472</v>
      </c>
      <c r="C439" s="69">
        <v>33652</v>
      </c>
      <c r="D439" s="68" t="s">
        <v>40</v>
      </c>
      <c r="E439" s="71">
        <v>15022023525</v>
      </c>
      <c r="F439" s="68">
        <v>9698964</v>
      </c>
      <c r="G439" s="68"/>
      <c r="H439" s="68"/>
      <c r="I439" s="68" t="s">
        <v>8090</v>
      </c>
      <c r="J439" s="68" t="s">
        <v>4426</v>
      </c>
      <c r="K439" s="70" t="s">
        <v>4427</v>
      </c>
      <c r="L439" s="68" t="s">
        <v>8091</v>
      </c>
      <c r="M439" s="68" t="s">
        <v>3472</v>
      </c>
      <c r="N439" s="71">
        <v>5511997908737</v>
      </c>
      <c r="O439" s="71" t="s">
        <v>65</v>
      </c>
      <c r="P439" s="71"/>
      <c r="Q439" s="68" t="s">
        <v>66</v>
      </c>
      <c r="R439" s="68" t="str" cm="1">
        <f t="array" ref="R439">_xlfn.IFS(BaseClientes[[#This Row],[tipoDeCliente]]="ADVISOR","ADVISOR",BaseClientes[[#This Row],[tipoDeCliente]]="FAMILIA","RETENCAO",BaseClientes[[#This Row],[tipoDeCliente]]="RETENCAO","RETENCAO",BaseClientes[[#This Row],[tipoDeCliente]]="NORMAL","CONSULTORIA",BaseClientes[[#This Row],[tipoDeCliente]]="HIBRIDO","CONSULTORIA")</f>
        <v>CONSULTORIA</v>
      </c>
      <c r="S439" s="68" t="s">
        <v>1235</v>
      </c>
      <c r="T439" s="68" t="s">
        <v>185</v>
      </c>
      <c r="U439" s="68" t="s">
        <v>1236</v>
      </c>
      <c r="V439" s="71">
        <v>5511997908737</v>
      </c>
      <c r="W439" s="69">
        <v>44972</v>
      </c>
      <c r="X439" s="69">
        <v>44972</v>
      </c>
      <c r="Y439" s="68" t="s">
        <v>1177</v>
      </c>
      <c r="Z439" s="68" t="s">
        <v>1177</v>
      </c>
      <c r="AA439" s="68" t="s">
        <v>1172</v>
      </c>
      <c r="AB439" s="68" t="s">
        <v>3894</v>
      </c>
      <c r="AC439" s="68" t="s">
        <v>140</v>
      </c>
      <c r="AD439" s="68" t="s">
        <v>54</v>
      </c>
      <c r="AE439" s="68" t="s">
        <v>176</v>
      </c>
      <c r="AF439" s="72">
        <v>1</v>
      </c>
      <c r="AG439" s="68">
        <v>1</v>
      </c>
      <c r="AH439" s="68" t="s">
        <v>54</v>
      </c>
      <c r="AI439" s="68" t="s">
        <v>54</v>
      </c>
      <c r="AJ439" s="68" t="s">
        <v>54</v>
      </c>
      <c r="AK439" s="68" t="str" cm="1">
        <f t="array" ref="AK4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39" s="69" t="s">
        <v>58</v>
      </c>
      <c r="AM439" s="69"/>
    </row>
    <row r="440" spans="1:39" hidden="1" x14ac:dyDescent="0.3">
      <c r="A440" s="68">
        <v>518</v>
      </c>
      <c r="B440" s="68" t="s">
        <v>3441</v>
      </c>
      <c r="C440" s="69">
        <v>30759</v>
      </c>
      <c r="D440" s="68" t="s">
        <v>40</v>
      </c>
      <c r="E440" s="71">
        <v>16022023518</v>
      </c>
      <c r="F440" s="68">
        <v>2819112</v>
      </c>
      <c r="G440" s="68"/>
      <c r="H440" s="68"/>
      <c r="I440" s="68"/>
      <c r="J440" s="68" t="s">
        <v>4429</v>
      </c>
      <c r="K440" s="70" t="s">
        <v>4430</v>
      </c>
      <c r="L440" s="68" t="s">
        <v>4431</v>
      </c>
      <c r="M440" s="68" t="s">
        <v>4432</v>
      </c>
      <c r="N440" s="71">
        <v>5596981262975</v>
      </c>
      <c r="O440" s="71"/>
      <c r="P440" s="71"/>
      <c r="Q440" s="68" t="s">
        <v>2104</v>
      </c>
      <c r="R440" s="68" t="str" cm="1">
        <f t="array" ref="R440">_xlfn.IFS(BaseClientes[[#This Row],[tipoDeCliente]]="ADVISOR","ADVISOR",BaseClientes[[#This Row],[tipoDeCliente]]="FAMILIA","RETENCAO",BaseClientes[[#This Row],[tipoDeCliente]]="RETENCAO","RETENCAO",BaseClientes[[#This Row],[tipoDeCliente]]="NORMAL","CONSULTORIA",BaseClientes[[#This Row],[tipoDeCliente]]="HIBRIDO","CONSULTORIA")</f>
        <v>CONSULTORIA</v>
      </c>
      <c r="S440" s="68" t="s">
        <v>3031</v>
      </c>
      <c r="T440" s="68" t="s">
        <v>3032</v>
      </c>
      <c r="U440" s="68" t="s">
        <v>3033</v>
      </c>
      <c r="V440" s="71">
        <v>5596981262975</v>
      </c>
      <c r="W440" s="69">
        <v>44973</v>
      </c>
      <c r="X440" s="69">
        <v>44973</v>
      </c>
      <c r="Y440" s="68" t="s">
        <v>4431</v>
      </c>
      <c r="Z440" s="68" t="s">
        <v>4431</v>
      </c>
      <c r="AA440" s="68" t="s">
        <v>3441</v>
      </c>
      <c r="AB440" s="68" t="s">
        <v>3905</v>
      </c>
      <c r="AC440" s="68" t="s">
        <v>2015</v>
      </c>
      <c r="AD440" s="68" t="s">
        <v>1830</v>
      </c>
      <c r="AE440" s="68" t="s">
        <v>2104</v>
      </c>
      <c r="AF440" s="72">
        <v>1</v>
      </c>
      <c r="AG440" s="68"/>
      <c r="AH440" s="68" t="s">
        <v>56</v>
      </c>
      <c r="AI440" s="68" t="s">
        <v>56</v>
      </c>
      <c r="AJ440" s="68" t="s">
        <v>56</v>
      </c>
      <c r="AK440" s="68" t="str" cm="1">
        <f t="array" ref="AK4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0" s="69" t="s">
        <v>69</v>
      </c>
      <c r="AM440" s="69">
        <v>45154</v>
      </c>
    </row>
    <row r="441" spans="1:39" hidden="1" x14ac:dyDescent="0.3">
      <c r="A441" s="68">
        <v>526</v>
      </c>
      <c r="B441" s="68" t="s">
        <v>3458</v>
      </c>
      <c r="C441" s="69">
        <v>30109</v>
      </c>
      <c r="D441" s="68" t="s">
        <v>40</v>
      </c>
      <c r="E441" s="71">
        <v>16022023526</v>
      </c>
      <c r="F441" s="68"/>
      <c r="G441" s="68"/>
      <c r="H441" s="68"/>
      <c r="I441" s="68"/>
      <c r="J441" s="68" t="s">
        <v>4433</v>
      </c>
      <c r="K441" s="70" t="s">
        <v>4434</v>
      </c>
      <c r="L441" s="68" t="s">
        <v>4435</v>
      </c>
      <c r="M441" s="68" t="s">
        <v>3458</v>
      </c>
      <c r="N441" s="71">
        <v>351925286407</v>
      </c>
      <c r="O441" s="71"/>
      <c r="P441" s="71"/>
      <c r="Q441" s="68" t="s">
        <v>304</v>
      </c>
      <c r="R441" s="68" t="str" cm="1">
        <f t="array" ref="R441">_xlfn.IFS(BaseClientes[[#This Row],[tipoDeCliente]]="ADVISOR","ADVISOR",BaseClientes[[#This Row],[tipoDeCliente]]="FAMILIA","RETENCAO",BaseClientes[[#This Row],[tipoDeCliente]]="RETENCAO","RETENCAO",BaseClientes[[#This Row],[tipoDeCliente]]="NORMAL","CONSULTORIA",BaseClientes[[#This Row],[tipoDeCliente]]="HIBRIDO","CONSULTORIA")</f>
        <v>ADVISOR</v>
      </c>
      <c r="S441" s="68" t="s">
        <v>49</v>
      </c>
      <c r="T441" s="68" t="s">
        <v>50</v>
      </c>
      <c r="U441" s="68" t="s">
        <v>4436</v>
      </c>
      <c r="V441" s="71">
        <v>351925286407</v>
      </c>
      <c r="W441" s="69">
        <v>44973</v>
      </c>
      <c r="X441" s="69">
        <v>44973</v>
      </c>
      <c r="Y441" s="68" t="s">
        <v>4435</v>
      </c>
      <c r="Z441" s="68" t="s">
        <v>4435</v>
      </c>
      <c r="AA441" s="68" t="s">
        <v>3458</v>
      </c>
      <c r="AB441" s="68" t="s">
        <v>3894</v>
      </c>
      <c r="AC441" s="68" t="s">
        <v>2015</v>
      </c>
      <c r="AD441" s="68" t="s">
        <v>54</v>
      </c>
      <c r="AE441" s="68" t="s">
        <v>176</v>
      </c>
      <c r="AF441" s="72">
        <v>1</v>
      </c>
      <c r="AG441" s="68">
        <v>5</v>
      </c>
      <c r="AH441" s="68" t="s">
        <v>54</v>
      </c>
      <c r="AI441" s="68" t="s">
        <v>56</v>
      </c>
      <c r="AJ441" s="68" t="s">
        <v>54</v>
      </c>
      <c r="AK441" s="68" t="str" cm="1">
        <f t="array" ref="AK4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1" s="69" t="s">
        <v>69</v>
      </c>
      <c r="AM441" s="69">
        <v>45106</v>
      </c>
    </row>
    <row r="442" spans="1:39" x14ac:dyDescent="0.3">
      <c r="A442" s="68">
        <v>519</v>
      </c>
      <c r="B442" s="68" t="s">
        <v>3081</v>
      </c>
      <c r="C442" s="69">
        <v>30819</v>
      </c>
      <c r="D442" s="68" t="s">
        <v>40</v>
      </c>
      <c r="E442" s="71">
        <v>17022023519</v>
      </c>
      <c r="F442" s="68">
        <v>2082036</v>
      </c>
      <c r="G442" s="68"/>
      <c r="H442" s="68"/>
      <c r="I442" s="68" t="s">
        <v>4440</v>
      </c>
      <c r="J442" s="68" t="s">
        <v>4438</v>
      </c>
      <c r="K442" s="70" t="s">
        <v>4439</v>
      </c>
      <c r="L442" s="68" t="s">
        <v>3602</v>
      </c>
      <c r="M442" s="68" t="s">
        <v>3081</v>
      </c>
      <c r="N442" s="71">
        <v>5573991945331</v>
      </c>
      <c r="O442" s="71" t="s">
        <v>65</v>
      </c>
      <c r="P442" s="71"/>
      <c r="Q442" s="68" t="s">
        <v>1749</v>
      </c>
      <c r="R442" s="68" t="str" cm="1">
        <f t="array" ref="R442">_xlfn.IFS(BaseClientes[[#This Row],[tipoDeCliente]]="ADVISOR","ADVISOR",BaseClientes[[#This Row],[tipoDeCliente]]="FAMILIA","RETENCAO",BaseClientes[[#This Row],[tipoDeCliente]]="RETENCAO","RETENCAO",BaseClientes[[#This Row],[tipoDeCliente]]="NORMAL","CONSULTORIA",BaseClientes[[#This Row],[tipoDeCliente]]="HIBRIDO","CONSULTORIA")</f>
        <v>CONSULTORIA</v>
      </c>
      <c r="S442" s="68" t="s">
        <v>4441</v>
      </c>
      <c r="T442" s="68" t="s">
        <v>296</v>
      </c>
      <c r="U442" s="68" t="s">
        <v>4442</v>
      </c>
      <c r="V442" s="71">
        <v>5573991945331</v>
      </c>
      <c r="W442" s="69">
        <v>44974</v>
      </c>
      <c r="X442" s="69">
        <v>44974</v>
      </c>
      <c r="Y442" s="68" t="s">
        <v>3602</v>
      </c>
      <c r="Z442" s="68" t="s">
        <v>3602</v>
      </c>
      <c r="AA442" s="68" t="s">
        <v>3081</v>
      </c>
      <c r="AB442" s="68" t="s">
        <v>3893</v>
      </c>
      <c r="AC442" s="68" t="s">
        <v>53</v>
      </c>
      <c r="AD442" s="68" t="s">
        <v>56</v>
      </c>
      <c r="AE442" s="68" t="s">
        <v>176</v>
      </c>
      <c r="AF442" s="72">
        <v>1</v>
      </c>
      <c r="AG442" s="68">
        <v>4</v>
      </c>
      <c r="AH442" s="68" t="s">
        <v>54</v>
      </c>
      <c r="AI442" s="68" t="s">
        <v>56</v>
      </c>
      <c r="AJ442" s="68" t="s">
        <v>54</v>
      </c>
      <c r="AK442" s="68" t="str" cm="1">
        <f t="array" ref="AK4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2" s="69" t="s">
        <v>58</v>
      </c>
      <c r="AM442" s="69"/>
    </row>
    <row r="443" spans="1:39" x14ac:dyDescent="0.3">
      <c r="A443" s="68">
        <v>584</v>
      </c>
      <c r="B443" s="68" t="s">
        <v>3488</v>
      </c>
      <c r="C443" s="69">
        <v>31769</v>
      </c>
      <c r="D443" s="68" t="s">
        <v>72</v>
      </c>
      <c r="E443" s="71">
        <v>17022023584</v>
      </c>
      <c r="F443" s="68">
        <v>11128846</v>
      </c>
      <c r="G443" s="68"/>
      <c r="H443" s="68"/>
      <c r="I443" s="68" t="s">
        <v>4445</v>
      </c>
      <c r="J443" s="68" t="s">
        <v>4444</v>
      </c>
      <c r="K443" s="70" t="s">
        <v>4439</v>
      </c>
      <c r="L443" s="68" t="s">
        <v>4445</v>
      </c>
      <c r="M443" s="68" t="s">
        <v>3081</v>
      </c>
      <c r="N443" s="71">
        <v>5573991945331</v>
      </c>
      <c r="O443" s="71" t="s">
        <v>65</v>
      </c>
      <c r="P443" s="71"/>
      <c r="Q443" s="68" t="s">
        <v>1749</v>
      </c>
      <c r="R443" s="68" t="str" cm="1">
        <f t="array" ref="R443">_xlfn.IFS(BaseClientes[[#This Row],[tipoDeCliente]]="ADVISOR","ADVISOR",BaseClientes[[#This Row],[tipoDeCliente]]="FAMILIA","RETENCAO",BaseClientes[[#This Row],[tipoDeCliente]]="RETENCAO","RETENCAO",BaseClientes[[#This Row],[tipoDeCliente]]="NORMAL","CONSULTORIA",BaseClientes[[#This Row],[tipoDeCliente]]="HIBRIDO","CONSULTORIA")</f>
        <v>RETENCAO</v>
      </c>
      <c r="S443" s="68" t="s">
        <v>4441</v>
      </c>
      <c r="T443" s="68" t="s">
        <v>296</v>
      </c>
      <c r="U443" s="68" t="s">
        <v>4442</v>
      </c>
      <c r="V443" s="71">
        <v>5573991945331</v>
      </c>
      <c r="W443" s="69">
        <v>44974</v>
      </c>
      <c r="X443" s="69">
        <v>44974</v>
      </c>
      <c r="Y443" s="68" t="s">
        <v>3602</v>
      </c>
      <c r="Z443" s="68" t="s">
        <v>3602</v>
      </c>
      <c r="AA443" s="68" t="s">
        <v>3081</v>
      </c>
      <c r="AB443" s="68" t="s">
        <v>3893</v>
      </c>
      <c r="AC443" s="68" t="s">
        <v>53</v>
      </c>
      <c r="AD443" s="68" t="s">
        <v>56</v>
      </c>
      <c r="AE443" s="68" t="s">
        <v>176</v>
      </c>
      <c r="AF443" s="72">
        <v>1</v>
      </c>
      <c r="AG443" s="68">
        <v>4</v>
      </c>
      <c r="AH443" s="68" t="s">
        <v>54</v>
      </c>
      <c r="AI443" s="68" t="s">
        <v>56</v>
      </c>
      <c r="AJ443" s="68" t="s">
        <v>54</v>
      </c>
      <c r="AK443" s="68" t="str" cm="1">
        <f t="array" ref="AK4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3" s="69" t="s">
        <v>58</v>
      </c>
      <c r="AM443" s="69"/>
    </row>
    <row r="444" spans="1:39" x14ac:dyDescent="0.3">
      <c r="A444" s="68">
        <v>530</v>
      </c>
      <c r="B444" s="68" t="s">
        <v>3082</v>
      </c>
      <c r="C444" s="69">
        <v>31076</v>
      </c>
      <c r="D444" s="68" t="s">
        <v>40</v>
      </c>
      <c r="E444" s="71">
        <v>23022023530</v>
      </c>
      <c r="F444" s="68">
        <v>287163</v>
      </c>
      <c r="G444" s="68"/>
      <c r="H444" s="68"/>
      <c r="I444" s="68" t="s">
        <v>8092</v>
      </c>
      <c r="J444" s="68" t="s">
        <v>4453</v>
      </c>
      <c r="K444" s="105" t="s">
        <v>4454</v>
      </c>
      <c r="L444" s="68" t="s">
        <v>3606</v>
      </c>
      <c r="M444" s="68" t="s">
        <v>3082</v>
      </c>
      <c r="N444" s="71">
        <v>5562998632551</v>
      </c>
      <c r="O444" s="71" t="s">
        <v>65</v>
      </c>
      <c r="P444" s="71"/>
      <c r="Q444" s="68" t="s">
        <v>66</v>
      </c>
      <c r="R444" s="68" t="str" cm="1">
        <f t="array" ref="R444">_xlfn.IFS(BaseClientes[[#This Row],[tipoDeCliente]]="ADVISOR","ADVISOR",BaseClientes[[#This Row],[tipoDeCliente]]="FAMILIA","RETENCAO",BaseClientes[[#This Row],[tipoDeCliente]]="RETENCAO","RETENCAO",BaseClientes[[#This Row],[tipoDeCliente]]="NORMAL","CONSULTORIA",BaseClientes[[#This Row],[tipoDeCliente]]="HIBRIDO","CONSULTORIA")</f>
        <v>RETENCAO</v>
      </c>
      <c r="S444" s="68" t="s">
        <v>2459</v>
      </c>
      <c r="T444" s="68" t="s">
        <v>605</v>
      </c>
      <c r="U444" s="68" t="s">
        <v>4450</v>
      </c>
      <c r="V444" s="71">
        <v>5521967772845</v>
      </c>
      <c r="W444" s="69">
        <v>44980</v>
      </c>
      <c r="X444" s="69">
        <v>44980</v>
      </c>
      <c r="Y444" s="68" t="s">
        <v>3606</v>
      </c>
      <c r="Z444" s="68" t="s">
        <v>3606</v>
      </c>
      <c r="AA444" s="68" t="s">
        <v>3082</v>
      </c>
      <c r="AB444" s="68" t="s">
        <v>3894</v>
      </c>
      <c r="AC444" s="68" t="s">
        <v>53</v>
      </c>
      <c r="AD444" s="68" t="s">
        <v>54</v>
      </c>
      <c r="AE444" s="68" t="s">
        <v>176</v>
      </c>
      <c r="AF444" s="72">
        <v>1</v>
      </c>
      <c r="AG444" s="68">
        <v>4</v>
      </c>
      <c r="AH444" s="68" t="s">
        <v>54</v>
      </c>
      <c r="AI444" s="68" t="s">
        <v>54</v>
      </c>
      <c r="AJ444" s="68" t="s">
        <v>54</v>
      </c>
      <c r="AK444" s="68" t="str" cm="1">
        <f t="array" ref="AK4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4" s="69" t="s">
        <v>58</v>
      </c>
      <c r="AM444" s="69"/>
    </row>
    <row r="445" spans="1:39" x14ac:dyDescent="0.3">
      <c r="A445" s="68">
        <v>531</v>
      </c>
      <c r="B445" s="68" t="s">
        <v>3475</v>
      </c>
      <c r="C445" s="69">
        <v>29754</v>
      </c>
      <c r="D445" s="68" t="s">
        <v>72</v>
      </c>
      <c r="E445" s="71">
        <v>23022023531</v>
      </c>
      <c r="F445" s="68">
        <v>6359930</v>
      </c>
      <c r="G445" s="68"/>
      <c r="H445" s="68"/>
      <c r="I445" s="68" t="s">
        <v>4449</v>
      </c>
      <c r="J445" s="68" t="s">
        <v>4447</v>
      </c>
      <c r="K445" s="105" t="s">
        <v>4448</v>
      </c>
      <c r="L445" s="68" t="s">
        <v>3606</v>
      </c>
      <c r="M445" s="68" t="s">
        <v>3082</v>
      </c>
      <c r="N445" s="71">
        <v>5562998632551</v>
      </c>
      <c r="O445" s="71" t="s">
        <v>65</v>
      </c>
      <c r="P445" s="71"/>
      <c r="Q445" s="68" t="s">
        <v>66</v>
      </c>
      <c r="R445" s="68" t="str" cm="1">
        <f t="array" ref="R445">_xlfn.IFS(BaseClientes[[#This Row],[tipoDeCliente]]="ADVISOR","ADVISOR",BaseClientes[[#This Row],[tipoDeCliente]]="FAMILIA","RETENCAO",BaseClientes[[#This Row],[tipoDeCliente]]="RETENCAO","RETENCAO",BaseClientes[[#This Row],[tipoDeCliente]]="NORMAL","CONSULTORIA",BaseClientes[[#This Row],[tipoDeCliente]]="HIBRIDO","CONSULTORIA")</f>
        <v>CONSULTORIA</v>
      </c>
      <c r="S445" s="68" t="s">
        <v>2459</v>
      </c>
      <c r="T445" s="68" t="s">
        <v>605</v>
      </c>
      <c r="U445" s="68" t="s">
        <v>4450</v>
      </c>
      <c r="V445" s="71">
        <v>5562998632551</v>
      </c>
      <c r="W445" s="69">
        <v>44980</v>
      </c>
      <c r="X445" s="69">
        <v>44980</v>
      </c>
      <c r="Y445" s="68" t="s">
        <v>3606</v>
      </c>
      <c r="Z445" s="68" t="s">
        <v>3606</v>
      </c>
      <c r="AA445" s="68" t="s">
        <v>3082</v>
      </c>
      <c r="AB445" s="68" t="s">
        <v>1416</v>
      </c>
      <c r="AC445" s="68" t="s">
        <v>53</v>
      </c>
      <c r="AD445" s="68" t="s">
        <v>54</v>
      </c>
      <c r="AE445" s="68" t="s">
        <v>176</v>
      </c>
      <c r="AF445" s="72">
        <v>1</v>
      </c>
      <c r="AG445" s="68">
        <v>4</v>
      </c>
      <c r="AH445" s="68" t="s">
        <v>54</v>
      </c>
      <c r="AI445" s="68" t="s">
        <v>54</v>
      </c>
      <c r="AJ445" s="68" t="s">
        <v>54</v>
      </c>
      <c r="AK445" s="68" t="str" cm="1">
        <f t="array" ref="AK4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5" s="69" t="s">
        <v>58</v>
      </c>
      <c r="AM445" s="69"/>
    </row>
    <row r="446" spans="1:39" x14ac:dyDescent="0.3">
      <c r="A446" s="68">
        <v>522</v>
      </c>
      <c r="B446" s="68" t="s">
        <v>3083</v>
      </c>
      <c r="C446" s="69">
        <v>29617</v>
      </c>
      <c r="D446" s="68" t="s">
        <v>72</v>
      </c>
      <c r="E446" s="71">
        <v>27022023522</v>
      </c>
      <c r="F446" s="68">
        <v>2490791</v>
      </c>
      <c r="G446" s="68"/>
      <c r="H446" s="68"/>
      <c r="I446" s="68" t="s">
        <v>4458</v>
      </c>
      <c r="J446" s="68" t="s">
        <v>4456</v>
      </c>
      <c r="K446" s="70" t="s">
        <v>4457</v>
      </c>
      <c r="L446" s="68" t="s">
        <v>3603</v>
      </c>
      <c r="M446" s="68" t="s">
        <v>3083</v>
      </c>
      <c r="N446" s="71">
        <v>5511996111019</v>
      </c>
      <c r="O446" s="71" t="s">
        <v>65</v>
      </c>
      <c r="P446" s="71"/>
      <c r="Q446" s="68" t="s">
        <v>66</v>
      </c>
      <c r="R446" s="68" t="str" cm="1">
        <f t="array" ref="R446">_xlfn.IFS(BaseClientes[[#This Row],[tipoDeCliente]]="ADVISOR","ADVISOR",BaseClientes[[#This Row],[tipoDeCliente]]="FAMILIA","RETENCAO",BaseClientes[[#This Row],[tipoDeCliente]]="RETENCAO","RETENCAO",BaseClientes[[#This Row],[tipoDeCliente]]="NORMAL","CONSULTORIA",BaseClientes[[#This Row],[tipoDeCliente]]="HIBRIDO","CONSULTORIA")</f>
        <v>CONSULTORIA</v>
      </c>
      <c r="S446" s="68" t="s">
        <v>2799</v>
      </c>
      <c r="T446" s="68" t="s">
        <v>185</v>
      </c>
      <c r="U446" s="68" t="s">
        <v>4459</v>
      </c>
      <c r="V446" s="71">
        <v>5511996111019</v>
      </c>
      <c r="W446" s="69">
        <v>44984</v>
      </c>
      <c r="X446" s="69">
        <v>44984</v>
      </c>
      <c r="Y446" s="68" t="s">
        <v>3603</v>
      </c>
      <c r="Z446" s="68" t="s">
        <v>3603</v>
      </c>
      <c r="AA446" s="68" t="s">
        <v>3083</v>
      </c>
      <c r="AB446" s="68" t="s">
        <v>3893</v>
      </c>
      <c r="AC446" s="68" t="s">
        <v>140</v>
      </c>
      <c r="AD446" s="68" t="s">
        <v>54</v>
      </c>
      <c r="AE446" s="68" t="s">
        <v>176</v>
      </c>
      <c r="AF446" s="72">
        <v>1</v>
      </c>
      <c r="AG446" s="68">
        <v>4</v>
      </c>
      <c r="AH446" s="68" t="s">
        <v>54</v>
      </c>
      <c r="AI446" s="68" t="s">
        <v>56</v>
      </c>
      <c r="AJ446" s="68" t="s">
        <v>54</v>
      </c>
      <c r="AK446" s="68" t="str" cm="1">
        <f t="array" ref="AK4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6" s="69" t="s">
        <v>58</v>
      </c>
      <c r="AM446" s="69"/>
    </row>
    <row r="447" spans="1:39" x14ac:dyDescent="0.3">
      <c r="A447" s="68">
        <v>523</v>
      </c>
      <c r="B447" s="68" t="s">
        <v>3471</v>
      </c>
      <c r="C447" s="69">
        <v>30074</v>
      </c>
      <c r="D447" s="68" t="s">
        <v>40</v>
      </c>
      <c r="E447" s="71">
        <v>28022023523</v>
      </c>
      <c r="F447" s="68">
        <v>2087644</v>
      </c>
      <c r="G447" s="68"/>
      <c r="H447" s="68"/>
      <c r="I447" s="68" t="s">
        <v>8093</v>
      </c>
      <c r="J447" s="68" t="s">
        <v>4461</v>
      </c>
      <c r="K447" s="105" t="s">
        <v>4462</v>
      </c>
      <c r="L447" s="68" t="s">
        <v>3604</v>
      </c>
      <c r="M447" s="68" t="s">
        <v>3471</v>
      </c>
      <c r="N447" s="71">
        <v>5581999241284</v>
      </c>
      <c r="O447" s="71" t="s">
        <v>65</v>
      </c>
      <c r="P447" s="71"/>
      <c r="Q447" s="68" t="s">
        <v>66</v>
      </c>
      <c r="R447" s="68" t="str" cm="1">
        <f t="array" ref="R447">_xlfn.IFS(BaseClientes[[#This Row],[tipoDeCliente]]="ADVISOR","ADVISOR",BaseClientes[[#This Row],[tipoDeCliente]]="FAMILIA","RETENCAO",BaseClientes[[#This Row],[tipoDeCliente]]="RETENCAO","RETENCAO",BaseClientes[[#This Row],[tipoDeCliente]]="NORMAL","CONSULTORIA",BaseClientes[[#This Row],[tipoDeCliente]]="HIBRIDO","CONSULTORIA")</f>
        <v>RETENCAO</v>
      </c>
      <c r="S447" s="68" t="s">
        <v>49</v>
      </c>
      <c r="T447" s="68" t="s">
        <v>50</v>
      </c>
      <c r="U447" s="68" t="s">
        <v>4464</v>
      </c>
      <c r="V447" s="71">
        <v>5581999241284</v>
      </c>
      <c r="W447" s="69">
        <v>44985</v>
      </c>
      <c r="X447" s="69">
        <v>44985</v>
      </c>
      <c r="Y447" s="68" t="s">
        <v>3604</v>
      </c>
      <c r="Z447" s="68" t="s">
        <v>3604</v>
      </c>
      <c r="AA447" s="68" t="s">
        <v>3471</v>
      </c>
      <c r="AB447" s="68" t="s">
        <v>3893</v>
      </c>
      <c r="AC447" s="68" t="s">
        <v>53</v>
      </c>
      <c r="AD447" s="68" t="s">
        <v>54</v>
      </c>
      <c r="AE447" s="68" t="s">
        <v>176</v>
      </c>
      <c r="AF447" s="72">
        <v>1</v>
      </c>
      <c r="AG447" s="68">
        <v>4</v>
      </c>
      <c r="AH447" s="68" t="s">
        <v>54</v>
      </c>
      <c r="AI447" s="68" t="s">
        <v>56</v>
      </c>
      <c r="AJ447" s="68" t="s">
        <v>54</v>
      </c>
      <c r="AK447" s="68" t="str" cm="1">
        <f t="array" ref="AK4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7" s="69" t="s">
        <v>58</v>
      </c>
      <c r="AM447" s="69"/>
    </row>
    <row r="448" spans="1:39" x14ac:dyDescent="0.3">
      <c r="A448" s="68">
        <v>529</v>
      </c>
      <c r="B448" s="68" t="s">
        <v>3085</v>
      </c>
      <c r="C448" s="69">
        <v>15884</v>
      </c>
      <c r="D448" s="68" t="s">
        <v>40</v>
      </c>
      <c r="E448" s="71">
        <v>3032023529</v>
      </c>
      <c r="F448" s="68">
        <v>11137570</v>
      </c>
      <c r="G448" s="68"/>
      <c r="H448" s="68"/>
      <c r="I448" s="68" t="s">
        <v>8094</v>
      </c>
      <c r="J448" s="68" t="s">
        <v>4466</v>
      </c>
      <c r="K448" s="70" t="s">
        <v>4467</v>
      </c>
      <c r="L448" s="68" t="s">
        <v>3605</v>
      </c>
      <c r="M448" s="68" t="s">
        <v>3085</v>
      </c>
      <c r="N448" s="71">
        <v>5513981662876</v>
      </c>
      <c r="O448" s="71" t="s">
        <v>65</v>
      </c>
      <c r="P448" s="71"/>
      <c r="Q448" s="68" t="s">
        <v>66</v>
      </c>
      <c r="R448" s="68" t="str" cm="1">
        <f t="array" ref="R448">_xlfn.IFS(BaseClientes[[#This Row],[tipoDeCliente]]="ADVISOR","ADVISOR",BaseClientes[[#This Row],[tipoDeCliente]]="FAMILIA","RETENCAO",BaseClientes[[#This Row],[tipoDeCliente]]="RETENCAO","RETENCAO",BaseClientes[[#This Row],[tipoDeCliente]]="NORMAL","CONSULTORIA",BaseClientes[[#This Row],[tipoDeCliente]]="HIBRIDO","CONSULTORIA")</f>
        <v>CONSULTORIA</v>
      </c>
      <c r="S448" s="68" t="s">
        <v>4067</v>
      </c>
      <c r="T448" s="68" t="s">
        <v>50</v>
      </c>
      <c r="U448" s="68" t="s">
        <v>4469</v>
      </c>
      <c r="V448" s="71">
        <v>5513981662876</v>
      </c>
      <c r="W448" s="69">
        <v>44988</v>
      </c>
      <c r="X448" s="69">
        <v>45008</v>
      </c>
      <c r="Y448" s="68" t="s">
        <v>3605</v>
      </c>
      <c r="Z448" s="68" t="s">
        <v>3605</v>
      </c>
      <c r="AA448" s="68" t="s">
        <v>3085</v>
      </c>
      <c r="AB448" s="68" t="s">
        <v>3899</v>
      </c>
      <c r="AC448" s="68" t="s">
        <v>140</v>
      </c>
      <c r="AD448" s="68" t="s">
        <v>54</v>
      </c>
      <c r="AE448" s="68" t="s">
        <v>176</v>
      </c>
      <c r="AF448" s="72">
        <v>1</v>
      </c>
      <c r="AG448" s="68">
        <v>1</v>
      </c>
      <c r="AH448" s="68" t="s">
        <v>54</v>
      </c>
      <c r="AI448" s="68" t="s">
        <v>56</v>
      </c>
      <c r="AJ448" s="68" t="s">
        <v>54</v>
      </c>
      <c r="AK448" s="68" t="str" cm="1">
        <f t="array" ref="AK4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8" s="69" t="s">
        <v>58</v>
      </c>
      <c r="AM448" s="69"/>
    </row>
    <row r="449" spans="1:39" x14ac:dyDescent="0.3">
      <c r="A449" s="68">
        <v>528</v>
      </c>
      <c r="B449" s="68" t="s">
        <v>3474</v>
      </c>
      <c r="C449" s="69">
        <v>32210</v>
      </c>
      <c r="D449" s="68" t="s">
        <v>72</v>
      </c>
      <c r="E449" s="71">
        <v>15032023528</v>
      </c>
      <c r="F449" s="68">
        <v>3430446</v>
      </c>
      <c r="G449" s="68"/>
      <c r="H449" s="68"/>
      <c r="I449" s="68" t="s">
        <v>4470</v>
      </c>
      <c r="J449" s="68" t="s">
        <v>4471</v>
      </c>
      <c r="K449" s="70" t="s">
        <v>4472</v>
      </c>
      <c r="L449" s="68" t="s">
        <v>4473</v>
      </c>
      <c r="M449" s="68" t="s">
        <v>2083</v>
      </c>
      <c r="N449" s="71">
        <v>5516981269284</v>
      </c>
      <c r="O449" s="71" t="s">
        <v>65</v>
      </c>
      <c r="P449" s="71"/>
      <c r="Q449" s="68" t="s">
        <v>1749</v>
      </c>
      <c r="R449" s="68" t="str" cm="1">
        <f t="array" ref="R449">_xlfn.IFS(BaseClientes[[#This Row],[tipoDeCliente]]="ADVISOR","ADVISOR",BaseClientes[[#This Row],[tipoDeCliente]]="FAMILIA","RETENCAO",BaseClientes[[#This Row],[tipoDeCliente]]="RETENCAO","RETENCAO",BaseClientes[[#This Row],[tipoDeCliente]]="NORMAL","CONSULTORIA",BaseClientes[[#This Row],[tipoDeCliente]]="HIBRIDO","CONSULTORIA")</f>
        <v>CONSULTORIA</v>
      </c>
      <c r="S449" s="68" t="s">
        <v>4474</v>
      </c>
      <c r="T449" s="68" t="s">
        <v>185</v>
      </c>
      <c r="U449" s="68" t="s">
        <v>4475</v>
      </c>
      <c r="V449" s="71">
        <v>5516981269284</v>
      </c>
      <c r="W449" s="69">
        <v>45000</v>
      </c>
      <c r="X449" s="69">
        <v>45000</v>
      </c>
      <c r="Y449" s="68" t="s">
        <v>2088</v>
      </c>
      <c r="Z449" s="68" t="s">
        <v>2088</v>
      </c>
      <c r="AA449" s="68" t="s">
        <v>2083</v>
      </c>
      <c r="AB449" s="68" t="s">
        <v>584</v>
      </c>
      <c r="AC449" s="68" t="s">
        <v>140</v>
      </c>
      <c r="AD449" s="68" t="s">
        <v>54</v>
      </c>
      <c r="AE449" s="68" t="s">
        <v>176</v>
      </c>
      <c r="AF449" s="72">
        <v>1</v>
      </c>
      <c r="AG449" s="68">
        <v>2</v>
      </c>
      <c r="AH449" s="68" t="s">
        <v>54</v>
      </c>
      <c r="AI449" s="68" t="s">
        <v>56</v>
      </c>
      <c r="AJ449" s="68" t="s">
        <v>54</v>
      </c>
      <c r="AK449" s="68" t="str" cm="1">
        <f t="array" ref="AK4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49" s="69" t="s">
        <v>58</v>
      </c>
      <c r="AM449" s="69"/>
    </row>
    <row r="450" spans="1:39" x14ac:dyDescent="0.3">
      <c r="A450" s="68">
        <v>539</v>
      </c>
      <c r="B450" s="68" t="s">
        <v>3086</v>
      </c>
      <c r="C450" s="69">
        <v>35206</v>
      </c>
      <c r="D450" s="68" t="s">
        <v>40</v>
      </c>
      <c r="E450" s="71">
        <v>27032023539</v>
      </c>
      <c r="F450" s="68"/>
      <c r="G450" s="68">
        <v>2222325</v>
      </c>
      <c r="H450" s="68"/>
      <c r="I450" s="68" t="s">
        <v>4484</v>
      </c>
      <c r="J450" s="68" t="s">
        <v>4482</v>
      </c>
      <c r="K450" s="70" t="s">
        <v>4483</v>
      </c>
      <c r="L450" s="68" t="s">
        <v>3608</v>
      </c>
      <c r="M450" s="68" t="s">
        <v>3086</v>
      </c>
      <c r="N450" s="71">
        <v>5581987590333</v>
      </c>
      <c r="O450" s="71"/>
      <c r="P450" s="71" t="s">
        <v>106</v>
      </c>
      <c r="Q450" s="68" t="s">
        <v>66</v>
      </c>
      <c r="R450" s="68" t="str" cm="1">
        <f t="array" ref="R450">_xlfn.IFS(BaseClientes[[#This Row],[tipoDeCliente]]="ADVISOR","ADVISOR",BaseClientes[[#This Row],[tipoDeCliente]]="FAMILIA","RETENCAO",BaseClientes[[#This Row],[tipoDeCliente]]="RETENCAO","RETENCAO",BaseClientes[[#This Row],[tipoDeCliente]]="NORMAL","CONSULTORIA",BaseClientes[[#This Row],[tipoDeCliente]]="HIBRIDO","CONSULTORIA")</f>
        <v>CONSULTORIA</v>
      </c>
      <c r="S450" s="68" t="s">
        <v>49</v>
      </c>
      <c r="T450" s="68" t="s">
        <v>50</v>
      </c>
      <c r="U450" s="68" t="s">
        <v>4485</v>
      </c>
      <c r="V450" s="71">
        <v>5581987590333</v>
      </c>
      <c r="W450" s="69">
        <v>45012</v>
      </c>
      <c r="X450" s="69">
        <v>45012</v>
      </c>
      <c r="Y450" s="68" t="s">
        <v>3608</v>
      </c>
      <c r="Z450" s="68" t="s">
        <v>3608</v>
      </c>
      <c r="AA450" s="68" t="s">
        <v>3086</v>
      </c>
      <c r="AB450" s="68" t="s">
        <v>3920</v>
      </c>
      <c r="AC450" s="68" t="s">
        <v>53</v>
      </c>
      <c r="AD450" s="68" t="s">
        <v>54</v>
      </c>
      <c r="AE450" s="68" t="s">
        <v>176</v>
      </c>
      <c r="AF450" s="72">
        <v>1</v>
      </c>
      <c r="AG450" s="68">
        <v>8</v>
      </c>
      <c r="AH450" s="68" t="s">
        <v>54</v>
      </c>
      <c r="AI450" s="68" t="s">
        <v>56</v>
      </c>
      <c r="AJ450" s="68" t="s">
        <v>54</v>
      </c>
      <c r="AK450" s="68" t="str" cm="1">
        <f t="array" ref="AK4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0" s="69" t="s">
        <v>58</v>
      </c>
      <c r="AM450" s="69"/>
    </row>
    <row r="451" spans="1:39" x14ac:dyDescent="0.3">
      <c r="A451" s="68">
        <v>540</v>
      </c>
      <c r="B451" s="68" t="s">
        <v>3480</v>
      </c>
      <c r="C451" s="69">
        <v>32372</v>
      </c>
      <c r="D451" s="68" t="s">
        <v>72</v>
      </c>
      <c r="E451" s="71">
        <v>27032023540</v>
      </c>
      <c r="F451" s="68">
        <v>4093101</v>
      </c>
      <c r="G451" s="68"/>
      <c r="H451" s="68"/>
      <c r="I451" s="68" t="s">
        <v>4486</v>
      </c>
      <c r="J451" s="68" t="s">
        <v>4487</v>
      </c>
      <c r="K451" s="70" t="s">
        <v>4488</v>
      </c>
      <c r="L451" s="68" t="s">
        <v>4489</v>
      </c>
      <c r="M451" s="68" t="s">
        <v>3480</v>
      </c>
      <c r="N451" s="71">
        <v>5581987590333</v>
      </c>
      <c r="O451" s="71" t="s">
        <v>106</v>
      </c>
      <c r="P451" s="71"/>
      <c r="Q451" s="68" t="s">
        <v>1749</v>
      </c>
      <c r="R451" s="68" t="str" cm="1">
        <f t="array" ref="R451">_xlfn.IFS(BaseClientes[[#This Row],[tipoDeCliente]]="ADVISOR","ADVISOR",BaseClientes[[#This Row],[tipoDeCliente]]="FAMILIA","RETENCAO",BaseClientes[[#This Row],[tipoDeCliente]]="RETENCAO","RETENCAO",BaseClientes[[#This Row],[tipoDeCliente]]="NORMAL","CONSULTORIA",BaseClientes[[#This Row],[tipoDeCliente]]="HIBRIDO","CONSULTORIA")</f>
        <v>CONSULTORIA</v>
      </c>
      <c r="S451" s="68" t="s">
        <v>49</v>
      </c>
      <c r="T451" s="68" t="s">
        <v>50</v>
      </c>
      <c r="U451" s="68" t="s">
        <v>4485</v>
      </c>
      <c r="V451" s="71">
        <v>5581987590333</v>
      </c>
      <c r="W451" s="69">
        <v>45012</v>
      </c>
      <c r="X451" s="69">
        <v>45012</v>
      </c>
      <c r="Y451" s="68" t="s">
        <v>3608</v>
      </c>
      <c r="Z451" s="68" t="s">
        <v>3608</v>
      </c>
      <c r="AA451" s="68" t="s">
        <v>3086</v>
      </c>
      <c r="AB451" s="68" t="s">
        <v>584</v>
      </c>
      <c r="AC451" s="68" t="s">
        <v>140</v>
      </c>
      <c r="AD451" s="68" t="s">
        <v>54</v>
      </c>
      <c r="AE451" s="68" t="s">
        <v>176</v>
      </c>
      <c r="AF451" s="72">
        <v>1</v>
      </c>
      <c r="AG451" s="68">
        <v>8</v>
      </c>
      <c r="AH451" s="68" t="s">
        <v>54</v>
      </c>
      <c r="AI451" s="68" t="s">
        <v>56</v>
      </c>
      <c r="AJ451" s="68" t="s">
        <v>54</v>
      </c>
      <c r="AK451" s="68" t="str" cm="1">
        <f t="array" ref="AK4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1" s="69" t="s">
        <v>58</v>
      </c>
      <c r="AM451" s="69"/>
    </row>
    <row r="452" spans="1:39" x14ac:dyDescent="0.3">
      <c r="A452" s="68">
        <v>532</v>
      </c>
      <c r="B452" s="68" t="s">
        <v>3476</v>
      </c>
      <c r="C452" s="69">
        <v>32082</v>
      </c>
      <c r="D452" s="68" t="s">
        <v>40</v>
      </c>
      <c r="E452" s="71">
        <v>28032023532</v>
      </c>
      <c r="F452" s="68">
        <v>3946370</v>
      </c>
      <c r="G452" s="68"/>
      <c r="H452" s="68"/>
      <c r="I452" s="68" t="s">
        <v>4493</v>
      </c>
      <c r="J452" s="68" t="s">
        <v>4491</v>
      </c>
      <c r="K452" s="70" t="s">
        <v>4492</v>
      </c>
      <c r="L452" s="68" t="s">
        <v>4495</v>
      </c>
      <c r="M452" s="68" t="s">
        <v>3476</v>
      </c>
      <c r="N452" s="71">
        <v>5581999469857</v>
      </c>
      <c r="O452" s="71" t="s">
        <v>106</v>
      </c>
      <c r="P452" s="71"/>
      <c r="Q452" s="68" t="s">
        <v>66</v>
      </c>
      <c r="R452" s="68" t="str" cm="1">
        <f t="array" ref="R452">_xlfn.IFS(BaseClientes[[#This Row],[tipoDeCliente]]="ADVISOR","ADVISOR",BaseClientes[[#This Row],[tipoDeCliente]]="FAMILIA","RETENCAO",BaseClientes[[#This Row],[tipoDeCliente]]="RETENCAO","RETENCAO",BaseClientes[[#This Row],[tipoDeCliente]]="NORMAL","CONSULTORIA",BaseClientes[[#This Row],[tipoDeCliente]]="HIBRIDO","CONSULTORIA")</f>
        <v>CONSULTORIA</v>
      </c>
      <c r="S452" s="68" t="s">
        <v>49</v>
      </c>
      <c r="T452" s="68" t="s">
        <v>50</v>
      </c>
      <c r="U452" s="68" t="s">
        <v>4494</v>
      </c>
      <c r="V452" s="71">
        <v>5581999469857</v>
      </c>
      <c r="W452" s="69">
        <v>45013</v>
      </c>
      <c r="X452" s="69">
        <v>45014</v>
      </c>
      <c r="Y452" s="68" t="s">
        <v>4495</v>
      </c>
      <c r="Z452" s="68" t="s">
        <v>4495</v>
      </c>
      <c r="AA452" s="68" t="s">
        <v>3087</v>
      </c>
      <c r="AB452" s="68" t="s">
        <v>3894</v>
      </c>
      <c r="AC452" s="68" t="s">
        <v>53</v>
      </c>
      <c r="AD452" s="68" t="s">
        <v>56</v>
      </c>
      <c r="AE452" s="68" t="s">
        <v>176</v>
      </c>
      <c r="AF452" s="72">
        <v>1</v>
      </c>
      <c r="AG452" s="68">
        <v>4</v>
      </c>
      <c r="AH452" s="68" t="s">
        <v>54</v>
      </c>
      <c r="AI452" s="68" t="s">
        <v>54</v>
      </c>
      <c r="AJ452" s="68" t="s">
        <v>54</v>
      </c>
      <c r="AK452" s="68" t="str" cm="1">
        <f t="array" ref="AK4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2" s="69" t="s">
        <v>58</v>
      </c>
      <c r="AM452" s="69"/>
    </row>
    <row r="453" spans="1:39" x14ac:dyDescent="0.3">
      <c r="A453" s="68">
        <v>534</v>
      </c>
      <c r="B453" s="68" t="s">
        <v>3477</v>
      </c>
      <c r="C453" s="69">
        <v>18616</v>
      </c>
      <c r="D453" s="68" t="s">
        <v>40</v>
      </c>
      <c r="E453" s="71">
        <v>28032023534</v>
      </c>
      <c r="F453" s="68">
        <v>4225827</v>
      </c>
      <c r="G453" s="68"/>
      <c r="H453" s="68"/>
      <c r="I453" s="68" t="s">
        <v>8095</v>
      </c>
      <c r="J453" s="68" t="s">
        <v>4500</v>
      </c>
      <c r="K453" s="70" t="s">
        <v>4501</v>
      </c>
      <c r="L453" s="68" t="s">
        <v>4502</v>
      </c>
      <c r="M453" s="68" t="s">
        <v>3476</v>
      </c>
      <c r="N453" s="71">
        <v>5581999469857</v>
      </c>
      <c r="O453" s="71" t="s">
        <v>65</v>
      </c>
      <c r="P453" s="71"/>
      <c r="Q453" s="68" t="s">
        <v>66</v>
      </c>
      <c r="R453" s="68" t="str" cm="1">
        <f t="array" ref="R453">_xlfn.IFS(BaseClientes[[#This Row],[tipoDeCliente]]="ADVISOR","ADVISOR",BaseClientes[[#This Row],[tipoDeCliente]]="FAMILIA","RETENCAO",BaseClientes[[#This Row],[tipoDeCliente]]="RETENCAO","RETENCAO",BaseClientes[[#This Row],[tipoDeCliente]]="NORMAL","CONSULTORIA",BaseClientes[[#This Row],[tipoDeCliente]]="HIBRIDO","CONSULTORIA")</f>
        <v>CONSULTORIA</v>
      </c>
      <c r="S453" s="68" t="s">
        <v>49</v>
      </c>
      <c r="T453" s="68" t="s">
        <v>50</v>
      </c>
      <c r="U453" s="68" t="s">
        <v>4503</v>
      </c>
      <c r="V453" s="71">
        <v>5581999469857</v>
      </c>
      <c r="W453" s="69">
        <v>45013</v>
      </c>
      <c r="X453" s="69">
        <v>45014</v>
      </c>
      <c r="Y453" s="68" t="s">
        <v>4495</v>
      </c>
      <c r="Z453" s="68" t="s">
        <v>4495</v>
      </c>
      <c r="AA453" s="68" t="s">
        <v>3087</v>
      </c>
      <c r="AB453" s="68" t="s">
        <v>4504</v>
      </c>
      <c r="AC453" s="68" t="s">
        <v>140</v>
      </c>
      <c r="AD453" s="68" t="s">
        <v>54</v>
      </c>
      <c r="AE453" s="68" t="s">
        <v>176</v>
      </c>
      <c r="AF453" s="72">
        <v>1</v>
      </c>
      <c r="AG453" s="68">
        <v>4</v>
      </c>
      <c r="AH453" s="68" t="s">
        <v>54</v>
      </c>
      <c r="AI453" s="68" t="s">
        <v>56</v>
      </c>
      <c r="AJ453" s="68" t="s">
        <v>54</v>
      </c>
      <c r="AK453" s="68" t="str" cm="1">
        <f t="array" ref="AK4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3" s="69" t="s">
        <v>58</v>
      </c>
      <c r="AM453" s="69"/>
    </row>
    <row r="454" spans="1:39" hidden="1" x14ac:dyDescent="0.3">
      <c r="A454" s="68">
        <v>535</v>
      </c>
      <c r="B454" s="68" t="s">
        <v>3478</v>
      </c>
      <c r="C454" s="69">
        <v>30109</v>
      </c>
      <c r="D454" s="68" t="s">
        <v>72</v>
      </c>
      <c r="E454" s="71">
        <v>28032023535</v>
      </c>
      <c r="F454" s="68">
        <v>402773</v>
      </c>
      <c r="G454" s="68"/>
      <c r="H454" s="68"/>
      <c r="I454" s="68" t="s">
        <v>8096</v>
      </c>
      <c r="J454" s="68" t="s">
        <v>4513</v>
      </c>
      <c r="K454" s="70" t="s">
        <v>4514</v>
      </c>
      <c r="L454" s="68" t="s">
        <v>4515</v>
      </c>
      <c r="M454" s="68" t="s">
        <v>3476</v>
      </c>
      <c r="N454" s="71">
        <v>5581999469857</v>
      </c>
      <c r="O454" s="71" t="s">
        <v>65</v>
      </c>
      <c r="P454" s="71"/>
      <c r="Q454" s="68" t="s">
        <v>66</v>
      </c>
      <c r="R454" s="68" t="str" cm="1">
        <f t="array" ref="R454">_xlfn.IFS(BaseClientes[[#This Row],[tipoDeCliente]]="ADVISOR","ADVISOR",BaseClientes[[#This Row],[tipoDeCliente]]="FAMILIA","RETENCAO",BaseClientes[[#This Row],[tipoDeCliente]]="RETENCAO","RETENCAO",BaseClientes[[#This Row],[tipoDeCliente]]="NORMAL","CONSULTORIA",BaseClientes[[#This Row],[tipoDeCliente]]="HIBRIDO","CONSULTORIA")</f>
        <v>CONSULTORIA</v>
      </c>
      <c r="S454" s="68" t="s">
        <v>49</v>
      </c>
      <c r="T454" s="68" t="s">
        <v>50</v>
      </c>
      <c r="U454" s="68" t="s">
        <v>4494</v>
      </c>
      <c r="V454" s="71">
        <v>5581999469857</v>
      </c>
      <c r="W454" s="69">
        <v>45013</v>
      </c>
      <c r="X454" s="69">
        <v>45014</v>
      </c>
      <c r="Y454" s="68" t="s">
        <v>4495</v>
      </c>
      <c r="Z454" s="68" t="s">
        <v>4495</v>
      </c>
      <c r="AA454" s="68" t="s">
        <v>3087</v>
      </c>
      <c r="AB454" s="68" t="s">
        <v>3950</v>
      </c>
      <c r="AC454" s="68" t="s">
        <v>140</v>
      </c>
      <c r="AD454" s="68" t="s">
        <v>54</v>
      </c>
      <c r="AE454" s="68" t="s">
        <v>176</v>
      </c>
      <c r="AF454" s="72">
        <v>1</v>
      </c>
      <c r="AG454" s="68">
        <v>4</v>
      </c>
      <c r="AH454" s="68" t="s">
        <v>54</v>
      </c>
      <c r="AI454" s="68" t="s">
        <v>56</v>
      </c>
      <c r="AJ454" s="68" t="s">
        <v>54</v>
      </c>
      <c r="AK454" s="68" t="str" cm="1">
        <f t="array" ref="AK4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4" s="69" t="s">
        <v>69</v>
      </c>
      <c r="AM454" s="69"/>
    </row>
    <row r="455" spans="1:39" x14ac:dyDescent="0.3">
      <c r="A455" s="68">
        <v>536</v>
      </c>
      <c r="B455" s="68" t="s">
        <v>3479</v>
      </c>
      <c r="C455" s="69">
        <v>24200</v>
      </c>
      <c r="D455" s="68" t="s">
        <v>72</v>
      </c>
      <c r="E455" s="71">
        <v>28032023536</v>
      </c>
      <c r="F455" s="68">
        <v>4861366</v>
      </c>
      <c r="G455" s="68"/>
      <c r="H455" s="68"/>
      <c r="I455" s="68" t="s">
        <v>8097</v>
      </c>
      <c r="J455" s="68" t="s">
        <v>4510</v>
      </c>
      <c r="K455" s="70" t="s">
        <v>4511</v>
      </c>
      <c r="L455" s="68" t="s">
        <v>4512</v>
      </c>
      <c r="M455" s="68" t="s">
        <v>3476</v>
      </c>
      <c r="N455" s="71">
        <v>5581999469857</v>
      </c>
      <c r="O455" s="71" t="s">
        <v>65</v>
      </c>
      <c r="P455" s="71"/>
      <c r="Q455" s="68" t="s">
        <v>66</v>
      </c>
      <c r="R455" s="68" t="str" cm="1">
        <f t="array" ref="R455">_xlfn.IFS(BaseClientes[[#This Row],[tipoDeCliente]]="ADVISOR","ADVISOR",BaseClientes[[#This Row],[tipoDeCliente]]="FAMILIA","RETENCAO",BaseClientes[[#This Row],[tipoDeCliente]]="RETENCAO","RETENCAO",BaseClientes[[#This Row],[tipoDeCliente]]="NORMAL","CONSULTORIA",BaseClientes[[#This Row],[tipoDeCliente]]="HIBRIDO","CONSULTORIA")</f>
        <v>CONSULTORIA</v>
      </c>
      <c r="S455" s="68" t="s">
        <v>49</v>
      </c>
      <c r="T455" s="68" t="s">
        <v>50</v>
      </c>
      <c r="U455" s="68" t="s">
        <v>4503</v>
      </c>
      <c r="V455" s="71">
        <v>5581999469857</v>
      </c>
      <c r="W455" s="69">
        <v>45013</v>
      </c>
      <c r="X455" s="69">
        <v>45014</v>
      </c>
      <c r="Y455" s="68" t="s">
        <v>4495</v>
      </c>
      <c r="Z455" s="68" t="s">
        <v>4495</v>
      </c>
      <c r="AA455" s="68" t="s">
        <v>3087</v>
      </c>
      <c r="AB455" s="68" t="s">
        <v>3902</v>
      </c>
      <c r="AC455" s="68" t="s">
        <v>140</v>
      </c>
      <c r="AD455" s="68" t="s">
        <v>54</v>
      </c>
      <c r="AE455" s="68" t="s">
        <v>176</v>
      </c>
      <c r="AF455" s="72">
        <v>1</v>
      </c>
      <c r="AG455" s="68">
        <v>4</v>
      </c>
      <c r="AH455" s="68" t="s">
        <v>54</v>
      </c>
      <c r="AI455" s="68" t="s">
        <v>56</v>
      </c>
      <c r="AJ455" s="68" t="s">
        <v>54</v>
      </c>
      <c r="AK455" s="68" t="str" cm="1">
        <f t="array" ref="AK4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5" s="69" t="s">
        <v>58</v>
      </c>
      <c r="AM455" s="69"/>
    </row>
    <row r="456" spans="1:39" x14ac:dyDescent="0.3">
      <c r="A456" s="68">
        <v>537</v>
      </c>
      <c r="B456" s="68" t="s">
        <v>3087</v>
      </c>
      <c r="C456" s="69">
        <v>39402</v>
      </c>
      <c r="D456" s="68" t="s">
        <v>84</v>
      </c>
      <c r="E456" s="71">
        <v>28032023537</v>
      </c>
      <c r="F456" s="68">
        <v>4021728</v>
      </c>
      <c r="G456" s="68"/>
      <c r="H456" s="68"/>
      <c r="I456" s="68" t="s">
        <v>8098</v>
      </c>
      <c r="J456" s="68" t="s">
        <v>4506</v>
      </c>
      <c r="K456" s="70" t="s">
        <v>4507</v>
      </c>
      <c r="L456" s="68" t="s">
        <v>4495</v>
      </c>
      <c r="M456" s="68" t="s">
        <v>3476</v>
      </c>
      <c r="N456" s="71">
        <v>5581999469857</v>
      </c>
      <c r="O456" s="71" t="s">
        <v>106</v>
      </c>
      <c r="P456" s="71"/>
      <c r="Q456" s="68" t="s">
        <v>66</v>
      </c>
      <c r="R456" s="68" t="str" cm="1">
        <f t="array" ref="R456">_xlfn.IFS(BaseClientes[[#This Row],[tipoDeCliente]]="ADVISOR","ADVISOR",BaseClientes[[#This Row],[tipoDeCliente]]="FAMILIA","RETENCAO",BaseClientes[[#This Row],[tipoDeCliente]]="RETENCAO","RETENCAO",BaseClientes[[#This Row],[tipoDeCliente]]="NORMAL","CONSULTORIA",BaseClientes[[#This Row],[tipoDeCliente]]="HIBRIDO","CONSULTORIA")</f>
        <v>CONSULTORIA</v>
      </c>
      <c r="S456" s="68" t="s">
        <v>49</v>
      </c>
      <c r="T456" s="68" t="s">
        <v>50</v>
      </c>
      <c r="U456" s="68" t="s">
        <v>4508</v>
      </c>
      <c r="V456" s="71">
        <v>5581999469857</v>
      </c>
      <c r="W456" s="69">
        <v>45013</v>
      </c>
      <c r="X456" s="69">
        <v>45014</v>
      </c>
      <c r="Y456" s="68" t="s">
        <v>4495</v>
      </c>
      <c r="Z456" s="68" t="s">
        <v>4495</v>
      </c>
      <c r="AA456" s="68" t="s">
        <v>3087</v>
      </c>
      <c r="AB456" s="68" t="s">
        <v>89</v>
      </c>
      <c r="AC456" s="68" t="s">
        <v>140</v>
      </c>
      <c r="AD456" s="68" t="s">
        <v>56</v>
      </c>
      <c r="AE456" s="68" t="s">
        <v>176</v>
      </c>
      <c r="AF456" s="72">
        <v>1</v>
      </c>
      <c r="AG456" s="68">
        <v>4</v>
      </c>
      <c r="AH456" s="68" t="s">
        <v>54</v>
      </c>
      <c r="AI456" s="68" t="s">
        <v>56</v>
      </c>
      <c r="AJ456" s="68" t="s">
        <v>54</v>
      </c>
      <c r="AK456" s="68" t="str" cm="1">
        <f t="array" ref="AK4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6" s="69" t="s">
        <v>58</v>
      </c>
      <c r="AM456" s="69"/>
    </row>
    <row r="457" spans="1:39" hidden="1" x14ac:dyDescent="0.3">
      <c r="A457" s="68">
        <v>541</v>
      </c>
      <c r="B457" s="68" t="s">
        <v>3088</v>
      </c>
      <c r="C457" s="69">
        <v>30718</v>
      </c>
      <c r="D457" s="68" t="s">
        <v>40</v>
      </c>
      <c r="E457" s="71">
        <v>30032023541</v>
      </c>
      <c r="F457" s="68">
        <v>3356683</v>
      </c>
      <c r="G457" s="68"/>
      <c r="H457" s="68"/>
      <c r="I457" s="68" t="s">
        <v>8099</v>
      </c>
      <c r="J457" s="68" t="s">
        <v>4516</v>
      </c>
      <c r="K457" s="70" t="s">
        <v>4517</v>
      </c>
      <c r="L457" s="68" t="s">
        <v>4518</v>
      </c>
      <c r="M457" s="68" t="s">
        <v>3088</v>
      </c>
      <c r="N457" s="71">
        <v>558796039343</v>
      </c>
      <c r="O457" s="71" t="s">
        <v>65</v>
      </c>
      <c r="P457" s="71"/>
      <c r="Q457" s="68" t="s">
        <v>66</v>
      </c>
      <c r="R457" s="68" t="str" cm="1">
        <f t="array" ref="R457">_xlfn.IFS(BaseClientes[[#This Row],[tipoDeCliente]]="ADVISOR","ADVISOR",BaseClientes[[#This Row],[tipoDeCliente]]="FAMILIA","RETENCAO",BaseClientes[[#This Row],[tipoDeCliente]]="RETENCAO","RETENCAO",BaseClientes[[#This Row],[tipoDeCliente]]="NORMAL","CONSULTORIA",BaseClientes[[#This Row],[tipoDeCliente]]="HIBRIDO","CONSULTORIA")</f>
        <v>CONSULTORIA</v>
      </c>
      <c r="S457" s="68" t="s">
        <v>349</v>
      </c>
      <c r="T457" s="68" t="s">
        <v>336</v>
      </c>
      <c r="U457" s="68" t="s">
        <v>4519</v>
      </c>
      <c r="V457" s="71">
        <v>5587996039343</v>
      </c>
      <c r="W457" s="69">
        <v>45015</v>
      </c>
      <c r="X457" s="69">
        <v>45015</v>
      </c>
      <c r="Y457" s="68" t="s">
        <v>4518</v>
      </c>
      <c r="Z457" s="68" t="s">
        <v>4518</v>
      </c>
      <c r="AA457" s="68" t="s">
        <v>3088</v>
      </c>
      <c r="AB457" s="68" t="s">
        <v>4520</v>
      </c>
      <c r="AC457" s="68" t="s">
        <v>53</v>
      </c>
      <c r="AD457" s="68" t="s">
        <v>54</v>
      </c>
      <c r="AE457" s="68" t="s">
        <v>176</v>
      </c>
      <c r="AF457" s="72">
        <v>1</v>
      </c>
      <c r="AG457" s="68">
        <v>4</v>
      </c>
      <c r="AH457" s="68" t="s">
        <v>54</v>
      </c>
      <c r="AI457" s="68" t="s">
        <v>56</v>
      </c>
      <c r="AJ457" s="68" t="s">
        <v>54</v>
      </c>
      <c r="AK457" s="68" t="str" cm="1">
        <f t="array" ref="AK4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7" s="69" t="s">
        <v>69</v>
      </c>
      <c r="AM457" s="69">
        <v>45090</v>
      </c>
    </row>
    <row r="458" spans="1:39" hidden="1" x14ac:dyDescent="0.3">
      <c r="A458" s="68">
        <v>555</v>
      </c>
      <c r="B458" s="68" t="s">
        <v>3442</v>
      </c>
      <c r="C458" s="69">
        <v>30062</v>
      </c>
      <c r="D458" s="68" t="s">
        <v>72</v>
      </c>
      <c r="E458" s="71">
        <v>30032023555</v>
      </c>
      <c r="F458" s="68"/>
      <c r="G458" s="68"/>
      <c r="H458" s="68"/>
      <c r="I458" s="68"/>
      <c r="J458" s="68" t="s">
        <v>4521</v>
      </c>
      <c r="K458" s="70" t="s">
        <v>4522</v>
      </c>
      <c r="L458" s="68" t="s">
        <v>4523</v>
      </c>
      <c r="M458" s="68" t="s">
        <v>3442</v>
      </c>
      <c r="N458" s="71">
        <v>5581991083969</v>
      </c>
      <c r="O458" s="71"/>
      <c r="P458" s="71"/>
      <c r="Q458" s="68" t="s">
        <v>2104</v>
      </c>
      <c r="R458" s="68" t="str" cm="1">
        <f t="array" ref="R458">_xlfn.IFS(BaseClientes[[#This Row],[tipoDeCliente]]="ADVISOR","ADVISOR",BaseClientes[[#This Row],[tipoDeCliente]]="FAMILIA","RETENCAO",BaseClientes[[#This Row],[tipoDeCliente]]="RETENCAO","RETENCAO",BaseClientes[[#This Row],[tipoDeCliente]]="NORMAL","CONSULTORIA",BaseClientes[[#This Row],[tipoDeCliente]]="HIBRIDO","CONSULTORIA")</f>
        <v>CONSULTORIA</v>
      </c>
      <c r="S458" s="68" t="s">
        <v>49</v>
      </c>
      <c r="T458" s="68" t="s">
        <v>50</v>
      </c>
      <c r="U458" s="68" t="s">
        <v>1171</v>
      </c>
      <c r="V458" s="71">
        <v>5581991083969</v>
      </c>
      <c r="W458" s="69">
        <v>45015</v>
      </c>
      <c r="X458" s="69">
        <v>45015</v>
      </c>
      <c r="Y458" s="68" t="s">
        <v>4523</v>
      </c>
      <c r="Z458" s="68" t="s">
        <v>4523</v>
      </c>
      <c r="AA458" s="68" t="s">
        <v>3442</v>
      </c>
      <c r="AB458" s="68" t="s">
        <v>4524</v>
      </c>
      <c r="AC458" s="68" t="s">
        <v>2015</v>
      </c>
      <c r="AD458" s="68" t="s">
        <v>54</v>
      </c>
      <c r="AE458" s="68" t="s">
        <v>2104</v>
      </c>
      <c r="AF458" s="72">
        <v>1</v>
      </c>
      <c r="AG458" s="68"/>
      <c r="AH458" s="68" t="s">
        <v>56</v>
      </c>
      <c r="AI458" s="68" t="s">
        <v>56</v>
      </c>
      <c r="AJ458" s="68" t="s">
        <v>56</v>
      </c>
      <c r="AK458" s="68" t="str" cm="1">
        <f t="array" ref="AK4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8" s="69" t="s">
        <v>69</v>
      </c>
      <c r="AM458" s="69">
        <v>45561</v>
      </c>
    </row>
    <row r="459" spans="1:39" hidden="1" x14ac:dyDescent="0.3">
      <c r="A459" s="68">
        <v>545</v>
      </c>
      <c r="B459" s="68" t="s">
        <v>3482</v>
      </c>
      <c r="C459" s="69">
        <v>33598</v>
      </c>
      <c r="D459" s="68" t="s">
        <v>72</v>
      </c>
      <c r="E459" s="71">
        <v>3042023545</v>
      </c>
      <c r="F459" s="68"/>
      <c r="G459" s="68"/>
      <c r="H459" s="68"/>
      <c r="I459" s="68"/>
      <c r="J459" s="68" t="s">
        <v>4525</v>
      </c>
      <c r="K459" s="70" t="s">
        <v>4526</v>
      </c>
      <c r="L459" s="68" t="s">
        <v>4527</v>
      </c>
      <c r="M459" s="68" t="s">
        <v>3482</v>
      </c>
      <c r="N459" s="71">
        <v>5581996641388</v>
      </c>
      <c r="O459" s="71"/>
      <c r="P459" s="71"/>
      <c r="Q459" s="68" t="s">
        <v>2104</v>
      </c>
      <c r="R459" s="68" t="str" cm="1">
        <f t="array" ref="R459">_xlfn.IFS(BaseClientes[[#This Row],[tipoDeCliente]]="ADVISOR","ADVISOR",BaseClientes[[#This Row],[tipoDeCliente]]="FAMILIA","RETENCAO",BaseClientes[[#This Row],[tipoDeCliente]]="RETENCAO","RETENCAO",BaseClientes[[#This Row],[tipoDeCliente]]="NORMAL","CONSULTORIA",BaseClientes[[#This Row],[tipoDeCliente]]="HIBRIDO","CONSULTORIA")</f>
        <v>CONSULTORIA</v>
      </c>
      <c r="S459" s="68" t="s">
        <v>49</v>
      </c>
      <c r="T459" s="68" t="s">
        <v>50</v>
      </c>
      <c r="U459" s="68" t="s">
        <v>4528</v>
      </c>
      <c r="V459" s="71">
        <v>5581996641388</v>
      </c>
      <c r="W459" s="69">
        <v>45019</v>
      </c>
      <c r="X459" s="69">
        <v>45019</v>
      </c>
      <c r="Y459" s="68" t="s">
        <v>4527</v>
      </c>
      <c r="Z459" s="68" t="s">
        <v>4527</v>
      </c>
      <c r="AA459" s="68" t="s">
        <v>3482</v>
      </c>
      <c r="AB459" s="68" t="s">
        <v>3950</v>
      </c>
      <c r="AC459" s="68" t="s">
        <v>140</v>
      </c>
      <c r="AD459" s="68" t="s">
        <v>54</v>
      </c>
      <c r="AE459" s="68" t="s">
        <v>2104</v>
      </c>
      <c r="AF459" s="72">
        <v>1</v>
      </c>
      <c r="AG459" s="68"/>
      <c r="AH459" s="68" t="s">
        <v>56</v>
      </c>
      <c r="AI459" s="68" t="s">
        <v>56</v>
      </c>
      <c r="AJ459" s="68" t="s">
        <v>56</v>
      </c>
      <c r="AK459" s="68" t="str" cm="1">
        <f t="array" ref="AK4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59" s="69" t="s">
        <v>69</v>
      </c>
      <c r="AM459" s="69">
        <v>45141</v>
      </c>
    </row>
    <row r="460" spans="1:39" hidden="1" x14ac:dyDescent="0.3">
      <c r="A460" s="68">
        <v>565</v>
      </c>
      <c r="B460" s="68" t="s">
        <v>3487</v>
      </c>
      <c r="C460" s="69">
        <v>34408</v>
      </c>
      <c r="D460" s="68" t="s">
        <v>72</v>
      </c>
      <c r="E460" s="71">
        <v>3042023565</v>
      </c>
      <c r="F460" s="68"/>
      <c r="G460" s="68"/>
      <c r="H460" s="68"/>
      <c r="I460" s="68"/>
      <c r="J460" s="68" t="s">
        <v>4529</v>
      </c>
      <c r="K460" s="70" t="s">
        <v>4530</v>
      </c>
      <c r="L460" s="68" t="s">
        <v>4531</v>
      </c>
      <c r="M460" s="68" t="s">
        <v>3487</v>
      </c>
      <c r="N460" s="71">
        <v>5581997990598</v>
      </c>
      <c r="O460" s="71"/>
      <c r="P460" s="71"/>
      <c r="Q460" s="68" t="s">
        <v>2104</v>
      </c>
      <c r="R460" s="68" t="str" cm="1">
        <f t="array" ref="R460">_xlfn.IFS(BaseClientes[[#This Row],[tipoDeCliente]]="ADVISOR","ADVISOR",BaseClientes[[#This Row],[tipoDeCliente]]="FAMILIA","RETENCAO",BaseClientes[[#This Row],[tipoDeCliente]]="RETENCAO","RETENCAO",BaseClientes[[#This Row],[tipoDeCliente]]="NORMAL","CONSULTORIA",BaseClientes[[#This Row],[tipoDeCliente]]="HIBRIDO","CONSULTORIA")</f>
        <v>CONSULTORIA</v>
      </c>
      <c r="S460" s="68" t="s">
        <v>49</v>
      </c>
      <c r="T460" s="68" t="s">
        <v>50</v>
      </c>
      <c r="U460" s="68" t="s">
        <v>4532</v>
      </c>
      <c r="V460" s="71">
        <v>5581997990598</v>
      </c>
      <c r="W460" s="69">
        <v>45019</v>
      </c>
      <c r="X460" s="69">
        <v>45019</v>
      </c>
      <c r="Y460" s="68" t="s">
        <v>4531</v>
      </c>
      <c r="Z460" s="68" t="s">
        <v>4531</v>
      </c>
      <c r="AA460" s="68" t="s">
        <v>3487</v>
      </c>
      <c r="AB460" s="68" t="s">
        <v>3893</v>
      </c>
      <c r="AC460" s="68" t="s">
        <v>140</v>
      </c>
      <c r="AD460" s="68" t="s">
        <v>4533</v>
      </c>
      <c r="AE460" s="68" t="s">
        <v>2104</v>
      </c>
      <c r="AF460" s="72">
        <v>1</v>
      </c>
      <c r="AG460" s="68"/>
      <c r="AH460" s="68" t="s">
        <v>56</v>
      </c>
      <c r="AI460" s="68" t="s">
        <v>56</v>
      </c>
      <c r="AJ460" s="68" t="s">
        <v>56</v>
      </c>
      <c r="AK460" s="68" t="str" cm="1">
        <f t="array" ref="AK4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0" s="69" t="s">
        <v>69</v>
      </c>
      <c r="AM460" s="69">
        <v>45162</v>
      </c>
    </row>
    <row r="461" spans="1:39" hidden="1" x14ac:dyDescent="0.3">
      <c r="A461" s="68">
        <v>544</v>
      </c>
      <c r="B461" s="68" t="s">
        <v>3481</v>
      </c>
      <c r="C461" s="69">
        <v>33616</v>
      </c>
      <c r="D461" s="68" t="s">
        <v>72</v>
      </c>
      <c r="E461" s="71">
        <v>10042023544</v>
      </c>
      <c r="F461" s="68">
        <v>8422156</v>
      </c>
      <c r="G461" s="68"/>
      <c r="H461" s="68"/>
      <c r="I461" s="68"/>
      <c r="J461" s="68" t="s">
        <v>4536</v>
      </c>
      <c r="K461" s="70" t="s">
        <v>4537</v>
      </c>
      <c r="L461" s="68" t="s">
        <v>3640</v>
      </c>
      <c r="M461" s="68" t="s">
        <v>3481</v>
      </c>
      <c r="N461" s="71">
        <v>5581996700134</v>
      </c>
      <c r="O461" s="71" t="s">
        <v>65</v>
      </c>
      <c r="P461" s="71"/>
      <c r="Q461" s="68" t="s">
        <v>2104</v>
      </c>
      <c r="R461" s="68" t="str" cm="1">
        <f t="array" ref="R461">_xlfn.IFS(BaseClientes[[#This Row],[tipoDeCliente]]="ADVISOR","ADVISOR",BaseClientes[[#This Row],[tipoDeCliente]]="FAMILIA","RETENCAO",BaseClientes[[#This Row],[tipoDeCliente]]="RETENCAO","RETENCAO",BaseClientes[[#This Row],[tipoDeCliente]]="NORMAL","CONSULTORIA",BaseClientes[[#This Row],[tipoDeCliente]]="HIBRIDO","CONSULTORIA")</f>
        <v>ADVISOR</v>
      </c>
      <c r="S461" s="68" t="s">
        <v>2407</v>
      </c>
      <c r="T461" s="68" t="s">
        <v>50</v>
      </c>
      <c r="U461" s="68" t="s">
        <v>1214</v>
      </c>
      <c r="V461" s="71">
        <v>5581996700134</v>
      </c>
      <c r="W461" s="69">
        <v>45026</v>
      </c>
      <c r="X461" s="69">
        <v>45026</v>
      </c>
      <c r="Y461" s="68" t="s">
        <v>3640</v>
      </c>
      <c r="Z461" s="68" t="s">
        <v>3640</v>
      </c>
      <c r="AA461" s="68" t="s">
        <v>3481</v>
      </c>
      <c r="AB461" s="68" t="s">
        <v>3902</v>
      </c>
      <c r="AC461" s="68" t="s">
        <v>2015</v>
      </c>
      <c r="AD461" s="68" t="s">
        <v>54</v>
      </c>
      <c r="AE461" s="68" t="s">
        <v>2104</v>
      </c>
      <c r="AF461" s="72">
        <v>1</v>
      </c>
      <c r="AG461" s="68"/>
      <c r="AH461" s="68" t="s">
        <v>56</v>
      </c>
      <c r="AI461" s="68" t="s">
        <v>56</v>
      </c>
      <c r="AJ461" s="68" t="s">
        <v>56</v>
      </c>
      <c r="AK461" s="68" t="str" cm="1">
        <f t="array" ref="AK4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1" s="69" t="s">
        <v>69</v>
      </c>
      <c r="AM461" s="69">
        <v>45147</v>
      </c>
    </row>
    <row r="462" spans="1:39" x14ac:dyDescent="0.3">
      <c r="A462" s="68">
        <v>549</v>
      </c>
      <c r="B462" s="68" t="s">
        <v>3483</v>
      </c>
      <c r="C462" s="69">
        <v>31605</v>
      </c>
      <c r="D462" s="68" t="s">
        <v>72</v>
      </c>
      <c r="E462" s="71">
        <v>11042023549</v>
      </c>
      <c r="F462" s="68">
        <v>11318669</v>
      </c>
      <c r="G462" s="68"/>
      <c r="H462" s="68"/>
      <c r="I462" s="148" t="s">
        <v>8060</v>
      </c>
      <c r="J462" s="68" t="s">
        <v>4544</v>
      </c>
      <c r="K462" s="105" t="s">
        <v>2227</v>
      </c>
      <c r="L462" s="68" t="s">
        <v>8061</v>
      </c>
      <c r="M462" s="68" t="s">
        <v>2225</v>
      </c>
      <c r="N462" s="71">
        <v>5581999219111</v>
      </c>
      <c r="O462" s="71" t="s">
        <v>65</v>
      </c>
      <c r="P462" s="71"/>
      <c r="Q462" s="68" t="s">
        <v>66</v>
      </c>
      <c r="R462" s="68" t="str" cm="1">
        <f t="array" ref="R462">_xlfn.IFS(BaseClientes[[#This Row],[tipoDeCliente]]="ADVISOR","ADVISOR",BaseClientes[[#This Row],[tipoDeCliente]]="FAMILIA","RETENCAO",BaseClientes[[#This Row],[tipoDeCliente]]="RETENCAO","RETENCAO",BaseClientes[[#This Row],[tipoDeCliente]]="NORMAL","CONSULTORIA",BaseClientes[[#This Row],[tipoDeCliente]]="HIBRIDO","CONSULTORIA")</f>
        <v>CONSULTORIA</v>
      </c>
      <c r="S462" s="68" t="s">
        <v>2407</v>
      </c>
      <c r="T462" s="68" t="s">
        <v>50</v>
      </c>
      <c r="U462" s="68" t="s">
        <v>553</v>
      </c>
      <c r="V462" s="71">
        <v>5581999219111</v>
      </c>
      <c r="W462" s="69">
        <v>45027</v>
      </c>
      <c r="X462" s="69">
        <v>45027</v>
      </c>
      <c r="Y462" s="68" t="s">
        <v>2228</v>
      </c>
      <c r="Z462" s="68" t="s">
        <v>2228</v>
      </c>
      <c r="AA462" s="68" t="s">
        <v>2225</v>
      </c>
      <c r="AB462" s="68" t="s">
        <v>838</v>
      </c>
      <c r="AC462" s="68"/>
      <c r="AD462" s="68"/>
      <c r="AE462" s="68" t="s">
        <v>68</v>
      </c>
      <c r="AF462" s="72">
        <v>0</v>
      </c>
      <c r="AG462" s="68"/>
      <c r="AH462" s="68" t="s">
        <v>56</v>
      </c>
      <c r="AI462" s="68" t="s">
        <v>56</v>
      </c>
      <c r="AJ462" s="68" t="s">
        <v>56</v>
      </c>
      <c r="AK462" s="68" t="str" cm="1">
        <f t="array" ref="AK4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2" s="69" t="s">
        <v>58</v>
      </c>
      <c r="AM462" s="69"/>
    </row>
    <row r="463" spans="1:39" x14ac:dyDescent="0.3">
      <c r="A463" s="68">
        <v>550</v>
      </c>
      <c r="B463" s="68" t="s">
        <v>3484</v>
      </c>
      <c r="C463" s="69">
        <v>33505</v>
      </c>
      <c r="D463" s="68" t="s">
        <v>40</v>
      </c>
      <c r="E463" s="71">
        <v>11042023550</v>
      </c>
      <c r="F463" s="68">
        <v>3116528</v>
      </c>
      <c r="G463" s="68"/>
      <c r="H463" s="68"/>
      <c r="I463" s="148" t="s">
        <v>8058</v>
      </c>
      <c r="J463" s="68" t="s">
        <v>4539</v>
      </c>
      <c r="K463" s="70" t="s">
        <v>4540</v>
      </c>
      <c r="L463" s="68" t="s">
        <v>8059</v>
      </c>
      <c r="M463" s="68" t="s">
        <v>2225</v>
      </c>
      <c r="N463" s="71">
        <v>5581999219111</v>
      </c>
      <c r="O463" s="71" t="s">
        <v>65</v>
      </c>
      <c r="P463" s="71"/>
      <c r="Q463" s="68" t="s">
        <v>66</v>
      </c>
      <c r="R463" s="68" t="str" cm="1">
        <f t="array" ref="R463">_xlfn.IFS(BaseClientes[[#This Row],[tipoDeCliente]]="ADVISOR","ADVISOR",BaseClientes[[#This Row],[tipoDeCliente]]="FAMILIA","RETENCAO",BaseClientes[[#This Row],[tipoDeCliente]]="RETENCAO","RETENCAO",BaseClientes[[#This Row],[tipoDeCliente]]="NORMAL","CONSULTORIA",BaseClientes[[#This Row],[tipoDeCliente]]="HIBRIDO","CONSULTORIA")</f>
        <v>CONSULTORIA</v>
      </c>
      <c r="S463" s="68" t="s">
        <v>2407</v>
      </c>
      <c r="T463" s="68" t="s">
        <v>50</v>
      </c>
      <c r="U463" s="68" t="s">
        <v>553</v>
      </c>
      <c r="V463" s="71">
        <v>5581999219111</v>
      </c>
      <c r="W463" s="69">
        <v>45027</v>
      </c>
      <c r="X463" s="69">
        <v>45027</v>
      </c>
      <c r="Y463" s="68" t="s">
        <v>2228</v>
      </c>
      <c r="Z463" s="68" t="s">
        <v>2228</v>
      </c>
      <c r="AA463" s="68" t="s">
        <v>2225</v>
      </c>
      <c r="AB463" s="68" t="s">
        <v>3902</v>
      </c>
      <c r="AC463" s="68"/>
      <c r="AD463" s="68"/>
      <c r="AE463" s="68" t="s">
        <v>68</v>
      </c>
      <c r="AF463" s="72">
        <v>0</v>
      </c>
      <c r="AG463" s="68"/>
      <c r="AH463" s="68" t="s">
        <v>56</v>
      </c>
      <c r="AI463" s="68" t="s">
        <v>56</v>
      </c>
      <c r="AJ463" s="68" t="s">
        <v>56</v>
      </c>
      <c r="AK463" s="68" t="str" cm="1">
        <f t="array" ref="AK4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3" s="69" t="s">
        <v>58</v>
      </c>
      <c r="AM463" s="69"/>
    </row>
    <row r="464" spans="1:39" hidden="1" x14ac:dyDescent="0.3">
      <c r="A464" s="68">
        <v>542</v>
      </c>
      <c r="B464" s="68" t="s">
        <v>3459</v>
      </c>
      <c r="C464" s="69">
        <v>30326</v>
      </c>
      <c r="D464" s="68" t="s">
        <v>40</v>
      </c>
      <c r="E464" s="71">
        <v>12042023542</v>
      </c>
      <c r="F464" s="68"/>
      <c r="G464" s="68">
        <v>4519145</v>
      </c>
      <c r="H464" s="68"/>
      <c r="I464" s="68" t="s">
        <v>8100</v>
      </c>
      <c r="J464" s="68" t="s">
        <v>4561</v>
      </c>
      <c r="K464" s="70" t="s">
        <v>4562</v>
      </c>
      <c r="L464" s="68" t="s">
        <v>4563</v>
      </c>
      <c r="M464" s="68" t="s">
        <v>3459</v>
      </c>
      <c r="N464" s="71">
        <v>5548999226225</v>
      </c>
      <c r="O464" s="71"/>
      <c r="P464" s="71" t="s">
        <v>65</v>
      </c>
      <c r="Q464" s="68" t="s">
        <v>304</v>
      </c>
      <c r="R464" s="68" t="str" cm="1">
        <f t="array" ref="R464">_xlfn.IFS(BaseClientes[[#This Row],[tipoDeCliente]]="ADVISOR","ADVISOR",BaseClientes[[#This Row],[tipoDeCliente]]="FAMILIA","RETENCAO",BaseClientes[[#This Row],[tipoDeCliente]]="RETENCAO","RETENCAO",BaseClientes[[#This Row],[tipoDeCliente]]="NORMAL","CONSULTORIA",BaseClientes[[#This Row],[tipoDeCliente]]="HIBRIDO","CONSULTORIA")</f>
        <v>CONSULTORIA</v>
      </c>
      <c r="S464" s="68" t="s">
        <v>4564</v>
      </c>
      <c r="T464" s="68" t="s">
        <v>2898</v>
      </c>
      <c r="U464" s="68" t="s">
        <v>4565</v>
      </c>
      <c r="V464" s="71">
        <v>5548999226225</v>
      </c>
      <c r="W464" s="69">
        <v>45028</v>
      </c>
      <c r="X464" s="69">
        <v>45028</v>
      </c>
      <c r="Y464" s="68" t="s">
        <v>4563</v>
      </c>
      <c r="Z464" s="68" t="s">
        <v>4563</v>
      </c>
      <c r="AA464" s="68" t="s">
        <v>3459</v>
      </c>
      <c r="AB464" s="68" t="s">
        <v>3894</v>
      </c>
      <c r="AC464" s="68" t="s">
        <v>2015</v>
      </c>
      <c r="AD464" s="68" t="s">
        <v>54</v>
      </c>
      <c r="AE464" s="68" t="s">
        <v>176</v>
      </c>
      <c r="AF464" s="72">
        <v>1</v>
      </c>
      <c r="AG464" s="68">
        <v>5</v>
      </c>
      <c r="AH464" s="68" t="s">
        <v>54</v>
      </c>
      <c r="AI464" s="68" t="s">
        <v>56</v>
      </c>
      <c r="AJ464" s="68" t="s">
        <v>54</v>
      </c>
      <c r="AK464" s="68" t="str" cm="1">
        <f t="array" ref="AK4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4" s="69" t="s">
        <v>69</v>
      </c>
      <c r="AM464" s="69">
        <v>45191</v>
      </c>
    </row>
    <row r="465" spans="1:39" x14ac:dyDescent="0.3">
      <c r="A465" s="68">
        <v>543</v>
      </c>
      <c r="B465" s="68" t="s">
        <v>3090</v>
      </c>
      <c r="C465" s="69">
        <v>30607</v>
      </c>
      <c r="D465" s="68" t="s">
        <v>40</v>
      </c>
      <c r="E465" s="71">
        <v>12042023543</v>
      </c>
      <c r="F465" s="68">
        <v>7082041</v>
      </c>
      <c r="G465" s="68">
        <v>2424432</v>
      </c>
      <c r="H465" s="68"/>
      <c r="I465" s="68" t="s">
        <v>4558</v>
      </c>
      <c r="J465" s="68" t="s">
        <v>4556</v>
      </c>
      <c r="K465" s="105" t="s">
        <v>4557</v>
      </c>
      <c r="L465" s="68" t="s">
        <v>3609</v>
      </c>
      <c r="M465" s="68" t="s">
        <v>3090</v>
      </c>
      <c r="N465" s="71">
        <v>5581999739457</v>
      </c>
      <c r="O465" s="71" t="s">
        <v>106</v>
      </c>
      <c r="P465" s="71"/>
      <c r="Q465" s="68" t="s">
        <v>1749</v>
      </c>
      <c r="R465" s="68" t="str" cm="1">
        <f t="array" ref="R465">_xlfn.IFS(BaseClientes[[#This Row],[tipoDeCliente]]="ADVISOR","ADVISOR",BaseClientes[[#This Row],[tipoDeCliente]]="FAMILIA","RETENCAO",BaseClientes[[#This Row],[tipoDeCliente]]="RETENCAO","RETENCAO",BaseClientes[[#This Row],[tipoDeCliente]]="NORMAL","CONSULTORIA",BaseClientes[[#This Row],[tipoDeCliente]]="HIBRIDO","CONSULTORIA")</f>
        <v>CONSULTORIA</v>
      </c>
      <c r="S465" s="68" t="s">
        <v>49</v>
      </c>
      <c r="T465" s="68" t="s">
        <v>50</v>
      </c>
      <c r="U465" s="68" t="s">
        <v>4559</v>
      </c>
      <c r="V465" s="71">
        <v>5581999739457</v>
      </c>
      <c r="W465" s="69">
        <v>45028</v>
      </c>
      <c r="X465" s="69">
        <v>45028</v>
      </c>
      <c r="Y465" s="68" t="s">
        <v>3609</v>
      </c>
      <c r="Z465" s="68" t="s">
        <v>3609</v>
      </c>
      <c r="AA465" s="68" t="s">
        <v>3090</v>
      </c>
      <c r="AB465" s="68" t="s">
        <v>4560</v>
      </c>
      <c r="AC465" s="68" t="s">
        <v>2015</v>
      </c>
      <c r="AD465" s="68" t="s">
        <v>54</v>
      </c>
      <c r="AE465" s="68" t="s">
        <v>176</v>
      </c>
      <c r="AF465" s="72">
        <v>1</v>
      </c>
      <c r="AG465" s="68">
        <v>8</v>
      </c>
      <c r="AH465" s="68" t="s">
        <v>54</v>
      </c>
      <c r="AI465" s="68" t="s">
        <v>56</v>
      </c>
      <c r="AJ465" s="68" t="s">
        <v>54</v>
      </c>
      <c r="AK465" s="68" t="str" cm="1">
        <f t="array" ref="AK4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5" s="69" t="s">
        <v>58</v>
      </c>
      <c r="AM465" s="69"/>
    </row>
    <row r="466" spans="1:39" x14ac:dyDescent="0.3">
      <c r="A466" s="68">
        <v>552</v>
      </c>
      <c r="B466" s="68" t="s">
        <v>3485</v>
      </c>
      <c r="C466" s="69">
        <v>20006</v>
      </c>
      <c r="D466" s="68" t="s">
        <v>72</v>
      </c>
      <c r="E466" s="71">
        <v>12042023552</v>
      </c>
      <c r="F466" s="68"/>
      <c r="G466" s="68"/>
      <c r="H466" s="68"/>
      <c r="I466" s="68" t="s">
        <v>4552</v>
      </c>
      <c r="J466" s="68" t="s">
        <v>4553</v>
      </c>
      <c r="K466" s="70" t="s">
        <v>4548</v>
      </c>
      <c r="L466" s="68" t="s">
        <v>4554</v>
      </c>
      <c r="M466" s="68" t="s">
        <v>3089</v>
      </c>
      <c r="N466" s="71">
        <v>5511957675779</v>
      </c>
      <c r="O466" s="71"/>
      <c r="P466" s="71"/>
      <c r="Q466" s="68" t="s">
        <v>66</v>
      </c>
      <c r="R466" s="68" t="str" cm="1">
        <f t="array" ref="R466">_xlfn.IFS(BaseClientes[[#This Row],[tipoDeCliente]]="ADVISOR","ADVISOR",BaseClientes[[#This Row],[tipoDeCliente]]="FAMILIA","RETENCAO",BaseClientes[[#This Row],[tipoDeCliente]]="RETENCAO","RETENCAO",BaseClientes[[#This Row],[tipoDeCliente]]="NORMAL","CONSULTORIA",BaseClientes[[#This Row],[tipoDeCliente]]="HIBRIDO","CONSULTORIA")</f>
        <v>CONSULTORIA</v>
      </c>
      <c r="S466" s="68" t="s">
        <v>4550</v>
      </c>
      <c r="T466" s="68" t="s">
        <v>185</v>
      </c>
      <c r="U466" s="68" t="s">
        <v>4551</v>
      </c>
      <c r="V466" s="71">
        <v>5511957675779</v>
      </c>
      <c r="W466" s="69">
        <v>45028</v>
      </c>
      <c r="X466" s="69">
        <v>45040</v>
      </c>
      <c r="Y466" s="68" t="s">
        <v>3610</v>
      </c>
      <c r="Z466" s="68" t="s">
        <v>3610</v>
      </c>
      <c r="AA466" s="68" t="s">
        <v>3089</v>
      </c>
      <c r="AB466" s="68" t="s">
        <v>3899</v>
      </c>
      <c r="AC466" s="68" t="s">
        <v>53</v>
      </c>
      <c r="AD466" s="68" t="s">
        <v>54</v>
      </c>
      <c r="AE466" s="68" t="s">
        <v>176</v>
      </c>
      <c r="AF466" s="72">
        <v>1</v>
      </c>
      <c r="AG466" s="68">
        <v>4</v>
      </c>
      <c r="AH466" s="68" t="s">
        <v>54</v>
      </c>
      <c r="AI466" s="68" t="s">
        <v>54</v>
      </c>
      <c r="AJ466" s="68" t="s">
        <v>54</v>
      </c>
      <c r="AK466" s="68" t="str" cm="1">
        <f t="array" ref="AK4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6" s="69" t="s">
        <v>58</v>
      </c>
      <c r="AM466" s="69"/>
    </row>
    <row r="467" spans="1:39" x14ac:dyDescent="0.3">
      <c r="A467" s="68">
        <v>553</v>
      </c>
      <c r="B467" s="68" t="s">
        <v>3089</v>
      </c>
      <c r="C467" s="69">
        <v>19297</v>
      </c>
      <c r="D467" s="68" t="s">
        <v>40</v>
      </c>
      <c r="E467" s="71">
        <v>12042023553</v>
      </c>
      <c r="F467" s="68">
        <v>6683784</v>
      </c>
      <c r="G467" s="68"/>
      <c r="H467" s="68"/>
      <c r="I467" s="68" t="s">
        <v>4549</v>
      </c>
      <c r="J467" s="68" t="s">
        <v>4547</v>
      </c>
      <c r="K467" s="70" t="s">
        <v>4548</v>
      </c>
      <c r="L467" s="68" t="s">
        <v>3610</v>
      </c>
      <c r="M467" s="68" t="s">
        <v>3089</v>
      </c>
      <c r="N467" s="71">
        <v>5511957675779</v>
      </c>
      <c r="O467" s="71" t="s">
        <v>106</v>
      </c>
      <c r="P467" s="71"/>
      <c r="Q467" s="68" t="s">
        <v>66</v>
      </c>
      <c r="R467" s="68" t="str" cm="1">
        <f t="array" ref="R467">_xlfn.IFS(BaseClientes[[#This Row],[tipoDeCliente]]="ADVISOR","ADVISOR",BaseClientes[[#This Row],[tipoDeCliente]]="FAMILIA","RETENCAO",BaseClientes[[#This Row],[tipoDeCliente]]="RETENCAO","RETENCAO",BaseClientes[[#This Row],[tipoDeCliente]]="NORMAL","CONSULTORIA",BaseClientes[[#This Row],[tipoDeCliente]]="HIBRIDO","CONSULTORIA")</f>
        <v>ADVISOR</v>
      </c>
      <c r="S467" s="68" t="s">
        <v>4550</v>
      </c>
      <c r="T467" s="68" t="s">
        <v>185</v>
      </c>
      <c r="U467" s="68" t="s">
        <v>4551</v>
      </c>
      <c r="V467" s="71">
        <v>5511957675779</v>
      </c>
      <c r="W467" s="69">
        <v>45028</v>
      </c>
      <c r="X467" s="69">
        <v>45040</v>
      </c>
      <c r="Y467" s="68" t="s">
        <v>3610</v>
      </c>
      <c r="Z467" s="68" t="s">
        <v>3610</v>
      </c>
      <c r="AA467" s="68" t="s">
        <v>3089</v>
      </c>
      <c r="AB467" s="68" t="s">
        <v>3899</v>
      </c>
      <c r="AC467" s="68" t="s">
        <v>53</v>
      </c>
      <c r="AD467" s="68" t="s">
        <v>54</v>
      </c>
      <c r="AE467" s="68" t="s">
        <v>176</v>
      </c>
      <c r="AF467" s="72">
        <v>1</v>
      </c>
      <c r="AG467" s="68">
        <v>4</v>
      </c>
      <c r="AH467" s="68" t="s">
        <v>54</v>
      </c>
      <c r="AI467" s="68" t="s">
        <v>54</v>
      </c>
      <c r="AJ467" s="68" t="s">
        <v>54</v>
      </c>
      <c r="AK467" s="68" t="str" cm="1">
        <f t="array" ref="AK4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7" s="69" t="s">
        <v>58</v>
      </c>
      <c r="AM467" s="69"/>
    </row>
    <row r="468" spans="1:39" x14ac:dyDescent="0.3">
      <c r="A468" s="68">
        <v>586</v>
      </c>
      <c r="B468" s="68" t="s">
        <v>3402</v>
      </c>
      <c r="C468" s="69">
        <v>30380</v>
      </c>
      <c r="D468" s="68" t="s">
        <v>72</v>
      </c>
      <c r="E468" s="71">
        <v>12042023586</v>
      </c>
      <c r="F468" s="68">
        <v>11279991</v>
      </c>
      <c r="G468" s="68"/>
      <c r="H468" s="68"/>
      <c r="I468" s="68"/>
      <c r="J468" s="68" t="s">
        <v>4566</v>
      </c>
      <c r="K468" s="70" t="s">
        <v>4567</v>
      </c>
      <c r="L468" s="68" t="s">
        <v>3651</v>
      </c>
      <c r="M468" s="68" t="s">
        <v>3402</v>
      </c>
      <c r="N468" s="71">
        <v>5521967302010</v>
      </c>
      <c r="O468" s="71" t="s">
        <v>65</v>
      </c>
      <c r="P468" s="71"/>
      <c r="Q468" s="68" t="s">
        <v>1073</v>
      </c>
      <c r="R468" s="68" t="str" cm="1">
        <f t="array" ref="R468">_xlfn.IFS(BaseClientes[[#This Row],[tipoDeCliente]]="ADVISOR","ADVISOR",BaseClientes[[#This Row],[tipoDeCliente]]="FAMILIA","RETENCAO",BaseClientes[[#This Row],[tipoDeCliente]]="RETENCAO","RETENCAO",BaseClientes[[#This Row],[tipoDeCliente]]="NORMAL","CONSULTORIA",BaseClientes[[#This Row],[tipoDeCliente]]="HIBRIDO","CONSULTORIA")</f>
        <v>ADVISOR</v>
      </c>
      <c r="S468" s="68" t="s">
        <v>470</v>
      </c>
      <c r="T468" s="68" t="s">
        <v>434</v>
      </c>
      <c r="U468" s="68" t="s">
        <v>4569</v>
      </c>
      <c r="V468" s="71">
        <v>5521967302010</v>
      </c>
      <c r="W468" s="69">
        <v>45028</v>
      </c>
      <c r="X468" s="69">
        <v>45028</v>
      </c>
      <c r="Y468" s="68" t="s">
        <v>3651</v>
      </c>
      <c r="Z468" s="68" t="s">
        <v>3651</v>
      </c>
      <c r="AA468" s="68" t="s">
        <v>3402</v>
      </c>
      <c r="AB468" s="68" t="s">
        <v>3905</v>
      </c>
      <c r="AC468" s="68" t="s">
        <v>140</v>
      </c>
      <c r="AD468" s="68" t="s">
        <v>54</v>
      </c>
      <c r="AE468" s="68" t="s">
        <v>68</v>
      </c>
      <c r="AF468" s="72">
        <v>0</v>
      </c>
      <c r="AG468" s="68"/>
      <c r="AH468" s="68" t="s">
        <v>56</v>
      </c>
      <c r="AI468" s="68" t="s">
        <v>56</v>
      </c>
      <c r="AJ468" s="68" t="s">
        <v>56</v>
      </c>
      <c r="AK468" s="68" t="str" cm="1">
        <f t="array" ref="AK4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8" s="69" t="s">
        <v>58</v>
      </c>
      <c r="AM468" s="69"/>
    </row>
    <row r="469" spans="1:39" x14ac:dyDescent="0.3">
      <c r="A469" s="68">
        <v>554</v>
      </c>
      <c r="B469" s="68" t="s">
        <v>3092</v>
      </c>
      <c r="C469" s="69">
        <v>32801</v>
      </c>
      <c r="D469" s="68" t="s">
        <v>40</v>
      </c>
      <c r="E469" s="71">
        <v>18042023554</v>
      </c>
      <c r="F469" s="68">
        <v>11409374</v>
      </c>
      <c r="G469" s="68">
        <v>4539422</v>
      </c>
      <c r="H469" s="68"/>
      <c r="I469" s="68" t="s">
        <v>4578</v>
      </c>
      <c r="J469" s="68" t="s">
        <v>4576</v>
      </c>
      <c r="K469" s="70" t="s">
        <v>4577</v>
      </c>
      <c r="L469" s="68" t="s">
        <v>3611</v>
      </c>
      <c r="M469" s="68" t="s">
        <v>3092</v>
      </c>
      <c r="N469" s="71">
        <v>5581999363232</v>
      </c>
      <c r="O469" s="71" t="s">
        <v>65</v>
      </c>
      <c r="P469" s="71"/>
      <c r="Q469" s="68" t="s">
        <v>66</v>
      </c>
      <c r="R469" s="68" t="str" cm="1">
        <f t="array" ref="R469">_xlfn.IFS(BaseClientes[[#This Row],[tipoDeCliente]]="ADVISOR","ADVISOR",BaseClientes[[#This Row],[tipoDeCliente]]="FAMILIA","RETENCAO",BaseClientes[[#This Row],[tipoDeCliente]]="RETENCAO","RETENCAO",BaseClientes[[#This Row],[tipoDeCliente]]="NORMAL","CONSULTORIA",BaseClientes[[#This Row],[tipoDeCliente]]="HIBRIDO","CONSULTORIA")</f>
        <v>RETENCAO</v>
      </c>
      <c r="S469" s="68" t="s">
        <v>49</v>
      </c>
      <c r="T469" s="68" t="s">
        <v>50</v>
      </c>
      <c r="U469" s="68" t="s">
        <v>4579</v>
      </c>
      <c r="V469" s="71">
        <v>5581999363232</v>
      </c>
      <c r="W469" s="69">
        <v>45034</v>
      </c>
      <c r="X469" s="69">
        <v>45042</v>
      </c>
      <c r="Y469" s="68" t="s">
        <v>3611</v>
      </c>
      <c r="Z469" s="68" t="s">
        <v>3611</v>
      </c>
      <c r="AA469" s="68" t="s">
        <v>3092</v>
      </c>
      <c r="AB469" s="68" t="s">
        <v>3894</v>
      </c>
      <c r="AC469" s="68" t="s">
        <v>140</v>
      </c>
      <c r="AD469" s="68" t="s">
        <v>54</v>
      </c>
      <c r="AE469" s="68" t="s">
        <v>176</v>
      </c>
      <c r="AF469" s="72">
        <v>1</v>
      </c>
      <c r="AG469" s="68">
        <v>9</v>
      </c>
      <c r="AH469" s="68" t="s">
        <v>54</v>
      </c>
      <c r="AI469" s="68" t="s">
        <v>56</v>
      </c>
      <c r="AJ469" s="68" t="s">
        <v>54</v>
      </c>
      <c r="AK469" s="68" t="str" cm="1">
        <f t="array" ref="AK4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69" s="69" t="s">
        <v>58</v>
      </c>
      <c r="AM469" s="69"/>
    </row>
    <row r="470" spans="1:39" x14ac:dyDescent="0.3">
      <c r="A470" s="68">
        <v>579</v>
      </c>
      <c r="B470" s="68" t="s">
        <v>3091</v>
      </c>
      <c r="C470" s="69">
        <v>30910</v>
      </c>
      <c r="D470" s="68" t="s">
        <v>40</v>
      </c>
      <c r="E470" s="71">
        <v>18042023579</v>
      </c>
      <c r="F470" s="68">
        <v>2366836</v>
      </c>
      <c r="G470" s="68"/>
      <c r="H470" s="68"/>
      <c r="I470" s="68" t="s">
        <v>4573</v>
      </c>
      <c r="J470" s="68" t="s">
        <v>4571</v>
      </c>
      <c r="K470" s="105" t="s">
        <v>4572</v>
      </c>
      <c r="L470" s="68" t="s">
        <v>3613</v>
      </c>
      <c r="M470" s="68" t="s">
        <v>3091</v>
      </c>
      <c r="N470" s="71">
        <v>5581991590074</v>
      </c>
      <c r="O470" s="71" t="s">
        <v>65</v>
      </c>
      <c r="P470" s="71"/>
      <c r="Q470" s="68" t="s">
        <v>66</v>
      </c>
      <c r="R470" s="68" t="str" cm="1">
        <f t="array" ref="R470">_xlfn.IFS(BaseClientes[[#This Row],[tipoDeCliente]]="ADVISOR","ADVISOR",BaseClientes[[#This Row],[tipoDeCliente]]="FAMILIA","RETENCAO",BaseClientes[[#This Row],[tipoDeCliente]]="RETENCAO","RETENCAO",BaseClientes[[#This Row],[tipoDeCliente]]="NORMAL","CONSULTORIA",BaseClientes[[#This Row],[tipoDeCliente]]="HIBRIDO","CONSULTORIA")</f>
        <v>RETENCAO</v>
      </c>
      <c r="S470" s="68" t="s">
        <v>49</v>
      </c>
      <c r="T470" s="68" t="s">
        <v>50</v>
      </c>
      <c r="U470" s="68" t="s">
        <v>4574</v>
      </c>
      <c r="V470" s="71">
        <v>5581991590074</v>
      </c>
      <c r="W470" s="69">
        <v>45034</v>
      </c>
      <c r="X470" s="69">
        <v>45034</v>
      </c>
      <c r="Y470" s="68" t="s">
        <v>3613</v>
      </c>
      <c r="Z470" s="68" t="s">
        <v>3613</v>
      </c>
      <c r="AA470" s="68" t="s">
        <v>3091</v>
      </c>
      <c r="AB470" s="68" t="s">
        <v>678</v>
      </c>
      <c r="AC470" s="68" t="s">
        <v>53</v>
      </c>
      <c r="AD470" s="68" t="s">
        <v>54</v>
      </c>
      <c r="AE470" s="68" t="s">
        <v>176</v>
      </c>
      <c r="AF470" s="72">
        <v>1</v>
      </c>
      <c r="AG470" s="68" t="s">
        <v>187</v>
      </c>
      <c r="AH470" s="68" t="s">
        <v>54</v>
      </c>
      <c r="AI470" s="68" t="s">
        <v>56</v>
      </c>
      <c r="AJ470" s="68" t="s">
        <v>54</v>
      </c>
      <c r="AK470" s="68" t="str" cm="1">
        <f t="array" ref="AK4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0" s="69" t="s">
        <v>58</v>
      </c>
      <c r="AM470" s="69"/>
    </row>
    <row r="471" spans="1:39" x14ac:dyDescent="0.3">
      <c r="A471" s="68">
        <v>601</v>
      </c>
      <c r="B471" s="68" t="s">
        <v>3403</v>
      </c>
      <c r="C471" s="69">
        <v>45035</v>
      </c>
      <c r="D471" s="68" t="s">
        <v>72</v>
      </c>
      <c r="E471" s="71">
        <v>19042023601</v>
      </c>
      <c r="F471" s="68">
        <v>11324909</v>
      </c>
      <c r="G471" s="68"/>
      <c r="H471" s="68"/>
      <c r="I471" s="148" t="s">
        <v>4583</v>
      </c>
      <c r="J471" s="68" t="s">
        <v>4581</v>
      </c>
      <c r="K471" s="70" t="s">
        <v>4582</v>
      </c>
      <c r="L471" s="68" t="s">
        <v>3657</v>
      </c>
      <c r="M471" s="68" t="s">
        <v>3403</v>
      </c>
      <c r="N471" s="71">
        <v>5581988633687</v>
      </c>
      <c r="O471" s="71" t="s">
        <v>65</v>
      </c>
      <c r="P471" s="71"/>
      <c r="Q471" s="68" t="s">
        <v>1513</v>
      </c>
      <c r="R471" s="68" t="str" cm="1">
        <f t="array" ref="R471">_xlfn.IFS(BaseClientes[[#This Row],[tipoDeCliente]]="ADVISOR","ADVISOR",BaseClientes[[#This Row],[tipoDeCliente]]="FAMILIA","RETENCAO",BaseClientes[[#This Row],[tipoDeCliente]]="RETENCAO","RETENCAO",BaseClientes[[#This Row],[tipoDeCliente]]="NORMAL","CONSULTORIA",BaseClientes[[#This Row],[tipoDeCliente]]="HIBRIDO","CONSULTORIA")</f>
        <v>RETENCAO</v>
      </c>
      <c r="S471" s="68" t="s">
        <v>49</v>
      </c>
      <c r="T471" s="68" t="s">
        <v>50</v>
      </c>
      <c r="U471" s="68" t="s">
        <v>4584</v>
      </c>
      <c r="V471" s="71">
        <v>5581988633687</v>
      </c>
      <c r="W471" s="69">
        <v>45035</v>
      </c>
      <c r="X471" s="69">
        <v>45035</v>
      </c>
      <c r="Y471" s="68" t="s">
        <v>3657</v>
      </c>
      <c r="Z471" s="68" t="s">
        <v>3657</v>
      </c>
      <c r="AA471" s="68" t="s">
        <v>3403</v>
      </c>
      <c r="AB471" s="68" t="s">
        <v>3912</v>
      </c>
      <c r="AC471" s="68" t="s">
        <v>140</v>
      </c>
      <c r="AD471" s="68" t="s">
        <v>54</v>
      </c>
      <c r="AE471" s="68" t="s">
        <v>68</v>
      </c>
      <c r="AF471" s="72">
        <v>0</v>
      </c>
      <c r="AG471" s="68"/>
      <c r="AH471" s="68" t="s">
        <v>56</v>
      </c>
      <c r="AI471" s="68" t="s">
        <v>56</v>
      </c>
      <c r="AJ471" s="68" t="s">
        <v>56</v>
      </c>
      <c r="AK471" s="68" t="str" cm="1">
        <f t="array" ref="AK4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1" s="69" t="s">
        <v>58</v>
      </c>
      <c r="AM471" s="69"/>
    </row>
    <row r="472" spans="1:39" hidden="1" x14ac:dyDescent="0.3">
      <c r="A472" s="68">
        <v>547</v>
      </c>
      <c r="B472" s="68" t="s">
        <v>199</v>
      </c>
      <c r="C472" s="69">
        <v>30132</v>
      </c>
      <c r="D472" s="68" t="s">
        <v>72</v>
      </c>
      <c r="E472" s="71">
        <v>20042023547</v>
      </c>
      <c r="F472" s="68">
        <v>2959161</v>
      </c>
      <c r="G472" s="68" t="s">
        <v>42</v>
      </c>
      <c r="H472" s="68"/>
      <c r="I472" s="68"/>
      <c r="J472" s="68" t="s">
        <v>202</v>
      </c>
      <c r="K472" s="70" t="s">
        <v>203</v>
      </c>
      <c r="L472" s="68" t="s">
        <v>201</v>
      </c>
      <c r="M472" s="68" t="s">
        <v>194</v>
      </c>
      <c r="N472" s="71">
        <v>5583988405100</v>
      </c>
      <c r="O472" s="71" t="s">
        <v>106</v>
      </c>
      <c r="P472" s="71" t="s">
        <v>42</v>
      </c>
      <c r="Q472" s="68" t="s">
        <v>66</v>
      </c>
      <c r="R472" s="68" t="str" cm="1">
        <f t="array" ref="R472">_xlfn.IFS(BaseClientes[[#This Row],[tipoDeCliente]]="ADVISOR","ADVISOR",BaseClientes[[#This Row],[tipoDeCliente]]="FAMILIA","RETENCAO",BaseClientes[[#This Row],[tipoDeCliente]]="RETENCAO","RETENCAO",BaseClientes[[#This Row],[tipoDeCliente]]="NORMAL","CONSULTORIA",BaseClientes[[#This Row],[tipoDeCliente]]="HIBRIDO","CONSULTORIA")</f>
        <v>RETENCAO</v>
      </c>
      <c r="S472" s="68" t="s">
        <v>195</v>
      </c>
      <c r="T472" s="68" t="s">
        <v>196</v>
      </c>
      <c r="U472" s="68" t="s">
        <v>197</v>
      </c>
      <c r="V472" s="71">
        <v>5583988405101</v>
      </c>
      <c r="W472" s="69">
        <v>45036</v>
      </c>
      <c r="X472" s="69">
        <v>45036</v>
      </c>
      <c r="Y472" s="68" t="s">
        <v>193</v>
      </c>
      <c r="Z472" s="68" t="s">
        <v>201</v>
      </c>
      <c r="AA472" s="68" t="s">
        <v>199</v>
      </c>
      <c r="AB472" s="68" t="s">
        <v>3893</v>
      </c>
      <c r="AC472" s="68" t="s">
        <v>53</v>
      </c>
      <c r="AD472" s="68" t="s">
        <v>54</v>
      </c>
      <c r="AE472" s="68" t="s">
        <v>68</v>
      </c>
      <c r="AF472" s="72">
        <v>0</v>
      </c>
      <c r="AG472" s="68">
        <v>1</v>
      </c>
      <c r="AH472" s="68" t="s">
        <v>56</v>
      </c>
      <c r="AI472" s="68" t="s">
        <v>56</v>
      </c>
      <c r="AJ472" s="68" t="s">
        <v>56</v>
      </c>
      <c r="AK472" s="68" t="str" cm="1">
        <f t="array" ref="AK4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2" s="69" t="s">
        <v>69</v>
      </c>
      <c r="AM472" s="69">
        <v>45103</v>
      </c>
    </row>
    <row r="473" spans="1:39" hidden="1" x14ac:dyDescent="0.3">
      <c r="A473" s="68">
        <v>551</v>
      </c>
      <c r="B473" s="68" t="s">
        <v>3094</v>
      </c>
      <c r="C473" s="69">
        <v>22692</v>
      </c>
      <c r="D473" s="68" t="s">
        <v>40</v>
      </c>
      <c r="E473" s="71">
        <v>27042023551</v>
      </c>
      <c r="F473" s="68">
        <v>7639257</v>
      </c>
      <c r="G473" s="68"/>
      <c r="H473" s="68"/>
      <c r="I473" s="68" t="s">
        <v>8101</v>
      </c>
      <c r="J473" s="68" t="s">
        <v>4585</v>
      </c>
      <c r="K473" s="70" t="s">
        <v>4586</v>
      </c>
      <c r="L473" s="68" t="s">
        <v>4587</v>
      </c>
      <c r="M473" s="68" t="s">
        <v>3094</v>
      </c>
      <c r="N473" s="71">
        <v>5581991723616</v>
      </c>
      <c r="O473" s="71" t="s">
        <v>65</v>
      </c>
      <c r="P473" s="71"/>
      <c r="Q473" s="68" t="s">
        <v>66</v>
      </c>
      <c r="R473" s="68" t="str" cm="1">
        <f t="array" ref="R473">_xlfn.IFS(BaseClientes[[#This Row],[tipoDeCliente]]="ADVISOR","ADVISOR",BaseClientes[[#This Row],[tipoDeCliente]]="FAMILIA","RETENCAO",BaseClientes[[#This Row],[tipoDeCliente]]="RETENCAO","RETENCAO",BaseClientes[[#This Row],[tipoDeCliente]]="NORMAL","CONSULTORIA",BaseClientes[[#This Row],[tipoDeCliente]]="HIBRIDO","CONSULTORIA")</f>
        <v>RETENCAO</v>
      </c>
      <c r="S473" s="68" t="s">
        <v>2407</v>
      </c>
      <c r="T473" s="68" t="s">
        <v>50</v>
      </c>
      <c r="U473" s="68" t="s">
        <v>4588</v>
      </c>
      <c r="V473" s="71">
        <v>5581991723616</v>
      </c>
      <c r="W473" s="69">
        <v>45043</v>
      </c>
      <c r="X473" s="69">
        <v>45043</v>
      </c>
      <c r="Y473" s="68" t="s">
        <v>4587</v>
      </c>
      <c r="Z473" s="68" t="s">
        <v>4587</v>
      </c>
      <c r="AA473" s="68" t="s">
        <v>3094</v>
      </c>
      <c r="AB473" s="68" t="s">
        <v>3899</v>
      </c>
      <c r="AC473" s="68" t="s">
        <v>53</v>
      </c>
      <c r="AD473" s="68" t="s">
        <v>54</v>
      </c>
      <c r="AE473" s="68" t="s">
        <v>176</v>
      </c>
      <c r="AF473" s="72">
        <v>1</v>
      </c>
      <c r="AG473" s="68">
        <v>1</v>
      </c>
      <c r="AH473" s="68" t="s">
        <v>54</v>
      </c>
      <c r="AI473" s="68" t="s">
        <v>56</v>
      </c>
      <c r="AJ473" s="68" t="s">
        <v>54</v>
      </c>
      <c r="AK473" s="68" t="str" cm="1">
        <f t="array" ref="AK4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3" s="69" t="s">
        <v>69</v>
      </c>
      <c r="AM473" s="69">
        <v>45593</v>
      </c>
    </row>
    <row r="474" spans="1:39" x14ac:dyDescent="0.3">
      <c r="A474" s="68">
        <v>580</v>
      </c>
      <c r="B474" s="68" t="s">
        <v>3093</v>
      </c>
      <c r="C474" s="69">
        <v>32314</v>
      </c>
      <c r="D474" s="68" t="s">
        <v>40</v>
      </c>
      <c r="E474" s="71">
        <v>27042023580</v>
      </c>
      <c r="F474" s="68">
        <v>2922529</v>
      </c>
      <c r="G474" s="68"/>
      <c r="H474" s="68"/>
      <c r="I474" s="68" t="s">
        <v>4592</v>
      </c>
      <c r="J474" s="68" t="s">
        <v>4590</v>
      </c>
      <c r="K474" s="70" t="s">
        <v>4591</v>
      </c>
      <c r="L474" s="68" t="s">
        <v>4593</v>
      </c>
      <c r="M474" s="68" t="s">
        <v>3093</v>
      </c>
      <c r="N474" s="71">
        <v>5581998768467</v>
      </c>
      <c r="O474" s="71" t="s">
        <v>106</v>
      </c>
      <c r="P474" s="71"/>
      <c r="Q474" s="68" t="s">
        <v>1749</v>
      </c>
      <c r="R474" s="68" t="str" cm="1">
        <f t="array" ref="R474">_xlfn.IFS(BaseClientes[[#This Row],[tipoDeCliente]]="ADVISOR","ADVISOR",BaseClientes[[#This Row],[tipoDeCliente]]="FAMILIA","RETENCAO",BaseClientes[[#This Row],[tipoDeCliente]]="RETENCAO","RETENCAO",BaseClientes[[#This Row],[tipoDeCliente]]="NORMAL","CONSULTORIA",BaseClientes[[#This Row],[tipoDeCliente]]="HIBRIDO","CONSULTORIA")</f>
        <v>CONSULTORIA</v>
      </c>
      <c r="S474" s="68" t="s">
        <v>49</v>
      </c>
      <c r="T474" s="68" t="s">
        <v>50</v>
      </c>
      <c r="U474" s="68">
        <v>50610160</v>
      </c>
      <c r="V474" s="71">
        <v>5581998768467</v>
      </c>
      <c r="W474" s="69">
        <v>45043</v>
      </c>
      <c r="X474" s="69">
        <v>45043</v>
      </c>
      <c r="Y474" s="68" t="s">
        <v>3614</v>
      </c>
      <c r="Z474" s="68" t="s">
        <v>4593</v>
      </c>
      <c r="AA474" s="68" t="s">
        <v>3093</v>
      </c>
      <c r="AB474" s="68" t="s">
        <v>3912</v>
      </c>
      <c r="AC474" s="68" t="s">
        <v>140</v>
      </c>
      <c r="AD474" s="68" t="s">
        <v>54</v>
      </c>
      <c r="AE474" s="68" t="s">
        <v>176</v>
      </c>
      <c r="AF474" s="72">
        <v>1</v>
      </c>
      <c r="AG474" s="68">
        <v>8</v>
      </c>
      <c r="AH474" s="68" t="s">
        <v>54</v>
      </c>
      <c r="AI474" s="68" t="s">
        <v>56</v>
      </c>
      <c r="AJ474" s="68" t="s">
        <v>54</v>
      </c>
      <c r="AK474" s="68" t="str" cm="1">
        <f t="array" ref="AK4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4" s="69" t="s">
        <v>58</v>
      </c>
      <c r="AM474" s="69"/>
    </row>
    <row r="475" spans="1:39" x14ac:dyDescent="0.3">
      <c r="A475" s="68">
        <v>637</v>
      </c>
      <c r="B475" s="68" t="s">
        <v>3503</v>
      </c>
      <c r="C475" s="69"/>
      <c r="D475" s="68" t="s">
        <v>84</v>
      </c>
      <c r="E475" s="71">
        <v>27042023637</v>
      </c>
      <c r="F475" s="68">
        <v>3399774</v>
      </c>
      <c r="G475" s="68"/>
      <c r="H475" s="68"/>
      <c r="I475" s="68" t="s">
        <v>4596</v>
      </c>
      <c r="J475" s="68" t="s">
        <v>4597</v>
      </c>
      <c r="K475" s="70" t="s">
        <v>4591</v>
      </c>
      <c r="L475" s="68" t="s">
        <v>4596</v>
      </c>
      <c r="M475" s="68" t="s">
        <v>3093</v>
      </c>
      <c r="N475" s="71">
        <v>5581998768467</v>
      </c>
      <c r="O475" s="71" t="s">
        <v>65</v>
      </c>
      <c r="P475" s="71"/>
      <c r="Q475" s="68" t="s">
        <v>1749</v>
      </c>
      <c r="R475" s="68" t="str" cm="1">
        <f t="array" ref="R475">_xlfn.IFS(BaseClientes[[#This Row],[tipoDeCliente]]="ADVISOR","ADVISOR",BaseClientes[[#This Row],[tipoDeCliente]]="FAMILIA","RETENCAO",BaseClientes[[#This Row],[tipoDeCliente]]="RETENCAO","RETENCAO",BaseClientes[[#This Row],[tipoDeCliente]]="NORMAL","CONSULTORIA",BaseClientes[[#This Row],[tipoDeCliente]]="HIBRIDO","CONSULTORIA")</f>
        <v>CONSULTORIA</v>
      </c>
      <c r="S475" s="68" t="s">
        <v>49</v>
      </c>
      <c r="T475" s="68" t="s">
        <v>50</v>
      </c>
      <c r="U475" s="68" t="s">
        <v>4599</v>
      </c>
      <c r="V475" s="71">
        <v>5581998768467</v>
      </c>
      <c r="W475" s="69">
        <v>45043</v>
      </c>
      <c r="X475" s="69">
        <v>45043</v>
      </c>
      <c r="Y475" s="68" t="s">
        <v>3614</v>
      </c>
      <c r="Z475" s="68" t="s">
        <v>4593</v>
      </c>
      <c r="AA475" s="68" t="s">
        <v>3093</v>
      </c>
      <c r="AB475" s="68"/>
      <c r="AC475" s="68"/>
      <c r="AD475" s="68"/>
      <c r="AE475" s="68" t="s">
        <v>176</v>
      </c>
      <c r="AF475" s="72">
        <v>1</v>
      </c>
      <c r="AG475" s="68">
        <v>8</v>
      </c>
      <c r="AH475" s="68" t="s">
        <v>54</v>
      </c>
      <c r="AI475" s="68" t="s">
        <v>56</v>
      </c>
      <c r="AJ475" s="68" t="s">
        <v>54</v>
      </c>
      <c r="AK475" s="68" t="str" cm="1">
        <f t="array" ref="AK4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5" s="69" t="s">
        <v>58</v>
      </c>
      <c r="AM475" s="69"/>
    </row>
    <row r="476" spans="1:39" x14ac:dyDescent="0.3">
      <c r="A476" s="68">
        <v>581</v>
      </c>
      <c r="B476" s="68" t="s">
        <v>3095</v>
      </c>
      <c r="C476" s="69">
        <v>29654</v>
      </c>
      <c r="D476" s="68" t="s">
        <v>72</v>
      </c>
      <c r="E476" s="71">
        <v>28042023581</v>
      </c>
      <c r="F476" s="68">
        <v>2065066</v>
      </c>
      <c r="G476" s="68"/>
      <c r="H476" s="68"/>
      <c r="I476" s="68" t="s">
        <v>8102</v>
      </c>
      <c r="J476" s="68" t="s">
        <v>4605</v>
      </c>
      <c r="K476" s="70" t="s">
        <v>4606</v>
      </c>
      <c r="L476" s="68" t="s">
        <v>3615</v>
      </c>
      <c r="M476" s="68" t="s">
        <v>3095</v>
      </c>
      <c r="N476" s="71">
        <v>5511986026071</v>
      </c>
      <c r="O476" s="71" t="s">
        <v>106</v>
      </c>
      <c r="P476" s="71"/>
      <c r="Q476" s="68" t="s">
        <v>1749</v>
      </c>
      <c r="R476" s="68" t="str" cm="1">
        <f t="array" ref="R476">_xlfn.IFS(BaseClientes[[#This Row],[tipoDeCliente]]="ADVISOR","ADVISOR",BaseClientes[[#This Row],[tipoDeCliente]]="FAMILIA","RETENCAO",BaseClientes[[#This Row],[tipoDeCliente]]="RETENCAO","RETENCAO",BaseClientes[[#This Row],[tipoDeCliente]]="NORMAL","CONSULTORIA",BaseClientes[[#This Row],[tipoDeCliente]]="HIBRIDO","CONSULTORIA")</f>
        <v>CONSULTORIA</v>
      </c>
      <c r="S476" s="68" t="s">
        <v>2799</v>
      </c>
      <c r="T476" s="68" t="s">
        <v>185</v>
      </c>
      <c r="U476" s="68" t="s">
        <v>4608</v>
      </c>
      <c r="V476" s="71">
        <v>5511986026071</v>
      </c>
      <c r="W476" s="69">
        <v>45044</v>
      </c>
      <c r="X476" s="69">
        <v>45044</v>
      </c>
      <c r="Y476" s="68" t="s">
        <v>3615</v>
      </c>
      <c r="Z476" s="68" t="s">
        <v>3615</v>
      </c>
      <c r="AA476" s="68" t="s">
        <v>3095</v>
      </c>
      <c r="AB476" s="68" t="s">
        <v>4060</v>
      </c>
      <c r="AC476" s="68" t="s">
        <v>2015</v>
      </c>
      <c r="AD476" s="68" t="s">
        <v>4533</v>
      </c>
      <c r="AE476" s="68" t="s">
        <v>176</v>
      </c>
      <c r="AF476" s="72">
        <v>1</v>
      </c>
      <c r="AG476" s="68">
        <v>4</v>
      </c>
      <c r="AH476" s="68" t="s">
        <v>54</v>
      </c>
      <c r="AI476" s="68" t="s">
        <v>56</v>
      </c>
      <c r="AJ476" s="68" t="s">
        <v>54</v>
      </c>
      <c r="AK476" s="68" t="str" cm="1">
        <f t="array" ref="AK4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6" s="69" t="s">
        <v>58</v>
      </c>
      <c r="AM476" s="69"/>
    </row>
    <row r="477" spans="1:39" hidden="1" x14ac:dyDescent="0.3">
      <c r="A477" s="68">
        <v>603</v>
      </c>
      <c r="B477" s="68" t="s">
        <v>3492</v>
      </c>
      <c r="C477" s="69">
        <v>35675</v>
      </c>
      <c r="D477" s="68" t="s">
        <v>72</v>
      </c>
      <c r="E477" s="71">
        <v>28042023603</v>
      </c>
      <c r="F477" s="68"/>
      <c r="G477" s="68">
        <v>4541822</v>
      </c>
      <c r="H477" s="68"/>
      <c r="I477" s="68"/>
      <c r="J477" s="68" t="s">
        <v>4600</v>
      </c>
      <c r="K477" s="70" t="s">
        <v>4601</v>
      </c>
      <c r="L477" s="68" t="s">
        <v>1282</v>
      </c>
      <c r="M477" s="68" t="s">
        <v>1276</v>
      </c>
      <c r="N477" s="71">
        <v>5581991713616</v>
      </c>
      <c r="O477" s="71"/>
      <c r="P477" s="71" t="s">
        <v>65</v>
      </c>
      <c r="Q477" s="68" t="s">
        <v>304</v>
      </c>
      <c r="R477" s="68" t="str" cm="1">
        <f t="array" ref="R477">_xlfn.IFS(BaseClientes[[#This Row],[tipoDeCliente]]="ADVISOR","ADVISOR",BaseClientes[[#This Row],[tipoDeCliente]]="FAMILIA","RETENCAO",BaseClientes[[#This Row],[tipoDeCliente]]="RETENCAO","RETENCAO",BaseClientes[[#This Row],[tipoDeCliente]]="NORMAL","CONSULTORIA",BaseClientes[[#This Row],[tipoDeCliente]]="HIBRIDO","CONSULTORIA")</f>
        <v>CONSULTORIA</v>
      </c>
      <c r="S477" s="68" t="s">
        <v>49</v>
      </c>
      <c r="T477" s="68" t="s">
        <v>50</v>
      </c>
      <c r="U477" s="68" t="s">
        <v>523</v>
      </c>
      <c r="V477" s="71">
        <v>5581991713616</v>
      </c>
      <c r="W477" s="69">
        <v>45044</v>
      </c>
      <c r="X477" s="69">
        <v>45044</v>
      </c>
      <c r="Y477" s="68" t="s">
        <v>1282</v>
      </c>
      <c r="Z477" s="68" t="s">
        <v>1282</v>
      </c>
      <c r="AA477" s="68" t="s">
        <v>1276</v>
      </c>
      <c r="AB477" s="68" t="s">
        <v>3893</v>
      </c>
      <c r="AC477" s="68" t="s">
        <v>53</v>
      </c>
      <c r="AD477" s="68" t="s">
        <v>54</v>
      </c>
      <c r="AE477" s="68" t="s">
        <v>176</v>
      </c>
      <c r="AF477" s="72">
        <v>1</v>
      </c>
      <c r="AG477" s="68">
        <v>1</v>
      </c>
      <c r="AH477" s="68" t="s">
        <v>56</v>
      </c>
      <c r="AI477" s="68" t="s">
        <v>56</v>
      </c>
      <c r="AJ477" s="68" t="s">
        <v>56</v>
      </c>
      <c r="AK477" s="68" t="str" cm="1">
        <f t="array" ref="AK4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7" s="69" t="s">
        <v>69</v>
      </c>
      <c r="AM477" s="69">
        <v>45191</v>
      </c>
    </row>
    <row r="478" spans="1:39" hidden="1" x14ac:dyDescent="0.3">
      <c r="A478" s="68">
        <v>604</v>
      </c>
      <c r="B478" s="68" t="s">
        <v>3493</v>
      </c>
      <c r="C478" s="69">
        <v>36271</v>
      </c>
      <c r="D478" s="68" t="s">
        <v>72</v>
      </c>
      <c r="E478" s="71">
        <v>28042023604</v>
      </c>
      <c r="F478" s="68"/>
      <c r="G478" s="68">
        <v>4534613</v>
      </c>
      <c r="H478" s="68"/>
      <c r="I478" s="68"/>
      <c r="J478" s="68" t="s">
        <v>4602</v>
      </c>
      <c r="K478" s="70" t="s">
        <v>4603</v>
      </c>
      <c r="L478" s="68" t="s">
        <v>1282</v>
      </c>
      <c r="M478" s="68" t="s">
        <v>1276</v>
      </c>
      <c r="N478" s="71">
        <v>5581992997835</v>
      </c>
      <c r="O478" s="71"/>
      <c r="P478" s="71" t="s">
        <v>65</v>
      </c>
      <c r="Q478" s="68" t="s">
        <v>304</v>
      </c>
      <c r="R478" s="68" t="str" cm="1">
        <f t="array" ref="R478">_xlfn.IFS(BaseClientes[[#This Row],[tipoDeCliente]]="ADVISOR","ADVISOR",BaseClientes[[#This Row],[tipoDeCliente]]="FAMILIA","RETENCAO",BaseClientes[[#This Row],[tipoDeCliente]]="RETENCAO","RETENCAO",BaseClientes[[#This Row],[tipoDeCliente]]="NORMAL","CONSULTORIA",BaseClientes[[#This Row],[tipoDeCliente]]="HIBRIDO","CONSULTORIA")</f>
        <v>ADVISOR</v>
      </c>
      <c r="S478" s="68" t="s">
        <v>49</v>
      </c>
      <c r="T478" s="68" t="s">
        <v>50</v>
      </c>
      <c r="U478" s="68" t="s">
        <v>523</v>
      </c>
      <c r="V478" s="71">
        <v>5581992997835</v>
      </c>
      <c r="W478" s="69">
        <v>45044</v>
      </c>
      <c r="X478" s="69">
        <v>45044</v>
      </c>
      <c r="Y478" s="68" t="s">
        <v>1282</v>
      </c>
      <c r="Z478" s="68" t="s">
        <v>1282</v>
      </c>
      <c r="AA478" s="68" t="s">
        <v>1276</v>
      </c>
      <c r="AB478" s="68" t="s">
        <v>3893</v>
      </c>
      <c r="AC478" s="68" t="s">
        <v>53</v>
      </c>
      <c r="AD478" s="68" t="s">
        <v>54</v>
      </c>
      <c r="AE478" s="68" t="s">
        <v>176</v>
      </c>
      <c r="AF478" s="72">
        <v>1</v>
      </c>
      <c r="AG478" s="68">
        <v>1</v>
      </c>
      <c r="AH478" s="68" t="s">
        <v>56</v>
      </c>
      <c r="AI478" s="68" t="s">
        <v>56</v>
      </c>
      <c r="AJ478" s="68" t="s">
        <v>56</v>
      </c>
      <c r="AK478" s="68" t="str" cm="1">
        <f t="array" ref="AK4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8" s="69" t="s">
        <v>69</v>
      </c>
      <c r="AM478" s="69">
        <v>45191</v>
      </c>
    </row>
    <row r="479" spans="1:39" x14ac:dyDescent="0.3">
      <c r="A479" s="68">
        <v>593</v>
      </c>
      <c r="B479" s="68" t="s">
        <v>3096</v>
      </c>
      <c r="C479" s="69">
        <v>31021</v>
      </c>
      <c r="D479" s="68" t="s">
        <v>40</v>
      </c>
      <c r="E479" s="71">
        <v>2052023593</v>
      </c>
      <c r="F479" s="68">
        <v>4163986</v>
      </c>
      <c r="G479" s="68"/>
      <c r="H479" s="68"/>
      <c r="I479" s="68" t="s">
        <v>4613</v>
      </c>
      <c r="J479" s="68" t="s">
        <v>4611</v>
      </c>
      <c r="K479" s="70" t="s">
        <v>4612</v>
      </c>
      <c r="L479" s="68" t="s">
        <v>3617</v>
      </c>
      <c r="M479" s="68" t="s">
        <v>3096</v>
      </c>
      <c r="N479" s="71">
        <v>5581996188306</v>
      </c>
      <c r="O479" s="71" t="s">
        <v>106</v>
      </c>
      <c r="P479" s="71"/>
      <c r="Q479" s="68" t="s">
        <v>66</v>
      </c>
      <c r="R479" s="68" t="str" cm="1">
        <f t="array" ref="R479">_xlfn.IFS(BaseClientes[[#This Row],[tipoDeCliente]]="ADVISOR","ADVISOR",BaseClientes[[#This Row],[tipoDeCliente]]="FAMILIA","RETENCAO",BaseClientes[[#This Row],[tipoDeCliente]]="RETENCAO","RETENCAO",BaseClientes[[#This Row],[tipoDeCliente]]="NORMAL","CONSULTORIA",BaseClientes[[#This Row],[tipoDeCliente]]="HIBRIDO","CONSULTORIA")</f>
        <v>CONSULTORIA</v>
      </c>
      <c r="S479" s="68" t="s">
        <v>4614</v>
      </c>
      <c r="T479" s="68" t="s">
        <v>50</v>
      </c>
      <c r="U479" s="68" t="s">
        <v>4615</v>
      </c>
      <c r="V479" s="71">
        <v>5581996188306</v>
      </c>
      <c r="W479" s="69">
        <v>45048</v>
      </c>
      <c r="X479" s="69">
        <v>45057</v>
      </c>
      <c r="Y479" s="68" t="s">
        <v>3617</v>
      </c>
      <c r="Z479" s="68" t="s">
        <v>3617</v>
      </c>
      <c r="AA479" s="68" t="s">
        <v>3096</v>
      </c>
      <c r="AB479" s="68" t="s">
        <v>3902</v>
      </c>
      <c r="AC479" s="68" t="s">
        <v>140</v>
      </c>
      <c r="AD479" s="68" t="s">
        <v>54</v>
      </c>
      <c r="AE479" s="68" t="s">
        <v>176</v>
      </c>
      <c r="AF479" s="72">
        <v>1</v>
      </c>
      <c r="AG479" s="68">
        <v>4</v>
      </c>
      <c r="AH479" s="68" t="s">
        <v>54</v>
      </c>
      <c r="AI479" s="68" t="s">
        <v>56</v>
      </c>
      <c r="AJ479" s="68" t="s">
        <v>54</v>
      </c>
      <c r="AK479" s="68" t="str" cm="1">
        <f t="array" ref="AK4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79" s="69" t="s">
        <v>58</v>
      </c>
      <c r="AM479" s="69"/>
    </row>
    <row r="480" spans="1:39" x14ac:dyDescent="0.3">
      <c r="A480" s="68">
        <v>594</v>
      </c>
      <c r="B480" s="68" t="s">
        <v>3097</v>
      </c>
      <c r="C480" s="69">
        <v>24249</v>
      </c>
      <c r="D480" s="68" t="s">
        <v>40</v>
      </c>
      <c r="E480" s="71">
        <v>3052023594</v>
      </c>
      <c r="F480" s="68">
        <v>11528033</v>
      </c>
      <c r="G480" s="68"/>
      <c r="H480" s="68"/>
      <c r="I480" s="68" t="s">
        <v>4619</v>
      </c>
      <c r="J480" s="68" t="s">
        <v>4617</v>
      </c>
      <c r="K480" s="70" t="s">
        <v>4618</v>
      </c>
      <c r="L480" s="68" t="s">
        <v>3618</v>
      </c>
      <c r="M480" s="68" t="s">
        <v>3097</v>
      </c>
      <c r="N480" s="71">
        <v>5581987199306</v>
      </c>
      <c r="O480" s="71" t="s">
        <v>65</v>
      </c>
      <c r="P480" s="71"/>
      <c r="Q480" s="68" t="s">
        <v>1513</v>
      </c>
      <c r="R480" s="68" t="str" cm="1">
        <f t="array" ref="R480">_xlfn.IFS(BaseClientes[[#This Row],[tipoDeCliente]]="ADVISOR","ADVISOR",BaseClientes[[#This Row],[tipoDeCliente]]="FAMILIA","RETENCAO",BaseClientes[[#This Row],[tipoDeCliente]]="RETENCAO","RETENCAO",BaseClientes[[#This Row],[tipoDeCliente]]="NORMAL","CONSULTORIA",BaseClientes[[#This Row],[tipoDeCliente]]="HIBRIDO","CONSULTORIA")</f>
        <v>CONSULTORIA</v>
      </c>
      <c r="S480" s="68" t="s">
        <v>49</v>
      </c>
      <c r="T480" s="68" t="s">
        <v>50</v>
      </c>
      <c r="U480" s="68" t="s">
        <v>4620</v>
      </c>
      <c r="V480" s="71">
        <v>5581987199306</v>
      </c>
      <c r="W480" s="69">
        <v>45049</v>
      </c>
      <c r="X480" s="69">
        <v>45049</v>
      </c>
      <c r="Y480" s="68" t="s">
        <v>3618</v>
      </c>
      <c r="Z480" s="68" t="s">
        <v>3618</v>
      </c>
      <c r="AA480" s="68" t="s">
        <v>3097</v>
      </c>
      <c r="AB480" s="68" t="s">
        <v>3894</v>
      </c>
      <c r="AC480" s="68" t="s">
        <v>53</v>
      </c>
      <c r="AD480" s="68" t="s">
        <v>54</v>
      </c>
      <c r="AE480" s="68" t="s">
        <v>176</v>
      </c>
      <c r="AF480" s="72">
        <v>1</v>
      </c>
      <c r="AG480" s="68">
        <v>4</v>
      </c>
      <c r="AH480" s="68" t="s">
        <v>54</v>
      </c>
      <c r="AI480" s="68" t="s">
        <v>56</v>
      </c>
      <c r="AJ480" s="68" t="s">
        <v>54</v>
      </c>
      <c r="AK480" s="68" t="str" cm="1">
        <f t="array" ref="AK4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0" s="69" t="s">
        <v>58</v>
      </c>
      <c r="AM480" s="69"/>
    </row>
    <row r="481" spans="1:39" x14ac:dyDescent="0.3">
      <c r="A481" s="68">
        <v>562</v>
      </c>
      <c r="B481" s="68" t="s">
        <v>3486</v>
      </c>
      <c r="C481" s="69">
        <v>17678</v>
      </c>
      <c r="D481" s="68" t="s">
        <v>72</v>
      </c>
      <c r="E481" s="71">
        <v>4052023562</v>
      </c>
      <c r="F481" s="68">
        <v>3275256</v>
      </c>
      <c r="G481" s="68"/>
      <c r="H481" s="68"/>
      <c r="I481" s="68" t="s">
        <v>8103</v>
      </c>
      <c r="J481" s="68" t="s">
        <v>4622</v>
      </c>
      <c r="K481" s="70" t="s">
        <v>4623</v>
      </c>
      <c r="L481" s="68" t="s">
        <v>4624</v>
      </c>
      <c r="M481" s="68" t="s">
        <v>2879</v>
      </c>
      <c r="N481" s="71">
        <v>5583993322111</v>
      </c>
      <c r="O481" s="71" t="s">
        <v>65</v>
      </c>
      <c r="P481" s="71"/>
      <c r="Q481" s="68" t="s">
        <v>66</v>
      </c>
      <c r="R481" s="68" t="str" cm="1">
        <f t="array" ref="R481">_xlfn.IFS(BaseClientes[[#This Row],[tipoDeCliente]]="ADVISOR","ADVISOR",BaseClientes[[#This Row],[tipoDeCliente]]="FAMILIA","RETENCAO",BaseClientes[[#This Row],[tipoDeCliente]]="RETENCAO","RETENCAO",BaseClientes[[#This Row],[tipoDeCliente]]="NORMAL","CONSULTORIA",BaseClientes[[#This Row],[tipoDeCliente]]="HIBRIDO","CONSULTORIA")</f>
        <v>CONSULTORIA</v>
      </c>
      <c r="S481" s="68" t="s">
        <v>2478</v>
      </c>
      <c r="T481" s="68" t="s">
        <v>196</v>
      </c>
      <c r="U481" s="68" t="s">
        <v>4625</v>
      </c>
      <c r="V481" s="71">
        <v>5581992312109</v>
      </c>
      <c r="W481" s="69">
        <v>45050</v>
      </c>
      <c r="X481" s="69">
        <v>45050</v>
      </c>
      <c r="Y481" s="68" t="s">
        <v>2883</v>
      </c>
      <c r="Z481" s="68" t="s">
        <v>2883</v>
      </c>
      <c r="AA481" s="68" t="s">
        <v>2879</v>
      </c>
      <c r="AB481" s="68" t="s">
        <v>3899</v>
      </c>
      <c r="AC481" s="68" t="s">
        <v>140</v>
      </c>
      <c r="AD481" s="68" t="s">
        <v>56</v>
      </c>
      <c r="AE481" s="68" t="s">
        <v>176</v>
      </c>
      <c r="AF481" s="72">
        <v>1</v>
      </c>
      <c r="AG481" s="68">
        <v>4</v>
      </c>
      <c r="AH481" s="68" t="s">
        <v>54</v>
      </c>
      <c r="AI481" s="68" t="s">
        <v>56</v>
      </c>
      <c r="AJ481" s="68" t="s">
        <v>54</v>
      </c>
      <c r="AK481" s="68" t="str" cm="1">
        <f t="array" ref="AK4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1" s="69" t="s">
        <v>58</v>
      </c>
      <c r="AM481" s="69"/>
    </row>
    <row r="482" spans="1:39" x14ac:dyDescent="0.3">
      <c r="A482" s="68">
        <v>564</v>
      </c>
      <c r="B482" s="68" t="s">
        <v>3098</v>
      </c>
      <c r="C482" s="69">
        <v>22471</v>
      </c>
      <c r="D482" s="68" t="s">
        <v>72</v>
      </c>
      <c r="E482" s="71">
        <v>4052023564</v>
      </c>
      <c r="F482" s="68">
        <v>11311629</v>
      </c>
      <c r="G482" s="68"/>
      <c r="H482" s="68"/>
      <c r="I482" s="68" t="s">
        <v>4633</v>
      </c>
      <c r="J482" s="68" t="s">
        <v>4631</v>
      </c>
      <c r="K482" s="105" t="s">
        <v>4632</v>
      </c>
      <c r="L482" s="68" t="s">
        <v>3612</v>
      </c>
      <c r="M482" s="68" t="s">
        <v>3098</v>
      </c>
      <c r="N482" s="71">
        <v>5581999786434</v>
      </c>
      <c r="O482" s="71" t="s">
        <v>65</v>
      </c>
      <c r="P482" s="71"/>
      <c r="Q482" s="68" t="s">
        <v>66</v>
      </c>
      <c r="R482" s="68" t="str" cm="1">
        <f t="array" ref="R482">_xlfn.IFS(BaseClientes[[#This Row],[tipoDeCliente]]="ADVISOR","ADVISOR",BaseClientes[[#This Row],[tipoDeCliente]]="FAMILIA","RETENCAO",BaseClientes[[#This Row],[tipoDeCliente]]="RETENCAO","RETENCAO",BaseClientes[[#This Row],[tipoDeCliente]]="NORMAL","CONSULTORIA",BaseClientes[[#This Row],[tipoDeCliente]]="HIBRIDO","CONSULTORIA")</f>
        <v>CONSULTORIA</v>
      </c>
      <c r="S482" s="68" t="s">
        <v>49</v>
      </c>
      <c r="T482" s="68" t="s">
        <v>50</v>
      </c>
      <c r="U482" s="68" t="s">
        <v>1921</v>
      </c>
      <c r="V482" s="71">
        <v>5581999786434</v>
      </c>
      <c r="W482" s="69">
        <v>45050</v>
      </c>
      <c r="X482" s="69">
        <v>45050</v>
      </c>
      <c r="Y482" s="68" t="s">
        <v>3612</v>
      </c>
      <c r="Z482" s="68" t="s">
        <v>3612</v>
      </c>
      <c r="AA482" s="68" t="s">
        <v>3098</v>
      </c>
      <c r="AB482" s="68" t="s">
        <v>3893</v>
      </c>
      <c r="AC482" s="68" t="s">
        <v>53</v>
      </c>
      <c r="AD482" s="68" t="s">
        <v>54</v>
      </c>
      <c r="AE482" s="68" t="s">
        <v>176</v>
      </c>
      <c r="AF482" s="72">
        <v>1</v>
      </c>
      <c r="AG482" s="68">
        <v>1</v>
      </c>
      <c r="AH482" s="68" t="s">
        <v>54</v>
      </c>
      <c r="AI482" s="68" t="s">
        <v>56</v>
      </c>
      <c r="AJ482" s="68" t="s">
        <v>54</v>
      </c>
      <c r="AK482" s="68" t="str" cm="1">
        <f t="array" ref="AK4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2" s="69" t="s">
        <v>58</v>
      </c>
      <c r="AM482" s="69"/>
    </row>
    <row r="483" spans="1:39" hidden="1" x14ac:dyDescent="0.3">
      <c r="A483" s="68">
        <v>591</v>
      </c>
      <c r="B483" s="68" t="s">
        <v>3056</v>
      </c>
      <c r="C483" s="69">
        <v>24704</v>
      </c>
      <c r="D483" s="68" t="s">
        <v>72</v>
      </c>
      <c r="E483" s="71">
        <v>4052023591</v>
      </c>
      <c r="F483" s="68">
        <v>11515147</v>
      </c>
      <c r="G483" s="68"/>
      <c r="H483" s="68"/>
      <c r="I483" s="68" t="s">
        <v>8104</v>
      </c>
      <c r="J483" s="68" t="s">
        <v>4626</v>
      </c>
      <c r="K483" s="70" t="s">
        <v>4627</v>
      </c>
      <c r="L483" s="68" t="s">
        <v>4628</v>
      </c>
      <c r="M483" s="68" t="s">
        <v>3056</v>
      </c>
      <c r="N483" s="71">
        <v>5581997057736</v>
      </c>
      <c r="O483" s="71" t="s">
        <v>65</v>
      </c>
      <c r="P483" s="71"/>
      <c r="Q483" s="68" t="s">
        <v>1749</v>
      </c>
      <c r="R483" s="68" t="str" cm="1">
        <f t="array" ref="R483">_xlfn.IFS(BaseClientes[[#This Row],[tipoDeCliente]]="ADVISOR","ADVISOR",BaseClientes[[#This Row],[tipoDeCliente]]="FAMILIA","RETENCAO",BaseClientes[[#This Row],[tipoDeCliente]]="RETENCAO","RETENCAO",BaseClientes[[#This Row],[tipoDeCliente]]="NORMAL","CONSULTORIA",BaseClientes[[#This Row],[tipoDeCliente]]="HIBRIDO","CONSULTORIA")</f>
        <v>CONSULTORIA</v>
      </c>
      <c r="S483" s="68" t="s">
        <v>49</v>
      </c>
      <c r="T483" s="68" t="s">
        <v>50</v>
      </c>
      <c r="U483" s="68" t="s">
        <v>4629</v>
      </c>
      <c r="V483" s="71">
        <v>5581997057736</v>
      </c>
      <c r="W483" s="69">
        <v>45050</v>
      </c>
      <c r="X483" s="69">
        <v>45050</v>
      </c>
      <c r="Y483" s="68" t="s">
        <v>4628</v>
      </c>
      <c r="Z483" s="68" t="s">
        <v>4628</v>
      </c>
      <c r="AA483" s="68" t="s">
        <v>3056</v>
      </c>
      <c r="AB483" s="68" t="s">
        <v>3893</v>
      </c>
      <c r="AC483" s="68" t="s">
        <v>53</v>
      </c>
      <c r="AD483" s="68" t="s">
        <v>54</v>
      </c>
      <c r="AE483" s="68" t="s">
        <v>176</v>
      </c>
      <c r="AF483" s="72">
        <v>1</v>
      </c>
      <c r="AG483" s="68">
        <v>4</v>
      </c>
      <c r="AH483" s="68" t="s">
        <v>54</v>
      </c>
      <c r="AI483" s="68" t="s">
        <v>56</v>
      </c>
      <c r="AJ483" s="68" t="s">
        <v>54</v>
      </c>
      <c r="AK483" s="68" t="str" cm="1">
        <f t="array" ref="AK4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3" s="69" t="s">
        <v>69</v>
      </c>
      <c r="AM483" s="69">
        <v>45414</v>
      </c>
    </row>
    <row r="484" spans="1:39" hidden="1" x14ac:dyDescent="0.3">
      <c r="A484" s="68">
        <v>582</v>
      </c>
      <c r="B484" s="68" t="s">
        <v>3136</v>
      </c>
      <c r="C484" s="69">
        <v>35002</v>
      </c>
      <c r="D484" s="68" t="s">
        <v>40</v>
      </c>
      <c r="E484" s="71">
        <v>5052023582</v>
      </c>
      <c r="F484" s="68">
        <v>2247538</v>
      </c>
      <c r="G484" s="68">
        <v>2837733</v>
      </c>
      <c r="H484" s="68"/>
      <c r="I484" s="68"/>
      <c r="J484" s="68" t="s">
        <v>4634</v>
      </c>
      <c r="K484" s="70" t="s">
        <v>4635</v>
      </c>
      <c r="L484" s="68" t="s">
        <v>3662</v>
      </c>
      <c r="M484" s="68" t="s">
        <v>3136</v>
      </c>
      <c r="N484" s="71">
        <v>5543991094016</v>
      </c>
      <c r="O484" s="71"/>
      <c r="P484" s="71"/>
      <c r="Q484" s="68" t="s">
        <v>2104</v>
      </c>
      <c r="R484" s="68" t="str" cm="1">
        <f t="array" ref="R484">_xlfn.IFS(BaseClientes[[#This Row],[tipoDeCliente]]="ADVISOR","ADVISOR",BaseClientes[[#This Row],[tipoDeCliente]]="FAMILIA","RETENCAO",BaseClientes[[#This Row],[tipoDeCliente]]="RETENCAO","RETENCAO",BaseClientes[[#This Row],[tipoDeCliente]]="NORMAL","CONSULTORIA",BaseClientes[[#This Row],[tipoDeCliente]]="HIBRIDO","CONSULTORIA")</f>
        <v>CONSULTORIA</v>
      </c>
      <c r="S484" s="68" t="s">
        <v>2799</v>
      </c>
      <c r="T484" s="68" t="s">
        <v>185</v>
      </c>
      <c r="U484" s="68" t="s">
        <v>4636</v>
      </c>
      <c r="V484" s="71">
        <v>5543991094016</v>
      </c>
      <c r="W484" s="69">
        <v>45051</v>
      </c>
      <c r="X484" s="69">
        <v>45051</v>
      </c>
      <c r="Y484" s="68" t="s">
        <v>3662</v>
      </c>
      <c r="Z484" s="68" t="s">
        <v>3662</v>
      </c>
      <c r="AA484" s="68" t="s">
        <v>3136</v>
      </c>
      <c r="AB484" s="68" t="s">
        <v>3995</v>
      </c>
      <c r="AC484" s="68" t="s">
        <v>140</v>
      </c>
      <c r="AD484" s="68" t="s">
        <v>54</v>
      </c>
      <c r="AE484" s="68" t="s">
        <v>2104</v>
      </c>
      <c r="AF484" s="72">
        <v>1</v>
      </c>
      <c r="AG484" s="68"/>
      <c r="AH484" s="68" t="s">
        <v>56</v>
      </c>
      <c r="AI484" s="68" t="s">
        <v>56</v>
      </c>
      <c r="AJ484" s="68" t="s">
        <v>56</v>
      </c>
      <c r="AK484" s="68" t="str" cm="1">
        <f t="array" ref="AK4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4" s="69" t="s">
        <v>69</v>
      </c>
      <c r="AM484" s="69">
        <v>45189</v>
      </c>
    </row>
    <row r="485" spans="1:39" x14ac:dyDescent="0.3">
      <c r="A485" s="68">
        <v>592</v>
      </c>
      <c r="B485" s="68" t="s">
        <v>3099</v>
      </c>
      <c r="C485" s="69">
        <v>31106</v>
      </c>
      <c r="D485" s="68" t="s">
        <v>40</v>
      </c>
      <c r="E485" s="71">
        <v>5052023592</v>
      </c>
      <c r="F485" s="68">
        <v>2116679</v>
      </c>
      <c r="G485" s="68"/>
      <c r="H485" s="68"/>
      <c r="I485" s="68" t="s">
        <v>8105</v>
      </c>
      <c r="J485" s="68" t="s">
        <v>4638</v>
      </c>
      <c r="K485" s="105" t="s">
        <v>4639</v>
      </c>
      <c r="L485" s="68" t="s">
        <v>8106</v>
      </c>
      <c r="M485" s="68" t="s">
        <v>3095</v>
      </c>
      <c r="N485" s="71">
        <v>5511992303887</v>
      </c>
      <c r="O485" s="71" t="s">
        <v>106</v>
      </c>
      <c r="P485" s="71"/>
      <c r="Q485" s="68" t="s">
        <v>1749</v>
      </c>
      <c r="R485" s="68" t="str" cm="1">
        <f t="array" ref="R485">_xlfn.IFS(BaseClientes[[#This Row],[tipoDeCliente]]="ADVISOR","ADVISOR",BaseClientes[[#This Row],[tipoDeCliente]]="FAMILIA","RETENCAO",BaseClientes[[#This Row],[tipoDeCliente]]="RETENCAO","RETENCAO",BaseClientes[[#This Row],[tipoDeCliente]]="NORMAL","CONSULTORIA",BaseClientes[[#This Row],[tipoDeCliente]]="HIBRIDO","CONSULTORIA")</f>
        <v>CONSULTORIA</v>
      </c>
      <c r="S485" s="68" t="s">
        <v>2799</v>
      </c>
      <c r="T485" s="68" t="s">
        <v>185</v>
      </c>
      <c r="U485" s="68" t="s">
        <v>4608</v>
      </c>
      <c r="V485" s="71">
        <v>5511992303887</v>
      </c>
      <c r="W485" s="69">
        <v>45051</v>
      </c>
      <c r="X485" s="69">
        <v>45051</v>
      </c>
      <c r="Y485" s="68" t="s">
        <v>3615</v>
      </c>
      <c r="Z485" s="68" t="s">
        <v>8106</v>
      </c>
      <c r="AA485" s="68" t="s">
        <v>3099</v>
      </c>
      <c r="AB485" s="68" t="s">
        <v>4407</v>
      </c>
      <c r="AC485" s="68" t="s">
        <v>53</v>
      </c>
      <c r="AD485" s="68" t="s">
        <v>54</v>
      </c>
      <c r="AE485" s="68" t="s">
        <v>176</v>
      </c>
      <c r="AF485" s="72">
        <v>1</v>
      </c>
      <c r="AG485" s="68">
        <v>4</v>
      </c>
      <c r="AH485" s="68" t="s">
        <v>54</v>
      </c>
      <c r="AI485" s="68" t="s">
        <v>56</v>
      </c>
      <c r="AJ485" s="68" t="s">
        <v>54</v>
      </c>
      <c r="AK485" s="68" t="str" cm="1">
        <f t="array" ref="AK4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5" s="69" t="s">
        <v>58</v>
      </c>
      <c r="AM485" s="69"/>
    </row>
    <row r="486" spans="1:39" hidden="1" x14ac:dyDescent="0.3">
      <c r="A486" s="68">
        <v>598</v>
      </c>
      <c r="B486" s="68" t="s">
        <v>3460</v>
      </c>
      <c r="C486" s="69">
        <v>34919</v>
      </c>
      <c r="D486" s="68" t="s">
        <v>40</v>
      </c>
      <c r="E486" s="71">
        <v>6052023598</v>
      </c>
      <c r="F486" s="68"/>
      <c r="G486" s="68">
        <v>4569530</v>
      </c>
      <c r="H486" s="68"/>
      <c r="I486" s="68" t="s">
        <v>8107</v>
      </c>
      <c r="J486" s="68" t="s">
        <v>4641</v>
      </c>
      <c r="K486" s="70" t="s">
        <v>4642</v>
      </c>
      <c r="L486" s="68" t="s">
        <v>4643</v>
      </c>
      <c r="M486" s="68" t="s">
        <v>3460</v>
      </c>
      <c r="N486" s="71">
        <v>5589199798969</v>
      </c>
      <c r="O486" s="71"/>
      <c r="P486" s="71" t="s">
        <v>65</v>
      </c>
      <c r="Q486" s="68" t="s">
        <v>304</v>
      </c>
      <c r="R486" s="68" t="str" cm="1">
        <f t="array" ref="R486">_xlfn.IFS(BaseClientes[[#This Row],[tipoDeCliente]]="ADVISOR","ADVISOR",BaseClientes[[#This Row],[tipoDeCliente]]="FAMILIA","RETENCAO",BaseClientes[[#This Row],[tipoDeCliente]]="RETENCAO","RETENCAO",BaseClientes[[#This Row],[tipoDeCliente]]="NORMAL","CONSULTORIA",BaseClientes[[#This Row],[tipoDeCliente]]="HIBRIDO","CONSULTORIA")</f>
        <v>RETENCAO</v>
      </c>
      <c r="S486" s="68" t="s">
        <v>49</v>
      </c>
      <c r="T486" s="68" t="s">
        <v>50</v>
      </c>
      <c r="U486" s="68" t="s">
        <v>4644</v>
      </c>
      <c r="V486" s="71">
        <v>5589199798969</v>
      </c>
      <c r="W486" s="69">
        <v>45052</v>
      </c>
      <c r="X486" s="69">
        <v>45052</v>
      </c>
      <c r="Y486" s="68" t="s">
        <v>4643</v>
      </c>
      <c r="Z486" s="68" t="s">
        <v>4643</v>
      </c>
      <c r="AA486" s="68" t="s">
        <v>3460</v>
      </c>
      <c r="AB486" s="68" t="s">
        <v>3893</v>
      </c>
      <c r="AC486" s="68" t="s">
        <v>53</v>
      </c>
      <c r="AD486" s="68" t="s">
        <v>54</v>
      </c>
      <c r="AE486" s="68" t="s">
        <v>176</v>
      </c>
      <c r="AF486" s="72">
        <v>1</v>
      </c>
      <c r="AG486" s="68">
        <v>5</v>
      </c>
      <c r="AH486" s="68" t="s">
        <v>54</v>
      </c>
      <c r="AI486" s="68" t="s">
        <v>56</v>
      </c>
      <c r="AJ486" s="68" t="s">
        <v>54</v>
      </c>
      <c r="AK486" s="68" t="str" cm="1">
        <f t="array" ref="AK4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6" s="69" t="s">
        <v>69</v>
      </c>
      <c r="AM486" s="69">
        <v>45191</v>
      </c>
    </row>
    <row r="487" spans="1:39" x14ac:dyDescent="0.3">
      <c r="A487" s="68">
        <v>583</v>
      </c>
      <c r="B487" s="68" t="s">
        <v>3406</v>
      </c>
      <c r="C487" s="69">
        <v>31400</v>
      </c>
      <c r="D487" s="68" t="s">
        <v>40</v>
      </c>
      <c r="E487" s="71">
        <v>9052023583</v>
      </c>
      <c r="F487" s="68">
        <v>189530</v>
      </c>
      <c r="G487" s="68">
        <v>5106567</v>
      </c>
      <c r="H487" s="68"/>
      <c r="I487" s="68" t="s">
        <v>4652</v>
      </c>
      <c r="J487" s="68" t="s">
        <v>4650</v>
      </c>
      <c r="K487" s="70" t="s">
        <v>4651</v>
      </c>
      <c r="L487" s="68" t="s">
        <v>3649</v>
      </c>
      <c r="M487" s="68" t="s">
        <v>3406</v>
      </c>
      <c r="N487" s="71">
        <v>5511992383364</v>
      </c>
      <c r="O487" s="71" t="s">
        <v>106</v>
      </c>
      <c r="P487" s="71"/>
      <c r="Q487" s="68" t="s">
        <v>1749</v>
      </c>
      <c r="R487" s="68" t="str" cm="1">
        <f t="array" ref="R487">_xlfn.IFS(BaseClientes[[#This Row],[tipoDeCliente]]="ADVISOR","ADVISOR",BaseClientes[[#This Row],[tipoDeCliente]]="FAMILIA","RETENCAO",BaseClientes[[#This Row],[tipoDeCliente]]="RETENCAO","RETENCAO",BaseClientes[[#This Row],[tipoDeCliente]]="NORMAL","CONSULTORIA",BaseClientes[[#This Row],[tipoDeCliente]]="HIBRIDO","CONSULTORIA")</f>
        <v>CONSULTORIA</v>
      </c>
      <c r="S487" s="68" t="s">
        <v>49</v>
      </c>
      <c r="T487" s="68" t="s">
        <v>50</v>
      </c>
      <c r="U487" s="68" t="s">
        <v>4653</v>
      </c>
      <c r="V487" s="71">
        <v>5511992383364</v>
      </c>
      <c r="W487" s="69">
        <v>45055</v>
      </c>
      <c r="X487" s="69">
        <v>45055</v>
      </c>
      <c r="Y487" s="68" t="s">
        <v>3649</v>
      </c>
      <c r="Z487" s="68" t="s">
        <v>3649</v>
      </c>
      <c r="AA487" s="68" t="s">
        <v>3406</v>
      </c>
      <c r="AB487" s="68" t="s">
        <v>4064</v>
      </c>
      <c r="AC487" s="68" t="s">
        <v>53</v>
      </c>
      <c r="AD487" s="68" t="s">
        <v>54</v>
      </c>
      <c r="AE487" s="68" t="s">
        <v>68</v>
      </c>
      <c r="AF487" s="72">
        <v>0</v>
      </c>
      <c r="AG487" s="68"/>
      <c r="AH487" s="68" t="s">
        <v>54</v>
      </c>
      <c r="AI487" s="68" t="s">
        <v>56</v>
      </c>
      <c r="AJ487" s="68" t="s">
        <v>54</v>
      </c>
      <c r="AK487" s="68" t="str" cm="1">
        <f t="array" ref="AK4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7" s="69" t="s">
        <v>58</v>
      </c>
      <c r="AM487" s="69"/>
    </row>
    <row r="488" spans="1:39" hidden="1" x14ac:dyDescent="0.3">
      <c r="A488" s="68">
        <v>585</v>
      </c>
      <c r="B488" s="68" t="s">
        <v>3405</v>
      </c>
      <c r="C488" s="69">
        <v>33047</v>
      </c>
      <c r="D488" s="68" t="s">
        <v>72</v>
      </c>
      <c r="E488" s="71">
        <v>9052023585</v>
      </c>
      <c r="F488" s="68">
        <v>11349441</v>
      </c>
      <c r="G488" s="68"/>
      <c r="H488" s="68"/>
      <c r="I488" s="68" t="s">
        <v>8108</v>
      </c>
      <c r="J488" s="68" t="s">
        <v>4645</v>
      </c>
      <c r="K488" s="70" t="s">
        <v>4646</v>
      </c>
      <c r="L488" s="68" t="s">
        <v>4647</v>
      </c>
      <c r="M488" s="68" t="s">
        <v>400</v>
      </c>
      <c r="N488" s="71">
        <v>5511999411646</v>
      </c>
      <c r="O488" s="71" t="s">
        <v>65</v>
      </c>
      <c r="P488" s="71"/>
      <c r="Q488" s="68" t="s">
        <v>66</v>
      </c>
      <c r="R488" s="68" t="str" cm="1">
        <f t="array" ref="R488">_xlfn.IFS(BaseClientes[[#This Row],[tipoDeCliente]]="ADVISOR","ADVISOR",BaseClientes[[#This Row],[tipoDeCliente]]="FAMILIA","RETENCAO",BaseClientes[[#This Row],[tipoDeCliente]]="RETENCAO","RETENCAO",BaseClientes[[#This Row],[tipoDeCliente]]="NORMAL","CONSULTORIA",BaseClientes[[#This Row],[tipoDeCliente]]="HIBRIDO","CONSULTORIA")</f>
        <v>ADVISOR</v>
      </c>
      <c r="S488" s="68" t="s">
        <v>49</v>
      </c>
      <c r="T488" s="68" t="s">
        <v>50</v>
      </c>
      <c r="U488" s="68" t="s">
        <v>4648</v>
      </c>
      <c r="V488" s="71">
        <v>5511999411646</v>
      </c>
      <c r="W488" s="69">
        <v>45055</v>
      </c>
      <c r="X488" s="69">
        <v>44106</v>
      </c>
      <c r="Y488" s="68" t="s">
        <v>405</v>
      </c>
      <c r="Z488" s="68" t="s">
        <v>4647</v>
      </c>
      <c r="AA488" s="68" t="s">
        <v>3405</v>
      </c>
      <c r="AB488" s="68" t="s">
        <v>3902</v>
      </c>
      <c r="AC488" s="68" t="s">
        <v>140</v>
      </c>
      <c r="AD488" s="68" t="s">
        <v>54</v>
      </c>
      <c r="AE488" s="68" t="s">
        <v>68</v>
      </c>
      <c r="AF488" s="72">
        <v>0</v>
      </c>
      <c r="AG488" s="68" t="s">
        <v>42</v>
      </c>
      <c r="AH488" s="68" t="s">
        <v>54</v>
      </c>
      <c r="AI488" s="68" t="s">
        <v>56</v>
      </c>
      <c r="AJ488" s="68" t="s">
        <v>54</v>
      </c>
      <c r="AK488" s="68" t="str" cm="1">
        <f t="array" ref="AK4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8" s="69" t="s">
        <v>69</v>
      </c>
      <c r="AM488" s="69">
        <v>45593</v>
      </c>
    </row>
    <row r="489" spans="1:39" x14ac:dyDescent="0.3">
      <c r="A489" s="68">
        <v>587</v>
      </c>
      <c r="B489" s="68" t="s">
        <v>3489</v>
      </c>
      <c r="C489" s="69">
        <v>20196</v>
      </c>
      <c r="D489" s="68" t="s">
        <v>72</v>
      </c>
      <c r="E489" s="71">
        <v>15052023587</v>
      </c>
      <c r="F489" s="68">
        <v>3422255</v>
      </c>
      <c r="G489" s="68">
        <v>4562545</v>
      </c>
      <c r="H489" s="68"/>
      <c r="I489" s="68" t="s">
        <v>4654</v>
      </c>
      <c r="J489" s="68" t="s">
        <v>4655</v>
      </c>
      <c r="K489" s="70" t="s">
        <v>1414</v>
      </c>
      <c r="L489" s="68" t="s">
        <v>3616</v>
      </c>
      <c r="M489" s="68" t="s">
        <v>1409</v>
      </c>
      <c r="N489" s="71">
        <v>5581995125100</v>
      </c>
      <c r="O489" s="71" t="s">
        <v>65</v>
      </c>
      <c r="P489" s="71" t="s">
        <v>65</v>
      </c>
      <c r="Q489" s="68" t="s">
        <v>66</v>
      </c>
      <c r="R489" s="68" t="str" cm="1">
        <f t="array" ref="R489">_xlfn.IFS(BaseClientes[[#This Row],[tipoDeCliente]]="ADVISOR","ADVISOR",BaseClientes[[#This Row],[tipoDeCliente]]="FAMILIA","RETENCAO",BaseClientes[[#This Row],[tipoDeCliente]]="RETENCAO","RETENCAO",BaseClientes[[#This Row],[tipoDeCliente]]="NORMAL","CONSULTORIA",BaseClientes[[#This Row],[tipoDeCliente]]="HIBRIDO","CONSULTORIA")</f>
        <v>RETENCAO</v>
      </c>
      <c r="S489" s="68" t="s">
        <v>49</v>
      </c>
      <c r="T489" s="68" t="s">
        <v>50</v>
      </c>
      <c r="U489" s="68" t="s">
        <v>259</v>
      </c>
      <c r="V489" s="71">
        <v>5581995125100</v>
      </c>
      <c r="W489" s="69">
        <v>45061</v>
      </c>
      <c r="X489" s="69">
        <v>45061</v>
      </c>
      <c r="Y489" s="68" t="s">
        <v>3616</v>
      </c>
      <c r="Z489" s="68" t="s">
        <v>3616</v>
      </c>
      <c r="AA489" s="68" t="s">
        <v>3489</v>
      </c>
      <c r="AB489" s="68" t="s">
        <v>3899</v>
      </c>
      <c r="AC489" s="68" t="s">
        <v>53</v>
      </c>
      <c r="AD489" s="68" t="s">
        <v>56</v>
      </c>
      <c r="AE489" s="68" t="s">
        <v>176</v>
      </c>
      <c r="AF489" s="72">
        <v>1</v>
      </c>
      <c r="AG489" s="68"/>
      <c r="AH489" s="68" t="s">
        <v>54</v>
      </c>
      <c r="AI489" s="68" t="s">
        <v>54</v>
      </c>
      <c r="AJ489" s="68" t="s">
        <v>54</v>
      </c>
      <c r="AK489" s="68" t="str" cm="1">
        <f t="array" ref="AK4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89" s="69" t="s">
        <v>58</v>
      </c>
      <c r="AM489" s="69"/>
    </row>
    <row r="490" spans="1:39" x14ac:dyDescent="0.3">
      <c r="A490" s="68">
        <v>597</v>
      </c>
      <c r="B490" s="68" t="s">
        <v>3100</v>
      </c>
      <c r="C490" s="69">
        <v>25642</v>
      </c>
      <c r="D490" s="68" t="s">
        <v>72</v>
      </c>
      <c r="E490" s="71">
        <v>16052023597</v>
      </c>
      <c r="F490" s="68"/>
      <c r="G490" s="68">
        <v>4566777</v>
      </c>
      <c r="H490" s="68"/>
      <c r="I490" s="68" t="s">
        <v>4659</v>
      </c>
      <c r="J490" s="68" t="s">
        <v>4657</v>
      </c>
      <c r="K490" s="70" t="s">
        <v>4658</v>
      </c>
      <c r="L490" s="68" t="s">
        <v>3619</v>
      </c>
      <c r="M490" s="68" t="s">
        <v>3100</v>
      </c>
      <c r="N490" s="71">
        <v>5581999080421</v>
      </c>
      <c r="O490" s="71"/>
      <c r="P490" s="71" t="s">
        <v>65</v>
      </c>
      <c r="Q490" s="68" t="s">
        <v>66</v>
      </c>
      <c r="R490" s="68" t="str" cm="1">
        <f t="array" ref="R490">_xlfn.IFS(BaseClientes[[#This Row],[tipoDeCliente]]="ADVISOR","ADVISOR",BaseClientes[[#This Row],[tipoDeCliente]]="FAMILIA","RETENCAO",BaseClientes[[#This Row],[tipoDeCliente]]="RETENCAO","RETENCAO",BaseClientes[[#This Row],[tipoDeCliente]]="NORMAL","CONSULTORIA",BaseClientes[[#This Row],[tipoDeCliente]]="HIBRIDO","CONSULTORIA")</f>
        <v>RETENCAO</v>
      </c>
      <c r="S490" s="68" t="s">
        <v>49</v>
      </c>
      <c r="T490" s="68" t="s">
        <v>50</v>
      </c>
      <c r="U490" s="68" t="s">
        <v>4660</v>
      </c>
      <c r="V490" s="71">
        <v>5581999080421</v>
      </c>
      <c r="W490" s="69">
        <v>45062</v>
      </c>
      <c r="X490" s="69">
        <v>45062</v>
      </c>
      <c r="Y490" s="68" t="s">
        <v>3619</v>
      </c>
      <c r="Z490" s="68" t="s">
        <v>3619</v>
      </c>
      <c r="AA490" s="68" t="s">
        <v>3100</v>
      </c>
      <c r="AB490" s="68" t="s">
        <v>3902</v>
      </c>
      <c r="AC490" s="68" t="s">
        <v>53</v>
      </c>
      <c r="AD490" s="68" t="s">
        <v>54</v>
      </c>
      <c r="AE490" s="68" t="s">
        <v>176</v>
      </c>
      <c r="AF490" s="72">
        <v>1</v>
      </c>
      <c r="AG490" s="68">
        <v>4</v>
      </c>
      <c r="AH490" s="68" t="s">
        <v>54</v>
      </c>
      <c r="AI490" s="68" t="s">
        <v>56</v>
      </c>
      <c r="AJ490" s="68" t="s">
        <v>54</v>
      </c>
      <c r="AK490" s="68" t="str" cm="1">
        <f t="array" ref="AK4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0" s="69" t="s">
        <v>58</v>
      </c>
      <c r="AM490" s="69"/>
    </row>
    <row r="491" spans="1:39" x14ac:dyDescent="0.3">
      <c r="A491" s="68">
        <v>607</v>
      </c>
      <c r="B491" s="68" t="s">
        <v>3101</v>
      </c>
      <c r="C491" s="69">
        <v>29790</v>
      </c>
      <c r="D491" s="68" t="s">
        <v>40</v>
      </c>
      <c r="E491" s="71">
        <v>23052023607</v>
      </c>
      <c r="F491" s="68">
        <v>2289833</v>
      </c>
      <c r="G491" s="68">
        <v>546422</v>
      </c>
      <c r="H491" s="68"/>
      <c r="I491" s="68" t="s">
        <v>8109</v>
      </c>
      <c r="J491" s="68" t="s">
        <v>4661</v>
      </c>
      <c r="K491" s="70" t="s">
        <v>4662</v>
      </c>
      <c r="L491" s="68" t="s">
        <v>3623</v>
      </c>
      <c r="M491" s="68" t="s">
        <v>3101</v>
      </c>
      <c r="N491" s="71">
        <v>5581991142084</v>
      </c>
      <c r="O491" s="71" t="s">
        <v>65</v>
      </c>
      <c r="P491" s="71" t="s">
        <v>65</v>
      </c>
      <c r="Q491" s="68" t="s">
        <v>66</v>
      </c>
      <c r="R491" s="68" t="str" cm="1">
        <f t="array" ref="R491">_xlfn.IFS(BaseClientes[[#This Row],[tipoDeCliente]]="ADVISOR","ADVISOR",BaseClientes[[#This Row],[tipoDeCliente]]="FAMILIA","RETENCAO",BaseClientes[[#This Row],[tipoDeCliente]]="RETENCAO","RETENCAO",BaseClientes[[#This Row],[tipoDeCliente]]="NORMAL","CONSULTORIA",BaseClientes[[#This Row],[tipoDeCliente]]="HIBRIDO","CONSULTORIA")</f>
        <v>RETENCAO</v>
      </c>
      <c r="S491" s="68" t="s">
        <v>49</v>
      </c>
      <c r="T491" s="68" t="s">
        <v>50</v>
      </c>
      <c r="U491" s="68" t="s">
        <v>670</v>
      </c>
      <c r="V491" s="71">
        <v>5581991142084</v>
      </c>
      <c r="W491" s="69">
        <v>45069</v>
      </c>
      <c r="X491" s="69">
        <v>45069</v>
      </c>
      <c r="Y491" s="68" t="s">
        <v>3623</v>
      </c>
      <c r="Z491" s="68" t="s">
        <v>3623</v>
      </c>
      <c r="AA491" s="68" t="s">
        <v>3101</v>
      </c>
      <c r="AB491" s="68" t="s">
        <v>3893</v>
      </c>
      <c r="AC491" s="68" t="s">
        <v>53</v>
      </c>
      <c r="AD491" s="68" t="s">
        <v>54</v>
      </c>
      <c r="AE491" s="68" t="s">
        <v>176</v>
      </c>
      <c r="AF491" s="72">
        <v>1</v>
      </c>
      <c r="AG491" s="68">
        <v>4</v>
      </c>
      <c r="AH491" s="68" t="s">
        <v>54</v>
      </c>
      <c r="AI491" s="68" t="s">
        <v>54</v>
      </c>
      <c r="AJ491" s="68" t="s">
        <v>54</v>
      </c>
      <c r="AK491" s="68" t="str" cm="1">
        <f t="array" ref="AK4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1" s="69" t="s">
        <v>58</v>
      </c>
      <c r="AM491" s="69"/>
    </row>
    <row r="492" spans="1:39" x14ac:dyDescent="0.3">
      <c r="A492" s="68">
        <v>608</v>
      </c>
      <c r="B492" s="68" t="s">
        <v>3494</v>
      </c>
      <c r="C492" s="69">
        <v>41397</v>
      </c>
      <c r="D492" s="68" t="s">
        <v>40</v>
      </c>
      <c r="E492" s="71">
        <v>23052023608</v>
      </c>
      <c r="F492" s="68">
        <v>9040936</v>
      </c>
      <c r="G492" s="68"/>
      <c r="H492" s="68"/>
      <c r="I492" s="68" t="s">
        <v>8110</v>
      </c>
      <c r="J492" s="68" t="s">
        <v>4663</v>
      </c>
      <c r="K492" s="70" t="s">
        <v>4662</v>
      </c>
      <c r="L492" s="68" t="s">
        <v>4664</v>
      </c>
      <c r="M492" s="68" t="s">
        <v>3101</v>
      </c>
      <c r="N492" s="71">
        <v>5581991142084</v>
      </c>
      <c r="O492" s="71" t="s">
        <v>65</v>
      </c>
      <c r="P492" s="71" t="s">
        <v>65</v>
      </c>
      <c r="Q492" s="68" t="s">
        <v>66</v>
      </c>
      <c r="R492" s="68" t="str" cm="1">
        <f t="array" ref="R492">_xlfn.IFS(BaseClientes[[#This Row],[tipoDeCliente]]="ADVISOR","ADVISOR",BaseClientes[[#This Row],[tipoDeCliente]]="FAMILIA","RETENCAO",BaseClientes[[#This Row],[tipoDeCliente]]="RETENCAO","RETENCAO",BaseClientes[[#This Row],[tipoDeCliente]]="NORMAL","CONSULTORIA",BaseClientes[[#This Row],[tipoDeCliente]]="HIBRIDO","CONSULTORIA")</f>
        <v>RETENCAO</v>
      </c>
      <c r="S492" s="68" t="s">
        <v>49</v>
      </c>
      <c r="T492" s="68" t="s">
        <v>50</v>
      </c>
      <c r="U492" s="68" t="s">
        <v>670</v>
      </c>
      <c r="V492" s="71">
        <v>5581991142084</v>
      </c>
      <c r="W492" s="69">
        <v>45069</v>
      </c>
      <c r="X492" s="69">
        <v>45069</v>
      </c>
      <c r="Y492" s="68" t="s">
        <v>3623</v>
      </c>
      <c r="Z492" s="68" t="s">
        <v>3623</v>
      </c>
      <c r="AA492" s="68" t="s">
        <v>3101</v>
      </c>
      <c r="AB492" s="68" t="s">
        <v>151</v>
      </c>
      <c r="AC492" s="68" t="s">
        <v>53</v>
      </c>
      <c r="AD492" s="68" t="s">
        <v>54</v>
      </c>
      <c r="AE492" s="68" t="s">
        <v>176</v>
      </c>
      <c r="AF492" s="72">
        <v>1</v>
      </c>
      <c r="AG492" s="68">
        <v>4</v>
      </c>
      <c r="AH492" s="68" t="s">
        <v>54</v>
      </c>
      <c r="AI492" s="68" t="s">
        <v>54</v>
      </c>
      <c r="AJ492" s="68" t="s">
        <v>54</v>
      </c>
      <c r="AK492" s="68" t="str" cm="1">
        <f t="array" ref="AK4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2" s="69" t="s">
        <v>58</v>
      </c>
      <c r="AM492" s="69"/>
    </row>
    <row r="493" spans="1:39" hidden="1" x14ac:dyDescent="0.3">
      <c r="A493" s="68">
        <v>589</v>
      </c>
      <c r="B493" s="68" t="s">
        <v>3461</v>
      </c>
      <c r="C493" s="69">
        <v>24832</v>
      </c>
      <c r="D493" s="68" t="s">
        <v>72</v>
      </c>
      <c r="E493" s="71">
        <v>24052023589</v>
      </c>
      <c r="F493" s="68">
        <v>2301033</v>
      </c>
      <c r="G493" s="68"/>
      <c r="H493" s="68"/>
      <c r="I493" s="68" t="s">
        <v>8111</v>
      </c>
      <c r="J493" s="68" t="s">
        <v>4674</v>
      </c>
      <c r="K493" s="70" t="s">
        <v>4675</v>
      </c>
      <c r="L493" s="68" t="s">
        <v>4676</v>
      </c>
      <c r="M493" s="68" t="s">
        <v>3461</v>
      </c>
      <c r="N493" s="71">
        <v>5581988311553</v>
      </c>
      <c r="O493" s="71" t="s">
        <v>65</v>
      </c>
      <c r="P493" s="71"/>
      <c r="Q493" s="68" t="s">
        <v>304</v>
      </c>
      <c r="R493" s="68" t="str" cm="1">
        <f t="array" ref="R493">_xlfn.IFS(BaseClientes[[#This Row],[tipoDeCliente]]="ADVISOR","ADVISOR",BaseClientes[[#This Row],[tipoDeCliente]]="FAMILIA","RETENCAO",BaseClientes[[#This Row],[tipoDeCliente]]="RETENCAO","RETENCAO",BaseClientes[[#This Row],[tipoDeCliente]]="NORMAL","CONSULTORIA",BaseClientes[[#This Row],[tipoDeCliente]]="HIBRIDO","CONSULTORIA")</f>
        <v>RETENCAO</v>
      </c>
      <c r="S493" s="68" t="s">
        <v>2407</v>
      </c>
      <c r="T493" s="68" t="s">
        <v>50</v>
      </c>
      <c r="U493" s="68" t="s">
        <v>4677</v>
      </c>
      <c r="V493" s="71">
        <v>5581988311553</v>
      </c>
      <c r="W493" s="69">
        <v>45070</v>
      </c>
      <c r="X493" s="69">
        <v>45070</v>
      </c>
      <c r="Y493" s="68" t="s">
        <v>4676</v>
      </c>
      <c r="Z493" s="68" t="s">
        <v>4676</v>
      </c>
      <c r="AA493" s="68" t="s">
        <v>3461</v>
      </c>
      <c r="AB493" s="68" t="s">
        <v>3893</v>
      </c>
      <c r="AC493" s="68" t="s">
        <v>53</v>
      </c>
      <c r="AD493" s="68" t="s">
        <v>54</v>
      </c>
      <c r="AE493" s="68" t="s">
        <v>176</v>
      </c>
      <c r="AF493" s="72">
        <v>1</v>
      </c>
      <c r="AG493" s="68">
        <v>5</v>
      </c>
      <c r="AH493" s="68" t="s">
        <v>54</v>
      </c>
      <c r="AI493" s="68" t="s">
        <v>56</v>
      </c>
      <c r="AJ493" s="68" t="s">
        <v>54</v>
      </c>
      <c r="AK493" s="68" t="str" cm="1">
        <f t="array" ref="AK4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3" s="69" t="s">
        <v>69</v>
      </c>
      <c r="AM493" s="69">
        <v>45191</v>
      </c>
    </row>
    <row r="494" spans="1:39" x14ac:dyDescent="0.3">
      <c r="A494" s="68">
        <v>602</v>
      </c>
      <c r="B494" s="68" t="s">
        <v>3491</v>
      </c>
      <c r="C494" s="69">
        <v>43375</v>
      </c>
      <c r="D494" s="68" t="s">
        <v>72</v>
      </c>
      <c r="E494" s="71">
        <v>24052023602</v>
      </c>
      <c r="F494" s="68"/>
      <c r="G494" s="68">
        <v>4571736</v>
      </c>
      <c r="H494" s="68"/>
      <c r="I494" s="68" t="s">
        <v>8112</v>
      </c>
      <c r="J494" s="68" t="s">
        <v>4679</v>
      </c>
      <c r="K494" s="70" t="s">
        <v>551</v>
      </c>
      <c r="L494" s="68" t="s">
        <v>8113</v>
      </c>
      <c r="M494" s="68" t="s">
        <v>546</v>
      </c>
      <c r="N494" s="71">
        <v>5581999157388</v>
      </c>
      <c r="O494" s="71"/>
      <c r="P494" s="71" t="s">
        <v>65</v>
      </c>
      <c r="Q494" s="68" t="s">
        <v>66</v>
      </c>
      <c r="R494" s="68" t="str" cm="1">
        <f t="array" ref="R494">_xlfn.IFS(BaseClientes[[#This Row],[tipoDeCliente]]="ADVISOR","ADVISOR",BaseClientes[[#This Row],[tipoDeCliente]]="FAMILIA","RETENCAO",BaseClientes[[#This Row],[tipoDeCliente]]="RETENCAO","RETENCAO",BaseClientes[[#This Row],[tipoDeCliente]]="NORMAL","CONSULTORIA",BaseClientes[[#This Row],[tipoDeCliente]]="HIBRIDO","CONSULTORIA")</f>
        <v>RETENCAO</v>
      </c>
      <c r="S494" s="68" t="s">
        <v>49</v>
      </c>
      <c r="T494" s="68" t="s">
        <v>50</v>
      </c>
      <c r="U494" s="68" t="s">
        <v>553</v>
      </c>
      <c r="V494" s="71">
        <v>5581999157388</v>
      </c>
      <c r="W494" s="69">
        <v>45070</v>
      </c>
      <c r="X494" s="69">
        <v>45070</v>
      </c>
      <c r="Y494" s="68" t="s">
        <v>552</v>
      </c>
      <c r="Z494" s="68" t="s">
        <v>552</v>
      </c>
      <c r="AA494" s="68" t="s">
        <v>546</v>
      </c>
      <c r="AB494" s="68" t="s">
        <v>151</v>
      </c>
      <c r="AC494" s="68" t="s">
        <v>140</v>
      </c>
      <c r="AD494" s="68" t="s">
        <v>56</v>
      </c>
      <c r="AE494" s="68" t="s">
        <v>176</v>
      </c>
      <c r="AF494" s="72">
        <v>1</v>
      </c>
      <c r="AG494" s="68">
        <v>1</v>
      </c>
      <c r="AH494" s="68" t="s">
        <v>54</v>
      </c>
      <c r="AI494" s="68" t="s">
        <v>56</v>
      </c>
      <c r="AJ494" s="68" t="s">
        <v>54</v>
      </c>
      <c r="AK494" s="68" t="str" cm="1">
        <f t="array" ref="AK4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4" s="69" t="s">
        <v>58</v>
      </c>
      <c r="AM494" s="69"/>
    </row>
    <row r="495" spans="1:39" x14ac:dyDescent="0.3">
      <c r="A495" s="68">
        <v>609</v>
      </c>
      <c r="B495" s="68" t="s">
        <v>3102</v>
      </c>
      <c r="C495" s="69">
        <v>31604</v>
      </c>
      <c r="D495" s="68" t="s">
        <v>40</v>
      </c>
      <c r="E495" s="71">
        <v>24052023609</v>
      </c>
      <c r="F495" s="68">
        <v>2725569</v>
      </c>
      <c r="G495" s="68"/>
      <c r="H495" s="68"/>
      <c r="I495" s="68" t="s">
        <v>8114</v>
      </c>
      <c r="J495" s="68" t="s">
        <v>4666</v>
      </c>
      <c r="K495" s="70" t="s">
        <v>4667</v>
      </c>
      <c r="L495" s="68" t="s">
        <v>3624</v>
      </c>
      <c r="M495" s="68" t="s">
        <v>3102</v>
      </c>
      <c r="N495" s="71">
        <v>5511999670942</v>
      </c>
      <c r="O495" s="71" t="s">
        <v>106</v>
      </c>
      <c r="P495" s="71"/>
      <c r="Q495" s="68" t="s">
        <v>66</v>
      </c>
      <c r="R495" s="68" t="str" cm="1">
        <f t="array" ref="R495">_xlfn.IFS(BaseClientes[[#This Row],[tipoDeCliente]]="ADVISOR","ADVISOR",BaseClientes[[#This Row],[tipoDeCliente]]="FAMILIA","RETENCAO",BaseClientes[[#This Row],[tipoDeCliente]]="RETENCAO","RETENCAO",BaseClientes[[#This Row],[tipoDeCliente]]="NORMAL","CONSULTORIA",BaseClientes[[#This Row],[tipoDeCliente]]="HIBRIDO","CONSULTORIA")</f>
        <v>RETENCAO</v>
      </c>
      <c r="S495" s="68" t="s">
        <v>906</v>
      </c>
      <c r="T495" s="68" t="s">
        <v>185</v>
      </c>
      <c r="U495" s="68" t="s">
        <v>1487</v>
      </c>
      <c r="V495" s="71">
        <v>5511999670942</v>
      </c>
      <c r="W495" s="69">
        <v>45070</v>
      </c>
      <c r="X495" s="69">
        <v>45089</v>
      </c>
      <c r="Y495" s="68" t="s">
        <v>3624</v>
      </c>
      <c r="Z495" s="68" t="s">
        <v>3624</v>
      </c>
      <c r="AA495" s="68" t="s">
        <v>3102</v>
      </c>
      <c r="AB495" s="68" t="s">
        <v>4669</v>
      </c>
      <c r="AC495" s="68" t="s">
        <v>53</v>
      </c>
      <c r="AD495" s="68" t="s">
        <v>54</v>
      </c>
      <c r="AE495" s="68" t="s">
        <v>176</v>
      </c>
      <c r="AF495" s="72">
        <v>1</v>
      </c>
      <c r="AG495" s="68">
        <v>4</v>
      </c>
      <c r="AH495" s="68" t="s">
        <v>54</v>
      </c>
      <c r="AI495" s="68" t="s">
        <v>56</v>
      </c>
      <c r="AJ495" s="68" t="s">
        <v>54</v>
      </c>
      <c r="AK495" s="68" t="str" cm="1">
        <f t="array" ref="AK4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5" s="69" t="s">
        <v>58</v>
      </c>
      <c r="AM495" s="69"/>
    </row>
    <row r="496" spans="1:39" x14ac:dyDescent="0.3">
      <c r="A496" s="68">
        <v>610</v>
      </c>
      <c r="B496" s="68" t="s">
        <v>3495</v>
      </c>
      <c r="C496" s="69">
        <v>32333</v>
      </c>
      <c r="D496" s="68" t="s">
        <v>72</v>
      </c>
      <c r="E496" s="71">
        <v>24052023610</v>
      </c>
      <c r="F496" s="68">
        <v>2084616</v>
      </c>
      <c r="G496" s="68"/>
      <c r="H496" s="68"/>
      <c r="I496" s="68" t="s">
        <v>8115</v>
      </c>
      <c r="J496" s="68" t="s">
        <v>4671</v>
      </c>
      <c r="K496" s="70" t="s">
        <v>4672</v>
      </c>
      <c r="L496" s="68" t="s">
        <v>3624</v>
      </c>
      <c r="M496" s="68" t="s">
        <v>3102</v>
      </c>
      <c r="N496" s="71">
        <v>5511999670942</v>
      </c>
      <c r="O496" s="71" t="s">
        <v>106</v>
      </c>
      <c r="P496" s="71"/>
      <c r="Q496" s="68" t="s">
        <v>66</v>
      </c>
      <c r="R496" s="68" t="str" cm="1">
        <f t="array" ref="R496">_xlfn.IFS(BaseClientes[[#This Row],[tipoDeCliente]]="ADVISOR","ADVISOR",BaseClientes[[#This Row],[tipoDeCliente]]="FAMILIA","RETENCAO",BaseClientes[[#This Row],[tipoDeCliente]]="RETENCAO","RETENCAO",BaseClientes[[#This Row],[tipoDeCliente]]="NORMAL","CONSULTORIA",BaseClientes[[#This Row],[tipoDeCliente]]="HIBRIDO","CONSULTORIA")</f>
        <v>CONSULTORIA</v>
      </c>
      <c r="S496" s="68" t="s">
        <v>906</v>
      </c>
      <c r="T496" s="68" t="s">
        <v>185</v>
      </c>
      <c r="U496" s="68" t="s">
        <v>1487</v>
      </c>
      <c r="V496" s="71">
        <v>5511974746061</v>
      </c>
      <c r="W496" s="69">
        <v>45070</v>
      </c>
      <c r="X496" s="69">
        <v>45091</v>
      </c>
      <c r="Y496" s="68" t="s">
        <v>3624</v>
      </c>
      <c r="Z496" s="68" t="s">
        <v>3624</v>
      </c>
      <c r="AA496" s="68" t="s">
        <v>3102</v>
      </c>
      <c r="AB496" s="68" t="s">
        <v>4669</v>
      </c>
      <c r="AC496" s="68" t="s">
        <v>53</v>
      </c>
      <c r="AD496" s="68" t="s">
        <v>54</v>
      </c>
      <c r="AE496" s="68" t="s">
        <v>176</v>
      </c>
      <c r="AF496" s="72">
        <v>1</v>
      </c>
      <c r="AG496" s="68">
        <v>4</v>
      </c>
      <c r="AH496" s="68" t="s">
        <v>54</v>
      </c>
      <c r="AI496" s="68" t="s">
        <v>56</v>
      </c>
      <c r="AJ496" s="68" t="s">
        <v>54</v>
      </c>
      <c r="AK496" s="68" t="str" cm="1">
        <f t="array" ref="AK4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6" s="69" t="s">
        <v>58</v>
      </c>
      <c r="AM496" s="69"/>
    </row>
    <row r="497" spans="1:39" x14ac:dyDescent="0.3">
      <c r="A497" s="68">
        <v>951</v>
      </c>
      <c r="B497" s="68" t="s">
        <v>3575</v>
      </c>
      <c r="C497" s="69">
        <v>44293</v>
      </c>
      <c r="D497" s="68" t="s">
        <v>40</v>
      </c>
      <c r="E497" s="71" t="str">
        <f>_xlfn.CONCAT((TEXT(W497,"ddmmaaaa")),A497)</f>
        <v>24052023951</v>
      </c>
      <c r="F497" s="68"/>
      <c r="G497" s="68">
        <v>5350779</v>
      </c>
      <c r="H497" s="68"/>
      <c r="I497" s="68" t="s">
        <v>8116</v>
      </c>
      <c r="J497" s="68" t="s">
        <v>4685</v>
      </c>
      <c r="K497" s="70" t="s">
        <v>2155</v>
      </c>
      <c r="L497" s="68" t="s">
        <v>8117</v>
      </c>
      <c r="M497" s="68" t="s">
        <v>2153</v>
      </c>
      <c r="N497" s="71">
        <v>5581982201983</v>
      </c>
      <c r="O497" s="71"/>
      <c r="P497" s="71"/>
      <c r="Q497" s="68" t="s">
        <v>66</v>
      </c>
      <c r="R497" s="68" t="str" cm="1">
        <f t="array" ref="R497">_xlfn.IFS(BaseClientes[[#This Row],[tipoDeCliente]]="ADVISOR","ADVISOR",BaseClientes[[#This Row],[tipoDeCliente]]="FAMILIA","RETENCAO",BaseClientes[[#This Row],[tipoDeCliente]]="RETENCAO","RETENCAO",BaseClientes[[#This Row],[tipoDeCliente]]="NORMAL","CONSULTORIA",BaseClientes[[#This Row],[tipoDeCliente]]="HIBRIDO","CONSULTORIA")</f>
        <v>RETENCAO</v>
      </c>
      <c r="S497" s="68" t="s">
        <v>49</v>
      </c>
      <c r="T497" s="68" t="s">
        <v>50</v>
      </c>
      <c r="U497" s="68" t="s">
        <v>2157</v>
      </c>
      <c r="V497" s="71">
        <v>5581982201983</v>
      </c>
      <c r="W497" s="69">
        <v>45070</v>
      </c>
      <c r="X497" s="69">
        <v>45072</v>
      </c>
      <c r="Y497" s="68" t="s">
        <v>3620</v>
      </c>
      <c r="Z497" s="68" t="s">
        <v>3620</v>
      </c>
      <c r="AA497" s="68" t="s">
        <v>2153</v>
      </c>
      <c r="AB497" s="68" t="s">
        <v>3899</v>
      </c>
      <c r="AC497" s="68" t="s">
        <v>53</v>
      </c>
      <c r="AD497" s="68" t="s">
        <v>56</v>
      </c>
      <c r="AE497" s="68" t="s">
        <v>176</v>
      </c>
      <c r="AF497" s="72">
        <v>1</v>
      </c>
      <c r="AG497" s="68">
        <v>1</v>
      </c>
      <c r="AH497" s="68" t="s">
        <v>54</v>
      </c>
      <c r="AI497" s="68" t="s">
        <v>56</v>
      </c>
      <c r="AJ497" s="68" t="s">
        <v>54</v>
      </c>
      <c r="AK497" s="68" t="str" cm="1">
        <f t="array" ref="AK4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7" s="69" t="s">
        <v>58</v>
      </c>
      <c r="AM497" s="69"/>
    </row>
    <row r="498" spans="1:39" x14ac:dyDescent="0.3">
      <c r="A498" s="68">
        <v>952</v>
      </c>
      <c r="B498" s="68" t="s">
        <v>3576</v>
      </c>
      <c r="C498" s="69">
        <v>44338</v>
      </c>
      <c r="D498" s="68" t="s">
        <v>40</v>
      </c>
      <c r="E498" s="71" t="str">
        <f>_xlfn.CONCAT((TEXT(W498,"ddmmaaaa")),A498)</f>
        <v>24052023952</v>
      </c>
      <c r="F498" s="68"/>
      <c r="G498" s="68">
        <v>5346955</v>
      </c>
      <c r="H498" s="68"/>
      <c r="I498" s="68" t="s">
        <v>8118</v>
      </c>
      <c r="J498" s="68" t="s">
        <v>4688</v>
      </c>
      <c r="K498" s="70" t="s">
        <v>2155</v>
      </c>
      <c r="L498" s="68" t="s">
        <v>8119</v>
      </c>
      <c r="M498" s="68" t="s">
        <v>2153</v>
      </c>
      <c r="N498" s="71">
        <v>5581982201983</v>
      </c>
      <c r="O498" s="71"/>
      <c r="P498" s="71"/>
      <c r="Q498" s="68" t="s">
        <v>66</v>
      </c>
      <c r="R498" s="68" t="str" cm="1">
        <f t="array" ref="R498">_xlfn.IFS(BaseClientes[[#This Row],[tipoDeCliente]]="ADVISOR","ADVISOR",BaseClientes[[#This Row],[tipoDeCliente]]="FAMILIA","RETENCAO",BaseClientes[[#This Row],[tipoDeCliente]]="RETENCAO","RETENCAO",BaseClientes[[#This Row],[tipoDeCliente]]="NORMAL","CONSULTORIA",BaseClientes[[#This Row],[tipoDeCliente]]="HIBRIDO","CONSULTORIA")</f>
        <v>RETENCAO</v>
      </c>
      <c r="S498" s="68" t="s">
        <v>49</v>
      </c>
      <c r="T498" s="68" t="s">
        <v>50</v>
      </c>
      <c r="U498" s="68" t="s">
        <v>2157</v>
      </c>
      <c r="V498" s="71">
        <v>5581982201983</v>
      </c>
      <c r="W498" s="69">
        <v>45070</v>
      </c>
      <c r="X498" s="69">
        <v>45072</v>
      </c>
      <c r="Y498" s="68" t="s">
        <v>3620</v>
      </c>
      <c r="Z498" s="68" t="s">
        <v>3620</v>
      </c>
      <c r="AA498" s="68" t="s">
        <v>2153</v>
      </c>
      <c r="AB498" s="68" t="s">
        <v>3899</v>
      </c>
      <c r="AC498" s="68" t="s">
        <v>53</v>
      </c>
      <c r="AD498" s="68" t="s">
        <v>56</v>
      </c>
      <c r="AE498" s="68" t="s">
        <v>176</v>
      </c>
      <c r="AF498" s="72">
        <v>1</v>
      </c>
      <c r="AG498" s="68">
        <v>1</v>
      </c>
      <c r="AH498" s="68" t="s">
        <v>54</v>
      </c>
      <c r="AI498" s="68" t="s">
        <v>56</v>
      </c>
      <c r="AJ498" s="68" t="s">
        <v>54</v>
      </c>
      <c r="AK498" s="68" t="str" cm="1">
        <f t="array" ref="AK4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8" s="69" t="s">
        <v>58</v>
      </c>
      <c r="AM498" s="69"/>
    </row>
    <row r="499" spans="1:39" x14ac:dyDescent="0.3">
      <c r="A499" s="68">
        <v>953</v>
      </c>
      <c r="B499" s="68" t="s">
        <v>3577</v>
      </c>
      <c r="C499" s="69">
        <v>42480</v>
      </c>
      <c r="D499" s="68" t="s">
        <v>72</v>
      </c>
      <c r="E499" s="71" t="str">
        <f>_xlfn.CONCAT((TEXT(W499,"ddmmaaaa")),A499)</f>
        <v>24052023953</v>
      </c>
      <c r="F499" s="68"/>
      <c r="G499" s="68">
        <v>5350940</v>
      </c>
      <c r="H499" s="68"/>
      <c r="I499" s="68" t="s">
        <v>8120</v>
      </c>
      <c r="J499" s="68" t="s">
        <v>4691</v>
      </c>
      <c r="K499" s="70" t="s">
        <v>2155</v>
      </c>
      <c r="L499" s="68" t="s">
        <v>8121</v>
      </c>
      <c r="M499" s="68" t="s">
        <v>2153</v>
      </c>
      <c r="N499" s="71">
        <v>5581982201983</v>
      </c>
      <c r="O499" s="71"/>
      <c r="P499" s="71"/>
      <c r="Q499" s="68" t="s">
        <v>66</v>
      </c>
      <c r="R499" s="68" t="str" cm="1">
        <f t="array" ref="R499">_xlfn.IFS(BaseClientes[[#This Row],[tipoDeCliente]]="ADVISOR","ADVISOR",BaseClientes[[#This Row],[tipoDeCliente]]="FAMILIA","RETENCAO",BaseClientes[[#This Row],[tipoDeCliente]]="RETENCAO","RETENCAO",BaseClientes[[#This Row],[tipoDeCliente]]="NORMAL","CONSULTORIA",BaseClientes[[#This Row],[tipoDeCliente]]="HIBRIDO","CONSULTORIA")</f>
        <v>CONSULTORIA</v>
      </c>
      <c r="S499" s="68" t="s">
        <v>49</v>
      </c>
      <c r="T499" s="68" t="s">
        <v>50</v>
      </c>
      <c r="U499" s="68" t="s">
        <v>2157</v>
      </c>
      <c r="V499" s="71">
        <v>5581982201983</v>
      </c>
      <c r="W499" s="69">
        <v>45070</v>
      </c>
      <c r="X499" s="69">
        <v>45072</v>
      </c>
      <c r="Y499" s="68" t="s">
        <v>3620</v>
      </c>
      <c r="Z499" s="68" t="s">
        <v>3620</v>
      </c>
      <c r="AA499" s="68" t="s">
        <v>2153</v>
      </c>
      <c r="AB499" s="68" t="s">
        <v>3899</v>
      </c>
      <c r="AC499" s="68" t="s">
        <v>53</v>
      </c>
      <c r="AD499" s="68" t="s">
        <v>56</v>
      </c>
      <c r="AE499" s="68" t="s">
        <v>176</v>
      </c>
      <c r="AF499" s="72">
        <v>1</v>
      </c>
      <c r="AG499" s="68">
        <v>1</v>
      </c>
      <c r="AH499" s="68" t="s">
        <v>54</v>
      </c>
      <c r="AI499" s="68" t="s">
        <v>56</v>
      </c>
      <c r="AJ499" s="68" t="s">
        <v>54</v>
      </c>
      <c r="AK499" s="68" t="str" cm="1">
        <f t="array" ref="AK4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499" s="69" t="s">
        <v>58</v>
      </c>
      <c r="AM499" s="69"/>
    </row>
    <row r="500" spans="1:39" x14ac:dyDescent="0.3">
      <c r="A500" s="68">
        <v>613</v>
      </c>
      <c r="B500" s="68" t="s">
        <v>3496</v>
      </c>
      <c r="C500" s="69">
        <v>21318</v>
      </c>
      <c r="D500" s="68" t="s">
        <v>72</v>
      </c>
      <c r="E500" s="71">
        <v>30052023613</v>
      </c>
      <c r="F500" s="68">
        <v>2699981</v>
      </c>
      <c r="G500" s="68"/>
      <c r="H500" s="68"/>
      <c r="I500" s="68" t="s">
        <v>8122</v>
      </c>
      <c r="J500" s="68" t="s">
        <v>4694</v>
      </c>
      <c r="K500" s="105" t="s">
        <v>4695</v>
      </c>
      <c r="L500" s="68" t="s">
        <v>8123</v>
      </c>
      <c r="M500" s="68" t="s">
        <v>760</v>
      </c>
      <c r="N500" s="71">
        <v>5513996100560</v>
      </c>
      <c r="O500" s="71" t="s">
        <v>65</v>
      </c>
      <c r="P500" s="71"/>
      <c r="Q500" s="68" t="s">
        <v>66</v>
      </c>
      <c r="R500" s="68" t="str" cm="1">
        <f t="array" ref="R500">_xlfn.IFS(BaseClientes[[#This Row],[tipoDeCliente]]="ADVISOR","ADVISOR",BaseClientes[[#This Row],[tipoDeCliente]]="FAMILIA","RETENCAO",BaseClientes[[#This Row],[tipoDeCliente]]="RETENCAO","RETENCAO",BaseClientes[[#This Row],[tipoDeCliente]]="NORMAL","CONSULTORIA",BaseClientes[[#This Row],[tipoDeCliente]]="HIBRIDO","CONSULTORIA")</f>
        <v>CONSULTORIA</v>
      </c>
      <c r="S500" s="68" t="s">
        <v>767</v>
      </c>
      <c r="T500" s="68" t="s">
        <v>185</v>
      </c>
      <c r="U500" s="68" t="s">
        <v>2753</v>
      </c>
      <c r="V500" s="71">
        <v>5513996100560</v>
      </c>
      <c r="W500" s="69">
        <v>45076</v>
      </c>
      <c r="X500" s="69">
        <v>45092</v>
      </c>
      <c r="Y500" s="68" t="s">
        <v>766</v>
      </c>
      <c r="Z500" s="68" t="s">
        <v>2752</v>
      </c>
      <c r="AA500" s="68" t="s">
        <v>2748</v>
      </c>
      <c r="AB500" s="68" t="s">
        <v>3899</v>
      </c>
      <c r="AC500" s="68" t="s">
        <v>140</v>
      </c>
      <c r="AD500" s="68" t="s">
        <v>56</v>
      </c>
      <c r="AE500" s="68" t="s">
        <v>176</v>
      </c>
      <c r="AF500" s="72">
        <v>1</v>
      </c>
      <c r="AG500" s="68">
        <v>1</v>
      </c>
      <c r="AH500" s="68" t="s">
        <v>54</v>
      </c>
      <c r="AI500" s="68" t="s">
        <v>56</v>
      </c>
      <c r="AJ500" s="68" t="s">
        <v>54</v>
      </c>
      <c r="AK500" s="68" t="str" cm="1">
        <f t="array" ref="AK5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0" s="69" t="s">
        <v>58</v>
      </c>
      <c r="AM500" s="69"/>
    </row>
    <row r="501" spans="1:39" x14ac:dyDescent="0.3">
      <c r="A501" s="68">
        <v>611</v>
      </c>
      <c r="B501" s="68" t="s">
        <v>3103</v>
      </c>
      <c r="C501" s="69">
        <v>20865</v>
      </c>
      <c r="D501" s="68" t="s">
        <v>72</v>
      </c>
      <c r="E501" s="71">
        <v>6062023611</v>
      </c>
      <c r="F501" s="68">
        <v>3889519</v>
      </c>
      <c r="G501" s="68"/>
      <c r="H501" s="68"/>
      <c r="I501" s="68" t="s">
        <v>4700</v>
      </c>
      <c r="J501" s="68" t="s">
        <v>4697</v>
      </c>
      <c r="K501" s="105" t="s">
        <v>4698</v>
      </c>
      <c r="L501" s="68" t="s">
        <v>3625</v>
      </c>
      <c r="M501" s="68" t="s">
        <v>3103</v>
      </c>
      <c r="N501" s="71">
        <v>5581981272828</v>
      </c>
      <c r="O501" s="71" t="s">
        <v>106</v>
      </c>
      <c r="P501" s="71"/>
      <c r="Q501" s="68" t="s">
        <v>66</v>
      </c>
      <c r="R501" s="68" t="str" cm="1">
        <f t="array" ref="R501">_xlfn.IFS(BaseClientes[[#This Row],[tipoDeCliente]]="ADVISOR","ADVISOR",BaseClientes[[#This Row],[tipoDeCliente]]="FAMILIA","RETENCAO",BaseClientes[[#This Row],[tipoDeCliente]]="RETENCAO","RETENCAO",BaseClientes[[#This Row],[tipoDeCliente]]="NORMAL","CONSULTORIA",BaseClientes[[#This Row],[tipoDeCliente]]="HIBRIDO","CONSULTORIA")</f>
        <v>RETENCAO</v>
      </c>
      <c r="S501" s="68" t="s">
        <v>49</v>
      </c>
      <c r="T501" s="68" t="s">
        <v>50</v>
      </c>
      <c r="U501" s="68" t="s">
        <v>1171</v>
      </c>
      <c r="V501" s="71">
        <v>5581981272828</v>
      </c>
      <c r="W501" s="69">
        <v>45083</v>
      </c>
      <c r="X501" s="69">
        <v>45089</v>
      </c>
      <c r="Y501" s="68" t="s">
        <v>3625</v>
      </c>
      <c r="Z501" s="68" t="s">
        <v>3625</v>
      </c>
      <c r="AA501" s="68" t="s">
        <v>3103</v>
      </c>
      <c r="AB501" s="68" t="s">
        <v>3899</v>
      </c>
      <c r="AC501" s="68" t="s">
        <v>53</v>
      </c>
      <c r="AD501" s="68" t="s">
        <v>54</v>
      </c>
      <c r="AE501" s="68" t="s">
        <v>176</v>
      </c>
      <c r="AF501" s="72">
        <v>1</v>
      </c>
      <c r="AG501" s="68">
        <v>4</v>
      </c>
      <c r="AH501" s="68" t="s">
        <v>54</v>
      </c>
      <c r="AI501" s="68" t="s">
        <v>54</v>
      </c>
      <c r="AJ501" s="68" t="s">
        <v>54</v>
      </c>
      <c r="AK501" s="68" t="str" cm="1">
        <f t="array" ref="AK5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1" s="69" t="s">
        <v>58</v>
      </c>
      <c r="AM501" s="69"/>
    </row>
    <row r="502" spans="1:39" x14ac:dyDescent="0.3">
      <c r="A502" s="68">
        <v>600</v>
      </c>
      <c r="B502" s="68" t="s">
        <v>3490</v>
      </c>
      <c r="C502" s="69">
        <v>36483</v>
      </c>
      <c r="D502" s="68" t="s">
        <v>72</v>
      </c>
      <c r="E502" s="71">
        <v>7062023600</v>
      </c>
      <c r="F502" s="68">
        <v>9172560</v>
      </c>
      <c r="G502" s="68"/>
      <c r="H502" s="68"/>
      <c r="I502" s="68"/>
      <c r="J502" s="68" t="s">
        <v>4701</v>
      </c>
      <c r="K502" s="70" t="s">
        <v>4702</v>
      </c>
      <c r="L502" s="68" t="s">
        <v>4704</v>
      </c>
      <c r="M502" s="68" t="s">
        <v>3490</v>
      </c>
      <c r="N502" s="71">
        <v>5581981116606</v>
      </c>
      <c r="O502" s="71" t="s">
        <v>65</v>
      </c>
      <c r="P502" s="71"/>
      <c r="Q502" s="68" t="s">
        <v>4704</v>
      </c>
      <c r="R502" s="68" t="str" cm="1">
        <f t="array" ref="R502">_xlfn.IFS(BaseClientes[[#This Row],[tipoDeCliente]]="ADVISOR","ADVISOR",BaseClientes[[#This Row],[tipoDeCliente]]="FAMILIA","RETENCAO",BaseClientes[[#This Row],[tipoDeCliente]]="RETENCAO","RETENCAO",BaseClientes[[#This Row],[tipoDeCliente]]="NORMAL","CONSULTORIA",BaseClientes[[#This Row],[tipoDeCliente]]="HIBRIDO","CONSULTORIA")</f>
        <v>CONSULTORIA</v>
      </c>
      <c r="S502" s="68" t="s">
        <v>317</v>
      </c>
      <c r="T502" s="68" t="s">
        <v>50</v>
      </c>
      <c r="U502" s="68" t="s">
        <v>4705</v>
      </c>
      <c r="V502" s="71">
        <v>5581981116606</v>
      </c>
      <c r="W502" s="69">
        <v>45084</v>
      </c>
      <c r="X502" s="69">
        <v>45084</v>
      </c>
      <c r="Y502" s="68" t="s">
        <v>4704</v>
      </c>
      <c r="Z502" s="68" t="s">
        <v>4704</v>
      </c>
      <c r="AA502" s="68" t="s">
        <v>3490</v>
      </c>
      <c r="AB502" s="68" t="s">
        <v>151</v>
      </c>
      <c r="AC502" s="68" t="s">
        <v>140</v>
      </c>
      <c r="AD502" s="68" t="s">
        <v>56</v>
      </c>
      <c r="AE502" s="68" t="s">
        <v>55</v>
      </c>
      <c r="AF502" s="72">
        <v>1</v>
      </c>
      <c r="AG502" s="68"/>
      <c r="AH502" s="68" t="s">
        <v>56</v>
      </c>
      <c r="AI502" s="68" t="s">
        <v>56</v>
      </c>
      <c r="AJ502" s="68" t="s">
        <v>56</v>
      </c>
      <c r="AK502" s="68" t="str" cm="1">
        <f t="array" ref="AK5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2" s="69" t="s">
        <v>58</v>
      </c>
      <c r="AM502" s="69"/>
    </row>
    <row r="503" spans="1:39" x14ac:dyDescent="0.3">
      <c r="A503" s="68">
        <v>632</v>
      </c>
      <c r="B503" s="68" t="s">
        <v>3409</v>
      </c>
      <c r="C503" s="69">
        <v>31139</v>
      </c>
      <c r="D503" s="68" t="s">
        <v>72</v>
      </c>
      <c r="E503" s="71">
        <v>7062023632</v>
      </c>
      <c r="F503" s="68">
        <v>11532954</v>
      </c>
      <c r="G503" s="68"/>
      <c r="H503" s="68"/>
      <c r="I503" s="68"/>
      <c r="J503" s="68" t="s">
        <v>4706</v>
      </c>
      <c r="K503" s="70" t="s">
        <v>4707</v>
      </c>
      <c r="L503" s="68" t="s">
        <v>3666</v>
      </c>
      <c r="M503" s="68" t="s">
        <v>3409</v>
      </c>
      <c r="N503" s="71"/>
      <c r="O503" s="71" t="s">
        <v>65</v>
      </c>
      <c r="P503" s="71"/>
      <c r="Q503" s="68" t="s">
        <v>1073</v>
      </c>
      <c r="R503" s="68" t="str" cm="1">
        <f t="array" ref="R503">_xlfn.IFS(BaseClientes[[#This Row],[tipoDeCliente]]="ADVISOR","ADVISOR",BaseClientes[[#This Row],[tipoDeCliente]]="FAMILIA","RETENCAO",BaseClientes[[#This Row],[tipoDeCliente]]="RETENCAO","RETENCAO",BaseClientes[[#This Row],[tipoDeCliente]]="NORMAL","CONSULTORIA",BaseClientes[[#This Row],[tipoDeCliente]]="HIBRIDO","CONSULTORIA")</f>
        <v>CONSULTORIA</v>
      </c>
      <c r="S503" s="68" t="s">
        <v>49</v>
      </c>
      <c r="T503" s="68" t="s">
        <v>50</v>
      </c>
      <c r="U503" s="68" t="s">
        <v>824</v>
      </c>
      <c r="V503" s="71">
        <v>5581996572424</v>
      </c>
      <c r="W503" s="69">
        <v>45084</v>
      </c>
      <c r="X503" s="69">
        <v>45084</v>
      </c>
      <c r="Y503" s="68" t="s">
        <v>3666</v>
      </c>
      <c r="Z503" s="68" t="s">
        <v>3666</v>
      </c>
      <c r="AA503" s="68" t="s">
        <v>3409</v>
      </c>
      <c r="AB503" s="68" t="s">
        <v>3905</v>
      </c>
      <c r="AC503" s="68" t="s">
        <v>140</v>
      </c>
      <c r="AD503" s="68" t="s">
        <v>54</v>
      </c>
      <c r="AE503" s="68" t="s">
        <v>68</v>
      </c>
      <c r="AF503" s="72">
        <v>0</v>
      </c>
      <c r="AG503" s="68"/>
      <c r="AH503" s="68" t="s">
        <v>56</v>
      </c>
      <c r="AI503" s="68" t="s">
        <v>56</v>
      </c>
      <c r="AJ503" s="68" t="s">
        <v>56</v>
      </c>
      <c r="AK503" s="68" t="str" cm="1">
        <f t="array" ref="AK5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3" s="69" t="s">
        <v>58</v>
      </c>
      <c r="AM503" s="69"/>
    </row>
    <row r="504" spans="1:39" x14ac:dyDescent="0.3">
      <c r="A504" s="68">
        <v>606</v>
      </c>
      <c r="B504" s="68" t="s">
        <v>3104</v>
      </c>
      <c r="C504" s="69">
        <v>32233</v>
      </c>
      <c r="D504" s="68" t="s">
        <v>72</v>
      </c>
      <c r="E504" s="71">
        <v>14062023606</v>
      </c>
      <c r="F504" s="68">
        <v>2478778</v>
      </c>
      <c r="G504" s="68"/>
      <c r="H504" s="68"/>
      <c r="I504" s="68" t="s">
        <v>4725</v>
      </c>
      <c r="J504" s="68" t="s">
        <v>4726</v>
      </c>
      <c r="K504" s="70" t="s">
        <v>4727</v>
      </c>
      <c r="L504" s="68" t="s">
        <v>4728</v>
      </c>
      <c r="M504" s="68" t="s">
        <v>2204</v>
      </c>
      <c r="N504" s="71">
        <v>5511988027585</v>
      </c>
      <c r="O504" s="71" t="s">
        <v>106</v>
      </c>
      <c r="P504" s="71"/>
      <c r="Q504" s="68" t="s">
        <v>66</v>
      </c>
      <c r="R504" s="68" t="str" cm="1">
        <f t="array" ref="R504">_xlfn.IFS(BaseClientes[[#This Row],[tipoDeCliente]]="ADVISOR","ADVISOR",BaseClientes[[#This Row],[tipoDeCliente]]="FAMILIA","RETENCAO",BaseClientes[[#This Row],[tipoDeCliente]]="RETENCAO","RETENCAO",BaseClientes[[#This Row],[tipoDeCliente]]="NORMAL","CONSULTORIA",BaseClientes[[#This Row],[tipoDeCliente]]="HIBRIDO","CONSULTORIA")</f>
        <v>CONSULTORIA</v>
      </c>
      <c r="S504" s="68" t="s">
        <v>2799</v>
      </c>
      <c r="T504" s="68" t="s">
        <v>185</v>
      </c>
      <c r="U504" s="68" t="s">
        <v>2209</v>
      </c>
      <c r="V504" s="71">
        <v>5511963090529</v>
      </c>
      <c r="W504" s="69">
        <v>45091</v>
      </c>
      <c r="X504" s="69">
        <v>45091</v>
      </c>
      <c r="Y504" s="68" t="s">
        <v>3622</v>
      </c>
      <c r="Z504" s="68" t="s">
        <v>4728</v>
      </c>
      <c r="AA504" s="68" t="s">
        <v>3104</v>
      </c>
      <c r="AB504" s="68" t="s">
        <v>584</v>
      </c>
      <c r="AC504" s="68" t="s">
        <v>53</v>
      </c>
      <c r="AD504" s="68" t="s">
        <v>54</v>
      </c>
      <c r="AE504" s="68" t="s">
        <v>176</v>
      </c>
      <c r="AF504" s="72">
        <v>1</v>
      </c>
      <c r="AG504" s="68">
        <v>4</v>
      </c>
      <c r="AH504" s="68" t="s">
        <v>54</v>
      </c>
      <c r="AI504" s="68" t="s">
        <v>56</v>
      </c>
      <c r="AJ504" s="68" t="s">
        <v>54</v>
      </c>
      <c r="AK504" s="68" t="str" cm="1">
        <f t="array" ref="AK5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4" s="69" t="s">
        <v>58</v>
      </c>
      <c r="AM504" s="69"/>
    </row>
    <row r="505" spans="1:39" x14ac:dyDescent="0.3">
      <c r="A505" s="68">
        <v>617</v>
      </c>
      <c r="B505" s="68" t="s">
        <v>3105</v>
      </c>
      <c r="C505" s="69">
        <v>30666</v>
      </c>
      <c r="D505" s="68" t="s">
        <v>40</v>
      </c>
      <c r="E505" s="71">
        <v>14062023617</v>
      </c>
      <c r="F505" s="68">
        <v>2187338</v>
      </c>
      <c r="G505" s="68"/>
      <c r="H505" s="68"/>
      <c r="I505" s="68" t="s">
        <v>8124</v>
      </c>
      <c r="J505" s="68" t="s">
        <v>4722</v>
      </c>
      <c r="K505" s="70" t="s">
        <v>4723</v>
      </c>
      <c r="L505" s="68" t="s">
        <v>3627</v>
      </c>
      <c r="M505" s="68" t="s">
        <v>3105</v>
      </c>
      <c r="N505" s="71">
        <v>5581999279719</v>
      </c>
      <c r="O505" s="71" t="s">
        <v>65</v>
      </c>
      <c r="P505" s="71"/>
      <c r="Q505" s="68" t="s">
        <v>66</v>
      </c>
      <c r="R505" s="68" t="str" cm="1">
        <f t="array" ref="R505">_xlfn.IFS(BaseClientes[[#This Row],[tipoDeCliente]]="ADVISOR","ADVISOR",BaseClientes[[#This Row],[tipoDeCliente]]="FAMILIA","RETENCAO",BaseClientes[[#This Row],[tipoDeCliente]]="RETENCAO","RETENCAO",BaseClientes[[#This Row],[tipoDeCliente]]="NORMAL","CONSULTORIA",BaseClientes[[#This Row],[tipoDeCliente]]="HIBRIDO","CONSULTORIA")</f>
        <v>ADVISOR</v>
      </c>
      <c r="S505" s="68" t="s">
        <v>49</v>
      </c>
      <c r="T505" s="68" t="s">
        <v>50</v>
      </c>
      <c r="U505" s="68" t="s">
        <v>4724</v>
      </c>
      <c r="V505" s="71">
        <v>5581999279719</v>
      </c>
      <c r="W505" s="69">
        <v>45091</v>
      </c>
      <c r="X505" s="69">
        <v>45104</v>
      </c>
      <c r="Y505" s="68" t="s">
        <v>3627</v>
      </c>
      <c r="Z505" s="68" t="s">
        <v>8125</v>
      </c>
      <c r="AA505" s="68" t="s">
        <v>3105</v>
      </c>
      <c r="AB505" s="68" t="s">
        <v>3912</v>
      </c>
      <c r="AC505" s="68" t="s">
        <v>140</v>
      </c>
      <c r="AD505" s="68" t="s">
        <v>56</v>
      </c>
      <c r="AE505" s="68" t="s">
        <v>176</v>
      </c>
      <c r="AF505" s="72">
        <v>1</v>
      </c>
      <c r="AG505" s="68">
        <v>1</v>
      </c>
      <c r="AH505" s="68" t="s">
        <v>54</v>
      </c>
      <c r="AI505" s="68" t="s">
        <v>54</v>
      </c>
      <c r="AJ505" s="68" t="s">
        <v>54</v>
      </c>
      <c r="AK505" s="68" t="str" cm="1">
        <f t="array" ref="AK5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5" s="69" t="s">
        <v>58</v>
      </c>
      <c r="AM505" s="69"/>
    </row>
    <row r="506" spans="1:39" x14ac:dyDescent="0.3">
      <c r="A506" s="68">
        <v>618</v>
      </c>
      <c r="B506" s="68" t="s">
        <v>3150</v>
      </c>
      <c r="C506" s="69">
        <v>24079</v>
      </c>
      <c r="D506" s="68" t="s">
        <v>72</v>
      </c>
      <c r="E506" s="71">
        <v>14062023618</v>
      </c>
      <c r="F506" s="68"/>
      <c r="G506" s="68">
        <v>2357024</v>
      </c>
      <c r="H506" s="68"/>
      <c r="I506" s="68" t="s">
        <v>8126</v>
      </c>
      <c r="J506" s="68" t="s">
        <v>4715</v>
      </c>
      <c r="K506" s="70" t="s">
        <v>4716</v>
      </c>
      <c r="L506" s="68" t="s">
        <v>3627</v>
      </c>
      <c r="M506" s="68" t="s">
        <v>3105</v>
      </c>
      <c r="N506" s="71">
        <v>5581999279719</v>
      </c>
      <c r="O506" s="71" t="s">
        <v>106</v>
      </c>
      <c r="P506" s="71"/>
      <c r="Q506" s="68" t="s">
        <v>66</v>
      </c>
      <c r="R506" s="68" t="str" cm="1">
        <f t="array" ref="R506">_xlfn.IFS(BaseClientes[[#This Row],[tipoDeCliente]]="ADVISOR","ADVISOR",BaseClientes[[#This Row],[tipoDeCliente]]="FAMILIA","RETENCAO",BaseClientes[[#This Row],[tipoDeCliente]]="RETENCAO","RETENCAO",BaseClientes[[#This Row],[tipoDeCliente]]="NORMAL","CONSULTORIA",BaseClientes[[#This Row],[tipoDeCliente]]="HIBRIDO","CONSULTORIA")</f>
        <v>RETENCAO</v>
      </c>
      <c r="S506" s="68" t="s">
        <v>49</v>
      </c>
      <c r="T506" s="68" t="s">
        <v>50</v>
      </c>
      <c r="U506" s="68" t="s">
        <v>138</v>
      </c>
      <c r="V506" s="71">
        <v>5581999279719</v>
      </c>
      <c r="W506" s="69">
        <v>45091</v>
      </c>
      <c r="X506" s="69">
        <v>45104</v>
      </c>
      <c r="Y506" s="68" t="s">
        <v>3627</v>
      </c>
      <c r="Z506" s="68" t="s">
        <v>8125</v>
      </c>
      <c r="AA506" s="68" t="s">
        <v>3105</v>
      </c>
      <c r="AB506" s="68" t="s">
        <v>3912</v>
      </c>
      <c r="AC506" s="68" t="s">
        <v>140</v>
      </c>
      <c r="AD506" s="68" t="s">
        <v>56</v>
      </c>
      <c r="AE506" s="68" t="s">
        <v>176</v>
      </c>
      <c r="AF506" s="72">
        <v>1</v>
      </c>
      <c r="AG506" s="68">
        <v>1</v>
      </c>
      <c r="AH506" s="68" t="s">
        <v>54</v>
      </c>
      <c r="AI506" s="68" t="s">
        <v>54</v>
      </c>
      <c r="AJ506" s="68" t="s">
        <v>54</v>
      </c>
      <c r="AK506" s="68" t="str" cm="1">
        <f t="array" ref="AK5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6" s="69" t="s">
        <v>58</v>
      </c>
      <c r="AM506" s="69"/>
    </row>
    <row r="507" spans="1:39" hidden="1" x14ac:dyDescent="0.3">
      <c r="A507" s="68">
        <v>633</v>
      </c>
      <c r="B507" s="68" t="s">
        <v>3501</v>
      </c>
      <c r="C507" s="69">
        <v>17947</v>
      </c>
      <c r="D507" s="68" t="s">
        <v>40</v>
      </c>
      <c r="E507" s="71">
        <v>14062023633</v>
      </c>
      <c r="F507" s="68">
        <v>2372513</v>
      </c>
      <c r="G507" s="68"/>
      <c r="H507" s="68"/>
      <c r="I507" s="68"/>
      <c r="J507" s="68" t="s">
        <v>4711</v>
      </c>
      <c r="K507" s="70" t="s">
        <v>4712</v>
      </c>
      <c r="L507" s="68" t="s">
        <v>8127</v>
      </c>
      <c r="M507" s="68" t="s">
        <v>2204</v>
      </c>
      <c r="N507" s="71">
        <v>5511988027585</v>
      </c>
      <c r="O507" s="71" t="s">
        <v>65</v>
      </c>
      <c r="P507" s="71"/>
      <c r="Q507" s="68" t="s">
        <v>66</v>
      </c>
      <c r="R507" s="68" t="str" cm="1">
        <f t="array" ref="R507">_xlfn.IFS(BaseClientes[[#This Row],[tipoDeCliente]]="ADVISOR","ADVISOR",BaseClientes[[#This Row],[tipoDeCliente]]="FAMILIA","RETENCAO",BaseClientes[[#This Row],[tipoDeCliente]]="RETENCAO","RETENCAO",BaseClientes[[#This Row],[tipoDeCliente]]="NORMAL","CONSULTORIA",BaseClientes[[#This Row],[tipoDeCliente]]="HIBRIDO","CONSULTORIA")</f>
        <v>CONSULTORIA</v>
      </c>
      <c r="S507" s="68" t="s">
        <v>2799</v>
      </c>
      <c r="T507" s="68" t="s">
        <v>185</v>
      </c>
      <c r="U507" s="68" t="s">
        <v>4713</v>
      </c>
      <c r="V507" s="71">
        <v>5511991775238</v>
      </c>
      <c r="W507" s="69">
        <v>45091</v>
      </c>
      <c r="X507" s="69">
        <v>45091</v>
      </c>
      <c r="Y507" s="68" t="s">
        <v>3622</v>
      </c>
      <c r="Z507" s="68" t="s">
        <v>3622</v>
      </c>
      <c r="AA507" s="68" t="s">
        <v>2204</v>
      </c>
      <c r="AB507" s="68" t="s">
        <v>3899</v>
      </c>
      <c r="AC507" s="68" t="s">
        <v>53</v>
      </c>
      <c r="AD507" s="68" t="s">
        <v>54</v>
      </c>
      <c r="AE507" s="68" t="s">
        <v>176</v>
      </c>
      <c r="AF507" s="72">
        <v>1</v>
      </c>
      <c r="AG507" s="68">
        <v>4</v>
      </c>
      <c r="AH507" s="68" t="s">
        <v>54</v>
      </c>
      <c r="AI507" s="68" t="s">
        <v>56</v>
      </c>
      <c r="AJ507" s="68" t="s">
        <v>56</v>
      </c>
      <c r="AK507" s="68" t="str" cm="1">
        <f t="array" ref="AK5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7" s="69" t="s">
        <v>69</v>
      </c>
      <c r="AM507" s="69"/>
    </row>
    <row r="508" spans="1:39" x14ac:dyDescent="0.3">
      <c r="A508" s="68">
        <v>634</v>
      </c>
      <c r="B508" s="68" t="s">
        <v>3502</v>
      </c>
      <c r="C508" s="69">
        <v>18762</v>
      </c>
      <c r="D508" s="68" t="s">
        <v>72</v>
      </c>
      <c r="E508" s="71">
        <v>14062023634</v>
      </c>
      <c r="F508" s="68">
        <v>2816640</v>
      </c>
      <c r="G508" s="68"/>
      <c r="H508" s="68"/>
      <c r="I508" s="68" t="s">
        <v>4733</v>
      </c>
      <c r="J508" s="68" t="s">
        <v>4734</v>
      </c>
      <c r="K508" s="70" t="s">
        <v>4712</v>
      </c>
      <c r="L508" s="68" t="s">
        <v>4735</v>
      </c>
      <c r="M508" s="68" t="s">
        <v>2204</v>
      </c>
      <c r="N508" s="71">
        <v>5511988027585</v>
      </c>
      <c r="O508" s="71" t="s">
        <v>65</v>
      </c>
      <c r="P508" s="71"/>
      <c r="Q508" s="68" t="s">
        <v>66</v>
      </c>
      <c r="R508" s="68" t="str" cm="1">
        <f t="array" ref="R508">_xlfn.IFS(BaseClientes[[#This Row],[tipoDeCliente]]="ADVISOR","ADVISOR",BaseClientes[[#This Row],[tipoDeCliente]]="FAMILIA","RETENCAO",BaseClientes[[#This Row],[tipoDeCliente]]="RETENCAO","RETENCAO",BaseClientes[[#This Row],[tipoDeCliente]]="NORMAL","CONSULTORIA",BaseClientes[[#This Row],[tipoDeCliente]]="HIBRIDO","CONSULTORIA")</f>
        <v>RETENCAO</v>
      </c>
      <c r="S508" s="68" t="s">
        <v>2799</v>
      </c>
      <c r="T508" s="68" t="s">
        <v>185</v>
      </c>
      <c r="U508" s="68" t="s">
        <v>4713</v>
      </c>
      <c r="V508" s="71">
        <v>5511991775238</v>
      </c>
      <c r="W508" s="69">
        <v>45091</v>
      </c>
      <c r="X508" s="69">
        <v>45091</v>
      </c>
      <c r="Y508" s="68" t="s">
        <v>3622</v>
      </c>
      <c r="Z508" s="68" t="s">
        <v>4735</v>
      </c>
      <c r="AA508" s="68" t="s">
        <v>3502</v>
      </c>
      <c r="AB508" s="68" t="s">
        <v>3899</v>
      </c>
      <c r="AC508" s="68" t="s">
        <v>53</v>
      </c>
      <c r="AD508" s="68" t="s">
        <v>54</v>
      </c>
      <c r="AE508" s="68" t="s">
        <v>176</v>
      </c>
      <c r="AF508" s="72">
        <v>1</v>
      </c>
      <c r="AG508" s="68">
        <v>4</v>
      </c>
      <c r="AH508" s="68" t="s">
        <v>54</v>
      </c>
      <c r="AI508" s="68" t="s">
        <v>56</v>
      </c>
      <c r="AJ508" s="68" t="s">
        <v>56</v>
      </c>
      <c r="AK508" s="68" t="str" cm="1">
        <f t="array" ref="AK5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8" s="69" t="s">
        <v>58</v>
      </c>
      <c r="AM508" s="69"/>
    </row>
    <row r="509" spans="1:39" x14ac:dyDescent="0.3">
      <c r="A509" s="68">
        <v>615</v>
      </c>
      <c r="B509" s="68" t="s">
        <v>3106</v>
      </c>
      <c r="C509" s="69">
        <v>16571</v>
      </c>
      <c r="D509" s="68" t="s">
        <v>40</v>
      </c>
      <c r="E509" s="71">
        <v>15062023615</v>
      </c>
      <c r="F509" s="68">
        <v>11711159</v>
      </c>
      <c r="G509" s="68"/>
      <c r="H509" s="68"/>
      <c r="I509" s="68" t="s">
        <v>4739</v>
      </c>
      <c r="J509" s="68" t="s">
        <v>4737</v>
      </c>
      <c r="K509" s="70" t="s">
        <v>4738</v>
      </c>
      <c r="L509" s="68" t="s">
        <v>3626</v>
      </c>
      <c r="M509" s="68" t="s">
        <v>3106</v>
      </c>
      <c r="N509" s="71">
        <v>5581991399712</v>
      </c>
      <c r="O509" s="71" t="s">
        <v>106</v>
      </c>
      <c r="P509" s="71"/>
      <c r="Q509" s="68" t="s">
        <v>66</v>
      </c>
      <c r="R509" s="68" t="str" cm="1">
        <f t="array" ref="R509">_xlfn.IFS(BaseClientes[[#This Row],[tipoDeCliente]]="ADVISOR","ADVISOR",BaseClientes[[#This Row],[tipoDeCliente]]="FAMILIA","RETENCAO",BaseClientes[[#This Row],[tipoDeCliente]]="RETENCAO","RETENCAO",BaseClientes[[#This Row],[tipoDeCliente]]="NORMAL","CONSULTORIA",BaseClientes[[#This Row],[tipoDeCliente]]="HIBRIDO","CONSULTORIA")</f>
        <v>RETENCAO</v>
      </c>
      <c r="S509" s="68" t="s">
        <v>49</v>
      </c>
      <c r="T509" s="68" t="s">
        <v>50</v>
      </c>
      <c r="U509" s="68" t="s">
        <v>4740</v>
      </c>
      <c r="V509" s="71">
        <v>5581991399712</v>
      </c>
      <c r="W509" s="69">
        <v>45092</v>
      </c>
      <c r="X509" s="69">
        <v>45097</v>
      </c>
      <c r="Y509" s="68" t="s">
        <v>3626</v>
      </c>
      <c r="Z509" s="68" t="s">
        <v>3626</v>
      </c>
      <c r="AA509" s="68" t="s">
        <v>3106</v>
      </c>
      <c r="AB509" s="68" t="s">
        <v>3899</v>
      </c>
      <c r="AC509" s="68" t="s">
        <v>140</v>
      </c>
      <c r="AD509" s="68" t="s">
        <v>56</v>
      </c>
      <c r="AE509" s="68" t="s">
        <v>176</v>
      </c>
      <c r="AF509" s="72">
        <v>1</v>
      </c>
      <c r="AG509" s="68">
        <v>1</v>
      </c>
      <c r="AH509" s="68" t="s">
        <v>54</v>
      </c>
      <c r="AI509" s="68" t="s">
        <v>56</v>
      </c>
      <c r="AJ509" s="68" t="s">
        <v>54</v>
      </c>
      <c r="AK509" s="68" t="str" cm="1">
        <f t="array" ref="AK5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09" s="69" t="s">
        <v>58</v>
      </c>
      <c r="AM509" s="69"/>
    </row>
    <row r="510" spans="1:39" x14ac:dyDescent="0.3">
      <c r="A510" s="68">
        <v>635</v>
      </c>
      <c r="B510" s="68" t="s">
        <v>3107</v>
      </c>
      <c r="C510" s="69">
        <v>24894</v>
      </c>
      <c r="D510" s="68" t="s">
        <v>40</v>
      </c>
      <c r="E510" s="71">
        <v>16062023635</v>
      </c>
      <c r="F510" s="68">
        <v>3152942</v>
      </c>
      <c r="G510" s="68"/>
      <c r="H510" s="68"/>
      <c r="I510" s="68" t="s">
        <v>4744</v>
      </c>
      <c r="J510" s="68" t="s">
        <v>4742</v>
      </c>
      <c r="K510" s="70" t="s">
        <v>4743</v>
      </c>
      <c r="L510" s="68" t="s">
        <v>3632</v>
      </c>
      <c r="M510" s="68" t="s">
        <v>3107</v>
      </c>
      <c r="N510" s="71">
        <v>5511989313020</v>
      </c>
      <c r="O510" s="71" t="s">
        <v>65</v>
      </c>
      <c r="P510" s="71"/>
      <c r="Q510" s="68" t="s">
        <v>66</v>
      </c>
      <c r="R510" s="68" t="str" cm="1">
        <f t="array" ref="R510">_xlfn.IFS(BaseClientes[[#This Row],[tipoDeCliente]]="ADVISOR","ADVISOR",BaseClientes[[#This Row],[tipoDeCliente]]="FAMILIA","RETENCAO",BaseClientes[[#This Row],[tipoDeCliente]]="RETENCAO","RETENCAO",BaseClientes[[#This Row],[tipoDeCliente]]="NORMAL","CONSULTORIA",BaseClientes[[#This Row],[tipoDeCliente]]="HIBRIDO","CONSULTORIA")</f>
        <v>CONSULTORIA</v>
      </c>
      <c r="S510" s="68" t="s">
        <v>2799</v>
      </c>
      <c r="T510" s="68" t="s">
        <v>185</v>
      </c>
      <c r="U510" s="68" t="s">
        <v>4745</v>
      </c>
      <c r="V510" s="71">
        <v>5511989313020</v>
      </c>
      <c r="W510" s="69">
        <v>45093</v>
      </c>
      <c r="X510" s="69">
        <v>45119</v>
      </c>
      <c r="Y510" s="68" t="s">
        <v>3632</v>
      </c>
      <c r="Z510" s="68" t="s">
        <v>3632</v>
      </c>
      <c r="AA510" s="68" t="s">
        <v>3107</v>
      </c>
      <c r="AB510" s="68" t="s">
        <v>705</v>
      </c>
      <c r="AC510" s="68" t="s">
        <v>53</v>
      </c>
      <c r="AD510" s="68" t="s">
        <v>54</v>
      </c>
      <c r="AE510" s="68" t="s">
        <v>176</v>
      </c>
      <c r="AF510" s="72">
        <v>1</v>
      </c>
      <c r="AG510" s="68">
        <v>4</v>
      </c>
      <c r="AH510" s="68" t="s">
        <v>54</v>
      </c>
      <c r="AI510" s="68" t="s">
        <v>56</v>
      </c>
      <c r="AJ510" s="68" t="s">
        <v>54</v>
      </c>
      <c r="AK510" s="68" t="str" cm="1">
        <f t="array" ref="AK5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0" s="69" t="s">
        <v>58</v>
      </c>
      <c r="AM510" s="69"/>
    </row>
    <row r="511" spans="1:39" x14ac:dyDescent="0.3">
      <c r="A511" s="68">
        <v>623</v>
      </c>
      <c r="B511" s="68" t="s">
        <v>3497</v>
      </c>
      <c r="C511" s="69">
        <v>31498</v>
      </c>
      <c r="D511" s="68" t="s">
        <v>40</v>
      </c>
      <c r="E511" s="71">
        <v>22062023623</v>
      </c>
      <c r="F511" s="68">
        <v>2883915</v>
      </c>
      <c r="G511" s="68"/>
      <c r="H511" s="68"/>
      <c r="I511" s="68" t="s">
        <v>4749</v>
      </c>
      <c r="J511" s="68" t="s">
        <v>4747</v>
      </c>
      <c r="K511" s="70" t="s">
        <v>4748</v>
      </c>
      <c r="L511" s="68" t="s">
        <v>4751</v>
      </c>
      <c r="M511" s="68" t="s">
        <v>3108</v>
      </c>
      <c r="N511" s="71">
        <v>5581998351637</v>
      </c>
      <c r="O511" s="71" t="s">
        <v>65</v>
      </c>
      <c r="P511" s="71"/>
      <c r="Q511" s="68" t="s">
        <v>1749</v>
      </c>
      <c r="R511" s="68" t="str" cm="1">
        <f t="array" ref="R511">_xlfn.IFS(BaseClientes[[#This Row],[tipoDeCliente]]="ADVISOR","ADVISOR",BaseClientes[[#This Row],[tipoDeCliente]]="FAMILIA","RETENCAO",BaseClientes[[#This Row],[tipoDeCliente]]="RETENCAO","RETENCAO",BaseClientes[[#This Row],[tipoDeCliente]]="NORMAL","CONSULTORIA",BaseClientes[[#This Row],[tipoDeCliente]]="HIBRIDO","CONSULTORIA")</f>
        <v>CONSULTORIA</v>
      </c>
      <c r="S511" s="68" t="s">
        <v>2407</v>
      </c>
      <c r="T511" s="68" t="s">
        <v>50</v>
      </c>
      <c r="U511" s="68" t="s">
        <v>4750</v>
      </c>
      <c r="V511" s="71">
        <v>5581997442829</v>
      </c>
      <c r="W511" s="69">
        <v>45099</v>
      </c>
      <c r="X511" s="69">
        <v>45099</v>
      </c>
      <c r="Y511" s="68" t="s">
        <v>3629</v>
      </c>
      <c r="Z511" s="68" t="s">
        <v>4751</v>
      </c>
      <c r="AA511" s="68" t="s">
        <v>3497</v>
      </c>
      <c r="AB511" s="68" t="s">
        <v>3894</v>
      </c>
      <c r="AC511" s="68" t="s">
        <v>2015</v>
      </c>
      <c r="AD511" s="68" t="s">
        <v>54</v>
      </c>
      <c r="AE511" s="68" t="s">
        <v>176</v>
      </c>
      <c r="AF511" s="72">
        <v>1</v>
      </c>
      <c r="AG511" s="68">
        <v>8</v>
      </c>
      <c r="AH511" s="68" t="s">
        <v>54</v>
      </c>
      <c r="AI511" s="68" t="s">
        <v>56</v>
      </c>
      <c r="AJ511" s="68" t="s">
        <v>54</v>
      </c>
      <c r="AK511" s="68" t="str" cm="1">
        <f t="array" ref="AK5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1" s="69" t="s">
        <v>58</v>
      </c>
      <c r="AM511" s="69"/>
    </row>
    <row r="512" spans="1:39" x14ac:dyDescent="0.3">
      <c r="A512" s="68">
        <v>624</v>
      </c>
      <c r="B512" s="68" t="s">
        <v>3108</v>
      </c>
      <c r="C512" s="69">
        <v>31408</v>
      </c>
      <c r="D512" s="68" t="s">
        <v>72</v>
      </c>
      <c r="E512" s="71">
        <v>22062023624</v>
      </c>
      <c r="F512" s="68">
        <v>4127456</v>
      </c>
      <c r="G512" s="68"/>
      <c r="H512" s="68"/>
      <c r="I512" s="68" t="s">
        <v>4752</v>
      </c>
      <c r="J512" s="68" t="s">
        <v>4753</v>
      </c>
      <c r="K512" s="70" t="s">
        <v>4754</v>
      </c>
      <c r="L512" s="68" t="s">
        <v>3629</v>
      </c>
      <c r="M512" s="68" t="s">
        <v>3108</v>
      </c>
      <c r="N512" s="71">
        <v>5581998351637</v>
      </c>
      <c r="O512" s="71" t="s">
        <v>65</v>
      </c>
      <c r="P512" s="71"/>
      <c r="Q512" s="68" t="s">
        <v>1749</v>
      </c>
      <c r="R512" s="68" t="str" cm="1">
        <f t="array" ref="R512">_xlfn.IFS(BaseClientes[[#This Row],[tipoDeCliente]]="ADVISOR","ADVISOR",BaseClientes[[#This Row],[tipoDeCliente]]="FAMILIA","RETENCAO",BaseClientes[[#This Row],[tipoDeCliente]]="RETENCAO","RETENCAO",BaseClientes[[#This Row],[tipoDeCliente]]="NORMAL","CONSULTORIA",BaseClientes[[#This Row],[tipoDeCliente]]="HIBRIDO","CONSULTORIA")</f>
        <v>CONSULTORIA</v>
      </c>
      <c r="S512" s="68" t="s">
        <v>2407</v>
      </c>
      <c r="T512" s="68" t="s">
        <v>50</v>
      </c>
      <c r="U512" s="68" t="s">
        <v>4750</v>
      </c>
      <c r="V512" s="71">
        <v>5581998351637</v>
      </c>
      <c r="W512" s="69">
        <v>45099</v>
      </c>
      <c r="X512" s="69">
        <v>45099</v>
      </c>
      <c r="Y512" s="68" t="s">
        <v>3629</v>
      </c>
      <c r="Z512" s="68" t="s">
        <v>3629</v>
      </c>
      <c r="AA512" s="68" t="s">
        <v>3108</v>
      </c>
      <c r="AB512" s="68" t="s">
        <v>3893</v>
      </c>
      <c r="AC512" s="68" t="s">
        <v>2015</v>
      </c>
      <c r="AD512" s="68" t="s">
        <v>54</v>
      </c>
      <c r="AE512" s="68" t="s">
        <v>176</v>
      </c>
      <c r="AF512" s="72">
        <v>1</v>
      </c>
      <c r="AG512" s="68">
        <v>8</v>
      </c>
      <c r="AH512" s="68" t="s">
        <v>54</v>
      </c>
      <c r="AI512" s="68" t="s">
        <v>56</v>
      </c>
      <c r="AJ512" s="68" t="s">
        <v>54</v>
      </c>
      <c r="AK512" s="68" t="str" cm="1">
        <f t="array" ref="AK5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2" s="69" t="s">
        <v>58</v>
      </c>
      <c r="AM512" s="69"/>
    </row>
    <row r="513" spans="1:39" x14ac:dyDescent="0.3">
      <c r="A513" s="68">
        <v>631</v>
      </c>
      <c r="B513" s="68" t="s">
        <v>3500</v>
      </c>
      <c r="C513" s="69">
        <v>25350</v>
      </c>
      <c r="D513" s="68" t="s">
        <v>72</v>
      </c>
      <c r="E513" s="71">
        <v>29062023631</v>
      </c>
      <c r="F513" s="68">
        <v>2635741</v>
      </c>
      <c r="G513" s="68"/>
      <c r="H513" s="68"/>
      <c r="I513" s="68" t="s">
        <v>8128</v>
      </c>
      <c r="J513" s="68" t="s">
        <v>4755</v>
      </c>
      <c r="K513" s="70" t="s">
        <v>4756</v>
      </c>
      <c r="L513" s="68" t="s">
        <v>4757</v>
      </c>
      <c r="M513" s="68" t="s">
        <v>2541</v>
      </c>
      <c r="N513" s="71">
        <v>5581998787788</v>
      </c>
      <c r="O513" s="71" t="s">
        <v>65</v>
      </c>
      <c r="P513" s="71"/>
      <c r="Q513" s="68" t="s">
        <v>66</v>
      </c>
      <c r="R513" s="68" t="str" cm="1">
        <f t="array" ref="R513">_xlfn.IFS(BaseClientes[[#This Row],[tipoDeCliente]]="ADVISOR","ADVISOR",BaseClientes[[#This Row],[tipoDeCliente]]="FAMILIA","RETENCAO",BaseClientes[[#This Row],[tipoDeCliente]]="RETENCAO","RETENCAO",BaseClientes[[#This Row],[tipoDeCliente]]="NORMAL","CONSULTORIA",BaseClientes[[#This Row],[tipoDeCliente]]="HIBRIDO","CONSULTORIA")</f>
        <v>CONSULTORIA</v>
      </c>
      <c r="S513" s="68" t="s">
        <v>2407</v>
      </c>
      <c r="T513" s="68" t="s">
        <v>50</v>
      </c>
      <c r="U513" s="68" t="s">
        <v>2547</v>
      </c>
      <c r="V513" s="71">
        <v>5581998787788</v>
      </c>
      <c r="W513" s="69">
        <v>45106</v>
      </c>
      <c r="X513" s="69">
        <v>45106</v>
      </c>
      <c r="Y513" s="68" t="s">
        <v>2546</v>
      </c>
      <c r="Z513" s="68" t="s">
        <v>2546</v>
      </c>
      <c r="AA513" s="68" t="s">
        <v>2541</v>
      </c>
      <c r="AB513" s="68" t="s">
        <v>3894</v>
      </c>
      <c r="AC513" s="68" t="s">
        <v>2015</v>
      </c>
      <c r="AD513" s="68" t="s">
        <v>54</v>
      </c>
      <c r="AE513" s="68" t="s">
        <v>176</v>
      </c>
      <c r="AF513" s="72">
        <v>1</v>
      </c>
      <c r="AG513" s="68">
        <v>2</v>
      </c>
      <c r="AH513" s="68" t="s">
        <v>54</v>
      </c>
      <c r="AI513" s="68" t="s">
        <v>56</v>
      </c>
      <c r="AJ513" s="68" t="s">
        <v>54</v>
      </c>
      <c r="AK513" s="68" t="str" cm="1">
        <f t="array" ref="AK5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3" s="69" t="s">
        <v>58</v>
      </c>
      <c r="AM513" s="69"/>
    </row>
    <row r="514" spans="1:39" hidden="1" x14ac:dyDescent="0.3">
      <c r="A514" s="68">
        <v>636</v>
      </c>
      <c r="B514" s="68" t="s">
        <v>3109</v>
      </c>
      <c r="C514" s="69">
        <v>33598</v>
      </c>
      <c r="D514" s="68" t="s">
        <v>40</v>
      </c>
      <c r="E514" s="71">
        <v>29062023636</v>
      </c>
      <c r="F514" s="68">
        <v>11795173</v>
      </c>
      <c r="G514" s="68"/>
      <c r="H514" s="68"/>
      <c r="I514" s="68" t="s">
        <v>8129</v>
      </c>
      <c r="J514" s="68" t="s">
        <v>4758</v>
      </c>
      <c r="K514" s="70" t="s">
        <v>4759</v>
      </c>
      <c r="L514" s="68" t="s">
        <v>4760</v>
      </c>
      <c r="M514" s="68" t="s">
        <v>3109</v>
      </c>
      <c r="N514" s="71">
        <v>559184010122</v>
      </c>
      <c r="O514" s="71" t="s">
        <v>65</v>
      </c>
      <c r="P514" s="71"/>
      <c r="Q514" s="68" t="s">
        <v>1749</v>
      </c>
      <c r="R514" s="68" t="str" cm="1">
        <f t="array" ref="R514">_xlfn.IFS(BaseClientes[[#This Row],[tipoDeCliente]]="ADVISOR","ADVISOR",BaseClientes[[#This Row],[tipoDeCliente]]="FAMILIA","RETENCAO",BaseClientes[[#This Row],[tipoDeCliente]]="RETENCAO","RETENCAO",BaseClientes[[#This Row],[tipoDeCliente]]="NORMAL","CONSULTORIA",BaseClientes[[#This Row],[tipoDeCliente]]="HIBRIDO","CONSULTORIA")</f>
        <v>CONSULTORIA</v>
      </c>
      <c r="S514" s="68" t="s">
        <v>4761</v>
      </c>
      <c r="T514" s="68" t="s">
        <v>296</v>
      </c>
      <c r="U514" s="68" t="s">
        <v>4762</v>
      </c>
      <c r="V514" s="71">
        <v>559184010122</v>
      </c>
      <c r="W514" s="69">
        <v>45106</v>
      </c>
      <c r="X514" s="69">
        <v>45106</v>
      </c>
      <c r="Y514" s="68" t="s">
        <v>4760</v>
      </c>
      <c r="Z514" s="68" t="s">
        <v>4760</v>
      </c>
      <c r="AA514" s="68" t="s">
        <v>3109</v>
      </c>
      <c r="AB514" s="68" t="s">
        <v>4763</v>
      </c>
      <c r="AC514" s="68" t="s">
        <v>53</v>
      </c>
      <c r="AD514" s="68" t="s">
        <v>54</v>
      </c>
      <c r="AE514" s="68" t="s">
        <v>176</v>
      </c>
      <c r="AF514" s="72">
        <v>1</v>
      </c>
      <c r="AG514" s="68">
        <v>7</v>
      </c>
      <c r="AH514" s="68" t="s">
        <v>54</v>
      </c>
      <c r="AI514" s="68" t="s">
        <v>56</v>
      </c>
      <c r="AJ514" s="68" t="s">
        <v>54</v>
      </c>
      <c r="AK514" s="68" t="str" cm="1">
        <f t="array" ref="AK5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4" s="69" t="s">
        <v>69</v>
      </c>
      <c r="AM514" s="69">
        <v>45278</v>
      </c>
    </row>
    <row r="515" spans="1:39" x14ac:dyDescent="0.3">
      <c r="A515" s="68">
        <v>668</v>
      </c>
      <c r="B515" s="68" t="s">
        <v>3516</v>
      </c>
      <c r="C515" s="69">
        <v>32181</v>
      </c>
      <c r="D515" s="68" t="s">
        <v>40</v>
      </c>
      <c r="E515" s="71">
        <v>3072023668</v>
      </c>
      <c r="F515" s="68">
        <v>9921449</v>
      </c>
      <c r="G515" s="68"/>
      <c r="H515" s="68"/>
      <c r="I515" s="68" t="s">
        <v>4767</v>
      </c>
      <c r="J515" s="68" t="s">
        <v>4765</v>
      </c>
      <c r="K515" s="105" t="s">
        <v>4766</v>
      </c>
      <c r="L515" s="68" t="s">
        <v>3646</v>
      </c>
      <c r="M515" s="68" t="s">
        <v>3516</v>
      </c>
      <c r="N515" s="71">
        <v>5581991032546</v>
      </c>
      <c r="O515" s="71" t="s">
        <v>65</v>
      </c>
      <c r="P515" s="71"/>
      <c r="Q515" s="68" t="s">
        <v>66</v>
      </c>
      <c r="R515" s="68" t="str" cm="1">
        <f t="array" ref="R515">_xlfn.IFS(BaseClientes[[#This Row],[tipoDeCliente]]="ADVISOR","ADVISOR",BaseClientes[[#This Row],[tipoDeCliente]]="FAMILIA","RETENCAO",BaseClientes[[#This Row],[tipoDeCliente]]="RETENCAO","RETENCAO",BaseClientes[[#This Row],[tipoDeCliente]]="NORMAL","CONSULTORIA",BaseClientes[[#This Row],[tipoDeCliente]]="HIBRIDO","CONSULTORIA")</f>
        <v>CONSULTORIA</v>
      </c>
      <c r="S515" s="68" t="s">
        <v>49</v>
      </c>
      <c r="T515" s="68" t="s">
        <v>50</v>
      </c>
      <c r="U515" s="68" t="s">
        <v>4768</v>
      </c>
      <c r="V515" s="71">
        <v>5581991032546</v>
      </c>
      <c r="W515" s="69">
        <v>45110</v>
      </c>
      <c r="X515" s="69">
        <v>45146</v>
      </c>
      <c r="Y515" s="68" t="s">
        <v>3646</v>
      </c>
      <c r="Z515" s="68" t="s">
        <v>3646</v>
      </c>
      <c r="AA515" s="68" t="s">
        <v>3516</v>
      </c>
      <c r="AB515" s="68" t="s">
        <v>3894</v>
      </c>
      <c r="AC515" s="68" t="s">
        <v>140</v>
      </c>
      <c r="AD515" s="68" t="s">
        <v>54</v>
      </c>
      <c r="AE515" s="68" t="s">
        <v>176</v>
      </c>
      <c r="AF515" s="72">
        <v>1</v>
      </c>
      <c r="AG515" s="68">
        <v>9</v>
      </c>
      <c r="AH515" s="68" t="s">
        <v>54</v>
      </c>
      <c r="AI515" s="68" t="s">
        <v>56</v>
      </c>
      <c r="AJ515" s="68" t="s">
        <v>54</v>
      </c>
      <c r="AK515" s="68" t="str" cm="1">
        <f t="array" ref="AK5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5" s="69" t="s">
        <v>58</v>
      </c>
      <c r="AM515" s="69"/>
    </row>
    <row r="516" spans="1:39" x14ac:dyDescent="0.3">
      <c r="A516" s="68">
        <v>630</v>
      </c>
      <c r="B516" s="68" t="s">
        <v>3499</v>
      </c>
      <c r="C516" s="69">
        <v>20786</v>
      </c>
      <c r="D516" s="68" t="s">
        <v>40</v>
      </c>
      <c r="E516" s="71">
        <v>4072023630</v>
      </c>
      <c r="F516" s="68"/>
      <c r="G516" s="68">
        <v>853345</v>
      </c>
      <c r="H516" s="68"/>
      <c r="I516" s="68" t="s">
        <v>4772</v>
      </c>
      <c r="J516" s="68" t="s">
        <v>4770</v>
      </c>
      <c r="K516" s="105" t="s">
        <v>4771</v>
      </c>
      <c r="L516" s="68" t="s">
        <v>3631</v>
      </c>
      <c r="M516" s="68" t="s">
        <v>3499</v>
      </c>
      <c r="N516" s="71">
        <v>5581999735777</v>
      </c>
      <c r="O516" s="71"/>
      <c r="P516" s="71" t="s">
        <v>65</v>
      </c>
      <c r="Q516" s="68" t="s">
        <v>66</v>
      </c>
      <c r="R516" s="68" t="str" cm="1">
        <f t="array" ref="R516">_xlfn.IFS(BaseClientes[[#This Row],[tipoDeCliente]]="ADVISOR","ADVISOR",BaseClientes[[#This Row],[tipoDeCliente]]="FAMILIA","RETENCAO",BaseClientes[[#This Row],[tipoDeCliente]]="RETENCAO","RETENCAO",BaseClientes[[#This Row],[tipoDeCliente]]="NORMAL","CONSULTORIA",BaseClientes[[#This Row],[tipoDeCliente]]="HIBRIDO","CONSULTORIA")</f>
        <v>CONSULTORIA</v>
      </c>
      <c r="S516" s="68" t="s">
        <v>49</v>
      </c>
      <c r="T516" s="68" t="s">
        <v>50</v>
      </c>
      <c r="U516" s="68" t="s">
        <v>2689</v>
      </c>
      <c r="V516" s="71">
        <v>5581999735777</v>
      </c>
      <c r="W516" s="69">
        <v>45111</v>
      </c>
      <c r="X516" s="69">
        <v>45111</v>
      </c>
      <c r="Y516" s="68" t="s">
        <v>3631</v>
      </c>
      <c r="Z516" s="68" t="s">
        <v>3631</v>
      </c>
      <c r="AA516" s="68" t="s">
        <v>3499</v>
      </c>
      <c r="AB516" s="68" t="s">
        <v>3894</v>
      </c>
      <c r="AC516" s="68" t="s">
        <v>53</v>
      </c>
      <c r="AD516" s="68" t="s">
        <v>54</v>
      </c>
      <c r="AE516" s="68" t="s">
        <v>176</v>
      </c>
      <c r="AF516" s="72">
        <v>1</v>
      </c>
      <c r="AG516" s="68">
        <v>4</v>
      </c>
      <c r="AH516" s="68" t="s">
        <v>54</v>
      </c>
      <c r="AI516" s="68" t="s">
        <v>56</v>
      </c>
      <c r="AJ516" s="68" t="s">
        <v>54</v>
      </c>
      <c r="AK516" s="68" t="str" cm="1">
        <f t="array" ref="AK5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6" s="69" t="s">
        <v>58</v>
      </c>
      <c r="AM516" s="69"/>
    </row>
    <row r="517" spans="1:39" hidden="1" x14ac:dyDescent="0.3">
      <c r="A517" s="68">
        <v>625</v>
      </c>
      <c r="B517" s="68" t="s">
        <v>3122</v>
      </c>
      <c r="C517" s="69">
        <v>32395</v>
      </c>
      <c r="D517" s="68" t="s">
        <v>40</v>
      </c>
      <c r="E517" s="71">
        <v>5072023625</v>
      </c>
      <c r="F517" s="68">
        <v>594722</v>
      </c>
      <c r="G517" s="68">
        <v>2367662</v>
      </c>
      <c r="H517" s="68"/>
      <c r="I517" s="68"/>
      <c r="J517" s="68" t="s">
        <v>4773</v>
      </c>
      <c r="K517" s="70" t="s">
        <v>4774</v>
      </c>
      <c r="L517" s="68" t="s">
        <v>3642</v>
      </c>
      <c r="M517" s="68" t="s">
        <v>3122</v>
      </c>
      <c r="N517" s="71">
        <v>5586999837867</v>
      </c>
      <c r="O517" s="71" t="s">
        <v>65</v>
      </c>
      <c r="P517" s="71" t="s">
        <v>65</v>
      </c>
      <c r="Q517" s="68" t="s">
        <v>66</v>
      </c>
      <c r="R517" s="68" t="str" cm="1">
        <f t="array" ref="R517">_xlfn.IFS(BaseClientes[[#This Row],[tipoDeCliente]]="ADVISOR","ADVISOR",BaseClientes[[#This Row],[tipoDeCliente]]="FAMILIA","RETENCAO",BaseClientes[[#This Row],[tipoDeCliente]]="RETENCAO","RETENCAO",BaseClientes[[#This Row],[tipoDeCliente]]="NORMAL","CONSULTORIA",BaseClientes[[#This Row],[tipoDeCliente]]="HIBRIDO","CONSULTORIA")</f>
        <v>CONSULTORIA</v>
      </c>
      <c r="S517" s="68" t="s">
        <v>49</v>
      </c>
      <c r="T517" s="68" t="s">
        <v>50</v>
      </c>
      <c r="U517" s="68" t="s">
        <v>4775</v>
      </c>
      <c r="V517" s="71">
        <v>5586999837867</v>
      </c>
      <c r="W517" s="69">
        <v>45112</v>
      </c>
      <c r="X517" s="69">
        <v>45112</v>
      </c>
      <c r="Y517" s="68" t="s">
        <v>3642</v>
      </c>
      <c r="Z517" s="68" t="s">
        <v>3642</v>
      </c>
      <c r="AA517" s="68" t="s">
        <v>3122</v>
      </c>
      <c r="AB517" s="68" t="s">
        <v>3893</v>
      </c>
      <c r="AC517" s="68" t="s">
        <v>140</v>
      </c>
      <c r="AD517" s="68" t="s">
        <v>54</v>
      </c>
      <c r="AE517" s="68" t="s">
        <v>2104</v>
      </c>
      <c r="AF517" s="72">
        <v>1</v>
      </c>
      <c r="AG517" s="68"/>
      <c r="AH517" s="68" t="s">
        <v>56</v>
      </c>
      <c r="AI517" s="68" t="s">
        <v>56</v>
      </c>
      <c r="AJ517" s="68" t="s">
        <v>56</v>
      </c>
      <c r="AK517" s="68" t="str" cm="1">
        <f t="array" ref="AK5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7" s="69" t="s">
        <v>69</v>
      </c>
      <c r="AM517" s="69">
        <v>45153</v>
      </c>
    </row>
    <row r="518" spans="1:39" hidden="1" x14ac:dyDescent="0.3">
      <c r="A518" s="68">
        <v>628</v>
      </c>
      <c r="B518" s="68" t="s">
        <v>3113</v>
      </c>
      <c r="C518" s="69">
        <v>30427</v>
      </c>
      <c r="D518" s="68" t="s">
        <v>40</v>
      </c>
      <c r="E518" s="71">
        <v>5072023628</v>
      </c>
      <c r="F518" s="68">
        <v>548345</v>
      </c>
      <c r="G518" s="68"/>
      <c r="H518" s="68"/>
      <c r="I518" s="68"/>
      <c r="J518" s="68" t="s">
        <v>4776</v>
      </c>
      <c r="K518" s="70" t="s">
        <v>4777</v>
      </c>
      <c r="L518" s="68" t="s">
        <v>3807</v>
      </c>
      <c r="M518" s="68" t="s">
        <v>3113</v>
      </c>
      <c r="N518" s="71">
        <v>5577981012722</v>
      </c>
      <c r="O518" s="71" t="s">
        <v>106</v>
      </c>
      <c r="P518" s="71"/>
      <c r="Q518" s="68" t="s">
        <v>66</v>
      </c>
      <c r="R518" s="68" t="str" cm="1">
        <f t="array" ref="R518">_xlfn.IFS(BaseClientes[[#This Row],[tipoDeCliente]]="ADVISOR","ADVISOR",BaseClientes[[#This Row],[tipoDeCliente]]="FAMILIA","RETENCAO",BaseClientes[[#This Row],[tipoDeCliente]]="RETENCAO","RETENCAO",BaseClientes[[#This Row],[tipoDeCliente]]="NORMAL","CONSULTORIA",BaseClientes[[#This Row],[tipoDeCliente]]="HIBRIDO","CONSULTORIA")</f>
        <v>CONSULTORIA</v>
      </c>
      <c r="S518" s="68" t="s">
        <v>4778</v>
      </c>
      <c r="T518" s="68" t="s">
        <v>296</v>
      </c>
      <c r="U518" s="68" t="s">
        <v>4779</v>
      </c>
      <c r="V518" s="71">
        <v>5577981012722</v>
      </c>
      <c r="W518" s="69">
        <v>45112</v>
      </c>
      <c r="X518" s="69">
        <v>45117</v>
      </c>
      <c r="Y518" s="68" t="s">
        <v>3807</v>
      </c>
      <c r="Z518" s="68" t="s">
        <v>3807</v>
      </c>
      <c r="AA518" s="68" t="s">
        <v>3113</v>
      </c>
      <c r="AB518" s="68" t="s">
        <v>4780</v>
      </c>
      <c r="AC518" s="68" t="s">
        <v>53</v>
      </c>
      <c r="AD518" s="68" t="s">
        <v>54</v>
      </c>
      <c r="AE518" s="68" t="s">
        <v>176</v>
      </c>
      <c r="AF518" s="72">
        <v>1</v>
      </c>
      <c r="AG518" s="68">
        <v>1</v>
      </c>
      <c r="AH518" s="68" t="s">
        <v>54</v>
      </c>
      <c r="AI518" s="68" t="s">
        <v>54</v>
      </c>
      <c r="AJ518" s="68" t="s">
        <v>54</v>
      </c>
      <c r="AK518" s="68" t="str" cm="1">
        <f t="array" ref="AK5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8" s="69" t="s">
        <v>69</v>
      </c>
      <c r="AM518" s="69"/>
    </row>
    <row r="519" spans="1:39" hidden="1" x14ac:dyDescent="0.3">
      <c r="A519" s="68">
        <v>629</v>
      </c>
      <c r="B519" s="68" t="s">
        <v>3498</v>
      </c>
      <c r="C519" s="69">
        <v>31072</v>
      </c>
      <c r="D519" s="68" t="s">
        <v>72</v>
      </c>
      <c r="E519" s="71">
        <v>5072023629</v>
      </c>
      <c r="F519" s="68">
        <v>2648571</v>
      </c>
      <c r="G519" s="68"/>
      <c r="H519" s="68"/>
      <c r="I519" s="68"/>
      <c r="J519" s="68" t="s">
        <v>4781</v>
      </c>
      <c r="K519" s="70" t="s">
        <v>4782</v>
      </c>
      <c r="L519" s="68" t="s">
        <v>3807</v>
      </c>
      <c r="M519" s="68" t="s">
        <v>3113</v>
      </c>
      <c r="N519" s="71">
        <v>5577981012722</v>
      </c>
      <c r="O519" s="71" t="s">
        <v>65</v>
      </c>
      <c r="P519" s="71"/>
      <c r="Q519" s="68" t="s">
        <v>66</v>
      </c>
      <c r="R519" s="68" t="str" cm="1">
        <f t="array" ref="R519">_xlfn.IFS(BaseClientes[[#This Row],[tipoDeCliente]]="ADVISOR","ADVISOR",BaseClientes[[#This Row],[tipoDeCliente]]="FAMILIA","RETENCAO",BaseClientes[[#This Row],[tipoDeCliente]]="RETENCAO","RETENCAO",BaseClientes[[#This Row],[tipoDeCliente]]="NORMAL","CONSULTORIA",BaseClientes[[#This Row],[tipoDeCliente]]="HIBRIDO","CONSULTORIA")</f>
        <v>CONSULTORIA</v>
      </c>
      <c r="S519" s="68" t="s">
        <v>4778</v>
      </c>
      <c r="T519" s="68" t="s">
        <v>296</v>
      </c>
      <c r="U519" s="68" t="s">
        <v>4779</v>
      </c>
      <c r="V519" s="71">
        <v>5577981012722</v>
      </c>
      <c r="W519" s="69">
        <v>45112</v>
      </c>
      <c r="X519" s="69">
        <v>45117</v>
      </c>
      <c r="Y519" s="68" t="s">
        <v>3807</v>
      </c>
      <c r="Z519" s="68" t="s">
        <v>3807</v>
      </c>
      <c r="AA519" s="68" t="s">
        <v>3113</v>
      </c>
      <c r="AB519" s="68" t="s">
        <v>3893</v>
      </c>
      <c r="AC519" s="68" t="s">
        <v>53</v>
      </c>
      <c r="AD519" s="68" t="s">
        <v>54</v>
      </c>
      <c r="AE519" s="68" t="s">
        <v>176</v>
      </c>
      <c r="AF519" s="72">
        <v>1</v>
      </c>
      <c r="AG519" s="68">
        <v>1</v>
      </c>
      <c r="AH519" s="68" t="s">
        <v>54</v>
      </c>
      <c r="AI519" s="68" t="s">
        <v>54</v>
      </c>
      <c r="AJ519" s="68" t="s">
        <v>54</v>
      </c>
      <c r="AK519" s="68" t="str" cm="1">
        <f t="array" ref="AK5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19" s="69" t="s">
        <v>69</v>
      </c>
      <c r="AM519" s="69"/>
    </row>
    <row r="520" spans="1:39" x14ac:dyDescent="0.3">
      <c r="A520" s="68">
        <v>647</v>
      </c>
      <c r="B520" s="68" t="s">
        <v>3114</v>
      </c>
      <c r="C520" s="69">
        <v>32461</v>
      </c>
      <c r="D520" s="68" t="s">
        <v>40</v>
      </c>
      <c r="E520" s="71">
        <v>10072023647</v>
      </c>
      <c r="F520" s="68">
        <v>4013741</v>
      </c>
      <c r="G520" s="68"/>
      <c r="H520" s="68"/>
      <c r="I520" s="68" t="s">
        <v>4786</v>
      </c>
      <c r="J520" s="68" t="s">
        <v>4784</v>
      </c>
      <c r="K520" s="70" t="s">
        <v>4785</v>
      </c>
      <c r="L520" s="68" t="s">
        <v>3637</v>
      </c>
      <c r="M520" s="68" t="s">
        <v>3114</v>
      </c>
      <c r="N520" s="71">
        <v>5581992037427</v>
      </c>
      <c r="O520" s="71" t="s">
        <v>106</v>
      </c>
      <c r="P520" s="71"/>
      <c r="Q520" s="68" t="s">
        <v>66</v>
      </c>
      <c r="R520" s="68" t="str" cm="1">
        <f t="array" ref="R520">_xlfn.IFS(BaseClientes[[#This Row],[tipoDeCliente]]="ADVISOR","ADVISOR",BaseClientes[[#This Row],[tipoDeCliente]]="FAMILIA","RETENCAO",BaseClientes[[#This Row],[tipoDeCliente]]="RETENCAO","RETENCAO",BaseClientes[[#This Row],[tipoDeCliente]]="NORMAL","CONSULTORIA",BaseClientes[[#This Row],[tipoDeCliente]]="HIBRIDO","CONSULTORIA")</f>
        <v>CONSULTORIA</v>
      </c>
      <c r="S520" s="68" t="s">
        <v>49</v>
      </c>
      <c r="T520" s="68" t="s">
        <v>50</v>
      </c>
      <c r="U520" s="68" t="s">
        <v>4787</v>
      </c>
      <c r="V520" s="71">
        <v>5581992037427</v>
      </c>
      <c r="W520" s="69">
        <v>45117</v>
      </c>
      <c r="X520" s="69">
        <v>45140</v>
      </c>
      <c r="Y520" s="68" t="s">
        <v>3637</v>
      </c>
      <c r="Z520" s="68" t="s">
        <v>3637</v>
      </c>
      <c r="AA520" s="68" t="s">
        <v>3114</v>
      </c>
      <c r="AB520" s="68" t="s">
        <v>3894</v>
      </c>
      <c r="AC520" s="68" t="s">
        <v>140</v>
      </c>
      <c r="AD520" s="68" t="s">
        <v>54</v>
      </c>
      <c r="AE520" s="68" t="s">
        <v>176</v>
      </c>
      <c r="AF520" s="72">
        <v>1</v>
      </c>
      <c r="AG520" s="68">
        <v>4</v>
      </c>
      <c r="AH520" s="68" t="s">
        <v>54</v>
      </c>
      <c r="AI520" s="68" t="s">
        <v>56</v>
      </c>
      <c r="AJ520" s="68" t="s">
        <v>54</v>
      </c>
      <c r="AK520" s="68" t="str" cm="1">
        <f t="array" ref="AK5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0" s="69" t="s">
        <v>58</v>
      </c>
      <c r="AM520" s="69"/>
    </row>
    <row r="521" spans="1:39" x14ac:dyDescent="0.3">
      <c r="A521" s="68">
        <v>641</v>
      </c>
      <c r="B521" s="68" t="s">
        <v>3505</v>
      </c>
      <c r="C521" s="69">
        <v>32696</v>
      </c>
      <c r="D521" s="68" t="s">
        <v>40</v>
      </c>
      <c r="E521" s="71">
        <v>17072023641</v>
      </c>
      <c r="F521" s="68"/>
      <c r="G521" s="68"/>
      <c r="H521" s="68" t="s">
        <v>4788</v>
      </c>
      <c r="I521" s="68"/>
      <c r="J521" s="68" t="s">
        <v>4789</v>
      </c>
      <c r="K521" s="70" t="s">
        <v>4790</v>
      </c>
      <c r="L521" s="68" t="s">
        <v>4791</v>
      </c>
      <c r="M521" s="68" t="s">
        <v>3506</v>
      </c>
      <c r="N521" s="71">
        <v>5583988777700</v>
      </c>
      <c r="O521" s="71"/>
      <c r="P521" s="71"/>
      <c r="Q521" s="68" t="s">
        <v>66</v>
      </c>
      <c r="R521" s="68" t="str" cm="1">
        <f t="array" ref="R521">_xlfn.IFS(BaseClientes[[#This Row],[tipoDeCliente]]="ADVISOR","ADVISOR",BaseClientes[[#This Row],[tipoDeCliente]]="FAMILIA","RETENCAO",BaseClientes[[#This Row],[tipoDeCliente]]="RETENCAO","RETENCAO",BaseClientes[[#This Row],[tipoDeCliente]]="NORMAL","CONSULTORIA",BaseClientes[[#This Row],[tipoDeCliente]]="HIBRIDO","CONSULTORIA")</f>
        <v>CONSULTORIA</v>
      </c>
      <c r="S521" s="68" t="s">
        <v>49</v>
      </c>
      <c r="T521" s="68" t="s">
        <v>50</v>
      </c>
      <c r="U521" s="68" t="s">
        <v>4792</v>
      </c>
      <c r="V521" s="71">
        <v>5581988722902</v>
      </c>
      <c r="W521" s="69">
        <v>45124</v>
      </c>
      <c r="X521" s="69">
        <v>45124</v>
      </c>
      <c r="Y521" s="68" t="s">
        <v>3619</v>
      </c>
      <c r="Z521" s="68" t="s">
        <v>3619</v>
      </c>
      <c r="AA521" s="68" t="s">
        <v>3100</v>
      </c>
      <c r="AB521" s="68" t="s">
        <v>3894</v>
      </c>
      <c r="AC521" s="68" t="s">
        <v>53</v>
      </c>
      <c r="AD521" s="68" t="s">
        <v>54</v>
      </c>
      <c r="AE521" s="68" t="s">
        <v>176</v>
      </c>
      <c r="AF521" s="72">
        <v>1</v>
      </c>
      <c r="AG521" s="68">
        <v>4</v>
      </c>
      <c r="AH521" s="68" t="s">
        <v>54</v>
      </c>
      <c r="AI521" s="68" t="s">
        <v>56</v>
      </c>
      <c r="AJ521" s="68" t="s">
        <v>54</v>
      </c>
      <c r="AK521" s="68" t="str" cm="1">
        <f t="array" ref="AK5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1" s="69" t="s">
        <v>58</v>
      </c>
      <c r="AM521" s="69"/>
    </row>
    <row r="522" spans="1:39" x14ac:dyDescent="0.3">
      <c r="A522" s="68">
        <v>642</v>
      </c>
      <c r="B522" s="68" t="s">
        <v>3506</v>
      </c>
      <c r="C522" s="69">
        <v>31194</v>
      </c>
      <c r="D522" s="68" t="s">
        <v>72</v>
      </c>
      <c r="E522" s="71">
        <v>17072023642</v>
      </c>
      <c r="F522" s="68"/>
      <c r="G522" s="68">
        <v>4892123</v>
      </c>
      <c r="H522" s="68"/>
      <c r="I522" s="68" t="s">
        <v>8130</v>
      </c>
      <c r="J522" s="68" t="s">
        <v>4794</v>
      </c>
      <c r="K522" s="70" t="s">
        <v>4795</v>
      </c>
      <c r="L522" s="68" t="s">
        <v>4796</v>
      </c>
      <c r="M522" s="68" t="s">
        <v>3100</v>
      </c>
      <c r="N522" s="71">
        <v>5581999080421</v>
      </c>
      <c r="O522" s="71"/>
      <c r="P522" s="71" t="s">
        <v>65</v>
      </c>
      <c r="Q522" s="68" t="s">
        <v>66</v>
      </c>
      <c r="R522" s="68" t="str" cm="1">
        <f t="array" ref="R522">_xlfn.IFS(BaseClientes[[#This Row],[tipoDeCliente]]="ADVISOR","ADVISOR",BaseClientes[[#This Row],[tipoDeCliente]]="FAMILIA","RETENCAO",BaseClientes[[#This Row],[tipoDeCliente]]="RETENCAO","RETENCAO",BaseClientes[[#This Row],[tipoDeCliente]]="NORMAL","CONSULTORIA",BaseClientes[[#This Row],[tipoDeCliente]]="HIBRIDO","CONSULTORIA")</f>
        <v>RETENCAO</v>
      </c>
      <c r="S522" s="68" t="s">
        <v>49</v>
      </c>
      <c r="T522" s="68" t="s">
        <v>50</v>
      </c>
      <c r="U522" s="68" t="s">
        <v>4792</v>
      </c>
      <c r="V522" s="71">
        <v>5583988777700</v>
      </c>
      <c r="W522" s="69">
        <v>45124</v>
      </c>
      <c r="X522" s="69">
        <v>45124</v>
      </c>
      <c r="Y522" s="68" t="s">
        <v>3619</v>
      </c>
      <c r="Z522" s="68" t="s">
        <v>3619</v>
      </c>
      <c r="AA522" s="68" t="s">
        <v>3100</v>
      </c>
      <c r="AB522" s="68" t="s">
        <v>3905</v>
      </c>
      <c r="AC522" s="68" t="s">
        <v>53</v>
      </c>
      <c r="AD522" s="68" t="s">
        <v>54</v>
      </c>
      <c r="AE522" s="68" t="s">
        <v>176</v>
      </c>
      <c r="AF522" s="72">
        <v>1</v>
      </c>
      <c r="AG522" s="68">
        <v>4</v>
      </c>
      <c r="AH522" s="68" t="s">
        <v>54</v>
      </c>
      <c r="AI522" s="68" t="s">
        <v>56</v>
      </c>
      <c r="AJ522" s="68" t="s">
        <v>54</v>
      </c>
      <c r="AK522" s="68" t="str" cm="1">
        <f t="array" ref="AK5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2" s="69" t="s">
        <v>58</v>
      </c>
      <c r="AM522" s="69"/>
    </row>
    <row r="523" spans="1:39" x14ac:dyDescent="0.3">
      <c r="A523" s="68">
        <v>646</v>
      </c>
      <c r="B523" s="68" t="s">
        <v>3507</v>
      </c>
      <c r="C523" s="69">
        <v>39068</v>
      </c>
      <c r="D523" s="68" t="s">
        <v>40</v>
      </c>
      <c r="E523" s="71">
        <v>18072023646</v>
      </c>
      <c r="F523" s="68"/>
      <c r="G523" s="68">
        <v>4876923</v>
      </c>
      <c r="H523" s="68"/>
      <c r="I523" s="68" t="s">
        <v>4797</v>
      </c>
      <c r="J523" s="68" t="s">
        <v>4798</v>
      </c>
      <c r="K523" s="105" t="s">
        <v>4799</v>
      </c>
      <c r="L523" s="68" t="s">
        <v>4800</v>
      </c>
      <c r="M523" s="68" t="s">
        <v>1003</v>
      </c>
      <c r="N523" s="71">
        <v>5581992548012</v>
      </c>
      <c r="O523" s="71"/>
      <c r="P523" s="71" t="s">
        <v>65</v>
      </c>
      <c r="Q523" s="68" t="s">
        <v>66</v>
      </c>
      <c r="R523" s="68" t="str" cm="1">
        <f t="array" ref="R523">_xlfn.IFS(BaseClientes[[#This Row],[tipoDeCliente]]="ADVISOR","ADVISOR",BaseClientes[[#This Row],[tipoDeCliente]]="FAMILIA","RETENCAO",BaseClientes[[#This Row],[tipoDeCliente]]="RETENCAO","RETENCAO",BaseClientes[[#This Row],[tipoDeCliente]]="NORMAL","CONSULTORIA",BaseClientes[[#This Row],[tipoDeCliente]]="HIBRIDO","CONSULTORIA")</f>
        <v>RETENCAO</v>
      </c>
      <c r="S523" s="68" t="s">
        <v>1009</v>
      </c>
      <c r="T523" s="68" t="s">
        <v>50</v>
      </c>
      <c r="U523" s="68" t="s">
        <v>1010</v>
      </c>
      <c r="V523" s="71">
        <v>558182566060</v>
      </c>
      <c r="W523" s="69">
        <v>45125</v>
      </c>
      <c r="X523" s="69">
        <v>45125</v>
      </c>
      <c r="Y523" s="68" t="s">
        <v>1008</v>
      </c>
      <c r="Z523" s="68" t="s">
        <v>1008</v>
      </c>
      <c r="AA523" s="68" t="s">
        <v>1003</v>
      </c>
      <c r="AB523" s="68" t="s">
        <v>151</v>
      </c>
      <c r="AC523" s="68" t="s">
        <v>140</v>
      </c>
      <c r="AD523" s="68" t="s">
        <v>54</v>
      </c>
      <c r="AE523" s="68" t="s">
        <v>176</v>
      </c>
      <c r="AF523" s="72">
        <v>1</v>
      </c>
      <c r="AG523" s="68">
        <v>1</v>
      </c>
      <c r="AH523" s="68" t="s">
        <v>54</v>
      </c>
      <c r="AI523" s="68" t="s">
        <v>56</v>
      </c>
      <c r="AJ523" s="68" t="s">
        <v>54</v>
      </c>
      <c r="AK523" s="68" t="str" cm="1">
        <f t="array" ref="AK5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3" s="69" t="s">
        <v>58</v>
      </c>
      <c r="AM523" s="69"/>
    </row>
    <row r="524" spans="1:39" x14ac:dyDescent="0.3">
      <c r="A524" s="68">
        <v>639</v>
      </c>
      <c r="B524" s="68" t="s">
        <v>3504</v>
      </c>
      <c r="C524" s="69">
        <v>22475</v>
      </c>
      <c r="D524" s="68" t="s">
        <v>72</v>
      </c>
      <c r="E524" s="71">
        <v>20072023639</v>
      </c>
      <c r="F524" s="68">
        <v>4336297</v>
      </c>
      <c r="G524" s="68"/>
      <c r="H524" s="68"/>
      <c r="I524" s="68" t="s">
        <v>4801</v>
      </c>
      <c r="J524" s="68" t="s">
        <v>4802</v>
      </c>
      <c r="K524" s="70" t="s">
        <v>2601</v>
      </c>
      <c r="L524" s="68" t="s">
        <v>4803</v>
      </c>
      <c r="M524" s="68" t="s">
        <v>2597</v>
      </c>
      <c r="N524" s="71">
        <v>5581999268330</v>
      </c>
      <c r="O524" s="71" t="s">
        <v>65</v>
      </c>
      <c r="P524" s="71"/>
      <c r="Q524" s="68" t="s">
        <v>1749</v>
      </c>
      <c r="R524" s="68" t="str" cm="1">
        <f t="array" ref="R524">_xlfn.IFS(BaseClientes[[#This Row],[tipoDeCliente]]="ADVISOR","ADVISOR",BaseClientes[[#This Row],[tipoDeCliente]]="FAMILIA","RETENCAO",BaseClientes[[#This Row],[tipoDeCliente]]="RETENCAO","RETENCAO",BaseClientes[[#This Row],[tipoDeCliente]]="NORMAL","CONSULTORIA",BaseClientes[[#This Row],[tipoDeCliente]]="HIBRIDO","CONSULTORIA")</f>
        <v>CONSULTORIA</v>
      </c>
      <c r="S524" s="68" t="s">
        <v>49</v>
      </c>
      <c r="T524" s="68" t="s">
        <v>50</v>
      </c>
      <c r="U524" s="68" t="s">
        <v>265</v>
      </c>
      <c r="V524" s="71">
        <v>5581999268330</v>
      </c>
      <c r="W524" s="69">
        <v>45127</v>
      </c>
      <c r="X524" s="69">
        <v>45127</v>
      </c>
      <c r="Y524" s="68" t="s">
        <v>2602</v>
      </c>
      <c r="Z524" s="68" t="s">
        <v>2602</v>
      </c>
      <c r="AA524" s="68" t="s">
        <v>2597</v>
      </c>
      <c r="AB524" s="68" t="s">
        <v>3899</v>
      </c>
      <c r="AC524" s="68"/>
      <c r="AD524" s="68"/>
      <c r="AE524" s="68" t="s">
        <v>176</v>
      </c>
      <c r="AF524" s="72">
        <v>1</v>
      </c>
      <c r="AG524" s="68">
        <v>2</v>
      </c>
      <c r="AH524" s="68" t="s">
        <v>54</v>
      </c>
      <c r="AI524" s="68" t="s">
        <v>54</v>
      </c>
      <c r="AJ524" s="68" t="s">
        <v>54</v>
      </c>
      <c r="AK524" s="68" t="str" cm="1">
        <f t="array" ref="AK5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4" s="69" t="s">
        <v>58</v>
      </c>
      <c r="AM524" s="69"/>
    </row>
    <row r="525" spans="1:39" x14ac:dyDescent="0.3">
      <c r="A525" s="68">
        <v>640</v>
      </c>
      <c r="B525" s="68" t="s">
        <v>3115</v>
      </c>
      <c r="C525" s="69">
        <v>33784</v>
      </c>
      <c r="D525" s="68" t="s">
        <v>40</v>
      </c>
      <c r="E525" s="71">
        <v>21072023640</v>
      </c>
      <c r="F525" s="68">
        <v>2958262</v>
      </c>
      <c r="G525" s="68"/>
      <c r="H525" s="68" t="s">
        <v>4804</v>
      </c>
      <c r="I525" s="68" t="s">
        <v>4808</v>
      </c>
      <c r="J525" s="68" t="s">
        <v>4806</v>
      </c>
      <c r="K525" s="70" t="s">
        <v>4807</v>
      </c>
      <c r="L525" s="68" t="s">
        <v>3634</v>
      </c>
      <c r="M525" s="68" t="s">
        <v>3115</v>
      </c>
      <c r="N525" s="71">
        <v>5585987681851</v>
      </c>
      <c r="O525" s="71" t="s">
        <v>65</v>
      </c>
      <c r="P525" s="71"/>
      <c r="Q525" s="68" t="s">
        <v>66</v>
      </c>
      <c r="R525" s="68" t="str" cm="1">
        <f t="array" ref="R525">_xlfn.IFS(BaseClientes[[#This Row],[tipoDeCliente]]="ADVISOR","ADVISOR",BaseClientes[[#This Row],[tipoDeCliente]]="FAMILIA","RETENCAO",BaseClientes[[#This Row],[tipoDeCliente]]="RETENCAO","RETENCAO",BaseClientes[[#This Row],[tipoDeCliente]]="NORMAL","CONSULTORIA",BaseClientes[[#This Row],[tipoDeCliente]]="HIBRIDO","CONSULTORIA")</f>
        <v>CONSULTORIA</v>
      </c>
      <c r="S525" s="68" t="s">
        <v>4809</v>
      </c>
      <c r="T525" s="68" t="s">
        <v>407</v>
      </c>
      <c r="U525" s="68" t="s">
        <v>4810</v>
      </c>
      <c r="V525" s="71">
        <v>5585987681851</v>
      </c>
      <c r="W525" s="69">
        <v>45128</v>
      </c>
      <c r="X525" s="69">
        <v>45128</v>
      </c>
      <c r="Y525" s="68" t="s">
        <v>3634</v>
      </c>
      <c r="Z525" s="68" t="s">
        <v>3634</v>
      </c>
      <c r="AA525" s="68" t="s">
        <v>3115</v>
      </c>
      <c r="AB525" s="68" t="s">
        <v>3905</v>
      </c>
      <c r="AC525" s="68" t="s">
        <v>53</v>
      </c>
      <c r="AD525" s="68" t="s">
        <v>54</v>
      </c>
      <c r="AE525" s="68" t="s">
        <v>176</v>
      </c>
      <c r="AF525" s="72">
        <v>1</v>
      </c>
      <c r="AG525" s="68">
        <v>9</v>
      </c>
      <c r="AH525" s="68" t="s">
        <v>54</v>
      </c>
      <c r="AI525" s="68" t="s">
        <v>56</v>
      </c>
      <c r="AJ525" s="68" t="s">
        <v>54</v>
      </c>
      <c r="AK525" s="68" t="str" cm="1">
        <f t="array" ref="AK5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5" s="69" t="s">
        <v>58</v>
      </c>
      <c r="AM525" s="69"/>
    </row>
    <row r="526" spans="1:39" hidden="1" x14ac:dyDescent="0.3">
      <c r="A526" s="68">
        <v>648</v>
      </c>
      <c r="B526" s="68" t="s">
        <v>3116</v>
      </c>
      <c r="C526" s="69">
        <v>30440</v>
      </c>
      <c r="D526" s="68" t="s">
        <v>40</v>
      </c>
      <c r="E526" s="71">
        <v>25072023648</v>
      </c>
      <c r="F526" s="68">
        <v>4075798</v>
      </c>
      <c r="G526" s="68"/>
      <c r="H526" s="68"/>
      <c r="I526" s="68" t="s">
        <v>5165</v>
      </c>
      <c r="J526" s="68" t="s">
        <v>4813</v>
      </c>
      <c r="K526" s="70" t="s">
        <v>4814</v>
      </c>
      <c r="L526" s="68" t="s">
        <v>3680</v>
      </c>
      <c r="M526" s="68" t="s">
        <v>3116</v>
      </c>
      <c r="N526" s="71">
        <v>5581981878881</v>
      </c>
      <c r="O526" s="71" t="s">
        <v>65</v>
      </c>
      <c r="P526" s="71"/>
      <c r="Q526" s="68" t="s">
        <v>66</v>
      </c>
      <c r="R526" s="68" t="str" cm="1">
        <f t="array" ref="R526">_xlfn.IFS(BaseClientes[[#This Row],[tipoDeCliente]]="ADVISOR","ADVISOR",BaseClientes[[#This Row],[tipoDeCliente]]="FAMILIA","RETENCAO",BaseClientes[[#This Row],[tipoDeCliente]]="RETENCAO","RETENCAO",BaseClientes[[#This Row],[tipoDeCliente]]="NORMAL","CONSULTORIA",BaseClientes[[#This Row],[tipoDeCliente]]="HIBRIDO","CONSULTORIA")</f>
        <v>CONSULTORIA</v>
      </c>
      <c r="S526" s="68" t="s">
        <v>1009</v>
      </c>
      <c r="T526" s="68" t="s">
        <v>50</v>
      </c>
      <c r="U526" s="68" t="s">
        <v>4815</v>
      </c>
      <c r="V526" s="71">
        <v>5581981764504</v>
      </c>
      <c r="W526" s="69">
        <v>45132</v>
      </c>
      <c r="X526" s="69">
        <v>45125</v>
      </c>
      <c r="Y526" s="68" t="s">
        <v>3680</v>
      </c>
      <c r="Z526" s="68" t="s">
        <v>3680</v>
      </c>
      <c r="AA526" s="68" t="s">
        <v>3116</v>
      </c>
      <c r="AB526" s="68" t="s">
        <v>3893</v>
      </c>
      <c r="AC526" s="68" t="s">
        <v>53</v>
      </c>
      <c r="AD526" s="68" t="s">
        <v>54</v>
      </c>
      <c r="AE526" s="68" t="s">
        <v>176</v>
      </c>
      <c r="AF526" s="72">
        <v>1</v>
      </c>
      <c r="AG526" s="68">
        <v>3</v>
      </c>
      <c r="AH526" s="68" t="s">
        <v>54</v>
      </c>
      <c r="AI526" s="68" t="s">
        <v>54</v>
      </c>
      <c r="AJ526" s="68" t="s">
        <v>54</v>
      </c>
      <c r="AK526" s="68" t="str" cm="1">
        <f t="array" ref="AK5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6" s="69" t="s">
        <v>69</v>
      </c>
      <c r="AM526" s="69">
        <v>45190</v>
      </c>
    </row>
    <row r="527" spans="1:39" hidden="1" x14ac:dyDescent="0.3">
      <c r="A527" s="68">
        <v>649</v>
      </c>
      <c r="B527" s="68" t="s">
        <v>3508</v>
      </c>
      <c r="C527" s="69">
        <v>30467</v>
      </c>
      <c r="D527" s="68" t="s">
        <v>72</v>
      </c>
      <c r="E527" s="71">
        <v>25072023649</v>
      </c>
      <c r="F527" s="68">
        <v>11801472</v>
      </c>
      <c r="G527" s="68"/>
      <c r="H527" s="68"/>
      <c r="I527" s="68" t="s">
        <v>5166</v>
      </c>
      <c r="J527" s="68" t="s">
        <v>4816</v>
      </c>
      <c r="K527" s="70" t="s">
        <v>4817</v>
      </c>
      <c r="L527" s="68" t="s">
        <v>4818</v>
      </c>
      <c r="M527" s="68" t="s">
        <v>3116</v>
      </c>
      <c r="N527" s="71">
        <v>5581981878881</v>
      </c>
      <c r="O527" s="71" t="s">
        <v>65</v>
      </c>
      <c r="P527" s="71"/>
      <c r="Q527" s="68" t="s">
        <v>66</v>
      </c>
      <c r="R527" s="68" t="str" cm="1">
        <f t="array" ref="R527">_xlfn.IFS(BaseClientes[[#This Row],[tipoDeCliente]]="ADVISOR","ADVISOR",BaseClientes[[#This Row],[tipoDeCliente]]="FAMILIA","RETENCAO",BaseClientes[[#This Row],[tipoDeCliente]]="RETENCAO","RETENCAO",BaseClientes[[#This Row],[tipoDeCliente]]="NORMAL","CONSULTORIA",BaseClientes[[#This Row],[tipoDeCliente]]="HIBRIDO","CONSULTORIA")</f>
        <v>CONSULTORIA</v>
      </c>
      <c r="S527" s="68" t="s">
        <v>1009</v>
      </c>
      <c r="T527" s="68" t="s">
        <v>50</v>
      </c>
      <c r="U527" s="68" t="s">
        <v>4815</v>
      </c>
      <c r="V527" s="71">
        <v>5581981764504</v>
      </c>
      <c r="W527" s="69">
        <v>45132</v>
      </c>
      <c r="X527" s="69">
        <v>45125</v>
      </c>
      <c r="Y527" s="68" t="s">
        <v>3680</v>
      </c>
      <c r="Z527" s="68" t="s">
        <v>3680</v>
      </c>
      <c r="AA527" s="68" t="s">
        <v>3116</v>
      </c>
      <c r="AB527" s="68" t="s">
        <v>3893</v>
      </c>
      <c r="AC527" s="68" t="s">
        <v>53</v>
      </c>
      <c r="AD527" s="68" t="s">
        <v>54</v>
      </c>
      <c r="AE527" s="68" t="s">
        <v>176</v>
      </c>
      <c r="AF527" s="72">
        <v>1</v>
      </c>
      <c r="AG527" s="68">
        <v>3</v>
      </c>
      <c r="AH527" s="68" t="s">
        <v>54</v>
      </c>
      <c r="AI527" s="68" t="s">
        <v>54</v>
      </c>
      <c r="AJ527" s="68" t="s">
        <v>54</v>
      </c>
      <c r="AK527" s="68" t="str" cm="1">
        <f t="array" ref="AK5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7" s="69" t="s">
        <v>69</v>
      </c>
      <c r="AM527" s="69">
        <v>45190</v>
      </c>
    </row>
    <row r="528" spans="1:39" x14ac:dyDescent="0.3">
      <c r="A528" s="68">
        <v>650</v>
      </c>
      <c r="B528" s="68" t="s">
        <v>3509</v>
      </c>
      <c r="C528" s="69">
        <v>29898</v>
      </c>
      <c r="D528" s="68" t="s">
        <v>40</v>
      </c>
      <c r="E528" s="71">
        <v>31072023650</v>
      </c>
      <c r="F528" s="68">
        <v>8737594</v>
      </c>
      <c r="G528" s="68"/>
      <c r="H528" s="68"/>
      <c r="I528" s="68" t="s">
        <v>4822</v>
      </c>
      <c r="J528" s="68" t="s">
        <v>4820</v>
      </c>
      <c r="K528" s="70" t="s">
        <v>4821</v>
      </c>
      <c r="L528" s="68" t="s">
        <v>3638</v>
      </c>
      <c r="M528" s="68" t="s">
        <v>3509</v>
      </c>
      <c r="N528" s="71">
        <v>5581999569954</v>
      </c>
      <c r="O528" s="71" t="s">
        <v>65</v>
      </c>
      <c r="P528" s="71"/>
      <c r="Q528" s="68" t="s">
        <v>66</v>
      </c>
      <c r="R528" s="68" t="str" cm="1">
        <f t="array" ref="R528">_xlfn.IFS(BaseClientes[[#This Row],[tipoDeCliente]]="ADVISOR","ADVISOR",BaseClientes[[#This Row],[tipoDeCliente]]="FAMILIA","RETENCAO",BaseClientes[[#This Row],[tipoDeCliente]]="RETENCAO","RETENCAO",BaseClientes[[#This Row],[tipoDeCliente]]="NORMAL","CONSULTORIA",BaseClientes[[#This Row],[tipoDeCliente]]="HIBRIDO","CONSULTORIA")</f>
        <v>CONSULTORIA</v>
      </c>
      <c r="S528" s="68" t="s">
        <v>4067</v>
      </c>
      <c r="T528" s="68" t="s">
        <v>50</v>
      </c>
      <c r="U528" s="68" t="s">
        <v>4823</v>
      </c>
      <c r="V528" s="71">
        <v>5581999569954</v>
      </c>
      <c r="W528" s="69">
        <v>45138</v>
      </c>
      <c r="X528" s="69">
        <v>45138</v>
      </c>
      <c r="Y528" s="68" t="s">
        <v>3638</v>
      </c>
      <c r="Z528" s="68" t="s">
        <v>3638</v>
      </c>
      <c r="AA528" s="68" t="s">
        <v>3509</v>
      </c>
      <c r="AB528" s="68" t="s">
        <v>584</v>
      </c>
      <c r="AC528" s="68" t="s">
        <v>53</v>
      </c>
      <c r="AD528" s="68" t="s">
        <v>54</v>
      </c>
      <c r="AE528" s="68" t="s">
        <v>176</v>
      </c>
      <c r="AF528" s="72">
        <v>1</v>
      </c>
      <c r="AG528" s="68">
        <v>7</v>
      </c>
      <c r="AH528" s="68" t="s">
        <v>54</v>
      </c>
      <c r="AI528" s="68" t="s">
        <v>56</v>
      </c>
      <c r="AJ528" s="68" t="s">
        <v>54</v>
      </c>
      <c r="AK528" s="68" t="str" cm="1">
        <f t="array" ref="AK5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8" s="69" t="s">
        <v>58</v>
      </c>
      <c r="AM528" s="69"/>
    </row>
    <row r="529" spans="1:39" x14ac:dyDescent="0.3">
      <c r="A529" s="68">
        <v>645</v>
      </c>
      <c r="B529" s="68" t="s">
        <v>2217</v>
      </c>
      <c r="C529" s="69">
        <v>30523</v>
      </c>
      <c r="D529" s="68" t="s">
        <v>40</v>
      </c>
      <c r="E529" s="71">
        <v>1082023645</v>
      </c>
      <c r="F529" s="68">
        <v>382625</v>
      </c>
      <c r="G529" s="68"/>
      <c r="H529" s="68"/>
      <c r="I529" s="68" t="s">
        <v>8131</v>
      </c>
      <c r="J529" s="68" t="s">
        <v>4827</v>
      </c>
      <c r="K529" s="70" t="s">
        <v>2214</v>
      </c>
      <c r="L529" s="68" t="s">
        <v>3636</v>
      </c>
      <c r="M529" s="68" t="s">
        <v>2211</v>
      </c>
      <c r="N529" s="71">
        <v>5511941282844</v>
      </c>
      <c r="O529" s="71" t="s">
        <v>65</v>
      </c>
      <c r="P529" s="71"/>
      <c r="Q529" s="68" t="s">
        <v>1749</v>
      </c>
      <c r="R529" s="68" t="str" cm="1">
        <f t="array" ref="R529">_xlfn.IFS(BaseClientes[[#This Row],[tipoDeCliente]]="ADVISOR","ADVISOR",BaseClientes[[#This Row],[tipoDeCliente]]="FAMILIA","RETENCAO",BaseClientes[[#This Row],[tipoDeCliente]]="RETENCAO","RETENCAO",BaseClientes[[#This Row],[tipoDeCliente]]="NORMAL","CONSULTORIA",BaseClientes[[#This Row],[tipoDeCliente]]="HIBRIDO","CONSULTORIA")</f>
        <v>CONSULTORIA</v>
      </c>
      <c r="S529" s="68" t="s">
        <v>2799</v>
      </c>
      <c r="T529" s="68" t="s">
        <v>185</v>
      </c>
      <c r="U529" s="68" t="s">
        <v>2216</v>
      </c>
      <c r="V529" s="71">
        <v>5511941282844</v>
      </c>
      <c r="W529" s="69">
        <v>45139</v>
      </c>
      <c r="X529" s="69">
        <v>45139</v>
      </c>
      <c r="Y529" s="68" t="s">
        <v>3636</v>
      </c>
      <c r="Z529" s="68" t="s">
        <v>3636</v>
      </c>
      <c r="AA529" s="68" t="s">
        <v>2217</v>
      </c>
      <c r="AB529" s="68" t="s">
        <v>3905</v>
      </c>
      <c r="AC529" s="68" t="s">
        <v>53</v>
      </c>
      <c r="AD529" s="68" t="s">
        <v>54</v>
      </c>
      <c r="AE529" s="68" t="s">
        <v>176</v>
      </c>
      <c r="AF529" s="72">
        <v>1</v>
      </c>
      <c r="AG529" s="68" t="s">
        <v>3061</v>
      </c>
      <c r="AH529" s="68" t="s">
        <v>54</v>
      </c>
      <c r="AI529" s="68" t="s">
        <v>56</v>
      </c>
      <c r="AJ529" s="68" t="s">
        <v>54</v>
      </c>
      <c r="AK529" s="68" t="str" cm="1">
        <f t="array" ref="AK5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29" s="69" t="s">
        <v>58</v>
      </c>
      <c r="AM529" s="69"/>
    </row>
    <row r="530" spans="1:39" x14ac:dyDescent="0.3">
      <c r="A530" s="68">
        <v>659</v>
      </c>
      <c r="B530" s="68" t="s">
        <v>3511</v>
      </c>
      <c r="C530" s="69">
        <v>16660</v>
      </c>
      <c r="D530" s="68" t="s">
        <v>40</v>
      </c>
      <c r="E530" s="71">
        <v>1082023659</v>
      </c>
      <c r="F530" s="68"/>
      <c r="G530" s="68">
        <v>4891620</v>
      </c>
      <c r="H530" s="68"/>
      <c r="I530" s="68" t="s">
        <v>8132</v>
      </c>
      <c r="J530" s="68" t="s">
        <v>4833</v>
      </c>
      <c r="K530" s="70" t="s">
        <v>1428</v>
      </c>
      <c r="L530" s="68" t="s">
        <v>3643</v>
      </c>
      <c r="M530" s="68" t="s">
        <v>3119</v>
      </c>
      <c r="N530" s="71">
        <v>5573991943246</v>
      </c>
      <c r="O530" s="71"/>
      <c r="P530" s="71" t="s">
        <v>65</v>
      </c>
      <c r="Q530" s="68" t="s">
        <v>66</v>
      </c>
      <c r="R530" s="68" t="str" cm="1">
        <f t="array" ref="R530">_xlfn.IFS(BaseClientes[[#This Row],[tipoDeCliente]]="ADVISOR","ADVISOR",BaseClientes[[#This Row],[tipoDeCliente]]="FAMILIA","RETENCAO",BaseClientes[[#This Row],[tipoDeCliente]]="RETENCAO","RETENCAO",BaseClientes[[#This Row],[tipoDeCliente]]="NORMAL","CONSULTORIA",BaseClientes[[#This Row],[tipoDeCliente]]="HIBRIDO","CONSULTORIA")</f>
        <v>CONSULTORIA</v>
      </c>
      <c r="S530" s="68" t="s">
        <v>1430</v>
      </c>
      <c r="T530" s="68" t="s">
        <v>296</v>
      </c>
      <c r="U530" s="68" t="s">
        <v>1431</v>
      </c>
      <c r="V530" s="71">
        <v>5573991943246</v>
      </c>
      <c r="W530" s="69">
        <v>45139</v>
      </c>
      <c r="X530" s="69">
        <v>45139</v>
      </c>
      <c r="Y530" s="68" t="s">
        <v>3643</v>
      </c>
      <c r="Z530" s="68" t="s">
        <v>8133</v>
      </c>
      <c r="AA530" s="68" t="s">
        <v>3119</v>
      </c>
      <c r="AB530" s="68" t="s">
        <v>3893</v>
      </c>
      <c r="AC530" s="68" t="s">
        <v>53</v>
      </c>
      <c r="AD530" s="68" t="s">
        <v>54</v>
      </c>
      <c r="AE530" s="68" t="s">
        <v>176</v>
      </c>
      <c r="AF530" s="72">
        <v>1</v>
      </c>
      <c r="AG530" s="68">
        <v>1</v>
      </c>
      <c r="AH530" s="68" t="s">
        <v>54</v>
      </c>
      <c r="AI530" s="68" t="s">
        <v>54</v>
      </c>
      <c r="AJ530" s="68" t="s">
        <v>54</v>
      </c>
      <c r="AK530" s="68" t="str" cm="1">
        <f t="array" ref="AK5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0" s="69" t="s">
        <v>58</v>
      </c>
      <c r="AM530" s="69"/>
    </row>
    <row r="531" spans="1:39" x14ac:dyDescent="0.3">
      <c r="A531" s="68">
        <v>660</v>
      </c>
      <c r="B531" s="68" t="s">
        <v>3119</v>
      </c>
      <c r="C531" s="69">
        <v>29663</v>
      </c>
      <c r="D531" s="68" t="s">
        <v>84</v>
      </c>
      <c r="E531" s="71">
        <v>1082023660</v>
      </c>
      <c r="F531" s="68"/>
      <c r="G531" s="68">
        <v>4914393</v>
      </c>
      <c r="H531" s="68"/>
      <c r="I531" s="68" t="s">
        <v>8134</v>
      </c>
      <c r="J531" s="68" t="s">
        <v>4830</v>
      </c>
      <c r="K531" s="70" t="s">
        <v>1428</v>
      </c>
      <c r="L531" s="68" t="s">
        <v>8133</v>
      </c>
      <c r="M531" s="68" t="s">
        <v>3119</v>
      </c>
      <c r="N531" s="71">
        <v>5573991943246</v>
      </c>
      <c r="O531" s="71"/>
      <c r="P531" s="71" t="s">
        <v>65</v>
      </c>
      <c r="Q531" s="68" t="s">
        <v>66</v>
      </c>
      <c r="R531" s="68" t="str" cm="1">
        <f t="array" ref="R531">_xlfn.IFS(BaseClientes[[#This Row],[tipoDeCliente]]="ADVISOR","ADVISOR",BaseClientes[[#This Row],[tipoDeCliente]]="FAMILIA","RETENCAO",BaseClientes[[#This Row],[tipoDeCliente]]="RETENCAO","RETENCAO",BaseClientes[[#This Row],[tipoDeCliente]]="NORMAL","CONSULTORIA",BaseClientes[[#This Row],[tipoDeCliente]]="HIBRIDO","CONSULTORIA")</f>
        <v>CONSULTORIA</v>
      </c>
      <c r="S531" s="68" t="s">
        <v>1430</v>
      </c>
      <c r="T531" s="68" t="s">
        <v>296</v>
      </c>
      <c r="U531" s="68" t="s">
        <v>1431</v>
      </c>
      <c r="V531" s="71">
        <v>5573991943246</v>
      </c>
      <c r="W531" s="69">
        <v>45139</v>
      </c>
      <c r="X531" s="69">
        <v>45139</v>
      </c>
      <c r="Y531" s="68" t="s">
        <v>3643</v>
      </c>
      <c r="Z531" s="68" t="s">
        <v>8133</v>
      </c>
      <c r="AA531" s="68" t="s">
        <v>3119</v>
      </c>
      <c r="AB531" s="68" t="s">
        <v>89</v>
      </c>
      <c r="AC531" s="68" t="s">
        <v>140</v>
      </c>
      <c r="AD531" s="68" t="s">
        <v>54</v>
      </c>
      <c r="AE531" s="68" t="s">
        <v>176</v>
      </c>
      <c r="AF531" s="72">
        <v>1</v>
      </c>
      <c r="AG531" s="68">
        <v>1</v>
      </c>
      <c r="AH531" s="68" t="s">
        <v>54</v>
      </c>
      <c r="AI531" s="68" t="s">
        <v>54</v>
      </c>
      <c r="AJ531" s="68" t="s">
        <v>54</v>
      </c>
      <c r="AK531" s="68" t="str" cm="1">
        <f t="array" ref="AK5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1" s="69" t="s">
        <v>58</v>
      </c>
      <c r="AM531" s="69"/>
    </row>
    <row r="532" spans="1:39" x14ac:dyDescent="0.3">
      <c r="A532" s="68">
        <v>691</v>
      </c>
      <c r="B532" s="68" t="s">
        <v>3120</v>
      </c>
      <c r="C532" s="69">
        <v>20338</v>
      </c>
      <c r="D532" s="68" t="s">
        <v>40</v>
      </c>
      <c r="E532" s="71">
        <v>9082023691</v>
      </c>
      <c r="F532" s="68">
        <v>12882988</v>
      </c>
      <c r="G532" s="68"/>
      <c r="H532" s="68"/>
      <c r="I532" s="68" t="s">
        <v>4844</v>
      </c>
      <c r="J532" s="68" t="s">
        <v>4842</v>
      </c>
      <c r="K532" s="105" t="s">
        <v>4843</v>
      </c>
      <c r="L532" s="68" t="s">
        <v>3658</v>
      </c>
      <c r="M532" s="68" t="s">
        <v>3120</v>
      </c>
      <c r="N532" s="71">
        <v>5581981261505</v>
      </c>
      <c r="O532" s="71" t="s">
        <v>65</v>
      </c>
      <c r="P532" s="71"/>
      <c r="Q532" s="68" t="s">
        <v>66</v>
      </c>
      <c r="R532" s="68" t="str" cm="1">
        <f t="array" ref="R532">_xlfn.IFS(BaseClientes[[#This Row],[tipoDeCliente]]="ADVISOR","ADVISOR",BaseClientes[[#This Row],[tipoDeCliente]]="FAMILIA","RETENCAO",BaseClientes[[#This Row],[tipoDeCliente]]="RETENCAO","RETENCAO",BaseClientes[[#This Row],[tipoDeCliente]]="NORMAL","CONSULTORIA",BaseClientes[[#This Row],[tipoDeCliente]]="HIBRIDO","CONSULTORIA")</f>
        <v>CONSULTORIA</v>
      </c>
      <c r="S532" s="68" t="s">
        <v>4067</v>
      </c>
      <c r="T532" s="68" t="s">
        <v>50</v>
      </c>
      <c r="U532" s="68" t="s">
        <v>4845</v>
      </c>
      <c r="V532" s="71">
        <v>5581981261505</v>
      </c>
      <c r="W532" s="69">
        <v>45147</v>
      </c>
      <c r="X532" s="69">
        <v>45147</v>
      </c>
      <c r="Y532" s="68" t="s">
        <v>3658</v>
      </c>
      <c r="Z532" s="68" t="s">
        <v>3658</v>
      </c>
      <c r="AA532" s="68" t="s">
        <v>3120</v>
      </c>
      <c r="AB532" s="68" t="s">
        <v>3899</v>
      </c>
      <c r="AC532" s="68" t="s">
        <v>53</v>
      </c>
      <c r="AD532" s="68" t="s">
        <v>56</v>
      </c>
      <c r="AE532" s="68" t="s">
        <v>176</v>
      </c>
      <c r="AF532" s="72">
        <v>1</v>
      </c>
      <c r="AG532" s="68">
        <v>5</v>
      </c>
      <c r="AH532" s="68" t="s">
        <v>54</v>
      </c>
      <c r="AI532" s="68" t="s">
        <v>56</v>
      </c>
      <c r="AJ532" s="68" t="s">
        <v>54</v>
      </c>
      <c r="AK532" s="68" t="str" cm="1">
        <f t="array" ref="AK5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2" s="69" t="s">
        <v>58</v>
      </c>
      <c r="AM532" s="69"/>
    </row>
    <row r="533" spans="1:39" x14ac:dyDescent="0.3">
      <c r="A533" s="68">
        <v>683</v>
      </c>
      <c r="B533" s="68" t="s">
        <v>3519</v>
      </c>
      <c r="C533" s="69">
        <v>33907</v>
      </c>
      <c r="D533" s="68" t="s">
        <v>40</v>
      </c>
      <c r="E533" s="71">
        <v>10082023683</v>
      </c>
      <c r="F533" s="68"/>
      <c r="G533" s="68">
        <v>4835020</v>
      </c>
      <c r="H533" s="68"/>
      <c r="I533" s="68" t="s">
        <v>8135</v>
      </c>
      <c r="J533" s="68" t="s">
        <v>1475</v>
      </c>
      <c r="K533" s="70" t="s">
        <v>1476</v>
      </c>
      <c r="L533" s="68" t="s">
        <v>8136</v>
      </c>
      <c r="M533" s="68" t="s">
        <v>1472</v>
      </c>
      <c r="N533" s="71">
        <v>5511998125995</v>
      </c>
      <c r="O533" s="71"/>
      <c r="P533" s="71" t="s">
        <v>65</v>
      </c>
      <c r="Q533" s="68" t="s">
        <v>66</v>
      </c>
      <c r="R533" s="68" t="str" cm="1">
        <f t="array" ref="R533">_xlfn.IFS(BaseClientes[[#This Row],[tipoDeCliente]]="ADVISOR","ADVISOR",BaseClientes[[#This Row],[tipoDeCliente]]="FAMILIA","RETENCAO",BaseClientes[[#This Row],[tipoDeCliente]]="RETENCAO","RETENCAO",BaseClientes[[#This Row],[tipoDeCliente]]="NORMAL","CONSULTORIA",BaseClientes[[#This Row],[tipoDeCliente]]="HIBRIDO","CONSULTORIA")</f>
        <v>CONSULTORIA</v>
      </c>
      <c r="S533" s="68" t="s">
        <v>906</v>
      </c>
      <c r="T533" s="68" t="s">
        <v>185</v>
      </c>
      <c r="U533" s="68" t="s">
        <v>1478</v>
      </c>
      <c r="V533" s="71">
        <v>5511998125995</v>
      </c>
      <c r="W533" s="69">
        <v>45148</v>
      </c>
      <c r="X533" s="69">
        <v>45148</v>
      </c>
      <c r="Y533" s="68" t="s">
        <v>1477</v>
      </c>
      <c r="Z533" s="68" t="s">
        <v>1479</v>
      </c>
      <c r="AA533" s="68" t="s">
        <v>1480</v>
      </c>
      <c r="AB533" s="68" t="s">
        <v>3894</v>
      </c>
      <c r="AC533" s="68" t="s">
        <v>53</v>
      </c>
      <c r="AD533" s="68" t="s">
        <v>56</v>
      </c>
      <c r="AE533" s="68" t="s">
        <v>176</v>
      </c>
      <c r="AF533" s="72">
        <v>1</v>
      </c>
      <c r="AG533" s="68">
        <v>1</v>
      </c>
      <c r="AH533" s="68" t="s">
        <v>54</v>
      </c>
      <c r="AI533" s="68" t="s">
        <v>56</v>
      </c>
      <c r="AJ533" s="68" t="s">
        <v>54</v>
      </c>
      <c r="AK533" s="68" t="str" cm="1">
        <f t="array" ref="AK5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3" s="69" t="s">
        <v>58</v>
      </c>
      <c r="AM533" s="69"/>
    </row>
    <row r="534" spans="1:39" x14ac:dyDescent="0.3">
      <c r="A534" s="68">
        <v>655</v>
      </c>
      <c r="B534" s="68" t="s">
        <v>2805</v>
      </c>
      <c r="C534" s="69">
        <v>31070</v>
      </c>
      <c r="D534" s="68" t="s">
        <v>40</v>
      </c>
      <c r="E534" s="71">
        <v>14082023655</v>
      </c>
      <c r="F534" s="68">
        <v>214558</v>
      </c>
      <c r="G534" s="68"/>
      <c r="H534" s="68"/>
      <c r="I534" s="68" t="s">
        <v>4853</v>
      </c>
      <c r="J534" s="68" t="s">
        <v>2806</v>
      </c>
      <c r="K534" s="70" t="s">
        <v>2807</v>
      </c>
      <c r="L534" s="68" t="s">
        <v>2808</v>
      </c>
      <c r="M534" s="68" t="s">
        <v>2805</v>
      </c>
      <c r="N534" s="71">
        <v>5531991317886</v>
      </c>
      <c r="O534" s="71" t="s">
        <v>65</v>
      </c>
      <c r="P534" s="71"/>
      <c r="Q534" s="68" t="s">
        <v>66</v>
      </c>
      <c r="R534" s="68" t="str" cm="1">
        <f t="array" ref="R534">_xlfn.IFS(BaseClientes[[#This Row],[tipoDeCliente]]="ADVISOR","ADVISOR",BaseClientes[[#This Row],[tipoDeCliente]]="FAMILIA","RETENCAO",BaseClientes[[#This Row],[tipoDeCliente]]="RETENCAO","RETENCAO",BaseClientes[[#This Row],[tipoDeCliente]]="NORMAL","CONSULTORIA",BaseClientes[[#This Row],[tipoDeCliente]]="HIBRIDO","CONSULTORIA")</f>
        <v>CONSULTORIA</v>
      </c>
      <c r="S534" s="68" t="s">
        <v>895</v>
      </c>
      <c r="T534" s="68" t="s">
        <v>896</v>
      </c>
      <c r="U534" s="68" t="s">
        <v>2809</v>
      </c>
      <c r="V534" s="71">
        <v>5531991317886</v>
      </c>
      <c r="W534" s="69">
        <v>45152</v>
      </c>
      <c r="X534" s="69">
        <v>45152</v>
      </c>
      <c r="Y534" s="68" t="s">
        <v>2808</v>
      </c>
      <c r="Z534" s="68" t="s">
        <v>2808</v>
      </c>
      <c r="AA534" s="68" t="s">
        <v>2805</v>
      </c>
      <c r="AB534" s="68" t="s">
        <v>3902</v>
      </c>
      <c r="AC534" s="68" t="s">
        <v>2015</v>
      </c>
      <c r="AD534" s="68" t="s">
        <v>54</v>
      </c>
      <c r="AE534" s="68" t="s">
        <v>176</v>
      </c>
      <c r="AF534" s="72">
        <v>1</v>
      </c>
      <c r="AG534" s="68" t="s">
        <v>3061</v>
      </c>
      <c r="AH534" s="68" t="s">
        <v>54</v>
      </c>
      <c r="AI534" s="68" t="s">
        <v>56</v>
      </c>
      <c r="AJ534" s="68" t="s">
        <v>54</v>
      </c>
      <c r="AK534" s="68" t="str" cm="1">
        <f t="array" ref="AK5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4" s="69" t="s">
        <v>58</v>
      </c>
      <c r="AM534" s="69"/>
    </row>
    <row r="535" spans="1:39" x14ac:dyDescent="0.3">
      <c r="A535" s="68">
        <v>656</v>
      </c>
      <c r="B535" s="68" t="s">
        <v>3510</v>
      </c>
      <c r="C535" s="69">
        <v>31631</v>
      </c>
      <c r="D535" s="68" t="s">
        <v>40</v>
      </c>
      <c r="E535" s="71">
        <v>15082023656</v>
      </c>
      <c r="F535" s="68">
        <v>437756</v>
      </c>
      <c r="G535" s="68"/>
      <c r="H535" s="68"/>
      <c r="I535" s="68" t="s">
        <v>4867</v>
      </c>
      <c r="J535" s="68" t="s">
        <v>4868</v>
      </c>
      <c r="K535" s="70" t="s">
        <v>4869</v>
      </c>
      <c r="L535" s="68" t="s">
        <v>4870</v>
      </c>
      <c r="M535" s="68" t="s">
        <v>2878</v>
      </c>
      <c r="N535" s="71">
        <v>5511963665818</v>
      </c>
      <c r="O535" s="71" t="s">
        <v>65</v>
      </c>
      <c r="P535" s="71"/>
      <c r="Q535" s="68" t="s">
        <v>66</v>
      </c>
      <c r="R535" s="68" t="str" cm="1">
        <f t="array" ref="R535">_xlfn.IFS(BaseClientes[[#This Row],[tipoDeCliente]]="ADVISOR","ADVISOR",BaseClientes[[#This Row],[tipoDeCliente]]="FAMILIA","RETENCAO",BaseClientes[[#This Row],[tipoDeCliente]]="RETENCAO","RETENCAO",BaseClientes[[#This Row],[tipoDeCliente]]="NORMAL","CONSULTORIA",BaseClientes[[#This Row],[tipoDeCliente]]="HIBRIDO","CONSULTORIA")</f>
        <v>CONSULTORIA</v>
      </c>
      <c r="S535" s="68" t="s">
        <v>2799</v>
      </c>
      <c r="T535" s="68" t="s">
        <v>185</v>
      </c>
      <c r="U535" s="68" t="s">
        <v>2877</v>
      </c>
      <c r="V535" s="71">
        <v>5511987277242</v>
      </c>
      <c r="W535" s="69">
        <v>45153</v>
      </c>
      <c r="X535" s="69">
        <v>45153</v>
      </c>
      <c r="Y535" s="68" t="s">
        <v>3641</v>
      </c>
      <c r="Z535" s="68" t="s">
        <v>3641</v>
      </c>
      <c r="AA535" s="68" t="s">
        <v>2878</v>
      </c>
      <c r="AB535" s="68" t="s">
        <v>3893</v>
      </c>
      <c r="AC535" s="68" t="s">
        <v>140</v>
      </c>
      <c r="AD535" s="68" t="s">
        <v>54</v>
      </c>
      <c r="AE535" s="68" t="s">
        <v>176</v>
      </c>
      <c r="AF535" s="72">
        <v>1</v>
      </c>
      <c r="AG535" s="68" t="s">
        <v>3059</v>
      </c>
      <c r="AH535" s="68" t="s">
        <v>54</v>
      </c>
      <c r="AI535" s="68" t="s">
        <v>56</v>
      </c>
      <c r="AJ535" s="68" t="s">
        <v>54</v>
      </c>
      <c r="AK535" s="68" t="str" cm="1">
        <f t="array" ref="AK5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5" s="69" t="s">
        <v>58</v>
      </c>
      <c r="AM535" s="69"/>
    </row>
    <row r="536" spans="1:39" x14ac:dyDescent="0.3">
      <c r="A536" s="68">
        <v>657</v>
      </c>
      <c r="B536" s="68" t="s">
        <v>2878</v>
      </c>
      <c r="C536" s="69">
        <v>31537</v>
      </c>
      <c r="D536" s="68" t="s">
        <v>72</v>
      </c>
      <c r="E536" s="71">
        <v>15082023657</v>
      </c>
      <c r="F536" s="68">
        <v>489359</v>
      </c>
      <c r="G536" s="68"/>
      <c r="H536" s="68"/>
      <c r="I536" s="68" t="s">
        <v>4871</v>
      </c>
      <c r="J536" s="68" t="s">
        <v>2874</v>
      </c>
      <c r="K536" s="70" t="s">
        <v>4873</v>
      </c>
      <c r="L536" s="68" t="s">
        <v>3641</v>
      </c>
      <c r="M536" s="68" t="s">
        <v>2878</v>
      </c>
      <c r="N536" s="71">
        <v>5511963665818</v>
      </c>
      <c r="O536" s="71" t="s">
        <v>65</v>
      </c>
      <c r="P536" s="71"/>
      <c r="Q536" s="68" t="s">
        <v>66</v>
      </c>
      <c r="R536" s="68" t="str" cm="1">
        <f t="array" ref="R536">_xlfn.IFS(BaseClientes[[#This Row],[tipoDeCliente]]="ADVISOR","ADVISOR",BaseClientes[[#This Row],[tipoDeCliente]]="FAMILIA","RETENCAO",BaseClientes[[#This Row],[tipoDeCliente]]="RETENCAO","RETENCAO",BaseClientes[[#This Row],[tipoDeCliente]]="NORMAL","CONSULTORIA",BaseClientes[[#This Row],[tipoDeCliente]]="HIBRIDO","CONSULTORIA")</f>
        <v>CONSULTORIA</v>
      </c>
      <c r="S536" s="68" t="s">
        <v>2799</v>
      </c>
      <c r="T536" s="68" t="s">
        <v>185</v>
      </c>
      <c r="U536" s="68" t="s">
        <v>2877</v>
      </c>
      <c r="V536" s="71">
        <v>5511963665818</v>
      </c>
      <c r="W536" s="69">
        <v>45153</v>
      </c>
      <c r="X536" s="69">
        <v>45153</v>
      </c>
      <c r="Y536" s="68" t="s">
        <v>3641</v>
      </c>
      <c r="Z536" s="68" t="s">
        <v>3641</v>
      </c>
      <c r="AA536" s="68" t="s">
        <v>2878</v>
      </c>
      <c r="AB536" s="68" t="s">
        <v>3893</v>
      </c>
      <c r="AC536" s="68" t="s">
        <v>140</v>
      </c>
      <c r="AD536" s="68" t="s">
        <v>54</v>
      </c>
      <c r="AE536" s="68" t="s">
        <v>176</v>
      </c>
      <c r="AF536" s="72">
        <v>1</v>
      </c>
      <c r="AG536" s="68" t="s">
        <v>3059</v>
      </c>
      <c r="AH536" s="68" t="s">
        <v>54</v>
      </c>
      <c r="AI536" s="68" t="s">
        <v>56</v>
      </c>
      <c r="AJ536" s="68" t="s">
        <v>54</v>
      </c>
      <c r="AK536" s="68" t="str" cm="1">
        <f t="array" ref="AK5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6" s="69" t="s">
        <v>58</v>
      </c>
      <c r="AM536" s="69"/>
    </row>
    <row r="537" spans="1:39" x14ac:dyDescent="0.3">
      <c r="A537" s="68">
        <v>664</v>
      </c>
      <c r="B537" s="68" t="s">
        <v>3123</v>
      </c>
      <c r="C537" s="69">
        <v>33154</v>
      </c>
      <c r="D537" s="68" t="s">
        <v>40</v>
      </c>
      <c r="E537" s="71">
        <v>15082023664</v>
      </c>
      <c r="F537" s="68"/>
      <c r="G537" s="68">
        <v>3547296</v>
      </c>
      <c r="H537" s="68"/>
      <c r="I537" s="68" t="s">
        <v>4866</v>
      </c>
      <c r="J537" s="68" t="s">
        <v>4864</v>
      </c>
      <c r="K537" s="105" t="s">
        <v>4865</v>
      </c>
      <c r="L537" s="68" t="s">
        <v>3645</v>
      </c>
      <c r="M537" s="68" t="s">
        <v>3123</v>
      </c>
      <c r="N537" s="71">
        <v>5581997197324</v>
      </c>
      <c r="O537" s="71"/>
      <c r="P537" s="71" t="s">
        <v>65</v>
      </c>
      <c r="Q537" s="68" t="s">
        <v>66</v>
      </c>
      <c r="R537" s="68" t="str" cm="1">
        <f t="array" ref="R537">_xlfn.IFS(BaseClientes[[#This Row],[tipoDeCliente]]="ADVISOR","ADVISOR",BaseClientes[[#This Row],[tipoDeCliente]]="FAMILIA","RETENCAO",BaseClientes[[#This Row],[tipoDeCliente]]="RETENCAO","RETENCAO",BaseClientes[[#This Row],[tipoDeCliente]]="NORMAL","CONSULTORIA",BaseClientes[[#This Row],[tipoDeCliente]]="HIBRIDO","CONSULTORIA")</f>
        <v>CONSULTORIA</v>
      </c>
      <c r="S537" s="68" t="s">
        <v>49</v>
      </c>
      <c r="T537" s="68" t="s">
        <v>50</v>
      </c>
      <c r="U537" s="68" t="s">
        <v>2408</v>
      </c>
      <c r="V537" s="71">
        <v>5581997197324</v>
      </c>
      <c r="W537" s="69">
        <v>45153</v>
      </c>
      <c r="X537" s="69">
        <v>45166</v>
      </c>
      <c r="Y537" s="68" t="s">
        <v>3645</v>
      </c>
      <c r="Z537" s="68" t="s">
        <v>3645</v>
      </c>
      <c r="AA537" s="68" t="s">
        <v>3123</v>
      </c>
      <c r="AB537" s="68" t="s">
        <v>3893</v>
      </c>
      <c r="AC537" s="68" t="s">
        <v>140</v>
      </c>
      <c r="AD537" s="68" t="s">
        <v>54</v>
      </c>
      <c r="AE537" s="68" t="s">
        <v>176</v>
      </c>
      <c r="AF537" s="72">
        <v>1</v>
      </c>
      <c r="AG537" s="68">
        <v>3</v>
      </c>
      <c r="AH537" s="68" t="s">
        <v>54</v>
      </c>
      <c r="AI537" s="68" t="s">
        <v>54</v>
      </c>
      <c r="AJ537" s="68" t="s">
        <v>54</v>
      </c>
      <c r="AK537" s="68" t="str" cm="1">
        <f t="array" ref="AK5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7" s="69" t="s">
        <v>58</v>
      </c>
      <c r="AM537" s="69"/>
    </row>
    <row r="538" spans="1:39" x14ac:dyDescent="0.3">
      <c r="A538" s="68">
        <v>665</v>
      </c>
      <c r="B538" s="68" t="s">
        <v>3513</v>
      </c>
      <c r="C538" s="69">
        <v>32715</v>
      </c>
      <c r="D538" s="68" t="s">
        <v>72</v>
      </c>
      <c r="E538" s="71">
        <v>15082023665</v>
      </c>
      <c r="F538" s="68">
        <v>2905736</v>
      </c>
      <c r="G538" s="68"/>
      <c r="H538" s="68"/>
      <c r="I538" s="68" t="s">
        <v>4859</v>
      </c>
      <c r="J538" s="68" t="s">
        <v>4860</v>
      </c>
      <c r="K538" s="105" t="s">
        <v>4861</v>
      </c>
      <c r="L538" s="68" t="s">
        <v>4862</v>
      </c>
      <c r="M538" s="68" t="s">
        <v>3123</v>
      </c>
      <c r="N538" s="71">
        <v>5581997197324</v>
      </c>
      <c r="O538" s="71" t="s">
        <v>65</v>
      </c>
      <c r="P538" s="71"/>
      <c r="Q538" s="68" t="s">
        <v>66</v>
      </c>
      <c r="R538" s="68" t="str" cm="1">
        <f t="array" ref="R538">_xlfn.IFS(BaseClientes[[#This Row],[tipoDeCliente]]="ADVISOR","ADVISOR",BaseClientes[[#This Row],[tipoDeCliente]]="FAMILIA","RETENCAO",BaseClientes[[#This Row],[tipoDeCliente]]="RETENCAO","RETENCAO",BaseClientes[[#This Row],[tipoDeCliente]]="NORMAL","CONSULTORIA",BaseClientes[[#This Row],[tipoDeCliente]]="HIBRIDO","CONSULTORIA")</f>
        <v>CONSULTORIA</v>
      </c>
      <c r="S538" s="68" t="s">
        <v>49</v>
      </c>
      <c r="T538" s="68" t="s">
        <v>50</v>
      </c>
      <c r="U538" s="68" t="s">
        <v>2408</v>
      </c>
      <c r="V538" s="71">
        <v>5581988313680</v>
      </c>
      <c r="W538" s="69">
        <v>45153</v>
      </c>
      <c r="X538" s="69">
        <v>45166</v>
      </c>
      <c r="Y538" s="68" t="s">
        <v>3645</v>
      </c>
      <c r="Z538" s="68" t="s">
        <v>3645</v>
      </c>
      <c r="AA538" s="68" t="s">
        <v>3123</v>
      </c>
      <c r="AB538" s="68" t="s">
        <v>3893</v>
      </c>
      <c r="AC538" s="68" t="s">
        <v>140</v>
      </c>
      <c r="AD538" s="68" t="s">
        <v>54</v>
      </c>
      <c r="AE538" s="68" t="s">
        <v>176</v>
      </c>
      <c r="AF538" s="72">
        <v>1</v>
      </c>
      <c r="AG538" s="68">
        <v>3</v>
      </c>
      <c r="AH538" s="68" t="s">
        <v>54</v>
      </c>
      <c r="AI538" s="68" t="s">
        <v>54</v>
      </c>
      <c r="AJ538" s="68" t="s">
        <v>54</v>
      </c>
      <c r="AK538" s="68" t="str" cm="1">
        <f t="array" ref="AK5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8" s="69" t="s">
        <v>58</v>
      </c>
      <c r="AM538" s="69"/>
    </row>
    <row r="539" spans="1:39" x14ac:dyDescent="0.3">
      <c r="A539" s="68">
        <v>672</v>
      </c>
      <c r="B539" s="68" t="s">
        <v>2696</v>
      </c>
      <c r="C539" s="69">
        <v>31037</v>
      </c>
      <c r="D539" s="68" t="s">
        <v>40</v>
      </c>
      <c r="E539" s="71">
        <v>16082023672</v>
      </c>
      <c r="F539" s="68">
        <v>4309241</v>
      </c>
      <c r="G539" s="68">
        <v>3450186</v>
      </c>
      <c r="H539" s="68"/>
      <c r="I539" s="68" t="s">
        <v>4879</v>
      </c>
      <c r="J539" s="68" t="s">
        <v>2692</v>
      </c>
      <c r="K539" s="70" t="s">
        <v>2693</v>
      </c>
      <c r="L539" s="68" t="s">
        <v>3650</v>
      </c>
      <c r="M539" s="68" t="s">
        <v>2690</v>
      </c>
      <c r="N539" s="71">
        <v>5581973472727</v>
      </c>
      <c r="O539" s="71" t="s">
        <v>65</v>
      </c>
      <c r="P539" s="71" t="s">
        <v>65</v>
      </c>
      <c r="Q539" s="68" t="s">
        <v>66</v>
      </c>
      <c r="R539" s="68" t="str" cm="1">
        <f t="array" ref="R539">_xlfn.IFS(BaseClientes[[#This Row],[tipoDeCliente]]="ADVISOR","ADVISOR",BaseClientes[[#This Row],[tipoDeCliente]]="FAMILIA","RETENCAO",BaseClientes[[#This Row],[tipoDeCliente]]="RETENCAO","RETENCAO",BaseClientes[[#This Row],[tipoDeCliente]]="NORMAL","CONSULTORIA",BaseClientes[[#This Row],[tipoDeCliente]]="HIBRIDO","CONSULTORIA")</f>
        <v>CONSULTORIA</v>
      </c>
      <c r="S539" s="68" t="s">
        <v>2407</v>
      </c>
      <c r="T539" s="68" t="s">
        <v>50</v>
      </c>
      <c r="U539" s="68" t="s">
        <v>2695</v>
      </c>
      <c r="V539" s="71">
        <v>5581973472727</v>
      </c>
      <c r="W539" s="69">
        <v>45154</v>
      </c>
      <c r="X539" s="69">
        <v>45154</v>
      </c>
      <c r="Y539" s="68" t="s">
        <v>3650</v>
      </c>
      <c r="Z539" s="68" t="s">
        <v>3650</v>
      </c>
      <c r="AA539" s="68" t="s">
        <v>2696</v>
      </c>
      <c r="AB539" s="68" t="s">
        <v>3893</v>
      </c>
      <c r="AC539" s="68" t="s">
        <v>53</v>
      </c>
      <c r="AD539" s="68" t="s">
        <v>54</v>
      </c>
      <c r="AE539" s="68" t="s">
        <v>176</v>
      </c>
      <c r="AF539" s="72">
        <v>1</v>
      </c>
      <c r="AG539" s="68" t="s">
        <v>3061</v>
      </c>
      <c r="AH539" s="68" t="s">
        <v>54</v>
      </c>
      <c r="AI539" s="68" t="s">
        <v>56</v>
      </c>
      <c r="AJ539" s="68" t="s">
        <v>54</v>
      </c>
      <c r="AK539" s="68" t="str" cm="1">
        <f t="array" ref="AK5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39" s="69" t="s">
        <v>58</v>
      </c>
      <c r="AM539" s="69"/>
    </row>
    <row r="540" spans="1:39" hidden="1" x14ac:dyDescent="0.3">
      <c r="A540" s="68">
        <v>653</v>
      </c>
      <c r="B540" s="68" t="s">
        <v>3008</v>
      </c>
      <c r="C540" s="69">
        <v>31077</v>
      </c>
      <c r="D540" s="68" t="s">
        <v>40</v>
      </c>
      <c r="E540" s="71">
        <v>17082023653</v>
      </c>
      <c r="F540" s="68"/>
      <c r="G540" s="68">
        <v>4938253</v>
      </c>
      <c r="H540" s="68"/>
      <c r="I540" s="68"/>
      <c r="J540" s="68" t="s">
        <v>3009</v>
      </c>
      <c r="K540" s="70" t="s">
        <v>3010</v>
      </c>
      <c r="L540" s="68" t="s">
        <v>3011</v>
      </c>
      <c r="M540" s="68" t="s">
        <v>4411</v>
      </c>
      <c r="N540" s="71">
        <v>5511970340196</v>
      </c>
      <c r="O540" s="71"/>
      <c r="P540" s="71" t="s">
        <v>65</v>
      </c>
      <c r="Q540" s="68" t="s">
        <v>1749</v>
      </c>
      <c r="R540" s="68" t="str" cm="1">
        <f t="array" ref="R540">_xlfn.IFS(BaseClientes[[#This Row],[tipoDeCliente]]="ADVISOR","ADVISOR",BaseClientes[[#This Row],[tipoDeCliente]]="FAMILIA","RETENCAO",BaseClientes[[#This Row],[tipoDeCliente]]="RETENCAO","RETENCAO",BaseClientes[[#This Row],[tipoDeCliente]]="NORMAL","CONSULTORIA",BaseClientes[[#This Row],[tipoDeCliente]]="HIBRIDO","CONSULTORIA")</f>
        <v>RETENCAO</v>
      </c>
      <c r="S540" s="68" t="s">
        <v>2799</v>
      </c>
      <c r="T540" s="68" t="s">
        <v>185</v>
      </c>
      <c r="U540" s="68" t="s">
        <v>3012</v>
      </c>
      <c r="V540" s="71">
        <v>5511970340196</v>
      </c>
      <c r="W540" s="69">
        <v>45155</v>
      </c>
      <c r="X540" s="69">
        <v>45155</v>
      </c>
      <c r="Y540" s="68" t="s">
        <v>2081</v>
      </c>
      <c r="Z540" s="68" t="s">
        <v>3011</v>
      </c>
      <c r="AA540" s="68" t="s">
        <v>3008</v>
      </c>
      <c r="AB540" s="68" t="s">
        <v>3905</v>
      </c>
      <c r="AC540" s="68" t="s">
        <v>53</v>
      </c>
      <c r="AD540" s="68" t="s">
        <v>54</v>
      </c>
      <c r="AE540" s="68" t="s">
        <v>176</v>
      </c>
      <c r="AF540" s="72">
        <v>1</v>
      </c>
      <c r="AG540" s="68">
        <v>2</v>
      </c>
      <c r="AH540" s="68" t="s">
        <v>54</v>
      </c>
      <c r="AI540" s="68" t="s">
        <v>56</v>
      </c>
      <c r="AJ540" s="68" t="s">
        <v>54</v>
      </c>
      <c r="AK540" s="68" t="str" cm="1">
        <f t="array" ref="AK5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0" s="69" t="s">
        <v>69</v>
      </c>
      <c r="AM540" s="69">
        <v>45565</v>
      </c>
    </row>
    <row r="541" spans="1:39" x14ac:dyDescent="0.3">
      <c r="A541" s="68">
        <v>670</v>
      </c>
      <c r="B541" s="68" t="s">
        <v>2800</v>
      </c>
      <c r="C541" s="69">
        <v>31176</v>
      </c>
      <c r="D541" s="68" t="s">
        <v>40</v>
      </c>
      <c r="E541" s="71">
        <v>17082023670</v>
      </c>
      <c r="F541" s="68">
        <v>6000641</v>
      </c>
      <c r="G541" s="68">
        <v>4566960</v>
      </c>
      <c r="H541" s="68"/>
      <c r="I541" s="68" t="s">
        <v>4882</v>
      </c>
      <c r="J541" s="68" t="s">
        <v>2801</v>
      </c>
      <c r="K541" s="105" t="s">
        <v>2802</v>
      </c>
      <c r="L541" s="68" t="s">
        <v>3648</v>
      </c>
      <c r="M541" s="68" t="s">
        <v>2800</v>
      </c>
      <c r="N541" s="71">
        <v>5583988269812</v>
      </c>
      <c r="O541" s="71" t="s">
        <v>106</v>
      </c>
      <c r="P541" s="71"/>
      <c r="Q541" s="68" t="s">
        <v>66</v>
      </c>
      <c r="R541" s="68" t="str" cm="1">
        <f t="array" ref="R541">_xlfn.IFS(BaseClientes[[#This Row],[tipoDeCliente]]="ADVISOR","ADVISOR",BaseClientes[[#This Row],[tipoDeCliente]]="FAMILIA","RETENCAO",BaseClientes[[#This Row],[tipoDeCliente]]="RETENCAO","RETENCAO",BaseClientes[[#This Row],[tipoDeCliente]]="NORMAL","CONSULTORIA",BaseClientes[[#This Row],[tipoDeCliente]]="HIBRIDO","CONSULTORIA")</f>
        <v>RETENCAO</v>
      </c>
      <c r="S541" s="68" t="s">
        <v>2478</v>
      </c>
      <c r="T541" s="68" t="s">
        <v>196</v>
      </c>
      <c r="U541" s="68" t="s">
        <v>2804</v>
      </c>
      <c r="V541" s="71">
        <v>5583988269812</v>
      </c>
      <c r="W541" s="69">
        <v>45155</v>
      </c>
      <c r="X541" s="69">
        <v>45155</v>
      </c>
      <c r="Y541" s="68" t="s">
        <v>3648</v>
      </c>
      <c r="Z541" s="68" t="s">
        <v>3648</v>
      </c>
      <c r="AA541" s="68" t="s">
        <v>2800</v>
      </c>
      <c r="AB541" s="68" t="s">
        <v>3912</v>
      </c>
      <c r="AC541" s="68" t="s">
        <v>2678</v>
      </c>
      <c r="AD541" s="68" t="s">
        <v>56</v>
      </c>
      <c r="AE541" s="68" t="s">
        <v>176</v>
      </c>
      <c r="AF541" s="72">
        <v>1</v>
      </c>
      <c r="AG541" s="68" t="s">
        <v>3061</v>
      </c>
      <c r="AH541" s="68" t="s">
        <v>54</v>
      </c>
      <c r="AI541" s="68" t="s">
        <v>56</v>
      </c>
      <c r="AJ541" s="68" t="s">
        <v>54</v>
      </c>
      <c r="AK541" s="68" t="str" cm="1">
        <f t="array" ref="AK5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1" s="69" t="s">
        <v>58</v>
      </c>
      <c r="AM541" s="69"/>
    </row>
    <row r="542" spans="1:39" x14ac:dyDescent="0.3">
      <c r="A542" s="68">
        <v>671</v>
      </c>
      <c r="B542" s="68" t="s">
        <v>3017</v>
      </c>
      <c r="C542" s="69">
        <v>31482</v>
      </c>
      <c r="D542" s="68" t="s">
        <v>72</v>
      </c>
      <c r="E542" s="71">
        <v>17082023671</v>
      </c>
      <c r="F542" s="68">
        <v>2774198</v>
      </c>
      <c r="G542" s="68"/>
      <c r="H542" s="68"/>
      <c r="I542" s="68" t="s">
        <v>4880</v>
      </c>
      <c r="J542" s="68" t="s">
        <v>3018</v>
      </c>
      <c r="K542" s="70" t="s">
        <v>3019</v>
      </c>
      <c r="L542" s="68" t="s">
        <v>4881</v>
      </c>
      <c r="M542" s="68" t="s">
        <v>2800</v>
      </c>
      <c r="N542" s="71">
        <v>5583988269812</v>
      </c>
      <c r="O542" s="71" t="s">
        <v>106</v>
      </c>
      <c r="P542" s="71"/>
      <c r="Q542" s="68" t="s">
        <v>66</v>
      </c>
      <c r="R542" s="68" t="str" cm="1">
        <f t="array" ref="R542">_xlfn.IFS(BaseClientes[[#This Row],[tipoDeCliente]]="ADVISOR","ADVISOR",BaseClientes[[#This Row],[tipoDeCliente]]="FAMILIA","RETENCAO",BaseClientes[[#This Row],[tipoDeCliente]]="RETENCAO","RETENCAO",BaseClientes[[#This Row],[tipoDeCliente]]="NORMAL","CONSULTORIA",BaseClientes[[#This Row],[tipoDeCliente]]="HIBRIDO","CONSULTORIA")</f>
        <v>RETENCAO</v>
      </c>
      <c r="S542" s="68" t="s">
        <v>2478</v>
      </c>
      <c r="T542" s="68" t="s">
        <v>196</v>
      </c>
      <c r="U542" s="68" t="s">
        <v>2804</v>
      </c>
      <c r="V542" s="71">
        <v>5583988269812</v>
      </c>
      <c r="W542" s="69">
        <v>45155</v>
      </c>
      <c r="X542" s="69">
        <v>45155</v>
      </c>
      <c r="Y542" s="68" t="s">
        <v>3648</v>
      </c>
      <c r="Z542" s="68" t="s">
        <v>3648</v>
      </c>
      <c r="AA542" s="68" t="s">
        <v>2800</v>
      </c>
      <c r="AB542" s="68" t="s">
        <v>3893</v>
      </c>
      <c r="AC542" s="68" t="s">
        <v>2678</v>
      </c>
      <c r="AD542" s="68" t="s">
        <v>56</v>
      </c>
      <c r="AE542" s="68" t="s">
        <v>176</v>
      </c>
      <c r="AF542" s="72">
        <v>1</v>
      </c>
      <c r="AG542" s="68" t="s">
        <v>3061</v>
      </c>
      <c r="AH542" s="68" t="s">
        <v>54</v>
      </c>
      <c r="AI542" s="68" t="s">
        <v>56</v>
      </c>
      <c r="AJ542" s="68" t="s">
        <v>54</v>
      </c>
      <c r="AK542" s="68" t="str" cm="1">
        <f t="array" ref="AK5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2" s="69" t="s">
        <v>58</v>
      </c>
      <c r="AM542" s="69"/>
    </row>
    <row r="543" spans="1:39" x14ac:dyDescent="0.3">
      <c r="A543" s="68">
        <v>673</v>
      </c>
      <c r="B543" s="68" t="s">
        <v>3124</v>
      </c>
      <c r="C543" s="69">
        <v>32667</v>
      </c>
      <c r="D543" s="68" t="s">
        <v>40</v>
      </c>
      <c r="E543" s="71">
        <v>21082023673</v>
      </c>
      <c r="F543" s="68">
        <v>424467</v>
      </c>
      <c r="G543" s="68">
        <v>1280976</v>
      </c>
      <c r="H543" s="68"/>
      <c r="I543" s="68" t="s">
        <v>4886</v>
      </c>
      <c r="J543" s="68" t="s">
        <v>2995</v>
      </c>
      <c r="K543" s="70" t="s">
        <v>2996</v>
      </c>
      <c r="L543" s="68" t="s">
        <v>2997</v>
      </c>
      <c r="M543" s="68" t="s">
        <v>2994</v>
      </c>
      <c r="N543" s="71">
        <v>5581987969186</v>
      </c>
      <c r="O543" s="71" t="s">
        <v>65</v>
      </c>
      <c r="P543" s="71" t="s">
        <v>65</v>
      </c>
      <c r="Q543" s="68" t="s">
        <v>1749</v>
      </c>
      <c r="R543" s="68" t="str" cm="1">
        <f t="array" ref="R543">_xlfn.IFS(BaseClientes[[#This Row],[tipoDeCliente]]="ADVISOR","ADVISOR",BaseClientes[[#This Row],[tipoDeCliente]]="FAMILIA","RETENCAO",BaseClientes[[#This Row],[tipoDeCliente]]="RETENCAO","RETENCAO",BaseClientes[[#This Row],[tipoDeCliente]]="NORMAL","CONSULTORIA",BaseClientes[[#This Row],[tipoDeCliente]]="HIBRIDO","CONSULTORIA")</f>
        <v>RETENCAO</v>
      </c>
      <c r="S543" s="68" t="s">
        <v>2799</v>
      </c>
      <c r="T543" s="68" t="s">
        <v>185</v>
      </c>
      <c r="U543" s="68" t="s">
        <v>2998</v>
      </c>
      <c r="V543" s="71">
        <v>5581987969186</v>
      </c>
      <c r="W543" s="69">
        <v>45159</v>
      </c>
      <c r="X543" s="69">
        <v>45159</v>
      </c>
      <c r="Y543" s="68" t="s">
        <v>2997</v>
      </c>
      <c r="Z543" s="68" t="s">
        <v>2997</v>
      </c>
      <c r="AA543" s="68" t="s">
        <v>3124</v>
      </c>
      <c r="AB543" s="68" t="s">
        <v>3950</v>
      </c>
      <c r="AC543" s="68" t="s">
        <v>140</v>
      </c>
      <c r="AD543" s="68" t="s">
        <v>54</v>
      </c>
      <c r="AE543" s="68" t="s">
        <v>176</v>
      </c>
      <c r="AF543" s="72">
        <v>1</v>
      </c>
      <c r="AG543" s="68" t="s">
        <v>3059</v>
      </c>
      <c r="AH543" s="68" t="s">
        <v>54</v>
      </c>
      <c r="AI543" s="68" t="s">
        <v>56</v>
      </c>
      <c r="AJ543" s="68" t="s">
        <v>54</v>
      </c>
      <c r="AK543" s="68" t="str" cm="1">
        <f t="array" ref="AK5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3" s="69" t="s">
        <v>58</v>
      </c>
      <c r="AM543" s="69"/>
    </row>
    <row r="544" spans="1:39" x14ac:dyDescent="0.3">
      <c r="A544" s="68">
        <v>674</v>
      </c>
      <c r="B544" s="68" t="s">
        <v>3125</v>
      </c>
      <c r="C544" s="69">
        <v>30327</v>
      </c>
      <c r="D544" s="68" t="s">
        <v>40</v>
      </c>
      <c r="E544" s="71">
        <v>24082023674</v>
      </c>
      <c r="F544" s="68"/>
      <c r="G544" s="68">
        <v>1340218</v>
      </c>
      <c r="H544" s="68"/>
      <c r="I544" s="68" t="s">
        <v>4898</v>
      </c>
      <c r="J544" s="68" t="s">
        <v>4894</v>
      </c>
      <c r="K544" s="70" t="s">
        <v>4895</v>
      </c>
      <c r="L544" s="68" t="s">
        <v>3652</v>
      </c>
      <c r="M544" s="68" t="s">
        <v>3125</v>
      </c>
      <c r="N544" s="71">
        <v>5573999391220</v>
      </c>
      <c r="O544" s="71"/>
      <c r="P544" s="71" t="s">
        <v>176</v>
      </c>
      <c r="Q544" s="68" t="s">
        <v>1749</v>
      </c>
      <c r="R544" s="68" t="str" cm="1">
        <f t="array" ref="R544">_xlfn.IFS(BaseClientes[[#This Row],[tipoDeCliente]]="ADVISOR","ADVISOR",BaseClientes[[#This Row],[tipoDeCliente]]="FAMILIA","RETENCAO",BaseClientes[[#This Row],[tipoDeCliente]]="RETENCAO","RETENCAO",BaseClientes[[#This Row],[tipoDeCliente]]="NORMAL","CONSULTORIA",BaseClientes[[#This Row],[tipoDeCliente]]="HIBRIDO","CONSULTORIA")</f>
        <v>CONSULTORIA</v>
      </c>
      <c r="S544" s="68" t="s">
        <v>326</v>
      </c>
      <c r="T544" s="68" t="s">
        <v>296</v>
      </c>
      <c r="U544" s="68" t="s">
        <v>4897</v>
      </c>
      <c r="V544" s="71">
        <v>5573999391220</v>
      </c>
      <c r="W544" s="69">
        <v>45162</v>
      </c>
      <c r="X544" s="69">
        <v>45162</v>
      </c>
      <c r="Y544" s="68" t="s">
        <v>3652</v>
      </c>
      <c r="Z544" s="68" t="s">
        <v>3652</v>
      </c>
      <c r="AA544" s="68" t="s">
        <v>3125</v>
      </c>
      <c r="AB544" s="68" t="s">
        <v>3893</v>
      </c>
      <c r="AC544" s="68" t="s">
        <v>140</v>
      </c>
      <c r="AD544" s="68" t="s">
        <v>54</v>
      </c>
      <c r="AE544" s="68" t="s">
        <v>176</v>
      </c>
      <c r="AF544" s="72">
        <v>1</v>
      </c>
      <c r="AG544" s="68">
        <v>7</v>
      </c>
      <c r="AH544" s="68" t="s">
        <v>54</v>
      </c>
      <c r="AI544" s="68" t="s">
        <v>56</v>
      </c>
      <c r="AJ544" s="68" t="s">
        <v>54</v>
      </c>
      <c r="AK544" s="68" t="str" cm="1">
        <f t="array" ref="AK5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4" s="69" t="s">
        <v>58</v>
      </c>
      <c r="AM544" s="69"/>
    </row>
    <row r="545" spans="1:39" x14ac:dyDescent="0.3">
      <c r="A545" s="68">
        <v>675</v>
      </c>
      <c r="B545" s="68" t="s">
        <v>3517</v>
      </c>
      <c r="C545" s="69">
        <v>30327</v>
      </c>
      <c r="D545" s="68" t="s">
        <v>40</v>
      </c>
      <c r="E545" s="71">
        <v>24082023675</v>
      </c>
      <c r="F545" s="68"/>
      <c r="G545" s="68">
        <v>4967047</v>
      </c>
      <c r="H545" s="68"/>
      <c r="I545" s="68" t="s">
        <v>4893</v>
      </c>
      <c r="J545" s="68" t="s">
        <v>4894</v>
      </c>
      <c r="K545" s="70" t="s">
        <v>4895</v>
      </c>
      <c r="L545" s="68" t="s">
        <v>4896</v>
      </c>
      <c r="M545" s="68" t="s">
        <v>3125</v>
      </c>
      <c r="N545" s="71">
        <v>5573999391220</v>
      </c>
      <c r="O545" s="71"/>
      <c r="P545" s="71" t="s">
        <v>176</v>
      </c>
      <c r="Q545" s="68" t="s">
        <v>1749</v>
      </c>
      <c r="R545" s="68" t="str" cm="1">
        <f t="array" ref="R545">_xlfn.IFS(BaseClientes[[#This Row],[tipoDeCliente]]="ADVISOR","ADVISOR",BaseClientes[[#This Row],[tipoDeCliente]]="FAMILIA","RETENCAO",BaseClientes[[#This Row],[tipoDeCliente]]="RETENCAO","RETENCAO",BaseClientes[[#This Row],[tipoDeCliente]]="NORMAL","CONSULTORIA",BaseClientes[[#This Row],[tipoDeCliente]]="HIBRIDO","CONSULTORIA")</f>
        <v>CONSULTORIA</v>
      </c>
      <c r="S545" s="68" t="s">
        <v>326</v>
      </c>
      <c r="T545" s="68" t="s">
        <v>296</v>
      </c>
      <c r="U545" s="68" t="s">
        <v>4897</v>
      </c>
      <c r="V545" s="71">
        <v>5573999391220</v>
      </c>
      <c r="W545" s="69">
        <v>45162</v>
      </c>
      <c r="X545" s="69">
        <v>45162</v>
      </c>
      <c r="Y545" s="68" t="s">
        <v>3652</v>
      </c>
      <c r="Z545" s="68" t="s">
        <v>3652</v>
      </c>
      <c r="AA545" s="68" t="s">
        <v>3125</v>
      </c>
      <c r="AB545" s="68" t="s">
        <v>3893</v>
      </c>
      <c r="AC545" s="68" t="s">
        <v>140</v>
      </c>
      <c r="AD545" s="68" t="s">
        <v>56</v>
      </c>
      <c r="AE545" s="68" t="s">
        <v>176</v>
      </c>
      <c r="AF545" s="72">
        <v>1</v>
      </c>
      <c r="AG545" s="68">
        <v>7</v>
      </c>
      <c r="AH545" s="68" t="s">
        <v>54</v>
      </c>
      <c r="AI545" s="68" t="s">
        <v>56</v>
      </c>
      <c r="AJ545" s="68" t="s">
        <v>54</v>
      </c>
      <c r="AK545" s="68" t="str" cm="1">
        <f t="array" ref="AK5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5" s="69" t="s">
        <v>58</v>
      </c>
      <c r="AM545" s="69"/>
    </row>
    <row r="546" spans="1:39" x14ac:dyDescent="0.3">
      <c r="A546" s="68">
        <v>676</v>
      </c>
      <c r="B546" s="68" t="s">
        <v>3518</v>
      </c>
      <c r="C546" s="69">
        <v>43545</v>
      </c>
      <c r="D546" s="68" t="s">
        <v>72</v>
      </c>
      <c r="E546" s="71">
        <v>24082023676</v>
      </c>
      <c r="F546" s="68"/>
      <c r="G546" s="68">
        <v>4971247</v>
      </c>
      <c r="H546" s="68"/>
      <c r="I546" s="68" t="s">
        <v>4899</v>
      </c>
      <c r="J546" s="68" t="s">
        <v>4900</v>
      </c>
      <c r="K546" s="70" t="s">
        <v>4895</v>
      </c>
      <c r="L546" s="68" t="s">
        <v>4901</v>
      </c>
      <c r="M546" s="68" t="s">
        <v>3125</v>
      </c>
      <c r="N546" s="71">
        <v>5573999391220</v>
      </c>
      <c r="O546" s="71"/>
      <c r="P546" s="71" t="s">
        <v>176</v>
      </c>
      <c r="Q546" s="68" t="s">
        <v>1749</v>
      </c>
      <c r="R546" s="68" t="str" cm="1">
        <f t="array" ref="R546">_xlfn.IFS(BaseClientes[[#This Row],[tipoDeCliente]]="ADVISOR","ADVISOR",BaseClientes[[#This Row],[tipoDeCliente]]="FAMILIA","RETENCAO",BaseClientes[[#This Row],[tipoDeCliente]]="RETENCAO","RETENCAO",BaseClientes[[#This Row],[tipoDeCliente]]="NORMAL","CONSULTORIA",BaseClientes[[#This Row],[tipoDeCliente]]="HIBRIDO","CONSULTORIA")</f>
        <v>ADVISOR</v>
      </c>
      <c r="S546" s="68" t="s">
        <v>326</v>
      </c>
      <c r="T546" s="68" t="s">
        <v>296</v>
      </c>
      <c r="U546" s="68" t="s">
        <v>4897</v>
      </c>
      <c r="V546" s="71">
        <v>5573999391220</v>
      </c>
      <c r="W546" s="69">
        <v>45162</v>
      </c>
      <c r="X546" s="69">
        <v>45162</v>
      </c>
      <c r="Y546" s="68" t="s">
        <v>3652</v>
      </c>
      <c r="Z546" s="68" t="s">
        <v>3652</v>
      </c>
      <c r="AA546" s="68" t="s">
        <v>3125</v>
      </c>
      <c r="AB546" s="68" t="s">
        <v>151</v>
      </c>
      <c r="AC546" s="68" t="s">
        <v>140</v>
      </c>
      <c r="AD546" s="68" t="s">
        <v>56</v>
      </c>
      <c r="AE546" s="68" t="s">
        <v>176</v>
      </c>
      <c r="AF546" s="72">
        <v>1</v>
      </c>
      <c r="AG546" s="68">
        <v>7</v>
      </c>
      <c r="AH546" s="68" t="s">
        <v>54</v>
      </c>
      <c r="AI546" s="68" t="s">
        <v>56</v>
      </c>
      <c r="AJ546" s="68" t="s">
        <v>54</v>
      </c>
      <c r="AK546" s="68" t="str" cm="1">
        <f t="array" ref="AK5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6" s="69" t="s">
        <v>58</v>
      </c>
      <c r="AM546" s="69"/>
    </row>
    <row r="547" spans="1:39" x14ac:dyDescent="0.3">
      <c r="A547" s="68">
        <v>696</v>
      </c>
      <c r="B547" s="68" t="s">
        <v>2124</v>
      </c>
      <c r="C547" s="69">
        <v>30847</v>
      </c>
      <c r="D547" s="68" t="s">
        <v>72</v>
      </c>
      <c r="E547" s="71">
        <v>24082023696</v>
      </c>
      <c r="F547" s="68">
        <v>2391152</v>
      </c>
      <c r="G547" s="68">
        <v>3233319</v>
      </c>
      <c r="H547" s="68"/>
      <c r="I547" s="68" t="s">
        <v>4892</v>
      </c>
      <c r="J547" s="68" t="s">
        <v>4215</v>
      </c>
      <c r="K547" s="105" t="s">
        <v>2121</v>
      </c>
      <c r="L547" s="68" t="s">
        <v>3659</v>
      </c>
      <c r="M547" s="68" t="s">
        <v>2118</v>
      </c>
      <c r="N547" s="71">
        <v>553191283712</v>
      </c>
      <c r="O547" s="71" t="s">
        <v>65</v>
      </c>
      <c r="P547" s="71" t="s">
        <v>106</v>
      </c>
      <c r="Q547" s="68" t="s">
        <v>66</v>
      </c>
      <c r="R547" s="68" t="str" cm="1">
        <f t="array" ref="R547">_xlfn.IFS(BaseClientes[[#This Row],[tipoDeCliente]]="ADVISOR","ADVISOR",BaseClientes[[#This Row],[tipoDeCliente]]="FAMILIA","RETENCAO",BaseClientes[[#This Row],[tipoDeCliente]]="RETENCAO","RETENCAO",BaseClientes[[#This Row],[tipoDeCliente]]="NORMAL","CONSULTORIA",BaseClientes[[#This Row],[tipoDeCliente]]="HIBRIDO","CONSULTORIA")</f>
        <v>RETENCAO</v>
      </c>
      <c r="S547" s="68" t="s">
        <v>895</v>
      </c>
      <c r="T547" s="68" t="s">
        <v>896</v>
      </c>
      <c r="U547" s="68" t="s">
        <v>2123</v>
      </c>
      <c r="V547" s="71">
        <v>553191283712</v>
      </c>
      <c r="W547" s="69">
        <v>45162</v>
      </c>
      <c r="X547" s="69">
        <v>45162</v>
      </c>
      <c r="Y547" s="68" t="s">
        <v>3659</v>
      </c>
      <c r="Z547" s="68" t="s">
        <v>3659</v>
      </c>
      <c r="AA547" s="68" t="s">
        <v>2124</v>
      </c>
      <c r="AB547" s="68" t="s">
        <v>3950</v>
      </c>
      <c r="AC547" s="68" t="s">
        <v>140</v>
      </c>
      <c r="AD547" s="68" t="s">
        <v>54</v>
      </c>
      <c r="AE547" s="68" t="s">
        <v>176</v>
      </c>
      <c r="AF547" s="72">
        <v>1</v>
      </c>
      <c r="AG547" s="68" t="s">
        <v>3059</v>
      </c>
      <c r="AH547" s="68" t="s">
        <v>54</v>
      </c>
      <c r="AI547" s="68" t="s">
        <v>56</v>
      </c>
      <c r="AJ547" s="68" t="s">
        <v>54</v>
      </c>
      <c r="AK547" s="68" t="str" cm="1">
        <f t="array" ref="AK5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7" s="69" t="s">
        <v>58</v>
      </c>
      <c r="AM547" s="69"/>
    </row>
    <row r="548" spans="1:39" x14ac:dyDescent="0.3">
      <c r="A548" s="68">
        <v>662</v>
      </c>
      <c r="B548" s="68" t="s">
        <v>3512</v>
      </c>
      <c r="C548" s="69">
        <v>44819</v>
      </c>
      <c r="D548" s="68" t="s">
        <v>72</v>
      </c>
      <c r="E548" s="71">
        <v>28082023662</v>
      </c>
      <c r="F548" s="68"/>
      <c r="G548" s="68">
        <v>4943044</v>
      </c>
      <c r="H548" s="68"/>
      <c r="I548" s="68" t="s">
        <v>4903</v>
      </c>
      <c r="J548" s="68" t="s">
        <v>4904</v>
      </c>
      <c r="K548" s="70" t="s">
        <v>711</v>
      </c>
      <c r="L548" s="68" t="s">
        <v>4905</v>
      </c>
      <c r="M548" s="68" t="s">
        <v>706</v>
      </c>
      <c r="N548" s="71">
        <v>5586981511225</v>
      </c>
      <c r="O548" s="71"/>
      <c r="P548" s="71" t="s">
        <v>65</v>
      </c>
      <c r="Q548" s="68" t="s">
        <v>66</v>
      </c>
      <c r="R548" s="68" t="str" cm="1">
        <f t="array" ref="R548">_xlfn.IFS(BaseClientes[[#This Row],[tipoDeCliente]]="ADVISOR","ADVISOR",BaseClientes[[#This Row],[tipoDeCliente]]="FAMILIA","RETENCAO",BaseClientes[[#This Row],[tipoDeCliente]]="RETENCAO","RETENCAO",BaseClientes[[#This Row],[tipoDeCliente]]="NORMAL","CONSULTORIA",BaseClientes[[#This Row],[tipoDeCliente]]="HIBRIDO","CONSULTORIA")</f>
        <v>RETENCAO</v>
      </c>
      <c r="S548" s="68" t="s">
        <v>713</v>
      </c>
      <c r="T548" s="68" t="s">
        <v>714</v>
      </c>
      <c r="U548" s="68" t="s">
        <v>715</v>
      </c>
      <c r="V548" s="71">
        <v>5511944421225</v>
      </c>
      <c r="W548" s="69">
        <v>45166</v>
      </c>
      <c r="X548" s="69">
        <v>45166</v>
      </c>
      <c r="Y548" s="68" t="s">
        <v>712</v>
      </c>
      <c r="Z548" s="68" t="s">
        <v>712</v>
      </c>
      <c r="AA548" s="68" t="s">
        <v>706</v>
      </c>
      <c r="AB548" s="68" t="s">
        <v>151</v>
      </c>
      <c r="AC548" s="68"/>
      <c r="AD548" s="68" t="s">
        <v>56</v>
      </c>
      <c r="AE548" s="68" t="s">
        <v>176</v>
      </c>
      <c r="AF548" s="72">
        <v>1</v>
      </c>
      <c r="AG548" s="68">
        <v>1</v>
      </c>
      <c r="AH548" s="68" t="s">
        <v>54</v>
      </c>
      <c r="AI548" s="68" t="s">
        <v>56</v>
      </c>
      <c r="AJ548" s="68" t="s">
        <v>54</v>
      </c>
      <c r="AK548" s="68" t="str" cm="1">
        <f t="array" ref="AK5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8" s="69" t="s">
        <v>58</v>
      </c>
      <c r="AM548" s="69"/>
    </row>
    <row r="549" spans="1:39" hidden="1" x14ac:dyDescent="0.3">
      <c r="A549" s="68">
        <v>684</v>
      </c>
      <c r="B549" s="68" t="s">
        <v>3052</v>
      </c>
      <c r="C549" s="69">
        <v>20463</v>
      </c>
      <c r="D549" s="68" t="s">
        <v>40</v>
      </c>
      <c r="E549" s="71">
        <v>29082023684</v>
      </c>
      <c r="F549" s="68"/>
      <c r="G549" s="68"/>
      <c r="H549" s="68"/>
      <c r="I549" s="68"/>
      <c r="J549" s="68" t="s">
        <v>2737</v>
      </c>
      <c r="K549" s="70" t="s">
        <v>4906</v>
      </c>
      <c r="L549" s="68" t="s">
        <v>2739</v>
      </c>
      <c r="M549" s="68" t="s">
        <v>3052</v>
      </c>
      <c r="N549" s="71">
        <v>5547999735540</v>
      </c>
      <c r="O549" s="71"/>
      <c r="P549" s="71"/>
      <c r="Q549" s="68" t="s">
        <v>66</v>
      </c>
      <c r="R549" s="68" t="str" cm="1">
        <f t="array" ref="R549">_xlfn.IFS(BaseClientes[[#This Row],[tipoDeCliente]]="ADVISOR","ADVISOR",BaseClientes[[#This Row],[tipoDeCliente]]="FAMILIA","RETENCAO",BaseClientes[[#This Row],[tipoDeCliente]]="RETENCAO","RETENCAO",BaseClientes[[#This Row],[tipoDeCliente]]="NORMAL","CONSULTORIA",BaseClientes[[#This Row],[tipoDeCliente]]="HIBRIDO","CONSULTORIA")</f>
        <v>CONSULTORIA</v>
      </c>
      <c r="S549" s="68" t="s">
        <v>4907</v>
      </c>
      <c r="T549" s="68" t="s">
        <v>2898</v>
      </c>
      <c r="U549" s="68" t="s">
        <v>4908</v>
      </c>
      <c r="V549" s="71">
        <v>5547999735540</v>
      </c>
      <c r="W549" s="69">
        <v>45167</v>
      </c>
      <c r="X549" s="69">
        <v>45168</v>
      </c>
      <c r="Y549" s="68" t="s">
        <v>2739</v>
      </c>
      <c r="Z549" s="68" t="s">
        <v>2739</v>
      </c>
      <c r="AA549" s="68" t="s">
        <v>3052</v>
      </c>
      <c r="AB549" s="68" t="s">
        <v>3950</v>
      </c>
      <c r="AC549" s="68" t="s">
        <v>53</v>
      </c>
      <c r="AD549" s="68" t="s">
        <v>56</v>
      </c>
      <c r="AE549" s="68" t="s">
        <v>176</v>
      </c>
      <c r="AF549" s="72">
        <v>1</v>
      </c>
      <c r="AG549" s="68" t="s">
        <v>3061</v>
      </c>
      <c r="AH549" s="68" t="s">
        <v>54</v>
      </c>
      <c r="AI549" s="68" t="s">
        <v>56</v>
      </c>
      <c r="AJ549" s="68" t="s">
        <v>54</v>
      </c>
      <c r="AK549" s="68" t="str" cm="1">
        <f t="array" ref="AK5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49" s="69" t="s">
        <v>69</v>
      </c>
      <c r="AM549" s="69">
        <v>45415</v>
      </c>
    </row>
    <row r="550" spans="1:39" x14ac:dyDescent="0.3">
      <c r="A550" s="68">
        <v>689</v>
      </c>
      <c r="B550" s="68" t="s">
        <v>3126</v>
      </c>
      <c r="C550" s="69">
        <v>27360</v>
      </c>
      <c r="D550" s="68" t="s">
        <v>40</v>
      </c>
      <c r="E550" s="71">
        <v>29082023689</v>
      </c>
      <c r="F550" s="68">
        <v>6678536</v>
      </c>
      <c r="G550" s="68"/>
      <c r="H550" s="68"/>
      <c r="I550" s="68" t="s">
        <v>8137</v>
      </c>
      <c r="J550" s="68" t="s">
        <v>4910</v>
      </c>
      <c r="K550" s="70" t="s">
        <v>4911</v>
      </c>
      <c r="L550" s="68" t="s">
        <v>3656</v>
      </c>
      <c r="M550" s="68" t="s">
        <v>3126</v>
      </c>
      <c r="N550" s="71">
        <v>5581992323534</v>
      </c>
      <c r="O550" s="71" t="s">
        <v>106</v>
      </c>
      <c r="P550" s="71"/>
      <c r="Q550" s="68" t="s">
        <v>66</v>
      </c>
      <c r="R550" s="68" t="str" cm="1">
        <f t="array" ref="R550">_xlfn.IFS(BaseClientes[[#This Row],[tipoDeCliente]]="ADVISOR","ADVISOR",BaseClientes[[#This Row],[tipoDeCliente]]="FAMILIA","RETENCAO",BaseClientes[[#This Row],[tipoDeCliente]]="RETENCAO","RETENCAO",BaseClientes[[#This Row],[tipoDeCliente]]="NORMAL","CONSULTORIA",BaseClientes[[#This Row],[tipoDeCliente]]="HIBRIDO","CONSULTORIA")</f>
        <v>CONSULTORIA</v>
      </c>
      <c r="S550" s="68" t="s">
        <v>49</v>
      </c>
      <c r="T550" s="68" t="s">
        <v>50</v>
      </c>
      <c r="U550" s="68" t="s">
        <v>4913</v>
      </c>
      <c r="V550" s="71">
        <v>5581991734959</v>
      </c>
      <c r="W550" s="69">
        <v>45167</v>
      </c>
      <c r="X550" s="69">
        <v>45168</v>
      </c>
      <c r="Y550" s="68" t="s">
        <v>3656</v>
      </c>
      <c r="Z550" s="68" t="s">
        <v>3656</v>
      </c>
      <c r="AA550" s="68" t="s">
        <v>3126</v>
      </c>
      <c r="AB550" s="68" t="s">
        <v>3912</v>
      </c>
      <c r="AC550" s="68" t="s">
        <v>53</v>
      </c>
      <c r="AD550" s="68" t="s">
        <v>54</v>
      </c>
      <c r="AE550" s="68" t="s">
        <v>176</v>
      </c>
      <c r="AF550" s="72">
        <v>1</v>
      </c>
      <c r="AG550" s="68">
        <v>7</v>
      </c>
      <c r="AH550" s="68" t="s">
        <v>54</v>
      </c>
      <c r="AI550" s="68" t="s">
        <v>56</v>
      </c>
      <c r="AJ550" s="68" t="s">
        <v>54</v>
      </c>
      <c r="AK550" s="68" t="str" cm="1">
        <f t="array" ref="AK5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0" s="69" t="s">
        <v>58</v>
      </c>
      <c r="AM550" s="69"/>
    </row>
    <row r="551" spans="1:39" x14ac:dyDescent="0.3">
      <c r="A551" s="68">
        <v>693</v>
      </c>
      <c r="B551" s="68" t="s">
        <v>2414</v>
      </c>
      <c r="C551" s="69">
        <v>34542</v>
      </c>
      <c r="D551" s="111" t="s">
        <v>42</v>
      </c>
      <c r="E551" s="71">
        <v>29082023693</v>
      </c>
      <c r="F551" s="68">
        <v>3053721</v>
      </c>
      <c r="G551" s="68">
        <v>5385916</v>
      </c>
      <c r="H551" s="68"/>
      <c r="I551" s="68" t="s">
        <v>4916</v>
      </c>
      <c r="J551" s="68" t="s">
        <v>2411</v>
      </c>
      <c r="K551" s="70" t="s">
        <v>2412</v>
      </c>
      <c r="L551" s="68" t="s">
        <v>2413</v>
      </c>
      <c r="M551" s="68" t="s">
        <v>2414</v>
      </c>
      <c r="N551" s="71" t="s">
        <v>2415</v>
      </c>
      <c r="O551" s="71" t="s">
        <v>65</v>
      </c>
      <c r="P551" s="71" t="s">
        <v>42</v>
      </c>
      <c r="Q551" s="68" t="s">
        <v>66</v>
      </c>
      <c r="R551" s="68" t="str" cm="1">
        <f t="array" ref="R551">_xlfn.IFS(BaseClientes[[#This Row],[tipoDeCliente]]="ADVISOR","ADVISOR",BaseClientes[[#This Row],[tipoDeCliente]]="FAMILIA","RETENCAO",BaseClientes[[#This Row],[tipoDeCliente]]="RETENCAO","RETENCAO",BaseClientes[[#This Row],[tipoDeCliente]]="NORMAL","CONSULTORIA",BaseClientes[[#This Row],[tipoDeCliente]]="HIBRIDO","CONSULTORIA")</f>
        <v>CONSULTORIA</v>
      </c>
      <c r="S551" s="68" t="s">
        <v>2407</v>
      </c>
      <c r="T551" s="68" t="s">
        <v>50</v>
      </c>
      <c r="U551" s="68" t="s">
        <v>4316</v>
      </c>
      <c r="V551" s="71" t="s">
        <v>2415</v>
      </c>
      <c r="W551" s="69">
        <v>45167</v>
      </c>
      <c r="X551" s="69">
        <v>45167</v>
      </c>
      <c r="Y551" s="68" t="s">
        <v>2413</v>
      </c>
      <c r="Z551" s="68" t="s">
        <v>2413</v>
      </c>
      <c r="AA551" s="68" t="s">
        <v>2414</v>
      </c>
      <c r="AB551" s="68" t="s">
        <v>3893</v>
      </c>
      <c r="AC551" s="68" t="s">
        <v>53</v>
      </c>
      <c r="AD551" s="68" t="s">
        <v>4917</v>
      </c>
      <c r="AE551" s="68" t="s">
        <v>176</v>
      </c>
      <c r="AF551" s="72">
        <v>1</v>
      </c>
      <c r="AG551" s="68" t="s">
        <v>3059</v>
      </c>
      <c r="AH551" s="68" t="s">
        <v>54</v>
      </c>
      <c r="AI551" s="68" t="s">
        <v>56</v>
      </c>
      <c r="AJ551" s="68" t="s">
        <v>54</v>
      </c>
      <c r="AK551" s="68" t="str" cm="1">
        <f t="array" ref="AK5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1" s="69" t="s">
        <v>58</v>
      </c>
      <c r="AM551" s="69"/>
    </row>
    <row r="552" spans="1:39" x14ac:dyDescent="0.3">
      <c r="A552" s="68">
        <v>677</v>
      </c>
      <c r="B552" s="68" t="s">
        <v>3127</v>
      </c>
      <c r="C552" s="69">
        <v>34185</v>
      </c>
      <c r="D552" s="68" t="s">
        <v>40</v>
      </c>
      <c r="E552" s="71">
        <v>30082023677</v>
      </c>
      <c r="F552" s="68">
        <v>3867723</v>
      </c>
      <c r="G552" s="68"/>
      <c r="H552" s="68"/>
      <c r="I552" s="68" t="s">
        <v>4922</v>
      </c>
      <c r="J552" s="68" t="s">
        <v>4920</v>
      </c>
      <c r="K552" s="105" t="s">
        <v>4921</v>
      </c>
      <c r="L552" s="68" t="s">
        <v>3653</v>
      </c>
      <c r="M552" s="68" t="s">
        <v>3127</v>
      </c>
      <c r="N552" s="71">
        <v>5581991258868</v>
      </c>
      <c r="O552" s="71" t="s">
        <v>65</v>
      </c>
      <c r="P552" s="71"/>
      <c r="Q552" s="68" t="s">
        <v>66</v>
      </c>
      <c r="R552" s="68" t="str" cm="1">
        <f t="array" ref="R552">_xlfn.IFS(BaseClientes[[#This Row],[tipoDeCliente]]="ADVISOR","ADVISOR",BaseClientes[[#This Row],[tipoDeCliente]]="FAMILIA","RETENCAO",BaseClientes[[#This Row],[tipoDeCliente]]="RETENCAO","RETENCAO",BaseClientes[[#This Row],[tipoDeCliente]]="NORMAL","CONSULTORIA",BaseClientes[[#This Row],[tipoDeCliente]]="HIBRIDO","CONSULTORIA")</f>
        <v>CONSULTORIA</v>
      </c>
      <c r="S552" s="68" t="s">
        <v>49</v>
      </c>
      <c r="T552" s="68" t="s">
        <v>50</v>
      </c>
      <c r="U552" s="68" t="s">
        <v>67</v>
      </c>
      <c r="V552" s="71">
        <v>5581991258868</v>
      </c>
      <c r="W552" s="69">
        <v>45168</v>
      </c>
      <c r="X552" s="69">
        <v>45168</v>
      </c>
      <c r="Y552" s="68" t="s">
        <v>3653</v>
      </c>
      <c r="Z552" s="68" t="s">
        <v>3653</v>
      </c>
      <c r="AA552" s="68" t="s">
        <v>3127</v>
      </c>
      <c r="AB552" s="68" t="s">
        <v>3995</v>
      </c>
      <c r="AC552" s="68" t="s">
        <v>140</v>
      </c>
      <c r="AD552" s="68" t="s">
        <v>54</v>
      </c>
      <c r="AE552" s="68" t="s">
        <v>176</v>
      </c>
      <c r="AF552" s="72">
        <v>1</v>
      </c>
      <c r="AG552" s="68">
        <v>7</v>
      </c>
      <c r="AH552" s="68" t="s">
        <v>54</v>
      </c>
      <c r="AI552" s="68" t="s">
        <v>56</v>
      </c>
      <c r="AJ552" s="68" t="s">
        <v>54</v>
      </c>
      <c r="AK552" s="68" t="str" cm="1">
        <f t="array" ref="AK5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2" s="69" t="s">
        <v>58</v>
      </c>
      <c r="AM552" s="69"/>
    </row>
    <row r="553" spans="1:39" x14ac:dyDescent="0.3">
      <c r="A553" s="68">
        <v>666</v>
      </c>
      <c r="B553" s="68" t="s">
        <v>3514</v>
      </c>
      <c r="C553" s="69">
        <v>30238</v>
      </c>
      <c r="D553" s="68" t="s">
        <v>40</v>
      </c>
      <c r="E553" s="71">
        <v>4092023666</v>
      </c>
      <c r="F553" s="68">
        <v>13961564</v>
      </c>
      <c r="G553" s="68">
        <v>4975292</v>
      </c>
      <c r="H553" s="68"/>
      <c r="I553" s="68" t="s">
        <v>8138</v>
      </c>
      <c r="J553" s="68" t="s">
        <v>4943</v>
      </c>
      <c r="K553" s="105" t="s">
        <v>4944</v>
      </c>
      <c r="L553" s="68" t="s">
        <v>8139</v>
      </c>
      <c r="M553" s="68" t="s">
        <v>546</v>
      </c>
      <c r="N553" s="71">
        <v>5581999157388</v>
      </c>
      <c r="O553" s="71"/>
      <c r="P553" s="71" t="s">
        <v>65</v>
      </c>
      <c r="Q553" s="68" t="s">
        <v>66</v>
      </c>
      <c r="R553" s="68" t="str" cm="1">
        <f t="array" ref="R553">_xlfn.IFS(BaseClientes[[#This Row],[tipoDeCliente]]="ADVISOR","ADVISOR",BaseClientes[[#This Row],[tipoDeCliente]]="FAMILIA","RETENCAO",BaseClientes[[#This Row],[tipoDeCliente]]="RETENCAO","RETENCAO",BaseClientes[[#This Row],[tipoDeCliente]]="NORMAL","CONSULTORIA",BaseClientes[[#This Row],[tipoDeCliente]]="HIBRIDO","CONSULTORIA")</f>
        <v>RETENCAO</v>
      </c>
      <c r="S553" s="68" t="s">
        <v>49</v>
      </c>
      <c r="T553" s="68" t="s">
        <v>50</v>
      </c>
      <c r="U553" s="68" t="s">
        <v>553</v>
      </c>
      <c r="V553" s="71">
        <v>5581981929950</v>
      </c>
      <c r="W553" s="69">
        <v>45173</v>
      </c>
      <c r="X553" s="69">
        <v>45173</v>
      </c>
      <c r="Y553" s="68" t="s">
        <v>552</v>
      </c>
      <c r="Z553" s="68" t="s">
        <v>552</v>
      </c>
      <c r="AA553" s="68" t="s">
        <v>546</v>
      </c>
      <c r="AB553" s="68" t="s">
        <v>3894</v>
      </c>
      <c r="AC553" s="68" t="s">
        <v>140</v>
      </c>
      <c r="AD553" s="68" t="s">
        <v>54</v>
      </c>
      <c r="AE553" s="68" t="s">
        <v>176</v>
      </c>
      <c r="AF553" s="72">
        <v>1</v>
      </c>
      <c r="AG553" s="68">
        <v>1</v>
      </c>
      <c r="AH553" s="68" t="s">
        <v>54</v>
      </c>
      <c r="AI553" s="68" t="s">
        <v>56</v>
      </c>
      <c r="AJ553" s="68" t="s">
        <v>54</v>
      </c>
      <c r="AK553" s="68" t="str" cm="1">
        <f t="array" ref="AK5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3" s="69" t="s">
        <v>58</v>
      </c>
      <c r="AM553" s="69"/>
    </row>
    <row r="554" spans="1:39" x14ac:dyDescent="0.3">
      <c r="A554" s="68">
        <v>667</v>
      </c>
      <c r="B554" s="68" t="s">
        <v>3515</v>
      </c>
      <c r="C554" s="69">
        <v>44083</v>
      </c>
      <c r="D554" s="68" t="s">
        <v>84</v>
      </c>
      <c r="E554" s="71">
        <v>4092023667</v>
      </c>
      <c r="F554" s="68"/>
      <c r="G554" s="68">
        <v>4967678</v>
      </c>
      <c r="H554" s="68"/>
      <c r="I554" s="68" t="s">
        <v>8140</v>
      </c>
      <c r="J554" s="68" t="s">
        <v>4933</v>
      </c>
      <c r="K554" s="70" t="s">
        <v>4934</v>
      </c>
      <c r="L554" s="68" t="s">
        <v>8141</v>
      </c>
      <c r="M554" s="68" t="s">
        <v>1472</v>
      </c>
      <c r="N554" s="71">
        <v>5511999120366</v>
      </c>
      <c r="O554" s="71"/>
      <c r="P554" s="71" t="s">
        <v>65</v>
      </c>
      <c r="Q554" s="68" t="s">
        <v>66</v>
      </c>
      <c r="R554" s="68" t="str" cm="1">
        <f t="array" ref="R554">_xlfn.IFS(BaseClientes[[#This Row],[tipoDeCliente]]="ADVISOR","ADVISOR",BaseClientes[[#This Row],[tipoDeCliente]]="FAMILIA","RETENCAO",BaseClientes[[#This Row],[tipoDeCliente]]="RETENCAO","RETENCAO",BaseClientes[[#This Row],[tipoDeCliente]]="NORMAL","CONSULTORIA",BaseClientes[[#This Row],[tipoDeCliente]]="HIBRIDO","CONSULTORIA")</f>
        <v>CONSULTORIA</v>
      </c>
      <c r="S554" s="68" t="s">
        <v>906</v>
      </c>
      <c r="T554" s="68" t="s">
        <v>185</v>
      </c>
      <c r="U554" s="68" t="s">
        <v>4936</v>
      </c>
      <c r="V554" s="71">
        <v>5511999120366</v>
      </c>
      <c r="W554" s="69">
        <v>45173</v>
      </c>
      <c r="X554" s="69">
        <v>45174</v>
      </c>
      <c r="Y554" s="68" t="s">
        <v>1477</v>
      </c>
      <c r="Z554" s="68" t="s">
        <v>1479</v>
      </c>
      <c r="AA554" s="68" t="s">
        <v>1480</v>
      </c>
      <c r="AB554" s="68" t="s">
        <v>89</v>
      </c>
      <c r="AC554" s="68"/>
      <c r="AD554" s="68" t="s">
        <v>56</v>
      </c>
      <c r="AE554" s="68" t="s">
        <v>176</v>
      </c>
      <c r="AF554" s="72">
        <v>1</v>
      </c>
      <c r="AG554" s="68">
        <v>1</v>
      </c>
      <c r="AH554" s="68" t="s">
        <v>54</v>
      </c>
      <c r="AI554" s="68" t="s">
        <v>56</v>
      </c>
      <c r="AJ554" s="68" t="s">
        <v>54</v>
      </c>
      <c r="AK554" s="68" t="str" cm="1">
        <f t="array" ref="AK5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4" s="69" t="s">
        <v>58</v>
      </c>
      <c r="AM554" s="69"/>
    </row>
    <row r="555" spans="1:39" x14ac:dyDescent="0.3">
      <c r="A555" s="68">
        <v>712</v>
      </c>
      <c r="B555" s="68" t="s">
        <v>3128</v>
      </c>
      <c r="C555" s="69">
        <v>31183</v>
      </c>
      <c r="D555" s="68" t="s">
        <v>40</v>
      </c>
      <c r="E555" s="71">
        <v>4092023712</v>
      </c>
      <c r="F555" s="68">
        <v>2690015</v>
      </c>
      <c r="G555" s="68"/>
      <c r="H555" s="68"/>
      <c r="I555" s="68" t="s">
        <v>8142</v>
      </c>
      <c r="J555" s="68" t="s">
        <v>4947</v>
      </c>
      <c r="K555" s="70" t="s">
        <v>4948</v>
      </c>
      <c r="L555" s="68" t="s">
        <v>3669</v>
      </c>
      <c r="M555" s="68" t="s">
        <v>3128</v>
      </c>
      <c r="N555" s="71">
        <v>5531993104274</v>
      </c>
      <c r="O555" s="71" t="s">
        <v>106</v>
      </c>
      <c r="P555" s="71"/>
      <c r="Q555" s="68" t="s">
        <v>66</v>
      </c>
      <c r="R555" s="68" t="str" cm="1">
        <f t="array" ref="R555">_xlfn.IFS(BaseClientes[[#This Row],[tipoDeCliente]]="ADVISOR","ADVISOR",BaseClientes[[#This Row],[tipoDeCliente]]="FAMILIA","RETENCAO",BaseClientes[[#This Row],[tipoDeCliente]]="RETENCAO","RETENCAO",BaseClientes[[#This Row],[tipoDeCliente]]="NORMAL","CONSULTORIA",BaseClientes[[#This Row],[tipoDeCliente]]="HIBRIDO","CONSULTORIA")</f>
        <v>CONSULTORIA</v>
      </c>
      <c r="S555" s="68" t="s">
        <v>895</v>
      </c>
      <c r="T555" s="68" t="s">
        <v>896</v>
      </c>
      <c r="U555" s="68" t="s">
        <v>4940</v>
      </c>
      <c r="V555" s="71">
        <v>5531993104274</v>
      </c>
      <c r="W555" s="69">
        <v>45173</v>
      </c>
      <c r="X555" s="69">
        <v>45173</v>
      </c>
      <c r="Y555" s="68" t="s">
        <v>3669</v>
      </c>
      <c r="Z555" s="68" t="s">
        <v>3669</v>
      </c>
      <c r="AA555" s="68" t="s">
        <v>3128</v>
      </c>
      <c r="AB555" s="68" t="s">
        <v>3947</v>
      </c>
      <c r="AC555" s="68" t="s">
        <v>53</v>
      </c>
      <c r="AD555" s="68" t="s">
        <v>4917</v>
      </c>
      <c r="AE555" s="68" t="s">
        <v>176</v>
      </c>
      <c r="AF555" s="72">
        <v>1</v>
      </c>
      <c r="AG555" s="68">
        <v>5</v>
      </c>
      <c r="AH555" s="68" t="s">
        <v>54</v>
      </c>
      <c r="AI555" s="68" t="s">
        <v>56</v>
      </c>
      <c r="AJ555" s="68" t="s">
        <v>54</v>
      </c>
      <c r="AK555" s="68" t="str" cm="1">
        <f t="array" ref="AK5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5" s="69" t="s">
        <v>58</v>
      </c>
      <c r="AM555" s="69"/>
    </row>
    <row r="556" spans="1:39" x14ac:dyDescent="0.3">
      <c r="A556" s="68">
        <v>714</v>
      </c>
      <c r="B556" s="68" t="s">
        <v>3522</v>
      </c>
      <c r="C556" s="69">
        <v>30415</v>
      </c>
      <c r="D556" s="68" t="s">
        <v>72</v>
      </c>
      <c r="E556" s="71">
        <v>4092023714</v>
      </c>
      <c r="F556" s="68">
        <v>11520662</v>
      </c>
      <c r="G556" s="68"/>
      <c r="H556" s="68"/>
      <c r="I556" s="68"/>
      <c r="J556" s="68" t="s">
        <v>4937</v>
      </c>
      <c r="K556" s="70" t="s">
        <v>4938</v>
      </c>
      <c r="L556" s="68" t="s">
        <v>4939</v>
      </c>
      <c r="M556" s="68" t="s">
        <v>3522</v>
      </c>
      <c r="N556" s="71">
        <v>5531991921700</v>
      </c>
      <c r="O556" s="71" t="s">
        <v>106</v>
      </c>
      <c r="P556" s="71"/>
      <c r="Q556" s="68" t="s">
        <v>66</v>
      </c>
      <c r="R556" s="68" t="str" cm="1">
        <f t="array" ref="R556">_xlfn.IFS(BaseClientes[[#This Row],[tipoDeCliente]]="ADVISOR","ADVISOR",BaseClientes[[#This Row],[tipoDeCliente]]="FAMILIA","RETENCAO",BaseClientes[[#This Row],[tipoDeCliente]]="RETENCAO","RETENCAO",BaseClientes[[#This Row],[tipoDeCliente]]="NORMAL","CONSULTORIA",BaseClientes[[#This Row],[tipoDeCliente]]="HIBRIDO","CONSULTORIA")</f>
        <v>CONSULTORIA</v>
      </c>
      <c r="S556" s="68" t="s">
        <v>895</v>
      </c>
      <c r="T556" s="68" t="s">
        <v>896</v>
      </c>
      <c r="U556" s="68" t="s">
        <v>4940</v>
      </c>
      <c r="V556" s="71">
        <v>5531991921700</v>
      </c>
      <c r="W556" s="69">
        <v>45173</v>
      </c>
      <c r="X556" s="69">
        <v>45173</v>
      </c>
      <c r="Y556" s="68" t="s">
        <v>3669</v>
      </c>
      <c r="Z556" s="68" t="s">
        <v>3669</v>
      </c>
      <c r="AA556" s="68" t="s">
        <v>3128</v>
      </c>
      <c r="AB556" s="68" t="s">
        <v>3894</v>
      </c>
      <c r="AC556" s="68" t="s">
        <v>53</v>
      </c>
      <c r="AD556" s="68" t="s">
        <v>4917</v>
      </c>
      <c r="AE556" s="68" t="s">
        <v>176</v>
      </c>
      <c r="AF556" s="72">
        <v>1</v>
      </c>
      <c r="AG556" s="68">
        <v>5</v>
      </c>
      <c r="AH556" s="68" t="s">
        <v>54</v>
      </c>
      <c r="AI556" s="68" t="s">
        <v>56</v>
      </c>
      <c r="AJ556" s="68" t="s">
        <v>54</v>
      </c>
      <c r="AK556" s="68" t="str" cm="1">
        <f t="array" ref="AK5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6" s="69" t="s">
        <v>58</v>
      </c>
      <c r="AM556" s="69"/>
    </row>
    <row r="557" spans="1:39" hidden="1" x14ac:dyDescent="0.3">
      <c r="A557" s="68">
        <v>697</v>
      </c>
      <c r="B557" s="68" t="s">
        <v>3130</v>
      </c>
      <c r="C557" s="69">
        <v>20178</v>
      </c>
      <c r="D557" s="68" t="s">
        <v>72</v>
      </c>
      <c r="E557" s="71">
        <v>5092023697</v>
      </c>
      <c r="F557" s="68">
        <v>12593359</v>
      </c>
      <c r="G557" s="68"/>
      <c r="H557" s="68"/>
      <c r="I557" s="68"/>
      <c r="J557" s="68" t="s">
        <v>4953</v>
      </c>
      <c r="K557" s="70" t="s">
        <v>4954</v>
      </c>
      <c r="L557" s="68" t="s">
        <v>4955</v>
      </c>
      <c r="M557" s="68" t="s">
        <v>3130</v>
      </c>
      <c r="N557" s="71">
        <v>5581999725384</v>
      </c>
      <c r="O557" s="71" t="s">
        <v>65</v>
      </c>
      <c r="P557" s="71"/>
      <c r="Q557" s="68" t="s">
        <v>1749</v>
      </c>
      <c r="R557" s="68" t="str" cm="1">
        <f t="array" ref="R557">_xlfn.IFS(BaseClientes[[#This Row],[tipoDeCliente]]="ADVISOR","ADVISOR",BaseClientes[[#This Row],[tipoDeCliente]]="FAMILIA","RETENCAO",BaseClientes[[#This Row],[tipoDeCliente]]="RETENCAO","RETENCAO",BaseClientes[[#This Row],[tipoDeCliente]]="NORMAL","CONSULTORIA",BaseClientes[[#This Row],[tipoDeCliente]]="HIBRIDO","CONSULTORIA")</f>
        <v>CONSULTORIA</v>
      </c>
      <c r="S557" s="68" t="s">
        <v>49</v>
      </c>
      <c r="T557" s="68" t="s">
        <v>50</v>
      </c>
      <c r="U557" s="68" t="s">
        <v>883</v>
      </c>
      <c r="V557" s="71">
        <v>5581999725384</v>
      </c>
      <c r="W557" s="69">
        <v>45174</v>
      </c>
      <c r="X557" s="69">
        <v>45174</v>
      </c>
      <c r="Y557" s="68" t="s">
        <v>4955</v>
      </c>
      <c r="Z557" s="68" t="s">
        <v>4955</v>
      </c>
      <c r="AA557" s="68" t="s">
        <v>3130</v>
      </c>
      <c r="AB557" s="68" t="s">
        <v>3899</v>
      </c>
      <c r="AC557" s="68" t="s">
        <v>140</v>
      </c>
      <c r="AD557" s="68" t="s">
        <v>56</v>
      </c>
      <c r="AE557" s="68" t="s">
        <v>176</v>
      </c>
      <c r="AF557" s="72">
        <v>1</v>
      </c>
      <c r="AG557" s="68">
        <v>7</v>
      </c>
      <c r="AH557" s="68" t="s">
        <v>54</v>
      </c>
      <c r="AI557" s="68" t="s">
        <v>56</v>
      </c>
      <c r="AJ557" s="68" t="s">
        <v>54</v>
      </c>
      <c r="AK557" s="68" t="str" cm="1">
        <f t="array" ref="AK5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7" s="69" t="s">
        <v>69</v>
      </c>
      <c r="AM557" s="69">
        <v>45238</v>
      </c>
    </row>
    <row r="558" spans="1:39" x14ac:dyDescent="0.3">
      <c r="A558" s="68">
        <v>698</v>
      </c>
      <c r="B558" s="68" t="s">
        <v>3420</v>
      </c>
      <c r="C558" s="69">
        <v>30446</v>
      </c>
      <c r="D558" s="68" t="s">
        <v>40</v>
      </c>
      <c r="E558" s="71">
        <v>5092023698</v>
      </c>
      <c r="F558" s="68"/>
      <c r="G558" s="68">
        <v>4915332</v>
      </c>
      <c r="H558" s="68"/>
      <c r="I558" s="68"/>
      <c r="J558" s="68" t="s">
        <v>4956</v>
      </c>
      <c r="K558" s="70" t="s">
        <v>4957</v>
      </c>
      <c r="L558" s="68" t="s">
        <v>3702</v>
      </c>
      <c r="M558" s="68" t="s">
        <v>3420</v>
      </c>
      <c r="N558" s="71">
        <v>5584988713642</v>
      </c>
      <c r="O558" s="71"/>
      <c r="P558" s="71" t="s">
        <v>65</v>
      </c>
      <c r="Q558" s="68" t="s">
        <v>1749</v>
      </c>
      <c r="R558" s="68" t="str" cm="1">
        <f t="array" ref="R558">_xlfn.IFS(BaseClientes[[#This Row],[tipoDeCliente]]="ADVISOR","ADVISOR",BaseClientes[[#This Row],[tipoDeCliente]]="FAMILIA","RETENCAO",BaseClientes[[#This Row],[tipoDeCliente]]="RETENCAO","RETENCAO",BaseClientes[[#This Row],[tipoDeCliente]]="NORMAL","CONSULTORIA",BaseClientes[[#This Row],[tipoDeCliente]]="HIBRIDO","CONSULTORIA")</f>
        <v>CONSULTORIA</v>
      </c>
      <c r="S558" s="68" t="s">
        <v>349</v>
      </c>
      <c r="T558" s="68" t="s">
        <v>336</v>
      </c>
      <c r="U558" s="68" t="s">
        <v>4959</v>
      </c>
      <c r="V558" s="71">
        <v>5584988713642</v>
      </c>
      <c r="W558" s="69">
        <v>45174</v>
      </c>
      <c r="X558" s="69">
        <v>45174</v>
      </c>
      <c r="Y558" s="68" t="s">
        <v>3702</v>
      </c>
      <c r="Z558" s="68" t="s">
        <v>3702</v>
      </c>
      <c r="AA558" s="68" t="s">
        <v>3420</v>
      </c>
      <c r="AB558" s="68" t="s">
        <v>3920</v>
      </c>
      <c r="AC558" s="68" t="s">
        <v>53</v>
      </c>
      <c r="AD558" s="68" t="s">
        <v>54</v>
      </c>
      <c r="AE558" s="68" t="s">
        <v>68</v>
      </c>
      <c r="AF558" s="72">
        <v>0</v>
      </c>
      <c r="AG558" s="68"/>
      <c r="AH558" s="68" t="s">
        <v>54</v>
      </c>
      <c r="AI558" s="68" t="s">
        <v>56</v>
      </c>
      <c r="AJ558" s="68" t="s">
        <v>54</v>
      </c>
      <c r="AK558" s="68" t="str" cm="1">
        <f t="array" ref="AK5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8" s="69" t="s">
        <v>58</v>
      </c>
      <c r="AM558" s="69"/>
    </row>
    <row r="559" spans="1:39" x14ac:dyDescent="0.3">
      <c r="A559" s="68">
        <v>700</v>
      </c>
      <c r="B559" s="68" t="s">
        <v>3129</v>
      </c>
      <c r="C559" s="69">
        <v>25309</v>
      </c>
      <c r="D559" s="68" t="s">
        <v>40</v>
      </c>
      <c r="E559" s="71">
        <v>5092023700</v>
      </c>
      <c r="F559" s="68">
        <v>87325</v>
      </c>
      <c r="G559" s="68"/>
      <c r="H559" s="68"/>
      <c r="I559" s="68" t="s">
        <v>4952</v>
      </c>
      <c r="J559" s="68" t="s">
        <v>4950</v>
      </c>
      <c r="K559" s="105" t="s">
        <v>4951</v>
      </c>
      <c r="L559" s="68" t="s">
        <v>3660</v>
      </c>
      <c r="M559" s="68" t="s">
        <v>3129</v>
      </c>
      <c r="N559" s="71">
        <v>5581992085707</v>
      </c>
      <c r="O559" s="71" t="s">
        <v>106</v>
      </c>
      <c r="P559" s="71"/>
      <c r="Q559" s="68" t="s">
        <v>66</v>
      </c>
      <c r="R559" s="68" t="str" cm="1">
        <f t="array" ref="R559">_xlfn.IFS(BaseClientes[[#This Row],[tipoDeCliente]]="ADVISOR","ADVISOR",BaseClientes[[#This Row],[tipoDeCliente]]="FAMILIA","RETENCAO",BaseClientes[[#This Row],[tipoDeCliente]]="RETENCAO","RETENCAO",BaseClientes[[#This Row],[tipoDeCliente]]="NORMAL","CONSULTORIA",BaseClientes[[#This Row],[tipoDeCliente]]="HIBRIDO","CONSULTORIA")</f>
        <v>CONSULTORIA</v>
      </c>
      <c r="S559" s="68" t="s">
        <v>317</v>
      </c>
      <c r="T559" s="68" t="s">
        <v>50</v>
      </c>
      <c r="U559" s="68" t="s">
        <v>690</v>
      </c>
      <c r="V559" s="71">
        <v>5581992085707</v>
      </c>
      <c r="W559" s="69">
        <v>45174</v>
      </c>
      <c r="X559" s="69">
        <v>45187</v>
      </c>
      <c r="Y559" s="68" t="s">
        <v>3660</v>
      </c>
      <c r="Z559" s="68" t="s">
        <v>3660</v>
      </c>
      <c r="AA559" s="68" t="s">
        <v>3129</v>
      </c>
      <c r="AB559" s="68" t="s">
        <v>3894</v>
      </c>
      <c r="AC559" s="68" t="s">
        <v>53</v>
      </c>
      <c r="AD559" s="68" t="s">
        <v>54</v>
      </c>
      <c r="AE559" s="68" t="s">
        <v>176</v>
      </c>
      <c r="AF559" s="72">
        <v>1</v>
      </c>
      <c r="AG559" s="68">
        <v>7</v>
      </c>
      <c r="AH559" s="68" t="s">
        <v>54</v>
      </c>
      <c r="AI559" s="68" t="s">
        <v>56</v>
      </c>
      <c r="AJ559" s="68" t="s">
        <v>54</v>
      </c>
      <c r="AK559" s="68" t="str" cm="1">
        <f t="array" ref="AK5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59" s="69" t="s">
        <v>58</v>
      </c>
      <c r="AM559" s="69"/>
    </row>
    <row r="560" spans="1:39" x14ac:dyDescent="0.3">
      <c r="A560" s="68">
        <v>678</v>
      </c>
      <c r="B560" s="68" t="s">
        <v>3131</v>
      </c>
      <c r="C560" s="69">
        <v>23596</v>
      </c>
      <c r="D560" s="68" t="s">
        <v>40</v>
      </c>
      <c r="E560" s="71">
        <v>6092023678</v>
      </c>
      <c r="F560" s="68">
        <v>13550048</v>
      </c>
      <c r="G560" s="68"/>
      <c r="H560" s="68"/>
      <c r="I560" s="1" t="s">
        <v>4969</v>
      </c>
      <c r="J560" s="68" t="s">
        <v>4967</v>
      </c>
      <c r="K560" s="105" t="s">
        <v>4968</v>
      </c>
      <c r="L560" s="68" t="s">
        <v>3654</v>
      </c>
      <c r="M560" s="68" t="s">
        <v>3131</v>
      </c>
      <c r="N560" s="71">
        <v>5581996319883</v>
      </c>
      <c r="O560" s="71" t="s">
        <v>65</v>
      </c>
      <c r="P560" s="71"/>
      <c r="Q560" s="68" t="s">
        <v>66</v>
      </c>
      <c r="R560" s="68" t="str" cm="1">
        <f t="array" ref="R560">_xlfn.IFS(BaseClientes[[#This Row],[tipoDeCliente]]="ADVISOR","ADVISOR",BaseClientes[[#This Row],[tipoDeCliente]]="FAMILIA","RETENCAO",BaseClientes[[#This Row],[tipoDeCliente]]="RETENCAO","RETENCAO",BaseClientes[[#This Row],[tipoDeCliente]]="NORMAL","CONSULTORIA",BaseClientes[[#This Row],[tipoDeCliente]]="HIBRIDO","CONSULTORIA")</f>
        <v>CONSULTORIA</v>
      </c>
      <c r="S560" s="68" t="s">
        <v>49</v>
      </c>
      <c r="T560" s="68" t="s">
        <v>50</v>
      </c>
      <c r="U560" s="68" t="s">
        <v>1757</v>
      </c>
      <c r="V560" s="71">
        <v>5581996319883</v>
      </c>
      <c r="W560" s="69">
        <v>45175</v>
      </c>
      <c r="X560" s="69">
        <v>45175</v>
      </c>
      <c r="Y560" s="68" t="s">
        <v>3654</v>
      </c>
      <c r="Z560" s="68" t="s">
        <v>3654</v>
      </c>
      <c r="AA560" s="68" t="s">
        <v>3131</v>
      </c>
      <c r="AB560" s="68" t="s">
        <v>3894</v>
      </c>
      <c r="AC560" s="68" t="s">
        <v>53</v>
      </c>
      <c r="AD560" s="68" t="s">
        <v>54</v>
      </c>
      <c r="AE560" s="68" t="s">
        <v>176</v>
      </c>
      <c r="AF560" s="72">
        <v>1</v>
      </c>
      <c r="AG560" s="68">
        <v>7</v>
      </c>
      <c r="AH560" s="68" t="s">
        <v>54</v>
      </c>
      <c r="AI560" s="68" t="s">
        <v>56</v>
      </c>
      <c r="AJ560" s="68" t="s">
        <v>54</v>
      </c>
      <c r="AK560" s="68" t="str" cm="1">
        <f t="array" ref="AK5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0" s="69" t="s">
        <v>58</v>
      </c>
      <c r="AM560" s="69"/>
    </row>
    <row r="561" spans="1:39" x14ac:dyDescent="0.3">
      <c r="A561" s="68">
        <v>716</v>
      </c>
      <c r="B561" s="68" t="s">
        <v>3132</v>
      </c>
      <c r="C561" s="69">
        <v>23077</v>
      </c>
      <c r="D561" s="68" t="s">
        <v>40</v>
      </c>
      <c r="E561" s="71">
        <v>6092023716</v>
      </c>
      <c r="F561" s="68">
        <v>12382865</v>
      </c>
      <c r="G561" s="68">
        <v>8157104</v>
      </c>
      <c r="H561" s="68"/>
      <c r="I561" s="68" t="s">
        <v>8143</v>
      </c>
      <c r="J561" s="68" t="s">
        <v>4962</v>
      </c>
      <c r="K561" s="70" t="s">
        <v>4963</v>
      </c>
      <c r="L561" s="68" t="s">
        <v>8144</v>
      </c>
      <c r="M561" s="68" t="s">
        <v>3132</v>
      </c>
      <c r="N561" s="71">
        <v>5581991116549</v>
      </c>
      <c r="O561" s="71" t="s">
        <v>65</v>
      </c>
      <c r="P561" s="71"/>
      <c r="Q561" s="68" t="s">
        <v>66</v>
      </c>
      <c r="R561" s="68" t="str" cm="1">
        <f t="array" ref="R561">_xlfn.IFS(BaseClientes[[#This Row],[tipoDeCliente]]="ADVISOR","ADVISOR",BaseClientes[[#This Row],[tipoDeCliente]]="FAMILIA","RETENCAO",BaseClientes[[#This Row],[tipoDeCliente]]="RETENCAO","RETENCAO",BaseClientes[[#This Row],[tipoDeCliente]]="NORMAL","CONSULTORIA",BaseClientes[[#This Row],[tipoDeCliente]]="HIBRIDO","CONSULTORIA")</f>
        <v>CONSULTORIA</v>
      </c>
      <c r="S561" s="68" t="s">
        <v>49</v>
      </c>
      <c r="T561" s="68" t="s">
        <v>50</v>
      </c>
      <c r="U561" s="68" t="s">
        <v>4965</v>
      </c>
      <c r="V561" s="71">
        <v>5581991116549</v>
      </c>
      <c r="W561" s="69">
        <v>45175</v>
      </c>
      <c r="X561" s="69">
        <v>45175</v>
      </c>
      <c r="Y561" s="68" t="s">
        <v>845</v>
      </c>
      <c r="Z561" s="68" t="s">
        <v>8144</v>
      </c>
      <c r="AA561" s="68" t="s">
        <v>3132</v>
      </c>
      <c r="AB561" s="68" t="s">
        <v>3950</v>
      </c>
      <c r="AC561" s="68" t="s">
        <v>53</v>
      </c>
      <c r="AD561" s="68" t="s">
        <v>54</v>
      </c>
      <c r="AE561" s="68" t="s">
        <v>176</v>
      </c>
      <c r="AF561" s="72">
        <v>1</v>
      </c>
      <c r="AG561" s="68">
        <v>1</v>
      </c>
      <c r="AH561" s="68" t="s">
        <v>54</v>
      </c>
      <c r="AI561" s="68" t="s">
        <v>56</v>
      </c>
      <c r="AJ561" s="68" t="s">
        <v>54</v>
      </c>
      <c r="AK561" s="68" t="str" cm="1">
        <f t="array" ref="AK5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1" s="69" t="s">
        <v>58</v>
      </c>
      <c r="AM561" s="69"/>
    </row>
    <row r="562" spans="1:39" x14ac:dyDescent="0.3">
      <c r="A562" s="68">
        <v>679</v>
      </c>
      <c r="B562" s="68" t="s">
        <v>3422</v>
      </c>
      <c r="C562" s="69">
        <v>35844</v>
      </c>
      <c r="D562" s="68" t="s">
        <v>72</v>
      </c>
      <c r="E562" s="71">
        <v>11092023679</v>
      </c>
      <c r="F562" s="68">
        <v>2607676</v>
      </c>
      <c r="G562" s="68"/>
      <c r="H562" s="68"/>
      <c r="I562" s="68"/>
      <c r="J562" s="68" t="s">
        <v>4970</v>
      </c>
      <c r="K562" s="70" t="s">
        <v>4971</v>
      </c>
      <c r="L562" s="68" t="s">
        <v>3689</v>
      </c>
      <c r="M562" s="68" t="s">
        <v>3422</v>
      </c>
      <c r="N562" s="71">
        <v>5581996494548</v>
      </c>
      <c r="O562" s="71" t="s">
        <v>65</v>
      </c>
      <c r="P562" s="71"/>
      <c r="Q562" s="68" t="s">
        <v>1513</v>
      </c>
      <c r="R562" s="68" t="str" cm="1">
        <f t="array" ref="R562">_xlfn.IFS(BaseClientes[[#This Row],[tipoDeCliente]]="ADVISOR","ADVISOR",BaseClientes[[#This Row],[tipoDeCliente]]="FAMILIA","RETENCAO",BaseClientes[[#This Row],[tipoDeCliente]]="RETENCAO","RETENCAO",BaseClientes[[#This Row],[tipoDeCliente]]="NORMAL","CONSULTORIA",BaseClientes[[#This Row],[tipoDeCliente]]="HIBRIDO","CONSULTORIA")</f>
        <v>CONSULTORIA</v>
      </c>
      <c r="S562" s="68" t="s">
        <v>49</v>
      </c>
      <c r="T562" s="68" t="s">
        <v>50</v>
      </c>
      <c r="U562" s="68" t="s">
        <v>4972</v>
      </c>
      <c r="V562" s="71">
        <v>5581996494548</v>
      </c>
      <c r="W562" s="69">
        <v>45180</v>
      </c>
      <c r="X562" s="69">
        <v>45180</v>
      </c>
      <c r="Y562" s="68" t="s">
        <v>3689</v>
      </c>
      <c r="Z562" s="68" t="s">
        <v>3689</v>
      </c>
      <c r="AA562" s="68" t="s">
        <v>3422</v>
      </c>
      <c r="AB562" s="68" t="s">
        <v>151</v>
      </c>
      <c r="AC562" s="68" t="s">
        <v>140</v>
      </c>
      <c r="AD562" s="68" t="s">
        <v>56</v>
      </c>
      <c r="AE562" s="68" t="s">
        <v>68</v>
      </c>
      <c r="AF562" s="72">
        <v>0</v>
      </c>
      <c r="AG562" s="68"/>
      <c r="AH562" s="68" t="s">
        <v>56</v>
      </c>
      <c r="AI562" s="68" t="s">
        <v>56</v>
      </c>
      <c r="AJ562" s="68" t="s">
        <v>56</v>
      </c>
      <c r="AK562" s="68" t="str" cm="1">
        <f t="array" ref="AK5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2" s="69" t="s">
        <v>58</v>
      </c>
      <c r="AM562" s="69"/>
    </row>
    <row r="563" spans="1:39" x14ac:dyDescent="0.3">
      <c r="A563" s="68">
        <v>680</v>
      </c>
      <c r="B563" s="68" t="s">
        <v>3421</v>
      </c>
      <c r="C563" s="69">
        <v>27717</v>
      </c>
      <c r="D563" s="68" t="s">
        <v>72</v>
      </c>
      <c r="E563" s="71">
        <v>11092023680</v>
      </c>
      <c r="F563" s="68">
        <v>9175371</v>
      </c>
      <c r="G563" s="68"/>
      <c r="H563" s="68"/>
      <c r="I563" s="148" t="s">
        <v>4986</v>
      </c>
      <c r="J563" s="68" t="s">
        <v>4984</v>
      </c>
      <c r="K563" s="70" t="s">
        <v>4985</v>
      </c>
      <c r="L563" s="68" t="s">
        <v>3691</v>
      </c>
      <c r="M563" s="68" t="s">
        <v>3421</v>
      </c>
      <c r="N563" s="71">
        <v>5581992078216</v>
      </c>
      <c r="O563" s="71" t="s">
        <v>65</v>
      </c>
      <c r="P563" s="71"/>
      <c r="Q563" s="68" t="s">
        <v>1513</v>
      </c>
      <c r="R563" s="68" t="str" cm="1">
        <f t="array" ref="R563">_xlfn.IFS(BaseClientes[[#This Row],[tipoDeCliente]]="ADVISOR","ADVISOR",BaseClientes[[#This Row],[tipoDeCliente]]="FAMILIA","RETENCAO",BaseClientes[[#This Row],[tipoDeCliente]]="RETENCAO","RETENCAO",BaseClientes[[#This Row],[tipoDeCliente]]="NORMAL","CONSULTORIA",BaseClientes[[#This Row],[tipoDeCliente]]="HIBRIDO","CONSULTORIA")</f>
        <v>CONSULTORIA</v>
      </c>
      <c r="S563" s="68" t="s">
        <v>49</v>
      </c>
      <c r="T563" s="68" t="s">
        <v>50</v>
      </c>
      <c r="U563" s="68" t="s">
        <v>1730</v>
      </c>
      <c r="V563" s="71">
        <v>5581992078216</v>
      </c>
      <c r="W563" s="69">
        <v>45180</v>
      </c>
      <c r="X563" s="69">
        <v>45180</v>
      </c>
      <c r="Y563" s="68" t="s">
        <v>3691</v>
      </c>
      <c r="Z563" s="68" t="s">
        <v>3691</v>
      </c>
      <c r="AA563" s="68" t="s">
        <v>3421</v>
      </c>
      <c r="AB563" s="68" t="s">
        <v>3894</v>
      </c>
      <c r="AC563" s="68" t="s">
        <v>53</v>
      </c>
      <c r="AD563" s="68" t="s">
        <v>54</v>
      </c>
      <c r="AE563" s="68" t="s">
        <v>68</v>
      </c>
      <c r="AF563" s="72">
        <v>0</v>
      </c>
      <c r="AG563" s="68"/>
      <c r="AH563" s="68" t="s">
        <v>56</v>
      </c>
      <c r="AI563" s="68" t="s">
        <v>56</v>
      </c>
      <c r="AJ563" s="68" t="s">
        <v>56</v>
      </c>
      <c r="AK563" s="68" t="str" cm="1">
        <f t="array" ref="AK5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3" s="69" t="s">
        <v>58</v>
      </c>
      <c r="AM563" s="69"/>
    </row>
    <row r="564" spans="1:39" x14ac:dyDescent="0.3">
      <c r="A564" s="68">
        <v>686</v>
      </c>
      <c r="B564" s="68" t="s">
        <v>3520</v>
      </c>
      <c r="C564" s="69">
        <v>31069</v>
      </c>
      <c r="D564" s="68" t="s">
        <v>72</v>
      </c>
      <c r="E564" s="71">
        <v>11092023686</v>
      </c>
      <c r="F564" s="68">
        <v>2391612</v>
      </c>
      <c r="G564" s="68"/>
      <c r="H564" s="68"/>
      <c r="I564" s="68" t="s">
        <v>4976</v>
      </c>
      <c r="J564" s="68" t="s">
        <v>4977</v>
      </c>
      <c r="K564" s="66" t="s">
        <v>4978</v>
      </c>
      <c r="L564" s="68" t="s">
        <v>4979</v>
      </c>
      <c r="M564" s="68" t="s">
        <v>2164</v>
      </c>
      <c r="N564" s="71">
        <v>5545991321594</v>
      </c>
      <c r="O564" s="71" t="s">
        <v>106</v>
      </c>
      <c r="P564" s="71"/>
      <c r="Q564" s="68" t="s">
        <v>66</v>
      </c>
      <c r="R564" s="68" t="str" cm="1">
        <f t="array" ref="R564">_xlfn.IFS(BaseClientes[[#This Row],[tipoDeCliente]]="ADVISOR","ADVISOR",BaseClientes[[#This Row],[tipoDeCliente]]="FAMILIA","RETENCAO",BaseClientes[[#This Row],[tipoDeCliente]]="RETENCAO","RETENCAO",BaseClientes[[#This Row],[tipoDeCliente]]="NORMAL","CONSULTORIA",BaseClientes[[#This Row],[tipoDeCliente]]="HIBRIDO","CONSULTORIA")</f>
        <v>CONSULTORIA</v>
      </c>
      <c r="S564" s="68" t="s">
        <v>2168</v>
      </c>
      <c r="T564" s="68" t="s">
        <v>2065</v>
      </c>
      <c r="U564" s="68" t="s">
        <v>2169</v>
      </c>
      <c r="V564" s="71">
        <v>554591511542</v>
      </c>
      <c r="W564" s="69">
        <v>45180</v>
      </c>
      <c r="X564" s="69">
        <v>45180</v>
      </c>
      <c r="Y564" s="68" t="s">
        <v>3655</v>
      </c>
      <c r="Z564" s="68" t="s">
        <v>3655</v>
      </c>
      <c r="AA564" s="68" t="s">
        <v>2164</v>
      </c>
      <c r="AB564" s="68" t="s">
        <v>4981</v>
      </c>
      <c r="AC564" s="68" t="s">
        <v>53</v>
      </c>
      <c r="AD564" s="68" t="s">
        <v>54</v>
      </c>
      <c r="AE564" s="68" t="s">
        <v>176</v>
      </c>
      <c r="AF564" s="72">
        <v>1</v>
      </c>
      <c r="AG564" s="68" t="s">
        <v>3061</v>
      </c>
      <c r="AH564" s="68" t="s">
        <v>54</v>
      </c>
      <c r="AI564" s="68" t="s">
        <v>56</v>
      </c>
      <c r="AJ564" s="68" t="s">
        <v>54</v>
      </c>
      <c r="AK564" s="68" t="str" cm="1">
        <f t="array" ref="AK5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4" s="69" t="s">
        <v>58</v>
      </c>
      <c r="AM564" s="69"/>
    </row>
    <row r="565" spans="1:39" hidden="1" x14ac:dyDescent="0.3">
      <c r="A565" s="68">
        <v>690</v>
      </c>
      <c r="B565" s="68" t="s">
        <v>3133</v>
      </c>
      <c r="C565" s="69">
        <v>19328</v>
      </c>
      <c r="D565" s="68" t="s">
        <v>40</v>
      </c>
      <c r="E565" s="71">
        <v>11092023690</v>
      </c>
      <c r="F565" s="68">
        <v>12618806</v>
      </c>
      <c r="G565" s="68"/>
      <c r="H565" s="68"/>
      <c r="I565" s="68" t="s">
        <v>4987</v>
      </c>
      <c r="J565" s="68" t="s">
        <v>4973</v>
      </c>
      <c r="K565" s="70" t="s">
        <v>4974</v>
      </c>
      <c r="L565" s="68" t="s">
        <v>4975</v>
      </c>
      <c r="M565" s="68" t="s">
        <v>3133</v>
      </c>
      <c r="N565" s="71">
        <v>5581996029409</v>
      </c>
      <c r="O565" s="71" t="s">
        <v>65</v>
      </c>
      <c r="P565" s="71"/>
      <c r="Q565" s="68" t="s">
        <v>66</v>
      </c>
      <c r="R565" s="68" t="str" cm="1">
        <f t="array" ref="R565">_xlfn.IFS(BaseClientes[[#This Row],[tipoDeCliente]]="ADVISOR","ADVISOR",BaseClientes[[#This Row],[tipoDeCliente]]="FAMILIA","RETENCAO",BaseClientes[[#This Row],[tipoDeCliente]]="RETENCAO","RETENCAO",BaseClientes[[#This Row],[tipoDeCliente]]="NORMAL","CONSULTORIA",BaseClientes[[#This Row],[tipoDeCliente]]="HIBRIDO","CONSULTORIA")</f>
        <v>CONSULTORIA</v>
      </c>
      <c r="S565" s="68" t="s">
        <v>1009</v>
      </c>
      <c r="T565" s="68" t="s">
        <v>50</v>
      </c>
      <c r="U565" s="68">
        <v>54783010</v>
      </c>
      <c r="V565" s="71">
        <v>5581996029409</v>
      </c>
      <c r="W565" s="69">
        <v>45180</v>
      </c>
      <c r="X565" s="69">
        <v>45180</v>
      </c>
      <c r="Y565" s="68" t="s">
        <v>3828</v>
      </c>
      <c r="Z565" s="68" t="s">
        <v>3828</v>
      </c>
      <c r="AA565" s="68" t="s">
        <v>3133</v>
      </c>
      <c r="AB565" s="68" t="s">
        <v>3950</v>
      </c>
      <c r="AC565" s="68" t="s">
        <v>53</v>
      </c>
      <c r="AD565" s="68" t="s">
        <v>54</v>
      </c>
      <c r="AE565" s="68" t="s">
        <v>176</v>
      </c>
      <c r="AF565" s="72">
        <v>1</v>
      </c>
      <c r="AG565" s="68">
        <v>7</v>
      </c>
      <c r="AH565" s="68" t="s">
        <v>54</v>
      </c>
      <c r="AI565" s="68" t="s">
        <v>56</v>
      </c>
      <c r="AJ565" s="68" t="s">
        <v>54</v>
      </c>
      <c r="AK565" s="68" t="str" cm="1">
        <f t="array" ref="AK5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5" s="69" t="s">
        <v>69</v>
      </c>
      <c r="AM565" s="69">
        <v>45180</v>
      </c>
    </row>
    <row r="566" spans="1:39" x14ac:dyDescent="0.3">
      <c r="A566" s="68">
        <v>687</v>
      </c>
      <c r="B566" s="68" t="s">
        <v>3423</v>
      </c>
      <c r="C566" s="69">
        <v>31188</v>
      </c>
      <c r="D566" s="68" t="s">
        <v>72</v>
      </c>
      <c r="E566" s="71">
        <v>12092023687</v>
      </c>
      <c r="F566" s="68">
        <v>323013</v>
      </c>
      <c r="G566" s="68"/>
      <c r="H566" s="68"/>
      <c r="I566" s="68"/>
      <c r="J566" s="68" t="s">
        <v>4993</v>
      </c>
      <c r="K566" s="70" t="s">
        <v>4994</v>
      </c>
      <c r="L566" s="68" t="s">
        <v>3694</v>
      </c>
      <c r="M566" s="68" t="s">
        <v>3423</v>
      </c>
      <c r="N566" s="71">
        <v>5581986525297</v>
      </c>
      <c r="O566" s="71" t="s">
        <v>65</v>
      </c>
      <c r="P566" s="71"/>
      <c r="Q566" s="68" t="s">
        <v>1073</v>
      </c>
      <c r="R566" s="68" t="str" cm="1">
        <f t="array" ref="R566">_xlfn.IFS(BaseClientes[[#This Row],[tipoDeCliente]]="ADVISOR","ADVISOR",BaseClientes[[#This Row],[tipoDeCliente]]="FAMILIA","RETENCAO",BaseClientes[[#This Row],[tipoDeCliente]]="RETENCAO","RETENCAO",BaseClientes[[#This Row],[tipoDeCliente]]="NORMAL","CONSULTORIA",BaseClientes[[#This Row],[tipoDeCliente]]="HIBRIDO","CONSULTORIA")</f>
        <v>CONSULTORIA</v>
      </c>
      <c r="S566" s="68" t="s">
        <v>49</v>
      </c>
      <c r="T566" s="68" t="s">
        <v>50</v>
      </c>
      <c r="U566" s="68" t="s">
        <v>4996</v>
      </c>
      <c r="V566" s="71">
        <v>5581986525297</v>
      </c>
      <c r="W566" s="69">
        <v>45181</v>
      </c>
      <c r="X566" s="69">
        <v>45181</v>
      </c>
      <c r="Y566" s="68" t="s">
        <v>3694</v>
      </c>
      <c r="Z566" s="68" t="s">
        <v>3694</v>
      </c>
      <c r="AA566" s="68" t="s">
        <v>3423</v>
      </c>
      <c r="AB566" s="68" t="s">
        <v>3912</v>
      </c>
      <c r="AC566" s="68" t="s">
        <v>53</v>
      </c>
      <c r="AD566" s="68" t="s">
        <v>54</v>
      </c>
      <c r="AE566" s="68" t="s">
        <v>68</v>
      </c>
      <c r="AF566" s="72">
        <v>0</v>
      </c>
      <c r="AG566" s="68"/>
      <c r="AH566" s="68" t="s">
        <v>56</v>
      </c>
      <c r="AI566" s="68" t="s">
        <v>56</v>
      </c>
      <c r="AJ566" s="68" t="s">
        <v>56</v>
      </c>
      <c r="AK566" s="68" t="str" cm="1">
        <f t="array" ref="AK5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6" s="69" t="s">
        <v>58</v>
      </c>
      <c r="AM566" s="69"/>
    </row>
    <row r="567" spans="1:39" hidden="1" x14ac:dyDescent="0.3">
      <c r="A567" s="68">
        <v>688</v>
      </c>
      <c r="B567" s="68" t="s">
        <v>3242</v>
      </c>
      <c r="C567" s="69">
        <v>32727</v>
      </c>
      <c r="D567" s="68" t="s">
        <v>72</v>
      </c>
      <c r="E567" s="71">
        <v>12092023688</v>
      </c>
      <c r="F567" s="68">
        <v>7514540</v>
      </c>
      <c r="G567" s="68"/>
      <c r="H567" s="68"/>
      <c r="I567" s="68"/>
      <c r="J567" s="68" t="s">
        <v>4989</v>
      </c>
      <c r="K567" s="70" t="s">
        <v>4990</v>
      </c>
      <c r="L567" s="68" t="s">
        <v>4991</v>
      </c>
      <c r="M567" s="68" t="s">
        <v>3242</v>
      </c>
      <c r="N567" s="71">
        <v>5511950352376</v>
      </c>
      <c r="O567" s="71" t="s">
        <v>65</v>
      </c>
      <c r="P567" s="71"/>
      <c r="Q567" s="68" t="s">
        <v>66</v>
      </c>
      <c r="R567" s="68" t="str" cm="1">
        <f t="array" ref="R567">_xlfn.IFS(BaseClientes[[#This Row],[tipoDeCliente]]="ADVISOR","ADVISOR",BaseClientes[[#This Row],[tipoDeCliente]]="FAMILIA","RETENCAO",BaseClientes[[#This Row],[tipoDeCliente]]="RETENCAO","RETENCAO",BaseClientes[[#This Row],[tipoDeCliente]]="NORMAL","CONSULTORIA",BaseClientes[[#This Row],[tipoDeCliente]]="HIBRIDO","CONSULTORIA")</f>
        <v>CONSULTORIA</v>
      </c>
      <c r="S567" s="68" t="s">
        <v>2799</v>
      </c>
      <c r="T567" s="68" t="s">
        <v>185</v>
      </c>
      <c r="U567" s="68" t="s">
        <v>4992</v>
      </c>
      <c r="V567" s="71">
        <v>5511950352376</v>
      </c>
      <c r="W567" s="69">
        <v>45181</v>
      </c>
      <c r="X567" s="69">
        <v>45181</v>
      </c>
      <c r="Y567" s="68" t="s">
        <v>4991</v>
      </c>
      <c r="Z567" s="68" t="s">
        <v>4991</v>
      </c>
      <c r="AA567" s="68" t="s">
        <v>3242</v>
      </c>
      <c r="AB567" s="68" t="s">
        <v>3902</v>
      </c>
      <c r="AC567" s="68" t="s">
        <v>53</v>
      </c>
      <c r="AD567" s="68" t="s">
        <v>54</v>
      </c>
      <c r="AE567" s="68" t="s">
        <v>68</v>
      </c>
      <c r="AF567" s="72">
        <v>0</v>
      </c>
      <c r="AG567" s="68"/>
      <c r="AH567" s="68" t="s">
        <v>56</v>
      </c>
      <c r="AI567" s="68" t="s">
        <v>56</v>
      </c>
      <c r="AJ567" s="68" t="s">
        <v>56</v>
      </c>
      <c r="AK567" s="68" t="str" cm="1">
        <f t="array" ref="AK5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7" s="69" t="s">
        <v>69</v>
      </c>
      <c r="AM567" s="69">
        <v>45426</v>
      </c>
    </row>
    <row r="568" spans="1:39" hidden="1" x14ac:dyDescent="0.3">
      <c r="A568" s="68">
        <v>699</v>
      </c>
      <c r="B568" s="68" t="s">
        <v>3521</v>
      </c>
      <c r="C568" s="69">
        <v>29079</v>
      </c>
      <c r="D568" s="68" t="s">
        <v>72</v>
      </c>
      <c r="E568" s="71">
        <v>13092023699</v>
      </c>
      <c r="F568" s="68">
        <v>12626810</v>
      </c>
      <c r="G568" s="68"/>
      <c r="H568" s="68"/>
      <c r="I568" s="68"/>
      <c r="J568" s="68" t="s">
        <v>4997</v>
      </c>
      <c r="K568" s="70" t="s">
        <v>4998</v>
      </c>
      <c r="L568" s="68" t="s">
        <v>4999</v>
      </c>
      <c r="M568" s="68" t="s">
        <v>3521</v>
      </c>
      <c r="N568" s="71">
        <v>5562985708811</v>
      </c>
      <c r="O568" s="71" t="s">
        <v>65</v>
      </c>
      <c r="P568" s="71"/>
      <c r="Q568" s="68" t="s">
        <v>66</v>
      </c>
      <c r="R568" s="68" t="str" cm="1">
        <f t="array" ref="R568">_xlfn.IFS(BaseClientes[[#This Row],[tipoDeCliente]]="ADVISOR","ADVISOR",BaseClientes[[#This Row],[tipoDeCliente]]="FAMILIA","RETENCAO",BaseClientes[[#This Row],[tipoDeCliente]]="RETENCAO","RETENCAO",BaseClientes[[#This Row],[tipoDeCliente]]="NORMAL","CONSULTORIA",BaseClientes[[#This Row],[tipoDeCliente]]="HIBRIDO","CONSULTORIA")</f>
        <v>CONSULTORIA</v>
      </c>
      <c r="S568" s="68" t="s">
        <v>5000</v>
      </c>
      <c r="T568" s="68" t="s">
        <v>605</v>
      </c>
      <c r="U568" s="68" t="s">
        <v>5001</v>
      </c>
      <c r="V568" s="71">
        <v>5562985708811</v>
      </c>
      <c r="W568" s="69">
        <v>45182</v>
      </c>
      <c r="X568" s="69">
        <v>45182</v>
      </c>
      <c r="Y568" s="68" t="s">
        <v>4999</v>
      </c>
      <c r="Z568" s="68" t="s">
        <v>4999</v>
      </c>
      <c r="AA568" s="68" t="s">
        <v>3521</v>
      </c>
      <c r="AB568" s="68" t="s">
        <v>3920</v>
      </c>
      <c r="AC568" s="68" t="s">
        <v>53</v>
      </c>
      <c r="AD568" s="68" t="s">
        <v>54</v>
      </c>
      <c r="AE568" s="68" t="s">
        <v>176</v>
      </c>
      <c r="AF568" s="72">
        <v>1</v>
      </c>
      <c r="AG568" s="68">
        <v>7</v>
      </c>
      <c r="AH568" s="68" t="s">
        <v>54</v>
      </c>
      <c r="AI568" s="68" t="s">
        <v>56</v>
      </c>
      <c r="AJ568" s="68" t="s">
        <v>54</v>
      </c>
      <c r="AK568" s="68" t="str" cm="1">
        <f t="array" ref="AK5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8" s="69" t="s">
        <v>69</v>
      </c>
      <c r="AM568" s="69">
        <v>45233</v>
      </c>
    </row>
    <row r="569" spans="1:39" x14ac:dyDescent="0.3">
      <c r="A569" s="68">
        <v>701</v>
      </c>
      <c r="B569" s="68" t="s">
        <v>3134</v>
      </c>
      <c r="C569" s="69">
        <v>34600</v>
      </c>
      <c r="D569" s="68" t="s">
        <v>40</v>
      </c>
      <c r="E569" s="71">
        <v>14092023701</v>
      </c>
      <c r="F569" s="68">
        <v>2688950</v>
      </c>
      <c r="G569" s="68"/>
      <c r="H569" s="68"/>
      <c r="I569" s="68" t="s">
        <v>5005</v>
      </c>
      <c r="J569" s="68" t="s">
        <v>5003</v>
      </c>
      <c r="K569" s="70" t="s">
        <v>5004</v>
      </c>
      <c r="L569" s="68" t="s">
        <v>3661</v>
      </c>
      <c r="M569" s="68" t="s">
        <v>3134</v>
      </c>
      <c r="N569" s="71">
        <v>5581997951918</v>
      </c>
      <c r="O569" s="71" t="s">
        <v>65</v>
      </c>
      <c r="P569" s="71"/>
      <c r="Q569" s="68" t="s">
        <v>66</v>
      </c>
      <c r="R569" s="68" t="str" cm="1">
        <f t="array" ref="R569">_xlfn.IFS(BaseClientes[[#This Row],[tipoDeCliente]]="ADVISOR","ADVISOR",BaseClientes[[#This Row],[tipoDeCliente]]="FAMILIA","RETENCAO",BaseClientes[[#This Row],[tipoDeCliente]]="RETENCAO","RETENCAO",BaseClientes[[#This Row],[tipoDeCliente]]="NORMAL","CONSULTORIA",BaseClientes[[#This Row],[tipoDeCliente]]="HIBRIDO","CONSULTORIA")</f>
        <v>CONSULTORIA</v>
      </c>
      <c r="S569" s="68" t="s">
        <v>49</v>
      </c>
      <c r="T569" s="68" t="s">
        <v>50</v>
      </c>
      <c r="U569" s="68" t="s">
        <v>5006</v>
      </c>
      <c r="V569" s="71">
        <v>5581997951918</v>
      </c>
      <c r="W569" s="69">
        <v>45183</v>
      </c>
      <c r="X569" s="69">
        <v>45198</v>
      </c>
      <c r="Y569" s="68" t="s">
        <v>3661</v>
      </c>
      <c r="Z569" s="68" t="s">
        <v>3661</v>
      </c>
      <c r="AA569" s="68" t="s">
        <v>3134</v>
      </c>
      <c r="AB569" s="68" t="s">
        <v>3893</v>
      </c>
      <c r="AC569" s="68" t="s">
        <v>53</v>
      </c>
      <c r="AD569" s="68" t="s">
        <v>54</v>
      </c>
      <c r="AE569" s="68" t="s">
        <v>176</v>
      </c>
      <c r="AF569" s="72">
        <v>1</v>
      </c>
      <c r="AG569" s="68">
        <v>7</v>
      </c>
      <c r="AH569" s="68" t="s">
        <v>54</v>
      </c>
      <c r="AI569" s="68" t="s">
        <v>56</v>
      </c>
      <c r="AJ569" s="68" t="s">
        <v>54</v>
      </c>
      <c r="AK569" s="68" t="str" cm="1">
        <f t="array" ref="AK5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69" s="69" t="s">
        <v>58</v>
      </c>
      <c r="AM569" s="69"/>
    </row>
    <row r="570" spans="1:39" x14ac:dyDescent="0.3">
      <c r="A570" s="68">
        <v>706</v>
      </c>
      <c r="B570" s="68" t="s">
        <v>3135</v>
      </c>
      <c r="C570" s="69">
        <v>30511</v>
      </c>
      <c r="D570" s="68" t="s">
        <v>40</v>
      </c>
      <c r="E570" s="71">
        <v>19092023706</v>
      </c>
      <c r="F570" s="68"/>
      <c r="G570" s="68">
        <v>350413</v>
      </c>
      <c r="H570" s="68"/>
      <c r="I570" s="68" t="s">
        <v>5010</v>
      </c>
      <c r="J570" s="68" t="s">
        <v>5008</v>
      </c>
      <c r="K570" s="105" t="s">
        <v>5009</v>
      </c>
      <c r="L570" s="68" t="s">
        <v>3665</v>
      </c>
      <c r="M570" s="68" t="s">
        <v>3135</v>
      </c>
      <c r="N570" s="71">
        <v>5586981344642</v>
      </c>
      <c r="O570" s="71"/>
      <c r="P570" s="71" t="s">
        <v>65</v>
      </c>
      <c r="Q570" s="68" t="s">
        <v>1749</v>
      </c>
      <c r="R570" s="68" t="str" cm="1">
        <f t="array" ref="R570">_xlfn.IFS(BaseClientes[[#This Row],[tipoDeCliente]]="ADVISOR","ADVISOR",BaseClientes[[#This Row],[tipoDeCliente]]="FAMILIA","RETENCAO",BaseClientes[[#This Row],[tipoDeCliente]]="RETENCAO","RETENCAO",BaseClientes[[#This Row],[tipoDeCliente]]="NORMAL","CONSULTORIA",BaseClientes[[#This Row],[tipoDeCliente]]="HIBRIDO","CONSULTORIA")</f>
        <v>CONSULTORIA</v>
      </c>
      <c r="S570" s="68" t="s">
        <v>713</v>
      </c>
      <c r="T570" s="68" t="s">
        <v>714</v>
      </c>
      <c r="U570" s="68" t="s">
        <v>5011</v>
      </c>
      <c r="V570" s="71">
        <v>5586981344642</v>
      </c>
      <c r="W570" s="69">
        <v>45188</v>
      </c>
      <c r="X570" s="69">
        <v>45230</v>
      </c>
      <c r="Y570" s="68" t="s">
        <v>3665</v>
      </c>
      <c r="Z570" s="68" t="s">
        <v>3665</v>
      </c>
      <c r="AA570" s="68" t="s">
        <v>3135</v>
      </c>
      <c r="AB570" s="68" t="s">
        <v>3894</v>
      </c>
      <c r="AC570" s="68" t="s">
        <v>53</v>
      </c>
      <c r="AD570" s="68" t="s">
        <v>54</v>
      </c>
      <c r="AE570" s="68" t="s">
        <v>176</v>
      </c>
      <c r="AF570" s="72">
        <v>1</v>
      </c>
      <c r="AG570" s="68">
        <v>7</v>
      </c>
      <c r="AH570" s="68" t="s">
        <v>54</v>
      </c>
      <c r="AI570" s="68" t="s">
        <v>56</v>
      </c>
      <c r="AJ570" s="68" t="s">
        <v>54</v>
      </c>
      <c r="AK570" s="68" t="str" cm="1">
        <f t="array" ref="AK5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0" s="69" t="s">
        <v>58</v>
      </c>
      <c r="AM570" s="69"/>
    </row>
    <row r="571" spans="1:39" x14ac:dyDescent="0.3">
      <c r="A571" s="68">
        <v>705</v>
      </c>
      <c r="B571" s="68" t="s">
        <v>3137</v>
      </c>
      <c r="C571" s="69">
        <v>32670</v>
      </c>
      <c r="D571" s="68" t="s">
        <v>40</v>
      </c>
      <c r="E571" s="71">
        <v>20092023705</v>
      </c>
      <c r="F571" s="68"/>
      <c r="G571" s="68">
        <v>5015729</v>
      </c>
      <c r="H571" s="68"/>
      <c r="I571" s="68" t="s">
        <v>5018</v>
      </c>
      <c r="J571" s="68" t="s">
        <v>5016</v>
      </c>
      <c r="K571" s="70" t="s">
        <v>5017</v>
      </c>
      <c r="L571" s="68" t="s">
        <v>3664</v>
      </c>
      <c r="M571" s="68" t="s">
        <v>3137</v>
      </c>
      <c r="N571" s="71">
        <v>5511985099098</v>
      </c>
      <c r="O571" s="71"/>
      <c r="P571" s="71" t="s">
        <v>65</v>
      </c>
      <c r="Q571" s="68" t="s">
        <v>66</v>
      </c>
      <c r="R571" s="68" t="str" cm="1">
        <f t="array" ref="R571">_xlfn.IFS(BaseClientes[[#This Row],[tipoDeCliente]]="ADVISOR","ADVISOR",BaseClientes[[#This Row],[tipoDeCliente]]="FAMILIA","RETENCAO",BaseClientes[[#This Row],[tipoDeCliente]]="RETENCAO","RETENCAO",BaseClientes[[#This Row],[tipoDeCliente]]="NORMAL","CONSULTORIA",BaseClientes[[#This Row],[tipoDeCliente]]="HIBRIDO","CONSULTORIA")</f>
        <v>CONSULTORIA</v>
      </c>
      <c r="S571" s="68" t="s">
        <v>2799</v>
      </c>
      <c r="T571" s="68" t="s">
        <v>185</v>
      </c>
      <c r="U571" s="68" t="s">
        <v>5019</v>
      </c>
      <c r="V571" s="71">
        <v>5511985099098</v>
      </c>
      <c r="W571" s="69">
        <v>45189</v>
      </c>
      <c r="X571" s="69">
        <v>45189</v>
      </c>
      <c r="Y571" s="68" t="s">
        <v>3664</v>
      </c>
      <c r="Z571" s="68" t="s">
        <v>3664</v>
      </c>
      <c r="AA571" s="68" t="s">
        <v>3137</v>
      </c>
      <c r="AB571" s="68" t="s">
        <v>3893</v>
      </c>
      <c r="AC571" s="68" t="s">
        <v>53</v>
      </c>
      <c r="AD571" s="68" t="s">
        <v>54</v>
      </c>
      <c r="AE571" s="68" t="s">
        <v>176</v>
      </c>
      <c r="AF571" s="72">
        <v>1</v>
      </c>
      <c r="AG571" s="68">
        <v>7</v>
      </c>
      <c r="AH571" s="68" t="s">
        <v>54</v>
      </c>
      <c r="AI571" s="68" t="s">
        <v>56</v>
      </c>
      <c r="AJ571" s="68" t="s">
        <v>54</v>
      </c>
      <c r="AK571" s="68" t="str" cm="1">
        <f t="array" ref="AK5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1" s="69" t="s">
        <v>58</v>
      </c>
      <c r="AM571" s="69"/>
    </row>
    <row r="572" spans="1:39" x14ac:dyDescent="0.3">
      <c r="A572" s="68">
        <v>809</v>
      </c>
      <c r="B572" s="68" t="s">
        <v>3533</v>
      </c>
      <c r="C572" s="69">
        <v>35002</v>
      </c>
      <c r="D572" s="68" t="s">
        <v>40</v>
      </c>
      <c r="E572" s="71" t="str">
        <f>_xlfn.CONCAT((TEXT(W572,"ddmmaaaa")),A572)</f>
        <v>20092023809</v>
      </c>
      <c r="F572" s="68"/>
      <c r="G572" s="68">
        <v>5097849</v>
      </c>
      <c r="H572" s="68"/>
      <c r="I572" s="68" t="s">
        <v>8145</v>
      </c>
      <c r="J572" s="68" t="s">
        <v>4634</v>
      </c>
      <c r="K572" s="70" t="s">
        <v>4635</v>
      </c>
      <c r="L572" s="68" t="s">
        <v>8146</v>
      </c>
      <c r="M572" s="68" t="s">
        <v>3136</v>
      </c>
      <c r="N572" s="71">
        <v>5543991094016</v>
      </c>
      <c r="O572" s="71"/>
      <c r="P572" s="71"/>
      <c r="Q572" s="68" t="s">
        <v>66</v>
      </c>
      <c r="R572" s="68" t="str" cm="1">
        <f t="array" ref="R572">_xlfn.IFS(BaseClientes[[#This Row],[tipoDeCliente]]="ADVISOR","ADVISOR",BaseClientes[[#This Row],[tipoDeCliente]]="FAMILIA","RETENCAO",BaseClientes[[#This Row],[tipoDeCliente]]="RETENCAO","RETENCAO",BaseClientes[[#This Row],[tipoDeCliente]]="NORMAL","CONSULTORIA",BaseClientes[[#This Row],[tipoDeCliente]]="HIBRIDO","CONSULTORIA")</f>
        <v>CONSULTORIA</v>
      </c>
      <c r="S572" s="68" t="s">
        <v>2799</v>
      </c>
      <c r="T572" s="68" t="s">
        <v>185</v>
      </c>
      <c r="U572" s="68" t="s">
        <v>4636</v>
      </c>
      <c r="V572" s="71">
        <v>5543991094016</v>
      </c>
      <c r="W572" s="69">
        <v>45189</v>
      </c>
      <c r="X572" s="69">
        <v>45189</v>
      </c>
      <c r="Y572" s="68" t="s">
        <v>3662</v>
      </c>
      <c r="Z572" s="68" t="s">
        <v>3662</v>
      </c>
      <c r="AA572" s="68" t="s">
        <v>3136</v>
      </c>
      <c r="AB572" s="68" t="s">
        <v>3995</v>
      </c>
      <c r="AC572" s="68" t="s">
        <v>140</v>
      </c>
      <c r="AD572" s="68" t="s">
        <v>54</v>
      </c>
      <c r="AE572" s="68" t="s">
        <v>176</v>
      </c>
      <c r="AF572" s="72">
        <v>1</v>
      </c>
      <c r="AG572" s="68" t="s">
        <v>187</v>
      </c>
      <c r="AH572" s="68" t="s">
        <v>54</v>
      </c>
      <c r="AI572" s="68" t="s">
        <v>56</v>
      </c>
      <c r="AJ572" s="68" t="s">
        <v>54</v>
      </c>
      <c r="AK572" s="68" t="str" cm="1">
        <f t="array" ref="AK5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2" s="69" t="s">
        <v>58</v>
      </c>
      <c r="AM572" s="69"/>
    </row>
    <row r="573" spans="1:39" x14ac:dyDescent="0.3">
      <c r="A573" s="68">
        <v>709</v>
      </c>
      <c r="B573" s="68" t="s">
        <v>3138</v>
      </c>
      <c r="C573" s="69">
        <v>32809</v>
      </c>
      <c r="D573" s="68" t="s">
        <v>40</v>
      </c>
      <c r="E573" s="71">
        <v>21092023709</v>
      </c>
      <c r="F573" s="68">
        <v>4839732</v>
      </c>
      <c r="G573" s="68"/>
      <c r="H573" s="68"/>
      <c r="I573" s="68" t="s">
        <v>5023</v>
      </c>
      <c r="J573" s="68" t="s">
        <v>5021</v>
      </c>
      <c r="K573" s="70" t="s">
        <v>5022</v>
      </c>
      <c r="L573" s="68" t="s">
        <v>3668</v>
      </c>
      <c r="M573" s="68" t="s">
        <v>3138</v>
      </c>
      <c r="N573" s="71">
        <v>5581988955825</v>
      </c>
      <c r="O573" s="71" t="s">
        <v>106</v>
      </c>
      <c r="P573" s="71"/>
      <c r="Q573" s="68" t="s">
        <v>66</v>
      </c>
      <c r="R573" s="68" t="str" cm="1">
        <f t="array" ref="R573">_xlfn.IFS(BaseClientes[[#This Row],[tipoDeCliente]]="ADVISOR","ADVISOR",BaseClientes[[#This Row],[tipoDeCliente]]="FAMILIA","RETENCAO",BaseClientes[[#This Row],[tipoDeCliente]]="RETENCAO","RETENCAO",BaseClientes[[#This Row],[tipoDeCliente]]="NORMAL","CONSULTORIA",BaseClientes[[#This Row],[tipoDeCliente]]="HIBRIDO","CONSULTORIA")</f>
        <v>CONSULTORIA</v>
      </c>
      <c r="S573" s="68" t="s">
        <v>49</v>
      </c>
      <c r="T573" s="68" t="s">
        <v>50</v>
      </c>
      <c r="U573" s="68" t="s">
        <v>1757</v>
      </c>
      <c r="V573" s="71">
        <v>5581988955825</v>
      </c>
      <c r="W573" s="69">
        <v>45190</v>
      </c>
      <c r="X573" s="69">
        <v>45202</v>
      </c>
      <c r="Y573" s="68" t="s">
        <v>3668</v>
      </c>
      <c r="Z573" s="68" t="s">
        <v>3668</v>
      </c>
      <c r="AA573" s="68" t="s">
        <v>3138</v>
      </c>
      <c r="AB573" s="68" t="s">
        <v>3905</v>
      </c>
      <c r="AC573" s="68" t="s">
        <v>140</v>
      </c>
      <c r="AD573" s="68" t="s">
        <v>54</v>
      </c>
      <c r="AE573" s="68" t="s">
        <v>176</v>
      </c>
      <c r="AF573" s="72">
        <v>1</v>
      </c>
      <c r="AG573" s="68">
        <v>7</v>
      </c>
      <c r="AH573" s="68" t="s">
        <v>54</v>
      </c>
      <c r="AI573" s="68" t="s">
        <v>56</v>
      </c>
      <c r="AJ573" s="68" t="s">
        <v>54</v>
      </c>
      <c r="AK573" s="68" t="str" cm="1">
        <f t="array" ref="AK5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3" s="69" t="s">
        <v>58</v>
      </c>
      <c r="AM573" s="69"/>
    </row>
    <row r="574" spans="1:39" x14ac:dyDescent="0.3">
      <c r="A574" s="68">
        <v>704</v>
      </c>
      <c r="B574" s="68" t="s">
        <v>3139</v>
      </c>
      <c r="C574" s="69">
        <v>33120</v>
      </c>
      <c r="D574" s="68" t="s">
        <v>40</v>
      </c>
      <c r="E574" s="71">
        <v>25092023704</v>
      </c>
      <c r="F574" s="68">
        <v>2060850</v>
      </c>
      <c r="G574" s="68"/>
      <c r="H574" s="68"/>
      <c r="I574" s="104" t="s">
        <v>5027</v>
      </c>
      <c r="J574" s="68" t="s">
        <v>5025</v>
      </c>
      <c r="K574" s="105" t="s">
        <v>5026</v>
      </c>
      <c r="L574" s="68" t="s">
        <v>3663</v>
      </c>
      <c r="M574" s="68" t="s">
        <v>3139</v>
      </c>
      <c r="N574" s="71">
        <v>5519992994899</v>
      </c>
      <c r="O574" s="71" t="s">
        <v>65</v>
      </c>
      <c r="P574" s="71"/>
      <c r="Q574" s="68" t="s">
        <v>1749</v>
      </c>
      <c r="R574" s="68" t="str" cm="1">
        <f t="array" ref="R574">_xlfn.IFS(BaseClientes[[#This Row],[tipoDeCliente]]="ADVISOR","ADVISOR",BaseClientes[[#This Row],[tipoDeCliente]]="FAMILIA","RETENCAO",BaseClientes[[#This Row],[tipoDeCliente]]="RETENCAO","RETENCAO",BaseClientes[[#This Row],[tipoDeCliente]]="NORMAL","CONSULTORIA",BaseClientes[[#This Row],[tipoDeCliente]]="HIBRIDO","CONSULTORIA")</f>
        <v>CONSULTORIA</v>
      </c>
      <c r="S574" s="68" t="s">
        <v>2290</v>
      </c>
      <c r="T574" s="68" t="s">
        <v>185</v>
      </c>
      <c r="U574" s="68" t="s">
        <v>5028</v>
      </c>
      <c r="V574" s="71">
        <v>5519992994899</v>
      </c>
      <c r="W574" s="69">
        <v>45194</v>
      </c>
      <c r="X574" s="69">
        <v>45194</v>
      </c>
      <c r="Y574" s="68" t="s">
        <v>3663</v>
      </c>
      <c r="Z574" s="68" t="s">
        <v>3663</v>
      </c>
      <c r="AA574" s="68" t="s">
        <v>3139</v>
      </c>
      <c r="AB574" s="68" t="s">
        <v>5029</v>
      </c>
      <c r="AC574" s="68" t="s">
        <v>53</v>
      </c>
      <c r="AD574" s="68" t="s">
        <v>54</v>
      </c>
      <c r="AE574" s="68" t="s">
        <v>176</v>
      </c>
      <c r="AF574" s="72">
        <v>1</v>
      </c>
      <c r="AG574" s="68">
        <v>7</v>
      </c>
      <c r="AH574" s="68" t="s">
        <v>54</v>
      </c>
      <c r="AI574" s="68" t="s">
        <v>56</v>
      </c>
      <c r="AJ574" s="68" t="s">
        <v>54</v>
      </c>
      <c r="AK574" s="68" t="str" cm="1">
        <f t="array" ref="AK5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4" s="69" t="s">
        <v>58</v>
      </c>
      <c r="AM574" s="69"/>
    </row>
    <row r="575" spans="1:39" x14ac:dyDescent="0.3">
      <c r="A575" s="68">
        <v>708</v>
      </c>
      <c r="B575" s="68" t="s">
        <v>3140</v>
      </c>
      <c r="C575" s="69">
        <v>27714</v>
      </c>
      <c r="D575" s="68" t="s">
        <v>72</v>
      </c>
      <c r="E575" s="71">
        <v>28092023708</v>
      </c>
      <c r="F575" s="68">
        <v>8478389</v>
      </c>
      <c r="G575" s="68"/>
      <c r="H575" s="68"/>
      <c r="I575" s="68" t="s">
        <v>5032</v>
      </c>
      <c r="J575" s="68" t="s">
        <v>5031</v>
      </c>
      <c r="K575" s="70" t="s">
        <v>2187</v>
      </c>
      <c r="L575" s="68" t="s">
        <v>3667</v>
      </c>
      <c r="M575" s="68" t="s">
        <v>3140</v>
      </c>
      <c r="N575" s="71">
        <v>5581999733091</v>
      </c>
      <c r="O575" s="71" t="s">
        <v>65</v>
      </c>
      <c r="P575" s="71"/>
      <c r="Q575" s="68" t="s">
        <v>66</v>
      </c>
      <c r="R575" s="68" t="str" cm="1">
        <f t="array" ref="R575">_xlfn.IFS(BaseClientes[[#This Row],[tipoDeCliente]]="ADVISOR","ADVISOR",BaseClientes[[#This Row],[tipoDeCliente]]="FAMILIA","RETENCAO",BaseClientes[[#This Row],[tipoDeCliente]]="RETENCAO","RETENCAO",BaseClientes[[#This Row],[tipoDeCliente]]="NORMAL","CONSULTORIA",BaseClientes[[#This Row],[tipoDeCliente]]="HIBRIDO","CONSULTORIA")</f>
        <v>CONSULTORIA</v>
      </c>
      <c r="S575" s="68" t="s">
        <v>49</v>
      </c>
      <c r="T575" s="68" t="s">
        <v>50</v>
      </c>
      <c r="U575" s="68" t="s">
        <v>2189</v>
      </c>
      <c r="V575" s="71">
        <v>5581999733091</v>
      </c>
      <c r="W575" s="69">
        <v>45197</v>
      </c>
      <c r="X575" s="69">
        <v>45197</v>
      </c>
      <c r="Y575" s="68" t="s">
        <v>3667</v>
      </c>
      <c r="Z575" s="68" t="s">
        <v>3667</v>
      </c>
      <c r="AA575" s="68" t="s">
        <v>3140</v>
      </c>
      <c r="AB575" s="68" t="s">
        <v>3894</v>
      </c>
      <c r="AC575" s="68" t="s">
        <v>140</v>
      </c>
      <c r="AD575" s="68" t="s">
        <v>54</v>
      </c>
      <c r="AE575" s="68" t="s">
        <v>176</v>
      </c>
      <c r="AF575" s="72">
        <v>1</v>
      </c>
      <c r="AG575" s="68" t="s">
        <v>3059</v>
      </c>
      <c r="AH575" s="68" t="s">
        <v>54</v>
      </c>
      <c r="AI575" s="68" t="s">
        <v>56</v>
      </c>
      <c r="AJ575" s="68" t="s">
        <v>54</v>
      </c>
      <c r="AK575" s="68" t="str" cm="1">
        <f t="array" ref="AK5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5" s="69" t="s">
        <v>58</v>
      </c>
      <c r="AM575" s="69"/>
    </row>
    <row r="576" spans="1:39" x14ac:dyDescent="0.3">
      <c r="A576" s="68">
        <v>720</v>
      </c>
      <c r="B576" s="68" t="s">
        <v>2834</v>
      </c>
      <c r="C576" s="69">
        <v>24517</v>
      </c>
      <c r="D576" s="68" t="s">
        <v>72</v>
      </c>
      <c r="E576" s="71">
        <v>28092023720</v>
      </c>
      <c r="F576" s="68">
        <v>2720729</v>
      </c>
      <c r="G576" s="68"/>
      <c r="H576" s="68"/>
      <c r="I576" s="68" t="s">
        <v>5035</v>
      </c>
      <c r="J576" s="68" t="s">
        <v>2829</v>
      </c>
      <c r="K576" s="70" t="s">
        <v>2830</v>
      </c>
      <c r="L576" s="68" t="s">
        <v>2831</v>
      </c>
      <c r="M576" s="68" t="s">
        <v>2828</v>
      </c>
      <c r="N576" s="71" t="s">
        <v>2832</v>
      </c>
      <c r="O576" s="71" t="s">
        <v>65</v>
      </c>
      <c r="P576" s="71" t="s">
        <v>65</v>
      </c>
      <c r="Q576" s="68" t="s">
        <v>66</v>
      </c>
      <c r="R576" s="68" t="str" cm="1">
        <f t="array" ref="R576">_xlfn.IFS(BaseClientes[[#This Row],[tipoDeCliente]]="ADVISOR","ADVISOR",BaseClientes[[#This Row],[tipoDeCliente]]="FAMILIA","RETENCAO",BaseClientes[[#This Row],[tipoDeCliente]]="RETENCAO","RETENCAO",BaseClientes[[#This Row],[tipoDeCliente]]="NORMAL","CONSULTORIA",BaseClientes[[#This Row],[tipoDeCliente]]="HIBRIDO","CONSULTORIA")</f>
        <v>CONSULTORIA</v>
      </c>
      <c r="S576" s="68" t="s">
        <v>2478</v>
      </c>
      <c r="T576" s="68" t="s">
        <v>196</v>
      </c>
      <c r="U576" s="68" t="s">
        <v>2833</v>
      </c>
      <c r="V576" s="71" t="s">
        <v>2832</v>
      </c>
      <c r="W576" s="69">
        <v>45197</v>
      </c>
      <c r="X576" s="69">
        <v>45197</v>
      </c>
      <c r="Y576" s="68" t="s">
        <v>2831</v>
      </c>
      <c r="Z576" s="68" t="s">
        <v>2831</v>
      </c>
      <c r="AA576" s="68" t="s">
        <v>2834</v>
      </c>
      <c r="AB576" s="68" t="s">
        <v>3899</v>
      </c>
      <c r="AC576" s="68" t="s">
        <v>53</v>
      </c>
      <c r="AD576" s="68" t="s">
        <v>56</v>
      </c>
      <c r="AE576" s="68" t="s">
        <v>176</v>
      </c>
      <c r="AF576" s="72">
        <v>1</v>
      </c>
      <c r="AG576" s="68" t="s">
        <v>187</v>
      </c>
      <c r="AH576" s="68" t="s">
        <v>54</v>
      </c>
      <c r="AI576" s="68" t="s">
        <v>56</v>
      </c>
      <c r="AJ576" s="68" t="s">
        <v>54</v>
      </c>
      <c r="AK576" s="68" t="str" cm="1">
        <f t="array" ref="AK5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6" s="69" t="s">
        <v>58</v>
      </c>
      <c r="AM576" s="69"/>
    </row>
    <row r="577" spans="1:39" hidden="1" x14ac:dyDescent="0.3">
      <c r="A577" s="68">
        <v>782</v>
      </c>
      <c r="B577" s="68" t="s">
        <v>3054</v>
      </c>
      <c r="C577" s="69">
        <v>31497</v>
      </c>
      <c r="D577" s="68" t="s">
        <v>72</v>
      </c>
      <c r="E577" s="71" t="str">
        <f>_xlfn.CONCAT((TEXT(W577,"ddmmaaaa")),A577)</f>
        <v>11102023782</v>
      </c>
      <c r="F577" s="68">
        <v>4265212</v>
      </c>
      <c r="G577" s="68"/>
      <c r="H577" s="68"/>
      <c r="I577" s="68" t="s">
        <v>8147</v>
      </c>
      <c r="J577" s="68" t="s">
        <v>5037</v>
      </c>
      <c r="K577" s="70" t="s">
        <v>5038</v>
      </c>
      <c r="L577" s="68" t="s">
        <v>3844</v>
      </c>
      <c r="M577" s="68" t="s">
        <v>3054</v>
      </c>
      <c r="N577" s="71">
        <v>5583988103506</v>
      </c>
      <c r="O577" s="71" t="s">
        <v>65</v>
      </c>
      <c r="P577" s="71"/>
      <c r="Q577" s="68" t="s">
        <v>66</v>
      </c>
      <c r="R577" s="68" t="str" cm="1">
        <f t="array" ref="R577">_xlfn.IFS(BaseClientes[[#This Row],[tipoDeCliente]]="ADVISOR","ADVISOR",BaseClientes[[#This Row],[tipoDeCliente]]="FAMILIA","RETENCAO",BaseClientes[[#This Row],[tipoDeCliente]]="RETENCAO","RETENCAO",BaseClientes[[#This Row],[tipoDeCliente]]="NORMAL","CONSULTORIA",BaseClientes[[#This Row],[tipoDeCliente]]="HIBRIDO","CONSULTORIA")</f>
        <v>CONSULTORIA</v>
      </c>
      <c r="S577" s="68" t="s">
        <v>49</v>
      </c>
      <c r="T577" s="68" t="s">
        <v>50</v>
      </c>
      <c r="U577" s="68" t="s">
        <v>5039</v>
      </c>
      <c r="V577" s="71">
        <v>5583988103506</v>
      </c>
      <c r="W577" s="69">
        <v>45210</v>
      </c>
      <c r="X577" s="69">
        <v>45239</v>
      </c>
      <c r="Y577" s="68" t="s">
        <v>3844</v>
      </c>
      <c r="Z577" s="68" t="s">
        <v>3844</v>
      </c>
      <c r="AA577" s="68" t="s">
        <v>3054</v>
      </c>
      <c r="AB577" s="68" t="s">
        <v>5040</v>
      </c>
      <c r="AC577" s="68" t="s">
        <v>53</v>
      </c>
      <c r="AD577" s="68" t="s">
        <v>54</v>
      </c>
      <c r="AE577" s="68" t="s">
        <v>176</v>
      </c>
      <c r="AF577" s="72">
        <v>1</v>
      </c>
      <c r="AG577" s="68">
        <v>7</v>
      </c>
      <c r="AH577" s="68" t="s">
        <v>54</v>
      </c>
      <c r="AI577" s="68" t="s">
        <v>56</v>
      </c>
      <c r="AJ577" s="68" t="s">
        <v>54</v>
      </c>
      <c r="AK577" s="68" t="str" cm="1">
        <f t="array" ref="AK5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7" s="69" t="s">
        <v>69</v>
      </c>
      <c r="AM577" s="69">
        <v>45423</v>
      </c>
    </row>
    <row r="578" spans="1:39" x14ac:dyDescent="0.3">
      <c r="A578" s="68">
        <v>783</v>
      </c>
      <c r="B578" s="68" t="s">
        <v>3141</v>
      </c>
      <c r="C578" s="69">
        <v>35240</v>
      </c>
      <c r="D578" s="68" t="s">
        <v>72</v>
      </c>
      <c r="E578" s="71" t="str">
        <f>_xlfn.CONCAT((TEXT(W578,"ddmmaaaa")),A578)</f>
        <v>11102023783</v>
      </c>
      <c r="F578" s="68">
        <v>13649750</v>
      </c>
      <c r="G578" s="68"/>
      <c r="H578" s="68"/>
      <c r="I578" s="68" t="s">
        <v>5041</v>
      </c>
      <c r="J578" s="68" t="s">
        <v>5042</v>
      </c>
      <c r="K578" s="70" t="s">
        <v>5043</v>
      </c>
      <c r="L578" s="68" t="s">
        <v>3718</v>
      </c>
      <c r="M578" s="68" t="s">
        <v>3141</v>
      </c>
      <c r="N578" s="71">
        <v>558798108007</v>
      </c>
      <c r="O578" s="71" t="s">
        <v>65</v>
      </c>
      <c r="P578" s="71"/>
      <c r="Q578" s="68" t="s">
        <v>66</v>
      </c>
      <c r="R578" s="68" t="str" cm="1">
        <f t="array" ref="R578">_xlfn.IFS(BaseClientes[[#This Row],[tipoDeCliente]]="ADVISOR","ADVISOR",BaseClientes[[#This Row],[tipoDeCliente]]="FAMILIA","RETENCAO",BaseClientes[[#This Row],[tipoDeCliente]]="RETENCAO","RETENCAO",BaseClientes[[#This Row],[tipoDeCliente]]="NORMAL","CONSULTORIA",BaseClientes[[#This Row],[tipoDeCliente]]="HIBRIDO","CONSULTORIA")</f>
        <v>CONSULTORIA</v>
      </c>
      <c r="S578" s="68" t="s">
        <v>49</v>
      </c>
      <c r="T578" s="68" t="s">
        <v>50</v>
      </c>
      <c r="U578" s="68" t="s">
        <v>5044</v>
      </c>
      <c r="V578" s="71">
        <v>558798108007</v>
      </c>
      <c r="W578" s="69">
        <v>45210</v>
      </c>
      <c r="X578" s="69">
        <v>45210</v>
      </c>
      <c r="Y578" s="68" t="s">
        <v>3718</v>
      </c>
      <c r="Z578" s="68" t="s">
        <v>3718</v>
      </c>
      <c r="AA578" s="68" t="s">
        <v>3141</v>
      </c>
      <c r="AB578" s="68" t="s">
        <v>3893</v>
      </c>
      <c r="AC578" s="68" t="s">
        <v>53</v>
      </c>
      <c r="AD578" s="68" t="s">
        <v>54</v>
      </c>
      <c r="AE578" s="68" t="s">
        <v>68</v>
      </c>
      <c r="AF578" s="72">
        <v>1</v>
      </c>
      <c r="AG578" s="68"/>
      <c r="AH578" s="68" t="s">
        <v>54</v>
      </c>
      <c r="AI578" s="68" t="s">
        <v>56</v>
      </c>
      <c r="AJ578" s="68" t="s">
        <v>54</v>
      </c>
      <c r="AK578" s="68" t="str" cm="1">
        <f t="array" ref="AK5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8" s="69" t="s">
        <v>58</v>
      </c>
      <c r="AM578" s="69"/>
    </row>
    <row r="579" spans="1:39" x14ac:dyDescent="0.3">
      <c r="A579" s="68">
        <v>717</v>
      </c>
      <c r="B579" s="68" t="s">
        <v>3426</v>
      </c>
      <c r="C579" s="69">
        <v>36819</v>
      </c>
      <c r="D579" s="68" t="s">
        <v>72</v>
      </c>
      <c r="E579" s="71">
        <v>13102023717</v>
      </c>
      <c r="F579" s="68">
        <v>12872163</v>
      </c>
      <c r="G579" s="68"/>
      <c r="H579" s="68"/>
      <c r="I579" s="68"/>
      <c r="J579" s="68" t="s">
        <v>5045</v>
      </c>
      <c r="K579" s="70" t="s">
        <v>5046</v>
      </c>
      <c r="L579" s="68" t="s">
        <v>3712</v>
      </c>
      <c r="M579" s="68" t="s">
        <v>3426</v>
      </c>
      <c r="N579" s="71">
        <v>5581994573207</v>
      </c>
      <c r="O579" s="71"/>
      <c r="P579" s="71"/>
      <c r="Q579" s="68" t="s">
        <v>66</v>
      </c>
      <c r="R579" s="68" t="str" cm="1">
        <f t="array" ref="R579">_xlfn.IFS(BaseClientes[[#This Row],[tipoDeCliente]]="ADVISOR","ADVISOR",BaseClientes[[#This Row],[tipoDeCliente]]="FAMILIA","RETENCAO",BaseClientes[[#This Row],[tipoDeCliente]]="RETENCAO","RETENCAO",BaseClientes[[#This Row],[tipoDeCliente]]="NORMAL","CONSULTORIA",BaseClientes[[#This Row],[tipoDeCliente]]="HIBRIDO","CONSULTORIA")</f>
        <v>CONSULTORIA</v>
      </c>
      <c r="S579" s="68" t="s">
        <v>5048</v>
      </c>
      <c r="T579" s="68" t="s">
        <v>50</v>
      </c>
      <c r="U579" s="68" t="s">
        <v>5049</v>
      </c>
      <c r="V579" s="71">
        <v>5581994573207</v>
      </c>
      <c r="W579" s="69">
        <v>45212</v>
      </c>
      <c r="X579" s="69">
        <v>45212</v>
      </c>
      <c r="Y579" s="68" t="s">
        <v>3712</v>
      </c>
      <c r="Z579" s="68" t="s">
        <v>3712</v>
      </c>
      <c r="AA579" s="68" t="s">
        <v>3426</v>
      </c>
      <c r="AB579" s="68" t="s">
        <v>3894</v>
      </c>
      <c r="AC579" s="68" t="s">
        <v>140</v>
      </c>
      <c r="AD579" s="68" t="s">
        <v>56</v>
      </c>
      <c r="AE579" s="68" t="s">
        <v>68</v>
      </c>
      <c r="AF579" s="72">
        <v>0</v>
      </c>
      <c r="AG579" s="68"/>
      <c r="AH579" s="68" t="s">
        <v>56</v>
      </c>
      <c r="AI579" s="68" t="s">
        <v>56</v>
      </c>
      <c r="AJ579" s="68" t="s">
        <v>56</v>
      </c>
      <c r="AK579" s="68" t="str" cm="1">
        <f t="array" ref="AK5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79" s="69" t="s">
        <v>58</v>
      </c>
      <c r="AM579" s="69"/>
    </row>
    <row r="580" spans="1:39" x14ac:dyDescent="0.3">
      <c r="A580" s="68">
        <v>723</v>
      </c>
      <c r="B580" s="68" t="s">
        <v>3142</v>
      </c>
      <c r="C580" s="69">
        <v>33778</v>
      </c>
      <c r="D580" s="68" t="s">
        <v>40</v>
      </c>
      <c r="E580" s="71">
        <v>17102023723</v>
      </c>
      <c r="F580" s="68">
        <v>13277518</v>
      </c>
      <c r="G580" s="68"/>
      <c r="H580" s="68"/>
      <c r="I580" s="68" t="s">
        <v>5053</v>
      </c>
      <c r="J580" s="68" t="s">
        <v>5051</v>
      </c>
      <c r="K580" s="70" t="s">
        <v>5052</v>
      </c>
      <c r="L580" s="68" t="s">
        <v>3670</v>
      </c>
      <c r="M580" s="68" t="s">
        <v>3142</v>
      </c>
      <c r="N580" s="71">
        <v>5581999265556</v>
      </c>
      <c r="O580" s="71" t="s">
        <v>65</v>
      </c>
      <c r="P580" s="71"/>
      <c r="Q580" s="68" t="s">
        <v>66</v>
      </c>
      <c r="R580" s="68" t="str" cm="1">
        <f t="array" ref="R580">_xlfn.IFS(BaseClientes[[#This Row],[tipoDeCliente]]="ADVISOR","ADVISOR",BaseClientes[[#This Row],[tipoDeCliente]]="FAMILIA","RETENCAO",BaseClientes[[#This Row],[tipoDeCliente]]="RETENCAO","RETENCAO",BaseClientes[[#This Row],[tipoDeCliente]]="NORMAL","CONSULTORIA",BaseClientes[[#This Row],[tipoDeCliente]]="HIBRIDO","CONSULTORIA")</f>
        <v>CONSULTORIA</v>
      </c>
      <c r="S580" s="68" t="s">
        <v>49</v>
      </c>
      <c r="T580" s="68" t="s">
        <v>50</v>
      </c>
      <c r="U580" s="68" t="s">
        <v>5054</v>
      </c>
      <c r="V580" s="71">
        <v>5581999265556</v>
      </c>
      <c r="W580" s="69">
        <v>45216</v>
      </c>
      <c r="X580" s="69">
        <v>45216</v>
      </c>
      <c r="Y580" s="68" t="s">
        <v>3670</v>
      </c>
      <c r="Z580" s="68" t="s">
        <v>3670</v>
      </c>
      <c r="AA580" s="68" t="s">
        <v>3142</v>
      </c>
      <c r="AB580" s="68" t="s">
        <v>3893</v>
      </c>
      <c r="AC580" s="68" t="s">
        <v>140</v>
      </c>
      <c r="AD580" s="68" t="s">
        <v>54</v>
      </c>
      <c r="AE580" s="68" t="s">
        <v>176</v>
      </c>
      <c r="AF580" s="72">
        <v>1</v>
      </c>
      <c r="AG580" s="68">
        <v>7</v>
      </c>
      <c r="AH580" s="68" t="s">
        <v>54</v>
      </c>
      <c r="AI580" s="68" t="s">
        <v>56</v>
      </c>
      <c r="AJ580" s="68" t="s">
        <v>54</v>
      </c>
      <c r="AK580" s="68" t="str" cm="1">
        <f t="array" ref="AK5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0" s="69" t="s">
        <v>58</v>
      </c>
      <c r="AM580" s="69"/>
    </row>
    <row r="581" spans="1:39" x14ac:dyDescent="0.3">
      <c r="A581" s="68">
        <v>784</v>
      </c>
      <c r="B581" s="68" t="s">
        <v>3143</v>
      </c>
      <c r="C581" s="69">
        <v>22018</v>
      </c>
      <c r="D581" s="68" t="s">
        <v>40</v>
      </c>
      <c r="E581" s="71" t="str">
        <f>_xlfn.CONCAT((TEXT(W581,"ddmmaaaa")),A581)</f>
        <v>17102023784</v>
      </c>
      <c r="F581" s="68">
        <v>14257801</v>
      </c>
      <c r="G581" s="68"/>
      <c r="H581" s="68"/>
      <c r="I581" s="68" t="s">
        <v>5058</v>
      </c>
      <c r="J581" s="68" t="s">
        <v>5056</v>
      </c>
      <c r="K581" s="70" t="s">
        <v>5057</v>
      </c>
      <c r="L581" s="68" t="s">
        <v>3672</v>
      </c>
      <c r="M581" s="68" t="s">
        <v>3143</v>
      </c>
      <c r="N581" s="71">
        <v>5581997460932</v>
      </c>
      <c r="O581" s="71" t="s">
        <v>65</v>
      </c>
      <c r="P581" s="71"/>
      <c r="Q581" s="68" t="s">
        <v>66</v>
      </c>
      <c r="R581" s="68" t="str" cm="1">
        <f t="array" ref="R581">_xlfn.IFS(BaseClientes[[#This Row],[tipoDeCliente]]="ADVISOR","ADVISOR",BaseClientes[[#This Row],[tipoDeCliente]]="FAMILIA","RETENCAO",BaseClientes[[#This Row],[tipoDeCliente]]="RETENCAO","RETENCAO",BaseClientes[[#This Row],[tipoDeCliente]]="NORMAL","CONSULTORIA",BaseClientes[[#This Row],[tipoDeCliente]]="HIBRIDO","CONSULTORIA")</f>
        <v>CONSULTORIA</v>
      </c>
      <c r="S581" s="68" t="s">
        <v>317</v>
      </c>
      <c r="T581" s="68" t="s">
        <v>50</v>
      </c>
      <c r="U581" s="68" t="s">
        <v>5059</v>
      </c>
      <c r="V581" s="71">
        <v>5581997460932</v>
      </c>
      <c r="W581" s="69">
        <v>45216</v>
      </c>
      <c r="X581" s="69">
        <v>45216</v>
      </c>
      <c r="Y581" s="68" t="s">
        <v>3672</v>
      </c>
      <c r="Z581" s="68" t="s">
        <v>3672</v>
      </c>
      <c r="AA581" s="68" t="s">
        <v>3143</v>
      </c>
      <c r="AB581" s="68" t="s">
        <v>3950</v>
      </c>
      <c r="AC581" s="68" t="s">
        <v>140</v>
      </c>
      <c r="AD581" s="68" t="s">
        <v>56</v>
      </c>
      <c r="AE581" s="68" t="s">
        <v>176</v>
      </c>
      <c r="AF581" s="72">
        <v>1</v>
      </c>
      <c r="AG581" s="68">
        <v>8</v>
      </c>
      <c r="AH581" s="68" t="s">
        <v>54</v>
      </c>
      <c r="AI581" s="68" t="s">
        <v>56</v>
      </c>
      <c r="AJ581" s="68" t="s">
        <v>54</v>
      </c>
      <c r="AK581" s="68" t="str" cm="1">
        <f t="array" ref="AK5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1" s="69" t="s">
        <v>58</v>
      </c>
      <c r="AM581" s="69"/>
    </row>
    <row r="582" spans="1:39" x14ac:dyDescent="0.3">
      <c r="A582" s="68">
        <v>818</v>
      </c>
      <c r="B582" s="68" t="s">
        <v>3148</v>
      </c>
      <c r="C582" s="69">
        <v>31219</v>
      </c>
      <c r="D582" s="68" t="s">
        <v>72</v>
      </c>
      <c r="E582" s="71" t="str">
        <f>_xlfn.CONCAT((TEXT(W582,"ddmmaaaa")),A582)</f>
        <v>18102023818</v>
      </c>
      <c r="F582" s="68">
        <v>5920558</v>
      </c>
      <c r="G582" s="68"/>
      <c r="H582" s="68"/>
      <c r="I582" s="68" t="s">
        <v>5064</v>
      </c>
      <c r="J582" s="68" t="s">
        <v>5062</v>
      </c>
      <c r="K582" s="70" t="s">
        <v>5063</v>
      </c>
      <c r="L582" s="68" t="s">
        <v>3682</v>
      </c>
      <c r="M582" s="68" t="s">
        <v>3148</v>
      </c>
      <c r="N582" s="71">
        <v>5581991686921</v>
      </c>
      <c r="O582" s="71" t="s">
        <v>106</v>
      </c>
      <c r="P582" s="71"/>
      <c r="Q582" s="68" t="s">
        <v>66</v>
      </c>
      <c r="R582" s="68" t="str" cm="1">
        <f t="array" ref="R582">_xlfn.IFS(BaseClientes[[#This Row],[tipoDeCliente]]="ADVISOR","ADVISOR",BaseClientes[[#This Row],[tipoDeCliente]]="FAMILIA","RETENCAO",BaseClientes[[#This Row],[tipoDeCliente]]="RETENCAO","RETENCAO",BaseClientes[[#This Row],[tipoDeCliente]]="NORMAL","CONSULTORIA",BaseClientes[[#This Row],[tipoDeCliente]]="HIBRIDO","CONSULTORIA")</f>
        <v>CONSULTORIA</v>
      </c>
      <c r="S582" s="68" t="s">
        <v>317</v>
      </c>
      <c r="T582" s="68" t="s">
        <v>50</v>
      </c>
      <c r="U582" s="68" t="s">
        <v>5065</v>
      </c>
      <c r="V582" s="71">
        <v>5581991686921</v>
      </c>
      <c r="W582" s="69">
        <v>45217</v>
      </c>
      <c r="X582" s="69">
        <v>45253</v>
      </c>
      <c r="Y582" s="68" t="s">
        <v>3682</v>
      </c>
      <c r="Z582" s="68" t="s">
        <v>3682</v>
      </c>
      <c r="AA582" s="68" t="s">
        <v>3148</v>
      </c>
      <c r="AB582" s="68" t="s">
        <v>3902</v>
      </c>
      <c r="AC582" s="68" t="s">
        <v>53</v>
      </c>
      <c r="AD582" s="68" t="s">
        <v>54</v>
      </c>
      <c r="AE582" s="68" t="s">
        <v>176</v>
      </c>
      <c r="AF582" s="72">
        <v>1</v>
      </c>
      <c r="AG582" s="68">
        <v>8</v>
      </c>
      <c r="AH582" s="68" t="s">
        <v>54</v>
      </c>
      <c r="AI582" s="68" t="s">
        <v>56</v>
      </c>
      <c r="AJ582" s="68" t="s">
        <v>54</v>
      </c>
      <c r="AK582" s="68" t="str" cm="1">
        <f t="array" ref="AK5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2" s="69" t="s">
        <v>58</v>
      </c>
      <c r="AM582" s="69"/>
    </row>
    <row r="583" spans="1:39" x14ac:dyDescent="0.3">
      <c r="A583" s="68">
        <v>726</v>
      </c>
      <c r="B583" s="68" t="s">
        <v>3144</v>
      </c>
      <c r="C583" s="69">
        <v>28435</v>
      </c>
      <c r="D583" s="68" t="s">
        <v>72</v>
      </c>
      <c r="E583" s="71">
        <v>11900726</v>
      </c>
      <c r="F583" s="68">
        <v>4170932</v>
      </c>
      <c r="G583" s="68"/>
      <c r="H583" s="68"/>
      <c r="I583" s="68" t="s">
        <v>5069</v>
      </c>
      <c r="J583" s="68" t="s">
        <v>5067</v>
      </c>
      <c r="K583" s="70" t="s">
        <v>5068</v>
      </c>
      <c r="L583" s="68" t="s">
        <v>3671</v>
      </c>
      <c r="M583" s="68" t="s">
        <v>3144</v>
      </c>
      <c r="N583" s="71">
        <v>5581993528887</v>
      </c>
      <c r="O583" s="71" t="s">
        <v>65</v>
      </c>
      <c r="P583" s="71"/>
      <c r="Q583" s="68" t="s">
        <v>1749</v>
      </c>
      <c r="R583" s="68" t="str" cm="1">
        <f t="array" ref="R583">_xlfn.IFS(BaseClientes[[#This Row],[tipoDeCliente]]="ADVISOR","ADVISOR",BaseClientes[[#This Row],[tipoDeCliente]]="FAMILIA","RETENCAO",BaseClientes[[#This Row],[tipoDeCliente]]="RETENCAO","RETENCAO",BaseClientes[[#This Row],[tipoDeCliente]]="NORMAL","CONSULTORIA",BaseClientes[[#This Row],[tipoDeCliente]]="HIBRIDO","CONSULTORIA")</f>
        <v>CONSULTORIA</v>
      </c>
      <c r="S583" s="68" t="s">
        <v>49</v>
      </c>
      <c r="T583" s="68" t="s">
        <v>50</v>
      </c>
      <c r="U583" s="68" t="s">
        <v>5070</v>
      </c>
      <c r="V583" s="71">
        <v>5581993528887</v>
      </c>
      <c r="W583" s="69">
        <v>45218</v>
      </c>
      <c r="X583" s="69">
        <v>45230</v>
      </c>
      <c r="Y583" s="68" t="s">
        <v>3671</v>
      </c>
      <c r="Z583" s="68" t="s">
        <v>3671</v>
      </c>
      <c r="AA583" s="68" t="s">
        <v>3144</v>
      </c>
      <c r="AB583" s="68" t="s">
        <v>3893</v>
      </c>
      <c r="AC583" s="68" t="s">
        <v>53</v>
      </c>
      <c r="AD583" s="68" t="s">
        <v>54</v>
      </c>
      <c r="AE583" s="68" t="s">
        <v>176</v>
      </c>
      <c r="AF583" s="72">
        <v>1</v>
      </c>
      <c r="AG583" s="68">
        <v>8</v>
      </c>
      <c r="AH583" s="68" t="s">
        <v>54</v>
      </c>
      <c r="AI583" s="68" t="s">
        <v>56</v>
      </c>
      <c r="AJ583" s="68" t="s">
        <v>54</v>
      </c>
      <c r="AK583" s="68" t="str" cm="1">
        <f t="array" ref="AK5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3" s="69" t="s">
        <v>58</v>
      </c>
      <c r="AM583" s="69"/>
    </row>
    <row r="584" spans="1:39" x14ac:dyDescent="0.3">
      <c r="A584" s="68">
        <v>780</v>
      </c>
      <c r="B584" s="68" t="s">
        <v>3523</v>
      </c>
      <c r="C584" s="69">
        <v>41136</v>
      </c>
      <c r="D584" s="68" t="s">
        <v>72</v>
      </c>
      <c r="E584" s="71" t="str">
        <f>_xlfn.CONCAT((TEXT(W584,"ddmmaaaa")),A584)</f>
        <v>19102023780</v>
      </c>
      <c r="F584" s="68">
        <v>5667243</v>
      </c>
      <c r="G584" s="68"/>
      <c r="H584" s="68"/>
      <c r="I584" s="68" t="s">
        <v>5073</v>
      </c>
      <c r="J584" s="68" t="s">
        <v>5074</v>
      </c>
      <c r="K584" s="70" t="s">
        <v>5068</v>
      </c>
      <c r="L584" s="68" t="s">
        <v>5075</v>
      </c>
      <c r="M584" s="68" t="s">
        <v>3144</v>
      </c>
      <c r="N584" s="71">
        <v>5581993528887</v>
      </c>
      <c r="O584" s="71" t="s">
        <v>65</v>
      </c>
      <c r="P584" s="71"/>
      <c r="Q584" s="68" t="s">
        <v>1749</v>
      </c>
      <c r="R584" s="68" t="str" cm="1">
        <f t="array" ref="R584">_xlfn.IFS(BaseClientes[[#This Row],[tipoDeCliente]]="ADVISOR","ADVISOR",BaseClientes[[#This Row],[tipoDeCliente]]="FAMILIA","RETENCAO",BaseClientes[[#This Row],[tipoDeCliente]]="RETENCAO","RETENCAO",BaseClientes[[#This Row],[tipoDeCliente]]="NORMAL","CONSULTORIA",BaseClientes[[#This Row],[tipoDeCliente]]="HIBRIDO","CONSULTORIA")</f>
        <v>CONSULTORIA</v>
      </c>
      <c r="S584" s="68" t="s">
        <v>49</v>
      </c>
      <c r="T584" s="68" t="s">
        <v>50</v>
      </c>
      <c r="U584" s="68" t="s">
        <v>5070</v>
      </c>
      <c r="V584" s="71">
        <v>5581993528887</v>
      </c>
      <c r="W584" s="69">
        <v>45218</v>
      </c>
      <c r="X584" s="69">
        <v>45218</v>
      </c>
      <c r="Y584" s="68" t="s">
        <v>3671</v>
      </c>
      <c r="Z584" s="68" t="s">
        <v>3671</v>
      </c>
      <c r="AA584" s="68" t="s">
        <v>3144</v>
      </c>
      <c r="AB584" s="68" t="s">
        <v>151</v>
      </c>
      <c r="AC584" s="68"/>
      <c r="AD584" s="68"/>
      <c r="AE584" s="68" t="s">
        <v>176</v>
      </c>
      <c r="AF584" s="72">
        <v>1</v>
      </c>
      <c r="AG584" s="68">
        <v>8</v>
      </c>
      <c r="AH584" s="68" t="s">
        <v>54</v>
      </c>
      <c r="AI584" s="68" t="s">
        <v>56</v>
      </c>
      <c r="AJ584" s="68" t="s">
        <v>54</v>
      </c>
      <c r="AK584" s="68" t="str" cm="1">
        <f t="array" ref="AK5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4" s="69" t="s">
        <v>58</v>
      </c>
      <c r="AM584" s="69"/>
    </row>
    <row r="585" spans="1:39" hidden="1" x14ac:dyDescent="0.3">
      <c r="A585" s="68">
        <v>785</v>
      </c>
      <c r="B585" s="68" t="s">
        <v>3145</v>
      </c>
      <c r="C585" s="69">
        <v>29933</v>
      </c>
      <c r="D585" s="68" t="s">
        <v>72</v>
      </c>
      <c r="E585" s="71" t="str">
        <f>_xlfn.CONCAT((TEXT(W585,"ddmmaaaa")),A585)</f>
        <v>25102023785</v>
      </c>
      <c r="F585" s="68">
        <v>568252</v>
      </c>
      <c r="G585" s="68"/>
      <c r="H585" s="68"/>
      <c r="I585" s="68" t="s">
        <v>8148</v>
      </c>
      <c r="J585" s="68" t="s">
        <v>5077</v>
      </c>
      <c r="K585" s="70" t="s">
        <v>5078</v>
      </c>
      <c r="L585" s="68" t="s">
        <v>5079</v>
      </c>
      <c r="M585" s="68" t="s">
        <v>3145</v>
      </c>
      <c r="N585" s="71">
        <v>5581999076357</v>
      </c>
      <c r="O585" s="71" t="s">
        <v>65</v>
      </c>
      <c r="P585" s="71"/>
      <c r="Q585" s="68" t="s">
        <v>66</v>
      </c>
      <c r="R585" s="68" t="str" cm="1">
        <f t="array" ref="R585">_xlfn.IFS(BaseClientes[[#This Row],[tipoDeCliente]]="ADVISOR","ADVISOR",BaseClientes[[#This Row],[tipoDeCliente]]="FAMILIA","RETENCAO",BaseClientes[[#This Row],[tipoDeCliente]]="RETENCAO","RETENCAO",BaseClientes[[#This Row],[tipoDeCliente]]="NORMAL","CONSULTORIA",BaseClientes[[#This Row],[tipoDeCliente]]="HIBRIDO","CONSULTORIA")</f>
        <v>CONSULTORIA</v>
      </c>
      <c r="S585" s="68" t="s">
        <v>49</v>
      </c>
      <c r="T585" s="68" t="s">
        <v>50</v>
      </c>
      <c r="U585" s="68" t="s">
        <v>5080</v>
      </c>
      <c r="V585" s="71">
        <v>5581999076357</v>
      </c>
      <c r="W585" s="69">
        <v>45224</v>
      </c>
      <c r="X585" s="69">
        <v>45224</v>
      </c>
      <c r="Y585" s="68" t="s">
        <v>5079</v>
      </c>
      <c r="Z585" s="68" t="s">
        <v>5079</v>
      </c>
      <c r="AA585" s="68" t="s">
        <v>3145</v>
      </c>
      <c r="AB585" s="68" t="s">
        <v>3905</v>
      </c>
      <c r="AC585" s="68" t="s">
        <v>53</v>
      </c>
      <c r="AD585" s="68" t="s">
        <v>54</v>
      </c>
      <c r="AE585" s="68" t="s">
        <v>176</v>
      </c>
      <c r="AF585" s="72">
        <v>1</v>
      </c>
      <c r="AG585" s="68">
        <v>7</v>
      </c>
      <c r="AH585" s="68" t="s">
        <v>54</v>
      </c>
      <c r="AI585" s="68" t="s">
        <v>56</v>
      </c>
      <c r="AJ585" s="68" t="s">
        <v>54</v>
      </c>
      <c r="AK585" s="68" t="str" cm="1">
        <f t="array" ref="AK5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5" s="69" t="s">
        <v>69</v>
      </c>
      <c r="AM585" s="69">
        <v>45288</v>
      </c>
    </row>
    <row r="586" spans="1:39" hidden="1" x14ac:dyDescent="0.3">
      <c r="A586" s="68">
        <v>725</v>
      </c>
      <c r="B586" s="68" t="s">
        <v>3146</v>
      </c>
      <c r="C586" s="69">
        <v>32837</v>
      </c>
      <c r="D586" s="68" t="s">
        <v>40</v>
      </c>
      <c r="E586" s="71">
        <v>11900725</v>
      </c>
      <c r="F586" s="68">
        <v>12591137</v>
      </c>
      <c r="G586" s="68"/>
      <c r="H586" s="68"/>
      <c r="I586" s="68" t="s">
        <v>8149</v>
      </c>
      <c r="J586" s="68" t="s">
        <v>5081</v>
      </c>
      <c r="K586" s="70" t="s">
        <v>5082</v>
      </c>
      <c r="L586" s="68" t="s">
        <v>5083</v>
      </c>
      <c r="M586" s="68" t="s">
        <v>3146</v>
      </c>
      <c r="N586" s="71">
        <v>5585982098895</v>
      </c>
      <c r="O586" s="71" t="s">
        <v>106</v>
      </c>
      <c r="P586" s="71"/>
      <c r="Q586" s="68" t="s">
        <v>1749</v>
      </c>
      <c r="R586" s="68" t="str" cm="1">
        <f t="array" ref="R586">_xlfn.IFS(BaseClientes[[#This Row],[tipoDeCliente]]="ADVISOR","ADVISOR",BaseClientes[[#This Row],[tipoDeCliente]]="FAMILIA","RETENCAO",BaseClientes[[#This Row],[tipoDeCliente]]="RETENCAO","RETENCAO",BaseClientes[[#This Row],[tipoDeCliente]]="NORMAL","CONSULTORIA",BaseClientes[[#This Row],[tipoDeCliente]]="HIBRIDO","CONSULTORIA")</f>
        <v>CONSULTORIA</v>
      </c>
      <c r="S586" s="68" t="s">
        <v>5084</v>
      </c>
      <c r="T586" s="68" t="s">
        <v>407</v>
      </c>
      <c r="U586" s="68" t="s">
        <v>5085</v>
      </c>
      <c r="V586" s="71">
        <v>5585982098895</v>
      </c>
      <c r="W586" s="69">
        <v>45225</v>
      </c>
      <c r="X586" s="69">
        <v>45225</v>
      </c>
      <c r="Y586" s="68" t="s">
        <v>5083</v>
      </c>
      <c r="Z586" s="68" t="s">
        <v>5083</v>
      </c>
      <c r="AA586" s="68" t="s">
        <v>3146</v>
      </c>
      <c r="AB586" s="68" t="s">
        <v>3902</v>
      </c>
      <c r="AC586" s="68" t="s">
        <v>53</v>
      </c>
      <c r="AD586" s="68" t="s">
        <v>54</v>
      </c>
      <c r="AE586" s="68" t="s">
        <v>176</v>
      </c>
      <c r="AF586" s="72">
        <v>1</v>
      </c>
      <c r="AG586" s="68">
        <v>7</v>
      </c>
      <c r="AH586" s="68" t="s">
        <v>54</v>
      </c>
      <c r="AI586" s="68" t="s">
        <v>56</v>
      </c>
      <c r="AJ586" s="68" t="s">
        <v>54</v>
      </c>
      <c r="AK586" s="68" t="str" cm="1">
        <f t="array" ref="AK5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6" s="69" t="s">
        <v>69</v>
      </c>
      <c r="AM586" s="69">
        <v>45490</v>
      </c>
    </row>
    <row r="587" spans="1:39" x14ac:dyDescent="0.3">
      <c r="A587" s="68">
        <v>786</v>
      </c>
      <c r="B587" s="68" t="s">
        <v>3524</v>
      </c>
      <c r="C587" s="69">
        <v>33592</v>
      </c>
      <c r="D587" s="68" t="s">
        <v>72</v>
      </c>
      <c r="E587" s="71" t="str">
        <f t="shared" ref="E587:E650" si="0">_xlfn.CONCAT((TEXT(W587,"ddmmaaaa")),A587)</f>
        <v>01112023786</v>
      </c>
      <c r="F587" s="68">
        <v>8858174</v>
      </c>
      <c r="G587" s="68">
        <v>5118295</v>
      </c>
      <c r="H587" s="68"/>
      <c r="I587" s="68" t="s">
        <v>5089</v>
      </c>
      <c r="J587" s="68" t="s">
        <v>5087</v>
      </c>
      <c r="K587" s="70" t="s">
        <v>5088</v>
      </c>
      <c r="L587" s="68" t="s">
        <v>3673</v>
      </c>
      <c r="M587" s="68" t="s">
        <v>3524</v>
      </c>
      <c r="N587" s="71">
        <v>5511973431546</v>
      </c>
      <c r="O587" s="71" t="s">
        <v>65</v>
      </c>
      <c r="P587" s="71"/>
      <c r="Q587" s="68" t="s">
        <v>1749</v>
      </c>
      <c r="R587" s="68" t="str" cm="1">
        <f t="array" ref="R587">_xlfn.IFS(BaseClientes[[#This Row],[tipoDeCliente]]="ADVISOR","ADVISOR",BaseClientes[[#This Row],[tipoDeCliente]]="FAMILIA","RETENCAO",BaseClientes[[#This Row],[tipoDeCliente]]="RETENCAO","RETENCAO",BaseClientes[[#This Row],[tipoDeCliente]]="NORMAL","CONSULTORIA",BaseClientes[[#This Row],[tipoDeCliente]]="HIBRIDO","CONSULTORIA")</f>
        <v>CONSULTORIA</v>
      </c>
      <c r="S587" s="68" t="s">
        <v>2799</v>
      </c>
      <c r="T587" s="68" t="s">
        <v>185</v>
      </c>
      <c r="U587" s="68" t="s">
        <v>5090</v>
      </c>
      <c r="V587" s="71">
        <v>5511973431546</v>
      </c>
      <c r="W587" s="69">
        <v>45231</v>
      </c>
      <c r="X587" s="69">
        <v>45231</v>
      </c>
      <c r="Y587" s="68" t="s">
        <v>3673</v>
      </c>
      <c r="Z587" s="68" t="s">
        <v>8150</v>
      </c>
      <c r="AA587" s="68" t="s">
        <v>3147</v>
      </c>
      <c r="AB587" s="68" t="s">
        <v>3920</v>
      </c>
      <c r="AC587" s="68" t="s">
        <v>140</v>
      </c>
      <c r="AD587" s="68" t="s">
        <v>56</v>
      </c>
      <c r="AE587" s="68" t="s">
        <v>176</v>
      </c>
      <c r="AF587" s="72">
        <v>1</v>
      </c>
      <c r="AG587" s="68">
        <v>8</v>
      </c>
      <c r="AH587" s="68" t="s">
        <v>54</v>
      </c>
      <c r="AI587" s="68" t="s">
        <v>56</v>
      </c>
      <c r="AJ587" s="68" t="s">
        <v>54</v>
      </c>
      <c r="AK587" s="68" t="str" cm="1">
        <f t="array" ref="AK5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7" s="69" t="s">
        <v>58</v>
      </c>
      <c r="AM587" s="69"/>
    </row>
    <row r="588" spans="1:39" x14ac:dyDescent="0.3">
      <c r="A588" s="68">
        <v>787</v>
      </c>
      <c r="B588" s="68" t="s">
        <v>3147</v>
      </c>
      <c r="C588" s="69">
        <v>19378</v>
      </c>
      <c r="D588" s="68" t="s">
        <v>72</v>
      </c>
      <c r="E588" s="71" t="str">
        <f t="shared" si="0"/>
        <v>01112023787</v>
      </c>
      <c r="F588" s="68">
        <v>14280761</v>
      </c>
      <c r="G588" s="68"/>
      <c r="H588" s="68"/>
      <c r="I588" s="68" t="s">
        <v>8151</v>
      </c>
      <c r="J588" s="68" t="s">
        <v>5099</v>
      </c>
      <c r="K588" s="70" t="s">
        <v>5088</v>
      </c>
      <c r="L588" s="68" t="s">
        <v>8150</v>
      </c>
      <c r="M588" s="68" t="s">
        <v>3524</v>
      </c>
      <c r="N588" s="71">
        <v>5511973431546</v>
      </c>
      <c r="O588" s="71" t="s">
        <v>65</v>
      </c>
      <c r="P588" s="71"/>
      <c r="Q588" s="68" t="s">
        <v>1749</v>
      </c>
      <c r="R588" s="68" t="str" cm="1">
        <f t="array" ref="R588">_xlfn.IFS(BaseClientes[[#This Row],[tipoDeCliente]]="ADVISOR","ADVISOR",BaseClientes[[#This Row],[tipoDeCliente]]="FAMILIA","RETENCAO",BaseClientes[[#This Row],[tipoDeCliente]]="RETENCAO","RETENCAO",BaseClientes[[#This Row],[tipoDeCliente]]="NORMAL","CONSULTORIA",BaseClientes[[#This Row],[tipoDeCliente]]="HIBRIDO","CONSULTORIA")</f>
        <v>CONSULTORIA</v>
      </c>
      <c r="S588" s="68" t="s">
        <v>1717</v>
      </c>
      <c r="T588" s="68" t="s">
        <v>185</v>
      </c>
      <c r="U588" s="68" t="s">
        <v>5096</v>
      </c>
      <c r="V588" s="71">
        <v>5511957979633</v>
      </c>
      <c r="W588" s="69">
        <v>45231</v>
      </c>
      <c r="X588" s="69">
        <v>45231</v>
      </c>
      <c r="Y588" s="68" t="s">
        <v>3673</v>
      </c>
      <c r="Z588" s="68" t="s">
        <v>8150</v>
      </c>
      <c r="AA588" s="68" t="s">
        <v>3147</v>
      </c>
      <c r="AB588" s="68" t="s">
        <v>3899</v>
      </c>
      <c r="AC588" s="68" t="s">
        <v>140</v>
      </c>
      <c r="AD588" s="68" t="s">
        <v>56</v>
      </c>
      <c r="AE588" s="68" t="s">
        <v>176</v>
      </c>
      <c r="AF588" s="72">
        <v>1</v>
      </c>
      <c r="AG588" s="68">
        <v>8</v>
      </c>
      <c r="AH588" s="68" t="s">
        <v>54</v>
      </c>
      <c r="AI588" s="68" t="s">
        <v>56</v>
      </c>
      <c r="AJ588" s="68" t="s">
        <v>54</v>
      </c>
      <c r="AK588" s="68" t="str" cm="1">
        <f t="array" ref="AK5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8" s="69" t="s">
        <v>58</v>
      </c>
      <c r="AM588" s="69"/>
    </row>
    <row r="589" spans="1:39" x14ac:dyDescent="0.3">
      <c r="A589" s="68">
        <v>788</v>
      </c>
      <c r="B589" s="68" t="s">
        <v>3525</v>
      </c>
      <c r="C589" s="69">
        <v>32494</v>
      </c>
      <c r="D589" s="68" t="s">
        <v>40</v>
      </c>
      <c r="E589" s="71" t="str">
        <f t="shared" si="0"/>
        <v>01112023788</v>
      </c>
      <c r="F589" s="68">
        <v>14285102</v>
      </c>
      <c r="G589" s="68"/>
      <c r="H589" s="68"/>
      <c r="I589" s="68" t="s">
        <v>8152</v>
      </c>
      <c r="J589" s="68" t="s">
        <v>5093</v>
      </c>
      <c r="K589" s="70" t="s">
        <v>5094</v>
      </c>
      <c r="L589" s="68" t="s">
        <v>8153</v>
      </c>
      <c r="M589" s="68" t="s">
        <v>3524</v>
      </c>
      <c r="N589" s="71">
        <v>5511973431546</v>
      </c>
      <c r="O589" s="71" t="s">
        <v>65</v>
      </c>
      <c r="P589" s="71"/>
      <c r="Q589" s="68" t="s">
        <v>1749</v>
      </c>
      <c r="R589" s="68" t="str" cm="1">
        <f t="array" ref="R589">_xlfn.IFS(BaseClientes[[#This Row],[tipoDeCliente]]="ADVISOR","ADVISOR",BaseClientes[[#This Row],[tipoDeCliente]]="FAMILIA","RETENCAO",BaseClientes[[#This Row],[tipoDeCliente]]="RETENCAO","RETENCAO",BaseClientes[[#This Row],[tipoDeCliente]]="NORMAL","CONSULTORIA",BaseClientes[[#This Row],[tipoDeCliente]]="HIBRIDO","CONSULTORIA")</f>
        <v>CONSULTORIA</v>
      </c>
      <c r="S589" s="68" t="s">
        <v>1717</v>
      </c>
      <c r="T589" s="68" t="s">
        <v>185</v>
      </c>
      <c r="U589" s="68" t="s">
        <v>5096</v>
      </c>
      <c r="V589" s="71">
        <v>5511957979633</v>
      </c>
      <c r="W589" s="69">
        <v>45231</v>
      </c>
      <c r="X589" s="69">
        <v>45231</v>
      </c>
      <c r="Y589" s="68" t="s">
        <v>3673</v>
      </c>
      <c r="Z589" s="68" t="s">
        <v>8150</v>
      </c>
      <c r="AA589" s="68" t="s">
        <v>3147</v>
      </c>
      <c r="AB589" s="68" t="s">
        <v>5097</v>
      </c>
      <c r="AC589" s="68" t="s">
        <v>140</v>
      </c>
      <c r="AD589" s="68" t="s">
        <v>54</v>
      </c>
      <c r="AE589" s="68" t="s">
        <v>176</v>
      </c>
      <c r="AF589" s="72">
        <v>1</v>
      </c>
      <c r="AG589" s="68">
        <v>8</v>
      </c>
      <c r="AH589" s="68" t="s">
        <v>54</v>
      </c>
      <c r="AI589" s="68" t="s">
        <v>56</v>
      </c>
      <c r="AJ589" s="68" t="s">
        <v>54</v>
      </c>
      <c r="AK589" s="68" t="str" cm="1">
        <f t="array" ref="AK5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89" s="69" t="s">
        <v>58</v>
      </c>
      <c r="AM589" s="69"/>
    </row>
    <row r="590" spans="1:39" x14ac:dyDescent="0.3">
      <c r="A590" s="68">
        <v>817</v>
      </c>
      <c r="B590" s="68" t="s">
        <v>3534</v>
      </c>
      <c r="C590" s="69">
        <v>29160</v>
      </c>
      <c r="D590" s="68" t="s">
        <v>72</v>
      </c>
      <c r="E590" s="71" t="str">
        <f t="shared" si="0"/>
        <v>01112023817</v>
      </c>
      <c r="F590" s="68">
        <v>5555041</v>
      </c>
      <c r="G590" s="68"/>
      <c r="H590" s="68"/>
      <c r="I590" s="68" t="s">
        <v>5103</v>
      </c>
      <c r="J590" s="68" t="s">
        <v>5101</v>
      </c>
      <c r="K590" s="70" t="s">
        <v>5102</v>
      </c>
      <c r="L590" s="68" t="s">
        <v>3681</v>
      </c>
      <c r="M590" s="68" t="s">
        <v>3534</v>
      </c>
      <c r="N590" s="71">
        <v>5511992123330</v>
      </c>
      <c r="O590" s="71" t="s">
        <v>65</v>
      </c>
      <c r="P590" s="71"/>
      <c r="Q590" s="68" t="s">
        <v>66</v>
      </c>
      <c r="R590" s="68" t="str" cm="1">
        <f t="array" ref="R590">_xlfn.IFS(BaseClientes[[#This Row],[tipoDeCliente]]="ADVISOR","ADVISOR",BaseClientes[[#This Row],[tipoDeCliente]]="FAMILIA","RETENCAO",BaseClientes[[#This Row],[tipoDeCliente]]="RETENCAO","RETENCAO",BaseClientes[[#This Row],[tipoDeCliente]]="NORMAL","CONSULTORIA",BaseClientes[[#This Row],[tipoDeCliente]]="HIBRIDO","CONSULTORIA")</f>
        <v>CONSULTORIA</v>
      </c>
      <c r="S590" s="68" t="s">
        <v>49</v>
      </c>
      <c r="T590" s="68" t="s">
        <v>50</v>
      </c>
      <c r="U590" s="68" t="s">
        <v>5104</v>
      </c>
      <c r="V590" s="71">
        <v>5511992123330</v>
      </c>
      <c r="W590" s="69">
        <v>45231</v>
      </c>
      <c r="X590" s="69">
        <v>45287</v>
      </c>
      <c r="Y590" s="68" t="s">
        <v>3681</v>
      </c>
      <c r="Z590" s="68" t="s">
        <v>3681</v>
      </c>
      <c r="AA590" s="68" t="s">
        <v>3534</v>
      </c>
      <c r="AB590" s="68" t="s">
        <v>5105</v>
      </c>
      <c r="AC590" s="68" t="s">
        <v>53</v>
      </c>
      <c r="AD590" s="68" t="s">
        <v>56</v>
      </c>
      <c r="AE590" s="68" t="s">
        <v>176</v>
      </c>
      <c r="AF590" s="72">
        <v>1</v>
      </c>
      <c r="AG590" s="68">
        <v>8</v>
      </c>
      <c r="AH590" s="68" t="s">
        <v>54</v>
      </c>
      <c r="AI590" s="68" t="s">
        <v>56</v>
      </c>
      <c r="AJ590" s="68" t="s">
        <v>54</v>
      </c>
      <c r="AK590" s="68" t="str" cm="1">
        <f t="array" ref="AK5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0" s="69" t="s">
        <v>58</v>
      </c>
      <c r="AM590" s="69"/>
    </row>
    <row r="591" spans="1:39" x14ac:dyDescent="0.3">
      <c r="A591" s="68">
        <v>790</v>
      </c>
      <c r="B591" s="68" t="s">
        <v>3149</v>
      </c>
      <c r="C591" s="69">
        <v>32750</v>
      </c>
      <c r="D591" s="68" t="s">
        <v>40</v>
      </c>
      <c r="E591" s="71" t="str">
        <f t="shared" si="0"/>
        <v>07112023790</v>
      </c>
      <c r="F591" s="68">
        <v>11048781</v>
      </c>
      <c r="G591" s="68"/>
      <c r="H591" s="68"/>
      <c r="I591" s="68" t="s">
        <v>5109</v>
      </c>
      <c r="J591" s="68" t="s">
        <v>5107</v>
      </c>
      <c r="K591" s="70" t="s">
        <v>5108</v>
      </c>
      <c r="L591" s="68" t="s">
        <v>3674</v>
      </c>
      <c r="M591" s="68" t="s">
        <v>3149</v>
      </c>
      <c r="N591" s="71">
        <v>5519981181082</v>
      </c>
      <c r="O591" s="71" t="s">
        <v>65</v>
      </c>
      <c r="P591" s="71"/>
      <c r="Q591" s="68" t="s">
        <v>66</v>
      </c>
      <c r="R591" s="68" t="str" cm="1">
        <f t="array" ref="R591">_xlfn.IFS(BaseClientes[[#This Row],[tipoDeCliente]]="ADVISOR","ADVISOR",BaseClientes[[#This Row],[tipoDeCliente]]="FAMILIA","RETENCAO",BaseClientes[[#This Row],[tipoDeCliente]]="RETENCAO","RETENCAO",BaseClientes[[#This Row],[tipoDeCliente]]="NORMAL","CONSULTORIA",BaseClientes[[#This Row],[tipoDeCliente]]="HIBRIDO","CONSULTORIA")</f>
        <v>CONSULTORIA</v>
      </c>
      <c r="S591" s="68" t="s">
        <v>2799</v>
      </c>
      <c r="T591" s="68" t="s">
        <v>185</v>
      </c>
      <c r="U591" s="68" t="s">
        <v>5110</v>
      </c>
      <c r="V591" s="71">
        <v>5519981181082</v>
      </c>
      <c r="W591" s="69">
        <v>45237</v>
      </c>
      <c r="X591" s="69">
        <v>45237</v>
      </c>
      <c r="Y591" s="68" t="s">
        <v>3674</v>
      </c>
      <c r="Z591" s="68" t="s">
        <v>3674</v>
      </c>
      <c r="AA591" s="68" t="s">
        <v>3149</v>
      </c>
      <c r="AB591" s="68" t="s">
        <v>3894</v>
      </c>
      <c r="AC591" s="68" t="s">
        <v>140</v>
      </c>
      <c r="AD591" s="68" t="s">
        <v>54</v>
      </c>
      <c r="AE591" s="68" t="s">
        <v>176</v>
      </c>
      <c r="AF591" s="72">
        <v>1</v>
      </c>
      <c r="AG591" s="68">
        <v>8</v>
      </c>
      <c r="AH591" s="68" t="s">
        <v>54</v>
      </c>
      <c r="AI591" s="68" t="s">
        <v>56</v>
      </c>
      <c r="AJ591" s="68" t="s">
        <v>54</v>
      </c>
      <c r="AK591" s="68" t="str" cm="1">
        <f t="array" ref="AK5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1" s="69" t="s">
        <v>58</v>
      </c>
      <c r="AM591" s="69"/>
    </row>
    <row r="592" spans="1:39" hidden="1" x14ac:dyDescent="0.3">
      <c r="A592" s="68">
        <v>789</v>
      </c>
      <c r="B592" s="68" t="s">
        <v>3058</v>
      </c>
      <c r="C592" s="69">
        <v>32361</v>
      </c>
      <c r="D592" s="68" t="s">
        <v>40</v>
      </c>
      <c r="E592" s="71" t="str">
        <f t="shared" si="0"/>
        <v>09112023789</v>
      </c>
      <c r="F592" s="68">
        <v>541986</v>
      </c>
      <c r="G592" s="68"/>
      <c r="H592" s="68"/>
      <c r="I592" s="68" t="s">
        <v>5711</v>
      </c>
      <c r="J592" s="68" t="s">
        <v>5111</v>
      </c>
      <c r="K592" s="70" t="s">
        <v>5112</v>
      </c>
      <c r="L592" s="68" t="s">
        <v>3786</v>
      </c>
      <c r="M592" s="68" t="s">
        <v>3058</v>
      </c>
      <c r="N592" s="71">
        <v>558188698874</v>
      </c>
      <c r="O592" s="71" t="s">
        <v>106</v>
      </c>
      <c r="P592" s="71" t="s">
        <v>106</v>
      </c>
      <c r="Q592" s="68" t="s">
        <v>66</v>
      </c>
      <c r="R592" s="68" t="str" cm="1">
        <f t="array" ref="R592">_xlfn.IFS(BaseClientes[[#This Row],[tipoDeCliente]]="ADVISOR","ADVISOR",BaseClientes[[#This Row],[tipoDeCliente]]="FAMILIA","RETENCAO",BaseClientes[[#This Row],[tipoDeCliente]]="RETENCAO","RETENCAO",BaseClientes[[#This Row],[tipoDeCliente]]="NORMAL","CONSULTORIA",BaseClientes[[#This Row],[tipoDeCliente]]="HIBRIDO","CONSULTORIA")</f>
        <v>CONSULTORIA</v>
      </c>
      <c r="S592" s="68" t="s">
        <v>49</v>
      </c>
      <c r="T592" s="68" t="s">
        <v>50</v>
      </c>
      <c r="U592" s="68" t="s">
        <v>4787</v>
      </c>
      <c r="V592" s="71">
        <v>558188698874</v>
      </c>
      <c r="W592" s="69">
        <v>45239</v>
      </c>
      <c r="X592" s="69">
        <v>45239</v>
      </c>
      <c r="Y592" s="68" t="s">
        <v>3786</v>
      </c>
      <c r="Z592" s="68" t="s">
        <v>3786</v>
      </c>
      <c r="AA592" s="68" t="s">
        <v>3058</v>
      </c>
      <c r="AB592" s="68" t="s">
        <v>3902</v>
      </c>
      <c r="AC592" s="68" t="s">
        <v>53</v>
      </c>
      <c r="AD592" s="68" t="s">
        <v>54</v>
      </c>
      <c r="AE592" s="68" t="s">
        <v>176</v>
      </c>
      <c r="AF592" s="72">
        <v>1</v>
      </c>
      <c r="AG592" s="68">
        <v>8</v>
      </c>
      <c r="AH592" s="68" t="s">
        <v>54</v>
      </c>
      <c r="AI592" s="68" t="s">
        <v>56</v>
      </c>
      <c r="AJ592" s="68" t="s">
        <v>54</v>
      </c>
      <c r="AK592" s="68" t="str" cm="1">
        <f t="array" ref="AK5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2" s="69" t="s">
        <v>69</v>
      </c>
      <c r="AM592" s="69">
        <v>45397</v>
      </c>
    </row>
    <row r="593" spans="1:39" x14ac:dyDescent="0.3">
      <c r="A593" s="68">
        <v>791</v>
      </c>
      <c r="B593" s="68" t="s">
        <v>3526</v>
      </c>
      <c r="C593" s="69">
        <v>34893</v>
      </c>
      <c r="D593" s="68" t="s">
        <v>72</v>
      </c>
      <c r="E593" s="71" t="str">
        <f t="shared" si="0"/>
        <v>16112023791</v>
      </c>
      <c r="F593" s="68">
        <v>14293434</v>
      </c>
      <c r="G593" s="68"/>
      <c r="H593" s="68"/>
      <c r="I593" s="68" t="s">
        <v>5117</v>
      </c>
      <c r="J593" s="68" t="s">
        <v>5118</v>
      </c>
      <c r="K593" s="70" t="s">
        <v>5119</v>
      </c>
      <c r="L593" s="68" t="s">
        <v>5120</v>
      </c>
      <c r="M593" s="68" t="s">
        <v>3526</v>
      </c>
      <c r="N593" s="71">
        <v>5519971519340</v>
      </c>
      <c r="O593" s="71" t="s">
        <v>65</v>
      </c>
      <c r="P593" s="71"/>
      <c r="Q593" s="68" t="s">
        <v>1749</v>
      </c>
      <c r="R593" s="68" t="str" cm="1">
        <f t="array" ref="R593">_xlfn.IFS(BaseClientes[[#This Row],[tipoDeCliente]]="ADVISOR","ADVISOR",BaseClientes[[#This Row],[tipoDeCliente]]="FAMILIA","RETENCAO",BaseClientes[[#This Row],[tipoDeCliente]]="RETENCAO","RETENCAO",BaseClientes[[#This Row],[tipoDeCliente]]="NORMAL","CONSULTORIA",BaseClientes[[#This Row],[tipoDeCliente]]="HIBRIDO","CONSULTORIA")</f>
        <v>CONSULTORIA</v>
      </c>
      <c r="S593" s="68" t="s">
        <v>5121</v>
      </c>
      <c r="T593" s="68" t="s">
        <v>185</v>
      </c>
      <c r="U593" s="68" t="s">
        <v>5122</v>
      </c>
      <c r="V593" s="71">
        <v>5519971519340</v>
      </c>
      <c r="W593" s="69">
        <v>45246</v>
      </c>
      <c r="X593" s="69">
        <v>45246</v>
      </c>
      <c r="Y593" s="68" t="s">
        <v>2484</v>
      </c>
      <c r="Z593" s="68" t="s">
        <v>2484</v>
      </c>
      <c r="AA593" s="68" t="s">
        <v>2480</v>
      </c>
      <c r="AB593" s="68" t="s">
        <v>3950</v>
      </c>
      <c r="AC593" s="68" t="s">
        <v>140</v>
      </c>
      <c r="AD593" s="68" t="s">
        <v>54</v>
      </c>
      <c r="AE593" s="68" t="s">
        <v>176</v>
      </c>
      <c r="AF593" s="72">
        <v>1</v>
      </c>
      <c r="AG593" s="68" t="s">
        <v>3061</v>
      </c>
      <c r="AH593" s="68" t="s">
        <v>54</v>
      </c>
      <c r="AI593" s="68" t="s">
        <v>56</v>
      </c>
      <c r="AJ593" s="68" t="s">
        <v>54</v>
      </c>
      <c r="AK593" s="68" t="str" cm="1">
        <f t="array" ref="AK5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3" s="69" t="s">
        <v>58</v>
      </c>
      <c r="AM593" s="69"/>
    </row>
    <row r="594" spans="1:39" x14ac:dyDescent="0.3">
      <c r="A594" s="68">
        <v>794</v>
      </c>
      <c r="B594" s="68" t="s">
        <v>3528</v>
      </c>
      <c r="C594" s="69"/>
      <c r="D594" s="68" t="s">
        <v>72</v>
      </c>
      <c r="E594" s="71" t="str">
        <f t="shared" si="0"/>
        <v>17112023794</v>
      </c>
      <c r="F594" s="68"/>
      <c r="G594" s="68">
        <v>5094723</v>
      </c>
      <c r="H594" s="68"/>
      <c r="I594" s="68" t="s">
        <v>5123</v>
      </c>
      <c r="J594" s="68" t="s">
        <v>1175</v>
      </c>
      <c r="K594" s="70" t="s">
        <v>4212</v>
      </c>
      <c r="L594" s="68" t="s">
        <v>5124</v>
      </c>
      <c r="M594" s="68" t="s">
        <v>1172</v>
      </c>
      <c r="N594" s="71">
        <v>5511974888316</v>
      </c>
      <c r="O594" s="71" t="s">
        <v>65</v>
      </c>
      <c r="P594" s="71" t="s">
        <v>65</v>
      </c>
      <c r="Q594" s="68" t="s">
        <v>66</v>
      </c>
      <c r="R594" s="68" t="str" cm="1">
        <f t="array" ref="R594">_xlfn.IFS(BaseClientes[[#This Row],[tipoDeCliente]]="ADVISOR","ADVISOR",BaseClientes[[#This Row],[tipoDeCliente]]="FAMILIA","RETENCAO",BaseClientes[[#This Row],[tipoDeCliente]]="RETENCAO","RETENCAO",BaseClientes[[#This Row],[tipoDeCliente]]="NORMAL","CONSULTORIA",BaseClientes[[#This Row],[tipoDeCliente]]="HIBRIDO","CONSULTORIA")</f>
        <v>CONSULTORIA</v>
      </c>
      <c r="S594" s="68" t="s">
        <v>1235</v>
      </c>
      <c r="T594" s="68" t="s">
        <v>185</v>
      </c>
      <c r="U594" s="68" t="s">
        <v>1236</v>
      </c>
      <c r="V594" s="71">
        <v>5511974888316</v>
      </c>
      <c r="W594" s="69">
        <v>45247</v>
      </c>
      <c r="X594" s="69">
        <v>45254</v>
      </c>
      <c r="Y594" s="68" t="s">
        <v>1177</v>
      </c>
      <c r="Z594" s="68" t="s">
        <v>1177</v>
      </c>
      <c r="AA594" s="68" t="s">
        <v>1172</v>
      </c>
      <c r="AB594" s="68" t="s">
        <v>3894</v>
      </c>
      <c r="AC594" s="68" t="s">
        <v>53</v>
      </c>
      <c r="AD594" s="68" t="s">
        <v>54</v>
      </c>
      <c r="AE594" s="68" t="s">
        <v>176</v>
      </c>
      <c r="AF594" s="72">
        <v>1</v>
      </c>
      <c r="AG594" s="68">
        <v>1</v>
      </c>
      <c r="AH594" s="68" t="s">
        <v>54</v>
      </c>
      <c r="AI594" s="68" t="s">
        <v>56</v>
      </c>
      <c r="AJ594" s="68" t="s">
        <v>54</v>
      </c>
      <c r="AK594" s="68" t="str" cm="1">
        <f t="array" ref="AK5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4" s="69" t="s">
        <v>58</v>
      </c>
      <c r="AM594" s="69"/>
    </row>
    <row r="595" spans="1:39" x14ac:dyDescent="0.3">
      <c r="A595" s="68">
        <v>798</v>
      </c>
      <c r="B595" s="68" t="s">
        <v>3151</v>
      </c>
      <c r="C595" s="69">
        <v>32308</v>
      </c>
      <c r="D595" s="68" t="s">
        <v>40</v>
      </c>
      <c r="E595" s="71" t="str">
        <f t="shared" si="0"/>
        <v>17112023798</v>
      </c>
      <c r="F595" s="68">
        <v>2044689</v>
      </c>
      <c r="G595" s="68"/>
      <c r="H595" s="68"/>
      <c r="I595" s="68" t="s">
        <v>5128</v>
      </c>
      <c r="J595" s="68" t="s">
        <v>5126</v>
      </c>
      <c r="K595" s="70" t="s">
        <v>5127</v>
      </c>
      <c r="L595" s="68" t="s">
        <v>3677</v>
      </c>
      <c r="M595" s="68" t="s">
        <v>3151</v>
      </c>
      <c r="N595" s="71">
        <v>5521993473777</v>
      </c>
      <c r="O595" s="71" t="s">
        <v>65</v>
      </c>
      <c r="P595" s="71"/>
      <c r="Q595" s="68" t="s">
        <v>1749</v>
      </c>
      <c r="R595" s="68" t="str" cm="1">
        <f t="array" ref="R595">_xlfn.IFS(BaseClientes[[#This Row],[tipoDeCliente]]="ADVISOR","ADVISOR",BaseClientes[[#This Row],[tipoDeCliente]]="FAMILIA","RETENCAO",BaseClientes[[#This Row],[tipoDeCliente]]="RETENCAO","RETENCAO",BaseClientes[[#This Row],[tipoDeCliente]]="NORMAL","CONSULTORIA",BaseClientes[[#This Row],[tipoDeCliente]]="HIBRIDO","CONSULTORIA")</f>
        <v>CONSULTORIA</v>
      </c>
      <c r="S595" s="68" t="s">
        <v>470</v>
      </c>
      <c r="T595" s="68" t="s">
        <v>434</v>
      </c>
      <c r="U595" s="68" t="s">
        <v>5129</v>
      </c>
      <c r="V595" s="71">
        <v>5521993473777</v>
      </c>
      <c r="W595" s="69">
        <v>45247</v>
      </c>
      <c r="X595" s="69">
        <v>45247</v>
      </c>
      <c r="Y595" s="68" t="s">
        <v>3677</v>
      </c>
      <c r="Z595" s="68" t="s">
        <v>3677</v>
      </c>
      <c r="AA595" s="68" t="s">
        <v>3151</v>
      </c>
      <c r="AB595" s="68" t="s">
        <v>584</v>
      </c>
      <c r="AC595" s="68" t="s">
        <v>140</v>
      </c>
      <c r="AD595" s="68" t="s">
        <v>54</v>
      </c>
      <c r="AE595" s="68" t="s">
        <v>176</v>
      </c>
      <c r="AF595" s="72">
        <v>1</v>
      </c>
      <c r="AG595" s="68">
        <v>8</v>
      </c>
      <c r="AH595" s="68" t="s">
        <v>54</v>
      </c>
      <c r="AI595" s="68" t="s">
        <v>56</v>
      </c>
      <c r="AJ595" s="68" t="s">
        <v>54</v>
      </c>
      <c r="AK595" s="68" t="str" cm="1">
        <f t="array" ref="AK5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5" s="69" t="s">
        <v>58</v>
      </c>
      <c r="AM595" s="69"/>
    </row>
    <row r="596" spans="1:39" x14ac:dyDescent="0.3">
      <c r="A596" s="68">
        <v>800</v>
      </c>
      <c r="B596" s="68" t="s">
        <v>3152</v>
      </c>
      <c r="C596" s="69">
        <v>31850</v>
      </c>
      <c r="D596" s="68" t="s">
        <v>40</v>
      </c>
      <c r="E596" s="71" t="str">
        <f t="shared" si="0"/>
        <v>20112023800</v>
      </c>
      <c r="F596" s="68"/>
      <c r="G596" s="68">
        <v>4846772</v>
      </c>
      <c r="H596" s="68" t="s">
        <v>5134</v>
      </c>
      <c r="I596" s="68" t="s">
        <v>5138</v>
      </c>
      <c r="J596" s="68" t="s">
        <v>5136</v>
      </c>
      <c r="K596" s="70" t="s">
        <v>5137</v>
      </c>
      <c r="L596" s="68" t="s">
        <v>3678</v>
      </c>
      <c r="M596" s="68" t="s">
        <v>3152</v>
      </c>
      <c r="N596" s="71">
        <v>5511958969441</v>
      </c>
      <c r="O596" s="71" t="s">
        <v>65</v>
      </c>
      <c r="P596" s="71"/>
      <c r="Q596" s="68" t="s">
        <v>1513</v>
      </c>
      <c r="R596" s="68" t="str" cm="1">
        <f t="array" ref="R596">_xlfn.IFS(BaseClientes[[#This Row],[tipoDeCliente]]="ADVISOR","ADVISOR",BaseClientes[[#This Row],[tipoDeCliente]]="FAMILIA","RETENCAO",BaseClientes[[#This Row],[tipoDeCliente]]="RETENCAO","RETENCAO",BaseClientes[[#This Row],[tipoDeCliente]]="NORMAL","CONSULTORIA",BaseClientes[[#This Row],[tipoDeCliente]]="HIBRIDO","CONSULTORIA")</f>
        <v>CONSULTORIA</v>
      </c>
      <c r="S596" s="68" t="s">
        <v>2799</v>
      </c>
      <c r="T596" s="68" t="s">
        <v>185</v>
      </c>
      <c r="U596" s="68" t="s">
        <v>5139</v>
      </c>
      <c r="V596" s="71">
        <v>5511958969441</v>
      </c>
      <c r="W596" s="69">
        <v>45250</v>
      </c>
      <c r="X596" s="69">
        <v>45250</v>
      </c>
      <c r="Y596" s="68" t="s">
        <v>3678</v>
      </c>
      <c r="Z596" s="68" t="s">
        <v>3678</v>
      </c>
      <c r="AA596" s="68" t="s">
        <v>3152</v>
      </c>
      <c r="AB596" s="68" t="s">
        <v>3920</v>
      </c>
      <c r="AC596" s="68" t="s">
        <v>53</v>
      </c>
      <c r="AD596" s="68" t="s">
        <v>54</v>
      </c>
      <c r="AE596" s="68" t="s">
        <v>176</v>
      </c>
      <c r="AF596" s="72">
        <v>1</v>
      </c>
      <c r="AG596" s="68">
        <v>8</v>
      </c>
      <c r="AH596" s="68" t="s">
        <v>54</v>
      </c>
      <c r="AI596" s="68" t="s">
        <v>56</v>
      </c>
      <c r="AJ596" s="68" t="s">
        <v>54</v>
      </c>
      <c r="AK596" s="68" t="str" cm="1">
        <f t="array" ref="AK5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6" s="69" t="s">
        <v>58</v>
      </c>
      <c r="AM596" s="69"/>
    </row>
    <row r="597" spans="1:39" x14ac:dyDescent="0.3">
      <c r="A597" s="68">
        <v>938</v>
      </c>
      <c r="B597" s="68" t="s">
        <v>3574</v>
      </c>
      <c r="C597" s="69">
        <v>29113</v>
      </c>
      <c r="D597" s="68" t="s">
        <v>72</v>
      </c>
      <c r="E597" s="71" t="str">
        <f t="shared" si="0"/>
        <v>20112023938</v>
      </c>
      <c r="F597" s="68"/>
      <c r="G597" s="68">
        <v>5241049</v>
      </c>
      <c r="H597" s="68"/>
      <c r="I597" s="68"/>
      <c r="J597" s="68" t="s">
        <v>5146</v>
      </c>
      <c r="K597" s="70" t="s">
        <v>5147</v>
      </c>
      <c r="L597" s="68" t="s">
        <v>5148</v>
      </c>
      <c r="M597" s="68" t="s">
        <v>3574</v>
      </c>
      <c r="N597" s="71">
        <v>5581999798969</v>
      </c>
      <c r="O597" s="71" t="s">
        <v>65</v>
      </c>
      <c r="P597" s="71"/>
      <c r="Q597" s="68" t="s">
        <v>1513</v>
      </c>
      <c r="R597" s="68" t="str" cm="1">
        <f t="array" ref="R597">_xlfn.IFS(BaseClientes[[#This Row],[tipoDeCliente]]="ADVISOR","ADVISOR",BaseClientes[[#This Row],[tipoDeCliente]]="FAMILIA","RETENCAO",BaseClientes[[#This Row],[tipoDeCliente]]="RETENCAO","RETENCAO",BaseClientes[[#This Row],[tipoDeCliente]]="NORMAL","CONSULTORIA",BaseClientes[[#This Row],[tipoDeCliente]]="HIBRIDO","CONSULTORIA")</f>
        <v>CONSULTORIA</v>
      </c>
      <c r="S597" s="68" t="s">
        <v>2799</v>
      </c>
      <c r="T597" s="68" t="s">
        <v>185</v>
      </c>
      <c r="U597" s="68" t="s">
        <v>5139</v>
      </c>
      <c r="V597" s="71">
        <v>5581999798969</v>
      </c>
      <c r="W597" s="69">
        <v>45250</v>
      </c>
      <c r="X597" s="69">
        <v>45250</v>
      </c>
      <c r="Y597" s="68" t="s">
        <v>3678</v>
      </c>
      <c r="Z597" s="68" t="s">
        <v>3678</v>
      </c>
      <c r="AA597" s="68" t="s">
        <v>3152</v>
      </c>
      <c r="AB597" s="68" t="s">
        <v>3920</v>
      </c>
      <c r="AC597" s="68" t="s">
        <v>53</v>
      </c>
      <c r="AD597" s="68" t="s">
        <v>54</v>
      </c>
      <c r="AE597" s="68" t="s">
        <v>176</v>
      </c>
      <c r="AF597" s="72">
        <v>1</v>
      </c>
      <c r="AG597" s="68">
        <v>8</v>
      </c>
      <c r="AH597" s="68" t="s">
        <v>54</v>
      </c>
      <c r="AI597" s="68" t="s">
        <v>56</v>
      </c>
      <c r="AJ597" s="68" t="s">
        <v>54</v>
      </c>
      <c r="AK597" s="68" t="str" cm="1">
        <f t="array" ref="AK5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7" s="69" t="s">
        <v>58</v>
      </c>
      <c r="AM597" s="69"/>
    </row>
    <row r="598" spans="1:39" hidden="1" x14ac:dyDescent="0.3">
      <c r="A598" s="68">
        <v>801</v>
      </c>
      <c r="B598" s="68" t="s">
        <v>3048</v>
      </c>
      <c r="C598" s="69">
        <v>32885</v>
      </c>
      <c r="D598" s="68" t="s">
        <v>40</v>
      </c>
      <c r="E598" s="71" t="str">
        <f t="shared" si="0"/>
        <v>27112023801</v>
      </c>
      <c r="F598" s="68">
        <v>2124725</v>
      </c>
      <c r="G598" s="68"/>
      <c r="H598" s="68"/>
      <c r="I598" s="68"/>
      <c r="J598" s="68" t="s">
        <v>5150</v>
      </c>
      <c r="K598" s="70" t="s">
        <v>5151</v>
      </c>
      <c r="L598" s="68" t="s">
        <v>3792</v>
      </c>
      <c r="M598" s="68" t="s">
        <v>3048</v>
      </c>
      <c r="N598" s="71">
        <v>5581999176129</v>
      </c>
      <c r="O598" s="71" t="s">
        <v>65</v>
      </c>
      <c r="P598" s="71"/>
      <c r="Q598" s="68" t="s">
        <v>1749</v>
      </c>
      <c r="R598" s="68" t="str" cm="1">
        <f t="array" ref="R598">_xlfn.IFS(BaseClientes[[#This Row],[tipoDeCliente]]="ADVISOR","ADVISOR",BaseClientes[[#This Row],[tipoDeCliente]]="FAMILIA","RETENCAO",BaseClientes[[#This Row],[tipoDeCliente]]="RETENCAO","RETENCAO",BaseClientes[[#This Row],[tipoDeCliente]]="NORMAL","CONSULTORIA",BaseClientes[[#This Row],[tipoDeCliente]]="HIBRIDO","CONSULTORIA")</f>
        <v>CONSULTORIA</v>
      </c>
      <c r="S598" s="68" t="s">
        <v>2799</v>
      </c>
      <c r="T598" s="68" t="s">
        <v>185</v>
      </c>
      <c r="U598" s="68" t="s">
        <v>5152</v>
      </c>
      <c r="V598" s="71">
        <v>5581999176129</v>
      </c>
      <c r="W598" s="69">
        <v>45257</v>
      </c>
      <c r="X598" s="69">
        <v>45257</v>
      </c>
      <c r="Y598" s="68" t="s">
        <v>3792</v>
      </c>
      <c r="Z598" s="68" t="s">
        <v>3792</v>
      </c>
      <c r="AA598" s="68" t="s">
        <v>3048</v>
      </c>
      <c r="AB598" s="68" t="s">
        <v>3902</v>
      </c>
      <c r="AC598" s="68" t="s">
        <v>140</v>
      </c>
      <c r="AD598" s="68" t="s">
        <v>54</v>
      </c>
      <c r="AE598" s="68" t="s">
        <v>176</v>
      </c>
      <c r="AF598" s="72">
        <v>1</v>
      </c>
      <c r="AG598" s="68">
        <v>8</v>
      </c>
      <c r="AH598" s="68" t="s">
        <v>54</v>
      </c>
      <c r="AI598" s="68" t="s">
        <v>56</v>
      </c>
      <c r="AJ598" s="68" t="s">
        <v>54</v>
      </c>
      <c r="AK598" s="68" t="str" cm="1">
        <f t="array" ref="AK5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8" s="69" t="s">
        <v>69</v>
      </c>
      <c r="AM598" s="69">
        <v>45412</v>
      </c>
    </row>
    <row r="599" spans="1:39" hidden="1" x14ac:dyDescent="0.3">
      <c r="A599" s="68">
        <v>802</v>
      </c>
      <c r="B599" s="68" t="s">
        <v>3530</v>
      </c>
      <c r="C599" s="69">
        <v>34329</v>
      </c>
      <c r="D599" s="68" t="s">
        <v>72</v>
      </c>
      <c r="E599" s="71" t="str">
        <f t="shared" si="0"/>
        <v>27112023802</v>
      </c>
      <c r="F599" s="68">
        <v>4176498</v>
      </c>
      <c r="G599" s="68"/>
      <c r="H599" s="68"/>
      <c r="I599" s="68"/>
      <c r="J599" s="68" t="s">
        <v>5153</v>
      </c>
      <c r="K599" s="70" t="s">
        <v>5154</v>
      </c>
      <c r="L599" s="68" t="s">
        <v>3792</v>
      </c>
      <c r="M599" s="68" t="s">
        <v>3530</v>
      </c>
      <c r="N599" s="71">
        <v>5581999176129</v>
      </c>
      <c r="O599" s="71" t="s">
        <v>65</v>
      </c>
      <c r="P599" s="71"/>
      <c r="Q599" s="68" t="s">
        <v>1749</v>
      </c>
      <c r="R599" s="68" t="str" cm="1">
        <f t="array" ref="R599">_xlfn.IFS(BaseClientes[[#This Row],[tipoDeCliente]]="ADVISOR","ADVISOR",BaseClientes[[#This Row],[tipoDeCliente]]="FAMILIA","RETENCAO",BaseClientes[[#This Row],[tipoDeCliente]]="RETENCAO","RETENCAO",BaseClientes[[#This Row],[tipoDeCliente]]="NORMAL","CONSULTORIA",BaseClientes[[#This Row],[tipoDeCliente]]="HIBRIDO","CONSULTORIA")</f>
        <v>CONSULTORIA</v>
      </c>
      <c r="S599" s="68" t="s">
        <v>2799</v>
      </c>
      <c r="T599" s="68" t="s">
        <v>185</v>
      </c>
      <c r="U599" s="68" t="s">
        <v>5152</v>
      </c>
      <c r="V599" s="71">
        <v>5511988202535</v>
      </c>
      <c r="W599" s="69">
        <v>45257</v>
      </c>
      <c r="X599" s="69">
        <v>45257</v>
      </c>
      <c r="Y599" s="68" t="s">
        <v>3792</v>
      </c>
      <c r="Z599" s="68" t="s">
        <v>3792</v>
      </c>
      <c r="AA599" s="68" t="s">
        <v>3048</v>
      </c>
      <c r="AB599" s="68" t="s">
        <v>3902</v>
      </c>
      <c r="AC599" s="68" t="s">
        <v>140</v>
      </c>
      <c r="AD599" s="68" t="s">
        <v>54</v>
      </c>
      <c r="AE599" s="68" t="s">
        <v>176</v>
      </c>
      <c r="AF599" s="72">
        <v>1</v>
      </c>
      <c r="AG599" s="68">
        <v>8</v>
      </c>
      <c r="AH599" s="68" t="s">
        <v>54</v>
      </c>
      <c r="AI599" s="68" t="s">
        <v>56</v>
      </c>
      <c r="AJ599" s="68" t="s">
        <v>54</v>
      </c>
      <c r="AK599" s="68" t="str" cm="1">
        <f t="array" ref="AK5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599" s="69" t="s">
        <v>69</v>
      </c>
      <c r="AM599" s="69">
        <v>45412</v>
      </c>
    </row>
    <row r="600" spans="1:39" x14ac:dyDescent="0.3">
      <c r="A600" s="68">
        <v>793</v>
      </c>
      <c r="B600" s="68" t="s">
        <v>3527</v>
      </c>
      <c r="C600" s="69">
        <v>40563</v>
      </c>
      <c r="D600" s="68" t="s">
        <v>72</v>
      </c>
      <c r="E600" s="71" t="str">
        <f t="shared" si="0"/>
        <v>28112023793</v>
      </c>
      <c r="F600" s="68">
        <v>14344247</v>
      </c>
      <c r="G600" s="68"/>
      <c r="H600" s="68"/>
      <c r="I600" s="68" t="s">
        <v>5155</v>
      </c>
      <c r="J600" s="68" t="s">
        <v>5156</v>
      </c>
      <c r="K600" s="70" t="s">
        <v>5157</v>
      </c>
      <c r="L600" s="68" t="s">
        <v>5158</v>
      </c>
      <c r="M600" s="68" t="s">
        <v>888</v>
      </c>
      <c r="N600" s="71">
        <v>5531973071828</v>
      </c>
      <c r="O600" s="71" t="s">
        <v>65</v>
      </c>
      <c r="P600" s="71"/>
      <c r="Q600" s="68" t="s">
        <v>66</v>
      </c>
      <c r="R600" s="68" t="str" cm="1">
        <f t="array" ref="R600">_xlfn.IFS(BaseClientes[[#This Row],[tipoDeCliente]]="ADVISOR","ADVISOR",BaseClientes[[#This Row],[tipoDeCliente]]="FAMILIA","RETENCAO",BaseClientes[[#This Row],[tipoDeCliente]]="RETENCAO","RETENCAO",BaseClientes[[#This Row],[tipoDeCliente]]="NORMAL","CONSULTORIA",BaseClientes[[#This Row],[tipoDeCliente]]="HIBRIDO","CONSULTORIA")</f>
        <v>RETENCAO</v>
      </c>
      <c r="S600" s="68" t="s">
        <v>895</v>
      </c>
      <c r="T600" s="68" t="s">
        <v>896</v>
      </c>
      <c r="U600" s="68" t="s">
        <v>5159</v>
      </c>
      <c r="V600" s="71">
        <v>5531973071828</v>
      </c>
      <c r="W600" s="69">
        <v>45258</v>
      </c>
      <c r="X600" s="69">
        <v>45258</v>
      </c>
      <c r="Y600" s="68" t="s">
        <v>894</v>
      </c>
      <c r="Z600" s="68" t="s">
        <v>894</v>
      </c>
      <c r="AA600" s="68" t="s">
        <v>888</v>
      </c>
      <c r="AB600" s="68" t="s">
        <v>151</v>
      </c>
      <c r="AC600" s="68" t="s">
        <v>140</v>
      </c>
      <c r="AD600" s="68" t="s">
        <v>56</v>
      </c>
      <c r="AE600" s="68" t="s">
        <v>176</v>
      </c>
      <c r="AF600" s="72">
        <v>1</v>
      </c>
      <c r="AG600" s="68">
        <v>1</v>
      </c>
      <c r="AH600" s="68" t="s">
        <v>54</v>
      </c>
      <c r="AI600" s="68" t="s">
        <v>56</v>
      </c>
      <c r="AJ600" s="68" t="s">
        <v>54</v>
      </c>
      <c r="AK600" s="68" t="str" cm="1">
        <f t="array" ref="AK6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0" s="69" t="s">
        <v>58</v>
      </c>
      <c r="AM600" s="69"/>
    </row>
    <row r="601" spans="1:39" x14ac:dyDescent="0.3">
      <c r="A601" s="68">
        <v>797</v>
      </c>
      <c r="B601" s="68" t="s">
        <v>3153</v>
      </c>
      <c r="C601" s="69">
        <v>33508</v>
      </c>
      <c r="D601" s="68" t="s">
        <v>72</v>
      </c>
      <c r="E601" s="71" t="str">
        <f t="shared" si="0"/>
        <v>29112023797</v>
      </c>
      <c r="F601" s="68"/>
      <c r="G601" s="68">
        <v>5134985</v>
      </c>
      <c r="H601" s="68"/>
      <c r="I601" s="68" t="s">
        <v>5163</v>
      </c>
      <c r="J601" s="68" t="s">
        <v>5161</v>
      </c>
      <c r="K601" s="70" t="s">
        <v>5162</v>
      </c>
      <c r="L601" s="68" t="s">
        <v>3676</v>
      </c>
      <c r="M601" s="68" t="s">
        <v>3153</v>
      </c>
      <c r="N601" s="71">
        <v>5511984908477</v>
      </c>
      <c r="O601" s="71"/>
      <c r="P601" s="71" t="s">
        <v>65</v>
      </c>
      <c r="Q601" s="68" t="s">
        <v>1749</v>
      </c>
      <c r="R601" s="68" t="str" cm="1">
        <f t="array" ref="R601">_xlfn.IFS(BaseClientes[[#This Row],[tipoDeCliente]]="ADVISOR","ADVISOR",BaseClientes[[#This Row],[tipoDeCliente]]="FAMILIA","RETENCAO",BaseClientes[[#This Row],[tipoDeCliente]]="RETENCAO","RETENCAO",BaseClientes[[#This Row],[tipoDeCliente]]="NORMAL","CONSULTORIA",BaseClientes[[#This Row],[tipoDeCliente]]="HIBRIDO","CONSULTORIA")</f>
        <v>RETENCAO</v>
      </c>
      <c r="S601" s="68" t="s">
        <v>2799</v>
      </c>
      <c r="T601" s="68" t="s">
        <v>185</v>
      </c>
      <c r="U601" s="68" t="s">
        <v>5164</v>
      </c>
      <c r="V601" s="71">
        <v>5511984908477</v>
      </c>
      <c r="W601" s="69">
        <v>45259</v>
      </c>
      <c r="X601" s="69">
        <v>45274</v>
      </c>
      <c r="Y601" s="68" t="s">
        <v>3676</v>
      </c>
      <c r="Z601" s="68" t="s">
        <v>3676</v>
      </c>
      <c r="AA601" s="68" t="s">
        <v>3153</v>
      </c>
      <c r="AB601" s="68" t="s">
        <v>3893</v>
      </c>
      <c r="AC601" s="68" t="s">
        <v>53</v>
      </c>
      <c r="AD601" s="68" t="s">
        <v>54</v>
      </c>
      <c r="AE601" s="68" t="s">
        <v>176</v>
      </c>
      <c r="AF601" s="72">
        <v>1</v>
      </c>
      <c r="AG601" s="68">
        <v>8</v>
      </c>
      <c r="AH601" s="68" t="s">
        <v>54</v>
      </c>
      <c r="AI601" s="68" t="s">
        <v>56</v>
      </c>
      <c r="AJ601" s="68" t="s">
        <v>54</v>
      </c>
      <c r="AK601" s="68" t="str" cm="1">
        <f t="array" ref="AK6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1" s="69" t="s">
        <v>58</v>
      </c>
      <c r="AM601" s="69"/>
    </row>
    <row r="602" spans="1:39" x14ac:dyDescent="0.3">
      <c r="A602" s="68">
        <v>804</v>
      </c>
      <c r="B602" s="68" t="s">
        <v>3154</v>
      </c>
      <c r="C602" s="69">
        <v>31855</v>
      </c>
      <c r="D602" s="68" t="s">
        <v>40</v>
      </c>
      <c r="E602" s="71" t="str">
        <f t="shared" si="0"/>
        <v>01122023804</v>
      </c>
      <c r="F602" s="68">
        <v>513193</v>
      </c>
      <c r="G602" s="68"/>
      <c r="H602" s="68"/>
      <c r="I602" s="68" t="s">
        <v>8154</v>
      </c>
      <c r="J602" s="68" t="s">
        <v>5175</v>
      </c>
      <c r="K602" s="105" t="s">
        <v>5176</v>
      </c>
      <c r="L602" s="68" t="s">
        <v>3679</v>
      </c>
      <c r="M602" s="68" t="s">
        <v>3154</v>
      </c>
      <c r="N602" s="71">
        <v>5511932892711</v>
      </c>
      <c r="O602" s="71" t="s">
        <v>65</v>
      </c>
      <c r="P602" s="71"/>
      <c r="Q602" s="68" t="s">
        <v>1749</v>
      </c>
      <c r="R602" s="68" t="str" cm="1">
        <f t="array" ref="R602">_xlfn.IFS(BaseClientes[[#This Row],[tipoDeCliente]]="ADVISOR","ADVISOR",BaseClientes[[#This Row],[tipoDeCliente]]="FAMILIA","RETENCAO",BaseClientes[[#This Row],[tipoDeCliente]]="RETENCAO","RETENCAO",BaseClientes[[#This Row],[tipoDeCliente]]="NORMAL","CONSULTORIA",BaseClientes[[#This Row],[tipoDeCliente]]="HIBRIDO","CONSULTORIA")</f>
        <v>CONSULTORIA</v>
      </c>
      <c r="S602" s="68" t="s">
        <v>2799</v>
      </c>
      <c r="T602" s="68" t="s">
        <v>185</v>
      </c>
      <c r="U602" s="68" t="s">
        <v>5171</v>
      </c>
      <c r="V602" s="71">
        <v>5511932892711</v>
      </c>
      <c r="W602" s="69">
        <v>45261</v>
      </c>
      <c r="X602" s="69">
        <v>45274</v>
      </c>
      <c r="Y602" s="68" t="s">
        <v>3679</v>
      </c>
      <c r="Z602" s="68" t="s">
        <v>3679</v>
      </c>
      <c r="AA602" s="68" t="s">
        <v>3154</v>
      </c>
      <c r="AB602" s="68" t="s">
        <v>584</v>
      </c>
      <c r="AC602" s="68" t="s">
        <v>53</v>
      </c>
      <c r="AD602" s="68" t="s">
        <v>54</v>
      </c>
      <c r="AE602" s="68" t="s">
        <v>176</v>
      </c>
      <c r="AF602" s="72">
        <v>1</v>
      </c>
      <c r="AG602" s="68">
        <v>8</v>
      </c>
      <c r="AH602" s="68" t="s">
        <v>54</v>
      </c>
      <c r="AI602" s="68" t="s">
        <v>56</v>
      </c>
      <c r="AJ602" s="68" t="s">
        <v>54</v>
      </c>
      <c r="AK602" s="68" t="str" cm="1">
        <f t="array" ref="AK6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2" s="69" t="s">
        <v>58</v>
      </c>
      <c r="AM602" s="69"/>
    </row>
    <row r="603" spans="1:39" x14ac:dyDescent="0.3">
      <c r="A603" s="68">
        <v>805</v>
      </c>
      <c r="B603" s="68" t="s">
        <v>3531</v>
      </c>
      <c r="C603" s="69">
        <v>33394</v>
      </c>
      <c r="D603" s="68" t="s">
        <v>72</v>
      </c>
      <c r="E603" s="71" t="str">
        <f t="shared" si="0"/>
        <v>01122023805</v>
      </c>
      <c r="F603" s="68">
        <v>6345481</v>
      </c>
      <c r="G603" s="68"/>
      <c r="H603" s="68"/>
      <c r="I603" s="68" t="s">
        <v>8155</v>
      </c>
      <c r="J603" s="68" t="s">
        <v>5168</v>
      </c>
      <c r="K603" s="70" t="s">
        <v>5169</v>
      </c>
      <c r="L603" s="68" t="s">
        <v>8156</v>
      </c>
      <c r="M603" s="68" t="s">
        <v>3154</v>
      </c>
      <c r="N603" s="71">
        <v>5511932892711</v>
      </c>
      <c r="O603" s="71" t="s">
        <v>65</v>
      </c>
      <c r="P603" s="71"/>
      <c r="Q603" s="68" t="s">
        <v>1749</v>
      </c>
      <c r="R603" s="68" t="str" cm="1">
        <f t="array" ref="R603">_xlfn.IFS(BaseClientes[[#This Row],[tipoDeCliente]]="ADVISOR","ADVISOR",BaseClientes[[#This Row],[tipoDeCliente]]="FAMILIA","RETENCAO",BaseClientes[[#This Row],[tipoDeCliente]]="RETENCAO","RETENCAO",BaseClientes[[#This Row],[tipoDeCliente]]="NORMAL","CONSULTORIA",BaseClientes[[#This Row],[tipoDeCliente]]="HIBRIDO","CONSULTORIA")</f>
        <v>CONSULTORIA</v>
      </c>
      <c r="S603" s="68" t="s">
        <v>2799</v>
      </c>
      <c r="T603" s="68" t="s">
        <v>185</v>
      </c>
      <c r="U603" s="68" t="s">
        <v>5171</v>
      </c>
      <c r="V603" s="71">
        <v>5551992197117</v>
      </c>
      <c r="W603" s="69">
        <v>45261</v>
      </c>
      <c r="X603" s="69">
        <v>45267</v>
      </c>
      <c r="Y603" s="68" t="s">
        <v>3679</v>
      </c>
      <c r="Z603" s="68" t="s">
        <v>3679</v>
      </c>
      <c r="AA603" s="68" t="s">
        <v>3154</v>
      </c>
      <c r="AB603" s="68" t="s">
        <v>4060</v>
      </c>
      <c r="AC603" s="68" t="s">
        <v>53</v>
      </c>
      <c r="AD603" s="68" t="s">
        <v>54</v>
      </c>
      <c r="AE603" s="68" t="s">
        <v>176</v>
      </c>
      <c r="AF603" s="72">
        <v>1</v>
      </c>
      <c r="AG603" s="68">
        <v>8</v>
      </c>
      <c r="AH603" s="68" t="s">
        <v>54</v>
      </c>
      <c r="AI603" s="68" t="s">
        <v>56</v>
      </c>
      <c r="AJ603" s="68" t="s">
        <v>54</v>
      </c>
      <c r="AK603" s="68" t="str" cm="1">
        <f t="array" ref="AK6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3" s="69" t="s">
        <v>58</v>
      </c>
      <c r="AM603" s="69"/>
    </row>
    <row r="604" spans="1:39" x14ac:dyDescent="0.3">
      <c r="A604" s="68">
        <v>796</v>
      </c>
      <c r="B604" s="68" t="s">
        <v>3529</v>
      </c>
      <c r="C604" s="69">
        <v>32224</v>
      </c>
      <c r="D604" s="68" t="s">
        <v>72</v>
      </c>
      <c r="E604" s="71" t="str">
        <f t="shared" si="0"/>
        <v>08122023796</v>
      </c>
      <c r="F604" s="68"/>
      <c r="G604" s="68">
        <v>4673088</v>
      </c>
      <c r="H604" s="68"/>
      <c r="I604" s="68"/>
      <c r="J604" s="68" t="s">
        <v>5177</v>
      </c>
      <c r="K604" s="70" t="s">
        <v>5178</v>
      </c>
      <c r="L604" s="68" t="s">
        <v>5179</v>
      </c>
      <c r="M604" s="68" t="s">
        <v>3529</v>
      </c>
      <c r="N604" s="71">
        <v>5584987191030</v>
      </c>
      <c r="O604" s="71"/>
      <c r="P604" s="71" t="s">
        <v>65</v>
      </c>
      <c r="Q604" s="68" t="s">
        <v>1749</v>
      </c>
      <c r="R604" s="68" t="str" cm="1">
        <f t="array" ref="R604">_xlfn.IFS(BaseClientes[[#This Row],[tipoDeCliente]]="ADVISOR","ADVISOR",BaseClientes[[#This Row],[tipoDeCliente]]="FAMILIA","RETENCAO",BaseClientes[[#This Row],[tipoDeCliente]]="RETENCAO","RETENCAO",BaseClientes[[#This Row],[tipoDeCliente]]="NORMAL","CONSULTORIA",BaseClientes[[#This Row],[tipoDeCliente]]="HIBRIDO","CONSULTORIA")</f>
        <v>CONSULTORIA</v>
      </c>
      <c r="S604" s="68" t="s">
        <v>49</v>
      </c>
      <c r="T604" s="68" t="s">
        <v>50</v>
      </c>
      <c r="U604" s="68" t="s">
        <v>5180</v>
      </c>
      <c r="V604" s="71">
        <v>5584987191030</v>
      </c>
      <c r="W604" s="69">
        <v>45268</v>
      </c>
      <c r="X604" s="69">
        <v>45268</v>
      </c>
      <c r="Y604" s="68" t="s">
        <v>1749</v>
      </c>
      <c r="Z604" s="68" t="s">
        <v>1749</v>
      </c>
      <c r="AA604" s="68" t="s">
        <v>5181</v>
      </c>
      <c r="AB604" s="68" t="s">
        <v>3894</v>
      </c>
      <c r="AC604" s="68" t="s">
        <v>140</v>
      </c>
      <c r="AD604" s="68" t="s">
        <v>54</v>
      </c>
      <c r="AE604" s="68" t="s">
        <v>55</v>
      </c>
      <c r="AF604" s="72">
        <v>1</v>
      </c>
      <c r="AG604" s="68"/>
      <c r="AH604" s="68" t="s">
        <v>56</v>
      </c>
      <c r="AI604" s="68" t="s">
        <v>56</v>
      </c>
      <c r="AJ604" s="68" t="s">
        <v>56</v>
      </c>
      <c r="AK604" s="68" t="str" cm="1">
        <f t="array" ref="AK6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4" s="69" t="s">
        <v>58</v>
      </c>
      <c r="AM604" s="69"/>
    </row>
    <row r="605" spans="1:39" x14ac:dyDescent="0.3">
      <c r="A605" s="68">
        <v>806</v>
      </c>
      <c r="B605" s="68" t="s">
        <v>3532</v>
      </c>
      <c r="C605" s="69">
        <v>24965</v>
      </c>
      <c r="D605" s="68" t="s">
        <v>72</v>
      </c>
      <c r="E605" s="71" t="str">
        <f t="shared" si="0"/>
        <v>13122023806</v>
      </c>
      <c r="F605" s="68">
        <v>6038407</v>
      </c>
      <c r="G605" s="68"/>
      <c r="H605" s="68"/>
      <c r="I605" s="68" t="s">
        <v>5190</v>
      </c>
      <c r="J605" s="68" t="s">
        <v>5191</v>
      </c>
      <c r="K605" s="70" t="s">
        <v>5192</v>
      </c>
      <c r="L605" s="68" t="s">
        <v>5193</v>
      </c>
      <c r="M605" s="68" t="s">
        <v>3131</v>
      </c>
      <c r="N605" s="71">
        <v>5581996319883</v>
      </c>
      <c r="O605" s="71" t="s">
        <v>65</v>
      </c>
      <c r="P605" s="71"/>
      <c r="Q605" s="68" t="s">
        <v>1749</v>
      </c>
      <c r="R605" s="68" t="str" cm="1">
        <f t="array" ref="R605">_xlfn.IFS(BaseClientes[[#This Row],[tipoDeCliente]]="ADVISOR","ADVISOR",BaseClientes[[#This Row],[tipoDeCliente]]="FAMILIA","RETENCAO",BaseClientes[[#This Row],[tipoDeCliente]]="RETENCAO","RETENCAO",BaseClientes[[#This Row],[tipoDeCliente]]="NORMAL","CONSULTORIA",BaseClientes[[#This Row],[tipoDeCliente]]="HIBRIDO","CONSULTORIA")</f>
        <v>CONSULTORIA</v>
      </c>
      <c r="S605" s="68" t="s">
        <v>49</v>
      </c>
      <c r="T605" s="68" t="s">
        <v>50</v>
      </c>
      <c r="U605" s="68" t="s">
        <v>1757</v>
      </c>
      <c r="V605" s="71">
        <v>5581996071794</v>
      </c>
      <c r="W605" s="69">
        <v>45273</v>
      </c>
      <c r="X605" s="69">
        <v>45273</v>
      </c>
      <c r="Y605" s="68" t="s">
        <v>3654</v>
      </c>
      <c r="Z605" s="68" t="s">
        <v>3654</v>
      </c>
      <c r="AA605" s="68" t="s">
        <v>3131</v>
      </c>
      <c r="AB605" s="68" t="s">
        <v>4064</v>
      </c>
      <c r="AC605" s="68" t="s">
        <v>53</v>
      </c>
      <c r="AD605" s="68" t="s">
        <v>54</v>
      </c>
      <c r="AE605" s="68" t="s">
        <v>176</v>
      </c>
      <c r="AF605" s="72">
        <v>1</v>
      </c>
      <c r="AG605" s="68">
        <v>7</v>
      </c>
      <c r="AH605" s="68" t="s">
        <v>54</v>
      </c>
      <c r="AI605" s="68" t="s">
        <v>56</v>
      </c>
      <c r="AJ605" s="68" t="s">
        <v>54</v>
      </c>
      <c r="AK605" s="68" t="str" cm="1">
        <f t="array" ref="AK6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5" s="69" t="s">
        <v>58</v>
      </c>
      <c r="AM605" s="69"/>
    </row>
    <row r="606" spans="1:39" hidden="1" x14ac:dyDescent="0.3">
      <c r="A606" s="68">
        <v>814</v>
      </c>
      <c r="B606" s="68" t="s">
        <v>3155</v>
      </c>
      <c r="C606" s="69">
        <v>31875</v>
      </c>
      <c r="D606" s="68" t="s">
        <v>40</v>
      </c>
      <c r="E606" s="71" t="str">
        <f t="shared" si="0"/>
        <v>13122023814</v>
      </c>
      <c r="F606" s="68">
        <v>8733962</v>
      </c>
      <c r="G606" s="68"/>
      <c r="H606" s="68"/>
      <c r="I606" s="68" t="s">
        <v>8157</v>
      </c>
      <c r="J606" s="68" t="s">
        <v>5182</v>
      </c>
      <c r="K606" s="12" t="s">
        <v>5183</v>
      </c>
      <c r="L606" s="68" t="s">
        <v>5184</v>
      </c>
      <c r="M606" s="68" t="s">
        <v>3155</v>
      </c>
      <c r="N606" s="71">
        <v>5585999073196</v>
      </c>
      <c r="O606" s="71" t="s">
        <v>65</v>
      </c>
      <c r="P606" s="71"/>
      <c r="Q606" s="68" t="s">
        <v>66</v>
      </c>
      <c r="R606" s="68" t="str" cm="1">
        <f t="array" ref="R606">_xlfn.IFS(BaseClientes[[#This Row],[tipoDeCliente]]="ADVISOR","ADVISOR",BaseClientes[[#This Row],[tipoDeCliente]]="FAMILIA","RETENCAO",BaseClientes[[#This Row],[tipoDeCliente]]="RETENCAO","RETENCAO",BaseClientes[[#This Row],[tipoDeCliente]]="NORMAL","CONSULTORIA",BaseClientes[[#This Row],[tipoDeCliente]]="HIBRIDO","CONSULTORIA")</f>
        <v>CONSULTORIA</v>
      </c>
      <c r="S606" s="68" t="s">
        <v>406</v>
      </c>
      <c r="T606" s="68" t="s">
        <v>407</v>
      </c>
      <c r="U606" s="68" t="s">
        <v>5185</v>
      </c>
      <c r="V606" s="71">
        <v>5585999073196</v>
      </c>
      <c r="W606" s="69">
        <v>45273</v>
      </c>
      <c r="X606" s="69">
        <v>45273</v>
      </c>
      <c r="Y606" s="68" t="s">
        <v>5184</v>
      </c>
      <c r="Z606" s="68" t="s">
        <v>5184</v>
      </c>
      <c r="AA606" s="68" t="s">
        <v>3155</v>
      </c>
      <c r="AB606" s="68" t="s">
        <v>4407</v>
      </c>
      <c r="AC606" s="68" t="s">
        <v>53</v>
      </c>
      <c r="AD606" s="68" t="s">
        <v>54</v>
      </c>
      <c r="AE606" s="68" t="s">
        <v>176</v>
      </c>
      <c r="AF606" s="72">
        <v>1</v>
      </c>
      <c r="AG606" s="68">
        <v>8</v>
      </c>
      <c r="AH606" s="68" t="s">
        <v>54</v>
      </c>
      <c r="AI606" s="68" t="s">
        <v>56</v>
      </c>
      <c r="AJ606" s="68" t="s">
        <v>54</v>
      </c>
      <c r="AK606" s="68" t="str" cm="1">
        <f t="array" ref="AK6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6" s="69" t="s">
        <v>69</v>
      </c>
      <c r="AM606" s="69">
        <v>45551</v>
      </c>
    </row>
    <row r="607" spans="1:39" x14ac:dyDescent="0.3">
      <c r="A607" s="68">
        <v>819</v>
      </c>
      <c r="B607" s="68" t="s">
        <v>3156</v>
      </c>
      <c r="C607" s="69">
        <v>31090</v>
      </c>
      <c r="D607" s="68" t="s">
        <v>40</v>
      </c>
      <c r="E607" s="71" t="str">
        <f t="shared" si="0"/>
        <v>15122023819</v>
      </c>
      <c r="F607" s="68">
        <v>14595616</v>
      </c>
      <c r="G607" s="68">
        <v>4698568</v>
      </c>
      <c r="H607" s="68"/>
      <c r="I607" s="68" t="s">
        <v>5197</v>
      </c>
      <c r="J607" s="68" t="s">
        <v>5195</v>
      </c>
      <c r="K607" s="12" t="s">
        <v>5196</v>
      </c>
      <c r="L607" s="68" t="s">
        <v>3683</v>
      </c>
      <c r="M607" s="68" t="s">
        <v>3156</v>
      </c>
      <c r="N607" s="71">
        <v>5583982207878</v>
      </c>
      <c r="O607" s="71" t="s">
        <v>106</v>
      </c>
      <c r="P607" s="71"/>
      <c r="Q607" s="68" t="s">
        <v>66</v>
      </c>
      <c r="R607" s="68" t="str" cm="1">
        <f t="array" ref="R607">_xlfn.IFS(BaseClientes[[#This Row],[tipoDeCliente]]="ADVISOR","ADVISOR",BaseClientes[[#This Row],[tipoDeCliente]]="FAMILIA","RETENCAO",BaseClientes[[#This Row],[tipoDeCliente]]="RETENCAO","RETENCAO",BaseClientes[[#This Row],[tipoDeCliente]]="NORMAL","CONSULTORIA",BaseClientes[[#This Row],[tipoDeCliente]]="HIBRIDO","CONSULTORIA")</f>
        <v>CONSULTORIA</v>
      </c>
      <c r="S607" s="68" t="s">
        <v>5198</v>
      </c>
      <c r="T607" s="68" t="s">
        <v>196</v>
      </c>
      <c r="U607" s="68" t="s">
        <v>5199</v>
      </c>
      <c r="V607" s="71">
        <v>5583982207878</v>
      </c>
      <c r="W607" s="69">
        <v>45275</v>
      </c>
      <c r="X607" s="69">
        <v>45275</v>
      </c>
      <c r="Y607" s="68" t="s">
        <v>3683</v>
      </c>
      <c r="Z607" s="68" t="s">
        <v>3683</v>
      </c>
      <c r="AA607" s="68" t="s">
        <v>3156</v>
      </c>
      <c r="AB607" s="68" t="s">
        <v>3893</v>
      </c>
      <c r="AC607" s="68"/>
      <c r="AD607" s="68"/>
      <c r="AE607" s="68" t="s">
        <v>176</v>
      </c>
      <c r="AF607" s="72">
        <v>1</v>
      </c>
      <c r="AG607" s="68">
        <v>8</v>
      </c>
      <c r="AH607" s="68" t="s">
        <v>54</v>
      </c>
      <c r="AI607" s="68" t="s">
        <v>56</v>
      </c>
      <c r="AJ607" s="68" t="s">
        <v>54</v>
      </c>
      <c r="AK607" s="68" t="str" cm="1">
        <f t="array" ref="AK6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7" s="69" t="s">
        <v>58</v>
      </c>
      <c r="AM607" s="69"/>
    </row>
    <row r="608" spans="1:39" x14ac:dyDescent="0.3">
      <c r="A608" s="68">
        <v>820</v>
      </c>
      <c r="B608" s="68" t="s">
        <v>3157</v>
      </c>
      <c r="C608" s="69">
        <v>31340</v>
      </c>
      <c r="D608" s="68" t="s">
        <v>72</v>
      </c>
      <c r="E608" s="71" t="str">
        <f t="shared" si="0"/>
        <v>20122023820</v>
      </c>
      <c r="F608" s="68"/>
      <c r="G608" s="68">
        <v>5176462</v>
      </c>
      <c r="H608" s="68"/>
      <c r="I608" s="68" t="s">
        <v>8158</v>
      </c>
      <c r="J608" s="68" t="s">
        <v>5201</v>
      </c>
      <c r="K608" s="105" t="s">
        <v>5202</v>
      </c>
      <c r="L608" s="68" t="s">
        <v>3684</v>
      </c>
      <c r="M608" s="68" t="s">
        <v>3157</v>
      </c>
      <c r="N608" s="71">
        <v>5581991685827</v>
      </c>
      <c r="O608" s="71" t="s">
        <v>65</v>
      </c>
      <c r="P608" s="71"/>
      <c r="Q608" s="68" t="s">
        <v>66</v>
      </c>
      <c r="R608" s="68" t="str" cm="1">
        <f t="array" ref="R608">_xlfn.IFS(BaseClientes[[#This Row],[tipoDeCliente]]="ADVISOR","ADVISOR",BaseClientes[[#This Row],[tipoDeCliente]]="FAMILIA","RETENCAO",BaseClientes[[#This Row],[tipoDeCliente]]="RETENCAO","RETENCAO",BaseClientes[[#This Row],[tipoDeCliente]]="NORMAL","CONSULTORIA",BaseClientes[[#This Row],[tipoDeCliente]]="HIBRIDO","CONSULTORIA")</f>
        <v>RETENCAO</v>
      </c>
      <c r="S608" s="68" t="s">
        <v>49</v>
      </c>
      <c r="T608" s="68" t="s">
        <v>50</v>
      </c>
      <c r="U608" s="68" t="s">
        <v>5204</v>
      </c>
      <c r="V608" s="71">
        <v>558191685827</v>
      </c>
      <c r="W608" s="69">
        <v>45280</v>
      </c>
      <c r="X608" s="69">
        <v>45280</v>
      </c>
      <c r="Y608" s="68" t="s">
        <v>3684</v>
      </c>
      <c r="Z608" s="68" t="s">
        <v>3684</v>
      </c>
      <c r="AA608" s="68" t="s">
        <v>3157</v>
      </c>
      <c r="AB608" s="68" t="s">
        <v>3894</v>
      </c>
      <c r="AC608" s="68"/>
      <c r="AD608" s="68"/>
      <c r="AE608" s="68" t="s">
        <v>176</v>
      </c>
      <c r="AF608" s="72">
        <v>1</v>
      </c>
      <c r="AG608" s="68">
        <v>8</v>
      </c>
      <c r="AH608" s="68" t="s">
        <v>54</v>
      </c>
      <c r="AI608" s="68" t="s">
        <v>56</v>
      </c>
      <c r="AJ608" s="68" t="s">
        <v>54</v>
      </c>
      <c r="AK608" s="68" t="str" cm="1">
        <f t="array" ref="AK6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8" s="69" t="s">
        <v>58</v>
      </c>
      <c r="AM608" s="69"/>
    </row>
    <row r="609" spans="1:39" x14ac:dyDescent="0.3">
      <c r="A609" s="68">
        <v>821</v>
      </c>
      <c r="B609" s="68" t="s">
        <v>3158</v>
      </c>
      <c r="C609" s="69">
        <v>26221</v>
      </c>
      <c r="D609" s="68" t="s">
        <v>40</v>
      </c>
      <c r="E609" s="71" t="str">
        <f t="shared" si="0"/>
        <v>21122023821</v>
      </c>
      <c r="F609" s="68">
        <v>14587823</v>
      </c>
      <c r="G609" s="68"/>
      <c r="H609" s="68"/>
      <c r="I609" s="68" t="s">
        <v>5209</v>
      </c>
      <c r="J609" s="68" t="s">
        <v>5207</v>
      </c>
      <c r="K609" s="70" t="s">
        <v>5208</v>
      </c>
      <c r="L609" s="68" t="s">
        <v>3685</v>
      </c>
      <c r="M609" s="68" t="s">
        <v>3158</v>
      </c>
      <c r="N609" s="71">
        <v>5581999792051</v>
      </c>
      <c r="O609" s="71" t="s">
        <v>106</v>
      </c>
      <c r="P609" s="71"/>
      <c r="Q609" s="68" t="s">
        <v>4704</v>
      </c>
      <c r="R609" s="68" t="str" cm="1">
        <f t="array" ref="R609">_xlfn.IFS(BaseClientes[[#This Row],[tipoDeCliente]]="ADVISOR","ADVISOR",BaseClientes[[#This Row],[tipoDeCliente]]="FAMILIA","RETENCAO",BaseClientes[[#This Row],[tipoDeCliente]]="RETENCAO","RETENCAO",BaseClientes[[#This Row],[tipoDeCliente]]="NORMAL","CONSULTORIA",BaseClientes[[#This Row],[tipoDeCliente]]="HIBRIDO","CONSULTORIA")</f>
        <v>RETENCAO</v>
      </c>
      <c r="S609" s="68" t="s">
        <v>49</v>
      </c>
      <c r="T609" s="68" t="s">
        <v>50</v>
      </c>
      <c r="U609" s="68" t="s">
        <v>5210</v>
      </c>
      <c r="V609" s="71">
        <v>5581999792051</v>
      </c>
      <c r="W609" s="69">
        <v>45281</v>
      </c>
      <c r="X609" s="69">
        <v>45281</v>
      </c>
      <c r="Y609" s="68" t="s">
        <v>3685</v>
      </c>
      <c r="Z609" s="68" t="s">
        <v>3685</v>
      </c>
      <c r="AA609" s="68" t="s">
        <v>3158</v>
      </c>
      <c r="AB609" s="68" t="s">
        <v>4006</v>
      </c>
      <c r="AC609" s="68"/>
      <c r="AD609" s="68"/>
      <c r="AE609" s="68" t="s">
        <v>176</v>
      </c>
      <c r="AF609" s="72">
        <v>1</v>
      </c>
      <c r="AG609" s="68">
        <v>8</v>
      </c>
      <c r="AH609" s="68" t="s">
        <v>54</v>
      </c>
      <c r="AI609" s="68" t="s">
        <v>56</v>
      </c>
      <c r="AJ609" s="68" t="s">
        <v>54</v>
      </c>
      <c r="AK609" s="68" t="str" cm="1">
        <f t="array" ref="AK6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09" s="69" t="s">
        <v>58</v>
      </c>
      <c r="AM609" s="69"/>
    </row>
    <row r="610" spans="1:39" x14ac:dyDescent="0.3">
      <c r="A610" s="68">
        <v>822</v>
      </c>
      <c r="B610" s="68" t="s">
        <v>3159</v>
      </c>
      <c r="C610" s="69">
        <v>31899</v>
      </c>
      <c r="D610" s="68" t="s">
        <v>72</v>
      </c>
      <c r="E610" s="71" t="str">
        <f t="shared" si="0"/>
        <v>26122023822</v>
      </c>
      <c r="F610" s="68">
        <v>3034395</v>
      </c>
      <c r="G610" s="68"/>
      <c r="H610" s="68"/>
      <c r="I610" s="68" t="s">
        <v>5211</v>
      </c>
      <c r="J610" s="68" t="s">
        <v>5212</v>
      </c>
      <c r="K610" s="70" t="s">
        <v>5213</v>
      </c>
      <c r="L610" s="68" t="s">
        <v>3686</v>
      </c>
      <c r="M610" s="68" t="s">
        <v>3535</v>
      </c>
      <c r="N610" s="71">
        <v>5581982314080</v>
      </c>
      <c r="O610" s="71" t="s">
        <v>106</v>
      </c>
      <c r="P610" s="71"/>
      <c r="Q610" s="68" t="s">
        <v>66</v>
      </c>
      <c r="R610" s="68" t="str" cm="1">
        <f t="array" ref="R610">_xlfn.IFS(BaseClientes[[#This Row],[tipoDeCliente]]="ADVISOR","ADVISOR",BaseClientes[[#This Row],[tipoDeCliente]]="FAMILIA","RETENCAO",BaseClientes[[#This Row],[tipoDeCliente]]="RETENCAO","RETENCAO",BaseClientes[[#This Row],[tipoDeCliente]]="NORMAL","CONSULTORIA",BaseClientes[[#This Row],[tipoDeCliente]]="HIBRIDO","CONSULTORIA")</f>
        <v>CONSULTORIA</v>
      </c>
      <c r="S610" s="68" t="s">
        <v>2799</v>
      </c>
      <c r="T610" s="68" t="s">
        <v>185</v>
      </c>
      <c r="U610" s="68" t="s">
        <v>5215</v>
      </c>
      <c r="V610" s="71">
        <v>5581982314080</v>
      </c>
      <c r="W610" s="69">
        <v>45286</v>
      </c>
      <c r="X610" s="69">
        <v>45286</v>
      </c>
      <c r="Y610" s="68" t="s">
        <v>3686</v>
      </c>
      <c r="Z610" s="68" t="s">
        <v>5214</v>
      </c>
      <c r="AA610" s="68" t="s">
        <v>3159</v>
      </c>
      <c r="AB610" s="68" t="s">
        <v>3894</v>
      </c>
      <c r="AC610" s="68"/>
      <c r="AD610" s="68"/>
      <c r="AE610" s="68" t="s">
        <v>176</v>
      </c>
      <c r="AF610" s="72">
        <v>1</v>
      </c>
      <c r="AG610" s="68">
        <v>8</v>
      </c>
      <c r="AH610" s="68" t="s">
        <v>54</v>
      </c>
      <c r="AI610" s="68" t="s">
        <v>54</v>
      </c>
      <c r="AJ610" s="68" t="s">
        <v>54</v>
      </c>
      <c r="AK610" s="68" t="str" cm="1">
        <f t="array" ref="AK6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0" s="69" t="s">
        <v>58</v>
      </c>
      <c r="AM610" s="69"/>
    </row>
    <row r="611" spans="1:39" x14ac:dyDescent="0.3">
      <c r="A611" s="68">
        <v>823</v>
      </c>
      <c r="B611" s="68" t="s">
        <v>3535</v>
      </c>
      <c r="C611" s="69">
        <v>29727</v>
      </c>
      <c r="D611" s="68" t="s">
        <v>40</v>
      </c>
      <c r="E611" s="71" t="str">
        <f t="shared" si="0"/>
        <v>26122023823</v>
      </c>
      <c r="F611" s="68">
        <v>2008002</v>
      </c>
      <c r="G611" s="68"/>
      <c r="H611" s="68"/>
      <c r="I611" s="68" t="s">
        <v>5219</v>
      </c>
      <c r="J611" s="68" t="s">
        <v>5217</v>
      </c>
      <c r="K611" s="70" t="s">
        <v>5218</v>
      </c>
      <c r="L611" s="68" t="s">
        <v>3686</v>
      </c>
      <c r="M611" s="68" t="s">
        <v>3535</v>
      </c>
      <c r="N611" s="71">
        <v>5581982314080</v>
      </c>
      <c r="O611" s="71"/>
      <c r="P611" s="71"/>
      <c r="Q611" s="68" t="s">
        <v>66</v>
      </c>
      <c r="R611" s="68" t="str" cm="1">
        <f t="array" ref="R611">_xlfn.IFS(BaseClientes[[#This Row],[tipoDeCliente]]="ADVISOR","ADVISOR",BaseClientes[[#This Row],[tipoDeCliente]]="FAMILIA","RETENCAO",BaseClientes[[#This Row],[tipoDeCliente]]="RETENCAO","RETENCAO",BaseClientes[[#This Row],[tipoDeCliente]]="NORMAL","CONSULTORIA",BaseClientes[[#This Row],[tipoDeCliente]]="HIBRIDO","CONSULTORIA")</f>
        <v>CONSULTORIA</v>
      </c>
      <c r="S611" s="68" t="s">
        <v>2799</v>
      </c>
      <c r="T611" s="68" t="s">
        <v>185</v>
      </c>
      <c r="U611" s="68" t="s">
        <v>5215</v>
      </c>
      <c r="V611" s="71">
        <v>5581982314080</v>
      </c>
      <c r="W611" s="69">
        <v>45286</v>
      </c>
      <c r="X611" s="69">
        <v>45286</v>
      </c>
      <c r="Y611" s="68" t="s">
        <v>3686</v>
      </c>
      <c r="Z611" s="68" t="s">
        <v>5214</v>
      </c>
      <c r="AA611" s="68" t="s">
        <v>3159</v>
      </c>
      <c r="AB611" s="68" t="s">
        <v>3894</v>
      </c>
      <c r="AC611" s="68"/>
      <c r="AD611" s="68"/>
      <c r="AE611" s="68" t="s">
        <v>176</v>
      </c>
      <c r="AF611" s="72">
        <v>1</v>
      </c>
      <c r="AG611" s="68">
        <v>8</v>
      </c>
      <c r="AH611" s="68" t="s">
        <v>54</v>
      </c>
      <c r="AI611" s="68" t="s">
        <v>54</v>
      </c>
      <c r="AJ611" s="68" t="s">
        <v>54</v>
      </c>
      <c r="AK611" s="68" t="str" cm="1">
        <f t="array" ref="AK6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1" s="69" t="s">
        <v>58</v>
      </c>
      <c r="AM611" s="69"/>
    </row>
    <row r="612" spans="1:39" x14ac:dyDescent="0.3">
      <c r="A612" s="68">
        <v>824</v>
      </c>
      <c r="B612" s="68" t="s">
        <v>3160</v>
      </c>
      <c r="C612" s="69">
        <v>27797</v>
      </c>
      <c r="D612" s="68" t="s">
        <v>40</v>
      </c>
      <c r="E612" s="71" t="str">
        <f t="shared" si="0"/>
        <v>28122023824</v>
      </c>
      <c r="F612" s="68">
        <v>3751910</v>
      </c>
      <c r="G612" s="68"/>
      <c r="H612" s="68"/>
      <c r="I612" s="68" t="s">
        <v>5227</v>
      </c>
      <c r="J612" s="68" t="s">
        <v>5231</v>
      </c>
      <c r="K612" s="105" t="s">
        <v>5232</v>
      </c>
      <c r="L612" s="68" t="s">
        <v>3687</v>
      </c>
      <c r="M612" s="68" t="s">
        <v>3160</v>
      </c>
      <c r="N612" s="71">
        <v>5571987935807</v>
      </c>
      <c r="O612" s="71" t="s">
        <v>65</v>
      </c>
      <c r="P612" s="71"/>
      <c r="Q612" s="68" t="s">
        <v>1749</v>
      </c>
      <c r="R612" s="68" t="str" cm="1">
        <f t="array" ref="R612">_xlfn.IFS(BaseClientes[[#This Row],[tipoDeCliente]]="ADVISOR","ADVISOR",BaseClientes[[#This Row],[tipoDeCliente]]="FAMILIA","RETENCAO",BaseClientes[[#This Row],[tipoDeCliente]]="RETENCAO","RETENCAO",BaseClientes[[#This Row],[tipoDeCliente]]="NORMAL","CONSULTORIA",BaseClientes[[#This Row],[tipoDeCliente]]="HIBRIDO","CONSULTORIA")</f>
        <v>CONSULTORIA</v>
      </c>
      <c r="S612" s="68" t="s">
        <v>698</v>
      </c>
      <c r="T612" s="68" t="s">
        <v>296</v>
      </c>
      <c r="U612" s="68" t="s">
        <v>5226</v>
      </c>
      <c r="V612" s="71">
        <v>5571987935807</v>
      </c>
      <c r="W612" s="69">
        <v>45288</v>
      </c>
      <c r="X612" s="69">
        <v>45288</v>
      </c>
      <c r="Y612" s="68" t="s">
        <v>3687</v>
      </c>
      <c r="Z612" s="68" t="s">
        <v>3687</v>
      </c>
      <c r="AA612" s="68" t="s">
        <v>3160</v>
      </c>
      <c r="AB612" s="68" t="s">
        <v>5233</v>
      </c>
      <c r="AC612" s="68" t="s">
        <v>53</v>
      </c>
      <c r="AD612" s="68" t="s">
        <v>54</v>
      </c>
      <c r="AE612" s="68" t="s">
        <v>176</v>
      </c>
      <c r="AF612" s="72">
        <v>1</v>
      </c>
      <c r="AG612" s="68">
        <v>8</v>
      </c>
      <c r="AH612" s="68" t="s">
        <v>54</v>
      </c>
      <c r="AI612" s="68" t="s">
        <v>54</v>
      </c>
      <c r="AJ612" s="68" t="s">
        <v>54</v>
      </c>
      <c r="AK612" s="68" t="str" cm="1">
        <f t="array" ref="AK6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2" s="69" t="s">
        <v>58</v>
      </c>
      <c r="AM612" s="69"/>
    </row>
    <row r="613" spans="1:39" x14ac:dyDescent="0.3">
      <c r="A613" s="68">
        <v>825</v>
      </c>
      <c r="B613" s="68" t="s">
        <v>3536</v>
      </c>
      <c r="C613" s="69">
        <v>26149</v>
      </c>
      <c r="D613" s="68" t="s">
        <v>72</v>
      </c>
      <c r="E613" s="71" t="str">
        <f t="shared" si="0"/>
        <v>28122023825</v>
      </c>
      <c r="F613" s="68">
        <v>14710066</v>
      </c>
      <c r="G613" s="68"/>
      <c r="H613" s="68"/>
      <c r="I613" s="68" t="s">
        <v>5222</v>
      </c>
      <c r="J613" s="68" t="s">
        <v>5223</v>
      </c>
      <c r="K613" s="105" t="s">
        <v>5224</v>
      </c>
      <c r="L613" s="68" t="s">
        <v>5225</v>
      </c>
      <c r="M613" s="68" t="s">
        <v>3160</v>
      </c>
      <c r="N613" s="71">
        <v>5571987935807</v>
      </c>
      <c r="O613" s="71" t="s">
        <v>65</v>
      </c>
      <c r="P613" s="71"/>
      <c r="Q613" s="68" t="s">
        <v>1749</v>
      </c>
      <c r="R613" s="68" t="str" cm="1">
        <f t="array" ref="R613">_xlfn.IFS(BaseClientes[[#This Row],[tipoDeCliente]]="ADVISOR","ADVISOR",BaseClientes[[#This Row],[tipoDeCliente]]="FAMILIA","RETENCAO",BaseClientes[[#This Row],[tipoDeCliente]]="RETENCAO","RETENCAO",BaseClientes[[#This Row],[tipoDeCliente]]="NORMAL","CONSULTORIA",BaseClientes[[#This Row],[tipoDeCliente]]="HIBRIDO","CONSULTORIA")</f>
        <v>CONSULTORIA</v>
      </c>
      <c r="S613" s="68" t="s">
        <v>698</v>
      </c>
      <c r="T613" s="68" t="s">
        <v>296</v>
      </c>
      <c r="U613" s="68" t="s">
        <v>5226</v>
      </c>
      <c r="V613" s="71">
        <v>5571987935807</v>
      </c>
      <c r="W613" s="69">
        <v>45288</v>
      </c>
      <c r="X613" s="69">
        <v>45288</v>
      </c>
      <c r="Y613" s="68" t="s">
        <v>3687</v>
      </c>
      <c r="Z613" s="68" t="s">
        <v>3687</v>
      </c>
      <c r="AA613" s="68" t="s">
        <v>3160</v>
      </c>
      <c r="AB613" s="68" t="s">
        <v>3894</v>
      </c>
      <c r="AC613" s="68" t="s">
        <v>53</v>
      </c>
      <c r="AD613" s="68" t="s">
        <v>54</v>
      </c>
      <c r="AE613" s="68" t="s">
        <v>176</v>
      </c>
      <c r="AF613" s="72">
        <v>1</v>
      </c>
      <c r="AG613" s="68">
        <v>8</v>
      </c>
      <c r="AH613" s="68" t="s">
        <v>54</v>
      </c>
      <c r="AI613" s="68" t="s">
        <v>54</v>
      </c>
      <c r="AJ613" s="68" t="s">
        <v>54</v>
      </c>
      <c r="AK613" s="68" t="str" cm="1">
        <f t="array" ref="AK6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3" s="69" t="s">
        <v>58</v>
      </c>
      <c r="AM613" s="69"/>
    </row>
    <row r="614" spans="1:39" x14ac:dyDescent="0.3">
      <c r="A614" s="68">
        <v>827</v>
      </c>
      <c r="B614" s="68" t="s">
        <v>3537</v>
      </c>
      <c r="C614" s="69">
        <v>23136</v>
      </c>
      <c r="D614" s="68" t="s">
        <v>72</v>
      </c>
      <c r="E614" s="71" t="str">
        <f t="shared" si="0"/>
        <v>03012024827</v>
      </c>
      <c r="F614" s="68">
        <v>14566488</v>
      </c>
      <c r="G614" s="68"/>
      <c r="H614" s="68"/>
      <c r="I614" s="68" t="s">
        <v>5237</v>
      </c>
      <c r="J614" s="68" t="s">
        <v>5235</v>
      </c>
      <c r="K614" s="70" t="s">
        <v>5236</v>
      </c>
      <c r="L614" s="68" t="s">
        <v>3688</v>
      </c>
      <c r="M614" s="68" t="s">
        <v>3162</v>
      </c>
      <c r="N614" s="71">
        <v>5581999728801</v>
      </c>
      <c r="O614" s="71" t="s">
        <v>106</v>
      </c>
      <c r="P614" s="71"/>
      <c r="Q614" s="68" t="s">
        <v>66</v>
      </c>
      <c r="R614" s="68" t="str" cm="1">
        <f t="array" ref="R614">_xlfn.IFS(BaseClientes[[#This Row],[tipoDeCliente]]="ADVISOR","ADVISOR",BaseClientes[[#This Row],[tipoDeCliente]]="FAMILIA","RETENCAO",BaseClientes[[#This Row],[tipoDeCliente]]="RETENCAO","RETENCAO",BaseClientes[[#This Row],[tipoDeCliente]]="NORMAL","CONSULTORIA",BaseClientes[[#This Row],[tipoDeCliente]]="HIBRIDO","CONSULTORIA")</f>
        <v>CONSULTORIA</v>
      </c>
      <c r="S614" s="68" t="s">
        <v>49</v>
      </c>
      <c r="T614" s="68" t="s">
        <v>50</v>
      </c>
      <c r="U614" s="68" t="s">
        <v>5238</v>
      </c>
      <c r="V614" s="71">
        <v>5581999728801</v>
      </c>
      <c r="W614" s="69">
        <v>45294</v>
      </c>
      <c r="X614" s="69">
        <v>45294</v>
      </c>
      <c r="Y614" s="68" t="s">
        <v>3688</v>
      </c>
      <c r="Z614" s="68" t="s">
        <v>3688</v>
      </c>
      <c r="AA614" s="68" t="s">
        <v>3162</v>
      </c>
      <c r="AB614" s="68" t="s">
        <v>4092</v>
      </c>
      <c r="AC614" s="68" t="s">
        <v>53</v>
      </c>
      <c r="AD614" s="68" t="s">
        <v>56</v>
      </c>
      <c r="AE614" s="68" t="s">
        <v>176</v>
      </c>
      <c r="AF614" s="72">
        <v>1</v>
      </c>
      <c r="AG614" s="68">
        <v>8</v>
      </c>
      <c r="AH614" s="68" t="s">
        <v>54</v>
      </c>
      <c r="AI614" s="68" t="s">
        <v>56</v>
      </c>
      <c r="AJ614" s="68" t="s">
        <v>54</v>
      </c>
      <c r="AK614" s="68" t="str" cm="1">
        <f t="array" ref="AK6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4" s="69" t="s">
        <v>58</v>
      </c>
      <c r="AM614" s="69"/>
    </row>
    <row r="615" spans="1:39" hidden="1" x14ac:dyDescent="0.3">
      <c r="A615" s="68">
        <v>828</v>
      </c>
      <c r="B615" s="68" t="s">
        <v>3538</v>
      </c>
      <c r="C615" s="69">
        <v>30177</v>
      </c>
      <c r="D615" s="68" t="s">
        <v>40</v>
      </c>
      <c r="E615" s="71" t="str">
        <f t="shared" si="0"/>
        <v>04012024828</v>
      </c>
      <c r="F615" s="68"/>
      <c r="G615" s="68"/>
      <c r="H615" s="68"/>
      <c r="I615" s="68" t="s">
        <v>8159</v>
      </c>
      <c r="J615" s="68" t="s">
        <v>5239</v>
      </c>
      <c r="K615" s="70" t="s">
        <v>5240</v>
      </c>
      <c r="L615" s="68" t="s">
        <v>5241</v>
      </c>
      <c r="M615" s="68" t="s">
        <v>3163</v>
      </c>
      <c r="N615" s="71">
        <v>5511976306101</v>
      </c>
      <c r="O615" s="71"/>
      <c r="P615" s="71"/>
      <c r="Q615" s="68" t="s">
        <v>66</v>
      </c>
      <c r="R615" s="68" t="str" cm="1">
        <f t="array" ref="R615">_xlfn.IFS(BaseClientes[[#This Row],[tipoDeCliente]]="ADVISOR","ADVISOR",BaseClientes[[#This Row],[tipoDeCliente]]="FAMILIA","RETENCAO",BaseClientes[[#This Row],[tipoDeCliente]]="RETENCAO","RETENCAO",BaseClientes[[#This Row],[tipoDeCliente]]="NORMAL","CONSULTORIA",BaseClientes[[#This Row],[tipoDeCliente]]="HIBRIDO","CONSULTORIA")</f>
        <v>CONSULTORIA</v>
      </c>
      <c r="S615" s="68" t="s">
        <v>2799</v>
      </c>
      <c r="T615" s="68" t="s">
        <v>185</v>
      </c>
      <c r="U615" s="68" t="s">
        <v>5242</v>
      </c>
      <c r="V615" s="71">
        <v>5511987705715</v>
      </c>
      <c r="W615" s="69">
        <v>45295</v>
      </c>
      <c r="X615" s="69">
        <v>45295</v>
      </c>
      <c r="Y615" s="68" t="s">
        <v>5241</v>
      </c>
      <c r="Z615" s="68" t="s">
        <v>5243</v>
      </c>
      <c r="AA615" s="68" t="s">
        <v>3163</v>
      </c>
      <c r="AB615" s="68" t="s">
        <v>3950</v>
      </c>
      <c r="AC615" s="68" t="s">
        <v>53</v>
      </c>
      <c r="AD615" s="68" t="s">
        <v>54</v>
      </c>
      <c r="AE615" s="68" t="s">
        <v>176</v>
      </c>
      <c r="AF615" s="72">
        <v>1</v>
      </c>
      <c r="AG615" s="68">
        <v>8</v>
      </c>
      <c r="AH615" s="68" t="s">
        <v>54</v>
      </c>
      <c r="AI615" s="68" t="s">
        <v>54</v>
      </c>
      <c r="AJ615" s="68" t="s">
        <v>54</v>
      </c>
      <c r="AK615" s="68" t="str" cm="1">
        <f t="array" ref="AK6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5" s="69" t="s">
        <v>69</v>
      </c>
      <c r="AM615" s="69">
        <v>45468</v>
      </c>
    </row>
    <row r="616" spans="1:39" hidden="1" x14ac:dyDescent="0.3">
      <c r="A616" s="68">
        <v>829</v>
      </c>
      <c r="B616" s="68" t="s">
        <v>3163</v>
      </c>
      <c r="C616" s="69">
        <v>32357</v>
      </c>
      <c r="D616" s="68" t="s">
        <v>72</v>
      </c>
      <c r="E616" s="71" t="str">
        <f t="shared" si="0"/>
        <v>04012024829</v>
      </c>
      <c r="F616" s="68"/>
      <c r="G616" s="68">
        <v>2697036</v>
      </c>
      <c r="H616" s="68"/>
      <c r="I616" s="68" t="s">
        <v>5243</v>
      </c>
      <c r="J616" s="68" t="s">
        <v>5244</v>
      </c>
      <c r="K616" s="70" t="s">
        <v>5245</v>
      </c>
      <c r="L616" s="68" t="s">
        <v>5241</v>
      </c>
      <c r="M616" s="68" t="s">
        <v>3163</v>
      </c>
      <c r="N616" s="71">
        <v>5511976306101</v>
      </c>
      <c r="O616" s="71"/>
      <c r="P616" s="71" t="s">
        <v>65</v>
      </c>
      <c r="Q616" s="68" t="s">
        <v>66</v>
      </c>
      <c r="R616" s="68" t="str" cm="1">
        <f t="array" ref="R616">_xlfn.IFS(BaseClientes[[#This Row],[tipoDeCliente]]="ADVISOR","ADVISOR",BaseClientes[[#This Row],[tipoDeCliente]]="FAMILIA","RETENCAO",BaseClientes[[#This Row],[tipoDeCliente]]="RETENCAO","RETENCAO",BaseClientes[[#This Row],[tipoDeCliente]]="NORMAL","CONSULTORIA",BaseClientes[[#This Row],[tipoDeCliente]]="HIBRIDO","CONSULTORIA")</f>
        <v>CONSULTORIA</v>
      </c>
      <c r="S616" s="68" t="s">
        <v>2799</v>
      </c>
      <c r="T616" s="68" t="s">
        <v>185</v>
      </c>
      <c r="U616" s="68" t="s">
        <v>5242</v>
      </c>
      <c r="V616" s="71">
        <v>5511976306101</v>
      </c>
      <c r="W616" s="69">
        <v>45295</v>
      </c>
      <c r="X616" s="69">
        <v>45295</v>
      </c>
      <c r="Y616" s="68" t="s">
        <v>5241</v>
      </c>
      <c r="Z616" s="68" t="s">
        <v>5243</v>
      </c>
      <c r="AA616" s="68" t="s">
        <v>3163</v>
      </c>
      <c r="AB616" s="68" t="s">
        <v>3912</v>
      </c>
      <c r="AC616" s="68" t="s">
        <v>53</v>
      </c>
      <c r="AD616" s="68" t="s">
        <v>54</v>
      </c>
      <c r="AE616" s="68" t="s">
        <v>176</v>
      </c>
      <c r="AF616" s="72">
        <v>1</v>
      </c>
      <c r="AG616" s="68">
        <v>8</v>
      </c>
      <c r="AH616" s="68" t="s">
        <v>54</v>
      </c>
      <c r="AI616" s="68" t="s">
        <v>54</v>
      </c>
      <c r="AJ616" s="68" t="s">
        <v>54</v>
      </c>
      <c r="AK616" s="68" t="str" cm="1">
        <f t="array" ref="AK6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6" s="69" t="s">
        <v>69</v>
      </c>
      <c r="AM616" s="69">
        <v>45468</v>
      </c>
    </row>
    <row r="617" spans="1:39" x14ac:dyDescent="0.3">
      <c r="A617" s="68">
        <v>826</v>
      </c>
      <c r="B617" s="68" t="s">
        <v>3164</v>
      </c>
      <c r="C617" s="69">
        <v>24585</v>
      </c>
      <c r="D617" s="68" t="s">
        <v>40</v>
      </c>
      <c r="E617" s="71" t="str">
        <f t="shared" si="0"/>
        <v>08012024826</v>
      </c>
      <c r="F617" s="68">
        <v>14720971</v>
      </c>
      <c r="G617" s="68"/>
      <c r="H617" s="68"/>
      <c r="I617" s="68" t="s">
        <v>8160</v>
      </c>
      <c r="J617" s="68" t="s">
        <v>5247</v>
      </c>
      <c r="K617" s="70" t="s">
        <v>5248</v>
      </c>
      <c r="L617" s="68" t="s">
        <v>8161</v>
      </c>
      <c r="M617" s="68" t="s">
        <v>1983</v>
      </c>
      <c r="N617" s="71">
        <v>5581999135273</v>
      </c>
      <c r="O617" s="71" t="s">
        <v>65</v>
      </c>
      <c r="P617" s="71"/>
      <c r="Q617" s="68" t="s">
        <v>66</v>
      </c>
      <c r="R617" s="68" t="str" cm="1">
        <f t="array" ref="R617">_xlfn.IFS(BaseClientes[[#This Row],[tipoDeCliente]]="ADVISOR","ADVISOR",BaseClientes[[#This Row],[tipoDeCliente]]="FAMILIA","RETENCAO",BaseClientes[[#This Row],[tipoDeCliente]]="RETENCAO","RETENCAO",BaseClientes[[#This Row],[tipoDeCliente]]="NORMAL","CONSULTORIA",BaseClientes[[#This Row],[tipoDeCliente]]="HIBRIDO","CONSULTORIA")</f>
        <v>CONSULTORIA</v>
      </c>
      <c r="S617" s="68" t="s">
        <v>49</v>
      </c>
      <c r="T617" s="68" t="s">
        <v>50</v>
      </c>
      <c r="U617" s="68" t="s">
        <v>1066</v>
      </c>
      <c r="V617" s="71">
        <v>558199135283</v>
      </c>
      <c r="W617" s="69">
        <v>45299</v>
      </c>
      <c r="X617" s="69">
        <v>45299</v>
      </c>
      <c r="Y617" s="68" t="s">
        <v>1988</v>
      </c>
      <c r="Z617" s="68" t="s">
        <v>8161</v>
      </c>
      <c r="AA617" s="68" t="s">
        <v>3164</v>
      </c>
      <c r="AB617" s="68" t="s">
        <v>5250</v>
      </c>
      <c r="AC617" s="68" t="s">
        <v>53</v>
      </c>
      <c r="AD617" s="68" t="s">
        <v>54</v>
      </c>
      <c r="AE617" s="68" t="s">
        <v>176</v>
      </c>
      <c r="AF617" s="72">
        <v>1</v>
      </c>
      <c r="AG617" s="68">
        <v>3</v>
      </c>
      <c r="AH617" s="68" t="s">
        <v>54</v>
      </c>
      <c r="AI617" s="68" t="s">
        <v>56</v>
      </c>
      <c r="AJ617" s="68" t="s">
        <v>54</v>
      </c>
      <c r="AK617" s="68" t="str" cm="1">
        <f t="array" ref="AK6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7" s="69" t="s">
        <v>58</v>
      </c>
      <c r="AM617" s="69"/>
    </row>
    <row r="618" spans="1:39" x14ac:dyDescent="0.3">
      <c r="A618" s="68">
        <v>830</v>
      </c>
      <c r="B618" s="68" t="s">
        <v>3539</v>
      </c>
      <c r="C618" s="69">
        <v>37886</v>
      </c>
      <c r="D618" s="68" t="s">
        <v>72</v>
      </c>
      <c r="E618" s="71" t="str">
        <f t="shared" si="0"/>
        <v>08012024830</v>
      </c>
      <c r="F618" s="68">
        <v>14608334</v>
      </c>
      <c r="G618" s="68"/>
      <c r="H618" s="68"/>
      <c r="I618" s="68"/>
      <c r="J618" s="68" t="s">
        <v>5251</v>
      </c>
      <c r="K618" s="70" t="s">
        <v>5252</v>
      </c>
      <c r="L618" s="68" t="s">
        <v>3841</v>
      </c>
      <c r="M618" s="68" t="s">
        <v>3539</v>
      </c>
      <c r="N618" s="71">
        <v>5581985047859</v>
      </c>
      <c r="O618" s="71" t="s">
        <v>65</v>
      </c>
      <c r="P618" s="71"/>
      <c r="Q618" s="68" t="s">
        <v>3841</v>
      </c>
      <c r="R618" s="68" t="str" cm="1">
        <f t="array" ref="R618">_xlfn.IFS(BaseClientes[[#This Row],[tipoDeCliente]]="ADVISOR","ADVISOR",BaseClientes[[#This Row],[tipoDeCliente]]="FAMILIA","RETENCAO",BaseClientes[[#This Row],[tipoDeCliente]]="RETENCAO","RETENCAO",BaseClientes[[#This Row],[tipoDeCliente]]="NORMAL","CONSULTORIA",BaseClientes[[#This Row],[tipoDeCliente]]="HIBRIDO","CONSULTORIA")</f>
        <v>CONSULTORIA</v>
      </c>
      <c r="S618" s="68" t="s">
        <v>49</v>
      </c>
      <c r="T618" s="68" t="s">
        <v>50</v>
      </c>
      <c r="U618" s="68" t="s">
        <v>5254</v>
      </c>
      <c r="V618" s="71">
        <v>5581985047859</v>
      </c>
      <c r="W618" s="69">
        <v>45299</v>
      </c>
      <c r="X618" s="69">
        <v>45299</v>
      </c>
      <c r="Y618" s="68" t="s">
        <v>3841</v>
      </c>
      <c r="Z618" s="68" t="s">
        <v>3841</v>
      </c>
      <c r="AA618" s="68" t="s">
        <v>3539</v>
      </c>
      <c r="AB618" s="68" t="s">
        <v>151</v>
      </c>
      <c r="AC618" s="68"/>
      <c r="AD618" s="68"/>
      <c r="AE618" s="68" t="s">
        <v>55</v>
      </c>
      <c r="AF618" s="72">
        <v>1</v>
      </c>
      <c r="AG618" s="68"/>
      <c r="AH618" s="68" t="s">
        <v>56</v>
      </c>
      <c r="AI618" s="68" t="s">
        <v>56</v>
      </c>
      <c r="AJ618" s="68" t="s">
        <v>54</v>
      </c>
      <c r="AK618" s="68" t="str" cm="1">
        <f t="array" ref="AK6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8" s="69" t="s">
        <v>58</v>
      </c>
      <c r="AM618" s="69"/>
    </row>
    <row r="619" spans="1:39" x14ac:dyDescent="0.3">
      <c r="A619" s="68">
        <v>831</v>
      </c>
      <c r="B619" s="68" t="s">
        <v>3165</v>
      </c>
      <c r="C619" s="69">
        <v>31216</v>
      </c>
      <c r="D619" s="68" t="s">
        <v>40</v>
      </c>
      <c r="E619" s="71" t="str">
        <f t="shared" si="0"/>
        <v>10012024831</v>
      </c>
      <c r="F619" s="68"/>
      <c r="G619" s="68">
        <v>4691638</v>
      </c>
      <c r="H619" s="68"/>
      <c r="I619" s="68" t="s">
        <v>5258</v>
      </c>
      <c r="J619" s="68" t="s">
        <v>5256</v>
      </c>
      <c r="K619" s="70" t="s">
        <v>5257</v>
      </c>
      <c r="L619" s="68" t="s">
        <v>3690</v>
      </c>
      <c r="M619" s="68" t="s">
        <v>3165</v>
      </c>
      <c r="N619" s="71">
        <v>558399198364</v>
      </c>
      <c r="O619" s="71"/>
      <c r="P619" s="71"/>
      <c r="Q619" s="68" t="s">
        <v>1749</v>
      </c>
      <c r="R619" s="68" t="str" cm="1">
        <f t="array" ref="R619">_xlfn.IFS(BaseClientes[[#This Row],[tipoDeCliente]]="ADVISOR","ADVISOR",BaseClientes[[#This Row],[tipoDeCliente]]="FAMILIA","RETENCAO",BaseClientes[[#This Row],[tipoDeCliente]]="RETENCAO","RETENCAO",BaseClientes[[#This Row],[tipoDeCliente]]="NORMAL","CONSULTORIA",BaseClientes[[#This Row],[tipoDeCliente]]="HIBRIDO","CONSULTORIA")</f>
        <v>RETENCAO</v>
      </c>
      <c r="S619" s="68" t="s">
        <v>1616</v>
      </c>
      <c r="T619" s="68" t="s">
        <v>196</v>
      </c>
      <c r="U619" s="68" t="s">
        <v>5259</v>
      </c>
      <c r="V619" s="71">
        <v>558399198364</v>
      </c>
      <c r="W619" s="69">
        <v>45301</v>
      </c>
      <c r="X619" s="69">
        <v>45301</v>
      </c>
      <c r="Y619" s="68" t="s">
        <v>3690</v>
      </c>
      <c r="Z619" s="68" t="s">
        <v>3690</v>
      </c>
      <c r="AA619" s="68" t="s">
        <v>3165</v>
      </c>
      <c r="AB619" s="68" t="s">
        <v>3912</v>
      </c>
      <c r="AC619" s="68" t="s">
        <v>57</v>
      </c>
      <c r="AD619" s="68" t="s">
        <v>56</v>
      </c>
      <c r="AE619" s="68" t="s">
        <v>176</v>
      </c>
      <c r="AF619" s="72">
        <v>1</v>
      </c>
      <c r="AG619" s="68">
        <v>8</v>
      </c>
      <c r="AH619" s="68" t="s">
        <v>54</v>
      </c>
      <c r="AI619" s="68" t="s">
        <v>56</v>
      </c>
      <c r="AJ619" s="68" t="s">
        <v>54</v>
      </c>
      <c r="AK619" s="68" t="str" cm="1">
        <f t="array" ref="AK6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19" s="69" t="s">
        <v>58</v>
      </c>
      <c r="AM619" s="69"/>
    </row>
    <row r="620" spans="1:39" x14ac:dyDescent="0.3">
      <c r="A620" s="68">
        <v>832</v>
      </c>
      <c r="B620" s="68" t="s">
        <v>3166</v>
      </c>
      <c r="C620" s="69">
        <v>31205</v>
      </c>
      <c r="D620" s="68" t="s">
        <v>40</v>
      </c>
      <c r="E620" s="71" t="str">
        <f t="shared" si="0"/>
        <v>15012024832</v>
      </c>
      <c r="F620" s="68">
        <v>4044818</v>
      </c>
      <c r="G620" s="68"/>
      <c r="H620" s="68" t="s">
        <v>5260</v>
      </c>
      <c r="I620" s="68" t="s">
        <v>8162</v>
      </c>
      <c r="J620" s="68" t="s">
        <v>5262</v>
      </c>
      <c r="K620" s="70" t="s">
        <v>5263</v>
      </c>
      <c r="L620" s="68" t="s">
        <v>3692</v>
      </c>
      <c r="M620" s="68" t="s">
        <v>5265</v>
      </c>
      <c r="N620" s="71">
        <v>5491124358237</v>
      </c>
      <c r="O620" s="71" t="s">
        <v>65</v>
      </c>
      <c r="P620" s="71"/>
      <c r="Q620" s="68" t="s">
        <v>1749</v>
      </c>
      <c r="R620" s="68" t="str" cm="1">
        <f t="array" ref="R620">_xlfn.IFS(BaseClientes[[#This Row],[tipoDeCliente]]="ADVISOR","ADVISOR",BaseClientes[[#This Row],[tipoDeCliente]]="FAMILIA","RETENCAO",BaseClientes[[#This Row],[tipoDeCliente]]="RETENCAO","RETENCAO",BaseClientes[[#This Row],[tipoDeCliente]]="NORMAL","CONSULTORIA",BaseClientes[[#This Row],[tipoDeCliente]]="HIBRIDO","CONSULTORIA")</f>
        <v>CONSULTORIA</v>
      </c>
      <c r="S620" s="68" t="s">
        <v>2799</v>
      </c>
      <c r="T620" s="68" t="s">
        <v>185</v>
      </c>
      <c r="U620" s="68" t="s">
        <v>5266</v>
      </c>
      <c r="V620" s="71">
        <v>5411924358237</v>
      </c>
      <c r="W620" s="69">
        <v>45306</v>
      </c>
      <c r="X620" s="69">
        <v>45306</v>
      </c>
      <c r="Y620" s="68" t="s">
        <v>3692</v>
      </c>
      <c r="Z620" s="68" t="s">
        <v>3692</v>
      </c>
      <c r="AA620" s="68" t="s">
        <v>3166</v>
      </c>
      <c r="AB620" s="68" t="s">
        <v>3950</v>
      </c>
      <c r="AC620" s="68"/>
      <c r="AD620" s="68" t="s">
        <v>54</v>
      </c>
      <c r="AE620" s="68" t="s">
        <v>176</v>
      </c>
      <c r="AF620" s="72">
        <v>1</v>
      </c>
      <c r="AG620" s="68">
        <v>8</v>
      </c>
      <c r="AH620" s="68" t="s">
        <v>54</v>
      </c>
      <c r="AI620" s="68" t="s">
        <v>56</v>
      </c>
      <c r="AJ620" s="68" t="s">
        <v>54</v>
      </c>
      <c r="AK620" s="68" t="str" cm="1">
        <f t="array" ref="AK6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0" s="69" t="s">
        <v>58</v>
      </c>
      <c r="AM620" s="69"/>
    </row>
    <row r="621" spans="1:39" x14ac:dyDescent="0.3">
      <c r="A621" s="68">
        <v>833</v>
      </c>
      <c r="B621" s="68" t="s">
        <v>3168</v>
      </c>
      <c r="C621" s="69">
        <v>28791</v>
      </c>
      <c r="D621" s="68" t="s">
        <v>72</v>
      </c>
      <c r="E621" s="71" t="str">
        <f t="shared" si="0"/>
        <v>16012024833</v>
      </c>
      <c r="F621" s="68"/>
      <c r="G621" s="68">
        <v>5188383</v>
      </c>
      <c r="H621" s="68"/>
      <c r="I621" s="68" t="s">
        <v>5272</v>
      </c>
      <c r="J621" s="68" t="s">
        <v>5270</v>
      </c>
      <c r="K621" s="105" t="s">
        <v>5271</v>
      </c>
      <c r="L621" s="68" t="s">
        <v>3693</v>
      </c>
      <c r="M621" s="68" t="s">
        <v>3168</v>
      </c>
      <c r="N621" s="71">
        <v>5581982174081</v>
      </c>
      <c r="O621" s="71"/>
      <c r="P621" s="71"/>
      <c r="Q621" s="68" t="s">
        <v>1749</v>
      </c>
      <c r="R621" s="68" t="str" cm="1">
        <f t="array" ref="R621">_xlfn.IFS(BaseClientes[[#This Row],[tipoDeCliente]]="ADVISOR","ADVISOR",BaseClientes[[#This Row],[tipoDeCliente]]="FAMILIA","RETENCAO",BaseClientes[[#This Row],[tipoDeCliente]]="RETENCAO","RETENCAO",BaseClientes[[#This Row],[tipoDeCliente]]="NORMAL","CONSULTORIA",BaseClientes[[#This Row],[tipoDeCliente]]="HIBRIDO","CONSULTORIA")</f>
        <v>CONSULTORIA</v>
      </c>
      <c r="S621" s="68" t="s">
        <v>49</v>
      </c>
      <c r="T621" s="68" t="s">
        <v>50</v>
      </c>
      <c r="U621" s="68" t="s">
        <v>5273</v>
      </c>
      <c r="V621" s="71">
        <v>5581982174081</v>
      </c>
      <c r="W621" s="69">
        <v>45307</v>
      </c>
      <c r="X621" s="69">
        <v>45307</v>
      </c>
      <c r="Y621" s="68" t="s">
        <v>3693</v>
      </c>
      <c r="Z621" s="68" t="s">
        <v>3693</v>
      </c>
      <c r="AA621" s="68" t="s">
        <v>3168</v>
      </c>
      <c r="AB621" s="68" t="s">
        <v>3894</v>
      </c>
      <c r="AC621" s="68"/>
      <c r="AD621" s="68" t="s">
        <v>54</v>
      </c>
      <c r="AE621" s="68" t="s">
        <v>176</v>
      </c>
      <c r="AF621" s="72">
        <v>1</v>
      </c>
      <c r="AG621" s="68">
        <v>8</v>
      </c>
      <c r="AH621" s="68" t="s">
        <v>54</v>
      </c>
      <c r="AI621" s="68" t="s">
        <v>56</v>
      </c>
      <c r="AJ621" s="68" t="s">
        <v>54</v>
      </c>
      <c r="AK621" s="68" t="str" cm="1">
        <f t="array" ref="AK6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1" s="69" t="s">
        <v>58</v>
      </c>
      <c r="AM621" s="69"/>
    </row>
    <row r="622" spans="1:39" x14ac:dyDescent="0.3">
      <c r="A622" s="68">
        <v>834</v>
      </c>
      <c r="B622" s="68" t="s">
        <v>3167</v>
      </c>
      <c r="C622" s="69">
        <v>32127</v>
      </c>
      <c r="D622" s="68" t="s">
        <v>40</v>
      </c>
      <c r="E622" s="71" t="str">
        <f t="shared" si="0"/>
        <v>16012024834</v>
      </c>
      <c r="F622" s="68">
        <v>14545755</v>
      </c>
      <c r="G622" s="68"/>
      <c r="H622" s="68"/>
      <c r="I622" s="68" t="s">
        <v>5277</v>
      </c>
      <c r="J622" s="68" t="s">
        <v>5275</v>
      </c>
      <c r="K622" s="105" t="s">
        <v>5276</v>
      </c>
      <c r="L622" s="68" t="s">
        <v>3695</v>
      </c>
      <c r="M622" s="68" t="s">
        <v>3167</v>
      </c>
      <c r="N622" s="71">
        <v>5531987073102</v>
      </c>
      <c r="O622" s="71" t="s">
        <v>106</v>
      </c>
      <c r="P622" s="71"/>
      <c r="Q622" s="68" t="s">
        <v>66</v>
      </c>
      <c r="R622" s="68" t="str" cm="1">
        <f t="array" ref="R622">_xlfn.IFS(BaseClientes[[#This Row],[tipoDeCliente]]="ADVISOR","ADVISOR",BaseClientes[[#This Row],[tipoDeCliente]]="FAMILIA","RETENCAO",BaseClientes[[#This Row],[tipoDeCliente]]="RETENCAO","RETENCAO",BaseClientes[[#This Row],[tipoDeCliente]]="NORMAL","CONSULTORIA",BaseClientes[[#This Row],[tipoDeCliente]]="HIBRIDO","CONSULTORIA")</f>
        <v>CONSULTORIA</v>
      </c>
      <c r="S622" s="68" t="s">
        <v>895</v>
      </c>
      <c r="T622" s="68" t="s">
        <v>896</v>
      </c>
      <c r="U622" s="68" t="s">
        <v>5278</v>
      </c>
      <c r="V622" s="71">
        <v>5581999712146</v>
      </c>
      <c r="W622" s="69">
        <v>45307</v>
      </c>
      <c r="X622" s="69">
        <v>45307</v>
      </c>
      <c r="Y622" s="68" t="s">
        <v>3695</v>
      </c>
      <c r="Z622" s="68" t="s">
        <v>3695</v>
      </c>
      <c r="AA622" s="68" t="s">
        <v>3167</v>
      </c>
      <c r="AB622" s="68" t="s">
        <v>3912</v>
      </c>
      <c r="AC622" s="68"/>
      <c r="AD622" s="68" t="s">
        <v>56</v>
      </c>
      <c r="AE622" s="68" t="s">
        <v>176</v>
      </c>
      <c r="AF622" s="72">
        <v>1</v>
      </c>
      <c r="AG622" s="68">
        <v>8</v>
      </c>
      <c r="AH622" s="68" t="s">
        <v>54</v>
      </c>
      <c r="AI622" s="68" t="s">
        <v>56</v>
      </c>
      <c r="AJ622" s="68" t="s">
        <v>54</v>
      </c>
      <c r="AK622" s="68" t="str" cm="1">
        <f t="array" ref="AK6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2" s="69" t="s">
        <v>58</v>
      </c>
      <c r="AM622" s="69"/>
    </row>
    <row r="623" spans="1:39" hidden="1" x14ac:dyDescent="0.3">
      <c r="A623" s="68">
        <v>835</v>
      </c>
      <c r="B623" s="68" t="s">
        <v>3055</v>
      </c>
      <c r="C623" s="69">
        <v>33083</v>
      </c>
      <c r="D623" s="68" t="s">
        <v>40</v>
      </c>
      <c r="E623" s="71" t="str">
        <f t="shared" si="0"/>
        <v>17012024835</v>
      </c>
      <c r="F623" s="68">
        <v>14699187</v>
      </c>
      <c r="G623" s="68"/>
      <c r="H623" s="68"/>
      <c r="I623" s="68" t="s">
        <v>8163</v>
      </c>
      <c r="J623" s="68" t="s">
        <v>5279</v>
      </c>
      <c r="K623" s="70" t="s">
        <v>5280</v>
      </c>
      <c r="L623" s="68" t="s">
        <v>5281</v>
      </c>
      <c r="M623" s="68" t="s">
        <v>3055</v>
      </c>
      <c r="N623" s="71">
        <v>5581986947935</v>
      </c>
      <c r="O623" s="71" t="s">
        <v>65</v>
      </c>
      <c r="P623" s="71"/>
      <c r="Q623" s="68" t="s">
        <v>1749</v>
      </c>
      <c r="R623" s="68" t="str" cm="1">
        <f t="array" ref="R623">_xlfn.IFS(BaseClientes[[#This Row],[tipoDeCliente]]="ADVISOR","ADVISOR",BaseClientes[[#This Row],[tipoDeCliente]]="FAMILIA","RETENCAO",BaseClientes[[#This Row],[tipoDeCliente]]="RETENCAO","RETENCAO",BaseClientes[[#This Row],[tipoDeCliente]]="NORMAL","CONSULTORIA",BaseClientes[[#This Row],[tipoDeCliente]]="HIBRIDO","CONSULTORIA")</f>
        <v>CONSULTORIA</v>
      </c>
      <c r="S623" s="68" t="s">
        <v>49</v>
      </c>
      <c r="T623" s="68" t="s">
        <v>50</v>
      </c>
      <c r="U623" s="68" t="s">
        <v>5282</v>
      </c>
      <c r="V623" s="71">
        <v>5581986947935</v>
      </c>
      <c r="W623" s="69">
        <v>45308</v>
      </c>
      <c r="X623" s="69">
        <v>45308</v>
      </c>
      <c r="Y623" s="68" t="s">
        <v>5281</v>
      </c>
      <c r="Z623" s="68" t="s">
        <v>5281</v>
      </c>
      <c r="AA623" s="68" t="s">
        <v>3055</v>
      </c>
      <c r="AB623" s="68" t="s">
        <v>3950</v>
      </c>
      <c r="AC623" s="68"/>
      <c r="AD623" s="68" t="s">
        <v>54</v>
      </c>
      <c r="AE623" s="68" t="s">
        <v>176</v>
      </c>
      <c r="AF623" s="72">
        <v>1</v>
      </c>
      <c r="AG623" s="68">
        <v>8</v>
      </c>
      <c r="AH623" s="68" t="s">
        <v>54</v>
      </c>
      <c r="AI623" s="68" t="s">
        <v>56</v>
      </c>
      <c r="AJ623" s="68" t="s">
        <v>54</v>
      </c>
      <c r="AK623" s="68" t="str" cm="1">
        <f t="array" ref="AK6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3" s="69" t="s">
        <v>69</v>
      </c>
      <c r="AM623" s="69">
        <v>45427</v>
      </c>
    </row>
    <row r="624" spans="1:39" hidden="1" x14ac:dyDescent="0.3">
      <c r="A624" s="68">
        <v>837</v>
      </c>
      <c r="B624" s="68" t="s">
        <v>3540</v>
      </c>
      <c r="C624" s="69">
        <v>33184</v>
      </c>
      <c r="D624" s="68" t="s">
        <v>72</v>
      </c>
      <c r="E624" s="71" t="str">
        <f t="shared" si="0"/>
        <v>17012024837</v>
      </c>
      <c r="F624" s="68">
        <v>14836408</v>
      </c>
      <c r="G624" s="68"/>
      <c r="H624" s="68"/>
      <c r="I624" s="68" t="s">
        <v>8164</v>
      </c>
      <c r="J624" s="68" t="s">
        <v>5283</v>
      </c>
      <c r="K624" s="70" t="s">
        <v>5284</v>
      </c>
      <c r="L624" s="68" t="s">
        <v>5285</v>
      </c>
      <c r="M624" s="68" t="s">
        <v>3055</v>
      </c>
      <c r="N624" s="71">
        <v>5581986947935</v>
      </c>
      <c r="O624" s="71" t="s">
        <v>65</v>
      </c>
      <c r="P624" s="71"/>
      <c r="Q624" s="68" t="s">
        <v>1749</v>
      </c>
      <c r="R624" s="68" t="str" cm="1">
        <f t="array" ref="R624">_xlfn.IFS(BaseClientes[[#This Row],[tipoDeCliente]]="ADVISOR","ADVISOR",BaseClientes[[#This Row],[tipoDeCliente]]="FAMILIA","RETENCAO",BaseClientes[[#This Row],[tipoDeCliente]]="RETENCAO","RETENCAO",BaseClientes[[#This Row],[tipoDeCliente]]="NORMAL","CONSULTORIA",BaseClientes[[#This Row],[tipoDeCliente]]="HIBRIDO","CONSULTORIA")</f>
        <v>RETENCAO</v>
      </c>
      <c r="S624" s="68" t="s">
        <v>49</v>
      </c>
      <c r="T624" s="68" t="s">
        <v>50</v>
      </c>
      <c r="U624" s="68" t="s">
        <v>5282</v>
      </c>
      <c r="V624" s="71">
        <v>558184225887</v>
      </c>
      <c r="W624" s="69">
        <v>45308</v>
      </c>
      <c r="X624" s="69">
        <v>45308</v>
      </c>
      <c r="Y624" s="68" t="s">
        <v>5281</v>
      </c>
      <c r="Z624" s="68" t="s">
        <v>5281</v>
      </c>
      <c r="AA624" s="68" t="s">
        <v>3055</v>
      </c>
      <c r="AB624" s="68" t="s">
        <v>5286</v>
      </c>
      <c r="AC624" s="68"/>
      <c r="AD624" s="68" t="s">
        <v>54</v>
      </c>
      <c r="AE624" s="68" t="s">
        <v>176</v>
      </c>
      <c r="AF624" s="72">
        <v>1</v>
      </c>
      <c r="AG624" s="68">
        <v>8</v>
      </c>
      <c r="AH624" s="68" t="s">
        <v>54</v>
      </c>
      <c r="AI624" s="68" t="s">
        <v>56</v>
      </c>
      <c r="AJ624" s="68" t="s">
        <v>54</v>
      </c>
      <c r="AK624" s="68" t="str" cm="1">
        <f t="array" ref="AK6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4" s="69" t="s">
        <v>69</v>
      </c>
      <c r="AM624" s="69">
        <v>45427</v>
      </c>
    </row>
    <row r="625" spans="1:39" x14ac:dyDescent="0.3">
      <c r="A625" s="68">
        <v>838</v>
      </c>
      <c r="B625" s="68" t="s">
        <v>3541</v>
      </c>
      <c r="C625" s="69">
        <v>34128</v>
      </c>
      <c r="D625" s="68" t="s">
        <v>40</v>
      </c>
      <c r="E625" s="71" t="str">
        <f t="shared" si="0"/>
        <v>18012024838</v>
      </c>
      <c r="F625" s="68">
        <v>14825971</v>
      </c>
      <c r="G625" s="68"/>
      <c r="H625" s="68"/>
      <c r="I625" s="68" t="s">
        <v>8165</v>
      </c>
      <c r="J625" s="68" t="s">
        <v>5294</v>
      </c>
      <c r="K625" s="70" t="s">
        <v>5295</v>
      </c>
      <c r="L625" s="68" t="s">
        <v>8166</v>
      </c>
      <c r="M625" s="68" t="s">
        <v>3169</v>
      </c>
      <c r="N625" s="71">
        <v>5583982102012</v>
      </c>
      <c r="O625" s="71" t="s">
        <v>65</v>
      </c>
      <c r="P625" s="71"/>
      <c r="Q625" s="68" t="s">
        <v>66</v>
      </c>
      <c r="R625" s="68" t="str" cm="1">
        <f t="array" ref="R625">_xlfn.IFS(BaseClientes[[#This Row],[tipoDeCliente]]="ADVISOR","ADVISOR",BaseClientes[[#This Row],[tipoDeCliente]]="FAMILIA","RETENCAO",BaseClientes[[#This Row],[tipoDeCliente]]="RETENCAO","RETENCAO",BaseClientes[[#This Row],[tipoDeCliente]]="NORMAL","CONSULTORIA",BaseClientes[[#This Row],[tipoDeCliente]]="HIBRIDO","CONSULTORIA")</f>
        <v>CONSULTORIA</v>
      </c>
      <c r="S625" s="68" t="s">
        <v>49</v>
      </c>
      <c r="T625" s="68" t="s">
        <v>50</v>
      </c>
      <c r="U625" s="68" t="s">
        <v>5297</v>
      </c>
      <c r="V625" s="71">
        <v>5581997203639</v>
      </c>
      <c r="W625" s="69">
        <v>45309</v>
      </c>
      <c r="X625" s="69">
        <v>45309</v>
      </c>
      <c r="Y625" s="68" t="s">
        <v>3696</v>
      </c>
      <c r="Z625" s="68" t="s">
        <v>3696</v>
      </c>
      <c r="AA625" s="68" t="s">
        <v>3169</v>
      </c>
      <c r="AB625" s="68" t="s">
        <v>3893</v>
      </c>
      <c r="AC625" s="68"/>
      <c r="AD625" s="68" t="s">
        <v>54</v>
      </c>
      <c r="AE625" s="68" t="s">
        <v>176</v>
      </c>
      <c r="AF625" s="72">
        <v>1</v>
      </c>
      <c r="AG625" s="68">
        <v>8</v>
      </c>
      <c r="AH625" s="68" t="s">
        <v>54</v>
      </c>
      <c r="AI625" s="68" t="s">
        <v>56</v>
      </c>
      <c r="AJ625" s="68" t="s">
        <v>54</v>
      </c>
      <c r="AK625" s="68" t="str" cm="1">
        <f t="array" ref="AK6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5" s="69" t="s">
        <v>58</v>
      </c>
      <c r="AM625" s="69"/>
    </row>
    <row r="626" spans="1:39" x14ac:dyDescent="0.3">
      <c r="A626" s="68">
        <v>839</v>
      </c>
      <c r="B626" s="68" t="s">
        <v>3169</v>
      </c>
      <c r="C626" s="69">
        <v>33227</v>
      </c>
      <c r="D626" s="68" t="s">
        <v>72</v>
      </c>
      <c r="E626" s="71" t="str">
        <f t="shared" si="0"/>
        <v>18012024839</v>
      </c>
      <c r="F626" s="68">
        <v>11889895</v>
      </c>
      <c r="G626" s="68"/>
      <c r="H626" s="68"/>
      <c r="I626" s="68" t="s">
        <v>8167</v>
      </c>
      <c r="J626" s="68" t="s">
        <v>5288</v>
      </c>
      <c r="K626" s="70" t="s">
        <v>5289</v>
      </c>
      <c r="L626" s="68" t="s">
        <v>3696</v>
      </c>
      <c r="M626" s="68" t="s">
        <v>3169</v>
      </c>
      <c r="N626" s="71">
        <v>5583982102012</v>
      </c>
      <c r="O626" s="71" t="s">
        <v>65</v>
      </c>
      <c r="P626" s="71"/>
      <c r="Q626" s="68" t="s">
        <v>66</v>
      </c>
      <c r="R626" s="68" t="str" cm="1">
        <f t="array" ref="R626">_xlfn.IFS(BaseClientes[[#This Row],[tipoDeCliente]]="ADVISOR","ADVISOR",BaseClientes[[#This Row],[tipoDeCliente]]="FAMILIA","RETENCAO",BaseClientes[[#This Row],[tipoDeCliente]]="RETENCAO","RETENCAO",BaseClientes[[#This Row],[tipoDeCliente]]="NORMAL","CONSULTORIA",BaseClientes[[#This Row],[tipoDeCliente]]="HIBRIDO","CONSULTORIA")</f>
        <v>CONSULTORIA</v>
      </c>
      <c r="S626" s="68" t="s">
        <v>5291</v>
      </c>
      <c r="T626" s="68" t="s">
        <v>196</v>
      </c>
      <c r="U626" s="68" t="s">
        <v>5292</v>
      </c>
      <c r="V626" s="71">
        <v>5583982102012</v>
      </c>
      <c r="W626" s="69">
        <v>45309</v>
      </c>
      <c r="X626" s="69">
        <v>45309</v>
      </c>
      <c r="Y626" s="68" t="s">
        <v>3696</v>
      </c>
      <c r="Z626" s="68" t="s">
        <v>3696</v>
      </c>
      <c r="AA626" s="68" t="s">
        <v>3169</v>
      </c>
      <c r="AB626" s="68" t="s">
        <v>3893</v>
      </c>
      <c r="AC626" s="68"/>
      <c r="AD626" s="68" t="s">
        <v>54</v>
      </c>
      <c r="AE626" s="68" t="s">
        <v>176</v>
      </c>
      <c r="AF626" s="72">
        <v>1</v>
      </c>
      <c r="AG626" s="68">
        <v>8</v>
      </c>
      <c r="AH626" s="68" t="s">
        <v>54</v>
      </c>
      <c r="AI626" s="68" t="s">
        <v>56</v>
      </c>
      <c r="AJ626" s="68" t="s">
        <v>54</v>
      </c>
      <c r="AK626" s="68" t="str" cm="1">
        <f t="array" ref="AK6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6" s="69" t="s">
        <v>58</v>
      </c>
      <c r="AM626" s="69"/>
    </row>
    <row r="627" spans="1:39" x14ac:dyDescent="0.3">
      <c r="A627" s="68">
        <v>846</v>
      </c>
      <c r="B627" s="68" t="s">
        <v>3544</v>
      </c>
      <c r="C627" s="69">
        <v>31885</v>
      </c>
      <c r="D627" s="68" t="s">
        <v>72</v>
      </c>
      <c r="E627" s="71" t="str">
        <f t="shared" si="0"/>
        <v>22012024846</v>
      </c>
      <c r="F627" s="68">
        <v>5653062</v>
      </c>
      <c r="G627" s="68"/>
      <c r="H627" s="68"/>
      <c r="I627" s="148" t="s">
        <v>5299</v>
      </c>
      <c r="J627" s="68" t="s">
        <v>5300</v>
      </c>
      <c r="K627" s="70" t="s">
        <v>5301</v>
      </c>
      <c r="L627" s="68" t="s">
        <v>5302</v>
      </c>
      <c r="M627" s="68" t="s">
        <v>3170</v>
      </c>
      <c r="N627" s="71">
        <v>5531987650479</v>
      </c>
      <c r="O627" s="71" t="s">
        <v>65</v>
      </c>
      <c r="P627" s="71"/>
      <c r="Q627" s="68" t="s">
        <v>1749</v>
      </c>
      <c r="R627" s="68" t="str" cm="1">
        <f t="array" ref="R627">_xlfn.IFS(BaseClientes[[#This Row],[tipoDeCliente]]="ADVISOR","ADVISOR",BaseClientes[[#This Row],[tipoDeCliente]]="FAMILIA","RETENCAO",BaseClientes[[#This Row],[tipoDeCliente]]="RETENCAO","RETENCAO",BaseClientes[[#This Row],[tipoDeCliente]]="NORMAL","CONSULTORIA",BaseClientes[[#This Row],[tipoDeCliente]]="HIBRIDO","CONSULTORIA")</f>
        <v>CONSULTORIA</v>
      </c>
      <c r="S627" s="68" t="s">
        <v>2202</v>
      </c>
      <c r="T627" s="68" t="s">
        <v>896</v>
      </c>
      <c r="U627" s="68" t="s">
        <v>2203</v>
      </c>
      <c r="V627" s="71">
        <v>5531987650479</v>
      </c>
      <c r="W627" s="69">
        <v>45313</v>
      </c>
      <c r="X627" s="69">
        <v>45313</v>
      </c>
      <c r="Y627" s="68" t="s">
        <v>3697</v>
      </c>
      <c r="Z627" s="68" t="s">
        <v>3697</v>
      </c>
      <c r="AA627" s="68" t="s">
        <v>3170</v>
      </c>
      <c r="AB627" s="68" t="s">
        <v>3893</v>
      </c>
      <c r="AC627" s="68"/>
      <c r="AD627" s="68"/>
      <c r="AE627" s="68" t="s">
        <v>176</v>
      </c>
      <c r="AF627" s="72">
        <v>1</v>
      </c>
      <c r="AG627" s="68">
        <v>2</v>
      </c>
      <c r="AH627" s="68" t="s">
        <v>54</v>
      </c>
      <c r="AI627" s="68" t="s">
        <v>56</v>
      </c>
      <c r="AJ627" s="68" t="s">
        <v>54</v>
      </c>
      <c r="AK627" s="68" t="str" cm="1">
        <f t="array" ref="AK6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7" s="69" t="s">
        <v>58</v>
      </c>
      <c r="AM627" s="69"/>
    </row>
    <row r="628" spans="1:39" x14ac:dyDescent="0.3">
      <c r="A628" s="68">
        <v>843</v>
      </c>
      <c r="B628" s="68" t="s">
        <v>3542</v>
      </c>
      <c r="C628" s="69">
        <v>45251</v>
      </c>
      <c r="D628" s="68" t="s">
        <v>84</v>
      </c>
      <c r="E628" s="71" t="str">
        <f t="shared" si="0"/>
        <v>25012024843</v>
      </c>
      <c r="F628" s="68">
        <v>14782810</v>
      </c>
      <c r="G628" s="68"/>
      <c r="H628" s="68"/>
      <c r="I628" s="68"/>
      <c r="J628" s="68" t="s">
        <v>5308</v>
      </c>
      <c r="K628" s="70" t="s">
        <v>5309</v>
      </c>
      <c r="L628" s="68" t="s">
        <v>3743</v>
      </c>
      <c r="M628" s="68" t="s">
        <v>3542</v>
      </c>
      <c r="N628" s="71"/>
      <c r="O628" s="71"/>
      <c r="P628" s="71"/>
      <c r="Q628" s="68" t="s">
        <v>1073</v>
      </c>
      <c r="R628" s="68" t="str" cm="1">
        <f t="array" ref="R628">_xlfn.IFS(BaseClientes[[#This Row],[tipoDeCliente]]="ADVISOR","ADVISOR",BaseClientes[[#This Row],[tipoDeCliente]]="FAMILIA","RETENCAO",BaseClientes[[#This Row],[tipoDeCliente]]="RETENCAO","RETENCAO",BaseClientes[[#This Row],[tipoDeCliente]]="NORMAL","CONSULTORIA",BaseClientes[[#This Row],[tipoDeCliente]]="HIBRIDO","CONSULTORIA")</f>
        <v>CONSULTORIA</v>
      </c>
      <c r="S628" s="68" t="s">
        <v>49</v>
      </c>
      <c r="T628" s="68" t="s">
        <v>50</v>
      </c>
      <c r="U628" s="68" t="s">
        <v>5311</v>
      </c>
      <c r="V628" s="71">
        <v>5581999860606</v>
      </c>
      <c r="W628" s="69">
        <v>45316</v>
      </c>
      <c r="X628" s="69">
        <v>45316</v>
      </c>
      <c r="Y628" s="68" t="s">
        <v>3743</v>
      </c>
      <c r="Z628" s="68"/>
      <c r="AA628" s="68"/>
      <c r="AB628" s="68"/>
      <c r="AC628" s="68"/>
      <c r="AD628" s="68"/>
      <c r="AE628" s="68" t="s">
        <v>68</v>
      </c>
      <c r="AF628" s="72">
        <v>0</v>
      </c>
      <c r="AG628" s="68"/>
      <c r="AH628" s="68" t="s">
        <v>56</v>
      </c>
      <c r="AI628" s="68" t="s">
        <v>56</v>
      </c>
      <c r="AJ628" s="68" t="s">
        <v>56</v>
      </c>
      <c r="AK628" s="68" t="str" cm="1">
        <f t="array" ref="AK6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8" s="69" t="s">
        <v>58</v>
      </c>
      <c r="AM628" s="69"/>
    </row>
    <row r="629" spans="1:39" x14ac:dyDescent="0.3">
      <c r="A629" s="68">
        <v>844</v>
      </c>
      <c r="B629" s="68" t="s">
        <v>3543</v>
      </c>
      <c r="C629" s="69" t="s">
        <v>8042</v>
      </c>
      <c r="D629" s="68" t="s">
        <v>40</v>
      </c>
      <c r="E629" s="71" t="str">
        <f t="shared" si="0"/>
        <v>25012024844</v>
      </c>
      <c r="F629" s="68">
        <v>432276</v>
      </c>
      <c r="G629" s="68"/>
      <c r="H629" s="68"/>
      <c r="I629" s="148" t="s">
        <v>5315</v>
      </c>
      <c r="J629" s="68" t="s">
        <v>5313</v>
      </c>
      <c r="K629" s="70" t="s">
        <v>5314</v>
      </c>
      <c r="L629" s="68" t="s">
        <v>3745</v>
      </c>
      <c r="M629" s="68" t="s">
        <v>3543</v>
      </c>
      <c r="N629" s="71">
        <v>5562982792100</v>
      </c>
      <c r="O629" s="71" t="s">
        <v>65</v>
      </c>
      <c r="P629" s="71"/>
      <c r="Q629" s="68" t="s">
        <v>1073</v>
      </c>
      <c r="R629" s="68" t="str" cm="1">
        <f t="array" ref="R629">_xlfn.IFS(BaseClientes[[#This Row],[tipoDeCliente]]="ADVISOR","ADVISOR",BaseClientes[[#This Row],[tipoDeCliente]]="FAMILIA","RETENCAO",BaseClientes[[#This Row],[tipoDeCliente]]="RETENCAO","RETENCAO",BaseClientes[[#This Row],[tipoDeCliente]]="NORMAL","CONSULTORIA",BaseClientes[[#This Row],[tipoDeCliente]]="HIBRIDO","CONSULTORIA")</f>
        <v>CONSULTORIA</v>
      </c>
      <c r="S629" s="68" t="s">
        <v>2459</v>
      </c>
      <c r="T629" s="68" t="s">
        <v>605</v>
      </c>
      <c r="U629" s="68" t="s">
        <v>5316</v>
      </c>
      <c r="V629" s="71">
        <v>5562982792100</v>
      </c>
      <c r="W629" s="69">
        <v>45316</v>
      </c>
      <c r="X629" s="69">
        <v>45316</v>
      </c>
      <c r="Y629" s="68" t="s">
        <v>3745</v>
      </c>
      <c r="Z629" s="68"/>
      <c r="AA629" s="68"/>
      <c r="AB629" s="68"/>
      <c r="AC629" s="68"/>
      <c r="AD629" s="68"/>
      <c r="AE629" s="68" t="s">
        <v>68</v>
      </c>
      <c r="AF629" s="72">
        <v>0</v>
      </c>
      <c r="AG629" s="68"/>
      <c r="AH629" s="68" t="s">
        <v>56</v>
      </c>
      <c r="AI629" s="68" t="s">
        <v>56</v>
      </c>
      <c r="AJ629" s="68" t="s">
        <v>56</v>
      </c>
      <c r="AK629" s="68" t="str" cm="1">
        <f t="array" ref="AK6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29" s="69" t="s">
        <v>58</v>
      </c>
      <c r="AM629" s="69"/>
    </row>
    <row r="630" spans="1:39" x14ac:dyDescent="0.3">
      <c r="A630" s="68">
        <v>855</v>
      </c>
      <c r="B630" s="68" t="s">
        <v>3171</v>
      </c>
      <c r="C630" s="69">
        <v>21466</v>
      </c>
      <c r="D630" s="68" t="s">
        <v>72</v>
      </c>
      <c r="E630" s="71" t="str">
        <f t="shared" si="0"/>
        <v>29012024855</v>
      </c>
      <c r="F630" s="68">
        <v>14575353</v>
      </c>
      <c r="G630" s="68"/>
      <c r="H630" s="68"/>
      <c r="I630" s="68" t="s">
        <v>5320</v>
      </c>
      <c r="J630" s="68" t="s">
        <v>5318</v>
      </c>
      <c r="K630" s="70" t="s">
        <v>5319</v>
      </c>
      <c r="L630" s="68" t="s">
        <v>3701</v>
      </c>
      <c r="M630" s="68" t="s">
        <v>3171</v>
      </c>
      <c r="N630" s="71">
        <v>558191279042</v>
      </c>
      <c r="O630" s="71"/>
      <c r="P630" s="71"/>
      <c r="Q630" s="68" t="s">
        <v>66</v>
      </c>
      <c r="R630" s="68" t="str" cm="1">
        <f t="array" ref="R630">_xlfn.IFS(BaseClientes[[#This Row],[tipoDeCliente]]="ADVISOR","ADVISOR",BaseClientes[[#This Row],[tipoDeCliente]]="FAMILIA","RETENCAO",BaseClientes[[#This Row],[tipoDeCliente]]="RETENCAO","RETENCAO",BaseClientes[[#This Row],[tipoDeCliente]]="NORMAL","CONSULTORIA",BaseClientes[[#This Row],[tipoDeCliente]]="HIBRIDO","CONSULTORIA")</f>
        <v>CONSULTORIA</v>
      </c>
      <c r="S630" s="68" t="s">
        <v>49</v>
      </c>
      <c r="T630" s="68" t="s">
        <v>50</v>
      </c>
      <c r="U630" s="68" t="s">
        <v>5321</v>
      </c>
      <c r="V630" s="71">
        <v>558191279042</v>
      </c>
      <c r="W630" s="69">
        <v>45320</v>
      </c>
      <c r="X630" s="69">
        <v>45320</v>
      </c>
      <c r="Y630" s="68" t="s">
        <v>3701</v>
      </c>
      <c r="Z630" s="68" t="s">
        <v>3701</v>
      </c>
      <c r="AA630" s="68" t="s">
        <v>3171</v>
      </c>
      <c r="AB630" s="68" t="s">
        <v>3894</v>
      </c>
      <c r="AC630" s="68"/>
      <c r="AD630" s="68" t="s">
        <v>54</v>
      </c>
      <c r="AE630" s="68" t="s">
        <v>176</v>
      </c>
      <c r="AF630" s="72">
        <v>1</v>
      </c>
      <c r="AG630" s="68">
        <v>8</v>
      </c>
      <c r="AH630" s="68" t="s">
        <v>54</v>
      </c>
      <c r="AI630" s="68" t="s">
        <v>56</v>
      </c>
      <c r="AJ630" s="68" t="s">
        <v>54</v>
      </c>
      <c r="AK630" s="68" t="str" cm="1">
        <f t="array" ref="AK6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0" s="69" t="s">
        <v>58</v>
      </c>
      <c r="AM630" s="69"/>
    </row>
    <row r="631" spans="1:39" x14ac:dyDescent="0.3">
      <c r="A631" s="68">
        <v>856</v>
      </c>
      <c r="B631" s="68" t="s">
        <v>3546</v>
      </c>
      <c r="C631" s="69">
        <v>31225</v>
      </c>
      <c r="D631" s="68" t="s">
        <v>72</v>
      </c>
      <c r="E631" s="71" t="str">
        <f t="shared" si="0"/>
        <v>29012024856</v>
      </c>
      <c r="F631" s="68">
        <v>14549097</v>
      </c>
      <c r="G631" s="68"/>
      <c r="H631" s="68"/>
      <c r="I631" s="68" t="s">
        <v>5322</v>
      </c>
      <c r="J631" s="68" t="s">
        <v>5323</v>
      </c>
      <c r="K631" s="70" t="s">
        <v>5324</v>
      </c>
      <c r="L631" s="68" t="s">
        <v>5325</v>
      </c>
      <c r="M631" s="68" t="s">
        <v>3546</v>
      </c>
      <c r="N631" s="71">
        <v>558192480768</v>
      </c>
      <c r="O631" s="71"/>
      <c r="P631" s="71"/>
      <c r="Q631" s="68" t="s">
        <v>66</v>
      </c>
      <c r="R631" s="68" t="str" cm="1">
        <f t="array" ref="R631">_xlfn.IFS(BaseClientes[[#This Row],[tipoDeCliente]]="ADVISOR","ADVISOR",BaseClientes[[#This Row],[tipoDeCliente]]="FAMILIA","RETENCAO",BaseClientes[[#This Row],[tipoDeCliente]]="RETENCAO","RETENCAO",BaseClientes[[#This Row],[tipoDeCliente]]="NORMAL","CONSULTORIA",BaseClientes[[#This Row],[tipoDeCliente]]="HIBRIDO","CONSULTORIA")</f>
        <v>CONSULTORIA</v>
      </c>
      <c r="S631" s="68" t="s">
        <v>49</v>
      </c>
      <c r="T631" s="68" t="s">
        <v>50</v>
      </c>
      <c r="U631" s="68" t="s">
        <v>5326</v>
      </c>
      <c r="V631" s="71">
        <v>558192480768</v>
      </c>
      <c r="W631" s="69">
        <v>45320</v>
      </c>
      <c r="X631" s="69">
        <v>45320</v>
      </c>
      <c r="Y631" s="68" t="s">
        <v>3701</v>
      </c>
      <c r="Z631" s="68" t="s">
        <v>5325</v>
      </c>
      <c r="AA631" s="68" t="s">
        <v>3546</v>
      </c>
      <c r="AB631" s="68" t="s">
        <v>4094</v>
      </c>
      <c r="AC631" s="68"/>
      <c r="AD631" s="68" t="s">
        <v>54</v>
      </c>
      <c r="AE631" s="68" t="s">
        <v>176</v>
      </c>
      <c r="AF631" s="72">
        <v>1</v>
      </c>
      <c r="AG631" s="68">
        <v>8</v>
      </c>
      <c r="AH631" s="68" t="s">
        <v>54</v>
      </c>
      <c r="AI631" s="68" t="s">
        <v>56</v>
      </c>
      <c r="AJ631" s="68" t="s">
        <v>54</v>
      </c>
      <c r="AK631" s="68" t="str" cm="1">
        <f t="array" ref="AK6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1" s="69" t="s">
        <v>58</v>
      </c>
      <c r="AM631" s="69"/>
    </row>
    <row r="632" spans="1:39" x14ac:dyDescent="0.3">
      <c r="A632" s="68">
        <v>847</v>
      </c>
      <c r="B632" s="68" t="s">
        <v>3173</v>
      </c>
      <c r="C632" s="69">
        <v>18465</v>
      </c>
      <c r="D632" s="68" t="s">
        <v>40</v>
      </c>
      <c r="E632" s="71" t="str">
        <f t="shared" si="0"/>
        <v>30012024847</v>
      </c>
      <c r="F632" s="68"/>
      <c r="G632" s="68">
        <v>5256343</v>
      </c>
      <c r="H632" s="68"/>
      <c r="I632" s="68" t="s">
        <v>8168</v>
      </c>
      <c r="J632" s="68" t="s">
        <v>5328</v>
      </c>
      <c r="K632" s="70" t="s">
        <v>5329</v>
      </c>
      <c r="L632" s="68" t="s">
        <v>8169</v>
      </c>
      <c r="M632" s="68" t="s">
        <v>3173</v>
      </c>
      <c r="N632" s="71">
        <v>5581999945890</v>
      </c>
      <c r="O632" s="71"/>
      <c r="P632" s="71"/>
      <c r="Q632" s="68" t="s">
        <v>1749</v>
      </c>
      <c r="R632" s="68" t="str" cm="1">
        <f t="array" ref="R632">_xlfn.IFS(BaseClientes[[#This Row],[tipoDeCliente]]="ADVISOR","ADVISOR",BaseClientes[[#This Row],[tipoDeCliente]]="FAMILIA","RETENCAO",BaseClientes[[#This Row],[tipoDeCliente]]="RETENCAO","RETENCAO",BaseClientes[[#This Row],[tipoDeCliente]]="NORMAL","CONSULTORIA",BaseClientes[[#This Row],[tipoDeCliente]]="HIBRIDO","CONSULTORIA")</f>
        <v>CONSULTORIA</v>
      </c>
      <c r="S632" s="68" t="s">
        <v>49</v>
      </c>
      <c r="T632" s="68" t="s">
        <v>50</v>
      </c>
      <c r="U632" s="68" t="s">
        <v>1268</v>
      </c>
      <c r="V632" s="71">
        <v>5581999945890</v>
      </c>
      <c r="W632" s="69">
        <v>45321</v>
      </c>
      <c r="X632" s="69">
        <v>45321</v>
      </c>
      <c r="Y632" s="68" t="s">
        <v>1267</v>
      </c>
      <c r="Z632" s="68" t="s">
        <v>8169</v>
      </c>
      <c r="AA632" s="68" t="s">
        <v>3173</v>
      </c>
      <c r="AB632" s="68" t="s">
        <v>3950</v>
      </c>
      <c r="AC632" s="68"/>
      <c r="AD632" s="68" t="s">
        <v>54</v>
      </c>
      <c r="AE632" s="68" t="s">
        <v>176</v>
      </c>
      <c r="AF632" s="72">
        <v>1</v>
      </c>
      <c r="AG632" s="68">
        <v>1</v>
      </c>
      <c r="AH632" s="68" t="s">
        <v>54</v>
      </c>
      <c r="AI632" s="68" t="s">
        <v>56</v>
      </c>
      <c r="AJ632" s="68" t="s">
        <v>54</v>
      </c>
      <c r="AK632" s="68" t="str" cm="1">
        <f t="array" ref="AK6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2" s="69" t="s">
        <v>58</v>
      </c>
      <c r="AM632" s="69"/>
    </row>
    <row r="633" spans="1:39" x14ac:dyDescent="0.3">
      <c r="A633" s="68">
        <v>850</v>
      </c>
      <c r="B633" s="68" t="s">
        <v>3174</v>
      </c>
      <c r="C633" s="69">
        <v>30617</v>
      </c>
      <c r="D633" s="68" t="s">
        <v>72</v>
      </c>
      <c r="E633" s="71" t="str">
        <f t="shared" si="0"/>
        <v>01022024850</v>
      </c>
      <c r="F633" s="68">
        <v>14696274</v>
      </c>
      <c r="G633" s="68"/>
      <c r="H633" s="68"/>
      <c r="I633" s="68" t="s">
        <v>5348</v>
      </c>
      <c r="J633" s="68" t="s">
        <v>5346</v>
      </c>
      <c r="K633" s="105" t="s">
        <v>5347</v>
      </c>
      <c r="L633" s="68" t="s">
        <v>3698</v>
      </c>
      <c r="M633" s="68" t="s">
        <v>3174</v>
      </c>
      <c r="N633" s="71">
        <v>5582999434637</v>
      </c>
      <c r="O633" s="71"/>
      <c r="P633" s="71"/>
      <c r="Q633" s="68" t="s">
        <v>1749</v>
      </c>
      <c r="R633" s="68" t="str" cm="1">
        <f t="array" ref="R633">_xlfn.IFS(BaseClientes[[#This Row],[tipoDeCliente]]="ADVISOR","ADVISOR",BaseClientes[[#This Row],[tipoDeCliente]]="FAMILIA","RETENCAO",BaseClientes[[#This Row],[tipoDeCliente]]="RETENCAO","RETENCAO",BaseClientes[[#This Row],[tipoDeCliente]]="NORMAL","CONSULTORIA",BaseClientes[[#This Row],[tipoDeCliente]]="HIBRIDO","CONSULTORIA")</f>
        <v>CONSULTORIA</v>
      </c>
      <c r="S633" s="68" t="s">
        <v>5349</v>
      </c>
      <c r="T633" s="68" t="s">
        <v>212</v>
      </c>
      <c r="U633" s="68" t="s">
        <v>5350</v>
      </c>
      <c r="V633" s="71">
        <v>5582999434637</v>
      </c>
      <c r="W633" s="69">
        <v>45323</v>
      </c>
      <c r="X633" s="69">
        <v>45323</v>
      </c>
      <c r="Y633" s="68" t="s">
        <v>3698</v>
      </c>
      <c r="Z633" s="68" t="s">
        <v>3698</v>
      </c>
      <c r="AA633" s="68" t="s">
        <v>3174</v>
      </c>
      <c r="AB633" s="68" t="s">
        <v>3905</v>
      </c>
      <c r="AC633" s="68"/>
      <c r="AD633" s="68" t="s">
        <v>54</v>
      </c>
      <c r="AE633" s="68" t="s">
        <v>176</v>
      </c>
      <c r="AF633" s="72">
        <v>1</v>
      </c>
      <c r="AG633" s="68">
        <v>8</v>
      </c>
      <c r="AH633" s="68" t="s">
        <v>54</v>
      </c>
      <c r="AI633" s="68" t="s">
        <v>56</v>
      </c>
      <c r="AJ633" s="68" t="s">
        <v>54</v>
      </c>
      <c r="AK633" s="68" t="str" cm="1">
        <f t="array" ref="AK6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3" s="69" t="s">
        <v>58</v>
      </c>
      <c r="AM633" s="69"/>
    </row>
    <row r="634" spans="1:39" x14ac:dyDescent="0.3">
      <c r="A634" s="68">
        <v>861</v>
      </c>
      <c r="B634" s="68" t="s">
        <v>3175</v>
      </c>
      <c r="C634" s="69">
        <v>32832</v>
      </c>
      <c r="D634" s="68" t="s">
        <v>40</v>
      </c>
      <c r="E634" s="71" t="str">
        <f t="shared" si="0"/>
        <v>01022024861</v>
      </c>
      <c r="F634" s="68">
        <v>2654297</v>
      </c>
      <c r="G634" s="68"/>
      <c r="H634" s="68"/>
      <c r="I634" s="68" t="s">
        <v>5339</v>
      </c>
      <c r="J634" s="68" t="s">
        <v>5337</v>
      </c>
      <c r="K634" s="70" t="s">
        <v>5338</v>
      </c>
      <c r="L634" s="68" t="s">
        <v>3705</v>
      </c>
      <c r="M634" s="68" t="s">
        <v>3175</v>
      </c>
      <c r="N634" s="71">
        <v>5548991518661</v>
      </c>
      <c r="O634" s="71"/>
      <c r="P634" s="71"/>
      <c r="Q634" s="68" t="s">
        <v>66</v>
      </c>
      <c r="R634" s="68" t="str" cm="1">
        <f t="array" ref="R634">_xlfn.IFS(BaseClientes[[#This Row],[tipoDeCliente]]="ADVISOR","ADVISOR",BaseClientes[[#This Row],[tipoDeCliente]]="FAMILIA","RETENCAO",BaseClientes[[#This Row],[tipoDeCliente]]="RETENCAO","RETENCAO",BaseClientes[[#This Row],[tipoDeCliente]]="NORMAL","CONSULTORIA",BaseClientes[[#This Row],[tipoDeCliente]]="HIBRIDO","CONSULTORIA")</f>
        <v>CONSULTORIA</v>
      </c>
      <c r="S634" s="68" t="s">
        <v>4564</v>
      </c>
      <c r="T634" s="68" t="s">
        <v>2898</v>
      </c>
      <c r="U634" s="68" t="s">
        <v>5340</v>
      </c>
      <c r="V634" s="71">
        <v>5548991518661</v>
      </c>
      <c r="W634" s="69">
        <v>45323</v>
      </c>
      <c r="X634" s="69">
        <v>45323</v>
      </c>
      <c r="Y634" s="68" t="s">
        <v>3705</v>
      </c>
      <c r="Z634" s="68" t="s">
        <v>3705</v>
      </c>
      <c r="AA634" s="68" t="s">
        <v>3175</v>
      </c>
      <c r="AB634" s="68" t="s">
        <v>3950</v>
      </c>
      <c r="AC634" s="68"/>
      <c r="AD634" s="68" t="s">
        <v>54</v>
      </c>
      <c r="AE634" s="68" t="s">
        <v>176</v>
      </c>
      <c r="AF634" s="72">
        <v>1</v>
      </c>
      <c r="AG634" s="68">
        <v>8</v>
      </c>
      <c r="AH634" s="68" t="s">
        <v>54</v>
      </c>
      <c r="AI634" s="68" t="s">
        <v>54</v>
      </c>
      <c r="AJ634" s="68" t="s">
        <v>54</v>
      </c>
      <c r="AK634" s="68" t="str" cm="1">
        <f t="array" ref="AK6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4" s="69" t="s">
        <v>58</v>
      </c>
      <c r="AM634" s="69"/>
    </row>
    <row r="635" spans="1:39" x14ac:dyDescent="0.3">
      <c r="A635" s="68">
        <v>862</v>
      </c>
      <c r="B635" s="68" t="s">
        <v>3547</v>
      </c>
      <c r="C635" s="69">
        <v>32913</v>
      </c>
      <c r="D635" s="68" t="s">
        <v>72</v>
      </c>
      <c r="E635" s="71" t="str">
        <f t="shared" si="0"/>
        <v>01022024862</v>
      </c>
      <c r="F635" s="68">
        <v>2825496</v>
      </c>
      <c r="G635" s="68"/>
      <c r="H635" s="68"/>
      <c r="I635" s="68" t="s">
        <v>5341</v>
      </c>
      <c r="J635" s="68" t="s">
        <v>5342</v>
      </c>
      <c r="K635" s="70" t="s">
        <v>5343</v>
      </c>
      <c r="L635" s="68" t="s">
        <v>3705</v>
      </c>
      <c r="M635" s="68" t="s">
        <v>3175</v>
      </c>
      <c r="N635" s="71">
        <v>5548991840090</v>
      </c>
      <c r="O635" s="71"/>
      <c r="P635" s="71"/>
      <c r="Q635" s="68" t="s">
        <v>66</v>
      </c>
      <c r="R635" s="68" t="str" cm="1">
        <f t="array" ref="R635">_xlfn.IFS(BaseClientes[[#This Row],[tipoDeCliente]]="ADVISOR","ADVISOR",BaseClientes[[#This Row],[tipoDeCliente]]="FAMILIA","RETENCAO",BaseClientes[[#This Row],[tipoDeCliente]]="RETENCAO","RETENCAO",BaseClientes[[#This Row],[tipoDeCliente]]="NORMAL","CONSULTORIA",BaseClientes[[#This Row],[tipoDeCliente]]="HIBRIDO","CONSULTORIA")</f>
        <v>RETENCAO</v>
      </c>
      <c r="S635" s="68" t="s">
        <v>4564</v>
      </c>
      <c r="T635" s="68" t="s">
        <v>2898</v>
      </c>
      <c r="U635" s="68" t="s">
        <v>5340</v>
      </c>
      <c r="V635" s="71">
        <v>5548991840090</v>
      </c>
      <c r="W635" s="69">
        <v>45323</v>
      </c>
      <c r="X635" s="69">
        <v>45323</v>
      </c>
      <c r="Y635" s="68" t="s">
        <v>3705</v>
      </c>
      <c r="Z635" s="68" t="s">
        <v>3705</v>
      </c>
      <c r="AA635" s="68" t="s">
        <v>3175</v>
      </c>
      <c r="AB635" s="68" t="s">
        <v>3950</v>
      </c>
      <c r="AC635" s="68"/>
      <c r="AD635" s="68" t="s">
        <v>54</v>
      </c>
      <c r="AE635" s="68" t="s">
        <v>176</v>
      </c>
      <c r="AF635" s="72">
        <v>1</v>
      </c>
      <c r="AG635" s="68">
        <v>8</v>
      </c>
      <c r="AH635" s="68" t="s">
        <v>54</v>
      </c>
      <c r="AI635" s="68" t="s">
        <v>54</v>
      </c>
      <c r="AJ635" s="68" t="s">
        <v>54</v>
      </c>
      <c r="AK635" s="68" t="str" cm="1">
        <f t="array" ref="AK6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5" s="69" t="s">
        <v>58</v>
      </c>
      <c r="AM635" s="69"/>
    </row>
    <row r="636" spans="1:39" x14ac:dyDescent="0.3">
      <c r="A636" s="68">
        <v>852</v>
      </c>
      <c r="B636" s="68" t="s">
        <v>3545</v>
      </c>
      <c r="C636" s="69">
        <v>31408</v>
      </c>
      <c r="D636" s="68" t="s">
        <v>72</v>
      </c>
      <c r="E636" s="71" t="str">
        <f t="shared" si="0"/>
        <v>05022024852</v>
      </c>
      <c r="F636" s="68">
        <v>4957159</v>
      </c>
      <c r="G636" s="68"/>
      <c r="H636" s="68" t="s">
        <v>5351</v>
      </c>
      <c r="I636" s="68" t="s">
        <v>5355</v>
      </c>
      <c r="J636" s="68" t="s">
        <v>5353</v>
      </c>
      <c r="K636" s="70" t="s">
        <v>5354</v>
      </c>
      <c r="L636" s="68" t="s">
        <v>3699</v>
      </c>
      <c r="M636" s="68" t="s">
        <v>3176</v>
      </c>
      <c r="N636" s="71">
        <v>558199599997</v>
      </c>
      <c r="O636" s="71"/>
      <c r="P636" s="71"/>
      <c r="Q636" s="68" t="s">
        <v>66</v>
      </c>
      <c r="R636" s="68" t="str" cm="1">
        <f t="array" ref="R636">_xlfn.IFS(BaseClientes[[#This Row],[tipoDeCliente]]="ADVISOR","ADVISOR",BaseClientes[[#This Row],[tipoDeCliente]]="FAMILIA","RETENCAO",BaseClientes[[#This Row],[tipoDeCliente]]="RETENCAO","RETENCAO",BaseClientes[[#This Row],[tipoDeCliente]]="NORMAL","CONSULTORIA",BaseClientes[[#This Row],[tipoDeCliente]]="HIBRIDO","CONSULTORIA")</f>
        <v>CONSULTORIA</v>
      </c>
      <c r="S636" s="68" t="s">
        <v>49</v>
      </c>
      <c r="T636" s="68" t="s">
        <v>50</v>
      </c>
      <c r="U636" s="68" t="s">
        <v>5356</v>
      </c>
      <c r="V636" s="71">
        <v>558199599997</v>
      </c>
      <c r="W636" s="69">
        <v>45327</v>
      </c>
      <c r="X636" s="69">
        <v>45327</v>
      </c>
      <c r="Y636" s="68" t="s">
        <v>3699</v>
      </c>
      <c r="Z636" s="68" t="s">
        <v>3699</v>
      </c>
      <c r="AA636" s="68" t="s">
        <v>3545</v>
      </c>
      <c r="AB636" s="68" t="s">
        <v>3893</v>
      </c>
      <c r="AC636" s="68"/>
      <c r="AD636" s="68" t="s">
        <v>54</v>
      </c>
      <c r="AE636" s="68" t="s">
        <v>176</v>
      </c>
      <c r="AF636" s="72">
        <v>1</v>
      </c>
      <c r="AG636" s="68">
        <v>8</v>
      </c>
      <c r="AH636" s="68" t="s">
        <v>54</v>
      </c>
      <c r="AI636" s="68" t="s">
        <v>56</v>
      </c>
      <c r="AJ636" s="68" t="s">
        <v>54</v>
      </c>
      <c r="AK636" s="68" t="str" cm="1">
        <f t="array" ref="AK6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6" s="69" t="s">
        <v>58</v>
      </c>
      <c r="AM636" s="69"/>
    </row>
    <row r="637" spans="1:39" hidden="1" x14ac:dyDescent="0.3">
      <c r="A637" s="68">
        <v>853</v>
      </c>
      <c r="B637" s="68" t="s">
        <v>3057</v>
      </c>
      <c r="C637" s="69">
        <v>34890</v>
      </c>
      <c r="D637" s="68" t="s">
        <v>72</v>
      </c>
      <c r="E637" s="71" t="str">
        <f t="shared" si="0"/>
        <v>05022024853</v>
      </c>
      <c r="F637" s="68">
        <v>3044308</v>
      </c>
      <c r="G637" s="68"/>
      <c r="H637" s="68"/>
      <c r="I637" s="68" t="s">
        <v>5837</v>
      </c>
      <c r="J637" s="68" t="s">
        <v>5357</v>
      </c>
      <c r="K637" s="70" t="s">
        <v>5358</v>
      </c>
      <c r="L637" s="68" t="s">
        <v>3806</v>
      </c>
      <c r="M637" s="68" t="s">
        <v>3057</v>
      </c>
      <c r="N637" s="71">
        <v>5511932907518</v>
      </c>
      <c r="O637" s="71"/>
      <c r="P637" s="71"/>
      <c r="Q637" s="68" t="s">
        <v>66</v>
      </c>
      <c r="R637" s="68" t="str" cm="1">
        <f t="array" ref="R637">_xlfn.IFS(BaseClientes[[#This Row],[tipoDeCliente]]="ADVISOR","ADVISOR",BaseClientes[[#This Row],[tipoDeCliente]]="FAMILIA","RETENCAO",BaseClientes[[#This Row],[tipoDeCliente]]="RETENCAO","RETENCAO",BaseClientes[[#This Row],[tipoDeCliente]]="NORMAL","CONSULTORIA",BaseClientes[[#This Row],[tipoDeCliente]]="HIBRIDO","CONSULTORIA")</f>
        <v>CONSULTORIA</v>
      </c>
      <c r="S637" s="68" t="s">
        <v>2799</v>
      </c>
      <c r="T637" s="68" t="s">
        <v>185</v>
      </c>
      <c r="U637" s="68" t="s">
        <v>5359</v>
      </c>
      <c r="V637" s="71">
        <v>5511932907518</v>
      </c>
      <c r="W637" s="69">
        <v>45327</v>
      </c>
      <c r="X637" s="69">
        <v>45327</v>
      </c>
      <c r="Y637" s="68" t="s">
        <v>3806</v>
      </c>
      <c r="Z637" s="68" t="s">
        <v>3806</v>
      </c>
      <c r="AA637" s="68" t="s">
        <v>3057</v>
      </c>
      <c r="AB637" s="68" t="s">
        <v>3902</v>
      </c>
      <c r="AC637" s="68"/>
      <c r="AD637" s="68" t="s">
        <v>54</v>
      </c>
      <c r="AE637" s="68" t="s">
        <v>176</v>
      </c>
      <c r="AF637" s="72">
        <v>1</v>
      </c>
      <c r="AG637" s="68">
        <v>8</v>
      </c>
      <c r="AH637" s="68" t="s">
        <v>54</v>
      </c>
      <c r="AI637" s="68" t="s">
        <v>56</v>
      </c>
      <c r="AJ637" s="68" t="s">
        <v>54</v>
      </c>
      <c r="AK637" s="68" t="str" cm="1">
        <f t="array" ref="AK6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7" s="69" t="s">
        <v>69</v>
      </c>
      <c r="AM637" s="69">
        <v>45433</v>
      </c>
    </row>
    <row r="638" spans="1:39" x14ac:dyDescent="0.3">
      <c r="A638" s="68">
        <v>854</v>
      </c>
      <c r="B638" s="68" t="s">
        <v>3177</v>
      </c>
      <c r="C638" s="69">
        <v>33711</v>
      </c>
      <c r="D638" s="68" t="s">
        <v>40</v>
      </c>
      <c r="E638" s="71" t="str">
        <f t="shared" si="0"/>
        <v>06022024854</v>
      </c>
      <c r="F638" s="68"/>
      <c r="G638" s="68">
        <v>2707522</v>
      </c>
      <c r="H638" s="68"/>
      <c r="I638" s="68" t="s">
        <v>5363</v>
      </c>
      <c r="J638" s="68" t="s">
        <v>5361</v>
      </c>
      <c r="K638" s="70" t="s">
        <v>5362</v>
      </c>
      <c r="L638" s="68" t="s">
        <v>3700</v>
      </c>
      <c r="M638" s="68" t="s">
        <v>3177</v>
      </c>
      <c r="N638" s="71">
        <v>558188010809</v>
      </c>
      <c r="O638" s="71"/>
      <c r="P638" s="71"/>
      <c r="Q638" s="68" t="s">
        <v>66</v>
      </c>
      <c r="R638" s="68" t="str" cm="1">
        <f t="array" ref="R638">_xlfn.IFS(BaseClientes[[#This Row],[tipoDeCliente]]="ADVISOR","ADVISOR",BaseClientes[[#This Row],[tipoDeCliente]]="FAMILIA","RETENCAO",BaseClientes[[#This Row],[tipoDeCliente]]="RETENCAO","RETENCAO",BaseClientes[[#This Row],[tipoDeCliente]]="NORMAL","CONSULTORIA",BaseClientes[[#This Row],[tipoDeCliente]]="HIBRIDO","CONSULTORIA")</f>
        <v>RETENCAO</v>
      </c>
      <c r="S638" s="68" t="s">
        <v>49</v>
      </c>
      <c r="T638" s="68" t="s">
        <v>50</v>
      </c>
      <c r="U638" s="68" t="s">
        <v>1678</v>
      </c>
      <c r="V638" s="71">
        <v>558188010809</v>
      </c>
      <c r="W638" s="69">
        <v>45328</v>
      </c>
      <c r="X638" s="69">
        <v>45328</v>
      </c>
      <c r="Y638" s="68" t="s">
        <v>3700</v>
      </c>
      <c r="Z638" s="68" t="s">
        <v>3700</v>
      </c>
      <c r="AA638" s="68" t="s">
        <v>3177</v>
      </c>
      <c r="AB638" s="68" t="s">
        <v>3893</v>
      </c>
      <c r="AC638" s="68"/>
      <c r="AD638" s="68" t="s">
        <v>54</v>
      </c>
      <c r="AE638" s="68" t="s">
        <v>176</v>
      </c>
      <c r="AF638" s="72">
        <v>1</v>
      </c>
      <c r="AG638" s="68">
        <v>8</v>
      </c>
      <c r="AH638" s="68" t="s">
        <v>54</v>
      </c>
      <c r="AI638" s="68" t="s">
        <v>56</v>
      </c>
      <c r="AJ638" s="68" t="s">
        <v>54</v>
      </c>
      <c r="AK638" s="68" t="str" cm="1">
        <f t="array" ref="AK6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8" s="69" t="s">
        <v>58</v>
      </c>
      <c r="AM638" s="69"/>
    </row>
    <row r="639" spans="1:39" x14ac:dyDescent="0.3">
      <c r="A639" s="68">
        <v>857</v>
      </c>
      <c r="B639" s="68" t="s">
        <v>3178</v>
      </c>
      <c r="C639" s="69">
        <v>34444</v>
      </c>
      <c r="D639" s="68" t="s">
        <v>40</v>
      </c>
      <c r="E639" s="71" t="str">
        <f t="shared" si="0"/>
        <v>07022024857</v>
      </c>
      <c r="F639" s="68">
        <v>12203397</v>
      </c>
      <c r="G639" s="68"/>
      <c r="H639" s="68"/>
      <c r="I639" s="68" t="s">
        <v>8170</v>
      </c>
      <c r="J639" s="68" t="s">
        <v>5365</v>
      </c>
      <c r="K639" s="70" t="s">
        <v>5366</v>
      </c>
      <c r="L639" s="68" t="s">
        <v>3703</v>
      </c>
      <c r="M639" s="68" t="s">
        <v>3178</v>
      </c>
      <c r="N639" s="71">
        <v>5551996549191</v>
      </c>
      <c r="O639" s="71"/>
      <c r="P639" s="71"/>
      <c r="Q639" s="68" t="s">
        <v>66</v>
      </c>
      <c r="R639" s="68" t="str" cm="1">
        <f t="array" ref="R639">_xlfn.IFS(BaseClientes[[#This Row],[tipoDeCliente]]="ADVISOR","ADVISOR",BaseClientes[[#This Row],[tipoDeCliente]]="FAMILIA","RETENCAO",BaseClientes[[#This Row],[tipoDeCliente]]="RETENCAO","RETENCAO",BaseClientes[[#This Row],[tipoDeCliente]]="NORMAL","CONSULTORIA",BaseClientes[[#This Row],[tipoDeCliente]]="HIBRIDO","CONSULTORIA")</f>
        <v>RETENCAO</v>
      </c>
      <c r="S639" s="68" t="s">
        <v>5368</v>
      </c>
      <c r="T639" s="68" t="s">
        <v>582</v>
      </c>
      <c r="U639" s="68" t="s">
        <v>5369</v>
      </c>
      <c r="V639" s="71">
        <v>5551996549191</v>
      </c>
      <c r="W639" s="69">
        <v>45329</v>
      </c>
      <c r="X639" s="69">
        <v>45329</v>
      </c>
      <c r="Y639" s="68" t="s">
        <v>3703</v>
      </c>
      <c r="Z639" s="68" t="s">
        <v>3703</v>
      </c>
      <c r="AA639" s="68" t="s">
        <v>3178</v>
      </c>
      <c r="AB639" s="68" t="s">
        <v>5370</v>
      </c>
      <c r="AC639" s="68"/>
      <c r="AD639" s="68" t="s">
        <v>54</v>
      </c>
      <c r="AE639" s="68" t="s">
        <v>176</v>
      </c>
      <c r="AF639" s="72">
        <v>1</v>
      </c>
      <c r="AG639" s="68">
        <v>8</v>
      </c>
      <c r="AH639" s="68" t="s">
        <v>54</v>
      </c>
      <c r="AI639" s="68" t="s">
        <v>56</v>
      </c>
      <c r="AJ639" s="68" t="s">
        <v>54</v>
      </c>
      <c r="AK639" s="68" t="str" cm="1">
        <f t="array" ref="AK6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39" s="69" t="s">
        <v>58</v>
      </c>
      <c r="AM639" s="69"/>
    </row>
    <row r="640" spans="1:39" x14ac:dyDescent="0.3">
      <c r="A640" s="68">
        <v>859</v>
      </c>
      <c r="B640" s="68" t="s">
        <v>3179</v>
      </c>
      <c r="C640" s="69">
        <v>33221</v>
      </c>
      <c r="D640" s="68" t="s">
        <v>40</v>
      </c>
      <c r="E640" s="71" t="str">
        <f t="shared" si="0"/>
        <v>08022024859</v>
      </c>
      <c r="F640" s="68">
        <v>2332527</v>
      </c>
      <c r="G640" s="68"/>
      <c r="H640" s="68"/>
      <c r="I640" s="68" t="s">
        <v>8171</v>
      </c>
      <c r="J640" s="68" t="s">
        <v>5387</v>
      </c>
      <c r="K640" s="70" t="s">
        <v>5388</v>
      </c>
      <c r="L640" s="68" t="s">
        <v>3704</v>
      </c>
      <c r="M640" s="68" t="s">
        <v>3179</v>
      </c>
      <c r="N640" s="71">
        <v>5581998000798</v>
      </c>
      <c r="O640" s="71"/>
      <c r="P640" s="71"/>
      <c r="Q640" s="68" t="s">
        <v>66</v>
      </c>
      <c r="R640" s="68" t="str" cm="1">
        <f t="array" ref="R640">_xlfn.IFS(BaseClientes[[#This Row],[tipoDeCliente]]="ADVISOR","ADVISOR",BaseClientes[[#This Row],[tipoDeCliente]]="FAMILIA","RETENCAO",BaseClientes[[#This Row],[tipoDeCliente]]="RETENCAO","RETENCAO",BaseClientes[[#This Row],[tipoDeCliente]]="NORMAL","CONSULTORIA",BaseClientes[[#This Row],[tipoDeCliente]]="HIBRIDO","CONSULTORIA")</f>
        <v>CONSULTORIA</v>
      </c>
      <c r="S640" s="68" t="s">
        <v>49</v>
      </c>
      <c r="T640" s="68" t="s">
        <v>50</v>
      </c>
      <c r="U640" s="68" t="s">
        <v>5390</v>
      </c>
      <c r="V640" s="71">
        <v>5581998000798</v>
      </c>
      <c r="W640" s="69">
        <v>45330</v>
      </c>
      <c r="X640" s="69">
        <v>45330</v>
      </c>
      <c r="Y640" s="68" t="s">
        <v>3704</v>
      </c>
      <c r="Z640" s="68" t="s">
        <v>5381</v>
      </c>
      <c r="AA640" s="68" t="s">
        <v>3558</v>
      </c>
      <c r="AB640" s="68"/>
      <c r="AC640" s="68"/>
      <c r="AD640" s="68" t="s">
        <v>54</v>
      </c>
      <c r="AE640" s="68" t="s">
        <v>176</v>
      </c>
      <c r="AF640" s="72">
        <v>1</v>
      </c>
      <c r="AG640" s="68">
        <v>8</v>
      </c>
      <c r="AH640" s="68" t="s">
        <v>54</v>
      </c>
      <c r="AI640" s="68" t="s">
        <v>56</v>
      </c>
      <c r="AJ640" s="68" t="s">
        <v>54</v>
      </c>
      <c r="AK640" s="68" t="str" cm="1">
        <f t="array" ref="AK6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0" s="69" t="s">
        <v>58</v>
      </c>
      <c r="AM640" s="69"/>
    </row>
    <row r="641" spans="1:39" x14ac:dyDescent="0.3">
      <c r="A641" s="68">
        <v>905</v>
      </c>
      <c r="B641" s="68" t="s">
        <v>3556</v>
      </c>
      <c r="C641" s="69"/>
      <c r="D641" s="68" t="s">
        <v>84</v>
      </c>
      <c r="E641" s="71" t="str">
        <f t="shared" si="0"/>
        <v>08022024905</v>
      </c>
      <c r="F641" s="68">
        <v>15658475</v>
      </c>
      <c r="G641" s="68"/>
      <c r="H641" s="68"/>
      <c r="I641" s="68" t="s">
        <v>8172</v>
      </c>
      <c r="J641" s="68" t="s">
        <v>5374</v>
      </c>
      <c r="K641" s="70" t="s">
        <v>5375</v>
      </c>
      <c r="L641" s="68" t="s">
        <v>8173</v>
      </c>
      <c r="M641" s="68" t="s">
        <v>3179</v>
      </c>
      <c r="N641" s="71">
        <v>5581998000798</v>
      </c>
      <c r="O641" s="71"/>
      <c r="P641" s="71"/>
      <c r="Q641" s="68" t="s">
        <v>66</v>
      </c>
      <c r="R641" s="68" t="str" cm="1">
        <f t="array" ref="R641">_xlfn.IFS(BaseClientes[[#This Row],[tipoDeCliente]]="ADVISOR","ADVISOR",BaseClientes[[#This Row],[tipoDeCliente]]="FAMILIA","RETENCAO",BaseClientes[[#This Row],[tipoDeCliente]]="RETENCAO","RETENCAO",BaseClientes[[#This Row],[tipoDeCliente]]="NORMAL","CONSULTORIA",BaseClientes[[#This Row],[tipoDeCliente]]="HIBRIDO","CONSULTORIA")</f>
        <v>CONSULTORIA</v>
      </c>
      <c r="S641" s="68" t="s">
        <v>5377</v>
      </c>
      <c r="T641" s="68" t="s">
        <v>5378</v>
      </c>
      <c r="U641" s="68" t="s">
        <v>5379</v>
      </c>
      <c r="V641" s="71">
        <v>5581998000798</v>
      </c>
      <c r="W641" s="69">
        <v>45330</v>
      </c>
      <c r="X641" s="69">
        <v>45330</v>
      </c>
      <c r="Y641" s="68" t="s">
        <v>3704</v>
      </c>
      <c r="Z641" s="68" t="s">
        <v>5381</v>
      </c>
      <c r="AA641" s="68" t="s">
        <v>3558</v>
      </c>
      <c r="AB641" s="68"/>
      <c r="AC641" s="68"/>
      <c r="AD641" s="68"/>
      <c r="AE641" s="68" t="s">
        <v>176</v>
      </c>
      <c r="AF641" s="72">
        <v>1</v>
      </c>
      <c r="AG641" s="68">
        <v>8</v>
      </c>
      <c r="AH641" s="68" t="s">
        <v>54</v>
      </c>
      <c r="AI641" s="68" t="s">
        <v>56</v>
      </c>
      <c r="AJ641" s="68" t="s">
        <v>54</v>
      </c>
      <c r="AK641" s="68" t="str" cm="1">
        <f t="array" ref="AK6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1" s="69" t="s">
        <v>58</v>
      </c>
      <c r="AM641" s="69"/>
    </row>
    <row r="642" spans="1:39" x14ac:dyDescent="0.3">
      <c r="A642" s="68">
        <v>906</v>
      </c>
      <c r="B642" s="68" t="s">
        <v>3557</v>
      </c>
      <c r="C642" s="69"/>
      <c r="D642" s="68" t="s">
        <v>84</v>
      </c>
      <c r="E642" s="71" t="str">
        <f t="shared" si="0"/>
        <v>08022024906</v>
      </c>
      <c r="F642" s="68">
        <v>4635818</v>
      </c>
      <c r="G642" s="68"/>
      <c r="H642" s="68"/>
      <c r="I642" s="68" t="s">
        <v>8174</v>
      </c>
      <c r="J642" s="68" t="s">
        <v>5383</v>
      </c>
      <c r="K642" s="105" t="s">
        <v>5384</v>
      </c>
      <c r="L642" s="68" t="s">
        <v>8175</v>
      </c>
      <c r="M642" s="68" t="s">
        <v>3179</v>
      </c>
      <c r="N642" s="71">
        <v>5581998000798</v>
      </c>
      <c r="O642" s="71"/>
      <c r="P642" s="71"/>
      <c r="Q642" s="68" t="s">
        <v>66</v>
      </c>
      <c r="R642" s="68" t="str" cm="1">
        <f t="array" ref="R642">_xlfn.IFS(BaseClientes[[#This Row],[tipoDeCliente]]="ADVISOR","ADVISOR",BaseClientes[[#This Row],[tipoDeCliente]]="FAMILIA","RETENCAO",BaseClientes[[#This Row],[tipoDeCliente]]="RETENCAO","RETENCAO",BaseClientes[[#This Row],[tipoDeCliente]]="NORMAL","CONSULTORIA",BaseClientes[[#This Row],[tipoDeCliente]]="HIBRIDO","CONSULTORIA")</f>
        <v>CONSULTORIA</v>
      </c>
      <c r="S642" s="68" t="s">
        <v>49</v>
      </c>
      <c r="T642" s="68" t="s">
        <v>50</v>
      </c>
      <c r="U642" s="68" t="s">
        <v>478</v>
      </c>
      <c r="V642" s="71">
        <v>5581998000798</v>
      </c>
      <c r="W642" s="69">
        <v>45330</v>
      </c>
      <c r="X642" s="69">
        <v>45330</v>
      </c>
      <c r="Y642" s="68" t="s">
        <v>3704</v>
      </c>
      <c r="Z642" s="68" t="s">
        <v>5381</v>
      </c>
      <c r="AA642" s="68" t="s">
        <v>3558</v>
      </c>
      <c r="AB642" s="68"/>
      <c r="AC642" s="68"/>
      <c r="AD642" s="68"/>
      <c r="AE642" s="68" t="s">
        <v>176</v>
      </c>
      <c r="AF642" s="72">
        <v>1</v>
      </c>
      <c r="AG642" s="68">
        <v>8</v>
      </c>
      <c r="AH642" s="68" t="s">
        <v>54</v>
      </c>
      <c r="AI642" s="68" t="s">
        <v>56</v>
      </c>
      <c r="AJ642" s="68" t="s">
        <v>54</v>
      </c>
      <c r="AK642" s="68" t="str" cm="1">
        <f t="array" ref="AK6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2" s="69" t="s">
        <v>58</v>
      </c>
      <c r="AM642" s="69"/>
    </row>
    <row r="643" spans="1:39" x14ac:dyDescent="0.3">
      <c r="A643" s="68">
        <v>907</v>
      </c>
      <c r="B643" s="68" t="s">
        <v>3558</v>
      </c>
      <c r="C643" s="69"/>
      <c r="D643" s="68" t="s">
        <v>84</v>
      </c>
      <c r="E643" s="71" t="str">
        <f t="shared" si="0"/>
        <v>08022024907</v>
      </c>
      <c r="F643" s="68">
        <v>3499147</v>
      </c>
      <c r="G643" s="68"/>
      <c r="H643" s="68"/>
      <c r="I643" s="68" t="s">
        <v>5392</v>
      </c>
      <c r="J643" s="68" t="s">
        <v>5393</v>
      </c>
      <c r="K643" s="70" t="s">
        <v>5384</v>
      </c>
      <c r="L643" s="68" t="s">
        <v>5381</v>
      </c>
      <c r="M643" s="68" t="s">
        <v>3179</v>
      </c>
      <c r="N643" s="71">
        <v>5581998000798</v>
      </c>
      <c r="O643" s="71"/>
      <c r="P643" s="71"/>
      <c r="Q643" s="68" t="s">
        <v>66</v>
      </c>
      <c r="R643" s="68" t="str" cm="1">
        <f t="array" ref="R643">_xlfn.IFS(BaseClientes[[#This Row],[tipoDeCliente]]="ADVISOR","ADVISOR",BaseClientes[[#This Row],[tipoDeCliente]]="FAMILIA","RETENCAO",BaseClientes[[#This Row],[tipoDeCliente]]="RETENCAO","RETENCAO",BaseClientes[[#This Row],[tipoDeCliente]]="NORMAL","CONSULTORIA",BaseClientes[[#This Row],[tipoDeCliente]]="HIBRIDO","CONSULTORIA")</f>
        <v>CONSULTORIA</v>
      </c>
      <c r="S643" s="68" t="s">
        <v>49</v>
      </c>
      <c r="T643" s="68" t="s">
        <v>50</v>
      </c>
      <c r="U643" s="68" t="s">
        <v>478</v>
      </c>
      <c r="V643" s="71">
        <v>5581998000798</v>
      </c>
      <c r="W643" s="69">
        <v>45330</v>
      </c>
      <c r="X643" s="69">
        <v>45330</v>
      </c>
      <c r="Y643" s="68" t="s">
        <v>3704</v>
      </c>
      <c r="Z643" s="68" t="s">
        <v>5381</v>
      </c>
      <c r="AA643" s="68" t="s">
        <v>3558</v>
      </c>
      <c r="AB643" s="68"/>
      <c r="AC643" s="68"/>
      <c r="AD643" s="68"/>
      <c r="AE643" s="68" t="s">
        <v>176</v>
      </c>
      <c r="AF643" s="72">
        <v>1</v>
      </c>
      <c r="AG643" s="68">
        <v>8</v>
      </c>
      <c r="AH643" s="68" t="s">
        <v>54</v>
      </c>
      <c r="AI643" s="68" t="s">
        <v>56</v>
      </c>
      <c r="AJ643" s="68" t="s">
        <v>54</v>
      </c>
      <c r="AK643" s="68" t="str" cm="1">
        <f t="array" ref="AK6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3" s="69" t="s">
        <v>58</v>
      </c>
      <c r="AM643" s="69"/>
    </row>
    <row r="644" spans="1:39" x14ac:dyDescent="0.3">
      <c r="A644" s="68">
        <v>908</v>
      </c>
      <c r="B644" s="68" t="s">
        <v>3559</v>
      </c>
      <c r="C644" s="69"/>
      <c r="D644" s="68" t="s">
        <v>84</v>
      </c>
      <c r="E644" s="71" t="str">
        <f t="shared" si="0"/>
        <v>08022024908</v>
      </c>
      <c r="F644" s="68">
        <v>4620515</v>
      </c>
      <c r="G644" s="68"/>
      <c r="H644" s="68"/>
      <c r="I644" s="68" t="s">
        <v>8176</v>
      </c>
      <c r="J644" s="68" t="s">
        <v>5395</v>
      </c>
      <c r="K644" s="70" t="s">
        <v>5375</v>
      </c>
      <c r="L644" s="68" t="s">
        <v>8177</v>
      </c>
      <c r="M644" s="68" t="s">
        <v>3179</v>
      </c>
      <c r="N644" s="71">
        <v>5581998000798</v>
      </c>
      <c r="O644" s="71"/>
      <c r="P644" s="71"/>
      <c r="Q644" s="68" t="s">
        <v>66</v>
      </c>
      <c r="R644" s="68" t="str" cm="1">
        <f t="array" ref="R644">_xlfn.IFS(BaseClientes[[#This Row],[tipoDeCliente]]="ADVISOR","ADVISOR",BaseClientes[[#This Row],[tipoDeCliente]]="FAMILIA","RETENCAO",BaseClientes[[#This Row],[tipoDeCliente]]="RETENCAO","RETENCAO",BaseClientes[[#This Row],[tipoDeCliente]]="NORMAL","CONSULTORIA",BaseClientes[[#This Row],[tipoDeCliente]]="HIBRIDO","CONSULTORIA")</f>
        <v>RETENCAO</v>
      </c>
      <c r="S644" s="68" t="s">
        <v>2675</v>
      </c>
      <c r="T644" s="68" t="s">
        <v>296</v>
      </c>
      <c r="U644" s="68" t="s">
        <v>5397</v>
      </c>
      <c r="V644" s="71">
        <v>5581998000798</v>
      </c>
      <c r="W644" s="69">
        <v>45330</v>
      </c>
      <c r="X644" s="69">
        <v>45330</v>
      </c>
      <c r="Y644" s="68" t="s">
        <v>3704</v>
      </c>
      <c r="Z644" s="68" t="s">
        <v>5381</v>
      </c>
      <c r="AA644" s="68" t="s">
        <v>3558</v>
      </c>
      <c r="AB644" s="68"/>
      <c r="AC644" s="68"/>
      <c r="AD644" s="68"/>
      <c r="AE644" s="68" t="s">
        <v>176</v>
      </c>
      <c r="AF644" s="72">
        <v>1</v>
      </c>
      <c r="AG644" s="68">
        <v>8</v>
      </c>
      <c r="AH644" s="68" t="s">
        <v>54</v>
      </c>
      <c r="AI644" s="68" t="s">
        <v>56</v>
      </c>
      <c r="AJ644" s="68" t="s">
        <v>54</v>
      </c>
      <c r="AK644" s="68" t="str" cm="1">
        <f t="array" ref="AK6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4" s="69" t="s">
        <v>58</v>
      </c>
      <c r="AM644" s="69"/>
    </row>
    <row r="645" spans="1:39" hidden="1" x14ac:dyDescent="0.3">
      <c r="A645" s="68">
        <v>870</v>
      </c>
      <c r="B645" s="68" t="s">
        <v>3215</v>
      </c>
      <c r="C645" s="69">
        <v>30979</v>
      </c>
      <c r="D645" s="68" t="s">
        <v>72</v>
      </c>
      <c r="E645" s="71" t="str">
        <f t="shared" si="0"/>
        <v>09022024870</v>
      </c>
      <c r="F645" s="68">
        <v>12670853</v>
      </c>
      <c r="G645" s="68"/>
      <c r="H645" s="68"/>
      <c r="I645" s="68" t="s">
        <v>8178</v>
      </c>
      <c r="J645" s="68" t="s">
        <v>5398</v>
      </c>
      <c r="K645" s="70" t="s">
        <v>5399</v>
      </c>
      <c r="L645" s="68" t="s">
        <v>5400</v>
      </c>
      <c r="M645" s="68" t="s">
        <v>3215</v>
      </c>
      <c r="N645" s="71">
        <v>5511961290726</v>
      </c>
      <c r="O645" s="71"/>
      <c r="P645" s="71"/>
      <c r="Q645" s="68" t="s">
        <v>1749</v>
      </c>
      <c r="R645" s="68" t="str" cm="1">
        <f t="array" ref="R645">_xlfn.IFS(BaseClientes[[#This Row],[tipoDeCliente]]="ADVISOR","ADVISOR",BaseClientes[[#This Row],[tipoDeCliente]]="FAMILIA","RETENCAO",BaseClientes[[#This Row],[tipoDeCliente]]="RETENCAO","RETENCAO",BaseClientes[[#This Row],[tipoDeCliente]]="NORMAL","CONSULTORIA",BaseClientes[[#This Row],[tipoDeCliente]]="HIBRIDO","CONSULTORIA")</f>
        <v>RETENCAO</v>
      </c>
      <c r="S645" s="68" t="s">
        <v>4015</v>
      </c>
      <c r="T645" s="68" t="s">
        <v>185</v>
      </c>
      <c r="U645" s="68" t="s">
        <v>5401</v>
      </c>
      <c r="V645" s="71">
        <v>5511961290726</v>
      </c>
      <c r="W645" s="69">
        <v>45331</v>
      </c>
      <c r="X645" s="69">
        <v>45331</v>
      </c>
      <c r="Y645" s="68" t="s">
        <v>5400</v>
      </c>
      <c r="Z645" s="68" t="s">
        <v>5400</v>
      </c>
      <c r="AA645" s="68" t="s">
        <v>3215</v>
      </c>
      <c r="AB645" s="68" t="s">
        <v>3893</v>
      </c>
      <c r="AC645" s="68"/>
      <c r="AD645" s="68" t="s">
        <v>54</v>
      </c>
      <c r="AE645" s="68" t="s">
        <v>176</v>
      </c>
      <c r="AF645" s="72">
        <v>1</v>
      </c>
      <c r="AG645" s="68">
        <v>8</v>
      </c>
      <c r="AH645" s="68" t="s">
        <v>54</v>
      </c>
      <c r="AI645" s="68" t="s">
        <v>56</v>
      </c>
      <c r="AJ645" s="68" t="s">
        <v>54</v>
      </c>
      <c r="AK645" s="68" t="str" cm="1">
        <f t="array" ref="AK6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5" s="69" t="s">
        <v>69</v>
      </c>
      <c r="AM645" s="69">
        <v>45660</v>
      </c>
    </row>
    <row r="646" spans="1:39" x14ac:dyDescent="0.3">
      <c r="A646" s="68">
        <v>872</v>
      </c>
      <c r="B646" s="68" t="s">
        <v>3181</v>
      </c>
      <c r="C646" s="69">
        <v>32869</v>
      </c>
      <c r="D646" s="68" t="s">
        <v>40</v>
      </c>
      <c r="E646" s="71" t="str">
        <f t="shared" si="0"/>
        <v>09022024872</v>
      </c>
      <c r="F646" s="68">
        <v>426218</v>
      </c>
      <c r="G646" s="68"/>
      <c r="H646" s="68"/>
      <c r="I646" s="68" t="s">
        <v>5405</v>
      </c>
      <c r="J646" s="68" t="s">
        <v>5403</v>
      </c>
      <c r="K646" s="105" t="s">
        <v>5404</v>
      </c>
      <c r="L646" s="68" t="s">
        <v>3706</v>
      </c>
      <c r="M646" s="68" t="s">
        <v>3181</v>
      </c>
      <c r="N646" s="71">
        <v>5581999583935</v>
      </c>
      <c r="O646" s="71"/>
      <c r="P646" s="71"/>
      <c r="Q646" s="68" t="s">
        <v>66</v>
      </c>
      <c r="R646" s="68" t="str" cm="1">
        <f t="array" ref="R646">_xlfn.IFS(BaseClientes[[#This Row],[tipoDeCliente]]="ADVISOR","ADVISOR",BaseClientes[[#This Row],[tipoDeCliente]]="FAMILIA","RETENCAO",BaseClientes[[#This Row],[tipoDeCliente]]="RETENCAO","RETENCAO",BaseClientes[[#This Row],[tipoDeCliente]]="NORMAL","CONSULTORIA",BaseClientes[[#This Row],[tipoDeCliente]]="HIBRIDO","CONSULTORIA")</f>
        <v>CONSULTORIA</v>
      </c>
      <c r="S646" s="68" t="s">
        <v>895</v>
      </c>
      <c r="T646" s="68" t="s">
        <v>896</v>
      </c>
      <c r="U646" s="68" t="s">
        <v>5406</v>
      </c>
      <c r="V646" s="71">
        <v>5581999583935</v>
      </c>
      <c r="W646" s="69">
        <v>45331</v>
      </c>
      <c r="X646" s="69">
        <v>45331</v>
      </c>
      <c r="Y646" s="68" t="s">
        <v>3706</v>
      </c>
      <c r="Z646" s="68" t="s">
        <v>3706</v>
      </c>
      <c r="AA646" s="68" t="s">
        <v>3181</v>
      </c>
      <c r="AB646" s="68" t="s">
        <v>5407</v>
      </c>
      <c r="AC646" s="68"/>
      <c r="AD646" s="68" t="s">
        <v>56</v>
      </c>
      <c r="AE646" s="68" t="s">
        <v>176</v>
      </c>
      <c r="AF646" s="72">
        <v>1</v>
      </c>
      <c r="AG646" s="68">
        <v>8</v>
      </c>
      <c r="AH646" s="68" t="s">
        <v>54</v>
      </c>
      <c r="AI646" s="68" t="s">
        <v>56</v>
      </c>
      <c r="AJ646" s="68" t="s">
        <v>54</v>
      </c>
      <c r="AK646" s="68" t="str" cm="1">
        <f t="array" ref="AK6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6" s="69" t="s">
        <v>58</v>
      </c>
      <c r="AM646" s="69"/>
    </row>
    <row r="647" spans="1:39" x14ac:dyDescent="0.3">
      <c r="A647" s="68">
        <v>864</v>
      </c>
      <c r="B647" s="68" t="s">
        <v>3548</v>
      </c>
      <c r="C647" s="69">
        <v>22403</v>
      </c>
      <c r="D647" s="68" t="s">
        <v>72</v>
      </c>
      <c r="E647" s="71" t="str">
        <f t="shared" si="0"/>
        <v>15022024864</v>
      </c>
      <c r="F647" s="68">
        <v>3837011</v>
      </c>
      <c r="G647" s="68"/>
      <c r="H647" s="68"/>
      <c r="I647" s="68"/>
      <c r="J647" s="68" t="s">
        <v>5411</v>
      </c>
      <c r="K647" s="70" t="s">
        <v>5414</v>
      </c>
      <c r="L647" s="68" t="s">
        <v>8179</v>
      </c>
      <c r="M647" s="68" t="s">
        <v>3548</v>
      </c>
      <c r="N647" s="71">
        <v>5532988168008</v>
      </c>
      <c r="O647" s="71"/>
      <c r="P647" s="71"/>
      <c r="Q647" s="68" t="s">
        <v>66</v>
      </c>
      <c r="R647" s="68" t="str" cm="1">
        <f t="array" ref="R647">_xlfn.IFS(BaseClientes[[#This Row],[tipoDeCliente]]="ADVISOR","ADVISOR",BaseClientes[[#This Row],[tipoDeCliente]]="FAMILIA","RETENCAO",BaseClientes[[#This Row],[tipoDeCliente]]="RETENCAO","RETENCAO",BaseClientes[[#This Row],[tipoDeCliente]]="NORMAL","CONSULTORIA",BaseClientes[[#This Row],[tipoDeCliente]]="HIBRIDO","CONSULTORIA")</f>
        <v>CONSULTORIA</v>
      </c>
      <c r="S647" s="68" t="s">
        <v>2870</v>
      </c>
      <c r="T647" s="68" t="s">
        <v>896</v>
      </c>
      <c r="U647" s="68" t="s">
        <v>5416</v>
      </c>
      <c r="V647" s="71">
        <v>5532988168008</v>
      </c>
      <c r="W647" s="69">
        <v>45337</v>
      </c>
      <c r="X647" s="69">
        <v>45337</v>
      </c>
      <c r="Y647" s="68" t="s">
        <v>566</v>
      </c>
      <c r="Z647" s="68" t="s">
        <v>566</v>
      </c>
      <c r="AA647" s="68" t="s">
        <v>561</v>
      </c>
      <c r="AB647" s="68" t="s">
        <v>5417</v>
      </c>
      <c r="AC647" s="68"/>
      <c r="AD647" s="68"/>
      <c r="AE647" s="68" t="s">
        <v>176</v>
      </c>
      <c r="AF647" s="72">
        <v>1</v>
      </c>
      <c r="AG647" s="68">
        <v>1</v>
      </c>
      <c r="AH647" s="68" t="s">
        <v>54</v>
      </c>
      <c r="AI647" s="68" t="s">
        <v>56</v>
      </c>
      <c r="AJ647" s="68" t="s">
        <v>54</v>
      </c>
      <c r="AK647" s="68" t="str" cm="1">
        <f t="array" ref="AK6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7" s="69" t="s">
        <v>58</v>
      </c>
      <c r="AM647" s="69"/>
    </row>
    <row r="648" spans="1:39" x14ac:dyDescent="0.3">
      <c r="A648" s="68">
        <v>865</v>
      </c>
      <c r="B648" s="68" t="s">
        <v>3549</v>
      </c>
      <c r="C648" s="69">
        <v>36707</v>
      </c>
      <c r="D648" s="68" t="s">
        <v>40</v>
      </c>
      <c r="E648" s="71" t="str">
        <f t="shared" si="0"/>
        <v>15022024865</v>
      </c>
      <c r="F648" s="68">
        <v>4311227</v>
      </c>
      <c r="G648" s="68"/>
      <c r="H648" s="68"/>
      <c r="I648" s="68" t="s">
        <v>8180</v>
      </c>
      <c r="J648" s="68" t="s">
        <v>5411</v>
      </c>
      <c r="K648" s="70" t="s">
        <v>1119</v>
      </c>
      <c r="L648" s="68" t="s">
        <v>5412</v>
      </c>
      <c r="M648" s="68" t="s">
        <v>3549</v>
      </c>
      <c r="N648" s="71">
        <v>5575999105847</v>
      </c>
      <c r="O648" s="71"/>
      <c r="P648" s="71"/>
      <c r="Q648" s="68" t="s">
        <v>66</v>
      </c>
      <c r="R648" s="68" t="str" cm="1">
        <f t="array" ref="R648">_xlfn.IFS(BaseClientes[[#This Row],[tipoDeCliente]]="ADVISOR","ADVISOR",BaseClientes[[#This Row],[tipoDeCliente]]="FAMILIA","RETENCAO",BaseClientes[[#This Row],[tipoDeCliente]]="RETENCAO","RETENCAO",BaseClientes[[#This Row],[tipoDeCliente]]="NORMAL","CONSULTORIA",BaseClientes[[#This Row],[tipoDeCliente]]="HIBRIDO","CONSULTORIA")</f>
        <v>CONSULTORIA</v>
      </c>
      <c r="S648" s="68" t="s">
        <v>698</v>
      </c>
      <c r="T648" s="68" t="s">
        <v>296</v>
      </c>
      <c r="U648" s="68" t="s">
        <v>5413</v>
      </c>
      <c r="V648" s="71">
        <v>5575999105847</v>
      </c>
      <c r="W648" s="69">
        <v>45337</v>
      </c>
      <c r="X648" s="69">
        <v>45337</v>
      </c>
      <c r="Y648" s="68" t="s">
        <v>1116</v>
      </c>
      <c r="Z648" s="68" t="s">
        <v>1116</v>
      </c>
      <c r="AA648" s="68" t="s">
        <v>1111</v>
      </c>
      <c r="AB648" s="68" t="s">
        <v>151</v>
      </c>
      <c r="AC648" s="68"/>
      <c r="AD648" s="68"/>
      <c r="AE648" s="68" t="s">
        <v>176</v>
      </c>
      <c r="AF648" s="72">
        <v>1</v>
      </c>
      <c r="AG648" s="68">
        <v>1</v>
      </c>
      <c r="AH648" s="68" t="s">
        <v>54</v>
      </c>
      <c r="AI648" s="68" t="s">
        <v>56</v>
      </c>
      <c r="AJ648" s="68" t="s">
        <v>54</v>
      </c>
      <c r="AK648" s="68" t="str" cm="1">
        <f t="array" ref="AK6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8" s="69" t="s">
        <v>58</v>
      </c>
      <c r="AM648" s="69"/>
    </row>
    <row r="649" spans="1:39" x14ac:dyDescent="0.3">
      <c r="A649" s="68">
        <v>867</v>
      </c>
      <c r="B649" s="68" t="s">
        <v>3550</v>
      </c>
      <c r="C649" s="69">
        <v>37620</v>
      </c>
      <c r="D649" s="68" t="s">
        <v>40</v>
      </c>
      <c r="E649" s="71" t="str">
        <f t="shared" si="0"/>
        <v>15022024867</v>
      </c>
      <c r="F649" s="68">
        <v>11018763</v>
      </c>
      <c r="G649" s="68"/>
      <c r="H649" s="68"/>
      <c r="I649" s="68"/>
      <c r="J649" s="68" t="s">
        <v>5423</v>
      </c>
      <c r="K649" s="70" t="s">
        <v>5424</v>
      </c>
      <c r="L649" s="68" t="s">
        <v>5426</v>
      </c>
      <c r="M649" s="68" t="s">
        <v>3550</v>
      </c>
      <c r="N649" s="71">
        <v>5581999724570</v>
      </c>
      <c r="O649" s="71"/>
      <c r="P649" s="71"/>
      <c r="Q649" s="68" t="s">
        <v>5426</v>
      </c>
      <c r="R649" s="68" t="str" cm="1">
        <f t="array" ref="R649">_xlfn.IFS(BaseClientes[[#This Row],[tipoDeCliente]]="ADVISOR","ADVISOR",BaseClientes[[#This Row],[tipoDeCliente]]="FAMILIA","RETENCAO",BaseClientes[[#This Row],[tipoDeCliente]]="RETENCAO","RETENCAO",BaseClientes[[#This Row],[tipoDeCliente]]="NORMAL","CONSULTORIA",BaseClientes[[#This Row],[tipoDeCliente]]="HIBRIDO","CONSULTORIA")</f>
        <v>RETENCAO</v>
      </c>
      <c r="S649" s="68" t="s">
        <v>49</v>
      </c>
      <c r="T649" s="68" t="s">
        <v>50</v>
      </c>
      <c r="U649" s="68" t="s">
        <v>1547</v>
      </c>
      <c r="V649" s="71">
        <v>5581999724570</v>
      </c>
      <c r="W649" s="69">
        <v>45337</v>
      </c>
      <c r="X649" s="69">
        <v>45337</v>
      </c>
      <c r="Y649" s="68" t="s">
        <v>5426</v>
      </c>
      <c r="Z649" s="68" t="s">
        <v>5426</v>
      </c>
      <c r="AA649" s="68" t="s">
        <v>3550</v>
      </c>
      <c r="AB649" s="68" t="s">
        <v>151</v>
      </c>
      <c r="AC649" s="68"/>
      <c r="AD649" s="68"/>
      <c r="AE649" s="68" t="s">
        <v>55</v>
      </c>
      <c r="AF649" s="72">
        <v>1</v>
      </c>
      <c r="AG649" s="68"/>
      <c r="AH649" s="68" t="s">
        <v>56</v>
      </c>
      <c r="AI649" s="68" t="s">
        <v>56</v>
      </c>
      <c r="AJ649" s="68" t="s">
        <v>56</v>
      </c>
      <c r="AK649" s="68" t="str" cm="1">
        <f t="array" ref="AK6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49" s="69" t="s">
        <v>58</v>
      </c>
      <c r="AM649" s="69" t="s">
        <v>8067</v>
      </c>
    </row>
    <row r="650" spans="1:39" x14ac:dyDescent="0.3">
      <c r="A650" s="68">
        <v>871</v>
      </c>
      <c r="B650" s="68" t="s">
        <v>3551</v>
      </c>
      <c r="C650" s="69">
        <v>38628</v>
      </c>
      <c r="D650" s="68" t="s">
        <v>40</v>
      </c>
      <c r="E650" s="71" t="str">
        <f t="shared" si="0"/>
        <v>15022024871</v>
      </c>
      <c r="F650" s="68">
        <v>14991425</v>
      </c>
      <c r="G650" s="68"/>
      <c r="H650" s="68"/>
      <c r="I650" s="68" t="s">
        <v>8181</v>
      </c>
      <c r="J650" s="68" t="s">
        <v>5419</v>
      </c>
      <c r="K650" s="70" t="s">
        <v>5420</v>
      </c>
      <c r="L650" s="68" t="s">
        <v>8182</v>
      </c>
      <c r="M650" s="68" t="s">
        <v>3551</v>
      </c>
      <c r="N650" s="71">
        <v>5581991645479</v>
      </c>
      <c r="O650" s="71"/>
      <c r="P650" s="71"/>
      <c r="Q650" s="68" t="s">
        <v>66</v>
      </c>
      <c r="R650" s="68" t="str" cm="1">
        <f t="array" ref="R650">_xlfn.IFS(BaseClientes[[#This Row],[tipoDeCliente]]="ADVISOR","ADVISOR",BaseClientes[[#This Row],[tipoDeCliente]]="FAMILIA","RETENCAO",BaseClientes[[#This Row],[tipoDeCliente]]="RETENCAO","RETENCAO",BaseClientes[[#This Row],[tipoDeCliente]]="NORMAL","CONSULTORIA",BaseClientes[[#This Row],[tipoDeCliente]]="HIBRIDO","CONSULTORIA")</f>
        <v>CONSULTORIA</v>
      </c>
      <c r="S650" s="68" t="s">
        <v>2799</v>
      </c>
      <c r="T650" s="68" t="s">
        <v>185</v>
      </c>
      <c r="U650" s="68" t="s">
        <v>5422</v>
      </c>
      <c r="V650" s="71">
        <v>5581991645479</v>
      </c>
      <c r="W650" s="69">
        <v>45337</v>
      </c>
      <c r="X650" s="69">
        <v>45337</v>
      </c>
      <c r="Y650" s="68" t="s">
        <v>3656</v>
      </c>
      <c r="Z650" s="68" t="s">
        <v>3656</v>
      </c>
      <c r="AA650" s="68" t="s">
        <v>3126</v>
      </c>
      <c r="AB650" s="68" t="s">
        <v>151</v>
      </c>
      <c r="AC650" s="68"/>
      <c r="AD650" s="68" t="s">
        <v>56</v>
      </c>
      <c r="AE650" s="68" t="s">
        <v>176</v>
      </c>
      <c r="AF650" s="72">
        <v>1</v>
      </c>
      <c r="AG650" s="68">
        <v>7</v>
      </c>
      <c r="AH650" s="68" t="s">
        <v>54</v>
      </c>
      <c r="AI650" s="68" t="s">
        <v>56</v>
      </c>
      <c r="AJ650" s="68" t="s">
        <v>54</v>
      </c>
      <c r="AK650" s="68" t="str" cm="1">
        <f t="array" ref="AK6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0" s="69" t="s">
        <v>58</v>
      </c>
      <c r="AM650" s="69"/>
    </row>
    <row r="651" spans="1:39" hidden="1" x14ac:dyDescent="0.3">
      <c r="A651" s="68">
        <v>877</v>
      </c>
      <c r="B651" s="68" t="s">
        <v>3552</v>
      </c>
      <c r="C651" s="69">
        <v>29639</v>
      </c>
      <c r="D651" s="68" t="s">
        <v>40</v>
      </c>
      <c r="E651" s="71" t="str">
        <f t="shared" ref="E651:E714" si="1">_xlfn.CONCAT((TEXT(W651,"ddmmaaaa")),A651)</f>
        <v>19022024877</v>
      </c>
      <c r="F651" s="68">
        <v>15066980</v>
      </c>
      <c r="G651" s="68"/>
      <c r="H651" s="68"/>
      <c r="I651" s="68"/>
      <c r="J651" s="68" t="s">
        <v>5427</v>
      </c>
      <c r="K651" s="70" t="s">
        <v>5428</v>
      </c>
      <c r="L651" s="68" t="s">
        <v>5429</v>
      </c>
      <c r="M651" s="68" t="s">
        <v>3552</v>
      </c>
      <c r="N651" s="71">
        <v>5581992157939</v>
      </c>
      <c r="O651" s="71"/>
      <c r="P651" s="71"/>
      <c r="Q651" s="68" t="s">
        <v>66</v>
      </c>
      <c r="R651" s="68" t="str" cm="1">
        <f t="array" ref="R651">_xlfn.IFS(BaseClientes[[#This Row],[tipoDeCliente]]="ADVISOR","ADVISOR",BaseClientes[[#This Row],[tipoDeCliente]]="FAMILIA","RETENCAO",BaseClientes[[#This Row],[tipoDeCliente]]="RETENCAO","RETENCAO",BaseClientes[[#This Row],[tipoDeCliente]]="NORMAL","CONSULTORIA",BaseClientes[[#This Row],[tipoDeCliente]]="HIBRIDO","CONSULTORIA")</f>
        <v>CONSULTORIA</v>
      </c>
      <c r="S651" s="68" t="s">
        <v>4614</v>
      </c>
      <c r="T651" s="68" t="s">
        <v>50</v>
      </c>
      <c r="U651" s="68" t="s">
        <v>5430</v>
      </c>
      <c r="V651" s="71">
        <v>5581992157939</v>
      </c>
      <c r="W651" s="69">
        <v>45341</v>
      </c>
      <c r="X651" s="69">
        <v>45341</v>
      </c>
      <c r="Y651" s="68" t="s">
        <v>5429</v>
      </c>
      <c r="Z651" s="68" t="s">
        <v>5429</v>
      </c>
      <c r="AA651" s="68" t="s">
        <v>3552</v>
      </c>
      <c r="AB651" s="68" t="s">
        <v>3894</v>
      </c>
      <c r="AC651" s="68"/>
      <c r="AD651" s="68" t="s">
        <v>54</v>
      </c>
      <c r="AE651" s="68" t="s">
        <v>176</v>
      </c>
      <c r="AF651" s="72">
        <v>1</v>
      </c>
      <c r="AG651" s="68">
        <v>8</v>
      </c>
      <c r="AH651" s="68" t="s">
        <v>54</v>
      </c>
      <c r="AI651" s="68" t="s">
        <v>56</v>
      </c>
      <c r="AJ651" s="68" t="s">
        <v>54</v>
      </c>
      <c r="AK651" s="68" t="str" cm="1">
        <f t="array" ref="AK6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1" s="69" t="s">
        <v>69</v>
      </c>
      <c r="AM651" s="69">
        <v>45485</v>
      </c>
    </row>
    <row r="652" spans="1:39" x14ac:dyDescent="0.3">
      <c r="A652" s="68">
        <v>878</v>
      </c>
      <c r="B652" s="68" t="s">
        <v>3183</v>
      </c>
      <c r="C652" s="69">
        <v>29057</v>
      </c>
      <c r="D652" s="68" t="s">
        <v>40</v>
      </c>
      <c r="E652" s="71" t="str">
        <f t="shared" si="1"/>
        <v>20022024878</v>
      </c>
      <c r="F652" s="68">
        <v>3997038</v>
      </c>
      <c r="G652" s="68"/>
      <c r="H652" s="68"/>
      <c r="I652" s="68" t="s">
        <v>5434</v>
      </c>
      <c r="J652" s="68" t="s">
        <v>5432</v>
      </c>
      <c r="K652" s="70" t="s">
        <v>5433</v>
      </c>
      <c r="L652" s="68" t="s">
        <v>3707</v>
      </c>
      <c r="M652" s="68" t="s">
        <v>3183</v>
      </c>
      <c r="N652" s="71">
        <v>5511993801415</v>
      </c>
      <c r="O652" s="71"/>
      <c r="P652" s="71"/>
      <c r="Q652" s="68" t="s">
        <v>66</v>
      </c>
      <c r="R652" s="68" t="str" cm="1">
        <f t="array" ref="R652">_xlfn.IFS(BaseClientes[[#This Row],[tipoDeCliente]]="ADVISOR","ADVISOR",BaseClientes[[#This Row],[tipoDeCliente]]="FAMILIA","RETENCAO",BaseClientes[[#This Row],[tipoDeCliente]]="RETENCAO","RETENCAO",BaseClientes[[#This Row],[tipoDeCliente]]="NORMAL","CONSULTORIA",BaseClientes[[#This Row],[tipoDeCliente]]="HIBRIDO","CONSULTORIA")</f>
        <v>CONSULTORIA</v>
      </c>
      <c r="S652" s="68" t="s">
        <v>2799</v>
      </c>
      <c r="T652" s="68" t="s">
        <v>185</v>
      </c>
      <c r="U652" s="68">
        <v>11030220</v>
      </c>
      <c r="V652" s="71">
        <v>5511993801415</v>
      </c>
      <c r="W652" s="69">
        <v>45342</v>
      </c>
      <c r="X652" s="69">
        <v>45342</v>
      </c>
      <c r="Y652" s="68" t="s">
        <v>3707</v>
      </c>
      <c r="Z652" s="68" t="s">
        <v>3707</v>
      </c>
      <c r="AA652" s="68" t="s">
        <v>3183</v>
      </c>
      <c r="AB652" s="68" t="s">
        <v>3893</v>
      </c>
      <c r="AC652" s="68"/>
      <c r="AD652" s="68" t="s">
        <v>54</v>
      </c>
      <c r="AE652" s="68" t="s">
        <v>176</v>
      </c>
      <c r="AF652" s="72">
        <v>1</v>
      </c>
      <c r="AG652" s="68">
        <v>8</v>
      </c>
      <c r="AH652" s="68" t="s">
        <v>54</v>
      </c>
      <c r="AI652" s="68" t="s">
        <v>56</v>
      </c>
      <c r="AJ652" s="68" t="s">
        <v>54</v>
      </c>
      <c r="AK652" s="68" t="str" cm="1">
        <f t="array" ref="AK6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2" s="69" t="s">
        <v>58</v>
      </c>
      <c r="AM652" s="69"/>
    </row>
    <row r="653" spans="1:39" x14ac:dyDescent="0.3">
      <c r="A653" s="68">
        <v>879</v>
      </c>
      <c r="B653" s="68" t="s">
        <v>3182</v>
      </c>
      <c r="C653" s="69"/>
      <c r="D653" s="68" t="s">
        <v>84</v>
      </c>
      <c r="E653" s="71" t="str">
        <f t="shared" si="1"/>
        <v>20022024879</v>
      </c>
      <c r="F653" s="68"/>
      <c r="G653" s="68">
        <v>5367738</v>
      </c>
      <c r="H653" s="68"/>
      <c r="I653" s="68" t="s">
        <v>8183</v>
      </c>
      <c r="J653" s="68" t="s">
        <v>5439</v>
      </c>
      <c r="K653" s="70" t="s">
        <v>5202</v>
      </c>
      <c r="L653" s="68" t="s">
        <v>3708</v>
      </c>
      <c r="M653" s="68" t="s">
        <v>3182</v>
      </c>
      <c r="N653" s="71">
        <v>5581991685827</v>
      </c>
      <c r="O653" s="71" t="s">
        <v>65</v>
      </c>
      <c r="P653" s="71"/>
      <c r="Q653" s="68" t="s">
        <v>66</v>
      </c>
      <c r="R653" s="68" t="str" cm="1">
        <f t="array" ref="R653">_xlfn.IFS(BaseClientes[[#This Row],[tipoDeCliente]]="ADVISOR","ADVISOR",BaseClientes[[#This Row],[tipoDeCliente]]="FAMILIA","RETENCAO",BaseClientes[[#This Row],[tipoDeCliente]]="RETENCAO","RETENCAO",BaseClientes[[#This Row],[tipoDeCliente]]="NORMAL","CONSULTORIA",BaseClientes[[#This Row],[tipoDeCliente]]="HIBRIDO","CONSULTORIA")</f>
        <v>CONSULTORIA</v>
      </c>
      <c r="S653" s="68" t="s">
        <v>49</v>
      </c>
      <c r="T653" s="68" t="s">
        <v>50</v>
      </c>
      <c r="U653" s="68" t="s">
        <v>670</v>
      </c>
      <c r="V653" s="71">
        <v>558191685827</v>
      </c>
      <c r="W653" s="69">
        <v>45342</v>
      </c>
      <c r="X653" s="69">
        <v>45342</v>
      </c>
      <c r="Y653" s="68" t="s">
        <v>3708</v>
      </c>
      <c r="Z653" s="68" t="s">
        <v>3708</v>
      </c>
      <c r="AA653" s="68" t="s">
        <v>3182</v>
      </c>
      <c r="AB653" s="68" t="s">
        <v>89</v>
      </c>
      <c r="AC653" s="68"/>
      <c r="AD653" s="68"/>
      <c r="AE653" s="68" t="s">
        <v>176</v>
      </c>
      <c r="AF653" s="72">
        <v>1</v>
      </c>
      <c r="AG653" s="68">
        <v>8</v>
      </c>
      <c r="AH653" s="68" t="s">
        <v>54</v>
      </c>
      <c r="AI653" s="68" t="s">
        <v>56</v>
      </c>
      <c r="AJ653" s="68" t="s">
        <v>54</v>
      </c>
      <c r="AK653" s="68" t="str" cm="1">
        <f t="array" ref="AK6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3" s="69" t="s">
        <v>58</v>
      </c>
      <c r="AM653" s="69"/>
    </row>
    <row r="654" spans="1:39" x14ac:dyDescent="0.3">
      <c r="A654" s="68">
        <v>881</v>
      </c>
      <c r="B654" s="68" t="s">
        <v>3184</v>
      </c>
      <c r="C654" s="69">
        <v>20064</v>
      </c>
      <c r="D654" s="68" t="s">
        <v>72</v>
      </c>
      <c r="E654" s="71" t="str">
        <f t="shared" si="1"/>
        <v>23022024881</v>
      </c>
      <c r="F654" s="68">
        <v>2540017</v>
      </c>
      <c r="G654" s="68">
        <v>4894859</v>
      </c>
      <c r="H654" s="68" t="s">
        <v>5470</v>
      </c>
      <c r="I654" s="68" t="s">
        <v>5469</v>
      </c>
      <c r="J654" s="68" t="s">
        <v>5462</v>
      </c>
      <c r="K654" s="70" t="s">
        <v>5463</v>
      </c>
      <c r="L654" s="68" t="s">
        <v>3709</v>
      </c>
      <c r="M654" s="68" t="s">
        <v>3184</v>
      </c>
      <c r="N654" s="71">
        <v>5583991067546</v>
      </c>
      <c r="O654" s="71" t="s">
        <v>106</v>
      </c>
      <c r="P654" s="71"/>
      <c r="Q654" s="68" t="s">
        <v>66</v>
      </c>
      <c r="R654" s="68" t="str" cm="1">
        <f t="array" ref="R654">_xlfn.IFS(BaseClientes[[#This Row],[tipoDeCliente]]="ADVISOR","ADVISOR",BaseClientes[[#This Row],[tipoDeCliente]]="FAMILIA","RETENCAO",BaseClientes[[#This Row],[tipoDeCliente]]="RETENCAO","RETENCAO",BaseClientes[[#This Row],[tipoDeCliente]]="NORMAL","CONSULTORIA",BaseClientes[[#This Row],[tipoDeCliente]]="HIBRIDO","CONSULTORIA")</f>
        <v>CONSULTORIA</v>
      </c>
      <c r="S654" s="68" t="s">
        <v>2478</v>
      </c>
      <c r="T654" s="68" t="s">
        <v>196</v>
      </c>
      <c r="U654" s="68" t="s">
        <v>5465</v>
      </c>
      <c r="V654" s="71">
        <v>5583991067546</v>
      </c>
      <c r="W654" s="69">
        <v>45345</v>
      </c>
      <c r="X654" s="69">
        <v>45345</v>
      </c>
      <c r="Y654" s="68" t="s">
        <v>3709</v>
      </c>
      <c r="Z654" s="68" t="s">
        <v>3709</v>
      </c>
      <c r="AA654" s="68" t="s">
        <v>3184</v>
      </c>
      <c r="AB654" s="68" t="s">
        <v>3899</v>
      </c>
      <c r="AC654" s="68"/>
      <c r="AD654" s="68"/>
      <c r="AE654" s="68" t="s">
        <v>176</v>
      </c>
      <c r="AF654" s="72">
        <v>1</v>
      </c>
      <c r="AG654" s="68">
        <v>8</v>
      </c>
      <c r="AH654" s="68" t="s">
        <v>54</v>
      </c>
      <c r="AI654" s="68" t="s">
        <v>56</v>
      </c>
      <c r="AJ654" s="68" t="s">
        <v>54</v>
      </c>
      <c r="AK654" s="68" t="str" cm="1">
        <f t="array" ref="AK6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4" s="69" t="s">
        <v>58</v>
      </c>
      <c r="AM654" s="69"/>
    </row>
    <row r="655" spans="1:39" x14ac:dyDescent="0.3">
      <c r="A655" s="68">
        <v>882</v>
      </c>
      <c r="B655" s="68" t="s">
        <v>3185</v>
      </c>
      <c r="C655" s="69">
        <v>29357</v>
      </c>
      <c r="D655" s="68" t="s">
        <v>40</v>
      </c>
      <c r="E655" s="71" t="str">
        <f t="shared" si="1"/>
        <v>23022024882</v>
      </c>
      <c r="F655" s="68"/>
      <c r="G655" s="68">
        <v>2723609</v>
      </c>
      <c r="H655" s="68"/>
      <c r="I655" s="68" t="s">
        <v>5444</v>
      </c>
      <c r="J655" s="68" t="s">
        <v>5442</v>
      </c>
      <c r="K655" s="105" t="s">
        <v>5443</v>
      </c>
      <c r="L655" s="68" t="s">
        <v>3710</v>
      </c>
      <c r="M655" s="68" t="s">
        <v>3185</v>
      </c>
      <c r="N655" s="71">
        <v>5519981077007</v>
      </c>
      <c r="O655" s="71"/>
      <c r="P655" s="71"/>
      <c r="Q655" s="68" t="s">
        <v>66</v>
      </c>
      <c r="R655" s="68" t="str" cm="1">
        <f t="array" ref="R655">_xlfn.IFS(BaseClientes[[#This Row],[tipoDeCliente]]="ADVISOR","ADVISOR",BaseClientes[[#This Row],[tipoDeCliente]]="FAMILIA","RETENCAO",BaseClientes[[#This Row],[tipoDeCliente]]="RETENCAO","RETENCAO",BaseClientes[[#This Row],[tipoDeCliente]]="NORMAL","CONSULTORIA",BaseClientes[[#This Row],[tipoDeCliente]]="HIBRIDO","CONSULTORIA")</f>
        <v>CONSULTORIA</v>
      </c>
      <c r="S655" s="68" t="s">
        <v>2290</v>
      </c>
      <c r="T655" s="68" t="s">
        <v>185</v>
      </c>
      <c r="U655" s="68" t="s">
        <v>5445</v>
      </c>
      <c r="V655" s="71">
        <v>5519981077007</v>
      </c>
      <c r="W655" s="69">
        <v>45345</v>
      </c>
      <c r="X655" s="69">
        <v>45345</v>
      </c>
      <c r="Y655" s="68" t="s">
        <v>3710</v>
      </c>
      <c r="Z655" s="68" t="s">
        <v>3710</v>
      </c>
      <c r="AA655" s="68" t="s">
        <v>3185</v>
      </c>
      <c r="AB655" s="68" t="s">
        <v>5446</v>
      </c>
      <c r="AC655" s="68"/>
      <c r="AD655" s="68" t="s">
        <v>54</v>
      </c>
      <c r="AE655" s="68" t="s">
        <v>176</v>
      </c>
      <c r="AF655" s="72">
        <v>1</v>
      </c>
      <c r="AG655" s="68">
        <v>8</v>
      </c>
      <c r="AH655" s="68" t="s">
        <v>54</v>
      </c>
      <c r="AI655" s="68" t="s">
        <v>56</v>
      </c>
      <c r="AJ655" s="68" t="s">
        <v>54</v>
      </c>
      <c r="AK655" s="68" t="str" cm="1">
        <f t="array" ref="AK6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5" s="69" t="s">
        <v>58</v>
      </c>
      <c r="AM655" s="69"/>
    </row>
    <row r="656" spans="1:39" x14ac:dyDescent="0.3">
      <c r="A656" s="68">
        <v>887</v>
      </c>
      <c r="B656" s="68" t="s">
        <v>3186</v>
      </c>
      <c r="C656" s="69">
        <v>31231</v>
      </c>
      <c r="D656" s="68" t="s">
        <v>40</v>
      </c>
      <c r="E656" s="71" t="str">
        <f t="shared" si="1"/>
        <v>23022024887</v>
      </c>
      <c r="F656" s="68">
        <v>570682</v>
      </c>
      <c r="G656" s="68"/>
      <c r="H656" s="68"/>
      <c r="I656" s="68" t="s">
        <v>8184</v>
      </c>
      <c r="J656" s="68" t="s">
        <v>5449</v>
      </c>
      <c r="K656" s="70" t="s">
        <v>5450</v>
      </c>
      <c r="L656" s="68" t="s">
        <v>3711</v>
      </c>
      <c r="M656" s="68" t="s">
        <v>3186</v>
      </c>
      <c r="N656" s="71">
        <v>5511982638283</v>
      </c>
      <c r="O656" s="71"/>
      <c r="P656" s="71"/>
      <c r="Q656" s="68" t="s">
        <v>66</v>
      </c>
      <c r="R656" s="68" t="str" cm="1">
        <f t="array" ref="R656">_xlfn.IFS(BaseClientes[[#This Row],[tipoDeCliente]]="ADVISOR","ADVISOR",BaseClientes[[#This Row],[tipoDeCliente]]="FAMILIA","RETENCAO",BaseClientes[[#This Row],[tipoDeCliente]]="RETENCAO","RETENCAO",BaseClientes[[#This Row],[tipoDeCliente]]="NORMAL","CONSULTORIA",BaseClientes[[#This Row],[tipoDeCliente]]="HIBRIDO","CONSULTORIA")</f>
        <v>CONSULTORIA</v>
      </c>
      <c r="S656" s="68" t="s">
        <v>2799</v>
      </c>
      <c r="T656" s="68" t="s">
        <v>185</v>
      </c>
      <c r="U656" s="68" t="s">
        <v>5452</v>
      </c>
      <c r="V656" s="71">
        <v>5511982638283</v>
      </c>
      <c r="W656" s="69">
        <v>45345</v>
      </c>
      <c r="X656" s="69">
        <v>45345</v>
      </c>
      <c r="Y656" s="68" t="s">
        <v>3711</v>
      </c>
      <c r="Z656" s="68" t="s">
        <v>3711</v>
      </c>
      <c r="AA656" s="68" t="s">
        <v>3186</v>
      </c>
      <c r="AB656" s="68" t="s">
        <v>3902</v>
      </c>
      <c r="AC656" s="68"/>
      <c r="AD656" s="68" t="s">
        <v>54</v>
      </c>
      <c r="AE656" s="68" t="s">
        <v>176</v>
      </c>
      <c r="AF656" s="72">
        <v>1</v>
      </c>
      <c r="AG656" s="68">
        <v>8</v>
      </c>
      <c r="AH656" s="68" t="s">
        <v>54</v>
      </c>
      <c r="AI656" s="68" t="s">
        <v>54</v>
      </c>
      <c r="AJ656" s="68" t="s">
        <v>54</v>
      </c>
      <c r="AK656" s="68" t="str" cm="1">
        <f t="array" ref="AK6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6" s="69" t="s">
        <v>58</v>
      </c>
      <c r="AM656" s="69"/>
    </row>
    <row r="657" spans="1:39" x14ac:dyDescent="0.3">
      <c r="A657" s="68">
        <v>924</v>
      </c>
      <c r="B657" s="68" t="s">
        <v>3567</v>
      </c>
      <c r="C657" s="69">
        <v>31277</v>
      </c>
      <c r="D657" s="68" t="s">
        <v>72</v>
      </c>
      <c r="E657" s="71" t="str">
        <f t="shared" si="1"/>
        <v>23022024924</v>
      </c>
      <c r="F657" s="68">
        <v>3586047</v>
      </c>
      <c r="G657" s="68"/>
      <c r="H657" s="68"/>
      <c r="I657" s="68" t="s">
        <v>5453</v>
      </c>
      <c r="J657" s="68" t="s">
        <v>5454</v>
      </c>
      <c r="K657" s="70" t="s">
        <v>5455</v>
      </c>
      <c r="L657" s="68" t="s">
        <v>5456</v>
      </c>
      <c r="M657" s="68" t="s">
        <v>3567</v>
      </c>
      <c r="N657" s="71">
        <v>5511981081900</v>
      </c>
      <c r="O657" s="71"/>
      <c r="P657" s="71"/>
      <c r="Q657" s="68" t="s">
        <v>66</v>
      </c>
      <c r="R657" s="68" t="str" cm="1">
        <f t="array" ref="R657">_xlfn.IFS(BaseClientes[[#This Row],[tipoDeCliente]]="ADVISOR","ADVISOR",BaseClientes[[#This Row],[tipoDeCliente]]="FAMILIA","RETENCAO",BaseClientes[[#This Row],[tipoDeCliente]]="RETENCAO","RETENCAO",BaseClientes[[#This Row],[tipoDeCliente]]="NORMAL","CONSULTORIA",BaseClientes[[#This Row],[tipoDeCliente]]="HIBRIDO","CONSULTORIA")</f>
        <v>CONSULTORIA</v>
      </c>
      <c r="S657" s="68" t="s">
        <v>2799</v>
      </c>
      <c r="T657" s="68" t="s">
        <v>185</v>
      </c>
      <c r="U657" s="68" t="s">
        <v>5457</v>
      </c>
      <c r="V657" s="71">
        <v>5511981081900</v>
      </c>
      <c r="W657" s="69">
        <v>45345</v>
      </c>
      <c r="X657" s="69">
        <v>45345</v>
      </c>
      <c r="Y657" s="68" t="s">
        <v>3711</v>
      </c>
      <c r="Z657" s="68" t="s">
        <v>3711</v>
      </c>
      <c r="AA657" s="68" t="s">
        <v>3186</v>
      </c>
      <c r="AB657" s="68" t="s">
        <v>3902</v>
      </c>
      <c r="AC657" s="68"/>
      <c r="AD657" s="68" t="s">
        <v>54</v>
      </c>
      <c r="AE657" s="68" t="s">
        <v>176</v>
      </c>
      <c r="AF657" s="72">
        <v>1</v>
      </c>
      <c r="AG657" s="68">
        <v>8</v>
      </c>
      <c r="AH657" s="68" t="s">
        <v>54</v>
      </c>
      <c r="AI657" s="68" t="s">
        <v>54</v>
      </c>
      <c r="AJ657" s="68" t="s">
        <v>54</v>
      </c>
      <c r="AK657" s="68" t="str" cm="1">
        <f t="array" ref="AK6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7" s="69" t="s">
        <v>58</v>
      </c>
      <c r="AM657" s="69"/>
    </row>
    <row r="658" spans="1:39" x14ac:dyDescent="0.3">
      <c r="A658" s="68">
        <v>997</v>
      </c>
      <c r="B658" s="68" t="s">
        <v>3584</v>
      </c>
      <c r="C658" s="69">
        <v>20064</v>
      </c>
      <c r="D658" s="68" t="s">
        <v>72</v>
      </c>
      <c r="E658" s="71" t="str">
        <f t="shared" si="1"/>
        <v>23022024997</v>
      </c>
      <c r="F658" s="68"/>
      <c r="G658" s="68">
        <v>2831562</v>
      </c>
      <c r="H658" s="68" t="s">
        <v>5466</v>
      </c>
      <c r="I658" s="148" t="s">
        <v>8051</v>
      </c>
      <c r="J658" s="68" t="s">
        <v>5462</v>
      </c>
      <c r="K658" s="70" t="s">
        <v>5463</v>
      </c>
      <c r="L658" s="68" t="s">
        <v>3709</v>
      </c>
      <c r="M658" s="68" t="s">
        <v>3184</v>
      </c>
      <c r="N658" s="71">
        <v>5583991067546</v>
      </c>
      <c r="O658" s="71" t="s">
        <v>106</v>
      </c>
      <c r="P658" s="71"/>
      <c r="Q658" s="68" t="s">
        <v>66</v>
      </c>
      <c r="R658" s="68" t="str" cm="1">
        <f t="array" ref="R658">_xlfn.IFS(BaseClientes[[#This Row],[tipoDeCliente]]="ADVISOR","ADVISOR",BaseClientes[[#This Row],[tipoDeCliente]]="FAMILIA","RETENCAO",BaseClientes[[#This Row],[tipoDeCliente]]="RETENCAO","RETENCAO",BaseClientes[[#This Row],[tipoDeCliente]]="NORMAL","CONSULTORIA",BaseClientes[[#This Row],[tipoDeCliente]]="HIBRIDO","CONSULTORIA")</f>
        <v>CONSULTORIA</v>
      </c>
      <c r="S658" s="68" t="s">
        <v>2478</v>
      </c>
      <c r="T658" s="68" t="s">
        <v>196</v>
      </c>
      <c r="U658" s="68" t="s">
        <v>5465</v>
      </c>
      <c r="V658" s="71">
        <v>5583991067546</v>
      </c>
      <c r="W658" s="69">
        <v>45345</v>
      </c>
      <c r="X658" s="69"/>
      <c r="Y658" s="68" t="s">
        <v>3709</v>
      </c>
      <c r="Z658" s="68" t="s">
        <v>3709</v>
      </c>
      <c r="AA658" s="68" t="s">
        <v>3184</v>
      </c>
      <c r="AB658" s="68" t="s">
        <v>3899</v>
      </c>
      <c r="AC658" s="68"/>
      <c r="AD658" s="68"/>
      <c r="AE658" s="68" t="s">
        <v>176</v>
      </c>
      <c r="AF658" s="72">
        <v>1</v>
      </c>
      <c r="AG658" s="68">
        <v>8</v>
      </c>
      <c r="AH658" s="68" t="s">
        <v>54</v>
      </c>
      <c r="AI658" s="68" t="s">
        <v>54</v>
      </c>
      <c r="AJ658" s="68" t="s">
        <v>54</v>
      </c>
      <c r="AK658" s="68" t="str" cm="1">
        <f t="array" ref="AK6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8" s="69" t="s">
        <v>58</v>
      </c>
      <c r="AM658" s="69"/>
    </row>
    <row r="659" spans="1:39" x14ac:dyDescent="0.3">
      <c r="A659" s="68">
        <v>998</v>
      </c>
      <c r="B659" s="68" t="s">
        <v>3585</v>
      </c>
      <c r="C659" s="69">
        <v>20064</v>
      </c>
      <c r="D659" s="68" t="s">
        <v>72</v>
      </c>
      <c r="E659" s="71" t="str">
        <f t="shared" si="1"/>
        <v>23022024998</v>
      </c>
      <c r="F659" s="68"/>
      <c r="G659" s="68">
        <v>2253487</v>
      </c>
      <c r="H659" s="68"/>
      <c r="I659" s="148" t="s">
        <v>8052</v>
      </c>
      <c r="J659" s="68" t="s">
        <v>5462</v>
      </c>
      <c r="K659" s="70" t="s">
        <v>5463</v>
      </c>
      <c r="L659" s="68" t="s">
        <v>3709</v>
      </c>
      <c r="M659" s="68" t="s">
        <v>3184</v>
      </c>
      <c r="N659" s="71">
        <v>5583991067546</v>
      </c>
      <c r="O659" s="71" t="s">
        <v>106</v>
      </c>
      <c r="P659" s="71"/>
      <c r="Q659" s="68" t="s">
        <v>66</v>
      </c>
      <c r="R659" s="68" t="str" cm="1">
        <f t="array" ref="R659">_xlfn.IFS(BaseClientes[[#This Row],[tipoDeCliente]]="ADVISOR","ADVISOR",BaseClientes[[#This Row],[tipoDeCliente]]="FAMILIA","RETENCAO",BaseClientes[[#This Row],[tipoDeCliente]]="RETENCAO","RETENCAO",BaseClientes[[#This Row],[tipoDeCliente]]="NORMAL","CONSULTORIA",BaseClientes[[#This Row],[tipoDeCliente]]="HIBRIDO","CONSULTORIA")</f>
        <v>CONSULTORIA</v>
      </c>
      <c r="S659" s="68" t="s">
        <v>2478</v>
      </c>
      <c r="T659" s="68" t="s">
        <v>196</v>
      </c>
      <c r="U659" s="68" t="s">
        <v>5465</v>
      </c>
      <c r="V659" s="71">
        <v>5583991067546</v>
      </c>
      <c r="W659" s="69">
        <v>45345</v>
      </c>
      <c r="X659" s="69"/>
      <c r="Y659" s="68" t="s">
        <v>3709</v>
      </c>
      <c r="Z659" s="68" t="s">
        <v>3709</v>
      </c>
      <c r="AA659" s="68" t="s">
        <v>3184</v>
      </c>
      <c r="AB659" s="68" t="s">
        <v>3899</v>
      </c>
      <c r="AC659" s="68"/>
      <c r="AD659" s="68"/>
      <c r="AE659" s="68" t="s">
        <v>176</v>
      </c>
      <c r="AF659" s="72">
        <v>1</v>
      </c>
      <c r="AG659" s="68">
        <v>8</v>
      </c>
      <c r="AH659" s="68" t="s">
        <v>54</v>
      </c>
      <c r="AI659" s="68" t="s">
        <v>54</v>
      </c>
      <c r="AJ659" s="68" t="s">
        <v>54</v>
      </c>
      <c r="AK659" s="68" t="str" cm="1">
        <f t="array" ref="AK6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59" s="69" t="s">
        <v>58</v>
      </c>
      <c r="AM659" s="69"/>
    </row>
    <row r="660" spans="1:39" x14ac:dyDescent="0.3">
      <c r="A660" s="68">
        <v>1141</v>
      </c>
      <c r="B660" s="68" t="s">
        <v>5458</v>
      </c>
      <c r="C660" s="69">
        <v>31231</v>
      </c>
      <c r="D660" s="68" t="s">
        <v>40</v>
      </c>
      <c r="E660" s="71" t="str">
        <f t="shared" si="1"/>
        <v>230220241141</v>
      </c>
      <c r="F660" s="68"/>
      <c r="G660" s="68">
        <v>5292994</v>
      </c>
      <c r="H660" s="68"/>
      <c r="I660" s="68" t="s">
        <v>8185</v>
      </c>
      <c r="J660" s="68" t="s">
        <v>5449</v>
      </c>
      <c r="K660" s="70" t="s">
        <v>5450</v>
      </c>
      <c r="L660" s="68" t="s">
        <v>5461</v>
      </c>
      <c r="M660" s="68" t="s">
        <v>3186</v>
      </c>
      <c r="N660" s="71">
        <v>5511982638283</v>
      </c>
      <c r="O660" s="71"/>
      <c r="P660" s="71"/>
      <c r="Q660" s="68" t="s">
        <v>66</v>
      </c>
      <c r="R660" s="68" t="str" cm="1">
        <f t="array" ref="R660">_xlfn.IFS(BaseClientes[[#This Row],[tipoDeCliente]]="ADVISOR","ADVISOR",BaseClientes[[#This Row],[tipoDeCliente]]="FAMILIA","RETENCAO",BaseClientes[[#This Row],[tipoDeCliente]]="RETENCAO","RETENCAO",BaseClientes[[#This Row],[tipoDeCliente]]="NORMAL","CONSULTORIA",BaseClientes[[#This Row],[tipoDeCliente]]="HIBRIDO","CONSULTORIA")</f>
        <v>CONSULTORIA</v>
      </c>
      <c r="S660" s="68" t="s">
        <v>2799</v>
      </c>
      <c r="T660" s="68" t="s">
        <v>185</v>
      </c>
      <c r="U660" s="68" t="s">
        <v>5452</v>
      </c>
      <c r="V660" s="71">
        <v>5511982638283</v>
      </c>
      <c r="W660" s="69">
        <v>45345</v>
      </c>
      <c r="X660" s="69">
        <v>45345</v>
      </c>
      <c r="Y660" s="68" t="s">
        <v>3711</v>
      </c>
      <c r="Z660" s="68" t="s">
        <v>3711</v>
      </c>
      <c r="AA660" s="68" t="s">
        <v>3186</v>
      </c>
      <c r="AB660" s="68" t="s">
        <v>3902</v>
      </c>
      <c r="AC660" s="68"/>
      <c r="AD660" s="68" t="s">
        <v>54</v>
      </c>
      <c r="AE660" s="68" t="s">
        <v>176</v>
      </c>
      <c r="AF660" s="72">
        <v>1</v>
      </c>
      <c r="AG660" s="68">
        <v>8</v>
      </c>
      <c r="AH660" s="68" t="s">
        <v>54</v>
      </c>
      <c r="AI660" s="68" t="s">
        <v>54</v>
      </c>
      <c r="AJ660" s="68" t="s">
        <v>54</v>
      </c>
      <c r="AK660" s="68" t="str" cm="1">
        <f t="array" ref="AK6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0" s="69" t="s">
        <v>58</v>
      </c>
      <c r="AM660" s="69"/>
    </row>
    <row r="661" spans="1:39" x14ac:dyDescent="0.3">
      <c r="A661" s="68">
        <v>880</v>
      </c>
      <c r="B661" s="68" t="s">
        <v>3553</v>
      </c>
      <c r="C661" s="69">
        <v>31869</v>
      </c>
      <c r="D661" s="68" t="s">
        <v>40</v>
      </c>
      <c r="E661" s="71" t="str">
        <f t="shared" si="1"/>
        <v>26022024880</v>
      </c>
      <c r="F661" s="68">
        <v>3747228</v>
      </c>
      <c r="G661" s="68"/>
      <c r="H661" s="68"/>
      <c r="I661" s="68"/>
      <c r="J661" s="68" t="s">
        <v>5472</v>
      </c>
      <c r="K661" s="70" t="s">
        <v>5473</v>
      </c>
      <c r="L661" s="68" t="s">
        <v>2045</v>
      </c>
      <c r="M661" s="68" t="s">
        <v>3553</v>
      </c>
      <c r="N661" s="71">
        <v>5581994181865</v>
      </c>
      <c r="O661" s="71"/>
      <c r="P661" s="71"/>
      <c r="Q661" s="68" t="s">
        <v>1073</v>
      </c>
      <c r="R661" s="68" t="str" cm="1">
        <f t="array" ref="R661">_xlfn.IFS(BaseClientes[[#This Row],[tipoDeCliente]]="ADVISOR","ADVISOR",BaseClientes[[#This Row],[tipoDeCliente]]="FAMILIA","RETENCAO",BaseClientes[[#This Row],[tipoDeCliente]]="RETENCAO","RETENCAO",BaseClientes[[#This Row],[tipoDeCliente]]="NORMAL","CONSULTORIA",BaseClientes[[#This Row],[tipoDeCliente]]="HIBRIDO","CONSULTORIA")</f>
        <v>CONSULTORIA</v>
      </c>
      <c r="S661" s="68" t="s">
        <v>49</v>
      </c>
      <c r="T661" s="68" t="s">
        <v>50</v>
      </c>
      <c r="U661" s="68" t="s">
        <v>5475</v>
      </c>
      <c r="V661" s="71">
        <v>5581994181865</v>
      </c>
      <c r="W661" s="69">
        <v>45348</v>
      </c>
      <c r="X661" s="69">
        <v>45348</v>
      </c>
      <c r="Y661" s="68" t="s">
        <v>2045</v>
      </c>
      <c r="Z661" s="68"/>
      <c r="AA661" s="68"/>
      <c r="AB661" s="68" t="s">
        <v>3995</v>
      </c>
      <c r="AC661" s="68"/>
      <c r="AD661" s="68"/>
      <c r="AE661" s="68" t="s">
        <v>68</v>
      </c>
      <c r="AF661" s="72">
        <v>1</v>
      </c>
      <c r="AG661" s="68"/>
      <c r="AH661" s="68" t="s">
        <v>56</v>
      </c>
      <c r="AI661" s="68" t="s">
        <v>56</v>
      </c>
      <c r="AJ661" s="68" t="s">
        <v>56</v>
      </c>
      <c r="AK661" s="68" t="str" cm="1">
        <f t="array" ref="AK6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1" s="69" t="s">
        <v>58</v>
      </c>
      <c r="AM661" s="69"/>
    </row>
    <row r="662" spans="1:39" hidden="1" x14ac:dyDescent="0.3">
      <c r="A662" s="68">
        <v>892</v>
      </c>
      <c r="B662" s="68" t="s">
        <v>3187</v>
      </c>
      <c r="C662" s="69">
        <v>32740</v>
      </c>
      <c r="D662" s="68" t="s">
        <v>40</v>
      </c>
      <c r="E662" s="71" t="str">
        <f t="shared" si="1"/>
        <v>26022024892</v>
      </c>
      <c r="F662" s="68">
        <v>12635995</v>
      </c>
      <c r="G662" s="68"/>
      <c r="H662" s="68"/>
      <c r="I662" s="68" t="s">
        <v>8186</v>
      </c>
      <c r="J662" s="68" t="s">
        <v>5476</v>
      </c>
      <c r="K662" s="70" t="s">
        <v>5477</v>
      </c>
      <c r="L662" s="68" t="s">
        <v>5478</v>
      </c>
      <c r="M662" s="68" t="s">
        <v>3187</v>
      </c>
      <c r="N662" s="71">
        <v>5581984788090</v>
      </c>
      <c r="O662" s="71"/>
      <c r="P662" s="71"/>
      <c r="Q662" s="68" t="s">
        <v>66</v>
      </c>
      <c r="R662" s="68" t="str" cm="1">
        <f t="array" ref="R662">_xlfn.IFS(BaseClientes[[#This Row],[tipoDeCliente]]="ADVISOR","ADVISOR",BaseClientes[[#This Row],[tipoDeCliente]]="FAMILIA","RETENCAO",BaseClientes[[#This Row],[tipoDeCliente]]="RETENCAO","RETENCAO",BaseClientes[[#This Row],[tipoDeCliente]]="NORMAL","CONSULTORIA",BaseClientes[[#This Row],[tipoDeCliente]]="HIBRIDO","CONSULTORIA")</f>
        <v>RETENCAO</v>
      </c>
      <c r="S662" s="68" t="s">
        <v>49</v>
      </c>
      <c r="T662" s="68" t="s">
        <v>50</v>
      </c>
      <c r="U662" s="68" t="s">
        <v>5479</v>
      </c>
      <c r="V662" s="71">
        <v>5581984788090</v>
      </c>
      <c r="W662" s="69">
        <v>45348</v>
      </c>
      <c r="X662" s="69">
        <v>45348</v>
      </c>
      <c r="Y662" s="68" t="s">
        <v>5478</v>
      </c>
      <c r="Z662" s="68" t="s">
        <v>5478</v>
      </c>
      <c r="AA662" s="68" t="s">
        <v>3187</v>
      </c>
      <c r="AB662" s="68" t="s">
        <v>5480</v>
      </c>
      <c r="AC662" s="68"/>
      <c r="AD662" s="68" t="s">
        <v>54</v>
      </c>
      <c r="AE662" s="68" t="s">
        <v>176</v>
      </c>
      <c r="AF662" s="72">
        <v>1</v>
      </c>
      <c r="AG662" s="68" t="s">
        <v>3059</v>
      </c>
      <c r="AH662" s="68" t="s">
        <v>54</v>
      </c>
      <c r="AI662" s="68" t="s">
        <v>56</v>
      </c>
      <c r="AJ662" s="68" t="s">
        <v>54</v>
      </c>
      <c r="AK662" s="68" t="str" cm="1">
        <f t="array" ref="AK6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2" s="69" t="s">
        <v>69</v>
      </c>
      <c r="AM662" s="69">
        <v>45448</v>
      </c>
    </row>
    <row r="663" spans="1:39" hidden="1" x14ac:dyDescent="0.3">
      <c r="A663" s="68">
        <v>912</v>
      </c>
      <c r="B663" s="68" t="s">
        <v>3562</v>
      </c>
      <c r="C663" s="69">
        <v>31625</v>
      </c>
      <c r="D663" s="68" t="s">
        <v>72</v>
      </c>
      <c r="E663" s="71" t="str">
        <f t="shared" si="1"/>
        <v>26022024912</v>
      </c>
      <c r="F663" s="68">
        <v>15250865</v>
      </c>
      <c r="G663" s="68"/>
      <c r="H663" s="68"/>
      <c r="I663" s="68" t="s">
        <v>8187</v>
      </c>
      <c r="J663" s="68" t="s">
        <v>5481</v>
      </c>
      <c r="K663" s="70" t="s">
        <v>5482</v>
      </c>
      <c r="L663" s="68" t="s">
        <v>5483</v>
      </c>
      <c r="M663" s="68" t="s">
        <v>3562</v>
      </c>
      <c r="N663" s="71">
        <v>5585999274115</v>
      </c>
      <c r="O663" s="71"/>
      <c r="P663" s="71"/>
      <c r="Q663" s="68" t="s">
        <v>66</v>
      </c>
      <c r="R663" s="68" t="str" cm="1">
        <f t="array" ref="R663">_xlfn.IFS(BaseClientes[[#This Row],[tipoDeCliente]]="ADVISOR","ADVISOR",BaseClientes[[#This Row],[tipoDeCliente]]="FAMILIA","RETENCAO",BaseClientes[[#This Row],[tipoDeCliente]]="RETENCAO","RETENCAO",BaseClientes[[#This Row],[tipoDeCliente]]="NORMAL","CONSULTORIA",BaseClientes[[#This Row],[tipoDeCliente]]="HIBRIDO","CONSULTORIA")</f>
        <v>CONSULTORIA</v>
      </c>
      <c r="S663" s="68" t="s">
        <v>406</v>
      </c>
      <c r="T663" s="68" t="s">
        <v>407</v>
      </c>
      <c r="U663" s="68" t="s">
        <v>5185</v>
      </c>
      <c r="V663" s="71">
        <v>5585999274115</v>
      </c>
      <c r="W663" s="69">
        <v>45348</v>
      </c>
      <c r="X663" s="69">
        <v>45348</v>
      </c>
      <c r="Y663" s="68" t="s">
        <v>5184</v>
      </c>
      <c r="Z663" s="68" t="s">
        <v>5184</v>
      </c>
      <c r="AA663" s="68" t="s">
        <v>3155</v>
      </c>
      <c r="AB663" s="68" t="s">
        <v>4407</v>
      </c>
      <c r="AC663" s="68" t="s">
        <v>53</v>
      </c>
      <c r="AD663" s="68" t="s">
        <v>54</v>
      </c>
      <c r="AE663" s="68" t="s">
        <v>176</v>
      </c>
      <c r="AF663" s="72">
        <v>1</v>
      </c>
      <c r="AG663" s="68">
        <v>8</v>
      </c>
      <c r="AH663" s="68" t="s">
        <v>54</v>
      </c>
      <c r="AI663" s="68" t="s">
        <v>56</v>
      </c>
      <c r="AJ663" s="68" t="s">
        <v>54</v>
      </c>
      <c r="AK663" s="68" t="str" cm="1">
        <f t="array" ref="AK6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3" s="69" t="s">
        <v>69</v>
      </c>
      <c r="AM663" s="69">
        <v>45551</v>
      </c>
    </row>
    <row r="664" spans="1:39" x14ac:dyDescent="0.3">
      <c r="A664" s="68">
        <v>888</v>
      </c>
      <c r="B664" s="68" t="s">
        <v>3555</v>
      </c>
      <c r="C664" s="69">
        <v>32339</v>
      </c>
      <c r="D664" s="68" t="s">
        <v>72</v>
      </c>
      <c r="E664" s="71" t="str">
        <f t="shared" si="1"/>
        <v>27022024888</v>
      </c>
      <c r="F664" s="68">
        <v>14891187</v>
      </c>
      <c r="G664" s="68"/>
      <c r="H664" s="68"/>
      <c r="I664" s="68" t="s">
        <v>5484</v>
      </c>
      <c r="J664" s="68" t="s">
        <v>5485</v>
      </c>
      <c r="K664" s="70" t="s">
        <v>5486</v>
      </c>
      <c r="L664" s="68" t="s">
        <v>5487</v>
      </c>
      <c r="M664" s="68" t="s">
        <v>3555</v>
      </c>
      <c r="N664" s="71">
        <v>5531991317886</v>
      </c>
      <c r="O664" s="71" t="s">
        <v>65</v>
      </c>
      <c r="P664" s="71"/>
      <c r="Q664" s="68" t="s">
        <v>66</v>
      </c>
      <c r="R664" s="68" t="str" cm="1">
        <f t="array" ref="R664">_xlfn.IFS(BaseClientes[[#This Row],[tipoDeCliente]]="ADVISOR","ADVISOR",BaseClientes[[#This Row],[tipoDeCliente]]="FAMILIA","RETENCAO",BaseClientes[[#This Row],[tipoDeCliente]]="RETENCAO","RETENCAO",BaseClientes[[#This Row],[tipoDeCliente]]="NORMAL","CONSULTORIA",BaseClientes[[#This Row],[tipoDeCliente]]="HIBRIDO","CONSULTORIA")</f>
        <v>CONSULTORIA</v>
      </c>
      <c r="S664" s="68" t="s">
        <v>895</v>
      </c>
      <c r="T664" s="68" t="s">
        <v>896</v>
      </c>
      <c r="U664" s="68" t="s">
        <v>5488</v>
      </c>
      <c r="V664" s="71">
        <v>5531991317886</v>
      </c>
      <c r="W664" s="69">
        <v>45349</v>
      </c>
      <c r="X664" s="69">
        <v>45349</v>
      </c>
      <c r="Y664" s="68" t="s">
        <v>2808</v>
      </c>
      <c r="Z664" s="68" t="s">
        <v>2808</v>
      </c>
      <c r="AA664" s="68" t="s">
        <v>2805</v>
      </c>
      <c r="AB664" s="68" t="s">
        <v>3902</v>
      </c>
      <c r="AC664" s="68" t="s">
        <v>2015</v>
      </c>
      <c r="AD664" s="68" t="s">
        <v>54</v>
      </c>
      <c r="AE664" s="68" t="s">
        <v>176</v>
      </c>
      <c r="AF664" s="72">
        <v>1</v>
      </c>
      <c r="AG664" s="68" t="s">
        <v>3061</v>
      </c>
      <c r="AH664" s="68" t="s">
        <v>54</v>
      </c>
      <c r="AI664" s="68" t="s">
        <v>56</v>
      </c>
      <c r="AJ664" s="68" t="s">
        <v>54</v>
      </c>
      <c r="AK664" s="68" t="str" cm="1">
        <f t="array" ref="AK6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4" s="69" t="s">
        <v>58</v>
      </c>
      <c r="AM664" s="69"/>
    </row>
    <row r="665" spans="1:39" x14ac:dyDescent="0.3">
      <c r="A665" s="68">
        <v>890</v>
      </c>
      <c r="B665" s="68" t="s">
        <v>3188</v>
      </c>
      <c r="C665" s="69">
        <v>32445</v>
      </c>
      <c r="D665" s="68" t="s">
        <v>40</v>
      </c>
      <c r="E665" s="71" t="str">
        <f t="shared" si="1"/>
        <v>27022024890</v>
      </c>
      <c r="F665" s="68">
        <v>3701856</v>
      </c>
      <c r="G665" s="68"/>
      <c r="H665" s="68"/>
      <c r="I665" s="68" t="s">
        <v>5492</v>
      </c>
      <c r="J665" s="68" t="s">
        <v>5490</v>
      </c>
      <c r="K665" s="70" t="s">
        <v>5491</v>
      </c>
      <c r="L665" s="68" t="s">
        <v>1015</v>
      </c>
      <c r="M665" s="68" t="s">
        <v>3188</v>
      </c>
      <c r="N665" s="71">
        <v>5585988889085</v>
      </c>
      <c r="O665" s="71"/>
      <c r="P665" s="71"/>
      <c r="Q665" s="68" t="s">
        <v>66</v>
      </c>
      <c r="R665" s="68" t="str" cm="1">
        <f t="array" ref="R665">_xlfn.IFS(BaseClientes[[#This Row],[tipoDeCliente]]="ADVISOR","ADVISOR",BaseClientes[[#This Row],[tipoDeCliente]]="FAMILIA","RETENCAO",BaseClientes[[#This Row],[tipoDeCliente]]="RETENCAO","RETENCAO",BaseClientes[[#This Row],[tipoDeCliente]]="NORMAL","CONSULTORIA",BaseClientes[[#This Row],[tipoDeCliente]]="HIBRIDO","CONSULTORIA")</f>
        <v>CONSULTORIA</v>
      </c>
      <c r="S665" s="68" t="s">
        <v>406</v>
      </c>
      <c r="T665" s="68" t="s">
        <v>407</v>
      </c>
      <c r="U665" s="68" t="s">
        <v>5493</v>
      </c>
      <c r="V665" s="71">
        <v>5585988889085</v>
      </c>
      <c r="W665" s="69">
        <v>45349</v>
      </c>
      <c r="X665" s="69">
        <v>45349</v>
      </c>
      <c r="Y665" s="68" t="s">
        <v>1015</v>
      </c>
      <c r="Z665" s="68" t="s">
        <v>1015</v>
      </c>
      <c r="AA665" s="68" t="s">
        <v>3188</v>
      </c>
      <c r="AB665" s="68" t="s">
        <v>3912</v>
      </c>
      <c r="AC665" s="68"/>
      <c r="AD665" s="68" t="s">
        <v>54</v>
      </c>
      <c r="AE665" s="68" t="s">
        <v>176</v>
      </c>
      <c r="AF665" s="72">
        <v>1</v>
      </c>
      <c r="AG665" s="68">
        <v>8</v>
      </c>
      <c r="AH665" s="68" t="s">
        <v>54</v>
      </c>
      <c r="AI665" s="68" t="s">
        <v>56</v>
      </c>
      <c r="AJ665" s="68" t="s">
        <v>54</v>
      </c>
      <c r="AK665" s="68" t="str" cm="1">
        <f t="array" ref="AK6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5" s="69" t="s">
        <v>58</v>
      </c>
      <c r="AM665" s="69"/>
    </row>
    <row r="666" spans="1:39" x14ac:dyDescent="0.3">
      <c r="A666" s="68">
        <v>891</v>
      </c>
      <c r="B666" s="68" t="s">
        <v>3189</v>
      </c>
      <c r="C666" s="69">
        <v>36325</v>
      </c>
      <c r="D666" s="68" t="s">
        <v>40</v>
      </c>
      <c r="E666" s="71" t="str">
        <f t="shared" si="1"/>
        <v>28022024891</v>
      </c>
      <c r="F666" s="68">
        <v>13583595</v>
      </c>
      <c r="G666" s="68"/>
      <c r="H666" s="68"/>
      <c r="I666" s="68" t="s">
        <v>5497</v>
      </c>
      <c r="J666" s="68" t="s">
        <v>5495</v>
      </c>
      <c r="K666" s="70" t="s">
        <v>5496</v>
      </c>
      <c r="L666" s="68" t="s">
        <v>3713</v>
      </c>
      <c r="M666" s="68" t="s">
        <v>3189</v>
      </c>
      <c r="N666" s="71">
        <v>5587996513337</v>
      </c>
      <c r="O666" s="71"/>
      <c r="P666" s="71"/>
      <c r="Q666" s="68" t="s">
        <v>66</v>
      </c>
      <c r="R666" s="68" t="str" cm="1">
        <f t="array" ref="R666">_xlfn.IFS(BaseClientes[[#This Row],[tipoDeCliente]]="ADVISOR","ADVISOR",BaseClientes[[#This Row],[tipoDeCliente]]="FAMILIA","RETENCAO",BaseClientes[[#This Row],[tipoDeCliente]]="RETENCAO","RETENCAO",BaseClientes[[#This Row],[tipoDeCliente]]="NORMAL","CONSULTORIA",BaseClientes[[#This Row],[tipoDeCliente]]="HIBRIDO","CONSULTORIA")</f>
        <v>CONSULTORIA</v>
      </c>
      <c r="S666" s="68" t="s">
        <v>49</v>
      </c>
      <c r="T666" s="68" t="s">
        <v>50</v>
      </c>
      <c r="U666" s="68" t="s">
        <v>5498</v>
      </c>
      <c r="V666" s="71">
        <v>5587996513337</v>
      </c>
      <c r="W666" s="69">
        <v>45350</v>
      </c>
      <c r="X666" s="69">
        <v>45350</v>
      </c>
      <c r="Y666" s="68" t="s">
        <v>3713</v>
      </c>
      <c r="Z666" s="68" t="s">
        <v>3713</v>
      </c>
      <c r="AA666" s="68" t="s">
        <v>3189</v>
      </c>
      <c r="AB666" s="68" t="s">
        <v>3893</v>
      </c>
      <c r="AC666" s="68"/>
      <c r="AD666" s="68" t="s">
        <v>54</v>
      </c>
      <c r="AE666" s="68" t="s">
        <v>176</v>
      </c>
      <c r="AF666" s="72">
        <v>1</v>
      </c>
      <c r="AG666" s="68">
        <v>8</v>
      </c>
      <c r="AH666" s="68" t="s">
        <v>54</v>
      </c>
      <c r="AI666" s="68" t="s">
        <v>56</v>
      </c>
      <c r="AJ666" s="68" t="s">
        <v>54</v>
      </c>
      <c r="AK666" s="68" t="str" cm="1">
        <f t="array" ref="AK6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6" s="69" t="s">
        <v>58</v>
      </c>
      <c r="AM666" s="69"/>
    </row>
    <row r="667" spans="1:39" x14ac:dyDescent="0.3">
      <c r="A667" s="68">
        <v>910</v>
      </c>
      <c r="B667" s="68" t="s">
        <v>3560</v>
      </c>
      <c r="C667" s="69">
        <v>32099</v>
      </c>
      <c r="D667" s="68" t="s">
        <v>40</v>
      </c>
      <c r="E667" s="71" t="str">
        <f t="shared" si="1"/>
        <v>28022024910</v>
      </c>
      <c r="F667" s="68">
        <v>3333710</v>
      </c>
      <c r="G667" s="68"/>
      <c r="H667" s="68"/>
      <c r="I667" s="68" t="s">
        <v>8188</v>
      </c>
      <c r="J667" s="68" t="s">
        <v>5517</v>
      </c>
      <c r="K667" s="70" t="s">
        <v>5505</v>
      </c>
      <c r="L667" s="68" t="s">
        <v>3719</v>
      </c>
      <c r="M667" s="68" t="s">
        <v>3560</v>
      </c>
      <c r="N667" s="71">
        <v>5581988599187</v>
      </c>
      <c r="O667" s="71"/>
      <c r="P667" s="71"/>
      <c r="Q667" s="68" t="s">
        <v>66</v>
      </c>
      <c r="R667" s="68" t="str" cm="1">
        <f t="array" ref="R667">_xlfn.IFS(BaseClientes[[#This Row],[tipoDeCliente]]="ADVISOR","ADVISOR",BaseClientes[[#This Row],[tipoDeCliente]]="FAMILIA","RETENCAO",BaseClientes[[#This Row],[tipoDeCliente]]="RETENCAO","RETENCAO",BaseClientes[[#This Row],[tipoDeCliente]]="NORMAL","CONSULTORIA",BaseClientes[[#This Row],[tipoDeCliente]]="HIBRIDO","CONSULTORIA")</f>
        <v>CONSULTORIA</v>
      </c>
      <c r="S667" s="68" t="s">
        <v>49</v>
      </c>
      <c r="T667" s="68" t="s">
        <v>50</v>
      </c>
      <c r="U667" s="68" t="s">
        <v>1921</v>
      </c>
      <c r="V667" s="71">
        <v>5581988599187</v>
      </c>
      <c r="W667" s="69">
        <v>45350</v>
      </c>
      <c r="X667" s="69">
        <v>45350</v>
      </c>
      <c r="Y667" s="68" t="s">
        <v>3719</v>
      </c>
      <c r="Z667" s="68" t="s">
        <v>3719</v>
      </c>
      <c r="AA667" s="68" t="s">
        <v>3560</v>
      </c>
      <c r="AB667" s="68" t="s">
        <v>3912</v>
      </c>
      <c r="AC667" s="68"/>
      <c r="AD667" s="68" t="s">
        <v>54</v>
      </c>
      <c r="AE667" s="68" t="s">
        <v>176</v>
      </c>
      <c r="AF667" s="72">
        <v>1</v>
      </c>
      <c r="AG667" s="68">
        <v>8</v>
      </c>
      <c r="AH667" s="68" t="s">
        <v>54</v>
      </c>
      <c r="AI667" s="68" t="s">
        <v>54</v>
      </c>
      <c r="AJ667" s="68" t="s">
        <v>54</v>
      </c>
      <c r="AK667" s="68" t="str" cm="1">
        <f t="array" ref="AK6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7" s="69" t="s">
        <v>58</v>
      </c>
      <c r="AM667" s="69"/>
    </row>
    <row r="668" spans="1:39" x14ac:dyDescent="0.3">
      <c r="A668" s="68">
        <v>911</v>
      </c>
      <c r="B668" s="68" t="s">
        <v>3561</v>
      </c>
      <c r="C668" s="69"/>
      <c r="D668" s="68" t="s">
        <v>84</v>
      </c>
      <c r="E668" s="71" t="str">
        <f t="shared" si="1"/>
        <v>28022024911</v>
      </c>
      <c r="F668" s="68"/>
      <c r="G668" s="68">
        <v>5616270</v>
      </c>
      <c r="H668" s="68"/>
      <c r="I668" s="68" t="s">
        <v>8189</v>
      </c>
      <c r="J668" s="68" t="s">
        <v>5504</v>
      </c>
      <c r="K668" s="105" t="s">
        <v>5505</v>
      </c>
      <c r="L668" s="68" t="s">
        <v>8190</v>
      </c>
      <c r="M668" s="68" t="s">
        <v>3561</v>
      </c>
      <c r="N668" s="71">
        <v>5581988599187</v>
      </c>
      <c r="O668" s="71"/>
      <c r="P668" s="71"/>
      <c r="Q668" s="68" t="s">
        <v>66</v>
      </c>
      <c r="R668" s="68" t="str" cm="1">
        <f t="array" ref="R668">_xlfn.IFS(BaseClientes[[#This Row],[tipoDeCliente]]="ADVISOR","ADVISOR",BaseClientes[[#This Row],[tipoDeCliente]]="FAMILIA","RETENCAO",BaseClientes[[#This Row],[tipoDeCliente]]="RETENCAO","RETENCAO",BaseClientes[[#This Row],[tipoDeCliente]]="NORMAL","CONSULTORIA",BaseClientes[[#This Row],[tipoDeCliente]]="HIBRIDO","CONSULTORIA")</f>
        <v>CONSULTORIA</v>
      </c>
      <c r="S668" s="68" t="s">
        <v>49</v>
      </c>
      <c r="T668" s="68" t="s">
        <v>50</v>
      </c>
      <c r="U668" s="68" t="s">
        <v>5507</v>
      </c>
      <c r="V668" s="71">
        <v>5581988599187</v>
      </c>
      <c r="W668" s="69">
        <v>45350</v>
      </c>
      <c r="X668" s="69">
        <v>45350</v>
      </c>
      <c r="Y668" s="68" t="s">
        <v>3719</v>
      </c>
      <c r="Z668" s="68" t="s">
        <v>3719</v>
      </c>
      <c r="AA668" s="68" t="s">
        <v>5510</v>
      </c>
      <c r="AB668" s="68" t="s">
        <v>3912</v>
      </c>
      <c r="AC668" s="68"/>
      <c r="AD668" s="68" t="s">
        <v>54</v>
      </c>
      <c r="AE668" s="68" t="s">
        <v>176</v>
      </c>
      <c r="AF668" s="72">
        <v>1</v>
      </c>
      <c r="AG668" s="68">
        <v>8</v>
      </c>
      <c r="AH668" s="68" t="s">
        <v>54</v>
      </c>
      <c r="AI668" s="68" t="s">
        <v>56</v>
      </c>
      <c r="AJ668" s="68" t="s">
        <v>54</v>
      </c>
      <c r="AK668" s="68"/>
      <c r="AL668" s="69" t="s">
        <v>58</v>
      </c>
      <c r="AM668" s="69"/>
    </row>
    <row r="669" spans="1:39" x14ac:dyDescent="0.3">
      <c r="A669" s="68">
        <v>928</v>
      </c>
      <c r="B669" s="68" t="s">
        <v>3569</v>
      </c>
      <c r="C669" s="69">
        <v>32339</v>
      </c>
      <c r="D669" s="68" t="s">
        <v>72</v>
      </c>
      <c r="E669" s="71" t="str">
        <f t="shared" si="1"/>
        <v>28022024928</v>
      </c>
      <c r="F669" s="68">
        <v>3866027</v>
      </c>
      <c r="G669" s="68"/>
      <c r="H669" s="68"/>
      <c r="I669" s="68" t="s">
        <v>8191</v>
      </c>
      <c r="J669" s="68" t="s">
        <v>5512</v>
      </c>
      <c r="K669" s="70" t="s">
        <v>5513</v>
      </c>
      <c r="L669" s="68" t="s">
        <v>8192</v>
      </c>
      <c r="M669" s="68" t="s">
        <v>3569</v>
      </c>
      <c r="N669" s="71">
        <v>5581996759655</v>
      </c>
      <c r="O669" s="71" t="s">
        <v>65</v>
      </c>
      <c r="P669" s="71"/>
      <c r="Q669" s="68" t="s">
        <v>66</v>
      </c>
      <c r="R669" s="68" t="str" cm="1">
        <f t="array" ref="R669">_xlfn.IFS(BaseClientes[[#This Row],[tipoDeCliente]]="ADVISOR","ADVISOR",BaseClientes[[#This Row],[tipoDeCliente]]="FAMILIA","RETENCAO",BaseClientes[[#This Row],[tipoDeCliente]]="RETENCAO","RETENCAO",BaseClientes[[#This Row],[tipoDeCliente]]="NORMAL","CONSULTORIA",BaseClientes[[#This Row],[tipoDeCliente]]="HIBRIDO","CONSULTORIA")</f>
        <v>CONSULTORIA</v>
      </c>
      <c r="S669" s="68" t="s">
        <v>49</v>
      </c>
      <c r="T669" s="68" t="s">
        <v>50</v>
      </c>
      <c r="U669" s="68" t="s">
        <v>5515</v>
      </c>
      <c r="V669" s="71">
        <v>5581996759655</v>
      </c>
      <c r="W669" s="69">
        <v>45350</v>
      </c>
      <c r="X669" s="69">
        <v>45350</v>
      </c>
      <c r="Y669" s="68" t="s">
        <v>3719</v>
      </c>
      <c r="Z669" s="68" t="s">
        <v>3719</v>
      </c>
      <c r="AA669" s="68" t="s">
        <v>5510</v>
      </c>
      <c r="AB669" s="68" t="s">
        <v>3893</v>
      </c>
      <c r="AC669" s="68"/>
      <c r="AD669" s="68" t="s">
        <v>54</v>
      </c>
      <c r="AE669" s="68" t="s">
        <v>176</v>
      </c>
      <c r="AF669" s="72">
        <v>1</v>
      </c>
      <c r="AG669" s="68">
        <v>8</v>
      </c>
      <c r="AH669" s="68" t="s">
        <v>54</v>
      </c>
      <c r="AI669" s="68" t="s">
        <v>54</v>
      </c>
      <c r="AJ669" s="68" t="s">
        <v>54</v>
      </c>
      <c r="AK669" s="68" t="str" cm="1">
        <f t="array" ref="AK6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69" s="69" t="s">
        <v>58</v>
      </c>
      <c r="AM669" s="69"/>
    </row>
    <row r="670" spans="1:39" x14ac:dyDescent="0.3">
      <c r="A670" s="68">
        <v>893</v>
      </c>
      <c r="B670" s="68" t="s">
        <v>3193</v>
      </c>
      <c r="C670" s="69">
        <v>33341</v>
      </c>
      <c r="D670" s="68" t="s">
        <v>72</v>
      </c>
      <c r="E670" s="71" t="str">
        <f t="shared" si="1"/>
        <v>01032024893</v>
      </c>
      <c r="F670" s="68">
        <v>5585699</v>
      </c>
      <c r="G670" s="68"/>
      <c r="H670" s="68"/>
      <c r="I670" s="68" t="s">
        <v>5531</v>
      </c>
      <c r="J670" s="68" t="s">
        <v>8193</v>
      </c>
      <c r="K670" s="105" t="s">
        <v>5530</v>
      </c>
      <c r="L670" s="68" t="s">
        <v>2650</v>
      </c>
      <c r="M670" s="68" t="s">
        <v>3193</v>
      </c>
      <c r="N670" s="71">
        <v>5531987350660</v>
      </c>
      <c r="O670" s="71" t="s">
        <v>65</v>
      </c>
      <c r="P670" s="71"/>
      <c r="Q670" s="68" t="s">
        <v>1749</v>
      </c>
      <c r="R670" s="68" t="str" cm="1">
        <f t="array" ref="R670">_xlfn.IFS(BaseClientes[[#This Row],[tipoDeCliente]]="ADVISOR","ADVISOR",BaseClientes[[#This Row],[tipoDeCliente]]="FAMILIA","RETENCAO",BaseClientes[[#This Row],[tipoDeCliente]]="RETENCAO","RETENCAO",BaseClientes[[#This Row],[tipoDeCliente]]="NORMAL","CONSULTORIA",BaseClientes[[#This Row],[tipoDeCliente]]="HIBRIDO","CONSULTORIA")</f>
        <v>CONSULTORIA</v>
      </c>
      <c r="S670" s="68" t="s">
        <v>895</v>
      </c>
      <c r="T670" s="68" t="s">
        <v>896</v>
      </c>
      <c r="U670" s="68" t="s">
        <v>5532</v>
      </c>
      <c r="V670" s="71">
        <v>5531987350660</v>
      </c>
      <c r="W670" s="69">
        <v>45352</v>
      </c>
      <c r="X670" s="69">
        <v>45352</v>
      </c>
      <c r="Y670" s="68" t="s">
        <v>2650</v>
      </c>
      <c r="Z670" s="68" t="s">
        <v>2650</v>
      </c>
      <c r="AA670" s="68" t="s">
        <v>3193</v>
      </c>
      <c r="AB670" s="68" t="s">
        <v>3950</v>
      </c>
      <c r="AC670" s="68"/>
      <c r="AD670" s="68" t="s">
        <v>54</v>
      </c>
      <c r="AE670" s="68" t="s">
        <v>176</v>
      </c>
      <c r="AF670" s="72">
        <v>1</v>
      </c>
      <c r="AG670" s="68">
        <v>8</v>
      </c>
      <c r="AH670" s="68" t="s">
        <v>54</v>
      </c>
      <c r="AI670" s="68" t="s">
        <v>56</v>
      </c>
      <c r="AJ670" s="68" t="s">
        <v>54</v>
      </c>
      <c r="AK670" s="68" t="str" cm="1">
        <f t="array" ref="AK6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0" s="69" t="s">
        <v>58</v>
      </c>
      <c r="AM670" s="69"/>
    </row>
    <row r="671" spans="1:39" x14ac:dyDescent="0.3">
      <c r="A671" s="68">
        <v>899</v>
      </c>
      <c r="B671" s="68" t="s">
        <v>3194</v>
      </c>
      <c r="C671" s="69">
        <v>27292</v>
      </c>
      <c r="D671" s="68" t="s">
        <v>40</v>
      </c>
      <c r="E671" s="71" t="str">
        <f t="shared" si="1"/>
        <v>01032024899</v>
      </c>
      <c r="F671" s="68">
        <v>64071</v>
      </c>
      <c r="G671" s="68"/>
      <c r="H671" s="68"/>
      <c r="I671" s="68" t="s">
        <v>5521</v>
      </c>
      <c r="J671" s="68" t="s">
        <v>5519</v>
      </c>
      <c r="K671" s="105" t="s">
        <v>5520</v>
      </c>
      <c r="L671" s="68" t="s">
        <v>3714</v>
      </c>
      <c r="M671" s="68" t="s">
        <v>3194</v>
      </c>
      <c r="N671" s="71">
        <v>5581999340364</v>
      </c>
      <c r="O671" s="71"/>
      <c r="P671" s="71"/>
      <c r="Q671" s="68" t="s">
        <v>66</v>
      </c>
      <c r="R671" s="68" t="str" cm="1">
        <f t="array" ref="R671">_xlfn.IFS(BaseClientes[[#This Row],[tipoDeCliente]]="ADVISOR","ADVISOR",BaseClientes[[#This Row],[tipoDeCliente]]="FAMILIA","RETENCAO",BaseClientes[[#This Row],[tipoDeCliente]]="RETENCAO","RETENCAO",BaseClientes[[#This Row],[tipoDeCliente]]="NORMAL","CONSULTORIA",BaseClientes[[#This Row],[tipoDeCliente]]="HIBRIDO","CONSULTORIA")</f>
        <v>CONSULTORIA</v>
      </c>
      <c r="S671" s="68" t="s">
        <v>49</v>
      </c>
      <c r="T671" s="68" t="s">
        <v>50</v>
      </c>
      <c r="U671" s="68" t="s">
        <v>5522</v>
      </c>
      <c r="V671" s="71">
        <v>5581999340364</v>
      </c>
      <c r="W671" s="69">
        <v>45352</v>
      </c>
      <c r="X671" s="69">
        <v>45352</v>
      </c>
      <c r="Y671" s="68" t="s">
        <v>3714</v>
      </c>
      <c r="Z671" s="68" t="s">
        <v>3714</v>
      </c>
      <c r="AA671" s="68" t="s">
        <v>3194</v>
      </c>
      <c r="AB671" s="68" t="s">
        <v>5523</v>
      </c>
      <c r="AC671" s="68"/>
      <c r="AD671" s="68" t="s">
        <v>54</v>
      </c>
      <c r="AE671" s="68" t="s">
        <v>176</v>
      </c>
      <c r="AF671" s="72">
        <v>1</v>
      </c>
      <c r="AG671" s="68">
        <v>8</v>
      </c>
      <c r="AH671" s="68" t="s">
        <v>54</v>
      </c>
      <c r="AI671" s="68" t="s">
        <v>56</v>
      </c>
      <c r="AJ671" s="68" t="s">
        <v>54</v>
      </c>
      <c r="AK671" s="68" t="str" cm="1">
        <f t="array" ref="AK6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1" s="69" t="s">
        <v>58</v>
      </c>
      <c r="AM671" s="69"/>
    </row>
    <row r="672" spans="1:39" hidden="1" x14ac:dyDescent="0.3">
      <c r="A672" s="68">
        <v>901</v>
      </c>
      <c r="B672" s="68" t="s">
        <v>3192</v>
      </c>
      <c r="C672" s="69">
        <v>35336</v>
      </c>
      <c r="D672" s="68" t="s">
        <v>72</v>
      </c>
      <c r="E672" s="71" t="str">
        <f t="shared" si="1"/>
        <v>01032024901</v>
      </c>
      <c r="F672" s="68">
        <v>15124183</v>
      </c>
      <c r="G672" s="68"/>
      <c r="H672" s="68"/>
      <c r="I672" s="68" t="s">
        <v>8194</v>
      </c>
      <c r="J672" s="68" t="s">
        <v>5524</v>
      </c>
      <c r="K672" s="70" t="s">
        <v>5525</v>
      </c>
      <c r="L672" s="68" t="s">
        <v>5526</v>
      </c>
      <c r="M672" s="68" t="s">
        <v>3192</v>
      </c>
      <c r="N672" s="71">
        <v>5562999414503</v>
      </c>
      <c r="O672" s="71"/>
      <c r="P672" s="71"/>
      <c r="Q672" s="68" t="s">
        <v>66</v>
      </c>
      <c r="R672" s="68" t="str" cm="1">
        <f t="array" ref="R672">_xlfn.IFS(BaseClientes[[#This Row],[tipoDeCliente]]="ADVISOR","ADVISOR",BaseClientes[[#This Row],[tipoDeCliente]]="FAMILIA","RETENCAO",BaseClientes[[#This Row],[tipoDeCliente]]="RETENCAO","RETENCAO",BaseClientes[[#This Row],[tipoDeCliente]]="NORMAL","CONSULTORIA",BaseClientes[[#This Row],[tipoDeCliente]]="HIBRIDO","CONSULTORIA")</f>
        <v>CONSULTORIA</v>
      </c>
      <c r="S672" s="68" t="s">
        <v>2459</v>
      </c>
      <c r="T672" s="68" t="s">
        <v>605</v>
      </c>
      <c r="U672" s="68" t="s">
        <v>5527</v>
      </c>
      <c r="V672" s="71">
        <v>5562999414503</v>
      </c>
      <c r="W672" s="69">
        <v>45352</v>
      </c>
      <c r="X672" s="69">
        <v>45352</v>
      </c>
      <c r="Y672" s="68" t="s">
        <v>5526</v>
      </c>
      <c r="Z672" s="68" t="s">
        <v>5526</v>
      </c>
      <c r="AA672" s="68" t="s">
        <v>3192</v>
      </c>
      <c r="AB672" s="68" t="s">
        <v>3893</v>
      </c>
      <c r="AC672" s="68"/>
      <c r="AD672" s="68" t="s">
        <v>54</v>
      </c>
      <c r="AE672" s="68" t="s">
        <v>176</v>
      </c>
      <c r="AF672" s="72">
        <v>1</v>
      </c>
      <c r="AG672" s="68">
        <v>8</v>
      </c>
      <c r="AH672" s="68" t="s">
        <v>54</v>
      </c>
      <c r="AI672" s="68" t="s">
        <v>56</v>
      </c>
      <c r="AJ672" s="68" t="s">
        <v>54</v>
      </c>
      <c r="AK672" s="68" t="str" cm="1">
        <f t="array" ref="AK6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2" s="69" t="s">
        <v>69</v>
      </c>
      <c r="AM672" s="69">
        <v>45590</v>
      </c>
    </row>
    <row r="673" spans="1:39" x14ac:dyDescent="0.3">
      <c r="A673" s="68">
        <v>939</v>
      </c>
      <c r="B673" s="68" t="s">
        <v>3195</v>
      </c>
      <c r="C673" s="69">
        <v>30105</v>
      </c>
      <c r="D673" s="68" t="s">
        <v>72</v>
      </c>
      <c r="E673" s="71" t="str">
        <f t="shared" si="1"/>
        <v>01032024939</v>
      </c>
      <c r="F673" s="68">
        <v>2465703</v>
      </c>
      <c r="G673" s="68"/>
      <c r="H673" s="68"/>
      <c r="I673" s="68" t="s">
        <v>5536</v>
      </c>
      <c r="J673" s="68" t="s">
        <v>5534</v>
      </c>
      <c r="K673" s="70" t="s">
        <v>5535</v>
      </c>
      <c r="L673" s="68" t="s">
        <v>3729</v>
      </c>
      <c r="M673" s="68" t="s">
        <v>3195</v>
      </c>
      <c r="N673" s="71">
        <v>5511966487764</v>
      </c>
      <c r="O673" s="71" t="s">
        <v>106</v>
      </c>
      <c r="P673" s="71"/>
      <c r="Q673" s="68" t="s">
        <v>66</v>
      </c>
      <c r="R673" s="68" t="str" cm="1">
        <f t="array" ref="R673">_xlfn.IFS(BaseClientes[[#This Row],[tipoDeCliente]]="ADVISOR","ADVISOR",BaseClientes[[#This Row],[tipoDeCliente]]="FAMILIA","RETENCAO",BaseClientes[[#This Row],[tipoDeCliente]]="RETENCAO","RETENCAO",BaseClientes[[#This Row],[tipoDeCliente]]="NORMAL","CONSULTORIA",BaseClientes[[#This Row],[tipoDeCliente]]="HIBRIDO","CONSULTORIA")</f>
        <v>ADVISOR</v>
      </c>
      <c r="S673" s="68" t="s">
        <v>2799</v>
      </c>
      <c r="T673" s="68" t="s">
        <v>185</v>
      </c>
      <c r="U673" s="68" t="s">
        <v>5537</v>
      </c>
      <c r="V673" s="71">
        <v>5511966487764</v>
      </c>
      <c r="W673" s="69">
        <v>45352</v>
      </c>
      <c r="X673" s="69">
        <v>45352</v>
      </c>
      <c r="Y673" s="68" t="s">
        <v>3729</v>
      </c>
      <c r="Z673" s="68" t="s">
        <v>3729</v>
      </c>
      <c r="AA673" s="68" t="s">
        <v>3195</v>
      </c>
      <c r="AB673" s="68"/>
      <c r="AC673" s="68"/>
      <c r="AD673" s="68" t="s">
        <v>54</v>
      </c>
      <c r="AE673" s="68" t="s">
        <v>176</v>
      </c>
      <c r="AF673" s="72">
        <v>1</v>
      </c>
      <c r="AG673" s="68">
        <v>8</v>
      </c>
      <c r="AH673" s="68" t="s">
        <v>54</v>
      </c>
      <c r="AI673" s="68" t="s">
        <v>56</v>
      </c>
      <c r="AJ673" s="68" t="s">
        <v>54</v>
      </c>
      <c r="AK673" s="68" t="str" cm="1">
        <f t="array" ref="AK6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3" s="69" t="s">
        <v>58</v>
      </c>
      <c r="AM673" s="69"/>
    </row>
    <row r="674" spans="1:39" x14ac:dyDescent="0.3">
      <c r="A674" s="68">
        <v>900</v>
      </c>
      <c r="B674" s="68" t="s">
        <v>3197</v>
      </c>
      <c r="C674" s="69">
        <v>34486</v>
      </c>
      <c r="D674" s="68" t="s">
        <v>72</v>
      </c>
      <c r="E674" s="71" t="str">
        <f t="shared" si="1"/>
        <v>06032024900</v>
      </c>
      <c r="F674" s="68">
        <v>4466502</v>
      </c>
      <c r="G674" s="68"/>
      <c r="H674" s="68"/>
      <c r="I674" s="68" t="s">
        <v>5541</v>
      </c>
      <c r="J674" s="68" t="s">
        <v>5539</v>
      </c>
      <c r="K674" s="105" t="s">
        <v>5540</v>
      </c>
      <c r="L674" s="68" t="s">
        <v>3715</v>
      </c>
      <c r="M674" s="68" t="s">
        <v>3197</v>
      </c>
      <c r="N674" s="71">
        <v>5581991339083</v>
      </c>
      <c r="O674" s="71"/>
      <c r="P674" s="71"/>
      <c r="Q674" s="68" t="s">
        <v>66</v>
      </c>
      <c r="R674" s="68" t="str" cm="1">
        <f t="array" ref="R674">_xlfn.IFS(BaseClientes[[#This Row],[tipoDeCliente]]="ADVISOR","ADVISOR",BaseClientes[[#This Row],[tipoDeCliente]]="FAMILIA","RETENCAO",BaseClientes[[#This Row],[tipoDeCliente]]="RETENCAO","RETENCAO",BaseClientes[[#This Row],[tipoDeCliente]]="NORMAL","CONSULTORIA",BaseClientes[[#This Row],[tipoDeCliente]]="HIBRIDO","CONSULTORIA")</f>
        <v>ADVISOR</v>
      </c>
      <c r="S674" s="68" t="s">
        <v>49</v>
      </c>
      <c r="T674" s="68" t="s">
        <v>50</v>
      </c>
      <c r="U674" s="68" t="s">
        <v>5542</v>
      </c>
      <c r="V674" s="71">
        <v>5581991339083</v>
      </c>
      <c r="W674" s="69">
        <v>45357</v>
      </c>
      <c r="X674" s="69">
        <v>45357</v>
      </c>
      <c r="Y674" s="68" t="s">
        <v>3715</v>
      </c>
      <c r="Z674" s="68" t="s">
        <v>3715</v>
      </c>
      <c r="AA674" s="68" t="s">
        <v>3197</v>
      </c>
      <c r="AB674" s="68" t="s">
        <v>3893</v>
      </c>
      <c r="AC674" s="68" t="s">
        <v>5543</v>
      </c>
      <c r="AD674" s="68" t="s">
        <v>54</v>
      </c>
      <c r="AE674" s="68" t="s">
        <v>176</v>
      </c>
      <c r="AF674" s="72">
        <v>1</v>
      </c>
      <c r="AG674" s="68">
        <v>8</v>
      </c>
      <c r="AH674" s="68" t="s">
        <v>54</v>
      </c>
      <c r="AI674" s="68" t="s">
        <v>56</v>
      </c>
      <c r="AJ674" s="68" t="s">
        <v>54</v>
      </c>
      <c r="AK674" s="68" t="str" cm="1">
        <f t="array" ref="AK6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4" s="69" t="s">
        <v>58</v>
      </c>
      <c r="AM674" s="69"/>
    </row>
    <row r="675" spans="1:39" x14ac:dyDescent="0.3">
      <c r="A675" s="68">
        <v>903</v>
      </c>
      <c r="B675" s="68" t="s">
        <v>3198</v>
      </c>
      <c r="C675" s="69">
        <v>27510</v>
      </c>
      <c r="D675" s="68" t="s">
        <v>72</v>
      </c>
      <c r="E675" s="71" t="str">
        <f t="shared" si="1"/>
        <v>06032024903</v>
      </c>
      <c r="F675" s="68">
        <v>15164511</v>
      </c>
      <c r="G675" s="68"/>
      <c r="H675" s="68"/>
      <c r="I675" s="68" t="s">
        <v>5547</v>
      </c>
      <c r="J675" s="68" t="s">
        <v>5545</v>
      </c>
      <c r="K675" s="70" t="s">
        <v>5546</v>
      </c>
      <c r="L675" s="68" t="s">
        <v>3716</v>
      </c>
      <c r="M675" s="68" t="s">
        <v>3198</v>
      </c>
      <c r="N675" s="71">
        <v>5581992531615</v>
      </c>
      <c r="O675" s="71"/>
      <c r="P675" s="71"/>
      <c r="Q675" s="68" t="s">
        <v>66</v>
      </c>
      <c r="R675" s="68" t="str" cm="1">
        <f t="array" ref="R675">_xlfn.IFS(BaseClientes[[#This Row],[tipoDeCliente]]="ADVISOR","ADVISOR",BaseClientes[[#This Row],[tipoDeCliente]]="FAMILIA","RETENCAO",BaseClientes[[#This Row],[tipoDeCliente]]="RETENCAO","RETENCAO",BaseClientes[[#This Row],[tipoDeCliente]]="NORMAL","CONSULTORIA",BaseClientes[[#This Row],[tipoDeCliente]]="HIBRIDO","CONSULTORIA")</f>
        <v>CONSULTORIA</v>
      </c>
      <c r="S675" s="68" t="s">
        <v>49</v>
      </c>
      <c r="T675" s="68" t="s">
        <v>50</v>
      </c>
      <c r="U675" s="68" t="s">
        <v>95</v>
      </c>
      <c r="V675" s="71">
        <v>558192531615</v>
      </c>
      <c r="W675" s="69">
        <v>45357</v>
      </c>
      <c r="X675" s="69">
        <v>45357</v>
      </c>
      <c r="Y675" s="68" t="s">
        <v>3716</v>
      </c>
      <c r="Z675" s="68" t="s">
        <v>3716</v>
      </c>
      <c r="AA675" s="68" t="s">
        <v>3198</v>
      </c>
      <c r="AB675" s="68" t="s">
        <v>3905</v>
      </c>
      <c r="AC675" s="68"/>
      <c r="AD675" s="68"/>
      <c r="AE675" s="68" t="s">
        <v>176</v>
      </c>
      <c r="AF675" s="72">
        <v>1</v>
      </c>
      <c r="AG675" s="68">
        <v>8</v>
      </c>
      <c r="AH675" s="68" t="s">
        <v>54</v>
      </c>
      <c r="AI675" s="68" t="s">
        <v>56</v>
      </c>
      <c r="AJ675" s="68" t="s">
        <v>54</v>
      </c>
      <c r="AK675" s="68" t="str" cm="1">
        <f t="array" ref="AK6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5" s="69" t="s">
        <v>58</v>
      </c>
      <c r="AM675" s="69"/>
    </row>
    <row r="676" spans="1:39" x14ac:dyDescent="0.3">
      <c r="A676" s="68">
        <v>904</v>
      </c>
      <c r="B676" s="68" t="s">
        <v>3199</v>
      </c>
      <c r="C676" s="69">
        <v>29480</v>
      </c>
      <c r="D676" s="68" t="s">
        <v>72</v>
      </c>
      <c r="E676" s="71" t="str">
        <f t="shared" si="1"/>
        <v>07032024904</v>
      </c>
      <c r="F676" s="68">
        <v>15143394</v>
      </c>
      <c r="G676" s="68"/>
      <c r="H676" s="68"/>
      <c r="I676" s="68" t="s">
        <v>5551</v>
      </c>
      <c r="J676" s="68" t="s">
        <v>5549</v>
      </c>
      <c r="K676" s="70" t="s">
        <v>5550</v>
      </c>
      <c r="L676" s="68" t="s">
        <v>3717</v>
      </c>
      <c r="M676" s="68" t="s">
        <v>3199</v>
      </c>
      <c r="N676" s="71">
        <v>5581991477561</v>
      </c>
      <c r="O676" s="71"/>
      <c r="P676" s="71"/>
      <c r="Q676" s="68" t="s">
        <v>66</v>
      </c>
      <c r="R676" s="68" t="str" cm="1">
        <f t="array" ref="R676">_xlfn.IFS(BaseClientes[[#This Row],[tipoDeCliente]]="ADVISOR","ADVISOR",BaseClientes[[#This Row],[tipoDeCliente]]="FAMILIA","RETENCAO",BaseClientes[[#This Row],[tipoDeCliente]]="RETENCAO","RETENCAO",BaseClientes[[#This Row],[tipoDeCliente]]="NORMAL","CONSULTORIA",BaseClientes[[#This Row],[tipoDeCliente]]="HIBRIDO","CONSULTORIA")</f>
        <v>CONSULTORIA</v>
      </c>
      <c r="S676" s="68" t="s">
        <v>49</v>
      </c>
      <c r="T676" s="68" t="s">
        <v>50</v>
      </c>
      <c r="U676" s="68" t="s">
        <v>5552</v>
      </c>
      <c r="V676" s="71">
        <v>5581991477561</v>
      </c>
      <c r="W676" s="69">
        <v>45358</v>
      </c>
      <c r="X676" s="69">
        <v>45358</v>
      </c>
      <c r="Y676" s="68" t="s">
        <v>3717</v>
      </c>
      <c r="Z676" s="68" t="s">
        <v>3717</v>
      </c>
      <c r="AA676" s="68" t="s">
        <v>3199</v>
      </c>
      <c r="AB676" s="68" t="s">
        <v>3893</v>
      </c>
      <c r="AC676" s="68"/>
      <c r="AD676" s="68" t="s">
        <v>54</v>
      </c>
      <c r="AE676" s="68" t="s">
        <v>176</v>
      </c>
      <c r="AF676" s="72">
        <v>1</v>
      </c>
      <c r="AG676" s="68">
        <v>8</v>
      </c>
      <c r="AH676" s="68" t="s">
        <v>54</v>
      </c>
      <c r="AI676" s="68" t="s">
        <v>56</v>
      </c>
      <c r="AJ676" s="68" t="s">
        <v>54</v>
      </c>
      <c r="AK676" s="68" t="str" cm="1">
        <f t="array" ref="AK6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6" s="69" t="s">
        <v>58</v>
      </c>
      <c r="AM676" s="69"/>
    </row>
    <row r="677" spans="1:39" x14ac:dyDescent="0.3">
      <c r="A677" s="68">
        <v>934</v>
      </c>
      <c r="B677" s="68" t="s">
        <v>3572</v>
      </c>
      <c r="C677" s="69">
        <v>35507</v>
      </c>
      <c r="D677" s="68" t="s">
        <v>72</v>
      </c>
      <c r="E677" s="71" t="str">
        <f t="shared" si="1"/>
        <v>07032024934</v>
      </c>
      <c r="F677" s="68">
        <v>4823821</v>
      </c>
      <c r="G677" s="68"/>
      <c r="H677" s="68"/>
      <c r="I677" s="68" t="s">
        <v>8195</v>
      </c>
      <c r="J677" s="68" t="s">
        <v>5556</v>
      </c>
      <c r="K677" s="70" t="s">
        <v>5557</v>
      </c>
      <c r="L677" s="68" t="s">
        <v>8196</v>
      </c>
      <c r="M677" s="68" t="s">
        <v>3572</v>
      </c>
      <c r="N677" s="71">
        <v>5581996571670</v>
      </c>
      <c r="O677" s="71"/>
      <c r="P677" s="71"/>
      <c r="Q677" s="68" t="s">
        <v>66</v>
      </c>
      <c r="R677" s="68" t="str" cm="1">
        <f t="array" ref="R677">_xlfn.IFS(BaseClientes[[#This Row],[tipoDeCliente]]="ADVISOR","ADVISOR",BaseClientes[[#This Row],[tipoDeCliente]]="FAMILIA","RETENCAO",BaseClientes[[#This Row],[tipoDeCliente]]="RETENCAO","RETENCAO",BaseClientes[[#This Row],[tipoDeCliente]]="NORMAL","CONSULTORIA",BaseClientes[[#This Row],[tipoDeCliente]]="HIBRIDO","CONSULTORIA")</f>
        <v>CONSULTORIA</v>
      </c>
      <c r="S677" s="68" t="s">
        <v>49</v>
      </c>
      <c r="T677" s="68" t="s">
        <v>50</v>
      </c>
      <c r="U677" s="68" t="s">
        <v>1066</v>
      </c>
      <c r="V677" s="71">
        <v>5581996571670</v>
      </c>
      <c r="W677" s="69">
        <v>45358</v>
      </c>
      <c r="X677" s="69">
        <v>45358</v>
      </c>
      <c r="Y677" s="68" t="s">
        <v>1988</v>
      </c>
      <c r="Z677" s="68" t="s">
        <v>8196</v>
      </c>
      <c r="AA677" s="68" t="s">
        <v>3572</v>
      </c>
      <c r="AB677" s="68" t="s">
        <v>3912</v>
      </c>
      <c r="AC677" s="68" t="s">
        <v>140</v>
      </c>
      <c r="AD677" s="68" t="s">
        <v>56</v>
      </c>
      <c r="AE677" s="68" t="s">
        <v>176</v>
      </c>
      <c r="AF677" s="72">
        <v>1</v>
      </c>
      <c r="AG677" s="68">
        <v>3</v>
      </c>
      <c r="AH677" s="68" t="s">
        <v>54</v>
      </c>
      <c r="AI677" s="68" t="s">
        <v>56</v>
      </c>
      <c r="AJ677" s="68" t="s">
        <v>54</v>
      </c>
      <c r="AK677" s="68" t="str" cm="1">
        <f t="array" ref="AK6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7" s="69" t="s">
        <v>58</v>
      </c>
      <c r="AM677" s="69"/>
    </row>
    <row r="678" spans="1:39" x14ac:dyDescent="0.3">
      <c r="A678" s="68">
        <v>915</v>
      </c>
      <c r="B678" s="68" t="s">
        <v>3200</v>
      </c>
      <c r="C678" s="69">
        <v>31210</v>
      </c>
      <c r="D678" s="68" t="s">
        <v>40</v>
      </c>
      <c r="E678" s="71" t="str">
        <f t="shared" si="1"/>
        <v>08032024915</v>
      </c>
      <c r="F678" s="68">
        <v>13551480</v>
      </c>
      <c r="G678" s="68"/>
      <c r="H678" s="68"/>
      <c r="I678" s="68" t="s">
        <v>5562</v>
      </c>
      <c r="J678" s="68" t="s">
        <v>5560</v>
      </c>
      <c r="K678" s="105" t="s">
        <v>5561</v>
      </c>
      <c r="L678" s="68" t="s">
        <v>3722</v>
      </c>
      <c r="M678" s="68" t="s">
        <v>3200</v>
      </c>
      <c r="N678" s="71">
        <v>5581996490072</v>
      </c>
      <c r="O678" s="71"/>
      <c r="P678" s="71"/>
      <c r="Q678" s="68" t="s">
        <v>66</v>
      </c>
      <c r="R678" s="68" t="str" cm="1">
        <f t="array" ref="R678">_xlfn.IFS(BaseClientes[[#This Row],[tipoDeCliente]]="ADVISOR","ADVISOR",BaseClientes[[#This Row],[tipoDeCliente]]="FAMILIA","RETENCAO",BaseClientes[[#This Row],[tipoDeCliente]]="RETENCAO","RETENCAO",BaseClientes[[#This Row],[tipoDeCliente]]="NORMAL","CONSULTORIA",BaseClientes[[#This Row],[tipoDeCliente]]="HIBRIDO","CONSULTORIA")</f>
        <v>CONSULTORIA</v>
      </c>
      <c r="S678" s="68" t="s">
        <v>5084</v>
      </c>
      <c r="T678" s="68" t="s">
        <v>407</v>
      </c>
      <c r="U678" s="68" t="s">
        <v>5563</v>
      </c>
      <c r="V678" s="71">
        <v>5581996490072</v>
      </c>
      <c r="W678" s="69">
        <v>45359</v>
      </c>
      <c r="X678" s="69">
        <v>45359</v>
      </c>
      <c r="Y678" s="68" t="s">
        <v>3722</v>
      </c>
      <c r="Z678" s="68" t="s">
        <v>3722</v>
      </c>
      <c r="AA678" s="68" t="s">
        <v>3200</v>
      </c>
      <c r="AB678" s="68" t="s">
        <v>4006</v>
      </c>
      <c r="AC678" s="68"/>
      <c r="AD678" s="68" t="s">
        <v>54</v>
      </c>
      <c r="AE678" s="68" t="s">
        <v>176</v>
      </c>
      <c r="AF678" s="72">
        <v>1</v>
      </c>
      <c r="AG678" s="68">
        <v>8</v>
      </c>
      <c r="AH678" s="68" t="s">
        <v>54</v>
      </c>
      <c r="AI678" s="68" t="s">
        <v>56</v>
      </c>
      <c r="AJ678" s="68" t="s">
        <v>54</v>
      </c>
      <c r="AK678" s="68" t="str" cm="1">
        <f t="array" ref="AK6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8" s="69" t="s">
        <v>58</v>
      </c>
      <c r="AM678" s="69"/>
    </row>
    <row r="679" spans="1:39" x14ac:dyDescent="0.3">
      <c r="A679" s="68">
        <v>913</v>
      </c>
      <c r="B679" s="68" t="s">
        <v>3203</v>
      </c>
      <c r="C679" s="69">
        <v>32725</v>
      </c>
      <c r="D679" s="68" t="s">
        <v>40</v>
      </c>
      <c r="E679" s="71" t="str">
        <f t="shared" si="1"/>
        <v>11032024913</v>
      </c>
      <c r="F679" s="68">
        <v>4848413</v>
      </c>
      <c r="G679" s="68">
        <v>5630638</v>
      </c>
      <c r="H679" s="68"/>
      <c r="I679" s="68" t="s">
        <v>5579</v>
      </c>
      <c r="J679" s="68" t="s">
        <v>5577</v>
      </c>
      <c r="K679" s="70" t="s">
        <v>5578</v>
      </c>
      <c r="L679" s="68" t="s">
        <v>3720</v>
      </c>
      <c r="M679" s="68" t="s">
        <v>3203</v>
      </c>
      <c r="N679" s="71">
        <v>5581971091113</v>
      </c>
      <c r="O679" s="71"/>
      <c r="P679" s="71"/>
      <c r="Q679" s="68" t="s">
        <v>1749</v>
      </c>
      <c r="R679" s="68" t="str" cm="1">
        <f t="array" ref="R679">_xlfn.IFS(BaseClientes[[#This Row],[tipoDeCliente]]="ADVISOR","ADVISOR",BaseClientes[[#This Row],[tipoDeCliente]]="FAMILIA","RETENCAO",BaseClientes[[#This Row],[tipoDeCliente]]="RETENCAO","RETENCAO",BaseClientes[[#This Row],[tipoDeCliente]]="NORMAL","CONSULTORIA",BaseClientes[[#This Row],[tipoDeCliente]]="HIBRIDO","CONSULTORIA")</f>
        <v>CONSULTORIA</v>
      </c>
      <c r="S679" s="68" t="s">
        <v>4067</v>
      </c>
      <c r="T679" s="68" t="s">
        <v>50</v>
      </c>
      <c r="U679" s="68" t="s">
        <v>5580</v>
      </c>
      <c r="V679" s="71">
        <v>5581971091113</v>
      </c>
      <c r="W679" s="69">
        <v>45362</v>
      </c>
      <c r="X679" s="69">
        <v>45362</v>
      </c>
      <c r="Y679" s="68" t="s">
        <v>3720</v>
      </c>
      <c r="Z679" s="68" t="s">
        <v>3720</v>
      </c>
      <c r="AA679" s="68" t="s">
        <v>3203</v>
      </c>
      <c r="AB679" s="68" t="s">
        <v>3902</v>
      </c>
      <c r="AC679" s="68"/>
      <c r="AD679" s="68" t="s">
        <v>54</v>
      </c>
      <c r="AE679" s="68" t="s">
        <v>176</v>
      </c>
      <c r="AF679" s="72">
        <v>1</v>
      </c>
      <c r="AG679" s="68">
        <v>8</v>
      </c>
      <c r="AH679" s="68" t="s">
        <v>54</v>
      </c>
      <c r="AI679" s="68" t="s">
        <v>56</v>
      </c>
      <c r="AJ679" s="68" t="s">
        <v>54</v>
      </c>
      <c r="AK679" s="68" t="str" cm="1">
        <f t="array" ref="AK6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79" s="69" t="s">
        <v>58</v>
      </c>
      <c r="AM679" s="69"/>
    </row>
    <row r="680" spans="1:39" x14ac:dyDescent="0.3">
      <c r="A680" s="68">
        <v>914</v>
      </c>
      <c r="B680" s="68" t="s">
        <v>3201</v>
      </c>
      <c r="C680" s="69">
        <v>22012</v>
      </c>
      <c r="D680" s="68" t="s">
        <v>40</v>
      </c>
      <c r="E680" s="71" t="str">
        <f t="shared" si="1"/>
        <v>11032024914</v>
      </c>
      <c r="F680" s="68"/>
      <c r="G680" s="68">
        <v>5345972</v>
      </c>
      <c r="H680" s="68"/>
      <c r="I680" s="68" t="s">
        <v>5584</v>
      </c>
      <c r="J680" s="68" t="s">
        <v>5582</v>
      </c>
      <c r="K680" s="70" t="s">
        <v>5583</v>
      </c>
      <c r="L680" s="68" t="s">
        <v>3721</v>
      </c>
      <c r="M680" s="68" t="s">
        <v>3201</v>
      </c>
      <c r="N680" s="71">
        <v>5581998990763</v>
      </c>
      <c r="O680" s="71"/>
      <c r="P680" s="71"/>
      <c r="Q680" s="68" t="s">
        <v>1749</v>
      </c>
      <c r="R680" s="68" t="str" cm="1">
        <f t="array" ref="R680">_xlfn.IFS(BaseClientes[[#This Row],[tipoDeCliente]]="ADVISOR","ADVISOR",BaseClientes[[#This Row],[tipoDeCliente]]="FAMILIA","RETENCAO",BaseClientes[[#This Row],[tipoDeCliente]]="RETENCAO","RETENCAO",BaseClientes[[#This Row],[tipoDeCliente]]="NORMAL","CONSULTORIA",BaseClientes[[#This Row],[tipoDeCliente]]="HIBRIDO","CONSULTORIA")</f>
        <v>CONSULTORIA</v>
      </c>
      <c r="S680" s="68" t="s">
        <v>49</v>
      </c>
      <c r="T680" s="68" t="s">
        <v>50</v>
      </c>
      <c r="U680" s="68" t="s">
        <v>5585</v>
      </c>
      <c r="V680" s="71">
        <v>5581998990763</v>
      </c>
      <c r="W680" s="69">
        <v>45362</v>
      </c>
      <c r="X680" s="69">
        <v>45362</v>
      </c>
      <c r="Y680" s="68" t="s">
        <v>3721</v>
      </c>
      <c r="Z680" s="68" t="s">
        <v>3721</v>
      </c>
      <c r="AA680" s="68" t="s">
        <v>3201</v>
      </c>
      <c r="AB680" s="68" t="s">
        <v>3950</v>
      </c>
      <c r="AC680" s="68"/>
      <c r="AD680" s="68" t="s">
        <v>54</v>
      </c>
      <c r="AE680" s="68" t="s">
        <v>176</v>
      </c>
      <c r="AF680" s="72">
        <v>1</v>
      </c>
      <c r="AG680" s="68">
        <v>8</v>
      </c>
      <c r="AH680" s="68" t="s">
        <v>54</v>
      </c>
      <c r="AI680" s="68" t="s">
        <v>56</v>
      </c>
      <c r="AJ680" s="68" t="s">
        <v>54</v>
      </c>
      <c r="AK680" s="68" t="str" cm="1">
        <f t="array" ref="AK6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0" s="69" t="s">
        <v>58</v>
      </c>
      <c r="AM680" s="69"/>
    </row>
    <row r="681" spans="1:39" x14ac:dyDescent="0.3">
      <c r="A681" s="68">
        <v>916</v>
      </c>
      <c r="B681" s="68" t="s">
        <v>3202</v>
      </c>
      <c r="C681" s="69">
        <v>32003</v>
      </c>
      <c r="D681" s="68" t="s">
        <v>72</v>
      </c>
      <c r="E681" s="71" t="str">
        <f t="shared" si="1"/>
        <v>11032024916</v>
      </c>
      <c r="F681" s="68">
        <v>3004138</v>
      </c>
      <c r="G681" s="68"/>
      <c r="H681" s="68"/>
      <c r="I681" s="68" t="s">
        <v>5570</v>
      </c>
      <c r="J681" s="68" t="s">
        <v>5568</v>
      </c>
      <c r="K681" s="105" t="s">
        <v>5569</v>
      </c>
      <c r="L681" s="68" t="s">
        <v>3723</v>
      </c>
      <c r="M681" s="68" t="s">
        <v>3202</v>
      </c>
      <c r="N681" s="71">
        <v>5511996436288</v>
      </c>
      <c r="O681" s="71"/>
      <c r="P681" s="71"/>
      <c r="Q681" s="68" t="s">
        <v>66</v>
      </c>
      <c r="R681" s="68" t="str" cm="1">
        <f t="array" ref="R681">_xlfn.IFS(BaseClientes[[#This Row],[tipoDeCliente]]="ADVISOR","ADVISOR",BaseClientes[[#This Row],[tipoDeCliente]]="FAMILIA","RETENCAO",BaseClientes[[#This Row],[tipoDeCliente]]="RETENCAO","RETENCAO",BaseClientes[[#This Row],[tipoDeCliente]]="NORMAL","CONSULTORIA",BaseClientes[[#This Row],[tipoDeCliente]]="HIBRIDO","CONSULTORIA")</f>
        <v>RETENCAO</v>
      </c>
      <c r="S681" s="68" t="s">
        <v>2799</v>
      </c>
      <c r="T681" s="68" t="s">
        <v>185</v>
      </c>
      <c r="U681" s="68" t="s">
        <v>5571</v>
      </c>
      <c r="V681" s="71">
        <v>5511996436288</v>
      </c>
      <c r="W681" s="69">
        <v>45362</v>
      </c>
      <c r="X681" s="69">
        <v>45362</v>
      </c>
      <c r="Y681" s="68" t="s">
        <v>3723</v>
      </c>
      <c r="Z681" s="68" t="s">
        <v>3723</v>
      </c>
      <c r="AA681" s="68" t="s">
        <v>3202</v>
      </c>
      <c r="AB681" s="68" t="s">
        <v>3893</v>
      </c>
      <c r="AC681" s="68"/>
      <c r="AD681" s="68" t="s">
        <v>54</v>
      </c>
      <c r="AE681" s="68" t="s">
        <v>176</v>
      </c>
      <c r="AF681" s="72">
        <v>1</v>
      </c>
      <c r="AG681" s="68">
        <v>8</v>
      </c>
      <c r="AH681" s="68" t="s">
        <v>54</v>
      </c>
      <c r="AI681" s="68" t="s">
        <v>56</v>
      </c>
      <c r="AJ681" s="68" t="s">
        <v>54</v>
      </c>
      <c r="AK681" s="68" t="str" cm="1">
        <f t="array" ref="AK6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1" s="69" t="s">
        <v>58</v>
      </c>
      <c r="AM681" s="69"/>
    </row>
    <row r="682" spans="1:39" x14ac:dyDescent="0.3">
      <c r="A682" s="68">
        <v>917</v>
      </c>
      <c r="B682" s="68" t="s">
        <v>3563</v>
      </c>
      <c r="C682" s="69">
        <v>32131</v>
      </c>
      <c r="D682" s="68" t="s">
        <v>40</v>
      </c>
      <c r="E682" s="71" t="str">
        <f t="shared" si="1"/>
        <v>11032024917</v>
      </c>
      <c r="F682" s="68">
        <v>4101961</v>
      </c>
      <c r="G682" s="68"/>
      <c r="H682" s="68"/>
      <c r="I682" s="68" t="s">
        <v>5572</v>
      </c>
      <c r="J682" s="68" t="s">
        <v>5573</v>
      </c>
      <c r="K682" s="105" t="s">
        <v>5574</v>
      </c>
      <c r="L682" s="68" t="s">
        <v>5575</v>
      </c>
      <c r="M682" s="68" t="s">
        <v>3563</v>
      </c>
      <c r="N682" s="71">
        <v>5511975594989</v>
      </c>
      <c r="O682" s="71"/>
      <c r="P682" s="71"/>
      <c r="Q682" s="68" t="s">
        <v>66</v>
      </c>
      <c r="R682" s="68" t="str" cm="1">
        <f t="array" ref="R682">_xlfn.IFS(BaseClientes[[#This Row],[tipoDeCliente]]="ADVISOR","ADVISOR",BaseClientes[[#This Row],[tipoDeCliente]]="FAMILIA","RETENCAO",BaseClientes[[#This Row],[tipoDeCliente]]="RETENCAO","RETENCAO",BaseClientes[[#This Row],[tipoDeCliente]]="NORMAL","CONSULTORIA",BaseClientes[[#This Row],[tipoDeCliente]]="HIBRIDO","CONSULTORIA")</f>
        <v>CONSULTORIA</v>
      </c>
      <c r="S682" s="68" t="s">
        <v>2799</v>
      </c>
      <c r="T682" s="68" t="s">
        <v>185</v>
      </c>
      <c r="U682" s="68" t="s">
        <v>5571</v>
      </c>
      <c r="V682" s="71">
        <v>5511975594989</v>
      </c>
      <c r="W682" s="69">
        <v>45362</v>
      </c>
      <c r="X682" s="69">
        <v>45362</v>
      </c>
      <c r="Y682" s="68" t="s">
        <v>3723</v>
      </c>
      <c r="Z682" s="68" t="s">
        <v>5575</v>
      </c>
      <c r="AA682" s="68" t="s">
        <v>3563</v>
      </c>
      <c r="AB682" s="68" t="s">
        <v>3893</v>
      </c>
      <c r="AC682" s="68"/>
      <c r="AD682" s="68" t="s">
        <v>54</v>
      </c>
      <c r="AE682" s="68" t="s">
        <v>176</v>
      </c>
      <c r="AF682" s="72">
        <v>1</v>
      </c>
      <c r="AG682" s="68">
        <v>8</v>
      </c>
      <c r="AH682" s="68" t="s">
        <v>54</v>
      </c>
      <c r="AI682" s="68" t="s">
        <v>56</v>
      </c>
      <c r="AJ682" s="68" t="s">
        <v>54</v>
      </c>
      <c r="AK682" s="68" t="str" cm="1">
        <f t="array" ref="AK6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2" s="69" t="s">
        <v>58</v>
      </c>
      <c r="AM682" s="69"/>
    </row>
    <row r="683" spans="1:39" x14ac:dyDescent="0.3">
      <c r="A683" s="68">
        <v>926</v>
      </c>
      <c r="B683" s="68" t="s">
        <v>3204</v>
      </c>
      <c r="C683" s="69">
        <v>29241</v>
      </c>
      <c r="D683" s="68" t="s">
        <v>40</v>
      </c>
      <c r="E683" s="71" t="str">
        <f t="shared" si="1"/>
        <v>13032024926</v>
      </c>
      <c r="F683" s="68">
        <v>3959902</v>
      </c>
      <c r="G683" s="68"/>
      <c r="H683" s="68"/>
      <c r="I683" s="68" t="s">
        <v>5589</v>
      </c>
      <c r="J683" s="68" t="s">
        <v>5587</v>
      </c>
      <c r="K683" s="70" t="s">
        <v>5588</v>
      </c>
      <c r="L683" s="68" t="s">
        <v>3724</v>
      </c>
      <c r="M683" s="68" t="s">
        <v>3204</v>
      </c>
      <c r="N683" s="71">
        <v>5511982172172</v>
      </c>
      <c r="O683" s="71" t="s">
        <v>65</v>
      </c>
      <c r="P683" s="71"/>
      <c r="Q683" s="68" t="s">
        <v>1749</v>
      </c>
      <c r="R683" s="68" t="str" cm="1">
        <f t="array" ref="R683">_xlfn.IFS(BaseClientes[[#This Row],[tipoDeCliente]]="ADVISOR","ADVISOR",BaseClientes[[#This Row],[tipoDeCliente]]="FAMILIA","RETENCAO",BaseClientes[[#This Row],[tipoDeCliente]]="RETENCAO","RETENCAO",BaseClientes[[#This Row],[tipoDeCliente]]="NORMAL","CONSULTORIA",BaseClientes[[#This Row],[tipoDeCliente]]="HIBRIDO","CONSULTORIA")</f>
        <v>CONSULTORIA</v>
      </c>
      <c r="S683" s="68" t="s">
        <v>2799</v>
      </c>
      <c r="T683" s="68" t="s">
        <v>185</v>
      </c>
      <c r="U683" s="68" t="s">
        <v>5590</v>
      </c>
      <c r="V683" s="71">
        <v>5511982172172</v>
      </c>
      <c r="W683" s="69">
        <v>45364</v>
      </c>
      <c r="X683" s="69">
        <v>45365</v>
      </c>
      <c r="Y683" s="68" t="s">
        <v>3724</v>
      </c>
      <c r="Z683" s="68" t="s">
        <v>3724</v>
      </c>
      <c r="AA683" s="68" t="s">
        <v>3204</v>
      </c>
      <c r="AB683" s="68" t="s">
        <v>3950</v>
      </c>
      <c r="AC683" s="68"/>
      <c r="AD683" s="68" t="s">
        <v>54</v>
      </c>
      <c r="AE683" s="68" t="s">
        <v>176</v>
      </c>
      <c r="AF683" s="72">
        <v>1</v>
      </c>
      <c r="AG683" s="68">
        <v>8</v>
      </c>
      <c r="AH683" s="68" t="s">
        <v>54</v>
      </c>
      <c r="AI683" s="68" t="s">
        <v>56</v>
      </c>
      <c r="AJ683" s="68" t="s">
        <v>54</v>
      </c>
      <c r="AK683" s="68" t="str" cm="1">
        <f t="array" ref="AK6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3" s="69" t="s">
        <v>58</v>
      </c>
      <c r="AM683" s="69"/>
    </row>
    <row r="684" spans="1:39" x14ac:dyDescent="0.3">
      <c r="A684" s="68">
        <v>925</v>
      </c>
      <c r="B684" s="68" t="s">
        <v>3568</v>
      </c>
      <c r="C684" s="69">
        <v>33756</v>
      </c>
      <c r="D684" s="68" t="s">
        <v>40</v>
      </c>
      <c r="E684" s="71" t="str">
        <f t="shared" si="1"/>
        <v>14032024925</v>
      </c>
      <c r="F684" s="68">
        <v>14260026</v>
      </c>
      <c r="G684" s="68"/>
      <c r="H684" s="68"/>
      <c r="I684" s="68" t="s">
        <v>8197</v>
      </c>
      <c r="J684" s="68" t="s">
        <v>5592</v>
      </c>
      <c r="K684" s="70" t="s">
        <v>5593</v>
      </c>
      <c r="L684" s="68" t="s">
        <v>8198</v>
      </c>
      <c r="M684" s="68" t="s">
        <v>3568</v>
      </c>
      <c r="N684" s="71">
        <v>5581991090750</v>
      </c>
      <c r="O684" s="71"/>
      <c r="P684" s="71"/>
      <c r="Q684" s="68" t="s">
        <v>66</v>
      </c>
      <c r="R684" s="68" t="str" cm="1">
        <f t="array" ref="R684">_xlfn.IFS(BaseClientes[[#This Row],[tipoDeCliente]]="ADVISOR","ADVISOR",BaseClientes[[#This Row],[tipoDeCliente]]="FAMILIA","RETENCAO",BaseClientes[[#This Row],[tipoDeCliente]]="RETENCAO","RETENCAO",BaseClientes[[#This Row],[tipoDeCliente]]="NORMAL","CONSULTORIA",BaseClientes[[#This Row],[tipoDeCliente]]="HIBRIDO","CONSULTORIA")</f>
        <v>CONSULTORIA</v>
      </c>
      <c r="S684" s="68" t="s">
        <v>4614</v>
      </c>
      <c r="T684" s="68" t="s">
        <v>50</v>
      </c>
      <c r="U684" s="68" t="s">
        <v>5595</v>
      </c>
      <c r="V684" s="71">
        <v>5581991090750</v>
      </c>
      <c r="W684" s="69">
        <v>45365</v>
      </c>
      <c r="X684" s="69">
        <v>45365</v>
      </c>
      <c r="Y684" s="68" t="s">
        <v>552</v>
      </c>
      <c r="Z684" s="68" t="s">
        <v>552</v>
      </c>
      <c r="AA684" s="68" t="s">
        <v>546</v>
      </c>
      <c r="AB684" s="68" t="s">
        <v>5596</v>
      </c>
      <c r="AC684" s="68"/>
      <c r="AD684" s="68"/>
      <c r="AE684" s="68" t="s">
        <v>176</v>
      </c>
      <c r="AF684" s="72">
        <v>1</v>
      </c>
      <c r="AG684" s="68">
        <v>1</v>
      </c>
      <c r="AH684" s="68" t="s">
        <v>54</v>
      </c>
      <c r="AI684" s="68" t="s">
        <v>56</v>
      </c>
      <c r="AJ684" s="68" t="s">
        <v>54</v>
      </c>
      <c r="AK684" s="68" t="str" cm="1">
        <f t="array" ref="AK6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4" s="69" t="s">
        <v>58</v>
      </c>
      <c r="AM684" s="69"/>
    </row>
    <row r="685" spans="1:39" hidden="1" x14ac:dyDescent="0.3">
      <c r="A685" s="68">
        <v>929</v>
      </c>
      <c r="B685" s="68" t="s">
        <v>3205</v>
      </c>
      <c r="C685" s="69">
        <v>30936</v>
      </c>
      <c r="D685" s="68" t="s">
        <v>40</v>
      </c>
      <c r="E685" s="71" t="str">
        <f t="shared" si="1"/>
        <v>14032024929</v>
      </c>
      <c r="F685" s="68">
        <v>69782</v>
      </c>
      <c r="G685" s="68"/>
      <c r="H685" s="68"/>
      <c r="I685" s="68" t="s">
        <v>8199</v>
      </c>
      <c r="J685" s="68" t="s">
        <v>5597</v>
      </c>
      <c r="K685" s="105" t="s">
        <v>5598</v>
      </c>
      <c r="L685" s="68" t="s">
        <v>3725</v>
      </c>
      <c r="M685" s="68" t="s">
        <v>3205</v>
      </c>
      <c r="N685" s="71">
        <v>5553991538737</v>
      </c>
      <c r="O685" s="71"/>
      <c r="P685" s="71"/>
      <c r="Q685" s="68" t="s">
        <v>66</v>
      </c>
      <c r="R685" s="68" t="str" cm="1">
        <f t="array" ref="R685">_xlfn.IFS(BaseClientes[[#This Row],[tipoDeCliente]]="ADVISOR","ADVISOR",BaseClientes[[#This Row],[tipoDeCliente]]="FAMILIA","RETENCAO",BaseClientes[[#This Row],[tipoDeCliente]]="RETENCAO","RETENCAO",BaseClientes[[#This Row],[tipoDeCliente]]="NORMAL","CONSULTORIA",BaseClientes[[#This Row],[tipoDeCliente]]="HIBRIDO","CONSULTORIA")</f>
        <v>CONSULTORIA</v>
      </c>
      <c r="S685" s="68" t="s">
        <v>860</v>
      </c>
      <c r="T685" s="68" t="s">
        <v>861</v>
      </c>
      <c r="U685" s="68" t="s">
        <v>5599</v>
      </c>
      <c r="V685" s="71">
        <v>5553991538737</v>
      </c>
      <c r="W685" s="69">
        <v>45365</v>
      </c>
      <c r="X685" s="69">
        <v>45365</v>
      </c>
      <c r="Y685" s="68" t="s">
        <v>3725</v>
      </c>
      <c r="Z685" s="68" t="s">
        <v>3725</v>
      </c>
      <c r="AA685" s="68" t="s">
        <v>3205</v>
      </c>
      <c r="AB685" s="68" t="s">
        <v>5600</v>
      </c>
      <c r="AC685" s="68"/>
      <c r="AD685" s="68" t="s">
        <v>54</v>
      </c>
      <c r="AE685" s="68" t="s">
        <v>176</v>
      </c>
      <c r="AF685" s="72">
        <v>1</v>
      </c>
      <c r="AG685" s="68">
        <v>8</v>
      </c>
      <c r="AH685" s="68" t="s">
        <v>54</v>
      </c>
      <c r="AI685" s="68" t="s">
        <v>56</v>
      </c>
      <c r="AJ685" s="68" t="s">
        <v>54</v>
      </c>
      <c r="AK685" s="68" t="str" cm="1">
        <f t="array" ref="AK6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5" s="69" t="s">
        <v>69</v>
      </c>
      <c r="AM685" s="69"/>
    </row>
    <row r="686" spans="1:39" hidden="1" x14ac:dyDescent="0.3">
      <c r="A686" s="68">
        <v>936</v>
      </c>
      <c r="B686" s="68" t="s">
        <v>3573</v>
      </c>
      <c r="C686" s="69">
        <v>31714</v>
      </c>
      <c r="D686" s="68" t="s">
        <v>72</v>
      </c>
      <c r="E686" s="71" t="str">
        <f t="shared" si="1"/>
        <v>14032024936</v>
      </c>
      <c r="F686" s="68">
        <v>15204091</v>
      </c>
      <c r="G686" s="68"/>
      <c r="H686" s="68"/>
      <c r="I686" s="68" t="s">
        <v>8200</v>
      </c>
      <c r="J686" s="68" t="s">
        <v>5601</v>
      </c>
      <c r="K686" s="105" t="s">
        <v>5602</v>
      </c>
      <c r="L686" s="68" t="s">
        <v>5603</v>
      </c>
      <c r="M686" s="68" t="s">
        <v>3573</v>
      </c>
      <c r="N686" s="71">
        <v>5591985331000</v>
      </c>
      <c r="O686" s="71"/>
      <c r="P686" s="71"/>
      <c r="Q686" s="68" t="s">
        <v>66</v>
      </c>
      <c r="R686" s="68" t="str" cm="1">
        <f t="array" ref="R686">_xlfn.IFS(BaseClientes[[#This Row],[tipoDeCliente]]="ADVISOR","ADVISOR",BaseClientes[[#This Row],[tipoDeCliente]]="FAMILIA","RETENCAO",BaseClientes[[#This Row],[tipoDeCliente]]="RETENCAO","RETENCAO",BaseClientes[[#This Row],[tipoDeCliente]]="NORMAL","CONSULTORIA",BaseClientes[[#This Row],[tipoDeCliente]]="HIBRIDO","CONSULTORIA")</f>
        <v>CONSULTORIA</v>
      </c>
      <c r="S686" s="68" t="s">
        <v>860</v>
      </c>
      <c r="T686" s="68" t="s">
        <v>861</v>
      </c>
      <c r="U686" s="68" t="s">
        <v>5599</v>
      </c>
      <c r="V686" s="71">
        <v>5553991091228</v>
      </c>
      <c r="W686" s="69">
        <v>45365</v>
      </c>
      <c r="X686" s="69">
        <v>45365</v>
      </c>
      <c r="Y686" s="68" t="s">
        <v>3725</v>
      </c>
      <c r="Z686" s="68" t="s">
        <v>3725</v>
      </c>
      <c r="AA686" s="68" t="s">
        <v>3205</v>
      </c>
      <c r="AB686" s="68" t="s">
        <v>3920</v>
      </c>
      <c r="AC686" s="68"/>
      <c r="AD686" s="68" t="s">
        <v>54</v>
      </c>
      <c r="AE686" s="68" t="s">
        <v>176</v>
      </c>
      <c r="AF686" s="72">
        <v>1</v>
      </c>
      <c r="AG686" s="68">
        <v>8</v>
      </c>
      <c r="AH686" s="68" t="s">
        <v>54</v>
      </c>
      <c r="AI686" s="68" t="s">
        <v>56</v>
      </c>
      <c r="AJ686" s="68" t="s">
        <v>54</v>
      </c>
      <c r="AK686" s="68" t="str" cm="1">
        <f t="array" ref="AK6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6" s="69" t="s">
        <v>69</v>
      </c>
      <c r="AM686" s="69"/>
    </row>
    <row r="687" spans="1:39" x14ac:dyDescent="0.3">
      <c r="A687" s="68">
        <v>932</v>
      </c>
      <c r="B687" s="68" t="s">
        <v>5609</v>
      </c>
      <c r="C687" s="69">
        <v>31867</v>
      </c>
      <c r="D687" s="68" t="s">
        <v>72</v>
      </c>
      <c r="E687" s="71" t="str">
        <f t="shared" si="1"/>
        <v>18032024932</v>
      </c>
      <c r="F687" s="68">
        <v>2509705</v>
      </c>
      <c r="G687" s="68"/>
      <c r="H687" s="68"/>
      <c r="I687" s="68" t="s">
        <v>5610</v>
      </c>
      <c r="J687" s="68" t="s">
        <v>5611</v>
      </c>
      <c r="K687" s="70" t="s">
        <v>5612</v>
      </c>
      <c r="L687" s="68" t="s">
        <v>5613</v>
      </c>
      <c r="M687" s="68" t="s">
        <v>3570</v>
      </c>
      <c r="N687" s="71">
        <v>5581996519682</v>
      </c>
      <c r="O687" s="71"/>
      <c r="P687" s="71"/>
      <c r="Q687" s="68" t="s">
        <v>66</v>
      </c>
      <c r="R687" s="68" t="str" cm="1">
        <f t="array" ref="R687">_xlfn.IFS(BaseClientes[[#This Row],[tipoDeCliente]]="ADVISOR","ADVISOR",BaseClientes[[#This Row],[tipoDeCliente]]="FAMILIA","RETENCAO",BaseClientes[[#This Row],[tipoDeCliente]]="RETENCAO","RETENCAO",BaseClientes[[#This Row],[tipoDeCliente]]="NORMAL","CONSULTORIA",BaseClientes[[#This Row],[tipoDeCliente]]="HIBRIDO","CONSULTORIA")</f>
        <v>CONSULTORIA</v>
      </c>
      <c r="S687" s="68" t="s">
        <v>906</v>
      </c>
      <c r="T687" s="68" t="s">
        <v>185</v>
      </c>
      <c r="U687" s="68" t="s">
        <v>5608</v>
      </c>
      <c r="V687" s="71">
        <v>5581996519682</v>
      </c>
      <c r="W687" s="69">
        <v>45369</v>
      </c>
      <c r="X687" s="69">
        <v>45369</v>
      </c>
      <c r="Y687" s="68" t="s">
        <v>3726</v>
      </c>
      <c r="Z687" s="68" t="s">
        <v>3726</v>
      </c>
      <c r="AA687" s="68" t="s">
        <v>3206</v>
      </c>
      <c r="AB687" s="68" t="s">
        <v>5286</v>
      </c>
      <c r="AC687" s="68"/>
      <c r="AD687" s="68" t="s">
        <v>54</v>
      </c>
      <c r="AE687" s="68" t="s">
        <v>176</v>
      </c>
      <c r="AF687" s="72">
        <v>1</v>
      </c>
      <c r="AG687" s="68">
        <v>8</v>
      </c>
      <c r="AH687" s="68" t="s">
        <v>54</v>
      </c>
      <c r="AI687" s="68" t="s">
        <v>54</v>
      </c>
      <c r="AJ687" s="68" t="s">
        <v>54</v>
      </c>
      <c r="AK687" s="68" t="str" cm="1">
        <f t="array" ref="AK6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7" s="69" t="s">
        <v>58</v>
      </c>
      <c r="AM687" s="69"/>
    </row>
    <row r="688" spans="1:39" x14ac:dyDescent="0.3">
      <c r="A688" s="68">
        <v>933</v>
      </c>
      <c r="B688" s="68" t="s">
        <v>3571</v>
      </c>
      <c r="C688" s="69">
        <v>28604</v>
      </c>
      <c r="D688" s="68" t="s">
        <v>40</v>
      </c>
      <c r="E688" s="71" t="str">
        <f t="shared" si="1"/>
        <v>18032024933</v>
      </c>
      <c r="F688" s="68">
        <v>4309696</v>
      </c>
      <c r="G688" s="68"/>
      <c r="H688" s="68"/>
      <c r="I688" s="68" t="s">
        <v>5607</v>
      </c>
      <c r="J688" s="68" t="s">
        <v>5605</v>
      </c>
      <c r="K688" s="70" t="s">
        <v>5606</v>
      </c>
      <c r="L688" s="68" t="s">
        <v>8201</v>
      </c>
      <c r="M688" s="68" t="s">
        <v>3206</v>
      </c>
      <c r="N688" s="71">
        <v>5581998867799</v>
      </c>
      <c r="O688" s="71"/>
      <c r="P688" s="71"/>
      <c r="Q688" s="68" t="s">
        <v>66</v>
      </c>
      <c r="R688" s="68" t="str" cm="1">
        <f t="array" ref="R688">_xlfn.IFS(BaseClientes[[#This Row],[tipoDeCliente]]="ADVISOR","ADVISOR",BaseClientes[[#This Row],[tipoDeCliente]]="FAMILIA","RETENCAO",BaseClientes[[#This Row],[tipoDeCliente]]="RETENCAO","RETENCAO",BaseClientes[[#This Row],[tipoDeCliente]]="NORMAL","CONSULTORIA",BaseClientes[[#This Row],[tipoDeCliente]]="HIBRIDO","CONSULTORIA")</f>
        <v>CONSULTORIA</v>
      </c>
      <c r="S688" s="68" t="s">
        <v>906</v>
      </c>
      <c r="T688" s="68" t="s">
        <v>185</v>
      </c>
      <c r="U688" s="68" t="s">
        <v>5608</v>
      </c>
      <c r="V688" s="71">
        <v>5581998867799</v>
      </c>
      <c r="W688" s="69">
        <v>45369</v>
      </c>
      <c r="X688" s="69">
        <v>45369</v>
      </c>
      <c r="Y688" s="68" t="s">
        <v>3726</v>
      </c>
      <c r="Z688" s="68" t="s">
        <v>3726</v>
      </c>
      <c r="AA688" s="68" t="s">
        <v>3206</v>
      </c>
      <c r="AB688" s="68" t="s">
        <v>3912</v>
      </c>
      <c r="AC688" s="68"/>
      <c r="AD688" s="68" t="s">
        <v>54</v>
      </c>
      <c r="AE688" s="68" t="s">
        <v>176</v>
      </c>
      <c r="AF688" s="72">
        <v>1</v>
      </c>
      <c r="AG688" s="68">
        <v>8</v>
      </c>
      <c r="AH688" s="68" t="s">
        <v>54</v>
      </c>
      <c r="AI688" s="68" t="s">
        <v>54</v>
      </c>
      <c r="AJ688" s="68" t="s">
        <v>54</v>
      </c>
      <c r="AK688" s="68" t="str" cm="1">
        <f t="array" ref="AK6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8" s="69" t="s">
        <v>58</v>
      </c>
      <c r="AM688" s="69"/>
    </row>
    <row r="689" spans="1:39" x14ac:dyDescent="0.3">
      <c r="A689" s="68">
        <v>935</v>
      </c>
      <c r="B689" s="68" t="s">
        <v>3207</v>
      </c>
      <c r="C689" s="69">
        <v>35167</v>
      </c>
      <c r="D689" s="68" t="s">
        <v>40</v>
      </c>
      <c r="E689" s="71" t="str">
        <f t="shared" si="1"/>
        <v>19032024935</v>
      </c>
      <c r="F689" s="68">
        <v>15253517</v>
      </c>
      <c r="G689" s="68"/>
      <c r="H689" s="68"/>
      <c r="I689" s="68" t="s">
        <v>5617</v>
      </c>
      <c r="J689" s="68" t="s">
        <v>5615</v>
      </c>
      <c r="K689" s="70" t="s">
        <v>5616</v>
      </c>
      <c r="L689" s="68" t="s">
        <v>3727</v>
      </c>
      <c r="M689" s="68" t="s">
        <v>3207</v>
      </c>
      <c r="N689" s="71">
        <v>5562982277900</v>
      </c>
      <c r="O689" s="71"/>
      <c r="P689" s="71"/>
      <c r="Q689" s="68" t="s">
        <v>66</v>
      </c>
      <c r="R689" s="68" t="str" cm="1">
        <f t="array" ref="R689">_xlfn.IFS(BaseClientes[[#This Row],[tipoDeCliente]]="ADVISOR","ADVISOR",BaseClientes[[#This Row],[tipoDeCliente]]="FAMILIA","RETENCAO",BaseClientes[[#This Row],[tipoDeCliente]]="RETENCAO","RETENCAO",BaseClientes[[#This Row],[tipoDeCliente]]="NORMAL","CONSULTORIA",BaseClientes[[#This Row],[tipoDeCliente]]="HIBRIDO","CONSULTORIA")</f>
        <v>CONSULTORIA</v>
      </c>
      <c r="S689" s="68" t="s">
        <v>2459</v>
      </c>
      <c r="T689" s="68" t="s">
        <v>605</v>
      </c>
      <c r="U689" s="68" t="s">
        <v>5618</v>
      </c>
      <c r="V689" s="71">
        <v>5562982277900</v>
      </c>
      <c r="W689" s="69">
        <v>45370</v>
      </c>
      <c r="X689" s="69">
        <v>45370</v>
      </c>
      <c r="Y689" s="68" t="s">
        <v>3727</v>
      </c>
      <c r="Z689" s="68" t="s">
        <v>3727</v>
      </c>
      <c r="AA689" s="68" t="s">
        <v>3207</v>
      </c>
      <c r="AB689" s="68" t="s">
        <v>4318</v>
      </c>
      <c r="AC689" s="68"/>
      <c r="AD689" s="68"/>
      <c r="AE689" s="68" t="s">
        <v>176</v>
      </c>
      <c r="AF689" s="72">
        <v>1</v>
      </c>
      <c r="AG689" s="68">
        <v>8</v>
      </c>
      <c r="AH689" s="68" t="s">
        <v>54</v>
      </c>
      <c r="AI689" s="68" t="s">
        <v>56</v>
      </c>
      <c r="AJ689" s="68" t="s">
        <v>54</v>
      </c>
      <c r="AK689" s="68" t="str" cm="1">
        <f t="array" ref="AK6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89" s="69" t="s">
        <v>58</v>
      </c>
      <c r="AM689" s="69"/>
    </row>
    <row r="690" spans="1:39" x14ac:dyDescent="0.3">
      <c r="A690" s="68">
        <v>937</v>
      </c>
      <c r="B690" s="68" t="s">
        <v>3208</v>
      </c>
      <c r="C690" s="69">
        <v>29595</v>
      </c>
      <c r="D690" s="68" t="s">
        <v>72</v>
      </c>
      <c r="E690" s="71" t="str">
        <f t="shared" si="1"/>
        <v>20032024937</v>
      </c>
      <c r="F690" s="68"/>
      <c r="G690" s="68">
        <v>5354084</v>
      </c>
      <c r="H690" s="68"/>
      <c r="I690" s="68" t="s">
        <v>8202</v>
      </c>
      <c r="J690" s="68" t="s">
        <v>5625</v>
      </c>
      <c r="K690" s="70" t="s">
        <v>5626</v>
      </c>
      <c r="L690" s="68" t="s">
        <v>3728</v>
      </c>
      <c r="M690" s="68" t="s">
        <v>3208</v>
      </c>
      <c r="N690" s="71">
        <v>5581994311302</v>
      </c>
      <c r="O690" s="71"/>
      <c r="P690" s="71"/>
      <c r="Q690" s="68" t="s">
        <v>66</v>
      </c>
      <c r="R690" s="68" t="str" cm="1">
        <f t="array" ref="R690">_xlfn.IFS(BaseClientes[[#This Row],[tipoDeCliente]]="ADVISOR","ADVISOR",BaseClientes[[#This Row],[tipoDeCliente]]="FAMILIA","RETENCAO",BaseClientes[[#This Row],[tipoDeCliente]]="RETENCAO","RETENCAO",BaseClientes[[#This Row],[tipoDeCliente]]="NORMAL","CONSULTORIA",BaseClientes[[#This Row],[tipoDeCliente]]="HIBRIDO","CONSULTORIA")</f>
        <v>CONSULTORIA</v>
      </c>
      <c r="S690" s="68" t="s">
        <v>49</v>
      </c>
      <c r="T690" s="68" t="s">
        <v>50</v>
      </c>
      <c r="U690" s="68" t="s">
        <v>4464</v>
      </c>
      <c r="V690" s="71">
        <v>5581994311302</v>
      </c>
      <c r="W690" s="69">
        <v>45371</v>
      </c>
      <c r="X690" s="69">
        <v>45371</v>
      </c>
      <c r="Y690" s="68" t="s">
        <v>3728</v>
      </c>
      <c r="Z690" s="68" t="s">
        <v>3728</v>
      </c>
      <c r="AA690" s="68" t="s">
        <v>3208</v>
      </c>
      <c r="AB690" s="68" t="s">
        <v>838</v>
      </c>
      <c r="AC690" s="68"/>
      <c r="AD690" s="68" t="s">
        <v>54</v>
      </c>
      <c r="AE690" s="68" t="s">
        <v>176</v>
      </c>
      <c r="AF690" s="72">
        <v>1</v>
      </c>
      <c r="AG690" s="68">
        <v>8</v>
      </c>
      <c r="AH690" s="68" t="s">
        <v>54</v>
      </c>
      <c r="AI690" s="68" t="s">
        <v>56</v>
      </c>
      <c r="AJ690" s="68" t="s">
        <v>54</v>
      </c>
      <c r="AK690" s="68" t="str" cm="1">
        <f t="array" ref="AK6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0" s="69" t="s">
        <v>58</v>
      </c>
      <c r="AM690" s="69"/>
    </row>
    <row r="691" spans="1:39" x14ac:dyDescent="0.3">
      <c r="A691" s="68">
        <v>968</v>
      </c>
      <c r="B691" s="68" t="s">
        <v>3209</v>
      </c>
      <c r="C691" s="69">
        <v>31849</v>
      </c>
      <c r="D691" s="68" t="s">
        <v>72</v>
      </c>
      <c r="E691" s="71" t="str">
        <f t="shared" si="1"/>
        <v>20032024968</v>
      </c>
      <c r="F691" s="68">
        <v>14728228</v>
      </c>
      <c r="G691" s="68"/>
      <c r="H691" s="68"/>
      <c r="I691" s="68" t="s">
        <v>5622</v>
      </c>
      <c r="J691" s="68" t="s">
        <v>5620</v>
      </c>
      <c r="K691" s="70" t="s">
        <v>5621</v>
      </c>
      <c r="L691" s="68" t="s">
        <v>3737</v>
      </c>
      <c r="M691" s="68" t="s">
        <v>3209</v>
      </c>
      <c r="N691" s="71">
        <v>5511981160101</v>
      </c>
      <c r="O691" s="71" t="s">
        <v>65</v>
      </c>
      <c r="P691" s="71"/>
      <c r="Q691" s="68" t="s">
        <v>66</v>
      </c>
      <c r="R691" s="68" t="str" cm="1">
        <f t="array" ref="R691">_xlfn.IFS(BaseClientes[[#This Row],[tipoDeCliente]]="ADVISOR","ADVISOR",BaseClientes[[#This Row],[tipoDeCliente]]="FAMILIA","RETENCAO",BaseClientes[[#This Row],[tipoDeCliente]]="RETENCAO","RETENCAO",BaseClientes[[#This Row],[tipoDeCliente]]="NORMAL","CONSULTORIA",BaseClientes[[#This Row],[tipoDeCliente]]="HIBRIDO","CONSULTORIA")</f>
        <v>CONSULTORIA</v>
      </c>
      <c r="S691" s="68" t="s">
        <v>2799</v>
      </c>
      <c r="T691" s="68" t="s">
        <v>185</v>
      </c>
      <c r="U691" s="68" t="s">
        <v>5623</v>
      </c>
      <c r="V691" s="71">
        <v>5511981160101</v>
      </c>
      <c r="W691" s="69">
        <v>45371</v>
      </c>
      <c r="X691" s="69"/>
      <c r="Y691" s="68" t="s">
        <v>3737</v>
      </c>
      <c r="Z691" s="68" t="s">
        <v>3737</v>
      </c>
      <c r="AA691" s="68" t="s">
        <v>3209</v>
      </c>
      <c r="AB691" s="68" t="s">
        <v>4094</v>
      </c>
      <c r="AC691" s="68"/>
      <c r="AD691" s="68" t="s">
        <v>54</v>
      </c>
      <c r="AE691" s="68" t="s">
        <v>176</v>
      </c>
      <c r="AF691" s="72">
        <v>1</v>
      </c>
      <c r="AG691" s="68">
        <v>8</v>
      </c>
      <c r="AH691" s="68" t="s">
        <v>54</v>
      </c>
      <c r="AI691" s="68" t="s">
        <v>56</v>
      </c>
      <c r="AJ691" s="68" t="s">
        <v>54</v>
      </c>
      <c r="AK691" s="68" t="str" cm="1">
        <f t="array" ref="AK6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1" s="69" t="s">
        <v>58</v>
      </c>
      <c r="AM691" s="69"/>
    </row>
    <row r="692" spans="1:39" hidden="1" x14ac:dyDescent="0.3">
      <c r="A692" s="68">
        <v>943</v>
      </c>
      <c r="B692" s="68" t="s">
        <v>3210</v>
      </c>
      <c r="C692" s="69">
        <v>22160</v>
      </c>
      <c r="D692" s="68" t="s">
        <v>40</v>
      </c>
      <c r="E692" s="71" t="str">
        <f t="shared" si="1"/>
        <v>21032024943</v>
      </c>
      <c r="F692" s="68">
        <v>15196881</v>
      </c>
      <c r="G692" s="68"/>
      <c r="H692" s="68"/>
      <c r="I692" s="68" t="s">
        <v>8203</v>
      </c>
      <c r="J692" s="68" t="s">
        <v>5628</v>
      </c>
      <c r="K692" s="70" t="s">
        <v>5629</v>
      </c>
      <c r="L692" s="68" t="s">
        <v>5630</v>
      </c>
      <c r="M692" s="68" t="s">
        <v>3218</v>
      </c>
      <c r="N692" s="71">
        <v>5581992010514</v>
      </c>
      <c r="O692" s="71"/>
      <c r="P692" s="71"/>
      <c r="Q692" s="68" t="s">
        <v>66</v>
      </c>
      <c r="R692" s="68" t="str" cm="1">
        <f t="array" ref="R692">_xlfn.IFS(BaseClientes[[#This Row],[tipoDeCliente]]="ADVISOR","ADVISOR",BaseClientes[[#This Row],[tipoDeCliente]]="FAMILIA","RETENCAO",BaseClientes[[#This Row],[tipoDeCliente]]="RETENCAO","RETENCAO",BaseClientes[[#This Row],[tipoDeCliente]]="NORMAL","CONSULTORIA",BaseClientes[[#This Row],[tipoDeCliente]]="HIBRIDO","CONSULTORIA")</f>
        <v>CONSULTORIA</v>
      </c>
      <c r="S692" s="68" t="s">
        <v>49</v>
      </c>
      <c r="T692" s="68" t="s">
        <v>50</v>
      </c>
      <c r="U692" s="68" t="s">
        <v>5631</v>
      </c>
      <c r="V692" s="71">
        <v>5581992010514</v>
      </c>
      <c r="W692" s="69">
        <v>45372</v>
      </c>
      <c r="X692" s="69">
        <v>45372</v>
      </c>
      <c r="Y692" s="68" t="s">
        <v>3734</v>
      </c>
      <c r="Z692" s="68" t="s">
        <v>5630</v>
      </c>
      <c r="AA692" s="68" t="s">
        <v>3210</v>
      </c>
      <c r="AB692" s="68" t="s">
        <v>3912</v>
      </c>
      <c r="AC692" s="68"/>
      <c r="AD692" s="68" t="s">
        <v>54</v>
      </c>
      <c r="AE692" s="68" t="s">
        <v>176</v>
      </c>
      <c r="AF692" s="72">
        <v>1</v>
      </c>
      <c r="AG692" s="68">
        <v>8</v>
      </c>
      <c r="AH692" s="68" t="s">
        <v>54</v>
      </c>
      <c r="AI692" s="68" t="s">
        <v>56</v>
      </c>
      <c r="AJ692" s="68" t="s">
        <v>54</v>
      </c>
      <c r="AK692" s="68" t="str" cm="1">
        <f t="array" ref="AK6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2" s="69" t="s">
        <v>69</v>
      </c>
      <c r="AM692" s="69"/>
    </row>
    <row r="693" spans="1:39" x14ac:dyDescent="0.3">
      <c r="A693" s="68">
        <v>941</v>
      </c>
      <c r="B693" s="68" t="s">
        <v>3212</v>
      </c>
      <c r="C693" s="69">
        <v>32795</v>
      </c>
      <c r="D693" s="68" t="s">
        <v>72</v>
      </c>
      <c r="E693" s="71" t="str">
        <f t="shared" si="1"/>
        <v>25032024941</v>
      </c>
      <c r="F693" s="68">
        <v>2067435</v>
      </c>
      <c r="G693" s="68">
        <v>567477</v>
      </c>
      <c r="H693" s="68"/>
      <c r="I693" s="68" t="s">
        <v>5632</v>
      </c>
      <c r="J693" s="68" t="s">
        <v>5633</v>
      </c>
      <c r="K693" s="70" t="s">
        <v>5634</v>
      </c>
      <c r="L693" s="68" t="s">
        <v>5635</v>
      </c>
      <c r="M693" s="68" t="s">
        <v>3212</v>
      </c>
      <c r="N693" s="71">
        <v>5581999279663</v>
      </c>
      <c r="O693" s="71"/>
      <c r="P693" s="71"/>
      <c r="Q693" s="68" t="s">
        <v>1749</v>
      </c>
      <c r="R693" s="68" t="str" cm="1">
        <f t="array" ref="R693">_xlfn.IFS(BaseClientes[[#This Row],[tipoDeCliente]]="ADVISOR","ADVISOR",BaseClientes[[#This Row],[tipoDeCliente]]="FAMILIA","RETENCAO",BaseClientes[[#This Row],[tipoDeCliente]]="RETENCAO","RETENCAO",BaseClientes[[#This Row],[tipoDeCliente]]="NORMAL","CONSULTORIA",BaseClientes[[#This Row],[tipoDeCliente]]="HIBRIDO","CONSULTORIA")</f>
        <v>CONSULTORIA</v>
      </c>
      <c r="S693" s="68" t="s">
        <v>406</v>
      </c>
      <c r="T693" s="68" t="s">
        <v>407</v>
      </c>
      <c r="U693" s="68" t="s">
        <v>5636</v>
      </c>
      <c r="V693" s="71">
        <v>5581999279663</v>
      </c>
      <c r="W693" s="69">
        <v>45376</v>
      </c>
      <c r="X693" s="69">
        <v>45376</v>
      </c>
      <c r="Y693" s="68" t="s">
        <v>4198</v>
      </c>
      <c r="Z693" s="68" t="s">
        <v>5635</v>
      </c>
      <c r="AA693" s="68" t="s">
        <v>3212</v>
      </c>
      <c r="AB693" s="68" t="s">
        <v>3902</v>
      </c>
      <c r="AC693" s="68"/>
      <c r="AD693" s="68" t="s">
        <v>54</v>
      </c>
      <c r="AE693" s="68" t="s">
        <v>176</v>
      </c>
      <c r="AF693" s="72">
        <v>1</v>
      </c>
      <c r="AG693" s="68">
        <v>2</v>
      </c>
      <c r="AH693" s="68" t="s">
        <v>54</v>
      </c>
      <c r="AI693" s="68" t="s">
        <v>56</v>
      </c>
      <c r="AJ693" s="68" t="s">
        <v>54</v>
      </c>
      <c r="AK693" s="68" t="str" cm="1">
        <f t="array" ref="AK6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3" s="69" t="s">
        <v>58</v>
      </c>
      <c r="AM693" s="69"/>
    </row>
    <row r="694" spans="1:39" x14ac:dyDescent="0.3">
      <c r="A694" s="68">
        <v>942</v>
      </c>
      <c r="B694" s="68" t="s">
        <v>3211</v>
      </c>
      <c r="C694" s="69">
        <v>31837</v>
      </c>
      <c r="D694" s="68" t="s">
        <v>40</v>
      </c>
      <c r="E694" s="71" t="str">
        <f t="shared" si="1"/>
        <v>25032024942</v>
      </c>
      <c r="F694" s="68">
        <v>402635</v>
      </c>
      <c r="G694" s="68"/>
      <c r="H694" s="68"/>
      <c r="I694" s="68" t="s">
        <v>5640</v>
      </c>
      <c r="J694" s="68" t="s">
        <v>5638</v>
      </c>
      <c r="K694" s="105" t="s">
        <v>5639</v>
      </c>
      <c r="L694" s="68" t="s">
        <v>3730</v>
      </c>
      <c r="M694" s="68" t="s">
        <v>3211</v>
      </c>
      <c r="N694" s="71">
        <v>5581998091728</v>
      </c>
      <c r="O694" s="71"/>
      <c r="P694" s="71"/>
      <c r="Q694" s="68" t="s">
        <v>1749</v>
      </c>
      <c r="R694" s="68" t="str" cm="1">
        <f t="array" ref="R694">_xlfn.IFS(BaseClientes[[#This Row],[tipoDeCliente]]="ADVISOR","ADVISOR",BaseClientes[[#This Row],[tipoDeCliente]]="FAMILIA","RETENCAO",BaseClientes[[#This Row],[tipoDeCliente]]="RETENCAO","RETENCAO",BaseClientes[[#This Row],[tipoDeCliente]]="NORMAL","CONSULTORIA",BaseClientes[[#This Row],[tipoDeCliente]]="HIBRIDO","CONSULTORIA")</f>
        <v>CONSULTORIA</v>
      </c>
      <c r="S694" s="68" t="s">
        <v>49</v>
      </c>
      <c r="T694" s="68" t="s">
        <v>50</v>
      </c>
      <c r="U694" s="68" t="s">
        <v>1186</v>
      </c>
      <c r="V694" s="71">
        <v>5581998091728</v>
      </c>
      <c r="W694" s="69">
        <v>45376</v>
      </c>
      <c r="X694" s="69">
        <v>45376</v>
      </c>
      <c r="Y694" s="68" t="s">
        <v>3730</v>
      </c>
      <c r="Z694" s="68" t="s">
        <v>3730</v>
      </c>
      <c r="AA694" s="68" t="s">
        <v>3211</v>
      </c>
      <c r="AB694" s="68" t="s">
        <v>3893</v>
      </c>
      <c r="AC694" s="68"/>
      <c r="AD694" s="68" t="s">
        <v>54</v>
      </c>
      <c r="AE694" s="68" t="s">
        <v>176</v>
      </c>
      <c r="AF694" s="72">
        <v>1</v>
      </c>
      <c r="AG694" s="68">
        <v>8</v>
      </c>
      <c r="AH694" s="68" t="s">
        <v>54</v>
      </c>
      <c r="AI694" s="68" t="s">
        <v>56</v>
      </c>
      <c r="AJ694" s="68" t="s">
        <v>54</v>
      </c>
      <c r="AK694" s="68" t="str" cm="1">
        <f t="array" ref="AK6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4" s="69" t="s">
        <v>58</v>
      </c>
      <c r="AM694" s="69"/>
    </row>
    <row r="695" spans="1:39" hidden="1" x14ac:dyDescent="0.3">
      <c r="A695" s="68">
        <v>946</v>
      </c>
      <c r="B695" s="68" t="s">
        <v>3223</v>
      </c>
      <c r="C695" s="69">
        <v>25367</v>
      </c>
      <c r="D695" s="68" t="s">
        <v>72</v>
      </c>
      <c r="E695" s="71" t="str">
        <f t="shared" si="1"/>
        <v>27032024946</v>
      </c>
      <c r="F695" s="68">
        <v>2296180</v>
      </c>
      <c r="G695" s="68"/>
      <c r="H695" s="68"/>
      <c r="I695" s="68" t="s">
        <v>7341</v>
      </c>
      <c r="J695" s="68" t="s">
        <v>5641</v>
      </c>
      <c r="K695" s="70" t="s">
        <v>5642</v>
      </c>
      <c r="L695" s="68" t="s">
        <v>5643</v>
      </c>
      <c r="M695" s="68" t="s">
        <v>3223</v>
      </c>
      <c r="N695" s="71">
        <v>5581999668379</v>
      </c>
      <c r="O695" s="71"/>
      <c r="P695" s="71"/>
      <c r="Q695" s="68" t="s">
        <v>66</v>
      </c>
      <c r="R695" s="68" t="str" cm="1">
        <f t="array" ref="R695">_xlfn.IFS(BaseClientes[[#This Row],[tipoDeCliente]]="ADVISOR","ADVISOR",BaseClientes[[#This Row],[tipoDeCliente]]="FAMILIA","RETENCAO",BaseClientes[[#This Row],[tipoDeCliente]]="RETENCAO","RETENCAO",BaseClientes[[#This Row],[tipoDeCliente]]="NORMAL","CONSULTORIA",BaseClientes[[#This Row],[tipoDeCliente]]="HIBRIDO","CONSULTORIA")</f>
        <v>CONSULTORIA</v>
      </c>
      <c r="S695" s="68" t="s">
        <v>49</v>
      </c>
      <c r="T695" s="68" t="s">
        <v>50</v>
      </c>
      <c r="U695" s="68" t="s">
        <v>4485</v>
      </c>
      <c r="V695" s="71">
        <v>5581999668379</v>
      </c>
      <c r="W695" s="69">
        <v>45378</v>
      </c>
      <c r="X695" s="69">
        <v>45378</v>
      </c>
      <c r="Y695" s="68" t="s">
        <v>5643</v>
      </c>
      <c r="Z695" s="68" t="s">
        <v>5643</v>
      </c>
      <c r="AA695" s="68" t="s">
        <v>3223</v>
      </c>
      <c r="AB695" s="68" t="s">
        <v>4520</v>
      </c>
      <c r="AC695" s="68"/>
      <c r="AD695" s="68" t="s">
        <v>54</v>
      </c>
      <c r="AE695" s="68" t="s">
        <v>176</v>
      </c>
      <c r="AF695" s="72">
        <v>1</v>
      </c>
      <c r="AG695" s="68">
        <v>8</v>
      </c>
      <c r="AH695" s="68" t="s">
        <v>54</v>
      </c>
      <c r="AI695" s="68" t="s">
        <v>56</v>
      </c>
      <c r="AJ695" s="68" t="s">
        <v>54</v>
      </c>
      <c r="AK695" s="68" t="str" cm="1">
        <f t="array" ref="AK6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5" s="69" t="s">
        <v>69</v>
      </c>
      <c r="AM695" s="69">
        <v>45660</v>
      </c>
    </row>
    <row r="696" spans="1:39" x14ac:dyDescent="0.3">
      <c r="A696" s="68">
        <v>948</v>
      </c>
      <c r="B696" s="68" t="s">
        <v>3217</v>
      </c>
      <c r="C696" s="69">
        <v>27343</v>
      </c>
      <c r="D696" s="68" t="s">
        <v>72</v>
      </c>
      <c r="E696" s="71" t="str">
        <f t="shared" si="1"/>
        <v>28032024948</v>
      </c>
      <c r="F696" s="68">
        <v>14459040</v>
      </c>
      <c r="G696" s="68"/>
      <c r="H696" s="68"/>
      <c r="I696" s="68" t="s">
        <v>5647</v>
      </c>
      <c r="J696" s="68" t="s">
        <v>5645</v>
      </c>
      <c r="K696" s="70" t="s">
        <v>5646</v>
      </c>
      <c r="L696" s="68" t="s">
        <v>3731</v>
      </c>
      <c r="M696" s="68" t="s">
        <v>3217</v>
      </c>
      <c r="N696" s="71">
        <v>33678632332</v>
      </c>
      <c r="O696" s="71"/>
      <c r="P696" s="71"/>
      <c r="Q696" s="68" t="s">
        <v>66</v>
      </c>
      <c r="R696" s="68" t="str" cm="1">
        <f t="array" ref="R696">_xlfn.IFS(BaseClientes[[#This Row],[tipoDeCliente]]="ADVISOR","ADVISOR",BaseClientes[[#This Row],[tipoDeCliente]]="FAMILIA","RETENCAO",BaseClientes[[#This Row],[tipoDeCliente]]="RETENCAO","RETENCAO",BaseClientes[[#This Row],[tipoDeCliente]]="NORMAL","CONSULTORIA",BaseClientes[[#This Row],[tipoDeCliente]]="HIBRIDO","CONSULTORIA")</f>
        <v>RETENCAO</v>
      </c>
      <c r="S696" s="68" t="s">
        <v>49</v>
      </c>
      <c r="T696" s="68" t="s">
        <v>50</v>
      </c>
      <c r="U696" s="68" t="s">
        <v>5648</v>
      </c>
      <c r="V696" s="71">
        <v>33678632332</v>
      </c>
      <c r="W696" s="69">
        <v>45379</v>
      </c>
      <c r="X696" s="69">
        <v>45379</v>
      </c>
      <c r="Y696" s="68" t="s">
        <v>3731</v>
      </c>
      <c r="Z696" s="68" t="s">
        <v>3731</v>
      </c>
      <c r="AA696" s="68" t="s">
        <v>3217</v>
      </c>
      <c r="AB696" s="68" t="s">
        <v>5649</v>
      </c>
      <c r="AC696" s="68"/>
      <c r="AD696" s="68"/>
      <c r="AE696" s="68" t="s">
        <v>176</v>
      </c>
      <c r="AF696" s="72">
        <v>1</v>
      </c>
      <c r="AG696" s="68">
        <v>8</v>
      </c>
      <c r="AH696" s="68" t="s">
        <v>54</v>
      </c>
      <c r="AI696" s="68" t="s">
        <v>56</v>
      </c>
      <c r="AJ696" s="68" t="s">
        <v>54</v>
      </c>
      <c r="AK696" s="68" t="str" cm="1">
        <f t="array" ref="AK6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6" s="69" t="s">
        <v>58</v>
      </c>
      <c r="AM696" s="69"/>
    </row>
    <row r="697" spans="1:39" x14ac:dyDescent="0.3">
      <c r="A697" s="68">
        <v>949</v>
      </c>
      <c r="B697" s="68" t="s">
        <v>3219</v>
      </c>
      <c r="C697" s="69">
        <v>29822</v>
      </c>
      <c r="D697" s="68" t="s">
        <v>72</v>
      </c>
      <c r="E697" s="71" t="str">
        <f t="shared" si="1"/>
        <v>01042024949</v>
      </c>
      <c r="F697" s="68">
        <v>2082625</v>
      </c>
      <c r="G697" s="68"/>
      <c r="H697" s="68"/>
      <c r="I697" s="68" t="s">
        <v>5667</v>
      </c>
      <c r="J697" s="68" t="s">
        <v>5665</v>
      </c>
      <c r="K697" s="105" t="s">
        <v>5666</v>
      </c>
      <c r="L697" s="68" t="s">
        <v>3732</v>
      </c>
      <c r="M697" s="68" t="s">
        <v>3219</v>
      </c>
      <c r="N697" s="71">
        <v>5581996525680</v>
      </c>
      <c r="O697" s="71"/>
      <c r="P697" s="71"/>
      <c r="Q697" s="68" t="s">
        <v>1749</v>
      </c>
      <c r="R697" s="68" t="str" cm="1">
        <f t="array" ref="R697">_xlfn.IFS(BaseClientes[[#This Row],[tipoDeCliente]]="ADVISOR","ADVISOR",BaseClientes[[#This Row],[tipoDeCliente]]="FAMILIA","RETENCAO",BaseClientes[[#This Row],[tipoDeCliente]]="RETENCAO","RETENCAO",BaseClientes[[#This Row],[tipoDeCliente]]="NORMAL","CONSULTORIA",BaseClientes[[#This Row],[tipoDeCliente]]="HIBRIDO","CONSULTORIA")</f>
        <v>CONSULTORIA</v>
      </c>
      <c r="S697" s="68" t="s">
        <v>49</v>
      </c>
      <c r="T697" s="68" t="s">
        <v>50</v>
      </c>
      <c r="U697" s="68" t="s">
        <v>5668</v>
      </c>
      <c r="V697" s="71">
        <v>5581996525680</v>
      </c>
      <c r="W697" s="69">
        <v>45383</v>
      </c>
      <c r="X697" s="69">
        <v>45383</v>
      </c>
      <c r="Y697" s="68" t="s">
        <v>3732</v>
      </c>
      <c r="Z697" s="68" t="s">
        <v>3732</v>
      </c>
      <c r="AA697" s="68" t="s">
        <v>3219</v>
      </c>
      <c r="AB697" s="68" t="s">
        <v>3902</v>
      </c>
      <c r="AC697" s="68"/>
      <c r="AD697" s="68" t="s">
        <v>54</v>
      </c>
      <c r="AE697" s="68" t="s">
        <v>176</v>
      </c>
      <c r="AF697" s="72">
        <v>1</v>
      </c>
      <c r="AG697" s="68">
        <v>8</v>
      </c>
      <c r="AH697" s="68" t="s">
        <v>54</v>
      </c>
      <c r="AI697" s="68" t="s">
        <v>56</v>
      </c>
      <c r="AJ697" s="68" t="s">
        <v>54</v>
      </c>
      <c r="AK697" s="68" t="str" cm="1">
        <f t="array" ref="AK6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7" s="69" t="s">
        <v>58</v>
      </c>
      <c r="AM697" s="69"/>
    </row>
    <row r="698" spans="1:39" x14ac:dyDescent="0.3">
      <c r="A698" s="68">
        <v>954</v>
      </c>
      <c r="B698" s="68" t="s">
        <v>3220</v>
      </c>
      <c r="C698" s="69">
        <v>29418</v>
      </c>
      <c r="D698" s="68" t="s">
        <v>40</v>
      </c>
      <c r="E698" s="71" t="str">
        <f t="shared" si="1"/>
        <v>01042024954</v>
      </c>
      <c r="F698" s="68">
        <v>4012117</v>
      </c>
      <c r="G698" s="68"/>
      <c r="H698" s="68"/>
      <c r="I698" s="68" t="s">
        <v>5662</v>
      </c>
      <c r="J698" s="68" t="s">
        <v>5660</v>
      </c>
      <c r="K698" s="70" t="s">
        <v>5661</v>
      </c>
      <c r="L698" s="68" t="s">
        <v>3733</v>
      </c>
      <c r="M698" s="68" t="s">
        <v>3220</v>
      </c>
      <c r="N698" s="71">
        <v>5581988157802</v>
      </c>
      <c r="O698" s="71"/>
      <c r="P698" s="71"/>
      <c r="Q698" s="68" t="s">
        <v>1073</v>
      </c>
      <c r="R698" s="68" t="str" cm="1">
        <f t="array" ref="R698">_xlfn.IFS(BaseClientes[[#This Row],[tipoDeCliente]]="ADVISOR","ADVISOR",BaseClientes[[#This Row],[tipoDeCliente]]="FAMILIA","RETENCAO",BaseClientes[[#This Row],[tipoDeCliente]]="RETENCAO","RETENCAO",BaseClientes[[#This Row],[tipoDeCliente]]="NORMAL","CONSULTORIA",BaseClientes[[#This Row],[tipoDeCliente]]="HIBRIDO","CONSULTORIA")</f>
        <v>CONSULTORIA</v>
      </c>
      <c r="S698" s="68" t="s">
        <v>49</v>
      </c>
      <c r="T698" s="68" t="s">
        <v>50</v>
      </c>
      <c r="U698" s="68" t="s">
        <v>5663</v>
      </c>
      <c r="V698" s="71">
        <v>5581988157802</v>
      </c>
      <c r="W698" s="69">
        <v>45383</v>
      </c>
      <c r="X698" s="69">
        <v>45383</v>
      </c>
      <c r="Y698" s="68" t="s">
        <v>3733</v>
      </c>
      <c r="Z698" s="68" t="s">
        <v>3733</v>
      </c>
      <c r="AA698" s="68" t="s">
        <v>3220</v>
      </c>
      <c r="AB698" s="68" t="s">
        <v>3893</v>
      </c>
      <c r="AC698" s="68"/>
      <c r="AD698" s="68" t="s">
        <v>56</v>
      </c>
      <c r="AE698" s="68" t="s">
        <v>176</v>
      </c>
      <c r="AF698" s="72">
        <v>1</v>
      </c>
      <c r="AG698" s="68">
        <v>8</v>
      </c>
      <c r="AH698" s="68" t="s">
        <v>54</v>
      </c>
      <c r="AI698" s="68" t="s">
        <v>56</v>
      </c>
      <c r="AJ698" s="68" t="s">
        <v>54</v>
      </c>
      <c r="AK698" s="68" t="str" cm="1">
        <f t="array" ref="AK6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8" s="69" t="s">
        <v>58</v>
      </c>
      <c r="AM698" s="69"/>
    </row>
    <row r="699" spans="1:39" x14ac:dyDescent="0.3">
      <c r="A699" s="68">
        <v>960</v>
      </c>
      <c r="B699" s="68" t="s">
        <v>3218</v>
      </c>
      <c r="C699" s="69">
        <v>33160</v>
      </c>
      <c r="D699" s="68" t="s">
        <v>40</v>
      </c>
      <c r="E699" s="71" t="str">
        <f t="shared" si="1"/>
        <v>01042024960</v>
      </c>
      <c r="F699" s="68">
        <v>4416384</v>
      </c>
      <c r="G699" s="68"/>
      <c r="H699" s="68"/>
      <c r="I699" s="68" t="s">
        <v>5653</v>
      </c>
      <c r="J699" s="68" t="s">
        <v>5651</v>
      </c>
      <c r="K699" s="70" t="s">
        <v>5652</v>
      </c>
      <c r="L699" s="68" t="s">
        <v>3734</v>
      </c>
      <c r="M699" s="68" t="s">
        <v>3218</v>
      </c>
      <c r="N699" s="71">
        <v>5511916601198</v>
      </c>
      <c r="O699" s="71"/>
      <c r="P699" s="71"/>
      <c r="Q699" s="68" t="s">
        <v>66</v>
      </c>
      <c r="R699" s="68" t="str" cm="1">
        <f t="array" ref="R699">_xlfn.IFS(BaseClientes[[#This Row],[tipoDeCliente]]="ADVISOR","ADVISOR",BaseClientes[[#This Row],[tipoDeCliente]]="FAMILIA","RETENCAO",BaseClientes[[#This Row],[tipoDeCliente]]="RETENCAO","RETENCAO",BaseClientes[[#This Row],[tipoDeCliente]]="NORMAL","CONSULTORIA",BaseClientes[[#This Row],[tipoDeCliente]]="HIBRIDO","CONSULTORIA")</f>
        <v>CONSULTORIA</v>
      </c>
      <c r="S699" s="68" t="s">
        <v>2799</v>
      </c>
      <c r="T699" s="68" t="s">
        <v>185</v>
      </c>
      <c r="U699" s="68" t="s">
        <v>5654</v>
      </c>
      <c r="V699" s="71">
        <v>5511916601198</v>
      </c>
      <c r="W699" s="69">
        <v>45383</v>
      </c>
      <c r="X699" s="69">
        <v>45383</v>
      </c>
      <c r="Y699" s="68" t="s">
        <v>3734</v>
      </c>
      <c r="Z699" s="68" t="s">
        <v>3734</v>
      </c>
      <c r="AA699" s="68" t="s">
        <v>3218</v>
      </c>
      <c r="AB699" s="68" t="s">
        <v>3912</v>
      </c>
      <c r="AC699" s="68"/>
      <c r="AD699" s="68" t="s">
        <v>56</v>
      </c>
      <c r="AE699" s="68" t="s">
        <v>176</v>
      </c>
      <c r="AF699" s="72">
        <v>1</v>
      </c>
      <c r="AG699" s="68">
        <v>8</v>
      </c>
      <c r="AH699" s="68" t="s">
        <v>54</v>
      </c>
      <c r="AI699" s="68" t="s">
        <v>56</v>
      </c>
      <c r="AJ699" s="68" t="s">
        <v>54</v>
      </c>
      <c r="AK699" s="68" t="str" cm="1">
        <f t="array" ref="AK6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699" s="69" t="s">
        <v>58</v>
      </c>
      <c r="AM699" s="69"/>
    </row>
    <row r="700" spans="1:39" x14ac:dyDescent="0.3">
      <c r="A700" s="68">
        <v>956</v>
      </c>
      <c r="B700" s="68" t="s">
        <v>3221</v>
      </c>
      <c r="C700" s="69">
        <v>34286</v>
      </c>
      <c r="D700" s="68" t="s">
        <v>72</v>
      </c>
      <c r="E700" s="71" t="str">
        <f t="shared" si="1"/>
        <v>02042024956</v>
      </c>
      <c r="F700" s="68">
        <v>1302</v>
      </c>
      <c r="G700" s="68"/>
      <c r="H700" s="68"/>
      <c r="I700" s="68" t="s">
        <v>8204</v>
      </c>
      <c r="J700" s="68" t="s">
        <v>5670</v>
      </c>
      <c r="K700" s="70" t="s">
        <v>5671</v>
      </c>
      <c r="L700" s="68" t="s">
        <v>8205</v>
      </c>
      <c r="M700" s="68" t="s">
        <v>3221</v>
      </c>
      <c r="N700" s="71">
        <v>5582996355636</v>
      </c>
      <c r="O700" s="71" t="s">
        <v>65</v>
      </c>
      <c r="P700" s="71"/>
      <c r="Q700" s="68" t="s">
        <v>66</v>
      </c>
      <c r="R700" s="68" t="str" cm="1">
        <f t="array" ref="R700">_xlfn.IFS(BaseClientes[[#This Row],[tipoDeCliente]]="ADVISOR","ADVISOR",BaseClientes[[#This Row],[tipoDeCliente]]="FAMILIA","RETENCAO",BaseClientes[[#This Row],[tipoDeCliente]]="RETENCAO","RETENCAO",BaseClientes[[#This Row],[tipoDeCliente]]="NORMAL","CONSULTORIA",BaseClientes[[#This Row],[tipoDeCliente]]="HIBRIDO","CONSULTORIA")</f>
        <v>CONSULTORIA</v>
      </c>
      <c r="S700" s="68" t="s">
        <v>49</v>
      </c>
      <c r="T700" s="68" t="s">
        <v>50</v>
      </c>
      <c r="U700" s="68" t="s">
        <v>1438</v>
      </c>
      <c r="V700" s="71">
        <v>5582996355636</v>
      </c>
      <c r="W700" s="69">
        <v>45384</v>
      </c>
      <c r="X700" s="69">
        <v>45384</v>
      </c>
      <c r="Y700" s="68" t="s">
        <v>1437</v>
      </c>
      <c r="Z700" s="68" t="s">
        <v>1437</v>
      </c>
      <c r="AA700" s="68" t="s">
        <v>1432</v>
      </c>
      <c r="AB700" s="68" t="s">
        <v>3893</v>
      </c>
      <c r="AC700" s="68" t="s">
        <v>53</v>
      </c>
      <c r="AD700" s="68" t="s">
        <v>54</v>
      </c>
      <c r="AE700" s="68" t="s">
        <v>176</v>
      </c>
      <c r="AF700" s="72">
        <v>1</v>
      </c>
      <c r="AG700" s="68">
        <v>1</v>
      </c>
      <c r="AH700" s="68" t="s">
        <v>54</v>
      </c>
      <c r="AI700" s="68" t="s">
        <v>56</v>
      </c>
      <c r="AJ700" s="68" t="s">
        <v>54</v>
      </c>
      <c r="AK700" s="68" t="str" cm="1">
        <f t="array" ref="AK7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0" s="69" t="s">
        <v>58</v>
      </c>
      <c r="AM700" s="69"/>
    </row>
    <row r="701" spans="1:39" hidden="1" x14ac:dyDescent="0.3">
      <c r="A701" s="68">
        <v>957</v>
      </c>
      <c r="B701" s="68" t="s">
        <v>3290</v>
      </c>
      <c r="C701" s="69">
        <v>29642</v>
      </c>
      <c r="D701" s="68" t="s">
        <v>40</v>
      </c>
      <c r="E701" s="71" t="str">
        <f t="shared" si="1"/>
        <v>03042024957</v>
      </c>
      <c r="F701" s="68">
        <v>2233644</v>
      </c>
      <c r="G701" s="68"/>
      <c r="H701" s="68" t="s">
        <v>5681</v>
      </c>
      <c r="I701" s="68" t="s">
        <v>8206</v>
      </c>
      <c r="J701" s="68" t="s">
        <v>5682</v>
      </c>
      <c r="K701" s="70" t="s">
        <v>5683</v>
      </c>
      <c r="L701" s="68" t="s">
        <v>5684</v>
      </c>
      <c r="M701" s="68" t="s">
        <v>3290</v>
      </c>
      <c r="N701" s="71">
        <v>5581999046772</v>
      </c>
      <c r="O701" s="71"/>
      <c r="P701" s="71"/>
      <c r="Q701" s="68" t="s">
        <v>66</v>
      </c>
      <c r="R701" s="68" t="str" cm="1">
        <f t="array" ref="R701">_xlfn.IFS(BaseClientes[[#This Row],[tipoDeCliente]]="ADVISOR","ADVISOR",BaseClientes[[#This Row],[tipoDeCliente]]="FAMILIA","RETENCAO",BaseClientes[[#This Row],[tipoDeCliente]]="RETENCAO","RETENCAO",BaseClientes[[#This Row],[tipoDeCliente]]="NORMAL","CONSULTORIA",BaseClientes[[#This Row],[tipoDeCliente]]="HIBRIDO","CONSULTORIA")</f>
        <v>CONSULTORIA</v>
      </c>
      <c r="S701" s="68" t="s">
        <v>49</v>
      </c>
      <c r="T701" s="68" t="s">
        <v>50</v>
      </c>
      <c r="U701" s="68" t="s">
        <v>5685</v>
      </c>
      <c r="V701" s="71">
        <v>5581999046772</v>
      </c>
      <c r="W701" s="69">
        <v>45385</v>
      </c>
      <c r="X701" s="69">
        <v>45385</v>
      </c>
      <c r="Y701" s="68" t="s">
        <v>5684</v>
      </c>
      <c r="Z701" s="68" t="s">
        <v>5684</v>
      </c>
      <c r="AA701" s="68" t="s">
        <v>3290</v>
      </c>
      <c r="AB701" s="68" t="s">
        <v>3894</v>
      </c>
      <c r="AC701" s="68"/>
      <c r="AD701" s="68" t="s">
        <v>54</v>
      </c>
      <c r="AE701" s="68" t="s">
        <v>176</v>
      </c>
      <c r="AF701" s="72">
        <v>1</v>
      </c>
      <c r="AG701" s="68">
        <v>8</v>
      </c>
      <c r="AH701" s="68" t="s">
        <v>54</v>
      </c>
      <c r="AI701" s="68" t="s">
        <v>56</v>
      </c>
      <c r="AJ701" s="68" t="s">
        <v>54</v>
      </c>
      <c r="AK701" s="68" t="str" cm="1">
        <f t="array" ref="AK7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1" s="69" t="s">
        <v>69</v>
      </c>
      <c r="AM701" s="69">
        <v>45677</v>
      </c>
    </row>
    <row r="702" spans="1:39" hidden="1" x14ac:dyDescent="0.3">
      <c r="A702" s="68">
        <v>958</v>
      </c>
      <c r="B702" s="68" t="s">
        <v>3224</v>
      </c>
      <c r="C702" s="69">
        <v>30252</v>
      </c>
      <c r="D702" s="68" t="s">
        <v>40</v>
      </c>
      <c r="E702" s="71" t="str">
        <f t="shared" si="1"/>
        <v>03042024958</v>
      </c>
      <c r="F702" s="68">
        <v>8528027</v>
      </c>
      <c r="G702" s="68"/>
      <c r="H702" s="68"/>
      <c r="I702" s="68" t="s">
        <v>5690</v>
      </c>
      <c r="J702" s="68" t="s">
        <v>5686</v>
      </c>
      <c r="K702" s="70" t="s">
        <v>5687</v>
      </c>
      <c r="L702" s="68" t="s">
        <v>3736</v>
      </c>
      <c r="M702" s="68" t="s">
        <v>3224</v>
      </c>
      <c r="N702" s="71">
        <v>5581991092442</v>
      </c>
      <c r="O702" s="71"/>
      <c r="P702" s="71"/>
      <c r="Q702" s="68" t="s">
        <v>66</v>
      </c>
      <c r="R702" s="68" t="str" cm="1">
        <f t="array" ref="R702">_xlfn.IFS(BaseClientes[[#This Row],[tipoDeCliente]]="ADVISOR","ADVISOR",BaseClientes[[#This Row],[tipoDeCliente]]="FAMILIA","RETENCAO",BaseClientes[[#This Row],[tipoDeCliente]]="RETENCAO","RETENCAO",BaseClientes[[#This Row],[tipoDeCliente]]="NORMAL","CONSULTORIA",BaseClientes[[#This Row],[tipoDeCliente]]="HIBRIDO","CONSULTORIA")</f>
        <v>CONSULTORIA</v>
      </c>
      <c r="S702" s="68" t="s">
        <v>49</v>
      </c>
      <c r="T702" s="68" t="s">
        <v>50</v>
      </c>
      <c r="U702" s="68" t="s">
        <v>5688</v>
      </c>
      <c r="V702" s="71">
        <v>5581991092442</v>
      </c>
      <c r="W702" s="69">
        <v>45385</v>
      </c>
      <c r="X702" s="69">
        <v>45385</v>
      </c>
      <c r="Y702" s="68" t="s">
        <v>3736</v>
      </c>
      <c r="Z702" s="68" t="s">
        <v>3736</v>
      </c>
      <c r="AA702" s="68" t="s">
        <v>3224</v>
      </c>
      <c r="AB702" s="68" t="s">
        <v>3894</v>
      </c>
      <c r="AC702" s="68"/>
      <c r="AD702" s="68" t="s">
        <v>54</v>
      </c>
      <c r="AE702" s="68" t="s">
        <v>176</v>
      </c>
      <c r="AF702" s="72">
        <v>1</v>
      </c>
      <c r="AG702" s="68">
        <v>8</v>
      </c>
      <c r="AH702" s="68" t="s">
        <v>54</v>
      </c>
      <c r="AI702" s="68" t="s">
        <v>56</v>
      </c>
      <c r="AJ702" s="68" t="s">
        <v>54</v>
      </c>
      <c r="AK702" s="68" t="str" cm="1">
        <f t="array" ref="AK7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2" s="69" t="s">
        <v>69</v>
      </c>
      <c r="AM702" s="69"/>
    </row>
    <row r="703" spans="1:39" x14ac:dyDescent="0.3">
      <c r="A703" s="68">
        <v>981</v>
      </c>
      <c r="B703" s="68" t="s">
        <v>3222</v>
      </c>
      <c r="C703" s="69">
        <v>37138</v>
      </c>
      <c r="D703" s="68" t="s">
        <v>40</v>
      </c>
      <c r="E703" s="71" t="str">
        <f t="shared" si="1"/>
        <v>03042024981</v>
      </c>
      <c r="F703" s="68">
        <v>6461306</v>
      </c>
      <c r="G703" s="68"/>
      <c r="H703" s="68"/>
      <c r="I703" s="68" t="s">
        <v>8207</v>
      </c>
      <c r="J703" s="68" t="s">
        <v>5675</v>
      </c>
      <c r="K703" s="70" t="s">
        <v>5676</v>
      </c>
      <c r="L703" s="68" t="s">
        <v>3746</v>
      </c>
      <c r="M703" s="68" t="s">
        <v>3222</v>
      </c>
      <c r="N703" s="71">
        <v>5581999992271</v>
      </c>
      <c r="O703" s="71" t="s">
        <v>65</v>
      </c>
      <c r="P703" s="71"/>
      <c r="Q703" s="68" t="s">
        <v>1749</v>
      </c>
      <c r="R703" s="68" t="str" cm="1">
        <f t="array" ref="R703">_xlfn.IFS(BaseClientes[[#This Row],[tipoDeCliente]]="ADVISOR","ADVISOR",BaseClientes[[#This Row],[tipoDeCliente]]="FAMILIA","RETENCAO",BaseClientes[[#This Row],[tipoDeCliente]]="RETENCAO","RETENCAO",BaseClientes[[#This Row],[tipoDeCliente]]="NORMAL","CONSULTORIA",BaseClientes[[#This Row],[tipoDeCliente]]="HIBRIDO","CONSULTORIA")</f>
        <v>CONSULTORIA</v>
      </c>
      <c r="S703" s="68" t="s">
        <v>49</v>
      </c>
      <c r="T703" s="68" t="s">
        <v>50</v>
      </c>
      <c r="U703" s="68" t="s">
        <v>2666</v>
      </c>
      <c r="V703" s="71">
        <v>5581999992271</v>
      </c>
      <c r="W703" s="69">
        <v>45385</v>
      </c>
      <c r="X703" s="69"/>
      <c r="Y703" s="68" t="s">
        <v>3746</v>
      </c>
      <c r="Z703" s="68" t="s">
        <v>3746</v>
      </c>
      <c r="AA703" s="68" t="s">
        <v>3222</v>
      </c>
      <c r="AB703" s="68" t="s">
        <v>151</v>
      </c>
      <c r="AC703" s="68"/>
      <c r="AD703" s="68" t="s">
        <v>56</v>
      </c>
      <c r="AE703" s="68" t="s">
        <v>176</v>
      </c>
      <c r="AF703" s="72">
        <v>1</v>
      </c>
      <c r="AG703" s="68">
        <v>8</v>
      </c>
      <c r="AH703" s="68" t="s">
        <v>54</v>
      </c>
      <c r="AI703" s="68" t="s">
        <v>54</v>
      </c>
      <c r="AJ703" s="68" t="s">
        <v>54</v>
      </c>
      <c r="AK703" s="68" t="str" cm="1">
        <f t="array" ref="AK7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3" s="69" t="s">
        <v>58</v>
      </c>
      <c r="AM703" s="69"/>
    </row>
    <row r="704" spans="1:39" hidden="1" x14ac:dyDescent="0.3">
      <c r="A704" s="68">
        <v>964</v>
      </c>
      <c r="B704" s="68" t="s">
        <v>3225</v>
      </c>
      <c r="C704" s="69">
        <v>23252</v>
      </c>
      <c r="D704" s="68" t="s">
        <v>40</v>
      </c>
      <c r="E704" s="71" t="str">
        <f t="shared" si="1"/>
        <v>10042024964</v>
      </c>
      <c r="F704" s="68">
        <v>5661215</v>
      </c>
      <c r="G704" s="68"/>
      <c r="H704" s="68"/>
      <c r="I704" s="68" t="s">
        <v>8208</v>
      </c>
      <c r="J704" s="68" t="s">
        <v>5700</v>
      </c>
      <c r="K704" s="70" t="s">
        <v>5701</v>
      </c>
      <c r="L704" s="68" t="s">
        <v>3601</v>
      </c>
      <c r="M704" s="68" t="s">
        <v>3225</v>
      </c>
      <c r="N704" s="71">
        <v>5581999761869</v>
      </c>
      <c r="O704" s="71" t="s">
        <v>106</v>
      </c>
      <c r="P704" s="71"/>
      <c r="Q704" s="68" t="s">
        <v>66</v>
      </c>
      <c r="R704" s="68" t="str" cm="1">
        <f t="array" ref="R704">_xlfn.IFS(BaseClientes[[#This Row],[tipoDeCliente]]="ADVISOR","ADVISOR",BaseClientes[[#This Row],[tipoDeCliente]]="FAMILIA","RETENCAO",BaseClientes[[#This Row],[tipoDeCliente]]="RETENCAO","RETENCAO",BaseClientes[[#This Row],[tipoDeCliente]]="NORMAL","CONSULTORIA",BaseClientes[[#This Row],[tipoDeCliente]]="HIBRIDO","CONSULTORIA")</f>
        <v>CONSULTORIA</v>
      </c>
      <c r="S704" s="68" t="s">
        <v>49</v>
      </c>
      <c r="T704" s="68" t="s">
        <v>50</v>
      </c>
      <c r="U704" s="68" t="s">
        <v>51</v>
      </c>
      <c r="V704" s="71">
        <v>5581999761869</v>
      </c>
      <c r="W704" s="69">
        <v>45392</v>
      </c>
      <c r="X704" s="69"/>
      <c r="Y704" s="68" t="s">
        <v>3601</v>
      </c>
      <c r="Z704" s="68" t="s">
        <v>3601</v>
      </c>
      <c r="AA704" s="68" t="s">
        <v>3225</v>
      </c>
      <c r="AB704" s="68" t="s">
        <v>3894</v>
      </c>
      <c r="AC704" s="68" t="s">
        <v>53</v>
      </c>
      <c r="AD704" s="68" t="s">
        <v>56</v>
      </c>
      <c r="AE704" s="68" t="s">
        <v>176</v>
      </c>
      <c r="AF704" s="72">
        <v>1</v>
      </c>
      <c r="AG704" s="68">
        <v>4</v>
      </c>
      <c r="AH704" s="68" t="s">
        <v>54</v>
      </c>
      <c r="AI704" s="68" t="s">
        <v>56</v>
      </c>
      <c r="AJ704" s="68" t="s">
        <v>54</v>
      </c>
      <c r="AK704" s="68" t="str" cm="1">
        <f t="array" ref="AK7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4" s="69" t="s">
        <v>69</v>
      </c>
      <c r="AM704" s="69">
        <v>45679</v>
      </c>
    </row>
    <row r="705" spans="1:39" hidden="1" x14ac:dyDescent="0.3">
      <c r="A705" s="68">
        <v>965</v>
      </c>
      <c r="B705" s="68" t="s">
        <v>3578</v>
      </c>
      <c r="C705" s="69">
        <v>23597</v>
      </c>
      <c r="D705" s="68" t="s">
        <v>72</v>
      </c>
      <c r="E705" s="71" t="str">
        <f t="shared" si="1"/>
        <v>10042024965</v>
      </c>
      <c r="F705" s="68">
        <v>4456950</v>
      </c>
      <c r="G705" s="68"/>
      <c r="H705" s="68"/>
      <c r="I705" s="68" t="s">
        <v>8209</v>
      </c>
      <c r="J705" s="68" t="s">
        <v>5692</v>
      </c>
      <c r="K705" s="70" t="s">
        <v>5693</v>
      </c>
      <c r="L705" s="68" t="s">
        <v>5702</v>
      </c>
      <c r="M705" s="68" t="s">
        <v>3225</v>
      </c>
      <c r="N705" s="71">
        <v>5581999761868</v>
      </c>
      <c r="O705" s="71" t="s">
        <v>106</v>
      </c>
      <c r="P705" s="71"/>
      <c r="Q705" s="68" t="s">
        <v>66</v>
      </c>
      <c r="R705" s="68" t="str" cm="1">
        <f t="array" ref="R705">_xlfn.IFS(BaseClientes[[#This Row],[tipoDeCliente]]="ADVISOR","ADVISOR",BaseClientes[[#This Row],[tipoDeCliente]]="FAMILIA","RETENCAO",BaseClientes[[#This Row],[tipoDeCliente]]="RETENCAO","RETENCAO",BaseClientes[[#This Row],[tipoDeCliente]]="NORMAL","CONSULTORIA",BaseClientes[[#This Row],[tipoDeCliente]]="HIBRIDO","CONSULTORIA")</f>
        <v>CONSULTORIA</v>
      </c>
      <c r="S705" s="68" t="s">
        <v>49</v>
      </c>
      <c r="T705" s="68" t="s">
        <v>50</v>
      </c>
      <c r="U705" s="68" t="s">
        <v>51</v>
      </c>
      <c r="V705" s="71">
        <v>5581999761868</v>
      </c>
      <c r="W705" s="69">
        <v>45392</v>
      </c>
      <c r="X705" s="69"/>
      <c r="Y705" s="68" t="s">
        <v>3601</v>
      </c>
      <c r="Z705" s="68" t="s">
        <v>3601</v>
      </c>
      <c r="AA705" s="68" t="s">
        <v>3225</v>
      </c>
      <c r="AB705" s="68" t="s">
        <v>3894</v>
      </c>
      <c r="AC705" s="68" t="s">
        <v>53</v>
      </c>
      <c r="AD705" s="68" t="s">
        <v>56</v>
      </c>
      <c r="AE705" s="68" t="s">
        <v>176</v>
      </c>
      <c r="AF705" s="72">
        <v>1</v>
      </c>
      <c r="AG705" s="68">
        <v>4</v>
      </c>
      <c r="AH705" s="68" t="s">
        <v>54</v>
      </c>
      <c r="AI705" s="68" t="s">
        <v>56</v>
      </c>
      <c r="AJ705" s="68" t="s">
        <v>54</v>
      </c>
      <c r="AK705" s="68" t="str" cm="1">
        <f t="array" ref="AK7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5" s="69" t="s">
        <v>69</v>
      </c>
      <c r="AM705" s="69">
        <v>45679</v>
      </c>
    </row>
    <row r="706" spans="1:39" hidden="1" x14ac:dyDescent="0.3">
      <c r="A706" s="68">
        <v>966</v>
      </c>
      <c r="B706" s="68" t="s">
        <v>3180</v>
      </c>
      <c r="C706" s="69">
        <v>31180</v>
      </c>
      <c r="D706" s="68" t="s">
        <v>40</v>
      </c>
      <c r="E706" s="71" t="str">
        <f t="shared" si="1"/>
        <v>11042024966</v>
      </c>
      <c r="F706" s="68">
        <v>3601113</v>
      </c>
      <c r="G706" s="68"/>
      <c r="H706" s="68"/>
      <c r="I706" s="68" t="s">
        <v>8210</v>
      </c>
      <c r="J706" s="68" t="s">
        <v>5703</v>
      </c>
      <c r="K706" s="70" t="s">
        <v>5704</v>
      </c>
      <c r="L706" s="68" t="s">
        <v>3735</v>
      </c>
      <c r="M706" s="68" t="s">
        <v>3180</v>
      </c>
      <c r="N706" s="71">
        <v>5581997508108</v>
      </c>
      <c r="O706" s="71" t="s">
        <v>65</v>
      </c>
      <c r="P706" s="71"/>
      <c r="Q706" s="68" t="s">
        <v>5705</v>
      </c>
      <c r="R706" s="68" t="str" cm="1">
        <f t="array" ref="R706">_xlfn.IFS(BaseClientes[[#This Row],[tipoDeCliente]]="ADVISOR","ADVISOR",BaseClientes[[#This Row],[tipoDeCliente]]="FAMILIA","RETENCAO",BaseClientes[[#This Row],[tipoDeCliente]]="RETENCAO","RETENCAO",BaseClientes[[#This Row],[tipoDeCliente]]="NORMAL","CONSULTORIA",BaseClientes[[#This Row],[tipoDeCliente]]="HIBRIDO","CONSULTORIA")</f>
        <v>CONSULTORIA</v>
      </c>
      <c r="S706" s="68" t="s">
        <v>49</v>
      </c>
      <c r="T706" s="68" t="s">
        <v>50</v>
      </c>
      <c r="U706" s="68" t="s">
        <v>5006</v>
      </c>
      <c r="V706" s="71">
        <v>5581997508108</v>
      </c>
      <c r="W706" s="69">
        <v>45393</v>
      </c>
      <c r="X706" s="69"/>
      <c r="Y706" s="68" t="s">
        <v>3735</v>
      </c>
      <c r="Z706" s="68" t="s">
        <v>3735</v>
      </c>
      <c r="AA706" s="68" t="s">
        <v>3180</v>
      </c>
      <c r="AB706" s="68" t="s">
        <v>5706</v>
      </c>
      <c r="AC706" s="68"/>
      <c r="AD706" s="68" t="s">
        <v>56</v>
      </c>
      <c r="AE706" s="68" t="s">
        <v>176</v>
      </c>
      <c r="AF706" s="72">
        <v>1</v>
      </c>
      <c r="AG706" s="68">
        <v>8</v>
      </c>
      <c r="AH706" s="68" t="s">
        <v>54</v>
      </c>
      <c r="AI706" s="68" t="s">
        <v>56</v>
      </c>
      <c r="AJ706" s="68" t="s">
        <v>54</v>
      </c>
      <c r="AK706" s="68" t="str" cm="1">
        <f t="array" ref="AK7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6" s="69" t="s">
        <v>69</v>
      </c>
      <c r="AM706" s="69"/>
    </row>
    <row r="707" spans="1:39" hidden="1" x14ac:dyDescent="0.3">
      <c r="A707" s="68">
        <v>969</v>
      </c>
      <c r="B707" s="68" t="s">
        <v>3579</v>
      </c>
      <c r="C707" s="69">
        <v>33074</v>
      </c>
      <c r="D707" s="68" t="s">
        <v>72</v>
      </c>
      <c r="E707" s="71" t="str">
        <f t="shared" si="1"/>
        <v>11042024969</v>
      </c>
      <c r="F707" s="68">
        <v>15352538</v>
      </c>
      <c r="G707" s="68"/>
      <c r="H707" s="68"/>
      <c r="I707" s="68" t="s">
        <v>8211</v>
      </c>
      <c r="J707" s="68" t="s">
        <v>5707</v>
      </c>
      <c r="K707" s="105" t="s">
        <v>5708</v>
      </c>
      <c r="L707" s="68" t="s">
        <v>5709</v>
      </c>
      <c r="M707" s="68" t="s">
        <v>3579</v>
      </c>
      <c r="N707" s="71">
        <v>5581996533733</v>
      </c>
      <c r="O707" s="71" t="s">
        <v>65</v>
      </c>
      <c r="P707" s="71"/>
      <c r="Q707" s="68" t="s">
        <v>5705</v>
      </c>
      <c r="R707" s="68" t="str" cm="1">
        <f t="array" ref="R707">_xlfn.IFS(BaseClientes[[#This Row],[tipoDeCliente]]="ADVISOR","ADVISOR",BaseClientes[[#This Row],[tipoDeCliente]]="FAMILIA","RETENCAO",BaseClientes[[#This Row],[tipoDeCliente]]="RETENCAO","RETENCAO",BaseClientes[[#This Row],[tipoDeCliente]]="NORMAL","CONSULTORIA",BaseClientes[[#This Row],[tipoDeCliente]]="HIBRIDO","CONSULTORIA")</f>
        <v>RETENCAO</v>
      </c>
      <c r="S707" s="68" t="s">
        <v>49</v>
      </c>
      <c r="T707" s="68" t="s">
        <v>50</v>
      </c>
      <c r="U707" s="68" t="s">
        <v>5006</v>
      </c>
      <c r="V707" s="71">
        <v>5581996533733</v>
      </c>
      <c r="W707" s="69">
        <v>45393</v>
      </c>
      <c r="X707" s="69"/>
      <c r="Y707" s="68" t="s">
        <v>3735</v>
      </c>
      <c r="Z707" s="68" t="s">
        <v>3735</v>
      </c>
      <c r="AA707" s="68" t="s">
        <v>3180</v>
      </c>
      <c r="AB707" s="68" t="s">
        <v>3894</v>
      </c>
      <c r="AC707" s="68"/>
      <c r="AD707" s="68" t="s">
        <v>56</v>
      </c>
      <c r="AE707" s="68" t="s">
        <v>176</v>
      </c>
      <c r="AF707" s="72">
        <v>1</v>
      </c>
      <c r="AG707" s="68">
        <v>8</v>
      </c>
      <c r="AH707" s="68" t="s">
        <v>54</v>
      </c>
      <c r="AI707" s="68" t="s">
        <v>56</v>
      </c>
      <c r="AJ707" s="68" t="s">
        <v>54</v>
      </c>
      <c r="AK707" s="68" t="str" cm="1">
        <f t="array" ref="AK7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7" s="69" t="s">
        <v>69</v>
      </c>
      <c r="AM707" s="69"/>
    </row>
    <row r="708" spans="1:39" hidden="1" x14ac:dyDescent="0.3">
      <c r="A708" s="68">
        <v>995</v>
      </c>
      <c r="B708" s="68" t="s">
        <v>3583</v>
      </c>
      <c r="C708" s="69">
        <v>31180</v>
      </c>
      <c r="D708" s="68" t="s">
        <v>40</v>
      </c>
      <c r="E708" s="71" t="str">
        <f t="shared" si="1"/>
        <v>11042024995</v>
      </c>
      <c r="F708" s="68"/>
      <c r="G708" s="68">
        <v>5436488</v>
      </c>
      <c r="H708" s="68"/>
      <c r="I708" s="68" t="s">
        <v>8212</v>
      </c>
      <c r="J708" s="68" t="s">
        <v>5703</v>
      </c>
      <c r="K708" s="70" t="s">
        <v>5704</v>
      </c>
      <c r="L708" s="68" t="s">
        <v>5710</v>
      </c>
      <c r="M708" s="68" t="s">
        <v>3180</v>
      </c>
      <c r="N708" s="71">
        <v>5581997508108</v>
      </c>
      <c r="O708" s="71" t="s">
        <v>65</v>
      </c>
      <c r="P708" s="71"/>
      <c r="Q708" s="68" t="s">
        <v>5705</v>
      </c>
      <c r="R708" s="68" t="str" cm="1">
        <f t="array" ref="R708">_xlfn.IFS(BaseClientes[[#This Row],[tipoDeCliente]]="ADVISOR","ADVISOR",BaseClientes[[#This Row],[tipoDeCliente]]="FAMILIA","RETENCAO",BaseClientes[[#This Row],[tipoDeCliente]]="RETENCAO","RETENCAO",BaseClientes[[#This Row],[tipoDeCliente]]="NORMAL","CONSULTORIA",BaseClientes[[#This Row],[tipoDeCliente]]="HIBRIDO","CONSULTORIA")</f>
        <v>RETENCAO</v>
      </c>
      <c r="S708" s="68" t="s">
        <v>49</v>
      </c>
      <c r="T708" s="68" t="s">
        <v>50</v>
      </c>
      <c r="U708" s="68" t="s">
        <v>5006</v>
      </c>
      <c r="V708" s="71">
        <v>5581997508108</v>
      </c>
      <c r="W708" s="69">
        <v>45393</v>
      </c>
      <c r="X708" s="69"/>
      <c r="Y708" s="68" t="s">
        <v>3735</v>
      </c>
      <c r="Z708" s="68" t="s">
        <v>3735</v>
      </c>
      <c r="AA708" s="68" t="s">
        <v>3180</v>
      </c>
      <c r="AB708" s="68" t="s">
        <v>5706</v>
      </c>
      <c r="AC708" s="68"/>
      <c r="AD708" s="68" t="s">
        <v>56</v>
      </c>
      <c r="AE708" s="68" t="s">
        <v>176</v>
      </c>
      <c r="AF708" s="72">
        <v>1</v>
      </c>
      <c r="AG708" s="68">
        <v>8</v>
      </c>
      <c r="AH708" s="68" t="s">
        <v>54</v>
      </c>
      <c r="AI708" s="68" t="s">
        <v>56</v>
      </c>
      <c r="AJ708" s="68" t="s">
        <v>54</v>
      </c>
      <c r="AK708" s="68" t="str" cm="1">
        <f t="array" ref="AK70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8" s="69" t="s">
        <v>69</v>
      </c>
      <c r="AM708" s="69"/>
    </row>
    <row r="709" spans="1:39" x14ac:dyDescent="0.3">
      <c r="A709" s="68">
        <v>973</v>
      </c>
      <c r="B709" s="68" t="s">
        <v>3228</v>
      </c>
      <c r="C709" s="69">
        <v>30842</v>
      </c>
      <c r="D709" s="68" t="s">
        <v>40</v>
      </c>
      <c r="E709" s="71" t="str">
        <f t="shared" si="1"/>
        <v>16042024973</v>
      </c>
      <c r="F709" s="68">
        <v>2210567</v>
      </c>
      <c r="G709" s="68"/>
      <c r="H709" s="68"/>
      <c r="I709" s="68" t="s">
        <v>5717</v>
      </c>
      <c r="J709" s="68" t="s">
        <v>5715</v>
      </c>
      <c r="K709" s="70" t="s">
        <v>5716</v>
      </c>
      <c r="L709" s="68" t="s">
        <v>3740</v>
      </c>
      <c r="M709" s="68" t="s">
        <v>3228</v>
      </c>
      <c r="N709" s="71">
        <v>5581996533733</v>
      </c>
      <c r="O709" s="71" t="s">
        <v>65</v>
      </c>
      <c r="P709" s="71"/>
      <c r="Q709" s="68" t="s">
        <v>66</v>
      </c>
      <c r="R709" s="68" t="str" cm="1">
        <f t="array" ref="R709">_xlfn.IFS(BaseClientes[[#This Row],[tipoDeCliente]]="ADVISOR","ADVISOR",BaseClientes[[#This Row],[tipoDeCliente]]="FAMILIA","RETENCAO",BaseClientes[[#This Row],[tipoDeCliente]]="RETENCAO","RETENCAO",BaseClientes[[#This Row],[tipoDeCliente]]="NORMAL","CONSULTORIA",BaseClientes[[#This Row],[tipoDeCliente]]="HIBRIDO","CONSULTORIA")</f>
        <v>CONSULTORIA</v>
      </c>
      <c r="S709" s="68" t="s">
        <v>49</v>
      </c>
      <c r="T709" s="68" t="s">
        <v>50</v>
      </c>
      <c r="U709" s="68" t="s">
        <v>670</v>
      </c>
      <c r="V709" s="71">
        <v>558191498534</v>
      </c>
      <c r="W709" s="69">
        <v>45398</v>
      </c>
      <c r="X709" s="69"/>
      <c r="Y709" s="68" t="s">
        <v>3740</v>
      </c>
      <c r="Z709" s="68" t="s">
        <v>3740</v>
      </c>
      <c r="AA709" s="68" t="s">
        <v>3228</v>
      </c>
      <c r="AB709" s="68" t="s">
        <v>3905</v>
      </c>
      <c r="AC709" s="68"/>
      <c r="AD709" s="68" t="s">
        <v>56</v>
      </c>
      <c r="AE709" s="68" t="s">
        <v>176</v>
      </c>
      <c r="AF709" s="72">
        <v>1</v>
      </c>
      <c r="AG709" s="68">
        <v>8</v>
      </c>
      <c r="AH709" s="68" t="s">
        <v>54</v>
      </c>
      <c r="AI709" s="68" t="s">
        <v>56</v>
      </c>
      <c r="AJ709" s="68" t="s">
        <v>54</v>
      </c>
      <c r="AK709" s="68" t="str" cm="1">
        <f t="array" ref="AK7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09" s="69" t="s">
        <v>58</v>
      </c>
      <c r="AM709" s="69"/>
    </row>
    <row r="710" spans="1:39" x14ac:dyDescent="0.3">
      <c r="A710" s="68">
        <v>976</v>
      </c>
      <c r="B710" s="68" t="s">
        <v>3229</v>
      </c>
      <c r="C710" s="69">
        <v>28753</v>
      </c>
      <c r="D710" s="68" t="s">
        <v>72</v>
      </c>
      <c r="E710" s="71" t="str">
        <f t="shared" si="1"/>
        <v>16042024976</v>
      </c>
      <c r="F710" s="68"/>
      <c r="G710" s="68">
        <v>5554344</v>
      </c>
      <c r="H710" s="68"/>
      <c r="I710" s="68" t="s">
        <v>5721</v>
      </c>
      <c r="J710" s="68" t="s">
        <v>5719</v>
      </c>
      <c r="K710" s="70" t="s">
        <v>5720</v>
      </c>
      <c r="L710" s="68" t="s">
        <v>3742</v>
      </c>
      <c r="M710" s="68" t="s">
        <v>3229</v>
      </c>
      <c r="N710" s="71">
        <v>5562992110840</v>
      </c>
      <c r="O710" s="71"/>
      <c r="P710" s="71"/>
      <c r="Q710" s="68" t="s">
        <v>66</v>
      </c>
      <c r="R710" s="68" t="str" cm="1">
        <f t="array" ref="R710">_xlfn.IFS(BaseClientes[[#This Row],[tipoDeCliente]]="ADVISOR","ADVISOR",BaseClientes[[#This Row],[tipoDeCliente]]="FAMILIA","RETENCAO",BaseClientes[[#This Row],[tipoDeCliente]]="RETENCAO","RETENCAO",BaseClientes[[#This Row],[tipoDeCliente]]="NORMAL","CONSULTORIA",BaseClientes[[#This Row],[tipoDeCliente]]="HIBRIDO","CONSULTORIA")</f>
        <v>CONSULTORIA</v>
      </c>
      <c r="S710" s="68" t="s">
        <v>2459</v>
      </c>
      <c r="T710" s="68" t="s">
        <v>605</v>
      </c>
      <c r="U710" s="68" t="s">
        <v>5722</v>
      </c>
      <c r="V710" s="71"/>
      <c r="W710" s="69">
        <v>45398</v>
      </c>
      <c r="X710" s="69"/>
      <c r="Y710" s="68" t="s">
        <v>3742</v>
      </c>
      <c r="Z710" s="68" t="s">
        <v>3742</v>
      </c>
      <c r="AA710" s="68" t="s">
        <v>3229</v>
      </c>
      <c r="AB710" s="68" t="s">
        <v>3893</v>
      </c>
      <c r="AC710" s="68"/>
      <c r="AD710" s="68" t="s">
        <v>54</v>
      </c>
      <c r="AE710" s="68" t="s">
        <v>176</v>
      </c>
      <c r="AF710" s="72">
        <v>1</v>
      </c>
      <c r="AG710" s="68">
        <v>8</v>
      </c>
      <c r="AH710" s="68" t="s">
        <v>54</v>
      </c>
      <c r="AI710" s="68" t="s">
        <v>56</v>
      </c>
      <c r="AJ710" s="68" t="s">
        <v>54</v>
      </c>
      <c r="AK710" s="68" t="str" cm="1">
        <f t="array" ref="AK7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0" s="69" t="s">
        <v>58</v>
      </c>
      <c r="AM710" s="69"/>
    </row>
    <row r="711" spans="1:39" x14ac:dyDescent="0.3">
      <c r="A711" s="68">
        <v>993</v>
      </c>
      <c r="B711" s="68" t="s">
        <v>3582</v>
      </c>
      <c r="C711" s="69">
        <v>28753</v>
      </c>
      <c r="D711" s="68" t="s">
        <v>84</v>
      </c>
      <c r="E711" s="71" t="str">
        <f t="shared" si="1"/>
        <v>16042024993</v>
      </c>
      <c r="F711" s="68"/>
      <c r="G711" s="68">
        <v>8595757</v>
      </c>
      <c r="H711" s="68"/>
      <c r="I711" s="68" t="s">
        <v>8213</v>
      </c>
      <c r="J711" s="68" t="s">
        <v>5724</v>
      </c>
      <c r="K711" s="70" t="s">
        <v>5720</v>
      </c>
      <c r="L711" s="68" t="s">
        <v>8214</v>
      </c>
      <c r="M711" s="68" t="s">
        <v>3229</v>
      </c>
      <c r="N711" s="71">
        <v>5562992110840</v>
      </c>
      <c r="O711" s="71"/>
      <c r="P711" s="71"/>
      <c r="Q711" s="68" t="s">
        <v>66</v>
      </c>
      <c r="R711" s="68" t="str" cm="1">
        <f t="array" ref="R711">_xlfn.IFS(BaseClientes[[#This Row],[tipoDeCliente]]="ADVISOR","ADVISOR",BaseClientes[[#This Row],[tipoDeCliente]]="FAMILIA","RETENCAO",BaseClientes[[#This Row],[tipoDeCliente]]="RETENCAO","RETENCAO",BaseClientes[[#This Row],[tipoDeCliente]]="NORMAL","CONSULTORIA",BaseClientes[[#This Row],[tipoDeCliente]]="HIBRIDO","CONSULTORIA")</f>
        <v>CONSULTORIA</v>
      </c>
      <c r="S711" s="68" t="s">
        <v>2459</v>
      </c>
      <c r="T711" s="68" t="s">
        <v>605</v>
      </c>
      <c r="U711" s="68" t="s">
        <v>5722</v>
      </c>
      <c r="V711" s="71">
        <v>5562992110840</v>
      </c>
      <c r="W711" s="69">
        <v>45398</v>
      </c>
      <c r="X711" s="69"/>
      <c r="Y711" s="68" t="s">
        <v>3742</v>
      </c>
      <c r="Z711" s="68" t="s">
        <v>3742</v>
      </c>
      <c r="AA711" s="68" t="s">
        <v>3229</v>
      </c>
      <c r="AB711" s="68" t="s">
        <v>89</v>
      </c>
      <c r="AC711" s="68"/>
      <c r="AD711" s="68"/>
      <c r="AE711" s="68" t="s">
        <v>176</v>
      </c>
      <c r="AF711" s="72">
        <v>1</v>
      </c>
      <c r="AG711" s="68">
        <v>8</v>
      </c>
      <c r="AH711" s="68" t="s">
        <v>54</v>
      </c>
      <c r="AI711" s="68" t="s">
        <v>56</v>
      </c>
      <c r="AJ711" s="68" t="s">
        <v>54</v>
      </c>
      <c r="AK711" s="68" t="str" cm="1">
        <f t="array" ref="AK7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1" s="69" t="s">
        <v>58</v>
      </c>
      <c r="AM711" s="69"/>
    </row>
    <row r="712" spans="1:39" x14ac:dyDescent="0.3">
      <c r="A712" s="68">
        <v>970</v>
      </c>
      <c r="B712" s="68" t="s">
        <v>3230</v>
      </c>
      <c r="C712" s="69">
        <v>29481</v>
      </c>
      <c r="D712" s="68" t="s">
        <v>40</v>
      </c>
      <c r="E712" s="71" t="str">
        <f t="shared" si="1"/>
        <v>18042024970</v>
      </c>
      <c r="F712" s="68"/>
      <c r="G712" s="68">
        <v>5648641</v>
      </c>
      <c r="H712" s="68"/>
      <c r="I712" s="68" t="s">
        <v>8215</v>
      </c>
      <c r="J712" s="68" t="s">
        <v>5727</v>
      </c>
      <c r="K712" s="70" t="s">
        <v>5728</v>
      </c>
      <c r="L712" s="68" t="s">
        <v>8216</v>
      </c>
      <c r="M712" s="68" t="s">
        <v>3230</v>
      </c>
      <c r="N712" s="71">
        <v>5581991671717</v>
      </c>
      <c r="O712" s="71"/>
      <c r="P712" s="71"/>
      <c r="Q712" s="68" t="s">
        <v>66</v>
      </c>
      <c r="R712" s="68" t="str" cm="1">
        <f t="array" ref="R712">_xlfn.IFS(BaseClientes[[#This Row],[tipoDeCliente]]="ADVISOR","ADVISOR",BaseClientes[[#This Row],[tipoDeCliente]]="FAMILIA","RETENCAO",BaseClientes[[#This Row],[tipoDeCliente]]="RETENCAO","RETENCAO",BaseClientes[[#This Row],[tipoDeCliente]]="NORMAL","CONSULTORIA",BaseClientes[[#This Row],[tipoDeCliente]]="HIBRIDO","CONSULTORIA")</f>
        <v>CONSULTORIA</v>
      </c>
      <c r="S712" s="68" t="s">
        <v>49</v>
      </c>
      <c r="T712" s="68" t="s">
        <v>50</v>
      </c>
      <c r="U712" s="68" t="s">
        <v>5663</v>
      </c>
      <c r="V712" s="71">
        <v>5581991671717</v>
      </c>
      <c r="W712" s="69">
        <v>45400</v>
      </c>
      <c r="X712" s="69"/>
      <c r="Y712" s="68" t="s">
        <v>3738</v>
      </c>
      <c r="Z712" s="68" t="s">
        <v>3738</v>
      </c>
      <c r="AA712" s="68" t="s">
        <v>3230</v>
      </c>
      <c r="AB712" s="68" t="s">
        <v>3894</v>
      </c>
      <c r="AC712" s="68"/>
      <c r="AD712" s="68" t="s">
        <v>56</v>
      </c>
      <c r="AE712" s="68" t="s">
        <v>176</v>
      </c>
      <c r="AF712" s="72">
        <v>1</v>
      </c>
      <c r="AG712" s="68">
        <v>9</v>
      </c>
      <c r="AH712" s="68" t="s">
        <v>54</v>
      </c>
      <c r="AI712" s="68" t="s">
        <v>56</v>
      </c>
      <c r="AJ712" s="68" t="s">
        <v>54</v>
      </c>
      <c r="AK712" s="68" t="str" cm="1">
        <f t="array" ref="AK7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2" s="69" t="s">
        <v>58</v>
      </c>
      <c r="AM712" s="69"/>
    </row>
    <row r="713" spans="1:39" x14ac:dyDescent="0.3">
      <c r="A713" s="68">
        <v>971</v>
      </c>
      <c r="B713" s="68" t="s">
        <v>3231</v>
      </c>
      <c r="C713" s="69">
        <v>29474</v>
      </c>
      <c r="D713" s="68" t="s">
        <v>40</v>
      </c>
      <c r="E713" s="71" t="str">
        <f t="shared" si="1"/>
        <v>18042024971</v>
      </c>
      <c r="F713" s="68">
        <v>4187255</v>
      </c>
      <c r="G713" s="68"/>
      <c r="H713" s="68"/>
      <c r="I713" s="68" t="s">
        <v>8217</v>
      </c>
      <c r="J713" s="68" t="s">
        <v>5734</v>
      </c>
      <c r="K713" s="70" t="s">
        <v>5735</v>
      </c>
      <c r="L713" s="68" t="s">
        <v>8218</v>
      </c>
      <c r="M713" s="68" t="s">
        <v>3231</v>
      </c>
      <c r="N713" s="71">
        <v>5584996633922</v>
      </c>
      <c r="O713" s="71"/>
      <c r="P713" s="71"/>
      <c r="Q713" s="68" t="s">
        <v>5705</v>
      </c>
      <c r="R713" s="68" t="str" cm="1">
        <f t="array" ref="R713">_xlfn.IFS(BaseClientes[[#This Row],[tipoDeCliente]]="ADVISOR","ADVISOR",BaseClientes[[#This Row],[tipoDeCliente]]="FAMILIA","RETENCAO",BaseClientes[[#This Row],[tipoDeCliente]]="RETENCAO","RETENCAO",BaseClientes[[#This Row],[tipoDeCliente]]="NORMAL","CONSULTORIA",BaseClientes[[#This Row],[tipoDeCliente]]="HIBRIDO","CONSULTORIA")</f>
        <v>CONSULTORIA</v>
      </c>
      <c r="S713" s="68" t="s">
        <v>349</v>
      </c>
      <c r="T713" s="68" t="s">
        <v>336</v>
      </c>
      <c r="U713" s="68" t="s">
        <v>5737</v>
      </c>
      <c r="V713" s="71">
        <v>5584996633922</v>
      </c>
      <c r="W713" s="69">
        <v>45400</v>
      </c>
      <c r="X713" s="69"/>
      <c r="Y713" s="68" t="s">
        <v>3739</v>
      </c>
      <c r="Z713" s="68" t="s">
        <v>3739</v>
      </c>
      <c r="AA713" s="68" t="s">
        <v>3231</v>
      </c>
      <c r="AB713" s="68" t="s">
        <v>3893</v>
      </c>
      <c r="AC713" s="68"/>
      <c r="AD713" s="68" t="s">
        <v>54</v>
      </c>
      <c r="AE713" s="68" t="s">
        <v>176</v>
      </c>
      <c r="AF713" s="72">
        <v>1</v>
      </c>
      <c r="AG713" s="68">
        <v>8</v>
      </c>
      <c r="AH713" s="68" t="s">
        <v>54</v>
      </c>
      <c r="AI713" s="68" t="s">
        <v>56</v>
      </c>
      <c r="AJ713" s="68" t="s">
        <v>54</v>
      </c>
      <c r="AK713" s="68" t="str" cm="1">
        <f t="array" ref="AK7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3" s="69" t="s">
        <v>58</v>
      </c>
      <c r="AM713" s="69"/>
    </row>
    <row r="714" spans="1:39" x14ac:dyDescent="0.3">
      <c r="A714" s="68">
        <v>974</v>
      </c>
      <c r="B714" s="68" t="s">
        <v>3233</v>
      </c>
      <c r="C714" s="69">
        <v>33635</v>
      </c>
      <c r="D714" s="68" t="s">
        <v>40</v>
      </c>
      <c r="E714" s="71" t="str">
        <f t="shared" si="1"/>
        <v>19042024974</v>
      </c>
      <c r="F714" s="68">
        <v>2556042</v>
      </c>
      <c r="G714" s="68"/>
      <c r="H714" s="68" t="s">
        <v>5748</v>
      </c>
      <c r="I714" s="68" t="s">
        <v>8219</v>
      </c>
      <c r="J714" s="68" t="s">
        <v>5750</v>
      </c>
      <c r="K714" s="105" t="s">
        <v>5751</v>
      </c>
      <c r="L714" s="68" t="s">
        <v>8220</v>
      </c>
      <c r="M714" s="68" t="s">
        <v>3225</v>
      </c>
      <c r="N714" s="71">
        <v>5581999976609</v>
      </c>
      <c r="O714" s="71"/>
      <c r="P714" s="71"/>
      <c r="Q714" s="68" t="s">
        <v>66</v>
      </c>
      <c r="R714" s="68" t="str" cm="1">
        <f t="array" ref="R714">_xlfn.IFS(BaseClientes[[#This Row],[tipoDeCliente]]="ADVISOR","ADVISOR",BaseClientes[[#This Row],[tipoDeCliente]]="FAMILIA","RETENCAO",BaseClientes[[#This Row],[tipoDeCliente]]="RETENCAO","RETENCAO",BaseClientes[[#This Row],[tipoDeCliente]]="NORMAL","CONSULTORIA",BaseClientes[[#This Row],[tipoDeCliente]]="HIBRIDO","CONSULTORIA")</f>
        <v>CONSULTORIA</v>
      </c>
      <c r="S714" s="68" t="s">
        <v>49</v>
      </c>
      <c r="T714" s="68" t="s">
        <v>50</v>
      </c>
      <c r="U714" s="68" t="s">
        <v>175</v>
      </c>
      <c r="V714" s="71">
        <v>5581999976609</v>
      </c>
      <c r="W714" s="69">
        <v>45401</v>
      </c>
      <c r="X714" s="69"/>
      <c r="Y714" s="68" t="s">
        <v>3601</v>
      </c>
      <c r="Z714" s="68" t="s">
        <v>8220</v>
      </c>
      <c r="AA714" s="68" t="s">
        <v>3233</v>
      </c>
      <c r="AB714" s="68" t="s">
        <v>3902</v>
      </c>
      <c r="AC714" s="68"/>
      <c r="AD714" s="68"/>
      <c r="AE714" s="68" t="s">
        <v>176</v>
      </c>
      <c r="AF714" s="72">
        <v>1</v>
      </c>
      <c r="AG714" s="68">
        <v>4</v>
      </c>
      <c r="AH714" s="68" t="s">
        <v>54</v>
      </c>
      <c r="AI714" s="68" t="s">
        <v>56</v>
      </c>
      <c r="AJ714" s="68" t="s">
        <v>54</v>
      </c>
      <c r="AK714" s="68" t="str" cm="1">
        <f t="array" ref="AK7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4" s="69" t="s">
        <v>58</v>
      </c>
      <c r="AM714" s="69"/>
    </row>
    <row r="715" spans="1:39" x14ac:dyDescent="0.3">
      <c r="A715" s="68">
        <v>975</v>
      </c>
      <c r="B715" s="68" t="s">
        <v>3234</v>
      </c>
      <c r="C715" s="69">
        <v>19544</v>
      </c>
      <c r="D715" s="68" t="s">
        <v>40</v>
      </c>
      <c r="E715" s="71" t="str">
        <f t="shared" ref="E715:E778" si="2">_xlfn.CONCAT((TEXT(W715,"ddmmaaaa")),A715)</f>
        <v>19042024975</v>
      </c>
      <c r="F715" s="68">
        <v>2035781</v>
      </c>
      <c r="G715" s="68"/>
      <c r="H715" s="68"/>
      <c r="I715" s="68" t="s">
        <v>5761</v>
      </c>
      <c r="J715" s="68" t="s">
        <v>5759</v>
      </c>
      <c r="K715" s="70" t="s">
        <v>5760</v>
      </c>
      <c r="L715" s="68" t="s">
        <v>3741</v>
      </c>
      <c r="M715" s="68" t="s">
        <v>3234</v>
      </c>
      <c r="N715" s="71">
        <v>5581999736206</v>
      </c>
      <c r="O715" s="71"/>
      <c r="P715" s="71"/>
      <c r="Q715" s="68" t="s">
        <v>66</v>
      </c>
      <c r="R715" s="68" t="str" cm="1">
        <f t="array" ref="R715">_xlfn.IFS(BaseClientes[[#This Row],[tipoDeCliente]]="ADVISOR","ADVISOR",BaseClientes[[#This Row],[tipoDeCliente]]="FAMILIA","RETENCAO",BaseClientes[[#This Row],[tipoDeCliente]]="RETENCAO","RETENCAO",BaseClientes[[#This Row],[tipoDeCliente]]="NORMAL","CONSULTORIA",BaseClientes[[#This Row],[tipoDeCliente]]="HIBRIDO","CONSULTORIA")</f>
        <v>CONSULTORIA</v>
      </c>
      <c r="S715" s="68" t="s">
        <v>49</v>
      </c>
      <c r="T715" s="68" t="s">
        <v>50</v>
      </c>
      <c r="U715" s="68" t="s">
        <v>51</v>
      </c>
      <c r="V715" s="71">
        <v>5581999736206</v>
      </c>
      <c r="W715" s="69">
        <v>45401</v>
      </c>
      <c r="X715" s="69"/>
      <c r="Y715" s="68" t="s">
        <v>3741</v>
      </c>
      <c r="Z715" s="68" t="s">
        <v>3741</v>
      </c>
      <c r="AA715" s="68" t="s">
        <v>3234</v>
      </c>
      <c r="AB715" s="68" t="s">
        <v>3950</v>
      </c>
      <c r="AC715" s="68"/>
      <c r="AD715" s="68"/>
      <c r="AE715" s="68" t="s">
        <v>176</v>
      </c>
      <c r="AF715" s="72">
        <v>1</v>
      </c>
      <c r="AG715" s="68">
        <v>8</v>
      </c>
      <c r="AH715" s="68" t="s">
        <v>54</v>
      </c>
      <c r="AI715" s="68" t="s">
        <v>56</v>
      </c>
      <c r="AJ715" s="68" t="s">
        <v>54</v>
      </c>
      <c r="AK715" s="68" t="str" cm="1">
        <f t="array" ref="AK7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5" s="69" t="s">
        <v>58</v>
      </c>
      <c r="AM715" s="69"/>
    </row>
    <row r="716" spans="1:39" x14ac:dyDescent="0.3">
      <c r="A716" s="68">
        <v>979</v>
      </c>
      <c r="B716" s="68" t="s">
        <v>3580</v>
      </c>
      <c r="C716" s="69">
        <v>44848</v>
      </c>
      <c r="D716" s="68" t="s">
        <v>72</v>
      </c>
      <c r="E716" s="71" t="str">
        <f t="shared" si="2"/>
        <v>19042024979</v>
      </c>
      <c r="F716" s="68">
        <v>15336687</v>
      </c>
      <c r="G716" s="68"/>
      <c r="H716" s="68"/>
      <c r="I716" s="68" t="s">
        <v>5755</v>
      </c>
      <c r="J716" s="68" t="s">
        <v>5756</v>
      </c>
      <c r="K716" s="70" t="s">
        <v>1886</v>
      </c>
      <c r="L716" s="68" t="s">
        <v>5757</v>
      </c>
      <c r="M716" s="68" t="s">
        <v>1882</v>
      </c>
      <c r="N716" s="71">
        <v>5581999792299</v>
      </c>
      <c r="O716" s="71" t="s">
        <v>42</v>
      </c>
      <c r="P716" s="71"/>
      <c r="Q716" s="68" t="s">
        <v>66</v>
      </c>
      <c r="R716" s="68" t="str" cm="1">
        <f t="array" ref="R716">_xlfn.IFS(BaseClientes[[#This Row],[tipoDeCliente]]="ADVISOR","ADVISOR",BaseClientes[[#This Row],[tipoDeCliente]]="FAMILIA","RETENCAO",BaseClientes[[#This Row],[tipoDeCliente]]="RETENCAO","RETENCAO",BaseClientes[[#This Row],[tipoDeCliente]]="NORMAL","CONSULTORIA",BaseClientes[[#This Row],[tipoDeCliente]]="HIBRIDO","CONSULTORIA")</f>
        <v>CONSULTORIA</v>
      </c>
      <c r="S716" s="68" t="s">
        <v>49</v>
      </c>
      <c r="T716" s="68" t="s">
        <v>50</v>
      </c>
      <c r="U716" s="68" t="s">
        <v>1901</v>
      </c>
      <c r="V716" s="71">
        <v>5581999792299</v>
      </c>
      <c r="W716" s="69">
        <v>45401</v>
      </c>
      <c r="X716" s="69"/>
      <c r="Y716" s="68" t="s">
        <v>1887</v>
      </c>
      <c r="Z716" s="68" t="s">
        <v>1887</v>
      </c>
      <c r="AA716" s="68" t="s">
        <v>1882</v>
      </c>
      <c r="AB716" s="68"/>
      <c r="AC716" s="68"/>
      <c r="AD716" s="68"/>
      <c r="AE716" s="68" t="s">
        <v>176</v>
      </c>
      <c r="AF716" s="72">
        <v>1</v>
      </c>
      <c r="AG716" s="68">
        <v>2</v>
      </c>
      <c r="AH716" s="68" t="s">
        <v>54</v>
      </c>
      <c r="AI716" s="68" t="s">
        <v>54</v>
      </c>
      <c r="AJ716" s="68" t="s">
        <v>54</v>
      </c>
      <c r="AK716" s="68" t="str" cm="1">
        <f t="array" ref="AK7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6" s="69" t="s">
        <v>58</v>
      </c>
      <c r="AM716" s="69"/>
    </row>
    <row r="717" spans="1:39" x14ac:dyDescent="0.3">
      <c r="A717" s="68">
        <v>980</v>
      </c>
      <c r="B717" s="68" t="s">
        <v>3232</v>
      </c>
      <c r="C717" s="69">
        <v>29977</v>
      </c>
      <c r="D717" s="68" t="s">
        <v>72</v>
      </c>
      <c r="E717" s="71" t="str">
        <f t="shared" si="2"/>
        <v>19042024980</v>
      </c>
      <c r="F717" s="68">
        <v>12662654</v>
      </c>
      <c r="G717" s="68"/>
      <c r="H717" s="68"/>
      <c r="I717" s="68" t="s">
        <v>5746</v>
      </c>
      <c r="J717" s="68" t="s">
        <v>5744</v>
      </c>
      <c r="K717" s="105" t="s">
        <v>5745</v>
      </c>
      <c r="L717" s="68" t="s">
        <v>3744</v>
      </c>
      <c r="M717" s="68" t="s">
        <v>3232</v>
      </c>
      <c r="N717" s="71">
        <v>5511992207730</v>
      </c>
      <c r="O717" s="71"/>
      <c r="P717" s="71"/>
      <c r="Q717" s="68" t="s">
        <v>66</v>
      </c>
      <c r="R717" s="68" t="str" cm="1">
        <f t="array" ref="R717">_xlfn.IFS(BaseClientes[[#This Row],[tipoDeCliente]]="ADVISOR","ADVISOR",BaseClientes[[#This Row],[tipoDeCliente]]="FAMILIA","RETENCAO",BaseClientes[[#This Row],[tipoDeCliente]]="RETENCAO","RETENCAO",BaseClientes[[#This Row],[tipoDeCliente]]="NORMAL","CONSULTORIA",BaseClientes[[#This Row],[tipoDeCliente]]="HIBRIDO","CONSULTORIA")</f>
        <v>CONSULTORIA</v>
      </c>
      <c r="S717" s="68" t="s">
        <v>2799</v>
      </c>
      <c r="T717" s="68" t="s">
        <v>185</v>
      </c>
      <c r="U717" s="68" t="s">
        <v>5747</v>
      </c>
      <c r="V717" s="71">
        <v>5511992207730</v>
      </c>
      <c r="W717" s="69">
        <v>45401</v>
      </c>
      <c r="X717" s="69"/>
      <c r="Y717" s="68" t="s">
        <v>3744</v>
      </c>
      <c r="Z717" s="68" t="s">
        <v>3744</v>
      </c>
      <c r="AA717" s="68" t="s">
        <v>3232</v>
      </c>
      <c r="AB717" s="68" t="s">
        <v>4981</v>
      </c>
      <c r="AC717" s="68"/>
      <c r="AD717" s="68" t="s">
        <v>56</v>
      </c>
      <c r="AE717" s="68" t="s">
        <v>176</v>
      </c>
      <c r="AF717" s="72">
        <v>1</v>
      </c>
      <c r="AG717" s="68">
        <v>8</v>
      </c>
      <c r="AH717" s="68" t="s">
        <v>54</v>
      </c>
      <c r="AI717" s="68" t="s">
        <v>54</v>
      </c>
      <c r="AJ717" s="68" t="s">
        <v>54</v>
      </c>
      <c r="AK717" s="68" t="str" cm="1">
        <f t="array" ref="AK71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7" s="69" t="s">
        <v>58</v>
      </c>
      <c r="AM717" s="69"/>
    </row>
    <row r="718" spans="1:39" x14ac:dyDescent="0.3">
      <c r="A718" s="68">
        <v>982</v>
      </c>
      <c r="B718" s="68" t="s">
        <v>3235</v>
      </c>
      <c r="C718" s="69">
        <v>32223</v>
      </c>
      <c r="D718" s="68" t="s">
        <v>72</v>
      </c>
      <c r="E718" s="71" t="str">
        <f t="shared" si="2"/>
        <v>22042024982</v>
      </c>
      <c r="F718" s="68">
        <v>421089</v>
      </c>
      <c r="G718" s="68"/>
      <c r="H718" s="68"/>
      <c r="I718" s="68" t="s">
        <v>5765</v>
      </c>
      <c r="J718" s="68" t="s">
        <v>5763</v>
      </c>
      <c r="K718" s="105" t="s">
        <v>5764</v>
      </c>
      <c r="L718" s="68" t="s">
        <v>3747</v>
      </c>
      <c r="M718" s="68" t="s">
        <v>3235</v>
      </c>
      <c r="N718" s="71">
        <v>5521972192220</v>
      </c>
      <c r="O718" s="71"/>
      <c r="P718" s="71"/>
      <c r="Q718" s="68" t="s">
        <v>66</v>
      </c>
      <c r="R718" s="68" t="str" cm="1">
        <f t="array" ref="R718">_xlfn.IFS(BaseClientes[[#This Row],[tipoDeCliente]]="ADVISOR","ADVISOR",BaseClientes[[#This Row],[tipoDeCliente]]="FAMILIA","RETENCAO",BaseClientes[[#This Row],[tipoDeCliente]]="RETENCAO","RETENCAO",BaseClientes[[#This Row],[tipoDeCliente]]="NORMAL","CONSULTORIA",BaseClientes[[#This Row],[tipoDeCliente]]="HIBRIDO","CONSULTORIA")</f>
        <v>CONSULTORIA</v>
      </c>
      <c r="S718" s="68" t="s">
        <v>2799</v>
      </c>
      <c r="T718" s="68" t="s">
        <v>185</v>
      </c>
      <c r="U718" s="68" t="s">
        <v>5766</v>
      </c>
      <c r="V718" s="71">
        <v>5521972192220</v>
      </c>
      <c r="W718" s="69">
        <v>45404</v>
      </c>
      <c r="X718" s="69"/>
      <c r="Y718" s="68" t="s">
        <v>3747</v>
      </c>
      <c r="Z718" s="68" t="s">
        <v>3747</v>
      </c>
      <c r="AA718" s="68" t="s">
        <v>3235</v>
      </c>
      <c r="AB718" s="68" t="s">
        <v>5767</v>
      </c>
      <c r="AC718" s="68"/>
      <c r="AD718" s="68" t="s">
        <v>54</v>
      </c>
      <c r="AE718" s="68" t="s">
        <v>176</v>
      </c>
      <c r="AF718" s="72">
        <v>1</v>
      </c>
      <c r="AG718" s="68">
        <v>8</v>
      </c>
      <c r="AH718" s="68" t="s">
        <v>54</v>
      </c>
      <c r="AI718" s="68" t="s">
        <v>54</v>
      </c>
      <c r="AJ718" s="68" t="s">
        <v>54</v>
      </c>
      <c r="AK718" s="68" t="str" cm="1">
        <f t="array" ref="AK7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8" s="69" t="s">
        <v>58</v>
      </c>
      <c r="AM718" s="69"/>
    </row>
    <row r="719" spans="1:39" x14ac:dyDescent="0.3">
      <c r="A719" s="68">
        <v>999</v>
      </c>
      <c r="B719" s="68" t="s">
        <v>3586</v>
      </c>
      <c r="C719" s="69">
        <v>32945</v>
      </c>
      <c r="D719" s="68" t="s">
        <v>40</v>
      </c>
      <c r="E719" s="71" t="str">
        <f t="shared" si="2"/>
        <v>23042024999</v>
      </c>
      <c r="F719" s="68">
        <v>321072</v>
      </c>
      <c r="G719" s="68"/>
      <c r="H719" s="68"/>
      <c r="I719" s="68"/>
      <c r="J719" s="68" t="s">
        <v>5768</v>
      </c>
      <c r="K719" s="70" t="s">
        <v>5769</v>
      </c>
      <c r="L719" s="68" t="s">
        <v>5771</v>
      </c>
      <c r="M719" s="68" t="s">
        <v>3586</v>
      </c>
      <c r="N719" s="71">
        <v>5581999912271</v>
      </c>
      <c r="O719" s="71" t="s">
        <v>65</v>
      </c>
      <c r="P719" s="71"/>
      <c r="Q719" s="68" t="s">
        <v>5771</v>
      </c>
      <c r="R719" s="68" t="str" cm="1">
        <f t="array" ref="R719">_xlfn.IFS(BaseClientes[[#This Row],[tipoDeCliente]]="ADVISOR","ADVISOR",BaseClientes[[#This Row],[tipoDeCliente]]="FAMILIA","RETENCAO",BaseClientes[[#This Row],[tipoDeCliente]]="RETENCAO","RETENCAO",BaseClientes[[#This Row],[tipoDeCliente]]="NORMAL","CONSULTORIA",BaseClientes[[#This Row],[tipoDeCliente]]="HIBRIDO","CONSULTORIA")</f>
        <v>CONSULTORIA</v>
      </c>
      <c r="S719" s="68" t="s">
        <v>49</v>
      </c>
      <c r="T719" s="68" t="s">
        <v>50</v>
      </c>
      <c r="U719" s="68" t="s">
        <v>5772</v>
      </c>
      <c r="V719" s="71">
        <v>5581999912271</v>
      </c>
      <c r="W719" s="69">
        <v>45405</v>
      </c>
      <c r="X719" s="69"/>
      <c r="Y719" s="68" t="s">
        <v>5771</v>
      </c>
      <c r="Z719" s="68" t="s">
        <v>5771</v>
      </c>
      <c r="AA719" s="68" t="s">
        <v>3586</v>
      </c>
      <c r="AB719" s="68" t="s">
        <v>5773</v>
      </c>
      <c r="AC719" s="68"/>
      <c r="AD719" s="68" t="s">
        <v>54</v>
      </c>
      <c r="AE719" s="68" t="s">
        <v>55</v>
      </c>
      <c r="AF719" s="72">
        <v>1</v>
      </c>
      <c r="AG719" s="68">
        <v>8</v>
      </c>
      <c r="AH719" s="68" t="s">
        <v>56</v>
      </c>
      <c r="AI719" s="68" t="s">
        <v>56</v>
      </c>
      <c r="AJ719" s="68" t="s">
        <v>56</v>
      </c>
      <c r="AK719" s="68" t="str" cm="1">
        <f t="array" ref="AK7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19" s="69" t="s">
        <v>58</v>
      </c>
      <c r="AM719" s="69"/>
    </row>
    <row r="720" spans="1:39" x14ac:dyDescent="0.3">
      <c r="A720" s="68">
        <v>1000</v>
      </c>
      <c r="B720" s="68" t="s">
        <v>3587</v>
      </c>
      <c r="C720" s="69">
        <v>32092</v>
      </c>
      <c r="D720" s="68" t="s">
        <v>40</v>
      </c>
      <c r="E720" s="71" t="str">
        <f t="shared" si="2"/>
        <v>230420241000</v>
      </c>
      <c r="F720" s="68">
        <v>11673212</v>
      </c>
      <c r="G720" s="68"/>
      <c r="H720" s="68"/>
      <c r="I720" s="148" t="s">
        <v>5777</v>
      </c>
      <c r="J720" s="68" t="s">
        <v>5775</v>
      </c>
      <c r="K720" s="70" t="s">
        <v>5776</v>
      </c>
      <c r="L720" s="68" t="s">
        <v>5779</v>
      </c>
      <c r="M720" s="68" t="s">
        <v>3587</v>
      </c>
      <c r="N720" s="71">
        <v>5581988167842</v>
      </c>
      <c r="O720" s="71"/>
      <c r="P720" s="71"/>
      <c r="Q720" s="68" t="s">
        <v>5771</v>
      </c>
      <c r="R720" s="68" t="str" cm="1">
        <f t="array" ref="R720">_xlfn.IFS(BaseClientes[[#This Row],[tipoDeCliente]]="ADVISOR","ADVISOR",BaseClientes[[#This Row],[tipoDeCliente]]="FAMILIA","RETENCAO",BaseClientes[[#This Row],[tipoDeCliente]]="RETENCAO","RETENCAO",BaseClientes[[#This Row],[tipoDeCliente]]="NORMAL","CONSULTORIA",BaseClientes[[#This Row],[tipoDeCliente]]="HIBRIDO","CONSULTORIA")</f>
        <v>CONSULTORIA</v>
      </c>
      <c r="S720" s="68" t="s">
        <v>4067</v>
      </c>
      <c r="T720" s="68" t="s">
        <v>50</v>
      </c>
      <c r="U720" s="68" t="s">
        <v>5778</v>
      </c>
      <c r="V720" s="71">
        <v>5581988167842</v>
      </c>
      <c r="W720" s="69">
        <v>45405</v>
      </c>
      <c r="X720" s="69"/>
      <c r="Y720" s="68" t="s">
        <v>5779</v>
      </c>
      <c r="Z720" s="68" t="s">
        <v>5779</v>
      </c>
      <c r="AA720" s="68" t="s">
        <v>3587</v>
      </c>
      <c r="AB720" s="68" t="s">
        <v>3912</v>
      </c>
      <c r="AC720" s="68"/>
      <c r="AD720" s="68"/>
      <c r="AE720" s="68" t="s">
        <v>55</v>
      </c>
      <c r="AF720" s="72">
        <v>1</v>
      </c>
      <c r="AG720" s="68">
        <v>8</v>
      </c>
      <c r="AH720" s="68" t="s">
        <v>56</v>
      </c>
      <c r="AI720" s="68" t="s">
        <v>56</v>
      </c>
      <c r="AJ720" s="68" t="s">
        <v>56</v>
      </c>
      <c r="AK720" s="68" t="str" cm="1">
        <f t="array" ref="AK7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0" s="69" t="s">
        <v>58</v>
      </c>
      <c r="AM720" s="69"/>
    </row>
    <row r="721" spans="1:39" hidden="1" x14ac:dyDescent="0.3">
      <c r="A721" s="68">
        <v>987</v>
      </c>
      <c r="B721" s="68" t="s">
        <v>3236</v>
      </c>
      <c r="C721" s="69">
        <v>30798</v>
      </c>
      <c r="D721" s="68" t="s">
        <v>72</v>
      </c>
      <c r="E721" s="71" t="str">
        <f t="shared" si="2"/>
        <v>25042024987</v>
      </c>
      <c r="F721" s="68"/>
      <c r="G721" s="68">
        <v>5378811</v>
      </c>
      <c r="H721" s="68"/>
      <c r="I721" s="68" t="s">
        <v>8221</v>
      </c>
      <c r="J721" s="68" t="s">
        <v>5780</v>
      </c>
      <c r="K721" s="70" t="s">
        <v>5781</v>
      </c>
      <c r="L721" s="68" t="s">
        <v>5782</v>
      </c>
      <c r="M721" s="68" t="s">
        <v>3236</v>
      </c>
      <c r="N721" s="71">
        <v>5581996670915</v>
      </c>
      <c r="O721" s="71"/>
      <c r="P721" s="71"/>
      <c r="Q721" s="68" t="s">
        <v>5705</v>
      </c>
      <c r="R721" s="68" t="str" cm="1">
        <f t="array" ref="R721">_xlfn.IFS(BaseClientes[[#This Row],[tipoDeCliente]]="ADVISOR","ADVISOR",BaseClientes[[#This Row],[tipoDeCliente]]="FAMILIA","RETENCAO",BaseClientes[[#This Row],[tipoDeCliente]]="RETENCAO","RETENCAO",BaseClientes[[#This Row],[tipoDeCliente]]="NORMAL","CONSULTORIA",BaseClientes[[#This Row],[tipoDeCliente]]="HIBRIDO","CONSULTORIA")</f>
        <v>CONSULTORIA</v>
      </c>
      <c r="S721" s="68" t="s">
        <v>49</v>
      </c>
      <c r="T721" s="68" t="s">
        <v>50</v>
      </c>
      <c r="U721" s="68" t="s">
        <v>1678</v>
      </c>
      <c r="V721" s="71">
        <v>5581996670915</v>
      </c>
      <c r="W721" s="69">
        <v>45407</v>
      </c>
      <c r="X721" s="69"/>
      <c r="Y721" s="68" t="s">
        <v>5782</v>
      </c>
      <c r="Z721" s="68" t="s">
        <v>5782</v>
      </c>
      <c r="AA721" s="68" t="s">
        <v>3236</v>
      </c>
      <c r="AB721" s="68" t="s">
        <v>4092</v>
      </c>
      <c r="AC721" s="68"/>
      <c r="AD721" s="68" t="s">
        <v>54</v>
      </c>
      <c r="AE721" s="68" t="s">
        <v>176</v>
      </c>
      <c r="AF721" s="72">
        <v>1</v>
      </c>
      <c r="AG721" s="68">
        <v>8</v>
      </c>
      <c r="AH721" s="68" t="s">
        <v>54</v>
      </c>
      <c r="AI721" s="68" t="s">
        <v>54</v>
      </c>
      <c r="AJ721" s="68" t="s">
        <v>54</v>
      </c>
      <c r="AK721" s="68" t="str" cm="1">
        <f t="array" ref="AK7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1" s="69" t="s">
        <v>69</v>
      </c>
      <c r="AM721" s="69">
        <v>45622</v>
      </c>
    </row>
    <row r="722" spans="1:39" x14ac:dyDescent="0.3">
      <c r="A722" s="68">
        <v>986</v>
      </c>
      <c r="B722" s="68" t="s">
        <v>3237</v>
      </c>
      <c r="C722" s="69">
        <v>24628</v>
      </c>
      <c r="D722" s="68" t="s">
        <v>40</v>
      </c>
      <c r="E722" s="71" t="str">
        <f t="shared" si="2"/>
        <v>26042024986</v>
      </c>
      <c r="F722" s="68">
        <v>14758288</v>
      </c>
      <c r="G722" s="68"/>
      <c r="H722" s="68"/>
      <c r="I722" s="68" t="s">
        <v>5786</v>
      </c>
      <c r="J722" s="68" t="s">
        <v>5784</v>
      </c>
      <c r="K722" s="70" t="s">
        <v>5785</v>
      </c>
      <c r="L722" s="68" t="s">
        <v>3748</v>
      </c>
      <c r="M722" s="68" t="s">
        <v>3237</v>
      </c>
      <c r="N722" s="71">
        <v>5581988441040</v>
      </c>
      <c r="O722" s="71"/>
      <c r="P722" s="71"/>
      <c r="Q722" s="68" t="s">
        <v>66</v>
      </c>
      <c r="R722" s="68" t="str" cm="1">
        <f t="array" ref="R722">_xlfn.IFS(BaseClientes[[#This Row],[tipoDeCliente]]="ADVISOR","ADVISOR",BaseClientes[[#This Row],[tipoDeCliente]]="FAMILIA","RETENCAO",BaseClientes[[#This Row],[tipoDeCliente]]="RETENCAO","RETENCAO",BaseClientes[[#This Row],[tipoDeCliente]]="NORMAL","CONSULTORIA",BaseClientes[[#This Row],[tipoDeCliente]]="HIBRIDO","CONSULTORIA")</f>
        <v>CONSULTORIA</v>
      </c>
      <c r="S722" s="68" t="s">
        <v>49</v>
      </c>
      <c r="T722" s="68" t="s">
        <v>50</v>
      </c>
      <c r="U722" s="68" t="s">
        <v>5787</v>
      </c>
      <c r="V722" s="71">
        <v>5581988441040</v>
      </c>
      <c r="W722" s="69">
        <v>45408</v>
      </c>
      <c r="X722" s="69"/>
      <c r="Y722" s="68" t="s">
        <v>3748</v>
      </c>
      <c r="Z722" s="68" t="s">
        <v>3748</v>
      </c>
      <c r="AA722" s="68" t="s">
        <v>3237</v>
      </c>
      <c r="AB722" s="68" t="s">
        <v>3894</v>
      </c>
      <c r="AC722" s="68"/>
      <c r="AD722" s="68" t="s">
        <v>54</v>
      </c>
      <c r="AE722" s="68" t="s">
        <v>176</v>
      </c>
      <c r="AF722" s="72">
        <v>1</v>
      </c>
      <c r="AG722" s="68">
        <v>8</v>
      </c>
      <c r="AH722" s="68" t="s">
        <v>54</v>
      </c>
      <c r="AI722" s="68" t="s">
        <v>54</v>
      </c>
      <c r="AJ722" s="68" t="s">
        <v>54</v>
      </c>
      <c r="AK722" s="68" t="str" cm="1">
        <f t="array" ref="AK72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2" s="69" t="s">
        <v>58</v>
      </c>
      <c r="AM722" s="69"/>
    </row>
    <row r="723" spans="1:39" x14ac:dyDescent="0.3">
      <c r="A723" s="68">
        <v>991</v>
      </c>
      <c r="B723" s="68" t="s">
        <v>3238</v>
      </c>
      <c r="C723" s="69">
        <v>33191</v>
      </c>
      <c r="D723" s="68" t="s">
        <v>72</v>
      </c>
      <c r="E723" s="71" t="str">
        <f t="shared" si="2"/>
        <v>30042024991</v>
      </c>
      <c r="F723" s="68"/>
      <c r="G723" s="68">
        <v>5578751</v>
      </c>
      <c r="H723" s="68"/>
      <c r="I723" s="68" t="s">
        <v>5793</v>
      </c>
      <c r="J723" s="68" t="s">
        <v>5791</v>
      </c>
      <c r="K723" s="70" t="s">
        <v>5792</v>
      </c>
      <c r="L723" s="68" t="s">
        <v>3749</v>
      </c>
      <c r="M723" s="68" t="s">
        <v>3238</v>
      </c>
      <c r="N723" s="71">
        <v>5583998463820</v>
      </c>
      <c r="O723" s="71"/>
      <c r="P723" s="71"/>
      <c r="Q723" s="68" t="s">
        <v>5705</v>
      </c>
      <c r="R723" s="68" t="str" cm="1">
        <f t="array" ref="R723">_xlfn.IFS(BaseClientes[[#This Row],[tipoDeCliente]]="ADVISOR","ADVISOR",BaseClientes[[#This Row],[tipoDeCliente]]="FAMILIA","RETENCAO",BaseClientes[[#This Row],[tipoDeCliente]]="RETENCAO","RETENCAO",BaseClientes[[#This Row],[tipoDeCliente]]="NORMAL","CONSULTORIA",BaseClientes[[#This Row],[tipoDeCliente]]="HIBRIDO","CONSULTORIA")</f>
        <v>CONSULTORIA</v>
      </c>
      <c r="S723" s="68" t="s">
        <v>5794</v>
      </c>
      <c r="T723" s="68" t="s">
        <v>296</v>
      </c>
      <c r="U723" s="68" t="s">
        <v>5795</v>
      </c>
      <c r="V723" s="71">
        <v>5583998463820</v>
      </c>
      <c r="W723" s="69">
        <v>45412</v>
      </c>
      <c r="X723" s="69"/>
      <c r="Y723" s="68" t="s">
        <v>3749</v>
      </c>
      <c r="Z723" s="68" t="s">
        <v>3749</v>
      </c>
      <c r="AA723" s="68" t="s">
        <v>3238</v>
      </c>
      <c r="AB723" s="68" t="s">
        <v>3893</v>
      </c>
      <c r="AC723" s="68" t="s">
        <v>140</v>
      </c>
      <c r="AD723" s="68" t="s">
        <v>54</v>
      </c>
      <c r="AE723" s="68" t="s">
        <v>176</v>
      </c>
      <c r="AF723" s="72">
        <v>1</v>
      </c>
      <c r="AG723" s="68">
        <v>8</v>
      </c>
      <c r="AH723" s="68" t="s">
        <v>54</v>
      </c>
      <c r="AI723" s="68" t="s">
        <v>56</v>
      </c>
      <c r="AJ723" s="68" t="s">
        <v>54</v>
      </c>
      <c r="AK723" s="68" t="str" cm="1">
        <f t="array" ref="AK72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3" s="69" t="s">
        <v>58</v>
      </c>
      <c r="AM723" s="69"/>
    </row>
    <row r="724" spans="1:39" x14ac:dyDescent="0.3">
      <c r="A724" s="68">
        <v>1003</v>
      </c>
      <c r="B724" s="68" t="s">
        <v>3404</v>
      </c>
      <c r="C724" s="69">
        <v>32004</v>
      </c>
      <c r="D724" s="68" t="s">
        <v>72</v>
      </c>
      <c r="E724" s="71" t="str">
        <f t="shared" si="2"/>
        <v>300420241003</v>
      </c>
      <c r="F724" s="68">
        <v>229038</v>
      </c>
      <c r="G724" s="68"/>
      <c r="H724" s="68"/>
      <c r="I724" s="68" t="s">
        <v>5799</v>
      </c>
      <c r="J724" s="68" t="s">
        <v>5797</v>
      </c>
      <c r="K724" s="70" t="s">
        <v>5798</v>
      </c>
      <c r="L724" s="68" t="s">
        <v>3804</v>
      </c>
      <c r="M724" s="68" t="s">
        <v>3404</v>
      </c>
      <c r="N724" s="71">
        <v>5581986259989</v>
      </c>
      <c r="O724" s="71" t="s">
        <v>65</v>
      </c>
      <c r="P724" s="71"/>
      <c r="Q724" s="68" t="s">
        <v>1749</v>
      </c>
      <c r="R724" s="68" t="str" cm="1">
        <f t="array" ref="R724">_xlfn.IFS(BaseClientes[[#This Row],[tipoDeCliente]]="ADVISOR","ADVISOR",BaseClientes[[#This Row],[tipoDeCliente]]="FAMILIA","RETENCAO",BaseClientes[[#This Row],[tipoDeCliente]]="RETENCAO","RETENCAO",BaseClientes[[#This Row],[tipoDeCliente]]="NORMAL","CONSULTORIA",BaseClientes[[#This Row],[tipoDeCliente]]="HIBRIDO","CONSULTORIA")</f>
        <v>CONSULTORIA</v>
      </c>
      <c r="S724" s="68" t="s">
        <v>49</v>
      </c>
      <c r="T724" s="68" t="s">
        <v>50</v>
      </c>
      <c r="U724" s="68" t="s">
        <v>4972</v>
      </c>
      <c r="V724" s="71">
        <v>5581986259989</v>
      </c>
      <c r="W724" s="69">
        <v>45412</v>
      </c>
      <c r="X724" s="69"/>
      <c r="Y724" s="68" t="s">
        <v>3804</v>
      </c>
      <c r="Z724" s="68" t="s">
        <v>3804</v>
      </c>
      <c r="AA724" s="68" t="s">
        <v>3404</v>
      </c>
      <c r="AB724" s="68" t="s">
        <v>838</v>
      </c>
      <c r="AC724" s="68"/>
      <c r="AD724" s="68"/>
      <c r="AE724" s="68" t="s">
        <v>68</v>
      </c>
      <c r="AF724" s="72">
        <v>0</v>
      </c>
      <c r="AG724" s="68">
        <v>8</v>
      </c>
      <c r="AH724" s="68" t="s">
        <v>54</v>
      </c>
      <c r="AI724" s="68" t="s">
        <v>54</v>
      </c>
      <c r="AJ724" s="68" t="s">
        <v>54</v>
      </c>
      <c r="AK724" s="68" t="str" cm="1">
        <f t="array" ref="AK72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4" s="69" t="s">
        <v>58</v>
      </c>
      <c r="AM724" s="69"/>
    </row>
    <row r="725" spans="1:39" x14ac:dyDescent="0.3">
      <c r="A725" s="68">
        <v>994</v>
      </c>
      <c r="B725" s="68" t="s">
        <v>3239</v>
      </c>
      <c r="C725" s="69">
        <v>32946</v>
      </c>
      <c r="D725" s="68" t="s">
        <v>72</v>
      </c>
      <c r="E725" s="71" t="str">
        <f t="shared" si="2"/>
        <v>06052024994</v>
      </c>
      <c r="F725" s="68">
        <v>15505878</v>
      </c>
      <c r="G725" s="68"/>
      <c r="H725" s="68"/>
      <c r="I725" s="68" t="s">
        <v>5805</v>
      </c>
      <c r="J725" s="68" t="s">
        <v>5803</v>
      </c>
      <c r="K725" s="105" t="s">
        <v>5804</v>
      </c>
      <c r="L725" s="68" t="s">
        <v>3750</v>
      </c>
      <c r="M725" s="68" t="s">
        <v>3239</v>
      </c>
      <c r="N725" s="71">
        <v>5581988141431</v>
      </c>
      <c r="O725" s="71"/>
      <c r="P725" s="71"/>
      <c r="Q725" s="68" t="s">
        <v>66</v>
      </c>
      <c r="R725" s="68" t="str" cm="1">
        <f t="array" ref="R725">_xlfn.IFS(BaseClientes[[#This Row],[tipoDeCliente]]="ADVISOR","ADVISOR",BaseClientes[[#This Row],[tipoDeCliente]]="FAMILIA","RETENCAO",BaseClientes[[#This Row],[tipoDeCliente]]="RETENCAO","RETENCAO",BaseClientes[[#This Row],[tipoDeCliente]]="NORMAL","CONSULTORIA",BaseClientes[[#This Row],[tipoDeCliente]]="HIBRIDO","CONSULTORIA")</f>
        <v>RETENCAO</v>
      </c>
      <c r="S725" s="68" t="s">
        <v>49</v>
      </c>
      <c r="T725" s="68" t="s">
        <v>50</v>
      </c>
      <c r="U725" s="68" t="s">
        <v>2495</v>
      </c>
      <c r="V725" s="71">
        <v>5581988141431</v>
      </c>
      <c r="W725" s="69">
        <v>45418</v>
      </c>
      <c r="X725" s="69"/>
      <c r="Y725" s="68" t="s">
        <v>3750</v>
      </c>
      <c r="Z725" s="68" t="s">
        <v>3750</v>
      </c>
      <c r="AA725" s="68" t="s">
        <v>3239</v>
      </c>
      <c r="AB725" s="68" t="s">
        <v>3893</v>
      </c>
      <c r="AC725" s="68" t="s">
        <v>53</v>
      </c>
      <c r="AD725" s="68" t="s">
        <v>54</v>
      </c>
      <c r="AE725" s="68" t="s">
        <v>176</v>
      </c>
      <c r="AF725" s="72">
        <v>1</v>
      </c>
      <c r="AG725" s="68">
        <v>8</v>
      </c>
      <c r="AH725" s="68" t="s">
        <v>54</v>
      </c>
      <c r="AI725" s="68" t="s">
        <v>56</v>
      </c>
      <c r="AJ725" s="68" t="s">
        <v>54</v>
      </c>
      <c r="AK725" s="68" t="str" cm="1">
        <f t="array" ref="AK72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5" s="69" t="s">
        <v>58</v>
      </c>
      <c r="AM725" s="69"/>
    </row>
    <row r="726" spans="1:39" x14ac:dyDescent="0.3">
      <c r="A726" s="68">
        <v>1022</v>
      </c>
      <c r="B726" s="68" t="s">
        <v>3591</v>
      </c>
      <c r="C726" s="69">
        <v>44432</v>
      </c>
      <c r="D726" s="68" t="s">
        <v>40</v>
      </c>
      <c r="E726" s="71" t="str">
        <f t="shared" si="2"/>
        <v>070520241022</v>
      </c>
      <c r="F726" s="68"/>
      <c r="G726" s="68">
        <v>5587717</v>
      </c>
      <c r="H726" s="68"/>
      <c r="I726" s="148" t="s">
        <v>5806</v>
      </c>
      <c r="J726" s="68" t="s">
        <v>5807</v>
      </c>
      <c r="K726" s="70" t="s">
        <v>5306</v>
      </c>
      <c r="L726" s="68" t="s">
        <v>5808</v>
      </c>
      <c r="M726" s="68" t="s">
        <v>3170</v>
      </c>
      <c r="N726" s="71">
        <v>5531987650479</v>
      </c>
      <c r="O726" s="71"/>
      <c r="P726" s="71"/>
      <c r="Q726" s="68" t="s">
        <v>1749</v>
      </c>
      <c r="R726" s="68" t="str" cm="1">
        <f t="array" ref="R726">_xlfn.IFS(BaseClientes[[#This Row],[tipoDeCliente]]="ADVISOR","ADVISOR",BaseClientes[[#This Row],[tipoDeCliente]]="FAMILIA","RETENCAO",BaseClientes[[#This Row],[tipoDeCliente]]="RETENCAO","RETENCAO",BaseClientes[[#This Row],[tipoDeCliente]]="NORMAL","CONSULTORIA",BaseClientes[[#This Row],[tipoDeCliente]]="HIBRIDO","CONSULTORIA")</f>
        <v>CONSULTORIA</v>
      </c>
      <c r="S726" s="68" t="s">
        <v>2202</v>
      </c>
      <c r="T726" s="68" t="s">
        <v>896</v>
      </c>
      <c r="U726" s="68" t="s">
        <v>2203</v>
      </c>
      <c r="V726" s="71">
        <v>5531987650479</v>
      </c>
      <c r="W726" s="69">
        <v>45419</v>
      </c>
      <c r="X726" s="69"/>
      <c r="Y726" s="68" t="s">
        <v>3697</v>
      </c>
      <c r="Z726" s="68" t="s">
        <v>3697</v>
      </c>
      <c r="AA726" s="68" t="s">
        <v>3170</v>
      </c>
      <c r="AB726" s="68" t="s">
        <v>151</v>
      </c>
      <c r="AC726" s="68"/>
      <c r="AD726" s="68"/>
      <c r="AE726" s="68" t="s">
        <v>176</v>
      </c>
      <c r="AF726" s="72">
        <v>1</v>
      </c>
      <c r="AG726" s="68">
        <v>2</v>
      </c>
      <c r="AH726" s="68" t="s">
        <v>54</v>
      </c>
      <c r="AI726" s="68" t="s">
        <v>56</v>
      </c>
      <c r="AJ726" s="68" t="s">
        <v>54</v>
      </c>
      <c r="AK726" s="68" t="str" cm="1">
        <f t="array" ref="AK72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6" s="69" t="s">
        <v>58</v>
      </c>
      <c r="AM726" s="69"/>
    </row>
    <row r="727" spans="1:39" x14ac:dyDescent="0.3">
      <c r="A727" s="68">
        <v>1001</v>
      </c>
      <c r="B727" s="68" t="s">
        <v>3241</v>
      </c>
      <c r="C727" s="69">
        <v>33521</v>
      </c>
      <c r="D727" s="68" t="s">
        <v>40</v>
      </c>
      <c r="E727" s="71" t="str">
        <f t="shared" si="2"/>
        <v>140520241001</v>
      </c>
      <c r="F727" s="68"/>
      <c r="G727" s="68">
        <v>5625885</v>
      </c>
      <c r="H727" s="68"/>
      <c r="I727" s="68" t="s">
        <v>5809</v>
      </c>
      <c r="J727" s="68" t="s">
        <v>5810</v>
      </c>
      <c r="K727" s="105" t="s">
        <v>5811</v>
      </c>
      <c r="L727" s="68" t="s">
        <v>5812</v>
      </c>
      <c r="M727" s="68" t="s">
        <v>3241</v>
      </c>
      <c r="N727" s="71">
        <v>5511973654398</v>
      </c>
      <c r="O727" s="71"/>
      <c r="P727" s="71"/>
      <c r="Q727" s="68" t="s">
        <v>66</v>
      </c>
      <c r="R727" s="68" t="str" cm="1">
        <f t="array" ref="R727">_xlfn.IFS(BaseClientes[[#This Row],[tipoDeCliente]]="ADVISOR","ADVISOR",BaseClientes[[#This Row],[tipoDeCliente]]="FAMILIA","RETENCAO",BaseClientes[[#This Row],[tipoDeCliente]]="RETENCAO","RETENCAO",BaseClientes[[#This Row],[tipoDeCliente]]="NORMAL","CONSULTORIA",BaseClientes[[#This Row],[tipoDeCliente]]="HIBRIDO","CONSULTORIA")</f>
        <v>CONSULTORIA</v>
      </c>
      <c r="S727" s="68" t="s">
        <v>2799</v>
      </c>
      <c r="T727" s="68" t="s">
        <v>185</v>
      </c>
      <c r="U727" s="68" t="s">
        <v>4992</v>
      </c>
      <c r="V727" s="71">
        <v>5511973654398</v>
      </c>
      <c r="W727" s="69">
        <v>45426</v>
      </c>
      <c r="X727" s="69"/>
      <c r="Y727" s="68" t="s">
        <v>3751</v>
      </c>
      <c r="Z727" s="68" t="s">
        <v>3751</v>
      </c>
      <c r="AA727" s="68" t="s">
        <v>3242</v>
      </c>
      <c r="AB727" s="68" t="s">
        <v>5814</v>
      </c>
      <c r="AC727" s="68"/>
      <c r="AD727" s="68"/>
      <c r="AE727" s="68" t="s">
        <v>176</v>
      </c>
      <c r="AF727" s="72">
        <v>1</v>
      </c>
      <c r="AG727" s="68">
        <v>8</v>
      </c>
      <c r="AH727" s="68" t="s">
        <v>54</v>
      </c>
      <c r="AI727" s="68" t="s">
        <v>56</v>
      </c>
      <c r="AJ727" s="68" t="s">
        <v>56</v>
      </c>
      <c r="AK727" s="68" t="str" cm="1">
        <f t="array" ref="AK72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7" s="69" t="s">
        <v>58</v>
      </c>
      <c r="AM727" s="69"/>
    </row>
    <row r="728" spans="1:39" x14ac:dyDescent="0.3">
      <c r="A728" s="68">
        <v>1004</v>
      </c>
      <c r="B728" s="68" t="s">
        <v>3588</v>
      </c>
      <c r="C728" s="69">
        <v>32003</v>
      </c>
      <c r="D728" s="68" t="s">
        <v>72</v>
      </c>
      <c r="E728" s="71" t="str">
        <f t="shared" si="2"/>
        <v>160520241004</v>
      </c>
      <c r="F728" s="68"/>
      <c r="G728" s="68">
        <v>5380675</v>
      </c>
      <c r="H728" s="68"/>
      <c r="I728" s="68" t="s">
        <v>8222</v>
      </c>
      <c r="J728" s="68" t="s">
        <v>5568</v>
      </c>
      <c r="K728" s="105" t="s">
        <v>5569</v>
      </c>
      <c r="L728" s="68" t="s">
        <v>8223</v>
      </c>
      <c r="M728" s="68" t="s">
        <v>3202</v>
      </c>
      <c r="N728" s="71">
        <v>5511996436288</v>
      </c>
      <c r="O728" s="71"/>
      <c r="P728" s="71"/>
      <c r="Q728" s="68" t="s">
        <v>66</v>
      </c>
      <c r="R728" s="68" t="str" cm="1">
        <f t="array" ref="R728">_xlfn.IFS(BaseClientes[[#This Row],[tipoDeCliente]]="ADVISOR","ADVISOR",BaseClientes[[#This Row],[tipoDeCliente]]="FAMILIA","RETENCAO",BaseClientes[[#This Row],[tipoDeCliente]]="RETENCAO","RETENCAO",BaseClientes[[#This Row],[tipoDeCliente]]="NORMAL","CONSULTORIA",BaseClientes[[#This Row],[tipoDeCliente]]="HIBRIDO","CONSULTORIA")</f>
        <v>CONSULTORIA</v>
      </c>
      <c r="S728" s="68" t="s">
        <v>2799</v>
      </c>
      <c r="T728" s="68" t="s">
        <v>185</v>
      </c>
      <c r="U728" s="68" t="s">
        <v>5819</v>
      </c>
      <c r="V728" s="71">
        <v>5511996436288</v>
      </c>
      <c r="W728" s="69">
        <v>45428</v>
      </c>
      <c r="X728" s="69"/>
      <c r="Y728" s="68" t="s">
        <v>3723</v>
      </c>
      <c r="Z728" s="68" t="s">
        <v>3723</v>
      </c>
      <c r="AA728" s="68" t="s">
        <v>3202</v>
      </c>
      <c r="AB728" s="68" t="s">
        <v>3893</v>
      </c>
      <c r="AC728" s="68"/>
      <c r="AD728" s="68"/>
      <c r="AE728" s="68" t="s">
        <v>176</v>
      </c>
      <c r="AF728" s="72">
        <v>1</v>
      </c>
      <c r="AG728" s="68">
        <v>8</v>
      </c>
      <c r="AH728" s="68" t="s">
        <v>54</v>
      </c>
      <c r="AI728" s="68" t="s">
        <v>54</v>
      </c>
      <c r="AJ728" s="68" t="s">
        <v>54</v>
      </c>
      <c r="AK728" s="68" t="str" cm="1">
        <f t="array" ref="AK72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8" s="69" t="s">
        <v>58</v>
      </c>
      <c r="AM728" s="69"/>
    </row>
    <row r="729" spans="1:39" x14ac:dyDescent="0.3">
      <c r="A729" s="68">
        <v>1006</v>
      </c>
      <c r="B729" s="68" t="s">
        <v>3589</v>
      </c>
      <c r="C729" s="69">
        <v>35242</v>
      </c>
      <c r="D729" s="68" t="s">
        <v>72</v>
      </c>
      <c r="E729" s="71" t="str">
        <f t="shared" si="2"/>
        <v>200520241006</v>
      </c>
      <c r="F729" s="68">
        <v>15523516</v>
      </c>
      <c r="G729" s="68"/>
      <c r="H729" s="68"/>
      <c r="I729" s="68" t="s">
        <v>8224</v>
      </c>
      <c r="J729" s="68" t="s">
        <v>5825</v>
      </c>
      <c r="K729" s="70" t="s">
        <v>5826</v>
      </c>
      <c r="L729" s="68" t="s">
        <v>5827</v>
      </c>
      <c r="M729" s="68" t="s">
        <v>3589</v>
      </c>
      <c r="N729" s="71">
        <v>5581998668816</v>
      </c>
      <c r="O729" s="71" t="s">
        <v>65</v>
      </c>
      <c r="P729" s="71"/>
      <c r="Q729" s="68" t="s">
        <v>66</v>
      </c>
      <c r="R729" s="68" t="str" cm="1">
        <f t="array" ref="R729">_xlfn.IFS(BaseClientes[[#This Row],[tipoDeCliente]]="ADVISOR","ADVISOR",BaseClientes[[#This Row],[tipoDeCliente]]="FAMILIA","RETENCAO",BaseClientes[[#This Row],[tipoDeCliente]]="RETENCAO","RETENCAO",BaseClientes[[#This Row],[tipoDeCliente]]="NORMAL","CONSULTORIA",BaseClientes[[#This Row],[tipoDeCliente]]="HIBRIDO","CONSULTORIA")</f>
        <v>RETENCAO</v>
      </c>
      <c r="S729" s="68" t="s">
        <v>470</v>
      </c>
      <c r="T729" s="68" t="s">
        <v>434</v>
      </c>
      <c r="U729" s="68" t="s">
        <v>5828</v>
      </c>
      <c r="V729" s="71">
        <v>5581998668816</v>
      </c>
      <c r="W729" s="69">
        <v>45432</v>
      </c>
      <c r="X729" s="69"/>
      <c r="Y729" s="68" t="s">
        <v>2546</v>
      </c>
      <c r="Z729" s="68" t="s">
        <v>2546</v>
      </c>
      <c r="AA729" s="68" t="s">
        <v>2541</v>
      </c>
      <c r="AB729" s="68"/>
      <c r="AC729" s="68"/>
      <c r="AD729" s="68"/>
      <c r="AE729" s="68" t="s">
        <v>176</v>
      </c>
      <c r="AF729" s="72">
        <v>1</v>
      </c>
      <c r="AG729" s="68">
        <v>2</v>
      </c>
      <c r="AH729" s="68" t="s">
        <v>54</v>
      </c>
      <c r="AI729" s="68" t="s">
        <v>56</v>
      </c>
      <c r="AJ729" s="68" t="s">
        <v>54</v>
      </c>
      <c r="AK729" s="68" t="str" cm="1">
        <f t="array" ref="AK72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29" s="69" t="s">
        <v>58</v>
      </c>
      <c r="AM729" s="69"/>
    </row>
    <row r="730" spans="1:39" x14ac:dyDescent="0.3">
      <c r="A730" s="68">
        <v>1007</v>
      </c>
      <c r="B730" s="68" t="s">
        <v>3590</v>
      </c>
      <c r="C730" s="69">
        <v>35976</v>
      </c>
      <c r="D730" s="68" t="s">
        <v>40</v>
      </c>
      <c r="E730" s="71" t="str">
        <f t="shared" si="2"/>
        <v>200520241007</v>
      </c>
      <c r="F730" s="68">
        <v>2770898</v>
      </c>
      <c r="G730" s="68"/>
      <c r="H730" s="68"/>
      <c r="I730" s="68" t="s">
        <v>8225</v>
      </c>
      <c r="J730" s="68" t="s">
        <v>5829</v>
      </c>
      <c r="K730" s="70" t="s">
        <v>5830</v>
      </c>
      <c r="L730" s="68" t="s">
        <v>5831</v>
      </c>
      <c r="M730" s="68" t="s">
        <v>3590</v>
      </c>
      <c r="N730" s="71">
        <v>5521965588977</v>
      </c>
      <c r="O730" s="71" t="s">
        <v>65</v>
      </c>
      <c r="P730" s="71"/>
      <c r="Q730" s="68" t="s">
        <v>66</v>
      </c>
      <c r="R730" s="68" t="str" cm="1">
        <f t="array" ref="R730">_xlfn.IFS(BaseClientes[[#This Row],[tipoDeCliente]]="ADVISOR","ADVISOR",BaseClientes[[#This Row],[tipoDeCliente]]="FAMILIA","RETENCAO",BaseClientes[[#This Row],[tipoDeCliente]]="RETENCAO","RETENCAO",BaseClientes[[#This Row],[tipoDeCliente]]="NORMAL","CONSULTORIA",BaseClientes[[#This Row],[tipoDeCliente]]="HIBRIDO","CONSULTORIA")</f>
        <v>RETENCAO</v>
      </c>
      <c r="S730" s="68" t="s">
        <v>470</v>
      </c>
      <c r="T730" s="68" t="s">
        <v>434</v>
      </c>
      <c r="U730" s="68" t="s">
        <v>5828</v>
      </c>
      <c r="V730" s="71">
        <v>5521965588977</v>
      </c>
      <c r="W730" s="69">
        <v>45432</v>
      </c>
      <c r="X730" s="69"/>
      <c r="Y730" s="68" t="s">
        <v>2546</v>
      </c>
      <c r="Z730" s="68" t="s">
        <v>2546</v>
      </c>
      <c r="AA730" s="68" t="s">
        <v>2541</v>
      </c>
      <c r="AB730" s="68"/>
      <c r="AC730" s="68"/>
      <c r="AD730" s="68"/>
      <c r="AE730" s="68" t="s">
        <v>176</v>
      </c>
      <c r="AF730" s="72">
        <v>1</v>
      </c>
      <c r="AG730" s="68">
        <v>2</v>
      </c>
      <c r="AH730" s="68" t="s">
        <v>54</v>
      </c>
      <c r="AI730" s="68" t="s">
        <v>56</v>
      </c>
      <c r="AJ730" s="68" t="s">
        <v>54</v>
      </c>
      <c r="AK730" s="68" t="str" cm="1">
        <f t="array" ref="AK73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0" s="69" t="s">
        <v>58</v>
      </c>
      <c r="AM730" s="69"/>
    </row>
    <row r="731" spans="1:39" x14ac:dyDescent="0.3">
      <c r="A731" s="68">
        <v>1014</v>
      </c>
      <c r="B731" s="68" t="s">
        <v>3243</v>
      </c>
      <c r="C731" s="69">
        <v>30008</v>
      </c>
      <c r="D731" s="68" t="s">
        <v>72</v>
      </c>
      <c r="E731" s="71" t="str">
        <f t="shared" si="2"/>
        <v>200520241014</v>
      </c>
      <c r="F731" s="68"/>
      <c r="G731" s="68">
        <v>2292693</v>
      </c>
      <c r="H731" s="68"/>
      <c r="I731" s="68" t="s">
        <v>5823</v>
      </c>
      <c r="J731" s="68" t="s">
        <v>5821</v>
      </c>
      <c r="K731" s="105" t="s">
        <v>5822</v>
      </c>
      <c r="L731" s="68" t="s">
        <v>3753</v>
      </c>
      <c r="M731" s="68" t="s">
        <v>3243</v>
      </c>
      <c r="N731" s="71">
        <v>5581997576116</v>
      </c>
      <c r="O731" s="71" t="s">
        <v>65</v>
      </c>
      <c r="P731" s="71"/>
      <c r="Q731" s="68" t="s">
        <v>1513</v>
      </c>
      <c r="R731" s="68" t="str" cm="1">
        <f t="array" ref="R731">_xlfn.IFS(BaseClientes[[#This Row],[tipoDeCliente]]="ADVISOR","ADVISOR",BaseClientes[[#This Row],[tipoDeCliente]]="FAMILIA","RETENCAO",BaseClientes[[#This Row],[tipoDeCliente]]="RETENCAO","RETENCAO",BaseClientes[[#This Row],[tipoDeCliente]]="NORMAL","CONSULTORIA",BaseClientes[[#This Row],[tipoDeCliente]]="HIBRIDO","CONSULTORIA")</f>
        <v>CONSULTORIA</v>
      </c>
      <c r="S731" s="68" t="s">
        <v>49</v>
      </c>
      <c r="T731" s="68" t="s">
        <v>50</v>
      </c>
      <c r="U731" s="68" t="s">
        <v>5824</v>
      </c>
      <c r="V731" s="71">
        <v>5581997576116</v>
      </c>
      <c r="W731" s="69">
        <v>45432</v>
      </c>
      <c r="X731" s="69"/>
      <c r="Y731" s="68" t="s">
        <v>3753</v>
      </c>
      <c r="Z731" s="68" t="s">
        <v>3753</v>
      </c>
      <c r="AA731" s="68" t="s">
        <v>3243</v>
      </c>
      <c r="AB731" s="68" t="s">
        <v>3950</v>
      </c>
      <c r="AC731" s="68"/>
      <c r="AD731" s="68" t="s">
        <v>54</v>
      </c>
      <c r="AE731" s="68" t="s">
        <v>176</v>
      </c>
      <c r="AF731" s="72">
        <v>1</v>
      </c>
      <c r="AG731" s="68">
        <v>8</v>
      </c>
      <c r="AH731" s="68" t="s">
        <v>54</v>
      </c>
      <c r="AI731" s="68" t="s">
        <v>56</v>
      </c>
      <c r="AJ731" s="68" t="s">
        <v>54</v>
      </c>
      <c r="AK731" s="68" t="str" cm="1">
        <f t="array" ref="AK73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1" s="69" t="s">
        <v>58</v>
      </c>
      <c r="AM731" s="69"/>
    </row>
    <row r="732" spans="1:39" x14ac:dyDescent="0.3">
      <c r="A732" s="68">
        <v>1015</v>
      </c>
      <c r="B732" s="68" t="s">
        <v>3407</v>
      </c>
      <c r="C732" s="69">
        <v>35882</v>
      </c>
      <c r="D732" s="68" t="s">
        <v>40</v>
      </c>
      <c r="E732" s="71" t="str">
        <f t="shared" si="2"/>
        <v>200520241015</v>
      </c>
      <c r="F732" s="68">
        <v>15351805</v>
      </c>
      <c r="G732" s="68"/>
      <c r="H732" s="68"/>
      <c r="I732" s="68" t="s">
        <v>5835</v>
      </c>
      <c r="J732" s="68" t="s">
        <v>5833</v>
      </c>
      <c r="K732" s="105" t="s">
        <v>5834</v>
      </c>
      <c r="L732" s="68" t="s">
        <v>3810</v>
      </c>
      <c r="M732" s="68" t="s">
        <v>3407</v>
      </c>
      <c r="N732" s="71">
        <v>5581988222824</v>
      </c>
      <c r="O732" s="71" t="s">
        <v>65</v>
      </c>
      <c r="P732" s="71"/>
      <c r="Q732" s="68" t="s">
        <v>66</v>
      </c>
      <c r="R732" s="68" t="str" cm="1">
        <f t="array" ref="R732">_xlfn.IFS(BaseClientes[[#This Row],[tipoDeCliente]]="ADVISOR","ADVISOR",BaseClientes[[#This Row],[tipoDeCliente]]="FAMILIA","RETENCAO",BaseClientes[[#This Row],[tipoDeCliente]]="RETENCAO","RETENCAO",BaseClientes[[#This Row],[tipoDeCliente]]="NORMAL","CONSULTORIA",BaseClientes[[#This Row],[tipoDeCliente]]="HIBRIDO","CONSULTORIA")</f>
        <v>CONSULTORIA</v>
      </c>
      <c r="S732" s="68" t="s">
        <v>49</v>
      </c>
      <c r="T732" s="68" t="s">
        <v>50</v>
      </c>
      <c r="U732" s="68" t="s">
        <v>1275</v>
      </c>
      <c r="V732" s="71">
        <v>5581988222824</v>
      </c>
      <c r="W732" s="69">
        <v>45432</v>
      </c>
      <c r="X732" s="69"/>
      <c r="Y732" s="68" t="s">
        <v>3810</v>
      </c>
      <c r="Z732" s="68" t="s">
        <v>3810</v>
      </c>
      <c r="AA732" s="68" t="s">
        <v>3407</v>
      </c>
      <c r="AB732" s="68" t="s">
        <v>151</v>
      </c>
      <c r="AC732" s="68"/>
      <c r="AD732" s="68"/>
      <c r="AE732" s="68" t="s">
        <v>68</v>
      </c>
      <c r="AF732" s="72">
        <v>0</v>
      </c>
      <c r="AG732" s="68">
        <v>8</v>
      </c>
      <c r="AH732" s="68" t="s">
        <v>54</v>
      </c>
      <c r="AI732" s="68" t="s">
        <v>56</v>
      </c>
      <c r="AJ732" s="68" t="s">
        <v>54</v>
      </c>
      <c r="AK732" s="68" t="str" cm="1">
        <f t="array" ref="AK73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2" s="69" t="s">
        <v>58</v>
      </c>
      <c r="AM732" s="69"/>
    </row>
    <row r="733" spans="1:39" x14ac:dyDescent="0.3">
      <c r="A733" s="68">
        <v>1013</v>
      </c>
      <c r="B733" s="68" t="s">
        <v>3244</v>
      </c>
      <c r="C733" s="69">
        <v>27969</v>
      </c>
      <c r="D733" s="68" t="s">
        <v>72</v>
      </c>
      <c r="E733" s="71" t="str">
        <f t="shared" si="2"/>
        <v>220520241013</v>
      </c>
      <c r="F733" s="68"/>
      <c r="G733" s="68">
        <v>5631211</v>
      </c>
      <c r="H733" s="68"/>
      <c r="I733" s="68" t="s">
        <v>5841</v>
      </c>
      <c r="J733" s="68" t="s">
        <v>5839</v>
      </c>
      <c r="K733" s="70" t="s">
        <v>5840</v>
      </c>
      <c r="L733" s="68" t="s">
        <v>3752</v>
      </c>
      <c r="M733" s="68" t="s">
        <v>3244</v>
      </c>
      <c r="N733" s="71">
        <v>5581992785279</v>
      </c>
      <c r="O733" s="71"/>
      <c r="P733" s="71"/>
      <c r="Q733" s="68" t="s">
        <v>5705</v>
      </c>
      <c r="R733" s="68" t="str" cm="1">
        <f t="array" ref="R733">_xlfn.IFS(BaseClientes[[#This Row],[tipoDeCliente]]="ADVISOR","ADVISOR",BaseClientes[[#This Row],[tipoDeCliente]]="FAMILIA","RETENCAO",BaseClientes[[#This Row],[tipoDeCliente]]="RETENCAO","RETENCAO",BaseClientes[[#This Row],[tipoDeCliente]]="NORMAL","CONSULTORIA",BaseClientes[[#This Row],[tipoDeCliente]]="HIBRIDO","CONSULTORIA")</f>
        <v>CONSULTORIA</v>
      </c>
      <c r="S733" s="68" t="s">
        <v>49</v>
      </c>
      <c r="T733" s="68" t="s">
        <v>50</v>
      </c>
      <c r="U733" s="68" t="s">
        <v>5842</v>
      </c>
      <c r="V733" s="71">
        <v>5581992785279</v>
      </c>
      <c r="W733" s="69">
        <v>45434</v>
      </c>
      <c r="X733" s="69"/>
      <c r="Y733" s="68" t="s">
        <v>3752</v>
      </c>
      <c r="Z733" s="68" t="s">
        <v>3752</v>
      </c>
      <c r="AA733" s="68" t="s">
        <v>3244</v>
      </c>
      <c r="AB733" s="68" t="s">
        <v>164</v>
      </c>
      <c r="AC733" s="68"/>
      <c r="AD733" s="68" t="s">
        <v>56</v>
      </c>
      <c r="AE733" s="68" t="s">
        <v>176</v>
      </c>
      <c r="AF733" s="72">
        <v>1</v>
      </c>
      <c r="AG733" s="68">
        <v>8</v>
      </c>
      <c r="AH733" s="68" t="s">
        <v>54</v>
      </c>
      <c r="AI733" s="68" t="s">
        <v>56</v>
      </c>
      <c r="AJ733" s="68" t="s">
        <v>54</v>
      </c>
      <c r="AK733" s="68" t="str" cm="1">
        <f t="array" ref="AK73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3" s="69" t="s">
        <v>58</v>
      </c>
      <c r="AM733" s="69"/>
    </row>
    <row r="734" spans="1:39" x14ac:dyDescent="0.3">
      <c r="A734" s="68">
        <v>1027</v>
      </c>
      <c r="B734" s="68" t="s">
        <v>3245</v>
      </c>
      <c r="C734" s="69">
        <v>17492</v>
      </c>
      <c r="D734" s="68" t="s">
        <v>40</v>
      </c>
      <c r="E734" s="71" t="str">
        <f t="shared" si="2"/>
        <v>230520241027</v>
      </c>
      <c r="F734" s="68">
        <v>280922</v>
      </c>
      <c r="G734" s="68"/>
      <c r="H734" s="68"/>
      <c r="I734" s="68" t="s">
        <v>5843</v>
      </c>
      <c r="J734" s="68" t="s">
        <v>5844</v>
      </c>
      <c r="K734" s="70" t="s">
        <v>5845</v>
      </c>
      <c r="L734" s="68" t="s">
        <v>5846</v>
      </c>
      <c r="M734" s="68" t="s">
        <v>3245</v>
      </c>
      <c r="N734" s="71">
        <v>5581999613586</v>
      </c>
      <c r="O734" s="71"/>
      <c r="P734" s="71"/>
      <c r="Q734" s="68" t="s">
        <v>66</v>
      </c>
      <c r="R734" s="68" t="str" cm="1">
        <f t="array" ref="R734">_xlfn.IFS(BaseClientes[[#This Row],[tipoDeCliente]]="ADVISOR","ADVISOR",BaseClientes[[#This Row],[tipoDeCliente]]="FAMILIA","RETENCAO",BaseClientes[[#This Row],[tipoDeCliente]]="RETENCAO","RETENCAO",BaseClientes[[#This Row],[tipoDeCliente]]="NORMAL","CONSULTORIA",BaseClientes[[#This Row],[tipoDeCliente]]="HIBRIDO","CONSULTORIA")</f>
        <v>CONSULTORIA</v>
      </c>
      <c r="S734" s="68" t="s">
        <v>49</v>
      </c>
      <c r="T734" s="68" t="s">
        <v>50</v>
      </c>
      <c r="U734" s="68" t="s">
        <v>5847</v>
      </c>
      <c r="V734" s="71">
        <v>5581999613586</v>
      </c>
      <c r="W734" s="69">
        <v>45435</v>
      </c>
      <c r="X734" s="69"/>
      <c r="Y734" s="68" t="s">
        <v>3717</v>
      </c>
      <c r="Z734" s="68" t="s">
        <v>5846</v>
      </c>
      <c r="AA734" s="68" t="s">
        <v>3245</v>
      </c>
      <c r="AB734" s="68" t="s">
        <v>3920</v>
      </c>
      <c r="AC734" s="68"/>
      <c r="AD734" s="68" t="s">
        <v>54</v>
      </c>
      <c r="AE734" s="68" t="s">
        <v>176</v>
      </c>
      <c r="AF734" s="72">
        <v>1</v>
      </c>
      <c r="AG734" s="68">
        <v>8</v>
      </c>
      <c r="AH734" s="68" t="s">
        <v>54</v>
      </c>
      <c r="AI734" s="68" t="s">
        <v>56</v>
      </c>
      <c r="AJ734" s="68" t="s">
        <v>54</v>
      </c>
      <c r="AK734" s="68" t="str" cm="1">
        <f t="array" ref="AK73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4" s="69" t="s">
        <v>58</v>
      </c>
      <c r="AM734" s="69"/>
    </row>
    <row r="735" spans="1:39" x14ac:dyDescent="0.3">
      <c r="A735" s="68">
        <v>1018</v>
      </c>
      <c r="B735" s="68" t="s">
        <v>3246</v>
      </c>
      <c r="C735" s="69">
        <v>28127</v>
      </c>
      <c r="D735" s="68" t="s">
        <v>72</v>
      </c>
      <c r="E735" s="71" t="str">
        <f t="shared" si="2"/>
        <v>240520241018</v>
      </c>
      <c r="F735" s="68">
        <v>5093194</v>
      </c>
      <c r="G735" s="68"/>
      <c r="H735" s="68"/>
      <c r="I735" s="68" t="s">
        <v>5851</v>
      </c>
      <c r="J735" s="68" t="s">
        <v>5849</v>
      </c>
      <c r="K735" s="105" t="s">
        <v>5850</v>
      </c>
      <c r="L735" s="68" t="s">
        <v>3754</v>
      </c>
      <c r="M735" s="68" t="s">
        <v>3246</v>
      </c>
      <c r="N735" s="71">
        <v>5581981199278</v>
      </c>
      <c r="O735" s="71"/>
      <c r="P735" s="71"/>
      <c r="Q735" s="68" t="s">
        <v>66</v>
      </c>
      <c r="R735" s="68" t="str" cm="1">
        <f t="array" ref="R735">_xlfn.IFS(BaseClientes[[#This Row],[tipoDeCliente]]="ADVISOR","ADVISOR",BaseClientes[[#This Row],[tipoDeCliente]]="FAMILIA","RETENCAO",BaseClientes[[#This Row],[tipoDeCliente]]="RETENCAO","RETENCAO",BaseClientes[[#This Row],[tipoDeCliente]]="NORMAL","CONSULTORIA",BaseClientes[[#This Row],[tipoDeCliente]]="HIBRIDO","CONSULTORIA")</f>
        <v>CONSULTORIA</v>
      </c>
      <c r="S735" s="68" t="s">
        <v>49</v>
      </c>
      <c r="T735" s="68" t="s">
        <v>50</v>
      </c>
      <c r="U735" s="68" t="s">
        <v>5852</v>
      </c>
      <c r="V735" s="71">
        <v>5581981199278</v>
      </c>
      <c r="W735" s="69">
        <v>45436</v>
      </c>
      <c r="X735" s="69"/>
      <c r="Y735" s="68" t="s">
        <v>3754</v>
      </c>
      <c r="Z735" s="68" t="s">
        <v>3754</v>
      </c>
      <c r="AA735" s="68" t="s">
        <v>3246</v>
      </c>
      <c r="AB735" s="68" t="s">
        <v>3912</v>
      </c>
      <c r="AC735" s="68"/>
      <c r="AD735" s="68" t="s">
        <v>54</v>
      </c>
      <c r="AE735" s="68" t="s">
        <v>176</v>
      </c>
      <c r="AF735" s="72">
        <v>1</v>
      </c>
      <c r="AG735" s="68">
        <v>8</v>
      </c>
      <c r="AH735" s="68" t="s">
        <v>54</v>
      </c>
      <c r="AI735" s="68" t="s">
        <v>56</v>
      </c>
      <c r="AJ735" s="68" t="s">
        <v>54</v>
      </c>
      <c r="AK735" s="68" t="str" cm="1">
        <f t="array" ref="AK73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5" s="69" t="s">
        <v>58</v>
      </c>
      <c r="AM735" s="69"/>
    </row>
    <row r="736" spans="1:39" x14ac:dyDescent="0.3">
      <c r="A736" s="68">
        <v>1019</v>
      </c>
      <c r="B736" s="68" t="s">
        <v>3248</v>
      </c>
      <c r="C736" s="69">
        <v>33688</v>
      </c>
      <c r="D736" s="68" t="s">
        <v>40</v>
      </c>
      <c r="E736" s="71" t="str">
        <f t="shared" si="2"/>
        <v>270520241019</v>
      </c>
      <c r="F736" s="68">
        <v>589202</v>
      </c>
      <c r="G736" s="68"/>
      <c r="H736" s="68"/>
      <c r="I736" s="68" t="s">
        <v>5864</v>
      </c>
      <c r="J736" s="68" t="s">
        <v>5862</v>
      </c>
      <c r="K736" s="70" t="s">
        <v>5863</v>
      </c>
      <c r="L736" s="68" t="s">
        <v>3755</v>
      </c>
      <c r="M736" s="68" t="s">
        <v>3248</v>
      </c>
      <c r="N736" s="71">
        <v>5581992895245</v>
      </c>
      <c r="O736" s="71"/>
      <c r="P736" s="71"/>
      <c r="Q736" s="68" t="s">
        <v>5705</v>
      </c>
      <c r="R736" s="68" t="str" cm="1">
        <f t="array" ref="R736">_xlfn.IFS(BaseClientes[[#This Row],[tipoDeCliente]]="ADVISOR","ADVISOR",BaseClientes[[#This Row],[tipoDeCliente]]="FAMILIA","RETENCAO",BaseClientes[[#This Row],[tipoDeCliente]]="RETENCAO","RETENCAO",BaseClientes[[#This Row],[tipoDeCliente]]="NORMAL","CONSULTORIA",BaseClientes[[#This Row],[tipoDeCliente]]="HIBRIDO","CONSULTORIA")</f>
        <v>CONSULTORIA</v>
      </c>
      <c r="S736" s="68" t="s">
        <v>49</v>
      </c>
      <c r="T736" s="68" t="s">
        <v>50</v>
      </c>
      <c r="U736" s="68" t="s">
        <v>1023</v>
      </c>
      <c r="V736" s="71">
        <v>16508632527</v>
      </c>
      <c r="W736" s="69">
        <v>45439</v>
      </c>
      <c r="X736" s="69"/>
      <c r="Y736" s="68" t="s">
        <v>3755</v>
      </c>
      <c r="Z736" s="68" t="s">
        <v>3755</v>
      </c>
      <c r="AA736" s="68" t="s">
        <v>3248</v>
      </c>
      <c r="AB736" s="68" t="s">
        <v>5865</v>
      </c>
      <c r="AC736" s="68"/>
      <c r="AD736" s="68" t="s">
        <v>54</v>
      </c>
      <c r="AE736" s="68" t="s">
        <v>176</v>
      </c>
      <c r="AF736" s="72">
        <v>1</v>
      </c>
      <c r="AG736" s="68">
        <v>8</v>
      </c>
      <c r="AH736" s="68" t="s">
        <v>54</v>
      </c>
      <c r="AI736" s="68" t="s">
        <v>56</v>
      </c>
      <c r="AJ736" s="68" t="s">
        <v>54</v>
      </c>
      <c r="AK736" s="68" t="str" cm="1">
        <f t="array" ref="AK73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6" s="69" t="s">
        <v>58</v>
      </c>
      <c r="AM736" s="69"/>
    </row>
    <row r="737" spans="1:39" x14ac:dyDescent="0.3">
      <c r="A737" s="68">
        <v>1020</v>
      </c>
      <c r="B737" s="68" t="s">
        <v>3247</v>
      </c>
      <c r="C737" s="69">
        <v>16493</v>
      </c>
      <c r="D737" s="68" t="s">
        <v>72</v>
      </c>
      <c r="E737" s="71" t="str">
        <f t="shared" si="2"/>
        <v>270520241020</v>
      </c>
      <c r="F737" s="68"/>
      <c r="G737" s="68">
        <v>5640919</v>
      </c>
      <c r="H737" s="68"/>
      <c r="I737" s="68" t="s">
        <v>5858</v>
      </c>
      <c r="J737" s="68" t="s">
        <v>5856</v>
      </c>
      <c r="K737" s="70" t="s">
        <v>5857</v>
      </c>
      <c r="L737" s="68" t="s">
        <v>3756</v>
      </c>
      <c r="M737" s="68" t="s">
        <v>3247</v>
      </c>
      <c r="N737" s="71">
        <v>5511999430992</v>
      </c>
      <c r="O737" s="71"/>
      <c r="P737" s="71"/>
      <c r="Q737" s="68" t="s">
        <v>1749</v>
      </c>
      <c r="R737" s="68" t="str" cm="1">
        <f t="array" ref="R737">_xlfn.IFS(BaseClientes[[#This Row],[tipoDeCliente]]="ADVISOR","ADVISOR",BaseClientes[[#This Row],[tipoDeCliente]]="FAMILIA","RETENCAO",BaseClientes[[#This Row],[tipoDeCliente]]="RETENCAO","RETENCAO",BaseClientes[[#This Row],[tipoDeCliente]]="NORMAL","CONSULTORIA",BaseClientes[[#This Row],[tipoDeCliente]]="HIBRIDO","CONSULTORIA")</f>
        <v>CONSULTORIA</v>
      </c>
      <c r="S737" s="68" t="s">
        <v>2799</v>
      </c>
      <c r="T737" s="68" t="s">
        <v>185</v>
      </c>
      <c r="U737" s="68" t="s">
        <v>5859</v>
      </c>
      <c r="V737" s="71">
        <v>5511999430992</v>
      </c>
      <c r="W737" s="69">
        <v>45439</v>
      </c>
      <c r="X737" s="69"/>
      <c r="Y737" s="68" t="s">
        <v>3756</v>
      </c>
      <c r="Z737" s="68" t="s">
        <v>3756</v>
      </c>
      <c r="AA737" s="68" t="s">
        <v>3247</v>
      </c>
      <c r="AB737" s="68" t="s">
        <v>5860</v>
      </c>
      <c r="AC737" s="68"/>
      <c r="AD737" s="68"/>
      <c r="AE737" s="68" t="s">
        <v>176</v>
      </c>
      <c r="AF737" s="72">
        <v>1</v>
      </c>
      <c r="AG737" s="68" t="s">
        <v>187</v>
      </c>
      <c r="AH737" s="68" t="s">
        <v>54</v>
      </c>
      <c r="AI737" s="68" t="s">
        <v>56</v>
      </c>
      <c r="AJ737" s="68" t="s">
        <v>54</v>
      </c>
      <c r="AK737" s="68" t="str" cm="1">
        <f t="array" ref="AK73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7" s="69" t="s">
        <v>58</v>
      </c>
      <c r="AM737" s="69"/>
    </row>
    <row r="738" spans="1:39" x14ac:dyDescent="0.3">
      <c r="A738" s="68">
        <v>1021</v>
      </c>
      <c r="B738" s="68" t="s">
        <v>3249</v>
      </c>
      <c r="C738" s="69">
        <v>30043</v>
      </c>
      <c r="D738" s="68" t="s">
        <v>40</v>
      </c>
      <c r="E738" s="71" t="str">
        <f t="shared" si="2"/>
        <v>290520241021</v>
      </c>
      <c r="F738" s="68">
        <v>294205</v>
      </c>
      <c r="G738" s="68"/>
      <c r="H738" s="68" t="s">
        <v>5866</v>
      </c>
      <c r="I738" s="68" t="s">
        <v>5870</v>
      </c>
      <c r="J738" s="68" t="s">
        <v>5868</v>
      </c>
      <c r="K738" s="105" t="s">
        <v>5869</v>
      </c>
      <c r="L738" s="68" t="s">
        <v>3757</v>
      </c>
      <c r="M738" s="68" t="s">
        <v>3249</v>
      </c>
      <c r="N738" s="71">
        <v>5521990110288</v>
      </c>
      <c r="O738" s="71"/>
      <c r="P738" s="71"/>
      <c r="Q738" s="68" t="s">
        <v>5705</v>
      </c>
      <c r="R738" s="68" t="str" cm="1">
        <f t="array" ref="R738">_xlfn.IFS(BaseClientes[[#This Row],[tipoDeCliente]]="ADVISOR","ADVISOR",BaseClientes[[#This Row],[tipoDeCliente]]="FAMILIA","RETENCAO",BaseClientes[[#This Row],[tipoDeCliente]]="RETENCAO","RETENCAO",BaseClientes[[#This Row],[tipoDeCliente]]="NORMAL","CONSULTORIA",BaseClientes[[#This Row],[tipoDeCliente]]="HIBRIDO","CONSULTORIA")</f>
        <v>CONSULTORIA</v>
      </c>
      <c r="S738" s="68" t="s">
        <v>5871</v>
      </c>
      <c r="T738" s="68" t="s">
        <v>434</v>
      </c>
      <c r="U738" s="68" t="s">
        <v>5872</v>
      </c>
      <c r="V738" s="71">
        <v>5521990110288</v>
      </c>
      <c r="W738" s="69">
        <v>45441</v>
      </c>
      <c r="X738" s="69"/>
      <c r="Y738" s="68" t="s">
        <v>3757</v>
      </c>
      <c r="Z738" s="68" t="s">
        <v>3757</v>
      </c>
      <c r="AA738" s="68" t="s">
        <v>3249</v>
      </c>
      <c r="AB738" s="68" t="s">
        <v>3894</v>
      </c>
      <c r="AC738" s="68"/>
      <c r="AD738" s="68" t="s">
        <v>56</v>
      </c>
      <c r="AE738" s="68" t="s">
        <v>176</v>
      </c>
      <c r="AF738" s="72">
        <v>1</v>
      </c>
      <c r="AG738" s="68">
        <v>8</v>
      </c>
      <c r="AH738" s="68" t="s">
        <v>54</v>
      </c>
      <c r="AI738" s="68" t="s">
        <v>56</v>
      </c>
      <c r="AJ738" s="68" t="s">
        <v>54</v>
      </c>
      <c r="AK738" s="68" t="str" cm="1">
        <f t="array" ref="AK73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8" s="69" t="s">
        <v>58</v>
      </c>
      <c r="AM738" s="69"/>
    </row>
    <row r="739" spans="1:39" x14ac:dyDescent="0.3">
      <c r="A739" s="68">
        <v>1026</v>
      </c>
      <c r="B739" s="68" t="s">
        <v>3593</v>
      </c>
      <c r="C739" s="69">
        <v>30043</v>
      </c>
      <c r="D739" s="68" t="s">
        <v>72</v>
      </c>
      <c r="E739" s="71" t="str">
        <f t="shared" si="2"/>
        <v>290520241026</v>
      </c>
      <c r="F739" s="68"/>
      <c r="G739" s="68">
        <v>3869438</v>
      </c>
      <c r="H739" s="68"/>
      <c r="I739" s="68" t="s">
        <v>5873</v>
      </c>
      <c r="J739" s="68" t="s">
        <v>5874</v>
      </c>
      <c r="K739" s="105" t="s">
        <v>5875</v>
      </c>
      <c r="L739" s="68" t="s">
        <v>5876</v>
      </c>
      <c r="M739" s="68" t="s">
        <v>3593</v>
      </c>
      <c r="N739" s="71">
        <v>5521990110288</v>
      </c>
      <c r="O739" s="71"/>
      <c r="P739" s="71"/>
      <c r="Q739" s="68" t="s">
        <v>5705</v>
      </c>
      <c r="R739" s="68" t="str" cm="1">
        <f t="array" ref="R739">_xlfn.IFS(BaseClientes[[#This Row],[tipoDeCliente]]="ADVISOR","ADVISOR",BaseClientes[[#This Row],[tipoDeCliente]]="FAMILIA","RETENCAO",BaseClientes[[#This Row],[tipoDeCliente]]="RETENCAO","RETENCAO",BaseClientes[[#This Row],[tipoDeCliente]]="NORMAL","CONSULTORIA",BaseClientes[[#This Row],[tipoDeCliente]]="HIBRIDO","CONSULTORIA")</f>
        <v>CONSULTORIA</v>
      </c>
      <c r="S739" s="68" t="s">
        <v>5871</v>
      </c>
      <c r="T739" s="68" t="s">
        <v>434</v>
      </c>
      <c r="U739" s="68" t="s">
        <v>5872</v>
      </c>
      <c r="V739" s="71">
        <v>5521990110288</v>
      </c>
      <c r="W739" s="69">
        <v>45441</v>
      </c>
      <c r="X739" s="69"/>
      <c r="Y739" s="68" t="s">
        <v>3757</v>
      </c>
      <c r="Z739" s="68" t="s">
        <v>3757</v>
      </c>
      <c r="AA739" s="68" t="s">
        <v>3249</v>
      </c>
      <c r="AB739" s="68" t="s">
        <v>4064</v>
      </c>
      <c r="AC739" s="68"/>
      <c r="AD739" s="68"/>
      <c r="AE739" s="68" t="s">
        <v>176</v>
      </c>
      <c r="AF739" s="72">
        <v>1</v>
      </c>
      <c r="AG739" s="68">
        <v>8</v>
      </c>
      <c r="AH739" s="68" t="s">
        <v>54</v>
      </c>
      <c r="AI739" s="68" t="s">
        <v>56</v>
      </c>
      <c r="AJ739" s="68" t="s">
        <v>54</v>
      </c>
      <c r="AK739" s="68" t="str" cm="1">
        <f t="array" ref="AK73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39" s="69" t="s">
        <v>58</v>
      </c>
      <c r="AM739" s="69"/>
    </row>
    <row r="740" spans="1:39" x14ac:dyDescent="0.3">
      <c r="A740" s="68">
        <v>1023</v>
      </c>
      <c r="B740" s="68" t="s">
        <v>3251</v>
      </c>
      <c r="C740" s="69">
        <v>30424</v>
      </c>
      <c r="D740" s="68" t="s">
        <v>40</v>
      </c>
      <c r="E740" s="71" t="str">
        <f t="shared" si="2"/>
        <v>310520241023</v>
      </c>
      <c r="F740" s="68">
        <v>5884458</v>
      </c>
      <c r="G740" s="68"/>
      <c r="H740" s="68"/>
      <c r="I740" s="68" t="s">
        <v>5892</v>
      </c>
      <c r="J740" s="68" t="s">
        <v>5889</v>
      </c>
      <c r="K740" s="70" t="s">
        <v>5890</v>
      </c>
      <c r="L740" s="68" t="s">
        <v>3759</v>
      </c>
      <c r="M740" s="68" t="s">
        <v>3251</v>
      </c>
      <c r="N740" s="71">
        <v>5581999740457</v>
      </c>
      <c r="O740" s="71" t="s">
        <v>65</v>
      </c>
      <c r="P740" s="71"/>
      <c r="Q740" s="68" t="s">
        <v>66</v>
      </c>
      <c r="R740" s="68" t="str" cm="1">
        <f t="array" ref="R740">_xlfn.IFS(BaseClientes[[#This Row],[tipoDeCliente]]="ADVISOR","ADVISOR",BaseClientes[[#This Row],[tipoDeCliente]]="FAMILIA","RETENCAO",BaseClientes[[#This Row],[tipoDeCliente]]="RETENCAO","RETENCAO",BaseClientes[[#This Row],[tipoDeCliente]]="NORMAL","CONSULTORIA",BaseClientes[[#This Row],[tipoDeCliente]]="HIBRIDO","CONSULTORIA")</f>
        <v>CONSULTORIA</v>
      </c>
      <c r="S740" s="68" t="s">
        <v>49</v>
      </c>
      <c r="T740" s="68" t="s">
        <v>50</v>
      </c>
      <c r="U740" s="68" t="s">
        <v>1326</v>
      </c>
      <c r="V740" s="71">
        <v>5581999740457</v>
      </c>
      <c r="W740" s="69">
        <v>45443</v>
      </c>
      <c r="X740" s="69"/>
      <c r="Y740" s="68" t="s">
        <v>3759</v>
      </c>
      <c r="Z740" s="68" t="s">
        <v>3759</v>
      </c>
      <c r="AA740" s="68" t="s">
        <v>3251</v>
      </c>
      <c r="AB740" s="68" t="s">
        <v>3893</v>
      </c>
      <c r="AC740" s="68"/>
      <c r="AD740" s="68"/>
      <c r="AE740" s="68" t="s">
        <v>68</v>
      </c>
      <c r="AF740" s="72">
        <v>0</v>
      </c>
      <c r="AG740" s="68">
        <v>8</v>
      </c>
      <c r="AH740" s="68" t="s">
        <v>54</v>
      </c>
      <c r="AI740" s="68" t="s">
        <v>56</v>
      </c>
      <c r="AJ740" s="68" t="s">
        <v>54</v>
      </c>
      <c r="AK740" s="68" t="str" cm="1">
        <f t="array" ref="AK74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0" s="69" t="s">
        <v>58</v>
      </c>
      <c r="AM740" s="69"/>
    </row>
    <row r="741" spans="1:39" x14ac:dyDescent="0.3">
      <c r="A741" s="68">
        <v>1029</v>
      </c>
      <c r="B741" s="68" t="s">
        <v>3408</v>
      </c>
      <c r="C741" s="69">
        <v>32390</v>
      </c>
      <c r="D741" s="68" t="s">
        <v>72</v>
      </c>
      <c r="E741" s="71" t="str">
        <f t="shared" si="2"/>
        <v>310520241029</v>
      </c>
      <c r="F741" s="68">
        <v>15641890</v>
      </c>
      <c r="G741" s="68"/>
      <c r="H741" s="68"/>
      <c r="I741" s="68" t="s">
        <v>5883</v>
      </c>
      <c r="J741" s="68" t="s">
        <v>5884</v>
      </c>
      <c r="K741" s="70" t="s">
        <v>5885</v>
      </c>
      <c r="L741" s="68" t="s">
        <v>5886</v>
      </c>
      <c r="M741" s="68" t="s">
        <v>3408</v>
      </c>
      <c r="N741" s="71">
        <v>5581997485782</v>
      </c>
      <c r="O741" s="71"/>
      <c r="P741" s="71"/>
      <c r="Q741" s="68" t="s">
        <v>66</v>
      </c>
      <c r="R741" s="68" t="str" cm="1">
        <f t="array" ref="R741">_xlfn.IFS(BaseClientes[[#This Row],[tipoDeCliente]]="ADVISOR","ADVISOR",BaseClientes[[#This Row],[tipoDeCliente]]="FAMILIA","RETENCAO",BaseClientes[[#This Row],[tipoDeCliente]]="RETENCAO","RETENCAO",BaseClientes[[#This Row],[tipoDeCliente]]="NORMAL","CONSULTORIA",BaseClientes[[#This Row],[tipoDeCliente]]="HIBRIDO","CONSULTORIA")</f>
        <v>CONSULTORIA</v>
      </c>
      <c r="S741" s="68" t="s">
        <v>49</v>
      </c>
      <c r="T741" s="68" t="s">
        <v>50</v>
      </c>
      <c r="U741" s="68" t="s">
        <v>1326</v>
      </c>
      <c r="V741" s="71">
        <v>5581997485782</v>
      </c>
      <c r="W741" s="69">
        <v>45443</v>
      </c>
      <c r="X741" s="69"/>
      <c r="Y741" s="68" t="s">
        <v>3759</v>
      </c>
      <c r="Z741" s="68" t="s">
        <v>5886</v>
      </c>
      <c r="AA741" s="68" t="s">
        <v>3408</v>
      </c>
      <c r="AB741" s="68" t="s">
        <v>164</v>
      </c>
      <c r="AC741" s="68"/>
      <c r="AD741" s="68"/>
      <c r="AE741" s="68" t="s">
        <v>68</v>
      </c>
      <c r="AF741" s="72">
        <v>0</v>
      </c>
      <c r="AG741" s="68">
        <v>8</v>
      </c>
      <c r="AH741" s="68" t="s">
        <v>54</v>
      </c>
      <c r="AI741" s="68" t="s">
        <v>56</v>
      </c>
      <c r="AJ741" s="68" t="s">
        <v>54</v>
      </c>
      <c r="AK741" s="68" t="str" cm="1">
        <f t="array" ref="AK74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1" s="69" t="s">
        <v>58</v>
      </c>
      <c r="AM741" s="69"/>
    </row>
    <row r="742" spans="1:39" x14ac:dyDescent="0.3">
      <c r="A742" s="68">
        <v>1045</v>
      </c>
      <c r="B742" s="68" t="s">
        <v>3598</v>
      </c>
      <c r="C742" s="69">
        <v>32967</v>
      </c>
      <c r="D742" s="68" t="s">
        <v>40</v>
      </c>
      <c r="E742" s="71" t="str">
        <f t="shared" si="2"/>
        <v>310520241045</v>
      </c>
      <c r="F742" s="68">
        <v>414803</v>
      </c>
      <c r="G742" s="68">
        <v>4256616</v>
      </c>
      <c r="H742" s="68"/>
      <c r="I742" s="68" t="s">
        <v>5880</v>
      </c>
      <c r="J742" s="68" t="s">
        <v>5878</v>
      </c>
      <c r="K742" s="70" t="s">
        <v>5879</v>
      </c>
      <c r="L742" s="68" t="s">
        <v>3762</v>
      </c>
      <c r="M742" s="68" t="s">
        <v>3598</v>
      </c>
      <c r="N742" s="71">
        <v>5581994547860</v>
      </c>
      <c r="O742" s="71" t="s">
        <v>106</v>
      </c>
      <c r="P742" s="71"/>
      <c r="Q742" s="68" t="s">
        <v>66</v>
      </c>
      <c r="R742" s="68" t="str" cm="1">
        <f t="array" ref="R742">_xlfn.IFS(BaseClientes[[#This Row],[tipoDeCliente]]="ADVISOR","ADVISOR",BaseClientes[[#This Row],[tipoDeCliente]]="FAMILIA","RETENCAO",BaseClientes[[#This Row],[tipoDeCliente]]="RETENCAO","RETENCAO",BaseClientes[[#This Row],[tipoDeCliente]]="NORMAL","CONSULTORIA",BaseClientes[[#This Row],[tipoDeCliente]]="HIBRIDO","CONSULTORIA")</f>
        <v>RETENCAO</v>
      </c>
      <c r="S742" s="68" t="s">
        <v>49</v>
      </c>
      <c r="T742" s="68" t="s">
        <v>50</v>
      </c>
      <c r="U742" s="68" t="s">
        <v>5881</v>
      </c>
      <c r="V742" s="71">
        <v>5581994547860</v>
      </c>
      <c r="W742" s="69">
        <v>45443</v>
      </c>
      <c r="X742" s="69"/>
      <c r="Y742" s="68" t="s">
        <v>3762</v>
      </c>
      <c r="Z742" s="68" t="s">
        <v>3762</v>
      </c>
      <c r="AA742" s="68" t="s">
        <v>3598</v>
      </c>
      <c r="AB742" s="68" t="s">
        <v>3950</v>
      </c>
      <c r="AC742" s="68"/>
      <c r="AD742" s="68"/>
      <c r="AE742" s="68" t="s">
        <v>176</v>
      </c>
      <c r="AF742" s="72">
        <v>1</v>
      </c>
      <c r="AG742" s="68">
        <v>1</v>
      </c>
      <c r="AH742" s="68" t="s">
        <v>54</v>
      </c>
      <c r="AI742" s="68" t="s">
        <v>56</v>
      </c>
      <c r="AJ742" s="68" t="s">
        <v>54</v>
      </c>
      <c r="AK742" s="68" t="str" cm="1">
        <f t="array" ref="AK74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2" s="69" t="s">
        <v>58</v>
      </c>
      <c r="AM742" s="69"/>
    </row>
    <row r="743" spans="1:39" x14ac:dyDescent="0.3">
      <c r="A743" s="68">
        <v>1127</v>
      </c>
      <c r="B743" s="68" t="s">
        <v>5887</v>
      </c>
      <c r="C743" s="69">
        <v>30424</v>
      </c>
      <c r="D743" s="68" t="s">
        <v>40</v>
      </c>
      <c r="E743" s="71" t="str">
        <f t="shared" si="2"/>
        <v>310520241127</v>
      </c>
      <c r="F743" s="68"/>
      <c r="G743" s="68">
        <v>5861120</v>
      </c>
      <c r="H743" s="68"/>
      <c r="I743" s="68" t="s">
        <v>8226</v>
      </c>
      <c r="J743" s="68" t="s">
        <v>5889</v>
      </c>
      <c r="K743" s="70" t="s">
        <v>5890</v>
      </c>
      <c r="L743" s="68" t="s">
        <v>8227</v>
      </c>
      <c r="M743" s="68" t="s">
        <v>3251</v>
      </c>
      <c r="N743" s="71">
        <v>5581999740457</v>
      </c>
      <c r="O743" s="71" t="s">
        <v>65</v>
      </c>
      <c r="P743" s="71"/>
      <c r="Q743" s="68" t="s">
        <v>66</v>
      </c>
      <c r="R743" s="68" t="str" cm="1">
        <f t="array" ref="R743">_xlfn.IFS(BaseClientes[[#This Row],[tipoDeCliente]]="ADVISOR","ADVISOR",BaseClientes[[#This Row],[tipoDeCliente]]="FAMILIA","RETENCAO",BaseClientes[[#This Row],[tipoDeCliente]]="RETENCAO","RETENCAO",BaseClientes[[#This Row],[tipoDeCliente]]="NORMAL","CONSULTORIA",BaseClientes[[#This Row],[tipoDeCliente]]="HIBRIDO","CONSULTORIA")</f>
        <v>CONSULTORIA</v>
      </c>
      <c r="S743" s="68" t="s">
        <v>49</v>
      </c>
      <c r="T743" s="68" t="s">
        <v>50</v>
      </c>
      <c r="U743" s="68" t="s">
        <v>1326</v>
      </c>
      <c r="V743" s="71">
        <v>5581999740457</v>
      </c>
      <c r="W743" s="69">
        <v>45443</v>
      </c>
      <c r="X743" s="69"/>
      <c r="Y743" s="68" t="s">
        <v>3759</v>
      </c>
      <c r="Z743" s="68" t="s">
        <v>3759</v>
      </c>
      <c r="AA743" s="68" t="s">
        <v>3251</v>
      </c>
      <c r="AB743" s="68" t="s">
        <v>3893</v>
      </c>
      <c r="AC743" s="68"/>
      <c r="AD743" s="68"/>
      <c r="AE743" s="68" t="s">
        <v>68</v>
      </c>
      <c r="AF743" s="72">
        <v>0</v>
      </c>
      <c r="AG743" s="68">
        <v>8</v>
      </c>
      <c r="AH743" s="68" t="s">
        <v>54</v>
      </c>
      <c r="AI743" s="68" t="s">
        <v>56</v>
      </c>
      <c r="AJ743" s="68" t="s">
        <v>54</v>
      </c>
      <c r="AK743" s="68" t="str" cm="1">
        <f t="array" ref="AK74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3" s="69" t="s">
        <v>58</v>
      </c>
      <c r="AM743" s="69"/>
    </row>
    <row r="744" spans="1:39" x14ac:dyDescent="0.3">
      <c r="A744" s="68">
        <v>1025</v>
      </c>
      <c r="B744" s="68" t="s">
        <v>3592</v>
      </c>
      <c r="C744" s="69">
        <v>36060</v>
      </c>
      <c r="D744" s="68" t="s">
        <v>40</v>
      </c>
      <c r="E744" s="71" t="str">
        <f t="shared" si="2"/>
        <v>030620241025</v>
      </c>
      <c r="F744" s="68">
        <v>15654473</v>
      </c>
      <c r="G744" s="68"/>
      <c r="H744" s="68"/>
      <c r="I744" s="68" t="s">
        <v>8228</v>
      </c>
      <c r="J744" s="68" t="s">
        <v>5897</v>
      </c>
      <c r="K744" s="70" t="s">
        <v>5898</v>
      </c>
      <c r="L744" s="68" t="s">
        <v>8229</v>
      </c>
      <c r="M744" s="68" t="s">
        <v>3592</v>
      </c>
      <c r="N744" s="71">
        <v>5581991860415</v>
      </c>
      <c r="O744" s="71"/>
      <c r="P744" s="71"/>
      <c r="Q744" s="68" t="s">
        <v>66</v>
      </c>
      <c r="R744" s="68" t="str" cm="1">
        <f t="array" ref="R744">_xlfn.IFS(BaseClientes[[#This Row],[tipoDeCliente]]="ADVISOR","ADVISOR",BaseClientes[[#This Row],[tipoDeCliente]]="FAMILIA","RETENCAO",BaseClientes[[#This Row],[tipoDeCliente]]="RETENCAO","RETENCAO",BaseClientes[[#This Row],[tipoDeCliente]]="NORMAL","CONSULTORIA",BaseClientes[[#This Row],[tipoDeCliente]]="HIBRIDO","CONSULTORIA")</f>
        <v>CONSULTORIA</v>
      </c>
      <c r="S744" s="68" t="s">
        <v>49</v>
      </c>
      <c r="T744" s="68" t="s">
        <v>50</v>
      </c>
      <c r="U744" s="68" t="s">
        <v>4913</v>
      </c>
      <c r="V744" s="71">
        <v>5581991860415</v>
      </c>
      <c r="W744" s="69">
        <v>45446</v>
      </c>
      <c r="X744" s="69"/>
      <c r="Y744" s="68" t="s">
        <v>3656</v>
      </c>
      <c r="Z744" s="68" t="s">
        <v>3656</v>
      </c>
      <c r="AA744" s="68" t="s">
        <v>3126</v>
      </c>
      <c r="AB744" s="68" t="s">
        <v>3912</v>
      </c>
      <c r="AC744" s="68"/>
      <c r="AD744" s="68"/>
      <c r="AE744" s="68" t="s">
        <v>176</v>
      </c>
      <c r="AF744" s="72">
        <v>1</v>
      </c>
      <c r="AG744" s="68">
        <v>7</v>
      </c>
      <c r="AH744" s="68" t="s">
        <v>54</v>
      </c>
      <c r="AI744" s="68" t="s">
        <v>56</v>
      </c>
      <c r="AJ744" s="68" t="s">
        <v>54</v>
      </c>
      <c r="AK744" s="68" t="str" cm="1">
        <f t="array" ref="AK74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4" s="69" t="s">
        <v>58</v>
      </c>
      <c r="AM744" s="69"/>
    </row>
    <row r="745" spans="1:39" x14ac:dyDescent="0.3">
      <c r="A745" s="68">
        <v>1028</v>
      </c>
      <c r="B745" s="68" t="s">
        <v>3250</v>
      </c>
      <c r="C745" s="69">
        <v>32161</v>
      </c>
      <c r="D745" s="68" t="s">
        <v>40</v>
      </c>
      <c r="E745" s="71" t="str">
        <f t="shared" si="2"/>
        <v>030620241028</v>
      </c>
      <c r="F745" s="68">
        <v>2562215</v>
      </c>
      <c r="G745" s="68"/>
      <c r="H745" s="68"/>
      <c r="I745" s="68" t="s">
        <v>5903</v>
      </c>
      <c r="J745" s="68" t="s">
        <v>5901</v>
      </c>
      <c r="K745" s="70" t="s">
        <v>5902</v>
      </c>
      <c r="L745" s="68" t="s">
        <v>3758</v>
      </c>
      <c r="M745" s="68" t="s">
        <v>3250</v>
      </c>
      <c r="N745" s="71">
        <v>5511958455044</v>
      </c>
      <c r="O745" s="71"/>
      <c r="P745" s="71"/>
      <c r="Q745" s="68" t="s">
        <v>5705</v>
      </c>
      <c r="R745" s="68" t="str" cm="1">
        <f t="array" ref="R745">_xlfn.IFS(BaseClientes[[#This Row],[tipoDeCliente]]="ADVISOR","ADVISOR",BaseClientes[[#This Row],[tipoDeCliente]]="FAMILIA","RETENCAO",BaseClientes[[#This Row],[tipoDeCliente]]="RETENCAO","RETENCAO",BaseClientes[[#This Row],[tipoDeCliente]]="NORMAL","CONSULTORIA",BaseClientes[[#This Row],[tipoDeCliente]]="HIBRIDO","CONSULTORIA")</f>
        <v>RETENCAO</v>
      </c>
      <c r="S745" s="68" t="s">
        <v>2799</v>
      </c>
      <c r="T745" s="68" t="s">
        <v>185</v>
      </c>
      <c r="U745" s="68" t="s">
        <v>5904</v>
      </c>
      <c r="V745" s="71">
        <v>5511958455044</v>
      </c>
      <c r="W745" s="69">
        <v>45446</v>
      </c>
      <c r="X745" s="69"/>
      <c r="Y745" s="68" t="s">
        <v>3758</v>
      </c>
      <c r="Z745" s="68" t="s">
        <v>3758</v>
      </c>
      <c r="AA745" s="68" t="s">
        <v>3250</v>
      </c>
      <c r="AB745" s="68" t="s">
        <v>3950</v>
      </c>
      <c r="AC745" s="68"/>
      <c r="AD745" s="68"/>
      <c r="AE745" s="68" t="s">
        <v>176</v>
      </c>
      <c r="AF745" s="72">
        <v>1</v>
      </c>
      <c r="AG745" s="68">
        <v>8</v>
      </c>
      <c r="AH745" s="68" t="s">
        <v>54</v>
      </c>
      <c r="AI745" s="68" t="s">
        <v>56</v>
      </c>
      <c r="AJ745" s="68" t="s">
        <v>54</v>
      </c>
      <c r="AK745" s="68" t="str" cm="1">
        <f t="array" ref="AK74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5" s="69" t="s">
        <v>58</v>
      </c>
      <c r="AM745" s="69"/>
    </row>
    <row r="746" spans="1:39" x14ac:dyDescent="0.3">
      <c r="A746" s="68">
        <v>1032</v>
      </c>
      <c r="B746" s="68" t="s">
        <v>3595</v>
      </c>
      <c r="C746" s="69">
        <v>33673</v>
      </c>
      <c r="D746" s="68" t="s">
        <v>40</v>
      </c>
      <c r="E746" s="71" t="str">
        <f t="shared" si="2"/>
        <v>050620241032</v>
      </c>
      <c r="F746" s="68">
        <v>15669831</v>
      </c>
      <c r="G746" s="68"/>
      <c r="H746" s="68"/>
      <c r="I746" s="68" t="s">
        <v>8230</v>
      </c>
      <c r="J746" s="68" t="s">
        <v>5906</v>
      </c>
      <c r="K746" s="70" t="s">
        <v>5907</v>
      </c>
      <c r="L746" s="68" t="s">
        <v>8231</v>
      </c>
      <c r="M746" s="68" t="s">
        <v>3595</v>
      </c>
      <c r="N746" s="71">
        <v>5581987265518</v>
      </c>
      <c r="O746" s="71"/>
      <c r="P746" s="71"/>
      <c r="Q746" s="68" t="s">
        <v>66</v>
      </c>
      <c r="R746" s="68" t="str" cm="1">
        <f t="array" ref="R746">_xlfn.IFS(BaseClientes[[#This Row],[tipoDeCliente]]="ADVISOR","ADVISOR",BaseClientes[[#This Row],[tipoDeCliente]]="FAMILIA","RETENCAO",BaseClientes[[#This Row],[tipoDeCliente]]="RETENCAO","RETENCAO",BaseClientes[[#This Row],[tipoDeCliente]]="NORMAL","CONSULTORIA",BaseClientes[[#This Row],[tipoDeCliente]]="HIBRIDO","CONSULTORIA")</f>
        <v>CONSULTORIA</v>
      </c>
      <c r="S746" s="68" t="s">
        <v>49</v>
      </c>
      <c r="T746" s="68" t="s">
        <v>50</v>
      </c>
      <c r="U746" s="68" t="s">
        <v>5909</v>
      </c>
      <c r="V746" s="71">
        <v>5581987265518</v>
      </c>
      <c r="W746" s="69">
        <v>45448</v>
      </c>
      <c r="X746" s="69"/>
      <c r="Y746" s="68" t="s">
        <v>1437</v>
      </c>
      <c r="Z746" s="68" t="s">
        <v>1437</v>
      </c>
      <c r="AA746" s="68" t="s">
        <v>1432</v>
      </c>
      <c r="AB746" s="68" t="s">
        <v>151</v>
      </c>
      <c r="AC746" s="68" t="s">
        <v>140</v>
      </c>
      <c r="AD746" s="68" t="s">
        <v>56</v>
      </c>
      <c r="AE746" s="68" t="s">
        <v>68</v>
      </c>
      <c r="AF746" s="72">
        <v>1</v>
      </c>
      <c r="AG746" s="68">
        <v>1</v>
      </c>
      <c r="AH746" s="68" t="s">
        <v>54</v>
      </c>
      <c r="AI746" s="68" t="s">
        <v>56</v>
      </c>
      <c r="AJ746" s="68" t="s">
        <v>54</v>
      </c>
      <c r="AK746" s="68" t="str" cm="1">
        <f t="array" ref="AK74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6" s="69" t="s">
        <v>58</v>
      </c>
      <c r="AM746" s="69"/>
    </row>
    <row r="747" spans="1:39" x14ac:dyDescent="0.3">
      <c r="A747" s="68">
        <v>1031</v>
      </c>
      <c r="B747" s="68" t="s">
        <v>3594</v>
      </c>
      <c r="C747" s="69">
        <v>29934</v>
      </c>
      <c r="D747" s="68" t="s">
        <v>72</v>
      </c>
      <c r="E747" s="71" t="str">
        <f t="shared" si="2"/>
        <v>060620241031</v>
      </c>
      <c r="F747" s="68">
        <v>2383054</v>
      </c>
      <c r="G747" s="68"/>
      <c r="H747" s="68"/>
      <c r="I747" s="68" t="s">
        <v>5910</v>
      </c>
      <c r="J747" s="68" t="s">
        <v>5911</v>
      </c>
      <c r="K747" s="105" t="s">
        <v>5912</v>
      </c>
      <c r="L747" s="68" t="s">
        <v>5913</v>
      </c>
      <c r="M747" s="68" t="s">
        <v>3594</v>
      </c>
      <c r="N747" s="71">
        <v>5584991883537</v>
      </c>
      <c r="O747" s="71" t="s">
        <v>65</v>
      </c>
      <c r="P747" s="71"/>
      <c r="Q747" s="68" t="s">
        <v>66</v>
      </c>
      <c r="R747" s="68" t="str" cm="1">
        <f t="array" ref="R747">_xlfn.IFS(BaseClientes[[#This Row],[tipoDeCliente]]="ADVISOR","ADVISOR",BaseClientes[[#This Row],[tipoDeCliente]]="FAMILIA","RETENCAO",BaseClientes[[#This Row],[tipoDeCliente]]="RETENCAO","RETENCAO",BaseClientes[[#This Row],[tipoDeCliente]]="NORMAL","CONSULTORIA",BaseClientes[[#This Row],[tipoDeCliente]]="HIBRIDO","CONSULTORIA")</f>
        <v>CONSULTORIA</v>
      </c>
      <c r="S747" s="68" t="s">
        <v>5914</v>
      </c>
      <c r="T747" s="68" t="s">
        <v>50</v>
      </c>
      <c r="U747" s="68" t="s">
        <v>5915</v>
      </c>
      <c r="V747" s="71">
        <v>5584991883537</v>
      </c>
      <c r="W747" s="69">
        <v>45449</v>
      </c>
      <c r="X747" s="69"/>
      <c r="Y747" s="68" t="s">
        <v>5913</v>
      </c>
      <c r="Z747" s="68" t="s">
        <v>5913</v>
      </c>
      <c r="AA747" s="68" t="s">
        <v>3594</v>
      </c>
      <c r="AB747" s="68" t="s">
        <v>3893</v>
      </c>
      <c r="AC747" s="68"/>
      <c r="AD747" s="68"/>
      <c r="AE747" s="68" t="s">
        <v>176</v>
      </c>
      <c r="AF747" s="72">
        <v>1</v>
      </c>
      <c r="AG747" s="68">
        <v>1</v>
      </c>
      <c r="AH747" s="68" t="s">
        <v>54</v>
      </c>
      <c r="AI747" s="68" t="s">
        <v>54</v>
      </c>
      <c r="AJ747" s="68" t="s">
        <v>54</v>
      </c>
      <c r="AK747" s="68" t="str" cm="1">
        <f t="array" ref="AK74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7" s="69" t="s">
        <v>58</v>
      </c>
      <c r="AM747" s="69"/>
    </row>
    <row r="748" spans="1:39" x14ac:dyDescent="0.3">
      <c r="A748" s="68">
        <v>1033</v>
      </c>
      <c r="B748" s="68" t="s">
        <v>3413</v>
      </c>
      <c r="C748" s="69">
        <v>33990</v>
      </c>
      <c r="D748" s="68" t="s">
        <v>72</v>
      </c>
      <c r="E748" s="71" t="str">
        <f t="shared" si="2"/>
        <v>070620241033</v>
      </c>
      <c r="F748" s="68">
        <v>15596671</v>
      </c>
      <c r="G748" s="68"/>
      <c r="H748" s="68"/>
      <c r="I748" s="68" t="s">
        <v>7533</v>
      </c>
      <c r="J748" s="68" t="s">
        <v>5920</v>
      </c>
      <c r="K748" s="105" t="s">
        <v>5921</v>
      </c>
      <c r="L748" s="68" t="s">
        <v>3818</v>
      </c>
      <c r="M748" s="68" t="s">
        <v>3413</v>
      </c>
      <c r="N748" s="71">
        <v>5587999243902</v>
      </c>
      <c r="O748" s="71" t="s">
        <v>65</v>
      </c>
      <c r="P748" s="71"/>
      <c r="Q748" s="68" t="s">
        <v>1513</v>
      </c>
      <c r="R748" s="68" t="str" cm="1">
        <f t="array" ref="R748">_xlfn.IFS(BaseClientes[[#This Row],[tipoDeCliente]]="ADVISOR","ADVISOR",BaseClientes[[#This Row],[tipoDeCliente]]="FAMILIA","RETENCAO",BaseClientes[[#This Row],[tipoDeCliente]]="RETENCAO","RETENCAO",BaseClientes[[#This Row],[tipoDeCliente]]="NORMAL","CONSULTORIA",BaseClientes[[#This Row],[tipoDeCliente]]="HIBRIDO","CONSULTORIA")</f>
        <v>CONSULTORIA</v>
      </c>
      <c r="S748" s="68" t="s">
        <v>5922</v>
      </c>
      <c r="T748" s="68" t="s">
        <v>50</v>
      </c>
      <c r="U748" s="68" t="s">
        <v>5923</v>
      </c>
      <c r="V748" s="71">
        <v>5587999243902</v>
      </c>
      <c r="W748" s="69">
        <v>45450</v>
      </c>
      <c r="X748" s="69"/>
      <c r="Y748" s="68" t="s">
        <v>3818</v>
      </c>
      <c r="Z748" s="68" t="s">
        <v>3818</v>
      </c>
      <c r="AA748" s="68" t="s">
        <v>3413</v>
      </c>
      <c r="AB748" s="68" t="s">
        <v>164</v>
      </c>
      <c r="AC748" s="68"/>
      <c r="AD748" s="68"/>
      <c r="AE748" s="68" t="s">
        <v>68</v>
      </c>
      <c r="AF748" s="72">
        <v>0</v>
      </c>
      <c r="AG748" s="68">
        <v>8</v>
      </c>
      <c r="AH748" s="68" t="s">
        <v>54</v>
      </c>
      <c r="AI748" s="68" t="s">
        <v>56</v>
      </c>
      <c r="AJ748" s="68" t="s">
        <v>54</v>
      </c>
      <c r="AK748" s="68" t="str" cm="1">
        <f t="array" ref="AK74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8" s="69" t="s">
        <v>58</v>
      </c>
      <c r="AM748" s="69"/>
    </row>
    <row r="749" spans="1:39" x14ac:dyDescent="0.3">
      <c r="A749" s="68">
        <v>1034</v>
      </c>
      <c r="B749" s="68" t="s">
        <v>3252</v>
      </c>
      <c r="C749" s="69">
        <v>29189</v>
      </c>
      <c r="D749" s="68" t="s">
        <v>72</v>
      </c>
      <c r="E749" s="71" t="str">
        <f t="shared" si="2"/>
        <v>070620241034</v>
      </c>
      <c r="F749" s="68">
        <v>11494147</v>
      </c>
      <c r="G749" s="68"/>
      <c r="H749" s="68"/>
      <c r="I749" s="68" t="s">
        <v>8232</v>
      </c>
      <c r="J749" s="68" t="s">
        <v>5917</v>
      </c>
      <c r="K749" s="70" t="s">
        <v>5918</v>
      </c>
      <c r="L749" s="68" t="s">
        <v>8233</v>
      </c>
      <c r="M749" s="68" t="s">
        <v>3252</v>
      </c>
      <c r="N749" s="71">
        <v>5581991525078</v>
      </c>
      <c r="O749" s="71" t="s">
        <v>65</v>
      </c>
      <c r="P749" s="71"/>
      <c r="Q749" s="68" t="s">
        <v>1749</v>
      </c>
      <c r="R749" s="68" t="str" cm="1">
        <f t="array" ref="R749">_xlfn.IFS(BaseClientes[[#This Row],[tipoDeCliente]]="ADVISOR","ADVISOR",BaseClientes[[#This Row],[tipoDeCliente]]="FAMILIA","RETENCAO",BaseClientes[[#This Row],[tipoDeCliente]]="RETENCAO","RETENCAO",BaseClientes[[#This Row],[tipoDeCliente]]="NORMAL","CONSULTORIA",BaseClientes[[#This Row],[tipoDeCliente]]="HIBRIDO","CONSULTORIA")</f>
        <v>CONSULTORIA</v>
      </c>
      <c r="S749" s="68" t="s">
        <v>49</v>
      </c>
      <c r="T749" s="68" t="s">
        <v>50</v>
      </c>
      <c r="U749" s="68" t="s">
        <v>5054</v>
      </c>
      <c r="V749" s="71">
        <v>5581991525078</v>
      </c>
      <c r="W749" s="69">
        <v>45450</v>
      </c>
      <c r="X749" s="69"/>
      <c r="Y749" s="68" t="s">
        <v>1267</v>
      </c>
      <c r="Z749" s="68" t="s">
        <v>8233</v>
      </c>
      <c r="AA749" s="68" t="s">
        <v>3252</v>
      </c>
      <c r="AB749" s="68" t="s">
        <v>164</v>
      </c>
      <c r="AC749" s="68" t="s">
        <v>53</v>
      </c>
      <c r="AD749" s="68" t="s">
        <v>54</v>
      </c>
      <c r="AE749" s="68" t="s">
        <v>176</v>
      </c>
      <c r="AF749" s="72">
        <v>1</v>
      </c>
      <c r="AG749" s="68">
        <v>1</v>
      </c>
      <c r="AH749" s="68" t="s">
        <v>54</v>
      </c>
      <c r="AI749" s="68" t="s">
        <v>56</v>
      </c>
      <c r="AJ749" s="68" t="s">
        <v>54</v>
      </c>
      <c r="AK749" s="68" t="str" cm="1">
        <f t="array" ref="AK74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49" s="69" t="s">
        <v>58</v>
      </c>
      <c r="AM749" s="69"/>
    </row>
    <row r="750" spans="1:39" x14ac:dyDescent="0.3">
      <c r="A750" s="68">
        <v>1036</v>
      </c>
      <c r="B750" s="68" t="s">
        <v>3253</v>
      </c>
      <c r="C750" s="69">
        <v>21422</v>
      </c>
      <c r="D750" s="68" t="s">
        <v>72</v>
      </c>
      <c r="E750" s="71" t="str">
        <f t="shared" si="2"/>
        <v>110620241036</v>
      </c>
      <c r="F750" s="68">
        <v>15305301</v>
      </c>
      <c r="G750" s="68"/>
      <c r="H750" s="68"/>
      <c r="I750" s="68" t="s">
        <v>5924</v>
      </c>
      <c r="J750" s="68" t="s">
        <v>5925</v>
      </c>
      <c r="K750" s="70" t="s">
        <v>5926</v>
      </c>
      <c r="L750" s="68" t="s">
        <v>5927</v>
      </c>
      <c r="M750" s="68" t="s">
        <v>3108</v>
      </c>
      <c r="N750" s="71">
        <v>5581998994477</v>
      </c>
      <c r="O750" s="71" t="s">
        <v>65</v>
      </c>
      <c r="P750" s="71"/>
      <c r="Q750" s="68" t="s">
        <v>1749</v>
      </c>
      <c r="R750" s="68" t="str" cm="1">
        <f t="array" ref="R750">_xlfn.IFS(BaseClientes[[#This Row],[tipoDeCliente]]="ADVISOR","ADVISOR",BaseClientes[[#This Row],[tipoDeCliente]]="FAMILIA","RETENCAO",BaseClientes[[#This Row],[tipoDeCliente]]="RETENCAO","RETENCAO",BaseClientes[[#This Row],[tipoDeCliente]]="NORMAL","CONSULTORIA",BaseClientes[[#This Row],[tipoDeCliente]]="HIBRIDO","CONSULTORIA")</f>
        <v>CONSULTORIA</v>
      </c>
      <c r="S750" s="68" t="s">
        <v>49</v>
      </c>
      <c r="T750" s="68" t="s">
        <v>50</v>
      </c>
      <c r="U750" s="68" t="s">
        <v>5928</v>
      </c>
      <c r="V750" s="71">
        <v>5581998994477</v>
      </c>
      <c r="W750" s="69">
        <v>45454</v>
      </c>
      <c r="X750" s="69"/>
      <c r="Y750" s="68" t="s">
        <v>3629</v>
      </c>
      <c r="Z750" s="68" t="s">
        <v>5927</v>
      </c>
      <c r="AA750" s="68" t="s">
        <v>3253</v>
      </c>
      <c r="AB750" s="68" t="s">
        <v>4064</v>
      </c>
      <c r="AC750" s="68"/>
      <c r="AD750" s="68"/>
      <c r="AE750" s="68" t="s">
        <v>176</v>
      </c>
      <c r="AF750" s="72">
        <v>1</v>
      </c>
      <c r="AG750" s="68">
        <v>8</v>
      </c>
      <c r="AH750" s="68" t="s">
        <v>54</v>
      </c>
      <c r="AI750" s="68" t="s">
        <v>56</v>
      </c>
      <c r="AJ750" s="68" t="s">
        <v>54</v>
      </c>
      <c r="AK750" s="68" t="str" cm="1">
        <f t="array" ref="AK75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0" s="69" t="s">
        <v>58</v>
      </c>
      <c r="AM750" s="69"/>
    </row>
    <row r="751" spans="1:39" x14ac:dyDescent="0.3">
      <c r="A751" s="68">
        <v>1037</v>
      </c>
      <c r="B751" s="68" t="s">
        <v>3254</v>
      </c>
      <c r="C751" s="69">
        <v>31652</v>
      </c>
      <c r="D751" s="68" t="s">
        <v>40</v>
      </c>
      <c r="E751" s="71" t="str">
        <f t="shared" si="2"/>
        <v>110620241037</v>
      </c>
      <c r="F751" s="68">
        <v>2319159</v>
      </c>
      <c r="G751" s="68"/>
      <c r="H751" s="68"/>
      <c r="I751" s="68" t="s">
        <v>5938</v>
      </c>
      <c r="J751" s="68" t="s">
        <v>5940</v>
      </c>
      <c r="K751" s="70" t="s">
        <v>5941</v>
      </c>
      <c r="L751" s="68" t="s">
        <v>3760</v>
      </c>
      <c r="M751" s="68" t="s">
        <v>3254</v>
      </c>
      <c r="N751" s="71">
        <v>5581981824016</v>
      </c>
      <c r="O751" s="71" t="s">
        <v>65</v>
      </c>
      <c r="P751" s="71"/>
      <c r="Q751" s="68" t="s">
        <v>1749</v>
      </c>
      <c r="R751" s="68" t="str" cm="1">
        <f t="array" ref="R751">_xlfn.IFS(BaseClientes[[#This Row],[tipoDeCliente]]="ADVISOR","ADVISOR",BaseClientes[[#This Row],[tipoDeCliente]]="FAMILIA","RETENCAO",BaseClientes[[#This Row],[tipoDeCliente]]="RETENCAO","RETENCAO",BaseClientes[[#This Row],[tipoDeCliente]]="NORMAL","CONSULTORIA",BaseClientes[[#This Row],[tipoDeCliente]]="HIBRIDO","CONSULTORIA")</f>
        <v>CONSULTORIA</v>
      </c>
      <c r="S751" s="68" t="s">
        <v>49</v>
      </c>
      <c r="T751" s="68" t="s">
        <v>50</v>
      </c>
      <c r="U751" s="68" t="s">
        <v>5937</v>
      </c>
      <c r="V751" s="71">
        <v>5581981824016</v>
      </c>
      <c r="W751" s="69">
        <v>45454</v>
      </c>
      <c r="X751" s="69"/>
      <c r="Y751" s="68" t="s">
        <v>3760</v>
      </c>
      <c r="Z751" s="68" t="s">
        <v>3760</v>
      </c>
      <c r="AA751" s="68" t="s">
        <v>3254</v>
      </c>
      <c r="AB751" s="68" t="s">
        <v>4981</v>
      </c>
      <c r="AC751" s="68"/>
      <c r="AD751" s="68"/>
      <c r="AE751" s="68" t="s">
        <v>176</v>
      </c>
      <c r="AF751" s="72">
        <v>1</v>
      </c>
      <c r="AG751" s="68">
        <v>8</v>
      </c>
      <c r="AH751" s="68" t="s">
        <v>54</v>
      </c>
      <c r="AI751" s="68" t="s">
        <v>54</v>
      </c>
      <c r="AJ751" s="68" t="s">
        <v>54</v>
      </c>
      <c r="AK751" s="68" t="str" cm="1">
        <f t="array" ref="AK75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1" s="69" t="s">
        <v>58</v>
      </c>
      <c r="AM751" s="69"/>
    </row>
    <row r="752" spans="1:39" x14ac:dyDescent="0.3">
      <c r="A752" s="68">
        <v>1041</v>
      </c>
      <c r="B752" s="68" t="s">
        <v>3255</v>
      </c>
      <c r="C752" s="69">
        <v>34305</v>
      </c>
      <c r="D752" s="68" t="s">
        <v>40</v>
      </c>
      <c r="E752" s="71" t="str">
        <f t="shared" si="2"/>
        <v>110620241041</v>
      </c>
      <c r="F752" s="68"/>
      <c r="G752" s="68">
        <v>4024907</v>
      </c>
      <c r="H752" s="68"/>
      <c r="I752" s="68" t="s">
        <v>5929</v>
      </c>
      <c r="J752" s="68" t="s">
        <v>5930</v>
      </c>
      <c r="K752" s="105" t="s">
        <v>5931</v>
      </c>
      <c r="L752" s="68" t="s">
        <v>5932</v>
      </c>
      <c r="M752" s="68" t="s">
        <v>3255</v>
      </c>
      <c r="N752" s="71">
        <v>5571992785138</v>
      </c>
      <c r="O752" s="71"/>
      <c r="P752" s="71"/>
      <c r="Q752" s="68" t="s">
        <v>66</v>
      </c>
      <c r="R752" s="68" t="str" cm="1">
        <f t="array" ref="R752">_xlfn.IFS(BaseClientes[[#This Row],[tipoDeCliente]]="ADVISOR","ADVISOR",BaseClientes[[#This Row],[tipoDeCliente]]="FAMILIA","RETENCAO",BaseClientes[[#This Row],[tipoDeCliente]]="RETENCAO","RETENCAO",BaseClientes[[#This Row],[tipoDeCliente]]="NORMAL","CONSULTORIA",BaseClientes[[#This Row],[tipoDeCliente]]="HIBRIDO","CONSULTORIA")</f>
        <v>CONSULTORIA</v>
      </c>
      <c r="S752" s="68" t="s">
        <v>49</v>
      </c>
      <c r="T752" s="68" t="s">
        <v>50</v>
      </c>
      <c r="U752" s="68" t="s">
        <v>5933</v>
      </c>
      <c r="V752" s="71">
        <v>5571992785138</v>
      </c>
      <c r="W752" s="69">
        <v>45454</v>
      </c>
      <c r="X752" s="69"/>
      <c r="Y752" s="68" t="s">
        <v>3751</v>
      </c>
      <c r="Z752" s="68" t="s">
        <v>5932</v>
      </c>
      <c r="AA752" s="68" t="s">
        <v>3255</v>
      </c>
      <c r="AB752" s="68" t="s">
        <v>3902</v>
      </c>
      <c r="AC752" s="68"/>
      <c r="AD752" s="68"/>
      <c r="AE752" s="68" t="s">
        <v>176</v>
      </c>
      <c r="AF752" s="72">
        <v>1</v>
      </c>
      <c r="AG752" s="68">
        <v>8</v>
      </c>
      <c r="AH752" s="68" t="s">
        <v>54</v>
      </c>
      <c r="AI752" s="68" t="s">
        <v>56</v>
      </c>
      <c r="AJ752" s="68" t="s">
        <v>56</v>
      </c>
      <c r="AK752" s="68" t="str" cm="1">
        <f t="array" ref="AK75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2" s="69" t="s">
        <v>58</v>
      </c>
      <c r="AM752" s="69"/>
    </row>
    <row r="753" spans="1:39" x14ac:dyDescent="0.3">
      <c r="A753" s="68">
        <v>1048</v>
      </c>
      <c r="B753" s="68" t="s">
        <v>3256</v>
      </c>
      <c r="C753" s="69">
        <v>30290</v>
      </c>
      <c r="D753" s="68" t="s">
        <v>72</v>
      </c>
      <c r="E753" s="71" t="str">
        <f t="shared" si="2"/>
        <v>110620241048</v>
      </c>
      <c r="F753" s="68"/>
      <c r="G753" s="68"/>
      <c r="H753" s="68"/>
      <c r="I753" s="68"/>
      <c r="J753" s="68" t="s">
        <v>5934</v>
      </c>
      <c r="K753" s="70" t="s">
        <v>5935</v>
      </c>
      <c r="L753" s="68" t="s">
        <v>5936</v>
      </c>
      <c r="M753" s="68" t="s">
        <v>3256</v>
      </c>
      <c r="N753" s="71">
        <v>5581992885160</v>
      </c>
      <c r="O753" s="71"/>
      <c r="P753" s="71"/>
      <c r="Q753" s="68" t="s">
        <v>1749</v>
      </c>
      <c r="R753" s="68" t="str" cm="1">
        <f t="array" ref="R753">_xlfn.IFS(BaseClientes[[#This Row],[tipoDeCliente]]="ADVISOR","ADVISOR",BaseClientes[[#This Row],[tipoDeCliente]]="FAMILIA","RETENCAO",BaseClientes[[#This Row],[tipoDeCliente]]="RETENCAO","RETENCAO",BaseClientes[[#This Row],[tipoDeCliente]]="NORMAL","CONSULTORIA",BaseClientes[[#This Row],[tipoDeCliente]]="HIBRIDO","CONSULTORIA")</f>
        <v>CONSULTORIA</v>
      </c>
      <c r="S753" s="68" t="s">
        <v>49</v>
      </c>
      <c r="T753" s="68" t="s">
        <v>50</v>
      </c>
      <c r="U753" s="68" t="s">
        <v>5937</v>
      </c>
      <c r="V753" s="71">
        <v>5581992885160</v>
      </c>
      <c r="W753" s="69">
        <v>45454</v>
      </c>
      <c r="X753" s="69"/>
      <c r="Y753" s="68" t="s">
        <v>3760</v>
      </c>
      <c r="Z753" s="68" t="s">
        <v>3760</v>
      </c>
      <c r="AA753" s="68" t="s">
        <v>3256</v>
      </c>
      <c r="AB753" s="68" t="s">
        <v>5596</v>
      </c>
      <c r="AC753" s="68"/>
      <c r="AD753" s="68"/>
      <c r="AE753" s="68" t="s">
        <v>176</v>
      </c>
      <c r="AF753" s="72">
        <v>1</v>
      </c>
      <c r="AG753" s="68">
        <v>8</v>
      </c>
      <c r="AH753" s="68" t="s">
        <v>54</v>
      </c>
      <c r="AI753" s="68" t="s">
        <v>54</v>
      </c>
      <c r="AJ753" s="68" t="s">
        <v>54</v>
      </c>
      <c r="AK753" s="68" t="str" cm="1">
        <f t="array" ref="AK75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3" s="69" t="s">
        <v>58</v>
      </c>
      <c r="AM753" s="69"/>
    </row>
    <row r="754" spans="1:39" hidden="1" x14ac:dyDescent="0.3">
      <c r="A754" s="68">
        <v>1039</v>
      </c>
      <c r="B754" s="68" t="s">
        <v>3257</v>
      </c>
      <c r="C754" s="69">
        <v>14197</v>
      </c>
      <c r="D754" s="68" t="s">
        <v>40</v>
      </c>
      <c r="E754" s="71" t="str">
        <f t="shared" si="2"/>
        <v>130620241039</v>
      </c>
      <c r="F754" s="68"/>
      <c r="G754" s="68">
        <v>5692380</v>
      </c>
      <c r="H754" s="68"/>
      <c r="I754" s="68" t="s">
        <v>8234</v>
      </c>
      <c r="J754" s="68" t="s">
        <v>5942</v>
      </c>
      <c r="K754" s="70" t="s">
        <v>5943</v>
      </c>
      <c r="L754" s="68" t="s">
        <v>5944</v>
      </c>
      <c r="M754" s="68" t="s">
        <v>3257</v>
      </c>
      <c r="N754" s="71">
        <v>5581992113986</v>
      </c>
      <c r="O754" s="71"/>
      <c r="P754" s="71"/>
      <c r="Q754" s="68" t="s">
        <v>1513</v>
      </c>
      <c r="R754" s="68" t="str" cm="1">
        <f t="array" ref="R754">_xlfn.IFS(BaseClientes[[#This Row],[tipoDeCliente]]="ADVISOR","ADVISOR",BaseClientes[[#This Row],[tipoDeCliente]]="FAMILIA","RETENCAO",BaseClientes[[#This Row],[tipoDeCliente]]="RETENCAO","RETENCAO",BaseClientes[[#This Row],[tipoDeCliente]]="NORMAL","CONSULTORIA",BaseClientes[[#This Row],[tipoDeCliente]]="HIBRIDO","CONSULTORIA")</f>
        <v>CONSULTORIA</v>
      </c>
      <c r="S754" s="68" t="s">
        <v>49</v>
      </c>
      <c r="T754" s="68" t="s">
        <v>50</v>
      </c>
      <c r="U754" s="68" t="s">
        <v>5945</v>
      </c>
      <c r="V754" s="71">
        <v>5581992113986</v>
      </c>
      <c r="W754" s="69">
        <v>45456</v>
      </c>
      <c r="X754" s="69"/>
      <c r="Y754" s="68" t="s">
        <v>5944</v>
      </c>
      <c r="Z754" s="68" t="s">
        <v>5944</v>
      </c>
      <c r="AA754" s="68" t="s">
        <v>3257</v>
      </c>
      <c r="AB754" s="68" t="s">
        <v>4763</v>
      </c>
      <c r="AC754" s="68" t="s">
        <v>53</v>
      </c>
      <c r="AD754" s="68"/>
      <c r="AE754" s="68" t="s">
        <v>176</v>
      </c>
      <c r="AF754" s="72">
        <v>1</v>
      </c>
      <c r="AG754" s="68">
        <v>8</v>
      </c>
      <c r="AH754" s="68" t="s">
        <v>54</v>
      </c>
      <c r="AI754" s="68" t="s">
        <v>56</v>
      </c>
      <c r="AJ754" s="68" t="s">
        <v>54</v>
      </c>
      <c r="AK754" s="68" t="str" cm="1">
        <f t="array" ref="AK75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4" s="69" t="s">
        <v>69</v>
      </c>
      <c r="AM754" s="69">
        <v>45684</v>
      </c>
    </row>
    <row r="755" spans="1:39" x14ac:dyDescent="0.3">
      <c r="A755" s="68">
        <v>1042</v>
      </c>
      <c r="B755" s="68" t="s">
        <v>3258</v>
      </c>
      <c r="C755" s="69">
        <v>34688</v>
      </c>
      <c r="D755" s="68" t="s">
        <v>72</v>
      </c>
      <c r="E755" s="71" t="str">
        <f t="shared" si="2"/>
        <v>130620241042</v>
      </c>
      <c r="F755" s="68"/>
      <c r="G755" s="68">
        <v>5686749</v>
      </c>
      <c r="H755" s="68"/>
      <c r="I755" s="68" t="s">
        <v>5956</v>
      </c>
      <c r="J755" s="68" t="s">
        <v>5954</v>
      </c>
      <c r="K755" s="70" t="s">
        <v>5955</v>
      </c>
      <c r="L755" s="68" t="s">
        <v>3761</v>
      </c>
      <c r="M755" s="68" t="s">
        <v>3258</v>
      </c>
      <c r="N755" s="71">
        <v>5581997014250</v>
      </c>
      <c r="O755" s="71"/>
      <c r="P755" s="71"/>
      <c r="Q755" s="68" t="s">
        <v>66</v>
      </c>
      <c r="R755" s="68" t="str" cm="1">
        <f t="array" ref="R755">_xlfn.IFS(BaseClientes[[#This Row],[tipoDeCliente]]="ADVISOR","ADVISOR",BaseClientes[[#This Row],[tipoDeCliente]]="FAMILIA","RETENCAO",BaseClientes[[#This Row],[tipoDeCliente]]="RETENCAO","RETENCAO",BaseClientes[[#This Row],[tipoDeCliente]]="NORMAL","CONSULTORIA",BaseClientes[[#This Row],[tipoDeCliente]]="HIBRIDO","CONSULTORIA")</f>
        <v>CONSULTORIA</v>
      </c>
      <c r="S755" s="68" t="s">
        <v>5957</v>
      </c>
      <c r="T755" s="68" t="s">
        <v>185</v>
      </c>
      <c r="U755" s="68" t="s">
        <v>5958</v>
      </c>
      <c r="V755" s="71">
        <v>5581997014250</v>
      </c>
      <c r="W755" s="69">
        <v>45456</v>
      </c>
      <c r="X755" s="69"/>
      <c r="Y755" s="68" t="s">
        <v>3761</v>
      </c>
      <c r="Z755" s="68" t="s">
        <v>3761</v>
      </c>
      <c r="AA755" s="68" t="s">
        <v>3258</v>
      </c>
      <c r="AB755" s="68" t="s">
        <v>3950</v>
      </c>
      <c r="AC755" s="68"/>
      <c r="AD755" s="68"/>
      <c r="AE755" s="68" t="s">
        <v>176</v>
      </c>
      <c r="AF755" s="72">
        <v>1</v>
      </c>
      <c r="AG755" s="68">
        <v>8</v>
      </c>
      <c r="AH755" s="68" t="s">
        <v>54</v>
      </c>
      <c r="AI755" s="68" t="s">
        <v>56</v>
      </c>
      <c r="AJ755" s="68" t="s">
        <v>56</v>
      </c>
      <c r="AK755" s="68" t="str" cm="1">
        <f t="array" ref="AK75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5" s="69" t="s">
        <v>58</v>
      </c>
      <c r="AM755" s="69"/>
    </row>
    <row r="756" spans="1:39" x14ac:dyDescent="0.3">
      <c r="A756" s="68">
        <v>1046</v>
      </c>
      <c r="B756" s="68" t="s">
        <v>3259</v>
      </c>
      <c r="C756" s="69">
        <v>28914</v>
      </c>
      <c r="D756" s="68" t="s">
        <v>40</v>
      </c>
      <c r="E756" s="71" t="str">
        <f t="shared" si="2"/>
        <v>130620241046</v>
      </c>
      <c r="F756" s="68">
        <v>5093417</v>
      </c>
      <c r="G756" s="68"/>
      <c r="H756" s="68"/>
      <c r="I756" s="68" t="s">
        <v>8235</v>
      </c>
      <c r="J756" s="68" t="s">
        <v>5947</v>
      </c>
      <c r="K756" s="70" t="s">
        <v>5948</v>
      </c>
      <c r="L756" s="68" t="s">
        <v>3763</v>
      </c>
      <c r="M756" s="68" t="s">
        <v>3259</v>
      </c>
      <c r="N756" s="71">
        <v>5581996069246</v>
      </c>
      <c r="O756" s="71" t="s">
        <v>106</v>
      </c>
      <c r="P756" s="71"/>
      <c r="Q756" s="68" t="s">
        <v>66</v>
      </c>
      <c r="R756" s="68" t="str" cm="1">
        <f t="array" ref="R756">_xlfn.IFS(BaseClientes[[#This Row],[tipoDeCliente]]="ADVISOR","ADVISOR",BaseClientes[[#This Row],[tipoDeCliente]]="FAMILIA","RETENCAO",BaseClientes[[#This Row],[tipoDeCliente]]="RETENCAO","RETENCAO",BaseClientes[[#This Row],[tipoDeCliente]]="NORMAL","CONSULTORIA",BaseClientes[[#This Row],[tipoDeCliente]]="HIBRIDO","CONSULTORIA")</f>
        <v>CONSULTORIA</v>
      </c>
      <c r="S756" s="68" t="s">
        <v>49</v>
      </c>
      <c r="T756" s="68" t="s">
        <v>50</v>
      </c>
      <c r="U756" s="68" t="s">
        <v>1660</v>
      </c>
      <c r="V756" s="71">
        <v>5581996069246</v>
      </c>
      <c r="W756" s="69">
        <v>45456</v>
      </c>
      <c r="X756" s="69"/>
      <c r="Y756" s="68" t="s">
        <v>3763</v>
      </c>
      <c r="Z756" s="68" t="s">
        <v>3763</v>
      </c>
      <c r="AA756" s="68" t="s">
        <v>3259</v>
      </c>
      <c r="AB756" s="68" t="s">
        <v>3893</v>
      </c>
      <c r="AC756" s="68" t="s">
        <v>53</v>
      </c>
      <c r="AD756" s="68" t="s">
        <v>54</v>
      </c>
      <c r="AE756" s="68" t="s">
        <v>176</v>
      </c>
      <c r="AF756" s="72">
        <v>1</v>
      </c>
      <c r="AG756" s="68">
        <v>1</v>
      </c>
      <c r="AH756" s="68" t="s">
        <v>54</v>
      </c>
      <c r="AI756" s="68" t="s">
        <v>56</v>
      </c>
      <c r="AJ756" s="68" t="s">
        <v>54</v>
      </c>
      <c r="AK756" s="68" t="str" cm="1">
        <f t="array" ref="AK75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6" s="69" t="s">
        <v>58</v>
      </c>
      <c r="AM756" s="69"/>
    </row>
    <row r="757" spans="1:39" hidden="1" x14ac:dyDescent="0.3">
      <c r="A757" s="68">
        <v>1040</v>
      </c>
      <c r="B757" s="68" t="s">
        <v>3596</v>
      </c>
      <c r="C757" s="69">
        <v>45435</v>
      </c>
      <c r="D757" s="68" t="s">
        <v>40</v>
      </c>
      <c r="E757" s="71" t="str">
        <f t="shared" si="2"/>
        <v>140620241040</v>
      </c>
      <c r="F757" s="68"/>
      <c r="G757" s="68">
        <v>5675501</v>
      </c>
      <c r="H757" s="68"/>
      <c r="I757" s="68"/>
      <c r="J757" s="68" t="s">
        <v>5959</v>
      </c>
      <c r="K757" s="70" t="s">
        <v>5960</v>
      </c>
      <c r="L757" s="68" t="s">
        <v>6476</v>
      </c>
      <c r="M757" s="68" t="s">
        <v>3596</v>
      </c>
      <c r="N757" s="71">
        <v>5581992113986</v>
      </c>
      <c r="O757" s="71"/>
      <c r="P757" s="71"/>
      <c r="Q757" s="68" t="s">
        <v>66</v>
      </c>
      <c r="R757" s="68" t="str" cm="1">
        <f t="array" ref="R757">_xlfn.IFS(BaseClientes[[#This Row],[tipoDeCliente]]="ADVISOR","ADVISOR",BaseClientes[[#This Row],[tipoDeCliente]]="FAMILIA","RETENCAO",BaseClientes[[#This Row],[tipoDeCliente]]="RETENCAO","RETENCAO",BaseClientes[[#This Row],[tipoDeCliente]]="NORMAL","CONSULTORIA",BaseClientes[[#This Row],[tipoDeCliente]]="HIBRIDO","CONSULTORIA")</f>
        <v>CONSULTORIA</v>
      </c>
      <c r="S757" s="68" t="s">
        <v>49</v>
      </c>
      <c r="T757" s="68" t="s">
        <v>50</v>
      </c>
      <c r="U757" s="68" t="s">
        <v>4625</v>
      </c>
      <c r="V757" s="71">
        <v>5511999411646</v>
      </c>
      <c r="W757" s="69">
        <v>45457</v>
      </c>
      <c r="X757" s="69"/>
      <c r="Y757" s="68" t="s">
        <v>405</v>
      </c>
      <c r="Z757" s="68" t="s">
        <v>405</v>
      </c>
      <c r="AA757" s="68" t="s">
        <v>400</v>
      </c>
      <c r="AB757" s="68" t="s">
        <v>151</v>
      </c>
      <c r="AC757" s="68"/>
      <c r="AD757" s="68"/>
      <c r="AE757" s="68" t="s">
        <v>68</v>
      </c>
      <c r="AF757" s="72">
        <v>0</v>
      </c>
      <c r="AG757" s="68"/>
      <c r="AH757" s="68" t="s">
        <v>54</v>
      </c>
      <c r="AI757" s="68" t="s">
        <v>56</v>
      </c>
      <c r="AJ757" s="68" t="s">
        <v>54</v>
      </c>
      <c r="AK757" s="68" t="str" cm="1">
        <f t="array" ref="AK75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7" s="69" t="s">
        <v>69</v>
      </c>
      <c r="AM757" s="69">
        <v>45593</v>
      </c>
    </row>
    <row r="758" spans="1:39" x14ac:dyDescent="0.3">
      <c r="A758" s="68">
        <v>1044</v>
      </c>
      <c r="B758" s="68" t="s">
        <v>3597</v>
      </c>
      <c r="C758" s="69">
        <v>33252</v>
      </c>
      <c r="D758" s="68" t="s">
        <v>40</v>
      </c>
      <c r="E758" s="71" t="str">
        <f t="shared" si="2"/>
        <v>180620241044</v>
      </c>
      <c r="F758" s="68"/>
      <c r="G758" s="68">
        <v>3957858</v>
      </c>
      <c r="H758" s="68"/>
      <c r="I758" s="68" t="s">
        <v>5961</v>
      </c>
      <c r="J758" s="68" t="s">
        <v>5962</v>
      </c>
      <c r="K758" s="105" t="s">
        <v>5963</v>
      </c>
      <c r="L758" s="68" t="s">
        <v>5964</v>
      </c>
      <c r="M758" s="68" t="s">
        <v>3597</v>
      </c>
      <c r="N758" s="71">
        <v>5581998217260</v>
      </c>
      <c r="O758" s="71"/>
      <c r="P758" s="71"/>
      <c r="Q758" s="68" t="s">
        <v>66</v>
      </c>
      <c r="R758" s="68" t="str" cm="1">
        <f t="array" ref="R758">_xlfn.IFS(BaseClientes[[#This Row],[tipoDeCliente]]="ADVISOR","ADVISOR",BaseClientes[[#This Row],[tipoDeCliente]]="FAMILIA","RETENCAO",BaseClientes[[#This Row],[tipoDeCliente]]="RETENCAO","RETENCAO",BaseClientes[[#This Row],[tipoDeCliente]]="NORMAL","CONSULTORIA",BaseClientes[[#This Row],[tipoDeCliente]]="HIBRIDO","CONSULTORIA")</f>
        <v>CONSULTORIA</v>
      </c>
      <c r="S758" s="68" t="s">
        <v>49</v>
      </c>
      <c r="T758" s="68" t="s">
        <v>50</v>
      </c>
      <c r="U758" s="68" t="s">
        <v>5965</v>
      </c>
      <c r="V758" s="71">
        <v>5581998217260</v>
      </c>
      <c r="W758" s="69">
        <v>45461</v>
      </c>
      <c r="X758" s="69"/>
      <c r="Y758" s="68" t="s">
        <v>1253</v>
      </c>
      <c r="Z758" s="68" t="s">
        <v>1253</v>
      </c>
      <c r="AA758" s="68" t="s">
        <v>1248</v>
      </c>
      <c r="AB758" s="68" t="s">
        <v>5966</v>
      </c>
      <c r="AC758" s="68"/>
      <c r="AD758" s="68"/>
      <c r="AE758" s="68" t="s">
        <v>176</v>
      </c>
      <c r="AF758" s="72">
        <v>1</v>
      </c>
      <c r="AG758" s="68">
        <v>1</v>
      </c>
      <c r="AH758" s="68" t="s">
        <v>54</v>
      </c>
      <c r="AI758" s="68" t="s">
        <v>56</v>
      </c>
      <c r="AJ758" s="68" t="s">
        <v>54</v>
      </c>
      <c r="AK758" s="68" t="str" cm="1">
        <f t="array" ref="AK75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8" s="69" t="s">
        <v>58</v>
      </c>
      <c r="AM758" s="69"/>
    </row>
    <row r="759" spans="1:39" x14ac:dyDescent="0.3">
      <c r="A759" s="68">
        <v>1047</v>
      </c>
      <c r="B759" s="68" t="s">
        <v>3412</v>
      </c>
      <c r="C759" s="69">
        <v>33355</v>
      </c>
      <c r="D759" s="68" t="s">
        <v>72</v>
      </c>
      <c r="E759" s="71" t="str">
        <f t="shared" si="2"/>
        <v>190620241047</v>
      </c>
      <c r="F759" s="68"/>
      <c r="G759" s="68">
        <v>5693360</v>
      </c>
      <c r="H759" s="68"/>
      <c r="I759" s="148" t="s">
        <v>5970</v>
      </c>
      <c r="J759" s="68" t="s">
        <v>5968</v>
      </c>
      <c r="K759" s="70" t="s">
        <v>5969</v>
      </c>
      <c r="L759" s="68" t="s">
        <v>3825</v>
      </c>
      <c r="M759" s="68" t="s">
        <v>3412</v>
      </c>
      <c r="N759" s="71">
        <v>5581998017278</v>
      </c>
      <c r="O759" s="71" t="s">
        <v>65</v>
      </c>
      <c r="P759" s="71"/>
      <c r="Q759" s="68" t="s">
        <v>5971</v>
      </c>
      <c r="R759" s="68" t="str" cm="1">
        <f t="array" ref="R759">_xlfn.IFS(BaseClientes[[#This Row],[tipoDeCliente]]="ADVISOR","ADVISOR",BaseClientes[[#This Row],[tipoDeCliente]]="FAMILIA","RETENCAO",BaseClientes[[#This Row],[tipoDeCliente]]="RETENCAO","RETENCAO",BaseClientes[[#This Row],[tipoDeCliente]]="NORMAL","CONSULTORIA",BaseClientes[[#This Row],[tipoDeCliente]]="HIBRIDO","CONSULTORIA")</f>
        <v>CONSULTORIA</v>
      </c>
      <c r="S759" s="68" t="s">
        <v>5972</v>
      </c>
      <c r="T759" s="68" t="s">
        <v>50</v>
      </c>
      <c r="U759" s="68" t="s">
        <v>5973</v>
      </c>
      <c r="V759" s="71">
        <v>5581998017278</v>
      </c>
      <c r="W759" s="69">
        <v>45462</v>
      </c>
      <c r="X759" s="69"/>
      <c r="Y759" s="68" t="s">
        <v>3825</v>
      </c>
      <c r="Z759" s="68" t="s">
        <v>3825</v>
      </c>
      <c r="AA759" s="68" t="s">
        <v>3412</v>
      </c>
      <c r="AB759" s="68" t="s">
        <v>3902</v>
      </c>
      <c r="AC759" s="68"/>
      <c r="AD759" s="68"/>
      <c r="AE759" s="68" t="s">
        <v>68</v>
      </c>
      <c r="AF759" s="72">
        <v>1</v>
      </c>
      <c r="AG759" s="68">
        <v>8</v>
      </c>
      <c r="AH759" s="68" t="s">
        <v>54</v>
      </c>
      <c r="AI759" s="68" t="s">
        <v>54</v>
      </c>
      <c r="AJ759" s="68" t="s">
        <v>54</v>
      </c>
      <c r="AK759" s="68" t="str" cm="1">
        <f t="array" ref="AK75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59" s="69" t="s">
        <v>58</v>
      </c>
      <c r="AM759" s="69"/>
    </row>
    <row r="760" spans="1:39" x14ac:dyDescent="0.3">
      <c r="A760" s="68">
        <v>1049</v>
      </c>
      <c r="B760" s="68" t="s">
        <v>3260</v>
      </c>
      <c r="C760" s="69">
        <v>21299</v>
      </c>
      <c r="D760" s="68" t="s">
        <v>40</v>
      </c>
      <c r="E760" s="71" t="str">
        <f t="shared" si="2"/>
        <v>250620241049</v>
      </c>
      <c r="F760" s="68">
        <v>2681859</v>
      </c>
      <c r="G760" s="68"/>
      <c r="H760" s="68"/>
      <c r="I760" s="68" t="s">
        <v>5977</v>
      </c>
      <c r="J760" s="68" t="s">
        <v>5975</v>
      </c>
      <c r="K760" s="105" t="s">
        <v>5976</v>
      </c>
      <c r="L760" s="68" t="s">
        <v>3764</v>
      </c>
      <c r="M760" s="68" t="s">
        <v>3260</v>
      </c>
      <c r="N760" s="71">
        <v>5584999851492</v>
      </c>
      <c r="O760" s="71"/>
      <c r="P760" s="71"/>
      <c r="Q760" s="68" t="s">
        <v>66</v>
      </c>
      <c r="R760" s="68" t="str" cm="1">
        <f t="array" ref="R760">_xlfn.IFS(BaseClientes[[#This Row],[tipoDeCliente]]="ADVISOR","ADVISOR",BaseClientes[[#This Row],[tipoDeCliente]]="FAMILIA","RETENCAO",BaseClientes[[#This Row],[tipoDeCliente]]="RETENCAO","RETENCAO",BaseClientes[[#This Row],[tipoDeCliente]]="NORMAL","CONSULTORIA",BaseClientes[[#This Row],[tipoDeCliente]]="HIBRIDO","CONSULTORIA")</f>
        <v>CONSULTORIA</v>
      </c>
      <c r="S760" s="68" t="s">
        <v>349</v>
      </c>
      <c r="T760" s="68" t="s">
        <v>336</v>
      </c>
      <c r="U760" s="68" t="s">
        <v>5978</v>
      </c>
      <c r="V760" s="71">
        <v>5584999851492</v>
      </c>
      <c r="W760" s="69">
        <v>45468</v>
      </c>
      <c r="X760" s="69"/>
      <c r="Y760" s="68" t="s">
        <v>3764</v>
      </c>
      <c r="Z760" s="68" t="s">
        <v>3764</v>
      </c>
      <c r="AA760" s="68" t="s">
        <v>3260</v>
      </c>
      <c r="AB760" s="68" t="s">
        <v>4064</v>
      </c>
      <c r="AC760" s="68"/>
      <c r="AD760" s="68" t="s">
        <v>54</v>
      </c>
      <c r="AE760" s="68" t="s">
        <v>176</v>
      </c>
      <c r="AF760" s="72">
        <v>1</v>
      </c>
      <c r="AG760" s="68">
        <v>8</v>
      </c>
      <c r="AH760" s="68" t="s">
        <v>54</v>
      </c>
      <c r="AI760" s="68" t="s">
        <v>54</v>
      </c>
      <c r="AJ760" s="68" t="s">
        <v>54</v>
      </c>
      <c r="AK760" s="68" t="str" cm="1">
        <f t="array" ref="AK76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0" s="69" t="s">
        <v>58</v>
      </c>
      <c r="AM760" s="69"/>
    </row>
    <row r="761" spans="1:39" x14ac:dyDescent="0.3">
      <c r="A761" s="68">
        <v>1061</v>
      </c>
      <c r="B761" s="68" t="s">
        <v>3410</v>
      </c>
      <c r="C761" s="69">
        <v>33357</v>
      </c>
      <c r="D761" s="68" t="s">
        <v>40</v>
      </c>
      <c r="E761" s="71" t="str">
        <f t="shared" si="2"/>
        <v>260620241061</v>
      </c>
      <c r="F761" s="68"/>
      <c r="G761" s="68">
        <v>5723065</v>
      </c>
      <c r="H761" s="68"/>
      <c r="I761" s="68" t="s">
        <v>5984</v>
      </c>
      <c r="J761" s="68" t="s">
        <v>5985</v>
      </c>
      <c r="K761" s="70" t="s">
        <v>5986</v>
      </c>
      <c r="L761" s="68" t="s">
        <v>5987</v>
      </c>
      <c r="M761" s="68" t="s">
        <v>3410</v>
      </c>
      <c r="N761" s="71">
        <v>5571991033954</v>
      </c>
      <c r="O761" s="71"/>
      <c r="P761" s="71"/>
      <c r="Q761" s="68" t="s">
        <v>1749</v>
      </c>
      <c r="R761" s="68" t="str" cm="1">
        <f t="array" ref="R761">_xlfn.IFS(BaseClientes[[#This Row],[tipoDeCliente]]="ADVISOR","ADVISOR",BaseClientes[[#This Row],[tipoDeCliente]]="FAMILIA","RETENCAO",BaseClientes[[#This Row],[tipoDeCliente]]="RETENCAO","RETENCAO",BaseClientes[[#This Row],[tipoDeCliente]]="NORMAL","CONSULTORIA",BaseClientes[[#This Row],[tipoDeCliente]]="HIBRIDO","CONSULTORIA")</f>
        <v>CONSULTORIA</v>
      </c>
      <c r="S761" s="68" t="s">
        <v>698</v>
      </c>
      <c r="T761" s="68" t="s">
        <v>296</v>
      </c>
      <c r="U761" s="68" t="s">
        <v>5983</v>
      </c>
      <c r="V761" s="71">
        <v>5571991033954</v>
      </c>
      <c r="W761" s="69">
        <v>45469</v>
      </c>
      <c r="X761" s="69"/>
      <c r="Y761" s="68" t="s">
        <v>3835</v>
      </c>
      <c r="Z761" s="68" t="s">
        <v>5987</v>
      </c>
      <c r="AA761" s="68" t="s">
        <v>3410</v>
      </c>
      <c r="AB761" s="68" t="s">
        <v>5988</v>
      </c>
      <c r="AC761" s="68"/>
      <c r="AD761" s="68" t="s">
        <v>54</v>
      </c>
      <c r="AE761" s="68" t="s">
        <v>68</v>
      </c>
      <c r="AF761" s="72">
        <v>0</v>
      </c>
      <c r="AG761" s="68">
        <v>8</v>
      </c>
      <c r="AH761" s="68" t="s">
        <v>54</v>
      </c>
      <c r="AI761" s="68" t="s">
        <v>54</v>
      </c>
      <c r="AJ761" s="68" t="s">
        <v>54</v>
      </c>
      <c r="AK761" s="68" t="str" cm="1">
        <f t="array" ref="AK76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1" s="69" t="s">
        <v>58</v>
      </c>
      <c r="AM761" s="69"/>
    </row>
    <row r="762" spans="1:39" x14ac:dyDescent="0.3">
      <c r="A762" s="68">
        <v>1062</v>
      </c>
      <c r="B762" s="68" t="s">
        <v>3411</v>
      </c>
      <c r="C762" s="69">
        <v>32906</v>
      </c>
      <c r="D762" s="68" t="s">
        <v>72</v>
      </c>
      <c r="E762" s="71" t="str">
        <f t="shared" si="2"/>
        <v>260620241062</v>
      </c>
      <c r="F762" s="68"/>
      <c r="G762" s="1">
        <v>3008512</v>
      </c>
      <c r="H762" s="68"/>
      <c r="I762" s="68" t="s">
        <v>5982</v>
      </c>
      <c r="J762" s="68" t="s">
        <v>5980</v>
      </c>
      <c r="K762" s="70" t="s">
        <v>5981</v>
      </c>
      <c r="L762" s="68" t="s">
        <v>3835</v>
      </c>
      <c r="M762" s="68" t="s">
        <v>3411</v>
      </c>
      <c r="N762" s="71">
        <v>5571991944106</v>
      </c>
      <c r="O762" s="71"/>
      <c r="P762" s="71"/>
      <c r="Q762" s="68" t="s">
        <v>1749</v>
      </c>
      <c r="R762" s="68" t="str" cm="1">
        <f t="array" ref="R762">_xlfn.IFS(BaseClientes[[#This Row],[tipoDeCliente]]="ADVISOR","ADVISOR",BaseClientes[[#This Row],[tipoDeCliente]]="FAMILIA","RETENCAO",BaseClientes[[#This Row],[tipoDeCliente]]="RETENCAO","RETENCAO",BaseClientes[[#This Row],[tipoDeCliente]]="NORMAL","CONSULTORIA",BaseClientes[[#This Row],[tipoDeCliente]]="HIBRIDO","CONSULTORIA")</f>
        <v>CONSULTORIA</v>
      </c>
      <c r="S762" s="68" t="s">
        <v>698</v>
      </c>
      <c r="T762" s="68" t="s">
        <v>296</v>
      </c>
      <c r="U762" s="68" t="s">
        <v>5983</v>
      </c>
      <c r="V762" s="71">
        <v>5571991944106</v>
      </c>
      <c r="W762" s="69">
        <v>45469</v>
      </c>
      <c r="X762" s="69"/>
      <c r="Y762" s="68" t="s">
        <v>3835</v>
      </c>
      <c r="Z762" s="68" t="s">
        <v>3835</v>
      </c>
      <c r="AA762" s="68" t="s">
        <v>3411</v>
      </c>
      <c r="AB762" s="68"/>
      <c r="AC762" s="68"/>
      <c r="AD762" s="68"/>
      <c r="AE762" s="68" t="s">
        <v>68</v>
      </c>
      <c r="AF762" s="72">
        <v>0</v>
      </c>
      <c r="AG762" s="68">
        <v>8</v>
      </c>
      <c r="AH762" s="68" t="s">
        <v>54</v>
      </c>
      <c r="AI762" s="68" t="s">
        <v>54</v>
      </c>
      <c r="AJ762" s="68" t="s">
        <v>54</v>
      </c>
      <c r="AK762" s="68" t="str" cm="1">
        <f t="array" ref="AK76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2" s="69" t="s">
        <v>58</v>
      </c>
      <c r="AM762" s="69"/>
    </row>
    <row r="763" spans="1:39" hidden="1" x14ac:dyDescent="0.3">
      <c r="A763" s="68">
        <v>1052</v>
      </c>
      <c r="B763" s="68" t="s">
        <v>3261</v>
      </c>
      <c r="C763" s="69">
        <v>32583</v>
      </c>
      <c r="D763" s="68" t="s">
        <v>40</v>
      </c>
      <c r="E763" s="71" t="str">
        <f t="shared" si="2"/>
        <v>280620241052</v>
      </c>
      <c r="F763" s="68"/>
      <c r="G763" s="68">
        <v>1005069</v>
      </c>
      <c r="H763" s="68" t="s">
        <v>5990</v>
      </c>
      <c r="I763" s="68" t="s">
        <v>8236</v>
      </c>
      <c r="J763" s="68" t="s">
        <v>5991</v>
      </c>
      <c r="K763" s="70" t="s">
        <v>5992</v>
      </c>
      <c r="L763" s="68" t="s">
        <v>3765</v>
      </c>
      <c r="M763" s="68" t="s">
        <v>3261</v>
      </c>
      <c r="N763" s="71">
        <v>5511939611571</v>
      </c>
      <c r="O763" s="71"/>
      <c r="P763" s="71"/>
      <c r="Q763" s="68" t="s">
        <v>66</v>
      </c>
      <c r="R763" s="68" t="str" cm="1">
        <f t="array" ref="R763">_xlfn.IFS(BaseClientes[[#This Row],[tipoDeCliente]]="ADVISOR","ADVISOR",BaseClientes[[#This Row],[tipoDeCliente]]="FAMILIA","RETENCAO",BaseClientes[[#This Row],[tipoDeCliente]]="RETENCAO","RETENCAO",BaseClientes[[#This Row],[tipoDeCliente]]="NORMAL","CONSULTORIA",BaseClientes[[#This Row],[tipoDeCliente]]="HIBRIDO","CONSULTORIA")</f>
        <v>CONSULTORIA</v>
      </c>
      <c r="S763" s="68" t="s">
        <v>49</v>
      </c>
      <c r="T763" s="68" t="s">
        <v>50</v>
      </c>
      <c r="U763" s="68" t="s">
        <v>4485</v>
      </c>
      <c r="V763" s="71">
        <v>5511939611571</v>
      </c>
      <c r="W763" s="69">
        <v>45471</v>
      </c>
      <c r="X763" s="69"/>
      <c r="Y763" s="68" t="s">
        <v>3765</v>
      </c>
      <c r="Z763" s="68" t="s">
        <v>3765</v>
      </c>
      <c r="AA763" s="68" t="s">
        <v>3261</v>
      </c>
      <c r="AB763" s="68" t="s">
        <v>3902</v>
      </c>
      <c r="AC763" s="68"/>
      <c r="AD763" s="68" t="s">
        <v>54</v>
      </c>
      <c r="AE763" s="68" t="s">
        <v>176</v>
      </c>
      <c r="AF763" s="72">
        <v>1</v>
      </c>
      <c r="AG763" s="68">
        <v>8</v>
      </c>
      <c r="AH763" s="68" t="s">
        <v>54</v>
      </c>
      <c r="AI763" s="68" t="s">
        <v>56</v>
      </c>
      <c r="AJ763" s="68" t="s">
        <v>54</v>
      </c>
      <c r="AK763" s="68" t="str" cm="1">
        <f t="array" ref="AK76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3" s="69" t="s">
        <v>69</v>
      </c>
      <c r="AM763" s="69">
        <v>45755</v>
      </c>
    </row>
    <row r="764" spans="1:39" x14ac:dyDescent="0.3">
      <c r="A764" s="68">
        <v>1053</v>
      </c>
      <c r="B764" s="68" t="s">
        <v>3262</v>
      </c>
      <c r="C764" s="69">
        <v>33272</v>
      </c>
      <c r="D764" s="68" t="s">
        <v>40</v>
      </c>
      <c r="E764" s="71" t="str">
        <f t="shared" si="2"/>
        <v>020720241053</v>
      </c>
      <c r="F764" s="68">
        <v>2928645</v>
      </c>
      <c r="G764" s="68"/>
      <c r="H764" s="68"/>
      <c r="I764" s="68" t="s">
        <v>5996</v>
      </c>
      <c r="J764" s="68" t="s">
        <v>5994</v>
      </c>
      <c r="K764" s="70" t="s">
        <v>5995</v>
      </c>
      <c r="L764" s="68" t="s">
        <v>3766</v>
      </c>
      <c r="M764" s="68" t="s">
        <v>3262</v>
      </c>
      <c r="N764" s="71">
        <v>5571996363525</v>
      </c>
      <c r="O764" s="71"/>
      <c r="P764" s="71"/>
      <c r="Q764" s="68" t="s">
        <v>5705</v>
      </c>
      <c r="R764" s="68" t="str" cm="1">
        <f t="array" ref="R764">_xlfn.IFS(BaseClientes[[#This Row],[tipoDeCliente]]="ADVISOR","ADVISOR",BaseClientes[[#This Row],[tipoDeCliente]]="FAMILIA","RETENCAO",BaseClientes[[#This Row],[tipoDeCliente]]="RETENCAO","RETENCAO",BaseClientes[[#This Row],[tipoDeCliente]]="NORMAL","CONSULTORIA",BaseClientes[[#This Row],[tipoDeCliente]]="HIBRIDO","CONSULTORIA")</f>
        <v>CONSULTORIA</v>
      </c>
      <c r="S764" s="68" t="s">
        <v>2799</v>
      </c>
      <c r="T764" s="68" t="s">
        <v>185</v>
      </c>
      <c r="U764" s="68" t="s">
        <v>5997</v>
      </c>
      <c r="V764" s="71">
        <v>5571996363525</v>
      </c>
      <c r="W764" s="69">
        <v>45475</v>
      </c>
      <c r="X764" s="69"/>
      <c r="Y764" s="68" t="s">
        <v>3766</v>
      </c>
      <c r="Z764" s="68" t="s">
        <v>3766</v>
      </c>
      <c r="AA764" s="68" t="s">
        <v>3262</v>
      </c>
      <c r="AB764" s="68" t="s">
        <v>769</v>
      </c>
      <c r="AC764" s="68"/>
      <c r="AD764" s="68"/>
      <c r="AE764" s="68" t="s">
        <v>176</v>
      </c>
      <c r="AF764" s="72">
        <v>1</v>
      </c>
      <c r="AG764" s="68">
        <v>8</v>
      </c>
      <c r="AH764" s="68" t="s">
        <v>54</v>
      </c>
      <c r="AI764" s="68" t="s">
        <v>56</v>
      </c>
      <c r="AJ764" s="68" t="s">
        <v>54</v>
      </c>
      <c r="AK764" s="68" t="str" cm="1">
        <f t="array" ref="AK76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4" s="69" t="s">
        <v>58</v>
      </c>
      <c r="AM764" s="69"/>
    </row>
    <row r="765" spans="1:39" x14ac:dyDescent="0.3">
      <c r="A765" s="68">
        <v>1056</v>
      </c>
      <c r="B765" s="68" t="s">
        <v>3263</v>
      </c>
      <c r="C765" s="69">
        <v>21299</v>
      </c>
      <c r="D765" s="68" t="s">
        <v>40</v>
      </c>
      <c r="E765" s="71" t="str">
        <f t="shared" si="2"/>
        <v>030720241056</v>
      </c>
      <c r="F765" s="68">
        <v>7659055</v>
      </c>
      <c r="G765" s="68"/>
      <c r="H765" s="68"/>
      <c r="I765" s="68" t="s">
        <v>6001</v>
      </c>
      <c r="J765" s="68" t="s">
        <v>5999</v>
      </c>
      <c r="K765" s="70" t="s">
        <v>6000</v>
      </c>
      <c r="L765" s="68" t="s">
        <v>3767</v>
      </c>
      <c r="M765" s="68" t="s">
        <v>3263</v>
      </c>
      <c r="N765" s="71">
        <v>5581991392161</v>
      </c>
      <c r="O765" s="71"/>
      <c r="P765" s="71"/>
      <c r="Q765" s="68" t="s">
        <v>66</v>
      </c>
      <c r="R765" s="68" t="str" cm="1">
        <f t="array" ref="R765">_xlfn.IFS(BaseClientes[[#This Row],[tipoDeCliente]]="ADVISOR","ADVISOR",BaseClientes[[#This Row],[tipoDeCliente]]="FAMILIA","RETENCAO",BaseClientes[[#This Row],[tipoDeCliente]]="RETENCAO","RETENCAO",BaseClientes[[#This Row],[tipoDeCliente]]="NORMAL","CONSULTORIA",BaseClientes[[#This Row],[tipoDeCliente]]="HIBRIDO","CONSULTORIA")</f>
        <v>CONSULTORIA</v>
      </c>
      <c r="S765" s="68" t="s">
        <v>49</v>
      </c>
      <c r="T765" s="68" t="s">
        <v>50</v>
      </c>
      <c r="U765" s="68" t="s">
        <v>5787</v>
      </c>
      <c r="V765" s="71">
        <v>5581991392161</v>
      </c>
      <c r="W765" s="69">
        <v>45476</v>
      </c>
      <c r="X765" s="69"/>
      <c r="Y765" s="68" t="s">
        <v>3767</v>
      </c>
      <c r="Z765" s="68" t="s">
        <v>3767</v>
      </c>
      <c r="AA765" s="68" t="s">
        <v>3263</v>
      </c>
      <c r="AB765" s="68" t="s">
        <v>3950</v>
      </c>
      <c r="AC765" s="68" t="s">
        <v>53</v>
      </c>
      <c r="AD765" s="68" t="s">
        <v>54</v>
      </c>
      <c r="AE765" s="68" t="s">
        <v>176</v>
      </c>
      <c r="AF765" s="72">
        <v>1</v>
      </c>
      <c r="AG765" s="68">
        <v>8</v>
      </c>
      <c r="AH765" s="68" t="s">
        <v>54</v>
      </c>
      <c r="AI765" s="68" t="s">
        <v>56</v>
      </c>
      <c r="AJ765" s="68" t="s">
        <v>54</v>
      </c>
      <c r="AK765" s="68" t="str" cm="1">
        <f t="array" ref="AK76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5" s="69" t="s">
        <v>58</v>
      </c>
      <c r="AM765" s="69"/>
    </row>
    <row r="766" spans="1:39" x14ac:dyDescent="0.3">
      <c r="A766" s="68">
        <v>1058</v>
      </c>
      <c r="B766" s="68" t="s">
        <v>3264</v>
      </c>
      <c r="C766" s="69">
        <v>30241</v>
      </c>
      <c r="D766" s="68" t="s">
        <v>40</v>
      </c>
      <c r="E766" s="71" t="str">
        <f t="shared" si="2"/>
        <v>040720241058</v>
      </c>
      <c r="F766" s="68">
        <v>6874543</v>
      </c>
      <c r="G766" s="68">
        <v>3913268</v>
      </c>
      <c r="H766" s="68"/>
      <c r="I766" s="68" t="s">
        <v>6005</v>
      </c>
      <c r="J766" s="68" t="s">
        <v>6003</v>
      </c>
      <c r="K766" s="70" t="s">
        <v>6004</v>
      </c>
      <c r="L766" s="68" t="s">
        <v>3768</v>
      </c>
      <c r="M766" s="68" t="s">
        <v>3264</v>
      </c>
      <c r="N766" s="71">
        <v>5581991671691</v>
      </c>
      <c r="O766" s="71"/>
      <c r="P766" s="71"/>
      <c r="Q766" s="68" t="s">
        <v>66</v>
      </c>
      <c r="R766" s="68" t="str" cm="1">
        <f t="array" ref="R766">_xlfn.IFS(BaseClientes[[#This Row],[tipoDeCliente]]="ADVISOR","ADVISOR",BaseClientes[[#This Row],[tipoDeCliente]]="FAMILIA","RETENCAO",BaseClientes[[#This Row],[tipoDeCliente]]="RETENCAO","RETENCAO",BaseClientes[[#This Row],[tipoDeCliente]]="NORMAL","CONSULTORIA",BaseClientes[[#This Row],[tipoDeCliente]]="HIBRIDO","CONSULTORIA")</f>
        <v>CONSULTORIA</v>
      </c>
      <c r="S766" s="68" t="s">
        <v>49</v>
      </c>
      <c r="T766" s="68" t="s">
        <v>50</v>
      </c>
      <c r="U766" s="68" t="s">
        <v>6006</v>
      </c>
      <c r="V766" s="71">
        <v>5581991671961</v>
      </c>
      <c r="W766" s="69">
        <v>45477</v>
      </c>
      <c r="X766" s="69"/>
      <c r="Y766" s="68" t="s">
        <v>3768</v>
      </c>
      <c r="Z766" s="68" t="s">
        <v>3768</v>
      </c>
      <c r="AA766" s="68" t="s">
        <v>3264</v>
      </c>
      <c r="AB766" s="68" t="s">
        <v>3912</v>
      </c>
      <c r="AC766" s="68"/>
      <c r="AD766" s="68"/>
      <c r="AE766" s="68" t="s">
        <v>176</v>
      </c>
      <c r="AF766" s="72">
        <v>1</v>
      </c>
      <c r="AG766" s="68">
        <v>2</v>
      </c>
      <c r="AH766" s="68" t="s">
        <v>54</v>
      </c>
      <c r="AI766" s="68" t="s">
        <v>56</v>
      </c>
      <c r="AJ766" s="68" t="s">
        <v>54</v>
      </c>
      <c r="AK766" s="68" t="str" cm="1">
        <f t="array" ref="AK76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6" s="69" t="s">
        <v>58</v>
      </c>
      <c r="AM766" s="69"/>
    </row>
    <row r="767" spans="1:39" x14ac:dyDescent="0.3">
      <c r="A767" s="68">
        <v>1060</v>
      </c>
      <c r="B767" s="68" t="s">
        <v>3265</v>
      </c>
      <c r="C767" s="69">
        <v>33427</v>
      </c>
      <c r="D767" s="68" t="s">
        <v>40</v>
      </c>
      <c r="E767" s="71" t="str">
        <f t="shared" si="2"/>
        <v>040720241060</v>
      </c>
      <c r="F767" s="68">
        <v>2364459</v>
      </c>
      <c r="G767" s="68"/>
      <c r="H767" s="68"/>
      <c r="I767" s="68" t="s">
        <v>6010</v>
      </c>
      <c r="J767" s="68" t="s">
        <v>6008</v>
      </c>
      <c r="K767" s="105" t="s">
        <v>6009</v>
      </c>
      <c r="L767" s="68" t="s">
        <v>3769</v>
      </c>
      <c r="M767" s="68" t="s">
        <v>3265</v>
      </c>
      <c r="N767" s="71">
        <v>5583987738720</v>
      </c>
      <c r="O767" s="71"/>
      <c r="P767" s="71"/>
      <c r="Q767" s="68" t="s">
        <v>1749</v>
      </c>
      <c r="R767" s="68" t="str" cm="1">
        <f t="array" ref="R767">_xlfn.IFS(BaseClientes[[#This Row],[tipoDeCliente]]="ADVISOR","ADVISOR",BaseClientes[[#This Row],[tipoDeCliente]]="FAMILIA","RETENCAO",BaseClientes[[#This Row],[tipoDeCliente]]="RETENCAO","RETENCAO",BaseClientes[[#This Row],[tipoDeCliente]]="NORMAL","CONSULTORIA",BaseClientes[[#This Row],[tipoDeCliente]]="HIBRIDO","CONSULTORIA")</f>
        <v>CONSULTORIA</v>
      </c>
      <c r="S767" s="68" t="s">
        <v>2478</v>
      </c>
      <c r="T767" s="68" t="s">
        <v>196</v>
      </c>
      <c r="U767" s="68" t="s">
        <v>6011</v>
      </c>
      <c r="V767" s="71">
        <v>5583987738720</v>
      </c>
      <c r="W767" s="69">
        <v>45477</v>
      </c>
      <c r="X767" s="69"/>
      <c r="Y767" s="68" t="s">
        <v>3769</v>
      </c>
      <c r="Z767" s="68" t="s">
        <v>3769</v>
      </c>
      <c r="AA767" s="68" t="s">
        <v>3265</v>
      </c>
      <c r="AB767" s="68" t="s">
        <v>6012</v>
      </c>
      <c r="AC767" s="68"/>
      <c r="AD767" s="68" t="s">
        <v>54</v>
      </c>
      <c r="AE767" s="68" t="s">
        <v>176</v>
      </c>
      <c r="AF767" s="72">
        <v>1</v>
      </c>
      <c r="AG767" s="68">
        <v>2</v>
      </c>
      <c r="AH767" s="68" t="s">
        <v>54</v>
      </c>
      <c r="AI767" s="68" t="s">
        <v>54</v>
      </c>
      <c r="AJ767" s="68" t="s">
        <v>54</v>
      </c>
      <c r="AK767" s="68" t="str" cm="1">
        <f t="array" ref="AK76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7" s="69" t="s">
        <v>58</v>
      </c>
      <c r="AM767" s="69"/>
    </row>
    <row r="768" spans="1:39" x14ac:dyDescent="0.3">
      <c r="A768" s="68">
        <v>1063</v>
      </c>
      <c r="B768" s="68" t="s">
        <v>6013</v>
      </c>
      <c r="C768" s="69">
        <v>34081</v>
      </c>
      <c r="D768" s="68" t="s">
        <v>72</v>
      </c>
      <c r="E768" s="71" t="str">
        <f t="shared" si="2"/>
        <v>040720241063</v>
      </c>
      <c r="F768" s="68">
        <v>15948246</v>
      </c>
      <c r="G768" s="68"/>
      <c r="H768" s="68"/>
      <c r="I768" s="68" t="s">
        <v>6014</v>
      </c>
      <c r="J768" s="68" t="s">
        <v>6015</v>
      </c>
      <c r="K768" s="108" t="s">
        <v>6016</v>
      </c>
      <c r="L768" s="68" t="s">
        <v>6017</v>
      </c>
      <c r="M768" s="68" t="s">
        <v>6013</v>
      </c>
      <c r="N768" s="71">
        <v>5571991033954</v>
      </c>
      <c r="O768" s="71"/>
      <c r="P768" s="71"/>
      <c r="Q768" s="68" t="s">
        <v>1749</v>
      </c>
      <c r="R768" s="68" t="str" cm="1">
        <f t="array" ref="R768">_xlfn.IFS(BaseClientes[[#This Row],[tipoDeCliente]]="ADVISOR","ADVISOR",BaseClientes[[#This Row],[tipoDeCliente]]="FAMILIA","RETENCAO",BaseClientes[[#This Row],[tipoDeCliente]]="RETENCAO","RETENCAO",BaseClientes[[#This Row],[tipoDeCliente]]="NORMAL","CONSULTORIA",BaseClientes[[#This Row],[tipoDeCliente]]="HIBRIDO","CONSULTORIA")</f>
        <v>CONSULTORIA</v>
      </c>
      <c r="S768" s="68" t="s">
        <v>2478</v>
      </c>
      <c r="T768" s="68" t="s">
        <v>196</v>
      </c>
      <c r="U768" s="68" t="s">
        <v>6011</v>
      </c>
      <c r="V768" s="71">
        <v>5583987738720</v>
      </c>
      <c r="W768" s="69">
        <v>45477</v>
      </c>
      <c r="X768" s="69"/>
      <c r="Y768" s="68" t="s">
        <v>3769</v>
      </c>
      <c r="Z768" s="68" t="s">
        <v>3769</v>
      </c>
      <c r="AA768" s="68" t="s">
        <v>3265</v>
      </c>
      <c r="AB768" s="68" t="s">
        <v>3893</v>
      </c>
      <c r="AC768" s="68"/>
      <c r="AD768" s="68" t="s">
        <v>54</v>
      </c>
      <c r="AE768" s="68" t="s">
        <v>176</v>
      </c>
      <c r="AF768" s="72">
        <v>1</v>
      </c>
      <c r="AG768" s="68">
        <v>2</v>
      </c>
      <c r="AH768" s="68" t="s">
        <v>54</v>
      </c>
      <c r="AI768" s="68" t="s">
        <v>54</v>
      </c>
      <c r="AJ768" s="68" t="s">
        <v>54</v>
      </c>
      <c r="AK768" s="68" t="str" cm="1">
        <f t="array" ref="AK76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8" s="69" t="s">
        <v>58</v>
      </c>
      <c r="AM768" s="69"/>
    </row>
    <row r="769" spans="1:39" x14ac:dyDescent="0.3">
      <c r="A769" s="68">
        <v>1059</v>
      </c>
      <c r="B769" s="68" t="s">
        <v>3415</v>
      </c>
      <c r="C769" s="69">
        <v>35258</v>
      </c>
      <c r="D769" s="68" t="s">
        <v>72</v>
      </c>
      <c r="E769" s="71" t="str">
        <f t="shared" si="2"/>
        <v>050720241059</v>
      </c>
      <c r="F769" s="68">
        <v>15388399</v>
      </c>
      <c r="G769" s="68"/>
      <c r="H769" s="68"/>
      <c r="I769" s="68" t="s">
        <v>7527</v>
      </c>
      <c r="J769" s="68" t="s">
        <v>6018</v>
      </c>
      <c r="K769" s="70" t="s">
        <v>6019</v>
      </c>
      <c r="L769" s="68" t="s">
        <v>3833</v>
      </c>
      <c r="M769" s="68" t="s">
        <v>3415</v>
      </c>
      <c r="N769" s="71">
        <v>5581995646627</v>
      </c>
      <c r="O769" s="71"/>
      <c r="P769" s="71"/>
      <c r="Q769" s="68" t="s">
        <v>1513</v>
      </c>
      <c r="R769" s="68" t="str" cm="1">
        <f t="array" ref="R769">_xlfn.IFS(BaseClientes[[#This Row],[tipoDeCliente]]="ADVISOR","ADVISOR",BaseClientes[[#This Row],[tipoDeCliente]]="FAMILIA","RETENCAO",BaseClientes[[#This Row],[tipoDeCliente]]="RETENCAO","RETENCAO",BaseClientes[[#This Row],[tipoDeCliente]]="NORMAL","CONSULTORIA",BaseClientes[[#This Row],[tipoDeCliente]]="HIBRIDO","CONSULTORIA")</f>
        <v>CONSULTORIA</v>
      </c>
      <c r="S769" s="68" t="s">
        <v>698</v>
      </c>
      <c r="T769" s="68" t="s">
        <v>296</v>
      </c>
      <c r="U769" s="68" t="s">
        <v>6020</v>
      </c>
      <c r="V769" s="71">
        <v>5581995646627</v>
      </c>
      <c r="W769" s="69">
        <v>45478</v>
      </c>
      <c r="X769" s="69"/>
      <c r="Y769" s="68" t="s">
        <v>3833</v>
      </c>
      <c r="Z769" s="68" t="s">
        <v>3833</v>
      </c>
      <c r="AA769" s="68" t="s">
        <v>3415</v>
      </c>
      <c r="AB769" s="68" t="s">
        <v>3893</v>
      </c>
      <c r="AC769" s="68"/>
      <c r="AD769" s="68"/>
      <c r="AE769" s="68" t="s">
        <v>68</v>
      </c>
      <c r="AF769" s="72">
        <v>0</v>
      </c>
      <c r="AG769" s="68">
        <v>8</v>
      </c>
      <c r="AH769" s="68" t="s">
        <v>54</v>
      </c>
      <c r="AI769" s="68" t="s">
        <v>54</v>
      </c>
      <c r="AJ769" s="68" t="s">
        <v>54</v>
      </c>
      <c r="AK769" s="68" t="str" cm="1">
        <f t="array" ref="AK76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69" s="69" t="s">
        <v>58</v>
      </c>
      <c r="AM769" s="69"/>
    </row>
    <row r="770" spans="1:39" x14ac:dyDescent="0.3">
      <c r="A770" s="68">
        <v>1064</v>
      </c>
      <c r="B770" s="68" t="s">
        <v>3268</v>
      </c>
      <c r="C770" s="69">
        <v>30916</v>
      </c>
      <c r="D770" s="68" t="s">
        <v>72</v>
      </c>
      <c r="E770" s="71" t="str">
        <f t="shared" si="2"/>
        <v>090720241064</v>
      </c>
      <c r="F770" s="68">
        <v>15713652</v>
      </c>
      <c r="G770" s="68"/>
      <c r="H770" s="68" t="s">
        <v>6030</v>
      </c>
      <c r="I770" s="68" t="s">
        <v>6034</v>
      </c>
      <c r="J770" s="68" t="s">
        <v>6032</v>
      </c>
      <c r="K770" s="108" t="s">
        <v>6033</v>
      </c>
      <c r="L770" s="68" t="s">
        <v>3770</v>
      </c>
      <c r="M770" s="68" t="s">
        <v>3268</v>
      </c>
      <c r="N770" s="71">
        <v>5511999886614</v>
      </c>
      <c r="O770" s="71"/>
      <c r="P770" s="71"/>
      <c r="Q770" s="68" t="s">
        <v>1073</v>
      </c>
      <c r="R770" s="68" t="str" cm="1">
        <f t="array" ref="R770">_xlfn.IFS(BaseClientes[[#This Row],[tipoDeCliente]]="ADVISOR","ADVISOR",BaseClientes[[#This Row],[tipoDeCliente]]="FAMILIA","RETENCAO",BaseClientes[[#This Row],[tipoDeCliente]]="RETENCAO","RETENCAO",BaseClientes[[#This Row],[tipoDeCliente]]="NORMAL","CONSULTORIA",BaseClientes[[#This Row],[tipoDeCliente]]="HIBRIDO","CONSULTORIA")</f>
        <v>CONSULTORIA</v>
      </c>
      <c r="S770" s="68" t="s">
        <v>2799</v>
      </c>
      <c r="T770" s="68" t="s">
        <v>185</v>
      </c>
      <c r="U770" s="68" t="s">
        <v>6035</v>
      </c>
      <c r="V770" s="71">
        <v>5511999886614</v>
      </c>
      <c r="W770" s="69">
        <v>45482</v>
      </c>
      <c r="X770" s="69"/>
      <c r="Y770" s="68" t="s">
        <v>3770</v>
      </c>
      <c r="Z770" s="68" t="s">
        <v>3770</v>
      </c>
      <c r="AA770" s="68" t="s">
        <v>3268</v>
      </c>
      <c r="AB770" s="68" t="s">
        <v>6036</v>
      </c>
      <c r="AC770" s="68" t="s">
        <v>53</v>
      </c>
      <c r="AD770" s="68" t="s">
        <v>54</v>
      </c>
      <c r="AE770" s="68" t="s">
        <v>176</v>
      </c>
      <c r="AF770" s="72">
        <v>1</v>
      </c>
      <c r="AG770" s="68" t="s">
        <v>1073</v>
      </c>
      <c r="AH770" s="68" t="s">
        <v>54</v>
      </c>
      <c r="AI770" s="68" t="s">
        <v>56</v>
      </c>
      <c r="AJ770" s="68" t="s">
        <v>54</v>
      </c>
      <c r="AK770" s="68" t="str" cm="1">
        <f t="array" ref="AK77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0" s="69" t="s">
        <v>58</v>
      </c>
      <c r="AM770" s="69"/>
    </row>
    <row r="771" spans="1:39" x14ac:dyDescent="0.3">
      <c r="A771" s="68">
        <v>1065</v>
      </c>
      <c r="B771" s="68" t="s">
        <v>3267</v>
      </c>
      <c r="C771" s="69">
        <v>29816</v>
      </c>
      <c r="D771" s="68" t="s">
        <v>72</v>
      </c>
      <c r="E771" s="71" t="str">
        <f t="shared" si="2"/>
        <v>090720241065</v>
      </c>
      <c r="F771" s="68">
        <v>8828984</v>
      </c>
      <c r="G771" s="68">
        <v>4068308</v>
      </c>
      <c r="H771" s="68"/>
      <c r="I771" s="68" t="s">
        <v>8237</v>
      </c>
      <c r="J771" s="68" t="s">
        <v>6022</v>
      </c>
      <c r="K771" s="108" t="s">
        <v>6023</v>
      </c>
      <c r="L771" s="68" t="s">
        <v>8238</v>
      </c>
      <c r="M771" s="68" t="s">
        <v>3267</v>
      </c>
      <c r="N771" s="71">
        <v>5581999048880</v>
      </c>
      <c r="O771" s="71"/>
      <c r="P771" s="71"/>
      <c r="Q771" s="68" t="s">
        <v>66</v>
      </c>
      <c r="R771" s="68" t="str" cm="1">
        <f t="array" ref="R771">_xlfn.IFS(BaseClientes[[#This Row],[tipoDeCliente]]="ADVISOR","ADVISOR",BaseClientes[[#This Row],[tipoDeCliente]]="FAMILIA","RETENCAO",BaseClientes[[#This Row],[tipoDeCliente]]="RETENCAO","RETENCAO",BaseClientes[[#This Row],[tipoDeCliente]]="NORMAL","CONSULTORIA",BaseClientes[[#This Row],[tipoDeCliente]]="HIBRIDO","CONSULTORIA")</f>
        <v>CONSULTORIA</v>
      </c>
      <c r="S771" s="68" t="s">
        <v>49</v>
      </c>
      <c r="T771" s="68" t="s">
        <v>50</v>
      </c>
      <c r="U771" s="68" t="s">
        <v>6025</v>
      </c>
      <c r="V771" s="71">
        <v>5581999048880</v>
      </c>
      <c r="W771" s="69">
        <v>45482</v>
      </c>
      <c r="X771" s="69"/>
      <c r="Y771" s="68" t="s">
        <v>3771</v>
      </c>
      <c r="Z771" s="68" t="s">
        <v>3771</v>
      </c>
      <c r="AA771" s="68" t="s">
        <v>3266</v>
      </c>
      <c r="AB771" s="68" t="s">
        <v>3902</v>
      </c>
      <c r="AC771" s="68"/>
      <c r="AD771" s="68" t="s">
        <v>54</v>
      </c>
      <c r="AE771" s="68" t="s">
        <v>176</v>
      </c>
      <c r="AF771" s="72">
        <v>1</v>
      </c>
      <c r="AG771" s="68">
        <v>1</v>
      </c>
      <c r="AH771" s="68" t="s">
        <v>54</v>
      </c>
      <c r="AI771" s="68" t="s">
        <v>54</v>
      </c>
      <c r="AJ771" s="68" t="s">
        <v>54</v>
      </c>
      <c r="AK771" s="68" t="str" cm="1">
        <f t="array" ref="AK77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1" s="69" t="s">
        <v>58</v>
      </c>
      <c r="AM771" s="69"/>
    </row>
    <row r="772" spans="1:39" x14ac:dyDescent="0.3">
      <c r="A772" s="68">
        <v>1066</v>
      </c>
      <c r="B772" s="68" t="s">
        <v>3266</v>
      </c>
      <c r="C772" s="69">
        <v>26871</v>
      </c>
      <c r="D772" s="68" t="s">
        <v>40</v>
      </c>
      <c r="E772" s="71" t="str">
        <f t="shared" si="2"/>
        <v>090720241066</v>
      </c>
      <c r="F772" s="68">
        <v>4688662</v>
      </c>
      <c r="G772" s="68"/>
      <c r="H772" s="68"/>
      <c r="I772" s="68" t="s">
        <v>8239</v>
      </c>
      <c r="J772" s="68" t="s">
        <v>6028</v>
      </c>
      <c r="K772" s="105" t="s">
        <v>6029</v>
      </c>
      <c r="L772" s="68" t="s">
        <v>3771</v>
      </c>
      <c r="M772" s="68" t="s">
        <v>3266</v>
      </c>
      <c r="N772" s="71">
        <v>5581997217624</v>
      </c>
      <c r="O772" s="71"/>
      <c r="P772" s="71"/>
      <c r="Q772" s="68" t="s">
        <v>66</v>
      </c>
      <c r="R772" s="68" t="str" cm="1">
        <f t="array" ref="R772">_xlfn.IFS(BaseClientes[[#This Row],[tipoDeCliente]]="ADVISOR","ADVISOR",BaseClientes[[#This Row],[tipoDeCliente]]="FAMILIA","RETENCAO",BaseClientes[[#This Row],[tipoDeCliente]]="RETENCAO","RETENCAO",BaseClientes[[#This Row],[tipoDeCliente]]="NORMAL","CONSULTORIA",BaseClientes[[#This Row],[tipoDeCliente]]="HIBRIDO","CONSULTORIA")</f>
        <v>CONSULTORIA</v>
      </c>
      <c r="S772" s="68" t="s">
        <v>49</v>
      </c>
      <c r="T772" s="68" t="s">
        <v>50</v>
      </c>
      <c r="U772" s="68" t="s">
        <v>6025</v>
      </c>
      <c r="V772" s="71">
        <v>5581997217624</v>
      </c>
      <c r="W772" s="69">
        <v>45482</v>
      </c>
      <c r="X772" s="69"/>
      <c r="Y772" s="68" t="s">
        <v>3771</v>
      </c>
      <c r="Z772" s="68" t="s">
        <v>3771</v>
      </c>
      <c r="AA772" s="68" t="s">
        <v>3266</v>
      </c>
      <c r="AB772" s="68" t="s">
        <v>3894</v>
      </c>
      <c r="AC772" s="68"/>
      <c r="AD772" s="68" t="s">
        <v>54</v>
      </c>
      <c r="AE772" s="68" t="s">
        <v>176</v>
      </c>
      <c r="AF772" s="72">
        <v>1</v>
      </c>
      <c r="AG772" s="68">
        <v>1</v>
      </c>
      <c r="AH772" s="68" t="s">
        <v>54</v>
      </c>
      <c r="AI772" s="68" t="s">
        <v>54</v>
      </c>
      <c r="AJ772" s="68" t="s">
        <v>54</v>
      </c>
      <c r="AK772" s="68" t="str" cm="1">
        <f t="array" ref="AK77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2" s="69" t="s">
        <v>58</v>
      </c>
      <c r="AM772" s="69"/>
    </row>
    <row r="773" spans="1:39" x14ac:dyDescent="0.3">
      <c r="A773" s="68">
        <v>1067</v>
      </c>
      <c r="B773" s="68" t="s">
        <v>6037</v>
      </c>
      <c r="C773" s="69">
        <v>39261</v>
      </c>
      <c r="D773" s="68" t="s">
        <v>40</v>
      </c>
      <c r="E773" s="71" t="str">
        <f t="shared" si="2"/>
        <v>150720241067</v>
      </c>
      <c r="F773" s="68"/>
      <c r="G773" s="1">
        <v>5744152</v>
      </c>
      <c r="H773" s="68"/>
      <c r="I773" s="148" t="s">
        <v>6038</v>
      </c>
      <c r="J773" s="68" t="s">
        <v>6039</v>
      </c>
      <c r="K773" s="108" t="s">
        <v>6040</v>
      </c>
      <c r="L773" s="68" t="s">
        <v>6041</v>
      </c>
      <c r="M773" s="68" t="s">
        <v>6037</v>
      </c>
      <c r="N773" s="71">
        <v>5571987935807</v>
      </c>
      <c r="O773" s="71"/>
      <c r="P773" s="71"/>
      <c r="Q773" s="68" t="s">
        <v>1749</v>
      </c>
      <c r="R773" s="68" t="str" cm="1">
        <f t="array" ref="R773">_xlfn.IFS(BaseClientes[[#This Row],[tipoDeCliente]]="ADVISOR","ADVISOR",BaseClientes[[#This Row],[tipoDeCliente]]="FAMILIA","RETENCAO",BaseClientes[[#This Row],[tipoDeCliente]]="RETENCAO","RETENCAO",BaseClientes[[#This Row],[tipoDeCliente]]="NORMAL","CONSULTORIA",BaseClientes[[#This Row],[tipoDeCliente]]="HIBRIDO","CONSULTORIA")</f>
        <v>CONSULTORIA</v>
      </c>
      <c r="S773" s="68" t="s">
        <v>698</v>
      </c>
      <c r="T773" s="68" t="s">
        <v>296</v>
      </c>
      <c r="U773" s="68" t="s">
        <v>5226</v>
      </c>
      <c r="V773" s="71">
        <v>5571987935807</v>
      </c>
      <c r="W773" s="69">
        <v>45488</v>
      </c>
      <c r="X773" s="69"/>
      <c r="Y773" s="68" t="s">
        <v>3687</v>
      </c>
      <c r="Z773" s="68" t="s">
        <v>3687</v>
      </c>
      <c r="AA773" s="68" t="s">
        <v>3160</v>
      </c>
      <c r="AB773" s="68" t="s">
        <v>151</v>
      </c>
      <c r="AC773" s="68"/>
      <c r="AD773" s="68"/>
      <c r="AE773" s="68" t="s">
        <v>176</v>
      </c>
      <c r="AF773" s="72">
        <v>1</v>
      </c>
      <c r="AG773" s="68">
        <v>8</v>
      </c>
      <c r="AH773" s="68" t="s">
        <v>54</v>
      </c>
      <c r="AI773" s="68" t="s">
        <v>56</v>
      </c>
      <c r="AJ773" s="68" t="s">
        <v>54</v>
      </c>
      <c r="AK773" s="68" t="str" cm="1">
        <f t="array" ref="AK77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3" s="69" t="s">
        <v>58</v>
      </c>
      <c r="AM773" s="69"/>
    </row>
    <row r="774" spans="1:39" x14ac:dyDescent="0.3">
      <c r="A774" s="68">
        <v>1068</v>
      </c>
      <c r="B774" s="68" t="s">
        <v>3269</v>
      </c>
      <c r="C774" s="69">
        <v>30900</v>
      </c>
      <c r="D774" s="68" t="s">
        <v>40</v>
      </c>
      <c r="E774" s="71" t="str">
        <f t="shared" si="2"/>
        <v>160720241068</v>
      </c>
      <c r="F774" s="68">
        <v>14461093</v>
      </c>
      <c r="G774" s="68">
        <v>8437401</v>
      </c>
      <c r="H774" s="68"/>
      <c r="I774" s="68" t="s">
        <v>6048</v>
      </c>
      <c r="J774" s="68" t="s">
        <v>6050</v>
      </c>
      <c r="K774" s="108" t="s">
        <v>6045</v>
      </c>
      <c r="L774" s="68" t="s">
        <v>3772</v>
      </c>
      <c r="M774" s="68" t="s">
        <v>3269</v>
      </c>
      <c r="N774" s="71">
        <v>5511968425285</v>
      </c>
      <c r="O774" s="71"/>
      <c r="P774" s="71"/>
      <c r="Q774" s="68" t="s">
        <v>66</v>
      </c>
      <c r="R774" s="68" t="str" cm="1">
        <f t="array" ref="R774">_xlfn.IFS(BaseClientes[[#This Row],[tipoDeCliente]]="ADVISOR","ADVISOR",BaseClientes[[#This Row],[tipoDeCliente]]="FAMILIA","RETENCAO",BaseClientes[[#This Row],[tipoDeCliente]]="RETENCAO","RETENCAO",BaseClientes[[#This Row],[tipoDeCliente]]="NORMAL","CONSULTORIA",BaseClientes[[#This Row],[tipoDeCliente]]="HIBRIDO","CONSULTORIA")</f>
        <v>CONSULTORIA</v>
      </c>
      <c r="S774" s="68" t="s">
        <v>2799</v>
      </c>
      <c r="T774" s="68" t="s">
        <v>185</v>
      </c>
      <c r="U774" s="68" t="s">
        <v>6047</v>
      </c>
      <c r="V774" s="71">
        <v>5511968425285</v>
      </c>
      <c r="W774" s="69">
        <v>45489</v>
      </c>
      <c r="X774" s="69"/>
      <c r="Y774" s="68" t="s">
        <v>3772</v>
      </c>
      <c r="Z774" s="68" t="s">
        <v>3772</v>
      </c>
      <c r="AA774" s="68" t="s">
        <v>3269</v>
      </c>
      <c r="AB774" s="68" t="s">
        <v>3912</v>
      </c>
      <c r="AC774" s="68"/>
      <c r="AD774" s="68" t="s">
        <v>56</v>
      </c>
      <c r="AE774" s="68" t="s">
        <v>176</v>
      </c>
      <c r="AF774" s="72">
        <v>1</v>
      </c>
      <c r="AG774" s="68">
        <v>9</v>
      </c>
      <c r="AH774" s="68" t="s">
        <v>54</v>
      </c>
      <c r="AI774" s="68" t="s">
        <v>56</v>
      </c>
      <c r="AJ774" s="68" t="s">
        <v>54</v>
      </c>
      <c r="AK774" s="68" t="str" cm="1">
        <f t="array" ref="AK77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4" s="69" t="s">
        <v>58</v>
      </c>
      <c r="AM774" s="69"/>
    </row>
    <row r="775" spans="1:39" x14ac:dyDescent="0.3">
      <c r="A775" s="68">
        <v>1069</v>
      </c>
      <c r="B775" s="68" t="s">
        <v>3270</v>
      </c>
      <c r="C775" s="69">
        <v>32346</v>
      </c>
      <c r="D775" s="68" t="s">
        <v>40</v>
      </c>
      <c r="E775" s="71" t="str">
        <f t="shared" si="2"/>
        <v>160720241069</v>
      </c>
      <c r="F775" s="68">
        <v>523731</v>
      </c>
      <c r="G775" s="68">
        <v>858188</v>
      </c>
      <c r="H775" s="68"/>
      <c r="I775" s="68" t="s">
        <v>6058</v>
      </c>
      <c r="J775" s="68" t="s">
        <v>6056</v>
      </c>
      <c r="K775" s="108" t="s">
        <v>6057</v>
      </c>
      <c r="L775" s="68" t="s">
        <v>3773</v>
      </c>
      <c r="M775" s="68" t="s">
        <v>3270</v>
      </c>
      <c r="N775" s="71">
        <v>5581999266427</v>
      </c>
      <c r="O775" s="71"/>
      <c r="P775" s="71"/>
      <c r="Q775" s="68" t="s">
        <v>66</v>
      </c>
      <c r="R775" s="68" t="str" cm="1">
        <f t="array" ref="R775">_xlfn.IFS(BaseClientes[[#This Row],[tipoDeCliente]]="ADVISOR","ADVISOR",BaseClientes[[#This Row],[tipoDeCliente]]="FAMILIA","RETENCAO",BaseClientes[[#This Row],[tipoDeCliente]]="RETENCAO","RETENCAO",BaseClientes[[#This Row],[tipoDeCliente]]="NORMAL","CONSULTORIA",BaseClientes[[#This Row],[tipoDeCliente]]="HIBRIDO","CONSULTORIA")</f>
        <v>CONSULTORIA</v>
      </c>
      <c r="S775" s="68" t="s">
        <v>49</v>
      </c>
      <c r="T775" s="68" t="s">
        <v>50</v>
      </c>
      <c r="U775" s="68" t="s">
        <v>6059</v>
      </c>
      <c r="V775" s="71">
        <v>5581999266427</v>
      </c>
      <c r="W775" s="69">
        <v>45489</v>
      </c>
      <c r="X775" s="69"/>
      <c r="Y775" s="68" t="s">
        <v>3773</v>
      </c>
      <c r="Z775" s="68" t="s">
        <v>3773</v>
      </c>
      <c r="AA775" s="68" t="s">
        <v>3270</v>
      </c>
      <c r="AB775" s="68" t="s">
        <v>3995</v>
      </c>
      <c r="AC775" s="68"/>
      <c r="AD775" s="68" t="s">
        <v>54</v>
      </c>
      <c r="AE775" s="68" t="s">
        <v>176</v>
      </c>
      <c r="AF775" s="72">
        <v>1</v>
      </c>
      <c r="AG775" s="68">
        <v>8</v>
      </c>
      <c r="AH775" s="68" t="s">
        <v>54</v>
      </c>
      <c r="AI775" s="68" t="s">
        <v>56</v>
      </c>
      <c r="AJ775" s="68" t="s">
        <v>54</v>
      </c>
      <c r="AK775" s="68" t="str" cm="1">
        <f t="array" ref="AK77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5" s="69" t="s">
        <v>58</v>
      </c>
      <c r="AM775" s="69"/>
    </row>
    <row r="776" spans="1:39" x14ac:dyDescent="0.3">
      <c r="A776" s="68">
        <v>1128</v>
      </c>
      <c r="B776" s="68" t="s">
        <v>6051</v>
      </c>
      <c r="C776" s="69">
        <v>41803</v>
      </c>
      <c r="D776" s="68" t="s">
        <v>40</v>
      </c>
      <c r="E776" s="71" t="str">
        <f t="shared" si="2"/>
        <v>160720241128</v>
      </c>
      <c r="F776" s="68"/>
      <c r="G776" s="68">
        <v>5871624</v>
      </c>
      <c r="H776" s="68"/>
      <c r="I776" s="68" t="s">
        <v>6052</v>
      </c>
      <c r="J776" s="68" t="s">
        <v>6053</v>
      </c>
      <c r="K776" s="70" t="s">
        <v>6045</v>
      </c>
      <c r="L776" s="68" t="s">
        <v>6054</v>
      </c>
      <c r="M776" s="68" t="s">
        <v>6051</v>
      </c>
      <c r="N776" s="71">
        <v>5581999740457</v>
      </c>
      <c r="O776" s="71"/>
      <c r="P776" s="71"/>
      <c r="Q776" s="68" t="s">
        <v>66</v>
      </c>
      <c r="R776" s="68" t="str" cm="1">
        <f t="array" ref="R776">_xlfn.IFS(BaseClientes[[#This Row],[tipoDeCliente]]="ADVISOR","ADVISOR",BaseClientes[[#This Row],[tipoDeCliente]]="FAMILIA","RETENCAO",BaseClientes[[#This Row],[tipoDeCliente]]="RETENCAO","RETENCAO",BaseClientes[[#This Row],[tipoDeCliente]]="NORMAL","CONSULTORIA",BaseClientes[[#This Row],[tipoDeCliente]]="HIBRIDO","CONSULTORIA")</f>
        <v>CONSULTORIA</v>
      </c>
      <c r="S776" s="68" t="s">
        <v>2799</v>
      </c>
      <c r="T776" s="68" t="s">
        <v>185</v>
      </c>
      <c r="U776" s="68" t="s">
        <v>6047</v>
      </c>
      <c r="V776" s="71">
        <v>5511968425285</v>
      </c>
      <c r="W776" s="69">
        <v>45489</v>
      </c>
      <c r="X776" s="69"/>
      <c r="Y776" s="68" t="s">
        <v>3772</v>
      </c>
      <c r="Z776" s="68" t="s">
        <v>3772</v>
      </c>
      <c r="AA776" s="68" t="s">
        <v>3269</v>
      </c>
      <c r="AB776" s="68" t="s">
        <v>151</v>
      </c>
      <c r="AC776" s="68"/>
      <c r="AD776" s="68" t="s">
        <v>56</v>
      </c>
      <c r="AE776" s="68" t="s">
        <v>176</v>
      </c>
      <c r="AF776" s="72">
        <v>1</v>
      </c>
      <c r="AG776" s="68">
        <v>9</v>
      </c>
      <c r="AH776" s="68" t="s">
        <v>54</v>
      </c>
      <c r="AI776" s="68" t="s">
        <v>56</v>
      </c>
      <c r="AJ776" s="68" t="s">
        <v>54</v>
      </c>
      <c r="AK776" s="68" t="str" cm="1">
        <f t="array" ref="AK77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6" s="69" t="s">
        <v>58</v>
      </c>
      <c r="AM776" s="69"/>
    </row>
    <row r="777" spans="1:39" x14ac:dyDescent="0.3">
      <c r="A777" s="68">
        <v>1130</v>
      </c>
      <c r="B777" s="68" t="s">
        <v>6042</v>
      </c>
      <c r="C777" s="69">
        <v>43224</v>
      </c>
      <c r="D777" s="68" t="s">
        <v>40</v>
      </c>
      <c r="E777" s="71" t="str">
        <f t="shared" si="2"/>
        <v>160720241130</v>
      </c>
      <c r="F777" s="68"/>
      <c r="G777" s="68">
        <v>5871550</v>
      </c>
      <c r="H777" s="68"/>
      <c r="I777" s="68" t="s">
        <v>6043</v>
      </c>
      <c r="J777" s="68" t="s">
        <v>6044</v>
      </c>
      <c r="K777" s="70" t="s">
        <v>6045</v>
      </c>
      <c r="L777" s="68" t="s">
        <v>6046</v>
      </c>
      <c r="M777" s="68" t="s">
        <v>6042</v>
      </c>
      <c r="N777" s="71">
        <v>5581999740457</v>
      </c>
      <c r="O777" s="71"/>
      <c r="P777" s="71"/>
      <c r="Q777" s="68" t="s">
        <v>66</v>
      </c>
      <c r="R777" s="68" t="str" cm="1">
        <f t="array" ref="R777">_xlfn.IFS(BaseClientes[[#This Row],[tipoDeCliente]]="ADVISOR","ADVISOR",BaseClientes[[#This Row],[tipoDeCliente]]="FAMILIA","RETENCAO",BaseClientes[[#This Row],[tipoDeCliente]]="RETENCAO","RETENCAO",BaseClientes[[#This Row],[tipoDeCliente]]="NORMAL","CONSULTORIA",BaseClientes[[#This Row],[tipoDeCliente]]="HIBRIDO","CONSULTORIA")</f>
        <v>CONSULTORIA</v>
      </c>
      <c r="S777" s="68" t="s">
        <v>2799</v>
      </c>
      <c r="T777" s="68" t="s">
        <v>185</v>
      </c>
      <c r="U777" s="68" t="s">
        <v>6047</v>
      </c>
      <c r="V777" s="71">
        <v>5511968425285</v>
      </c>
      <c r="W777" s="69">
        <v>45489</v>
      </c>
      <c r="X777" s="69"/>
      <c r="Y777" s="68" t="s">
        <v>3772</v>
      </c>
      <c r="Z777" s="68" t="s">
        <v>3772</v>
      </c>
      <c r="AA777" s="68" t="s">
        <v>3269</v>
      </c>
      <c r="AB777" s="68" t="s">
        <v>151</v>
      </c>
      <c r="AC777" s="68"/>
      <c r="AD777" s="68" t="s">
        <v>56</v>
      </c>
      <c r="AE777" s="68" t="s">
        <v>176</v>
      </c>
      <c r="AF777" s="72">
        <v>1</v>
      </c>
      <c r="AG777" s="68">
        <v>9</v>
      </c>
      <c r="AH777" s="68" t="s">
        <v>54</v>
      </c>
      <c r="AI777" s="68" t="s">
        <v>56</v>
      </c>
      <c r="AJ777" s="68" t="s">
        <v>54</v>
      </c>
      <c r="AK777" s="68" t="str" cm="1">
        <f t="array" ref="AK77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7" s="69" t="s">
        <v>58</v>
      </c>
      <c r="AM777" s="69"/>
    </row>
    <row r="778" spans="1:39" x14ac:dyDescent="0.3">
      <c r="A778" s="68">
        <v>1071</v>
      </c>
      <c r="B778" s="68" t="s">
        <v>6060</v>
      </c>
      <c r="C778" s="69">
        <v>44611</v>
      </c>
      <c r="D778" s="68" t="s">
        <v>72</v>
      </c>
      <c r="E778" s="71" t="str">
        <f t="shared" si="2"/>
        <v>180720241071</v>
      </c>
      <c r="F778" s="68"/>
      <c r="G778" s="68">
        <v>5748919</v>
      </c>
      <c r="H778" s="68"/>
      <c r="I778" s="148" t="s">
        <v>6061</v>
      </c>
      <c r="J778" s="68" t="s">
        <v>6062</v>
      </c>
      <c r="K778" s="108" t="s">
        <v>6063</v>
      </c>
      <c r="L778" s="68" t="s">
        <v>8043</v>
      </c>
      <c r="M778" s="68" t="s">
        <v>6060</v>
      </c>
      <c r="N778" s="71">
        <v>5581988514775</v>
      </c>
      <c r="O778" s="71"/>
      <c r="P778" s="71"/>
      <c r="Q778" s="68" t="s">
        <v>1749</v>
      </c>
      <c r="R778" s="68" t="str" cm="1">
        <f t="array" ref="R778">_xlfn.IFS(BaseClientes[[#This Row],[tipoDeCliente]]="ADVISOR","ADVISOR",BaseClientes[[#This Row],[tipoDeCliente]]="FAMILIA","RETENCAO",BaseClientes[[#This Row],[tipoDeCliente]]="RETENCAO","RETENCAO",BaseClientes[[#This Row],[tipoDeCliente]]="NORMAL","CONSULTORIA",BaseClientes[[#This Row],[tipoDeCliente]]="HIBRIDO","CONSULTORIA")</f>
        <v>CONSULTORIA</v>
      </c>
      <c r="S778" s="68" t="s">
        <v>49</v>
      </c>
      <c r="T778" s="68" t="s">
        <v>50</v>
      </c>
      <c r="U778" s="68" t="s">
        <v>6065</v>
      </c>
      <c r="V778" s="71">
        <v>5581988514775</v>
      </c>
      <c r="W778" s="69">
        <v>45491</v>
      </c>
      <c r="X778" s="69"/>
      <c r="Y778" s="68" t="s">
        <v>1267</v>
      </c>
      <c r="Z778" s="68" t="s">
        <v>1623</v>
      </c>
      <c r="AA778" s="68" t="s">
        <v>1618</v>
      </c>
      <c r="AB778" s="68" t="s">
        <v>151</v>
      </c>
      <c r="AC778" s="68"/>
      <c r="AD778" s="68"/>
      <c r="AE778" s="68" t="s">
        <v>176</v>
      </c>
      <c r="AF778" s="72">
        <v>1</v>
      </c>
      <c r="AG778" s="68">
        <v>1</v>
      </c>
      <c r="AH778" s="68" t="s">
        <v>54</v>
      </c>
      <c r="AI778" s="68" t="s">
        <v>56</v>
      </c>
      <c r="AJ778" s="68" t="s">
        <v>54</v>
      </c>
      <c r="AK778" s="68" t="str" cm="1">
        <f t="array" ref="AK77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8" s="69" t="s">
        <v>58</v>
      </c>
      <c r="AM778" s="69"/>
    </row>
    <row r="779" spans="1:39" x14ac:dyDescent="0.3">
      <c r="A779" s="68">
        <v>1072</v>
      </c>
      <c r="B779" s="68" t="s">
        <v>3414</v>
      </c>
      <c r="C779" s="69">
        <v>36006</v>
      </c>
      <c r="D779" s="68" t="s">
        <v>72</v>
      </c>
      <c r="E779" s="71" t="str">
        <f t="shared" ref="E779:E821" si="3">_xlfn.CONCAT((TEXT(W779,"ddmmaaaa")),A779)</f>
        <v>180720241072</v>
      </c>
      <c r="F779" s="68">
        <v>15873775</v>
      </c>
      <c r="G779" s="68"/>
      <c r="H779" s="68"/>
      <c r="I779" s="68"/>
      <c r="J779" s="68" t="s">
        <v>6066</v>
      </c>
      <c r="K779" s="108" t="s">
        <v>6067</v>
      </c>
      <c r="L779" s="68" t="s">
        <v>6068</v>
      </c>
      <c r="M779" s="68" t="s">
        <v>3414</v>
      </c>
      <c r="N779" s="71">
        <v>5581988312734</v>
      </c>
      <c r="O779" s="71"/>
      <c r="P779" s="71"/>
      <c r="Q779" s="68" t="s">
        <v>3841</v>
      </c>
      <c r="R779" s="68" t="str" cm="1">
        <f t="array" ref="R779">_xlfn.IFS(BaseClientes[[#This Row],[tipoDeCliente]]="ADVISOR","ADVISOR",BaseClientes[[#This Row],[tipoDeCliente]]="FAMILIA","RETENCAO",BaseClientes[[#This Row],[tipoDeCliente]]="RETENCAO","RETENCAO",BaseClientes[[#This Row],[tipoDeCliente]]="NORMAL","CONSULTORIA",BaseClientes[[#This Row],[tipoDeCliente]]="HIBRIDO","CONSULTORIA")</f>
        <v>CONSULTORIA</v>
      </c>
      <c r="S779" s="68" t="s">
        <v>49</v>
      </c>
      <c r="T779" s="68" t="s">
        <v>50</v>
      </c>
      <c r="U779" s="68" t="s">
        <v>5254</v>
      </c>
      <c r="V779" s="71">
        <v>5581988312734</v>
      </c>
      <c r="W779" s="69">
        <v>45491</v>
      </c>
      <c r="X779" s="69"/>
      <c r="Y779" s="68" t="s">
        <v>3841</v>
      </c>
      <c r="Z779" s="68" t="s">
        <v>6068</v>
      </c>
      <c r="AA779" s="68" t="s">
        <v>3414</v>
      </c>
      <c r="AB779" s="68" t="s">
        <v>3893</v>
      </c>
      <c r="AC779" s="68"/>
      <c r="AD779" s="68"/>
      <c r="AE779" s="68" t="s">
        <v>68</v>
      </c>
      <c r="AF779" s="72">
        <v>1</v>
      </c>
      <c r="AG779" s="68">
        <v>8</v>
      </c>
      <c r="AH779" s="68" t="s">
        <v>54</v>
      </c>
      <c r="AI779" s="68" t="s">
        <v>56</v>
      </c>
      <c r="AJ779" s="68" t="s">
        <v>54</v>
      </c>
      <c r="AK779" s="68" t="str" cm="1">
        <f t="array" ref="AK77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79" s="69" t="s">
        <v>58</v>
      </c>
      <c r="AM779" s="69"/>
    </row>
    <row r="780" spans="1:39" x14ac:dyDescent="0.3">
      <c r="A780" s="68">
        <v>1073</v>
      </c>
      <c r="B780" s="68" t="s">
        <v>3271</v>
      </c>
      <c r="C780" s="69">
        <v>35688</v>
      </c>
      <c r="D780" s="68" t="s">
        <v>40</v>
      </c>
      <c r="E780" s="71" t="str">
        <f t="shared" si="3"/>
        <v>180720241073</v>
      </c>
      <c r="F780" s="68"/>
      <c r="G780" s="68">
        <v>5862857</v>
      </c>
      <c r="H780" s="68"/>
      <c r="I780" s="68" t="s">
        <v>6072</v>
      </c>
      <c r="J780" s="68" t="s">
        <v>6070</v>
      </c>
      <c r="K780" s="118" t="s">
        <v>6071</v>
      </c>
      <c r="L780" s="68" t="s">
        <v>3774</v>
      </c>
      <c r="M780" s="68" t="s">
        <v>3271</v>
      </c>
      <c r="N780" s="71">
        <v>5581992770885</v>
      </c>
      <c r="O780" s="71"/>
      <c r="P780" s="71"/>
      <c r="Q780" s="68" t="s">
        <v>5705</v>
      </c>
      <c r="R780" s="68" t="str" cm="1">
        <f t="array" ref="R780">_xlfn.IFS(BaseClientes[[#This Row],[tipoDeCliente]]="ADVISOR","ADVISOR",BaseClientes[[#This Row],[tipoDeCliente]]="FAMILIA","RETENCAO",BaseClientes[[#This Row],[tipoDeCliente]]="RETENCAO","RETENCAO",BaseClientes[[#This Row],[tipoDeCliente]]="NORMAL","CONSULTORIA",BaseClientes[[#This Row],[tipoDeCliente]]="HIBRIDO","CONSULTORIA")</f>
        <v>CONSULTORIA</v>
      </c>
      <c r="S780" s="68" t="s">
        <v>406</v>
      </c>
      <c r="T780" s="68" t="s">
        <v>407</v>
      </c>
      <c r="U780" s="68" t="s">
        <v>6073</v>
      </c>
      <c r="V780" s="71">
        <v>5581992770885</v>
      </c>
      <c r="W780" s="69">
        <v>45491</v>
      </c>
      <c r="X780" s="69"/>
      <c r="Y780" s="68" t="s">
        <v>3774</v>
      </c>
      <c r="Z780" s="68" t="s">
        <v>3774</v>
      </c>
      <c r="AA780" s="68" t="s">
        <v>3271</v>
      </c>
      <c r="AB780" s="68" t="s">
        <v>6074</v>
      </c>
      <c r="AC780" s="68"/>
      <c r="AD780" s="68" t="s">
        <v>56</v>
      </c>
      <c r="AE780" s="68" t="s">
        <v>176</v>
      </c>
      <c r="AF780" s="72">
        <v>1</v>
      </c>
      <c r="AG780" s="68">
        <v>9</v>
      </c>
      <c r="AH780" s="68" t="s">
        <v>54</v>
      </c>
      <c r="AI780" s="68" t="s">
        <v>56</v>
      </c>
      <c r="AJ780" s="68" t="s">
        <v>54</v>
      </c>
      <c r="AK780" s="68" t="str" cm="1">
        <f t="array" ref="AK78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0" s="69" t="s">
        <v>58</v>
      </c>
      <c r="AM780" s="69"/>
    </row>
    <row r="781" spans="1:39" x14ac:dyDescent="0.3">
      <c r="A781" s="68">
        <v>1080</v>
      </c>
      <c r="B781" s="68" t="s">
        <v>3324</v>
      </c>
      <c r="C781" s="69"/>
      <c r="D781" s="68" t="s">
        <v>84</v>
      </c>
      <c r="E781" s="71" t="str">
        <f t="shared" si="3"/>
        <v>180720241080</v>
      </c>
      <c r="F781" s="68">
        <v>15467518</v>
      </c>
      <c r="G781" s="68"/>
      <c r="H781" s="68"/>
      <c r="I781" s="68" t="s">
        <v>8240</v>
      </c>
      <c r="J781" s="68" t="s">
        <v>6076</v>
      </c>
      <c r="K781" s="68" t="s">
        <v>6077</v>
      </c>
      <c r="L781" s="68" t="s">
        <v>3779</v>
      </c>
      <c r="M781" s="68" t="s">
        <v>3324</v>
      </c>
      <c r="N781" s="71">
        <v>558199268624</v>
      </c>
      <c r="O781" s="71"/>
      <c r="P781" s="71"/>
      <c r="Q781" s="68" t="s">
        <v>66</v>
      </c>
      <c r="R781" s="68" t="str" cm="1">
        <f t="array" ref="R781">_xlfn.IFS(BaseClientes[[#This Row],[tipoDeCliente]]="ADVISOR","ADVISOR",BaseClientes[[#This Row],[tipoDeCliente]]="FAMILIA","RETENCAO",BaseClientes[[#This Row],[tipoDeCliente]]="RETENCAO","RETENCAO",BaseClientes[[#This Row],[tipoDeCliente]]="NORMAL","CONSULTORIA",BaseClientes[[#This Row],[tipoDeCliente]]="HIBRIDO","CONSULTORIA")</f>
        <v>CONSULTORIA</v>
      </c>
      <c r="S781" s="68" t="s">
        <v>49</v>
      </c>
      <c r="T781" s="68" t="s">
        <v>50</v>
      </c>
      <c r="U781" s="68" t="s">
        <v>6079</v>
      </c>
      <c r="V781" s="71">
        <v>5581992688624</v>
      </c>
      <c r="W781" s="69">
        <v>45491</v>
      </c>
      <c r="X781" s="69"/>
      <c r="Y781" s="68" t="s">
        <v>3779</v>
      </c>
      <c r="Z781" s="68" t="s">
        <v>3779</v>
      </c>
      <c r="AA781" s="68" t="s">
        <v>3324</v>
      </c>
      <c r="AB781" s="68" t="s">
        <v>89</v>
      </c>
      <c r="AC781" s="68"/>
      <c r="AD781" s="68"/>
      <c r="AE781" s="68" t="s">
        <v>176</v>
      </c>
      <c r="AF781" s="72">
        <v>1</v>
      </c>
      <c r="AG781" s="68">
        <v>8</v>
      </c>
      <c r="AH781" s="68" t="s">
        <v>54</v>
      </c>
      <c r="AI781" s="68" t="s">
        <v>56</v>
      </c>
      <c r="AJ781" s="68" t="s">
        <v>54</v>
      </c>
      <c r="AK781" s="68" t="str" cm="1">
        <f t="array" ref="AK78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1" s="69" t="s">
        <v>58</v>
      </c>
      <c r="AM781" s="69"/>
    </row>
    <row r="782" spans="1:39" x14ac:dyDescent="0.3">
      <c r="A782" s="68">
        <v>1075</v>
      </c>
      <c r="B782" s="68" t="s">
        <v>3272</v>
      </c>
      <c r="C782" s="69">
        <v>17179</v>
      </c>
      <c r="D782" s="68" t="s">
        <v>40</v>
      </c>
      <c r="E782" s="71" t="str">
        <f t="shared" si="3"/>
        <v>240720241075</v>
      </c>
      <c r="F782" s="68">
        <v>2249487</v>
      </c>
      <c r="G782" s="68"/>
      <c r="H782" s="68"/>
      <c r="I782" s="68" t="s">
        <v>8241</v>
      </c>
      <c r="J782" s="68" t="s">
        <v>6081</v>
      </c>
      <c r="K782" s="108" t="s">
        <v>6082</v>
      </c>
      <c r="L782" s="68" t="s">
        <v>8242</v>
      </c>
      <c r="M782" s="68" t="s">
        <v>3272</v>
      </c>
      <c r="N782" s="71">
        <v>5511971816060</v>
      </c>
      <c r="O782" s="71"/>
      <c r="P782" s="71"/>
      <c r="Q782" s="68" t="s">
        <v>66</v>
      </c>
      <c r="R782" s="68" t="str" cm="1">
        <f t="array" ref="R782">_xlfn.IFS(BaseClientes[[#This Row],[tipoDeCliente]]="ADVISOR","ADVISOR",BaseClientes[[#This Row],[tipoDeCliente]]="FAMILIA","RETENCAO",BaseClientes[[#This Row],[tipoDeCliente]]="RETENCAO","RETENCAO",BaseClientes[[#This Row],[tipoDeCliente]]="NORMAL","CONSULTORIA",BaseClientes[[#This Row],[tipoDeCliente]]="HIBRIDO","CONSULTORIA")</f>
        <v>CONSULTORIA</v>
      </c>
      <c r="S782" s="68" t="s">
        <v>2799</v>
      </c>
      <c r="T782" s="68" t="s">
        <v>185</v>
      </c>
      <c r="U782" s="68" t="s">
        <v>6084</v>
      </c>
      <c r="V782" s="71">
        <v>5511971816060</v>
      </c>
      <c r="W782" s="69">
        <v>45497</v>
      </c>
      <c r="X782" s="69"/>
      <c r="Y782" s="68" t="s">
        <v>3615</v>
      </c>
      <c r="Z782" s="68" t="s">
        <v>8242</v>
      </c>
      <c r="AA782" s="68" t="s">
        <v>3272</v>
      </c>
      <c r="AB782" s="68" t="s">
        <v>3899</v>
      </c>
      <c r="AC782" s="68"/>
      <c r="AD782" s="68" t="s">
        <v>56</v>
      </c>
      <c r="AE782" s="68" t="s">
        <v>176</v>
      </c>
      <c r="AF782" s="72">
        <v>1</v>
      </c>
      <c r="AG782" s="68">
        <v>4</v>
      </c>
      <c r="AH782" s="68" t="s">
        <v>54</v>
      </c>
      <c r="AI782" s="68" t="s">
        <v>56</v>
      </c>
      <c r="AJ782" s="68" t="s">
        <v>54</v>
      </c>
      <c r="AK782" s="68" t="str" cm="1">
        <f t="array" ref="AK78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2" s="69" t="s">
        <v>58</v>
      </c>
      <c r="AM782" s="69"/>
    </row>
    <row r="783" spans="1:39" x14ac:dyDescent="0.3">
      <c r="A783" s="68">
        <v>1077</v>
      </c>
      <c r="B783" s="68" t="s">
        <v>3273</v>
      </c>
      <c r="C783" s="69">
        <v>26810</v>
      </c>
      <c r="D783" s="68" t="s">
        <v>40</v>
      </c>
      <c r="E783" s="71" t="str">
        <f t="shared" si="3"/>
        <v>250720241077</v>
      </c>
      <c r="F783" s="68">
        <v>2694709</v>
      </c>
      <c r="G783" s="68"/>
      <c r="H783" s="68"/>
      <c r="I783" s="68" t="s">
        <v>6088</v>
      </c>
      <c r="J783" s="68" t="s">
        <v>6086</v>
      </c>
      <c r="K783" s="134" t="s">
        <v>6087</v>
      </c>
      <c r="L783" s="68" t="s">
        <v>3776</v>
      </c>
      <c r="M783" s="68" t="s">
        <v>3273</v>
      </c>
      <c r="N783" s="71">
        <v>5511988225543</v>
      </c>
      <c r="O783" s="71"/>
      <c r="P783" s="71"/>
      <c r="Q783" s="68" t="s">
        <v>66</v>
      </c>
      <c r="R783" s="68" t="str" cm="1">
        <f t="array" ref="R783">_xlfn.IFS(BaseClientes[[#This Row],[tipoDeCliente]]="ADVISOR","ADVISOR",BaseClientes[[#This Row],[tipoDeCliente]]="FAMILIA","RETENCAO",BaseClientes[[#This Row],[tipoDeCliente]]="RETENCAO","RETENCAO",BaseClientes[[#This Row],[tipoDeCliente]]="NORMAL","CONSULTORIA",BaseClientes[[#This Row],[tipoDeCliente]]="HIBRIDO","CONSULTORIA")</f>
        <v>CONSULTORIA</v>
      </c>
      <c r="S783" s="68" t="s">
        <v>2799</v>
      </c>
      <c r="T783" s="68" t="s">
        <v>185</v>
      </c>
      <c r="U783" s="68" t="s">
        <v>6089</v>
      </c>
      <c r="V783" s="71">
        <v>5511988225543</v>
      </c>
      <c r="W783" s="69">
        <v>45498</v>
      </c>
      <c r="X783" s="69"/>
      <c r="Y783" s="68" t="s">
        <v>3776</v>
      </c>
      <c r="Z783" s="68" t="s">
        <v>3776</v>
      </c>
      <c r="AA783" s="68" t="s">
        <v>3273</v>
      </c>
      <c r="AB783" s="68" t="s">
        <v>3920</v>
      </c>
      <c r="AC783" s="68"/>
      <c r="AD783" s="68" t="s">
        <v>54</v>
      </c>
      <c r="AE783" s="68" t="s">
        <v>176</v>
      </c>
      <c r="AF783" s="72">
        <v>1</v>
      </c>
      <c r="AG783" s="68">
        <v>8</v>
      </c>
      <c r="AH783" s="68" t="s">
        <v>54</v>
      </c>
      <c r="AI783" s="68" t="s">
        <v>56</v>
      </c>
      <c r="AJ783" s="68" t="s">
        <v>54</v>
      </c>
      <c r="AK783" s="68" t="str" cm="1">
        <f t="array" ref="AK78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3" s="69" t="s">
        <v>58</v>
      </c>
      <c r="AM783" s="69"/>
    </row>
    <row r="784" spans="1:39" x14ac:dyDescent="0.3">
      <c r="A784" s="68">
        <v>1076</v>
      </c>
      <c r="B784" s="68" t="s">
        <v>3274</v>
      </c>
      <c r="C784" s="69">
        <v>34890</v>
      </c>
      <c r="D784" s="68" t="s">
        <v>40</v>
      </c>
      <c r="E784" s="71" t="str">
        <f t="shared" si="3"/>
        <v>260720241076</v>
      </c>
      <c r="F784" s="68"/>
      <c r="G784" s="68">
        <v>5872894</v>
      </c>
      <c r="H784" s="68" t="s">
        <v>6090</v>
      </c>
      <c r="I784" s="68" t="s">
        <v>6094</v>
      </c>
      <c r="J784" s="68" t="s">
        <v>6092</v>
      </c>
      <c r="K784" s="105" t="s">
        <v>6093</v>
      </c>
      <c r="L784" s="68" t="s">
        <v>3775</v>
      </c>
      <c r="M784" s="68" t="s">
        <v>3274</v>
      </c>
      <c r="N784" s="71">
        <v>5511932427437</v>
      </c>
      <c r="O784" s="71"/>
      <c r="P784" s="71"/>
      <c r="Q784" s="68" t="s">
        <v>66</v>
      </c>
      <c r="R784" s="68" t="str" cm="1">
        <f t="array" ref="R784">_xlfn.IFS(BaseClientes[[#This Row],[tipoDeCliente]]="ADVISOR","ADVISOR",BaseClientes[[#This Row],[tipoDeCliente]]="FAMILIA","RETENCAO",BaseClientes[[#This Row],[tipoDeCliente]]="RETENCAO","RETENCAO",BaseClientes[[#This Row],[tipoDeCliente]]="NORMAL","CONSULTORIA",BaseClientes[[#This Row],[tipoDeCliente]]="HIBRIDO","CONSULTORIA")</f>
        <v>CONSULTORIA</v>
      </c>
      <c r="S784" s="68" t="s">
        <v>2799</v>
      </c>
      <c r="T784" s="68" t="s">
        <v>185</v>
      </c>
      <c r="U784" s="68" t="s">
        <v>6095</v>
      </c>
      <c r="V784" s="71">
        <v>5511932427437</v>
      </c>
      <c r="W784" s="69">
        <v>45499</v>
      </c>
      <c r="X784" s="69"/>
      <c r="Y784" s="68" t="s">
        <v>3775</v>
      </c>
      <c r="Z784" s="68" t="s">
        <v>3775</v>
      </c>
      <c r="AA784" s="68" t="s">
        <v>3274</v>
      </c>
      <c r="AB784" s="68" t="s">
        <v>3893</v>
      </c>
      <c r="AC784" s="68"/>
      <c r="AD784" s="68" t="s">
        <v>56</v>
      </c>
      <c r="AE784" s="68" t="s">
        <v>176</v>
      </c>
      <c r="AF784" s="72">
        <v>1</v>
      </c>
      <c r="AG784" s="68">
        <v>8</v>
      </c>
      <c r="AH784" s="68" t="s">
        <v>54</v>
      </c>
      <c r="AI784" s="68" t="s">
        <v>56</v>
      </c>
      <c r="AJ784" s="68" t="s">
        <v>54</v>
      </c>
      <c r="AK784" s="68" t="str" cm="1">
        <f t="array" ref="AK78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4" s="69" t="s">
        <v>58</v>
      </c>
      <c r="AM784" s="69"/>
    </row>
    <row r="785" spans="1:39" x14ac:dyDescent="0.3">
      <c r="A785" s="68">
        <v>1078</v>
      </c>
      <c r="B785" s="68" t="s">
        <v>3275</v>
      </c>
      <c r="C785" s="69">
        <v>28382</v>
      </c>
      <c r="D785" s="68" t="s">
        <v>72</v>
      </c>
      <c r="E785" s="71" t="str">
        <f t="shared" si="3"/>
        <v>300720241078</v>
      </c>
      <c r="F785" s="68">
        <v>4201174</v>
      </c>
      <c r="G785" s="68"/>
      <c r="H785" s="68"/>
      <c r="I785" s="68" t="s">
        <v>6099</v>
      </c>
      <c r="J785" s="68" t="s">
        <v>6097</v>
      </c>
      <c r="K785" s="108" t="s">
        <v>6098</v>
      </c>
      <c r="L785" s="68" t="s">
        <v>3777</v>
      </c>
      <c r="M785" s="68" t="s">
        <v>3275</v>
      </c>
      <c r="N785" s="71">
        <v>5585991973621</v>
      </c>
      <c r="O785" s="71"/>
      <c r="P785" s="71"/>
      <c r="Q785" s="68" t="s">
        <v>1749</v>
      </c>
      <c r="R785" s="68" t="str" cm="1">
        <f t="array" ref="R785">_xlfn.IFS(BaseClientes[[#This Row],[tipoDeCliente]]="ADVISOR","ADVISOR",BaseClientes[[#This Row],[tipoDeCliente]]="FAMILIA","RETENCAO",BaseClientes[[#This Row],[tipoDeCliente]]="RETENCAO","RETENCAO",BaseClientes[[#This Row],[tipoDeCliente]]="NORMAL","CONSULTORIA",BaseClientes[[#This Row],[tipoDeCliente]]="HIBRIDO","CONSULTORIA")</f>
        <v>CONSULTORIA</v>
      </c>
      <c r="S785" s="68" t="s">
        <v>406</v>
      </c>
      <c r="T785" s="68" t="s">
        <v>407</v>
      </c>
      <c r="U785" s="68" t="s">
        <v>6100</v>
      </c>
      <c r="V785" s="71">
        <v>5585991973621</v>
      </c>
      <c r="W785" s="69">
        <v>45503</v>
      </c>
      <c r="X785" s="69"/>
      <c r="Y785" s="68" t="s">
        <v>3777</v>
      </c>
      <c r="Z785" s="68" t="s">
        <v>3777</v>
      </c>
      <c r="AA785" s="68" t="s">
        <v>3275</v>
      </c>
      <c r="AB785" s="68" t="s">
        <v>3893</v>
      </c>
      <c r="AC785" s="68"/>
      <c r="AD785" s="68" t="s">
        <v>54</v>
      </c>
      <c r="AE785" s="68" t="s">
        <v>176</v>
      </c>
      <c r="AF785" s="72">
        <v>1</v>
      </c>
      <c r="AG785" s="68">
        <v>8</v>
      </c>
      <c r="AH785" s="68" t="s">
        <v>54</v>
      </c>
      <c r="AI785" s="68" t="s">
        <v>56</v>
      </c>
      <c r="AJ785" s="68" t="s">
        <v>54</v>
      </c>
      <c r="AK785" s="68" t="str" cm="1">
        <f t="array" ref="AK78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5" s="69" t="s">
        <v>58</v>
      </c>
      <c r="AM785" s="69"/>
    </row>
    <row r="786" spans="1:39" x14ac:dyDescent="0.3">
      <c r="A786" s="68">
        <v>1079</v>
      </c>
      <c r="B786" s="68" t="s">
        <v>3276</v>
      </c>
      <c r="C786" s="69">
        <v>30197</v>
      </c>
      <c r="D786" s="68" t="s">
        <v>40</v>
      </c>
      <c r="E786" s="71" t="str">
        <f t="shared" si="3"/>
        <v>310720241079</v>
      </c>
      <c r="F786" s="68"/>
      <c r="G786" s="68">
        <v>4691803</v>
      </c>
      <c r="H786" s="68"/>
      <c r="I786" s="68" t="s">
        <v>6104</v>
      </c>
      <c r="J786" s="68" t="s">
        <v>6102</v>
      </c>
      <c r="K786" s="118" t="s">
        <v>6103</v>
      </c>
      <c r="L786" s="68" t="s">
        <v>3778</v>
      </c>
      <c r="M786" s="68" t="s">
        <v>3276</v>
      </c>
      <c r="N786" s="71">
        <v>5581988180903</v>
      </c>
      <c r="O786" s="71"/>
      <c r="P786" s="71"/>
      <c r="Q786" s="68" t="s">
        <v>66</v>
      </c>
      <c r="R786" s="68" t="str" cm="1">
        <f t="array" ref="R786">_xlfn.IFS(BaseClientes[[#This Row],[tipoDeCliente]]="ADVISOR","ADVISOR",BaseClientes[[#This Row],[tipoDeCliente]]="FAMILIA","RETENCAO",BaseClientes[[#This Row],[tipoDeCliente]]="RETENCAO","RETENCAO",BaseClientes[[#This Row],[tipoDeCliente]]="NORMAL","CONSULTORIA",BaseClientes[[#This Row],[tipoDeCliente]]="HIBRIDO","CONSULTORIA")</f>
        <v>CONSULTORIA</v>
      </c>
      <c r="S786" s="68" t="s">
        <v>49</v>
      </c>
      <c r="T786" s="68" t="s">
        <v>50</v>
      </c>
      <c r="U786" s="68" t="s">
        <v>670</v>
      </c>
      <c r="V786" s="71">
        <v>5581988180903</v>
      </c>
      <c r="W786" s="69">
        <v>45504</v>
      </c>
      <c r="X786" s="69"/>
      <c r="Y786" s="68" t="s">
        <v>3778</v>
      </c>
      <c r="Z786" s="68" t="s">
        <v>3778</v>
      </c>
      <c r="AA786" s="68" t="s">
        <v>3276</v>
      </c>
      <c r="AB786" s="68" t="s">
        <v>3893</v>
      </c>
      <c r="AC786" s="68"/>
      <c r="AD786" s="68" t="s">
        <v>54</v>
      </c>
      <c r="AE786" s="68" t="s">
        <v>176</v>
      </c>
      <c r="AF786" s="72">
        <v>1</v>
      </c>
      <c r="AG786" s="68">
        <v>9</v>
      </c>
      <c r="AH786" s="68" t="s">
        <v>54</v>
      </c>
      <c r="AI786" s="68" t="s">
        <v>56</v>
      </c>
      <c r="AJ786" s="68" t="s">
        <v>54</v>
      </c>
      <c r="AK786" s="68" t="str" cm="1">
        <f t="array" ref="AK78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6" s="69" t="s">
        <v>58</v>
      </c>
      <c r="AM786" s="69"/>
    </row>
    <row r="787" spans="1:39" x14ac:dyDescent="0.3">
      <c r="A787" s="68">
        <v>1084</v>
      </c>
      <c r="B787" s="68" t="s">
        <v>3278</v>
      </c>
      <c r="C787" s="69">
        <v>32924</v>
      </c>
      <c r="D787" s="68" t="s">
        <v>72</v>
      </c>
      <c r="E787" s="71" t="str">
        <f t="shared" si="3"/>
        <v>010820241084</v>
      </c>
      <c r="F787" s="68">
        <v>2314570</v>
      </c>
      <c r="G787" s="68"/>
      <c r="H787" s="68"/>
      <c r="I787" s="68" t="s">
        <v>6105</v>
      </c>
      <c r="J787" s="68" t="s">
        <v>6106</v>
      </c>
      <c r="K787" s="105" t="s">
        <v>6107</v>
      </c>
      <c r="L787" s="68" t="s">
        <v>6108</v>
      </c>
      <c r="M787" s="68" t="s">
        <v>3278</v>
      </c>
      <c r="N787" s="71">
        <v>5512981392818</v>
      </c>
      <c r="O787" s="71"/>
      <c r="P787" s="71"/>
      <c r="Q787" s="68" t="s">
        <v>1749</v>
      </c>
      <c r="R787" s="68" t="str" cm="1">
        <f t="array" ref="R787">_xlfn.IFS(BaseClientes[[#This Row],[tipoDeCliente]]="ADVISOR","ADVISOR",BaseClientes[[#This Row],[tipoDeCliente]]="FAMILIA","RETENCAO",BaseClientes[[#This Row],[tipoDeCliente]]="RETENCAO","RETENCAO",BaseClientes[[#This Row],[tipoDeCliente]]="NORMAL","CONSULTORIA",BaseClientes[[#This Row],[tipoDeCliente]]="HIBRIDO","CONSULTORIA")</f>
        <v>CONSULTORIA</v>
      </c>
      <c r="S787" s="68" t="s">
        <v>2799</v>
      </c>
      <c r="T787" s="68" t="s">
        <v>185</v>
      </c>
      <c r="U787" s="68" t="s">
        <v>6109</v>
      </c>
      <c r="V787" s="71">
        <v>5512981392818</v>
      </c>
      <c r="W787" s="69">
        <v>45505</v>
      </c>
      <c r="X787" s="69"/>
      <c r="Y787" s="68" t="s">
        <v>3781</v>
      </c>
      <c r="Z787" s="68" t="s">
        <v>3781</v>
      </c>
      <c r="AA787" s="68" t="s">
        <v>3277</v>
      </c>
      <c r="AB787" s="68" t="s">
        <v>3893</v>
      </c>
      <c r="AC787" s="68"/>
      <c r="AD787" s="68" t="s">
        <v>54</v>
      </c>
      <c r="AE787" s="68" t="s">
        <v>176</v>
      </c>
      <c r="AF787" s="72">
        <v>1</v>
      </c>
      <c r="AG787" s="68">
        <v>8</v>
      </c>
      <c r="AH787" s="68" t="s">
        <v>54</v>
      </c>
      <c r="AI787" s="68" t="s">
        <v>56</v>
      </c>
      <c r="AJ787" s="68" t="s">
        <v>54</v>
      </c>
      <c r="AK787" s="68" t="str" cm="1">
        <f t="array" ref="AK78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7" s="69" t="s">
        <v>58</v>
      </c>
      <c r="AM787" s="69"/>
    </row>
    <row r="788" spans="1:39" x14ac:dyDescent="0.3">
      <c r="A788" s="68">
        <v>1098</v>
      </c>
      <c r="B788" s="68" t="s">
        <v>3277</v>
      </c>
      <c r="C788" s="69">
        <v>30968</v>
      </c>
      <c r="D788" s="68" t="s">
        <v>40</v>
      </c>
      <c r="E788" s="71" t="str">
        <f t="shared" si="3"/>
        <v>010820241098</v>
      </c>
      <c r="F788" s="68">
        <v>2314858</v>
      </c>
      <c r="G788" s="68"/>
      <c r="H788" s="68"/>
      <c r="I788" s="68" t="s">
        <v>6110</v>
      </c>
      <c r="J788" s="68" t="s">
        <v>6112</v>
      </c>
      <c r="K788" s="118" t="s">
        <v>6113</v>
      </c>
      <c r="L788" s="68" t="s">
        <v>3781</v>
      </c>
      <c r="M788" s="68" t="s">
        <v>3277</v>
      </c>
      <c r="N788" s="71">
        <v>5512982438888</v>
      </c>
      <c r="O788" s="71"/>
      <c r="P788" s="71"/>
      <c r="Q788" s="68" t="s">
        <v>1749</v>
      </c>
      <c r="R788" s="68" t="str" cm="1">
        <f t="array" ref="R788">_xlfn.IFS(BaseClientes[[#This Row],[tipoDeCliente]]="ADVISOR","ADVISOR",BaseClientes[[#This Row],[tipoDeCliente]]="FAMILIA","RETENCAO",BaseClientes[[#This Row],[tipoDeCliente]]="RETENCAO","RETENCAO",BaseClientes[[#This Row],[tipoDeCliente]]="NORMAL","CONSULTORIA",BaseClientes[[#This Row],[tipoDeCliente]]="HIBRIDO","CONSULTORIA")</f>
        <v>CONSULTORIA</v>
      </c>
      <c r="S788" s="68" t="s">
        <v>2799</v>
      </c>
      <c r="T788" s="68" t="s">
        <v>185</v>
      </c>
      <c r="U788" s="68" t="s">
        <v>6109</v>
      </c>
      <c r="V788" s="71">
        <v>5512982438888</v>
      </c>
      <c r="W788" s="69">
        <v>45505</v>
      </c>
      <c r="X788" s="69"/>
      <c r="Y788" s="68" t="s">
        <v>3781</v>
      </c>
      <c r="Z788" s="68" t="s">
        <v>3781</v>
      </c>
      <c r="AA788" s="68" t="s">
        <v>3277</v>
      </c>
      <c r="AB788" s="68" t="s">
        <v>3893</v>
      </c>
      <c r="AC788" s="68"/>
      <c r="AD788" s="68" t="s">
        <v>54</v>
      </c>
      <c r="AE788" s="68" t="s">
        <v>176</v>
      </c>
      <c r="AF788" s="72">
        <v>1</v>
      </c>
      <c r="AG788" s="68">
        <v>8</v>
      </c>
      <c r="AH788" s="68" t="s">
        <v>54</v>
      </c>
      <c r="AI788" s="68" t="s">
        <v>56</v>
      </c>
      <c r="AJ788" s="68" t="s">
        <v>54</v>
      </c>
      <c r="AK788" s="68" t="str" cm="1">
        <f t="array" ref="AK78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8" s="69" t="s">
        <v>58</v>
      </c>
      <c r="AM788" s="69"/>
    </row>
    <row r="789" spans="1:39" x14ac:dyDescent="0.3">
      <c r="A789" s="68">
        <v>1082</v>
      </c>
      <c r="B789" s="68" t="s">
        <v>3294</v>
      </c>
      <c r="C789" s="69">
        <v>22989</v>
      </c>
      <c r="D789" s="68" t="s">
        <v>72</v>
      </c>
      <c r="E789" s="71" t="str">
        <f t="shared" si="3"/>
        <v>050820241082</v>
      </c>
      <c r="F789" s="68">
        <v>4979271</v>
      </c>
      <c r="G789" s="68"/>
      <c r="H789" s="68"/>
      <c r="I789" s="68" t="s">
        <v>6120</v>
      </c>
      <c r="J789" s="68" t="s">
        <v>6121</v>
      </c>
      <c r="K789" s="105" t="s">
        <v>6122</v>
      </c>
      <c r="L789" s="68" t="s">
        <v>6119</v>
      </c>
      <c r="M789" s="68" t="s">
        <v>3294</v>
      </c>
      <c r="N789" s="71">
        <v>5581996425159</v>
      </c>
      <c r="O789" s="71"/>
      <c r="P789" s="71"/>
      <c r="Q789" s="68" t="s">
        <v>66</v>
      </c>
      <c r="R789" s="68" t="str" cm="1">
        <f t="array" ref="R789">_xlfn.IFS(BaseClientes[[#This Row],[tipoDeCliente]]="ADVISOR","ADVISOR",BaseClientes[[#This Row],[tipoDeCliente]]="FAMILIA","RETENCAO",BaseClientes[[#This Row],[tipoDeCliente]]="RETENCAO","RETENCAO",BaseClientes[[#This Row],[tipoDeCliente]]="NORMAL","CONSULTORIA",BaseClientes[[#This Row],[tipoDeCliente]]="HIBRIDO","CONSULTORIA")</f>
        <v>CONSULTORIA</v>
      </c>
      <c r="S789" s="68" t="s">
        <v>49</v>
      </c>
      <c r="T789" s="68" t="s">
        <v>50</v>
      </c>
      <c r="U789" s="68" t="s">
        <v>6118</v>
      </c>
      <c r="V789" s="71">
        <v>5581996425159</v>
      </c>
      <c r="W789" s="69">
        <v>45509</v>
      </c>
      <c r="X789" s="69"/>
      <c r="Y789" s="68" t="s">
        <v>3780</v>
      </c>
      <c r="Z789" s="68" t="s">
        <v>6119</v>
      </c>
      <c r="AA789" s="68" t="s">
        <v>3294</v>
      </c>
      <c r="AB789" s="68" t="s">
        <v>3893</v>
      </c>
      <c r="AC789" s="68"/>
      <c r="AD789" s="68"/>
      <c r="AE789" s="68" t="s">
        <v>176</v>
      </c>
      <c r="AF789" s="72">
        <v>1</v>
      </c>
      <c r="AG789" s="68">
        <v>8</v>
      </c>
      <c r="AH789" s="68" t="s">
        <v>54</v>
      </c>
      <c r="AI789" s="68" t="s">
        <v>56</v>
      </c>
      <c r="AJ789" s="68" t="s">
        <v>54</v>
      </c>
      <c r="AK789" s="68" t="str" cm="1">
        <f t="array" ref="AK78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89" s="69" t="s">
        <v>58</v>
      </c>
      <c r="AM789" s="69"/>
    </row>
    <row r="790" spans="1:39" x14ac:dyDescent="0.3">
      <c r="A790" s="68">
        <v>1083</v>
      </c>
      <c r="B790" s="68" t="s">
        <v>6114</v>
      </c>
      <c r="C790" s="69">
        <v>20639</v>
      </c>
      <c r="D790" s="68" t="s">
        <v>40</v>
      </c>
      <c r="E790" s="71" t="str">
        <f t="shared" si="3"/>
        <v>050820241083</v>
      </c>
      <c r="F790" s="68">
        <v>4979166</v>
      </c>
      <c r="G790" s="68"/>
      <c r="H790" s="68"/>
      <c r="I790" s="68" t="s">
        <v>6115</v>
      </c>
      <c r="J790" s="68" t="s">
        <v>6116</v>
      </c>
      <c r="K790" s="105" t="s">
        <v>6117</v>
      </c>
      <c r="L790" s="68" t="s">
        <v>3780</v>
      </c>
      <c r="M790" s="68" t="s">
        <v>6114</v>
      </c>
      <c r="N790" s="71">
        <v>5581996424883</v>
      </c>
      <c r="O790" s="71"/>
      <c r="P790" s="71"/>
      <c r="Q790" s="68" t="s">
        <v>66</v>
      </c>
      <c r="R790" s="68" t="str" cm="1">
        <f t="array" ref="R790">_xlfn.IFS(BaseClientes[[#This Row],[tipoDeCliente]]="ADVISOR","ADVISOR",BaseClientes[[#This Row],[tipoDeCliente]]="FAMILIA","RETENCAO",BaseClientes[[#This Row],[tipoDeCliente]]="RETENCAO","RETENCAO",BaseClientes[[#This Row],[tipoDeCliente]]="NORMAL","CONSULTORIA",BaseClientes[[#This Row],[tipoDeCliente]]="HIBRIDO","CONSULTORIA")</f>
        <v>CONSULTORIA</v>
      </c>
      <c r="S790" s="68" t="s">
        <v>49</v>
      </c>
      <c r="T790" s="68" t="s">
        <v>50</v>
      </c>
      <c r="U790" s="68" t="s">
        <v>6118</v>
      </c>
      <c r="V790" s="71">
        <v>5581996424883</v>
      </c>
      <c r="W790" s="69">
        <v>45509</v>
      </c>
      <c r="X790" s="69"/>
      <c r="Y790" s="68" t="s">
        <v>3780</v>
      </c>
      <c r="Z790" s="68" t="s">
        <v>6119</v>
      </c>
      <c r="AA790" s="68" t="s">
        <v>3294</v>
      </c>
      <c r="AB790" s="68" t="s">
        <v>3894</v>
      </c>
      <c r="AC790" s="68"/>
      <c r="AD790" s="68"/>
      <c r="AE790" s="68" t="s">
        <v>176</v>
      </c>
      <c r="AF790" s="72">
        <v>1</v>
      </c>
      <c r="AG790" s="68">
        <v>8</v>
      </c>
      <c r="AH790" s="68" t="s">
        <v>54</v>
      </c>
      <c r="AI790" s="68" t="s">
        <v>56</v>
      </c>
      <c r="AJ790" s="68" t="s">
        <v>54</v>
      </c>
      <c r="AK790" s="68" t="str" cm="1">
        <f t="array" ref="AK79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0" s="69" t="s">
        <v>58</v>
      </c>
      <c r="AM790" s="69"/>
    </row>
    <row r="791" spans="1:39" x14ac:dyDescent="0.3">
      <c r="A791" s="68">
        <v>1086</v>
      </c>
      <c r="B791" s="68" t="s">
        <v>6133</v>
      </c>
      <c r="C791" s="69">
        <v>44670</v>
      </c>
      <c r="D791" s="68" t="s">
        <v>72</v>
      </c>
      <c r="E791" s="71" t="str">
        <f t="shared" si="3"/>
        <v>060820241086</v>
      </c>
      <c r="F791" s="68"/>
      <c r="G791" s="68">
        <v>5176471</v>
      </c>
      <c r="H791" s="68"/>
      <c r="I791" s="148" t="s">
        <v>6134</v>
      </c>
      <c r="J791" s="68" t="s">
        <v>6135</v>
      </c>
      <c r="K791" s="108" t="s">
        <v>6136</v>
      </c>
      <c r="L791" s="68" t="s">
        <v>6137</v>
      </c>
      <c r="M791" s="68" t="s">
        <v>6133</v>
      </c>
      <c r="N791" s="71">
        <v>5581996189966</v>
      </c>
      <c r="O791" s="71" t="s">
        <v>42</v>
      </c>
      <c r="P791" s="71"/>
      <c r="Q791" s="68" t="s">
        <v>1749</v>
      </c>
      <c r="R791" s="68" t="str" cm="1">
        <f t="array" ref="R791">_xlfn.IFS(BaseClientes[[#This Row],[tipoDeCliente]]="ADVISOR","ADVISOR",BaseClientes[[#This Row],[tipoDeCliente]]="FAMILIA","RETENCAO",BaseClientes[[#This Row],[tipoDeCliente]]="RETENCAO","RETENCAO",BaseClientes[[#This Row],[tipoDeCliente]]="NORMAL","CONSULTORIA",BaseClientes[[#This Row],[tipoDeCliente]]="HIBRIDO","CONSULTORIA")</f>
        <v>CONSULTORIA</v>
      </c>
      <c r="S791" s="68" t="s">
        <v>49</v>
      </c>
      <c r="T791" s="68" t="s">
        <v>50</v>
      </c>
      <c r="U791" s="68" t="s">
        <v>478</v>
      </c>
      <c r="V791" s="71">
        <v>5581996189966</v>
      </c>
      <c r="W791" s="69">
        <v>45510</v>
      </c>
      <c r="X791" s="69"/>
      <c r="Y791" s="68" t="s">
        <v>477</v>
      </c>
      <c r="Z791" s="68" t="s">
        <v>477</v>
      </c>
      <c r="AA791" s="68" t="s">
        <v>472</v>
      </c>
      <c r="AB791" s="68" t="s">
        <v>151</v>
      </c>
      <c r="AC791" s="68" t="s">
        <v>140</v>
      </c>
      <c r="AD791" s="68" t="s">
        <v>54</v>
      </c>
      <c r="AE791" s="68" t="s">
        <v>176</v>
      </c>
      <c r="AF791" s="72">
        <v>1</v>
      </c>
      <c r="AG791" s="68">
        <v>1</v>
      </c>
      <c r="AH791" s="68" t="s">
        <v>54</v>
      </c>
      <c r="AI791" s="68" t="s">
        <v>56</v>
      </c>
      <c r="AJ791" s="68" t="s">
        <v>54</v>
      </c>
      <c r="AK791" s="68" t="str" cm="1">
        <f t="array" ref="AK79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1" s="69" t="s">
        <v>58</v>
      </c>
      <c r="AM791" s="69"/>
    </row>
    <row r="792" spans="1:39" x14ac:dyDescent="0.3">
      <c r="A792" s="68">
        <v>1087</v>
      </c>
      <c r="B792" s="68" t="s">
        <v>3419</v>
      </c>
      <c r="C792" s="69">
        <v>32762</v>
      </c>
      <c r="D792" s="68" t="s">
        <v>72</v>
      </c>
      <c r="E792" s="71" t="str">
        <f t="shared" si="3"/>
        <v>060820241087</v>
      </c>
      <c r="F792" s="68"/>
      <c r="G792" s="68">
        <v>3651767</v>
      </c>
      <c r="H792" s="68"/>
      <c r="I792" s="148" t="s">
        <v>7529</v>
      </c>
      <c r="J792" s="68" t="s">
        <v>6138</v>
      </c>
      <c r="K792" s="108" t="s">
        <v>6139</v>
      </c>
      <c r="L792" s="68" t="s">
        <v>3853</v>
      </c>
      <c r="M792" s="68" t="s">
        <v>3419</v>
      </c>
      <c r="N792" s="71">
        <v>5582981370484</v>
      </c>
      <c r="O792" s="71"/>
      <c r="P792" s="71"/>
      <c r="Q792" s="68" t="s">
        <v>1513</v>
      </c>
      <c r="R792" s="68" t="str" cm="1">
        <f t="array" ref="R792">_xlfn.IFS(BaseClientes[[#This Row],[tipoDeCliente]]="ADVISOR","ADVISOR",BaseClientes[[#This Row],[tipoDeCliente]]="FAMILIA","RETENCAO",BaseClientes[[#This Row],[tipoDeCliente]]="RETENCAO","RETENCAO",BaseClientes[[#This Row],[tipoDeCliente]]="NORMAL","CONSULTORIA",BaseClientes[[#This Row],[tipoDeCliente]]="HIBRIDO","CONSULTORIA")</f>
        <v>CONSULTORIA</v>
      </c>
      <c r="S792" s="68" t="s">
        <v>49</v>
      </c>
      <c r="T792" s="68" t="s">
        <v>50</v>
      </c>
      <c r="U792" s="68" t="s">
        <v>1678</v>
      </c>
      <c r="V792" s="71">
        <v>5582981370484</v>
      </c>
      <c r="W792" s="69">
        <v>45510</v>
      </c>
      <c r="X792" s="69"/>
      <c r="Y792" s="68" t="s">
        <v>3853</v>
      </c>
      <c r="Z792" s="68" t="s">
        <v>3853</v>
      </c>
      <c r="AA792" s="68" t="s">
        <v>3419</v>
      </c>
      <c r="AB792" s="68" t="s">
        <v>3902</v>
      </c>
      <c r="AC792" s="68"/>
      <c r="AD792" s="68"/>
      <c r="AE792" s="68" t="s">
        <v>68</v>
      </c>
      <c r="AF792" s="72">
        <v>0</v>
      </c>
      <c r="AG792" s="68" t="s">
        <v>42</v>
      </c>
      <c r="AH792" s="68" t="s">
        <v>56</v>
      </c>
      <c r="AI792" s="68" t="s">
        <v>56</v>
      </c>
      <c r="AJ792" s="68" t="s">
        <v>56</v>
      </c>
      <c r="AK792" s="68" t="str" cm="1">
        <f t="array" ref="AK79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2" s="69" t="s">
        <v>58</v>
      </c>
      <c r="AM792" s="69"/>
    </row>
    <row r="793" spans="1:39" x14ac:dyDescent="0.3">
      <c r="A793" s="68">
        <v>1088</v>
      </c>
      <c r="B793" s="68" t="s">
        <v>6153</v>
      </c>
      <c r="C793" s="69">
        <v>40976</v>
      </c>
      <c r="D793" s="68" t="s">
        <v>40</v>
      </c>
      <c r="E793" s="71" t="str">
        <f t="shared" si="3"/>
        <v>060820241088</v>
      </c>
      <c r="F793" s="68"/>
      <c r="G793" s="68">
        <v>5224368</v>
      </c>
      <c r="H793" s="68"/>
      <c r="I793" s="68" t="s">
        <v>8243</v>
      </c>
      <c r="J793" s="68" t="s">
        <v>6155</v>
      </c>
      <c r="K793" s="108" t="s">
        <v>5202</v>
      </c>
      <c r="L793" s="68" t="s">
        <v>8244</v>
      </c>
      <c r="M793" s="68" t="s">
        <v>6153</v>
      </c>
      <c r="N793" s="71">
        <v>5581991685827</v>
      </c>
      <c r="O793" s="71" t="s">
        <v>65</v>
      </c>
      <c r="P793" s="71"/>
      <c r="Q793" s="68" t="s">
        <v>66</v>
      </c>
      <c r="R793" s="68" t="str" cm="1">
        <f t="array" ref="R793">_xlfn.IFS(BaseClientes[[#This Row],[tipoDeCliente]]="ADVISOR","ADVISOR",BaseClientes[[#This Row],[tipoDeCliente]]="FAMILIA","RETENCAO",BaseClientes[[#This Row],[tipoDeCliente]]="RETENCAO","RETENCAO",BaseClientes[[#This Row],[tipoDeCliente]]="NORMAL","CONSULTORIA",BaseClientes[[#This Row],[tipoDeCliente]]="HIBRIDO","CONSULTORIA")</f>
        <v>CONSULTORIA</v>
      </c>
      <c r="S793" s="68" t="s">
        <v>49</v>
      </c>
      <c r="T793" s="68" t="s">
        <v>50</v>
      </c>
      <c r="U793" s="68" t="s">
        <v>5204</v>
      </c>
      <c r="V793" s="71">
        <v>558191685827</v>
      </c>
      <c r="W793" s="69">
        <v>45510</v>
      </c>
      <c r="X793" s="69"/>
      <c r="Y793" s="68" t="s">
        <v>3684</v>
      </c>
      <c r="Z793" s="68" t="s">
        <v>3684</v>
      </c>
      <c r="AA793" s="68" t="s">
        <v>3157</v>
      </c>
      <c r="AB793" s="68" t="s">
        <v>151</v>
      </c>
      <c r="AC793" s="68"/>
      <c r="AD793" s="68"/>
      <c r="AE793" s="68" t="s">
        <v>176</v>
      </c>
      <c r="AF793" s="72">
        <v>1</v>
      </c>
      <c r="AG793" s="68">
        <v>8</v>
      </c>
      <c r="AH793" s="68" t="s">
        <v>54</v>
      </c>
      <c r="AI793" s="68" t="s">
        <v>56</v>
      </c>
      <c r="AJ793" s="68" t="s">
        <v>54</v>
      </c>
      <c r="AK793" s="68" t="str" cm="1">
        <f t="array" ref="AK79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3" s="69" t="s">
        <v>58</v>
      </c>
      <c r="AM793" s="69"/>
    </row>
    <row r="794" spans="1:39" x14ac:dyDescent="0.3">
      <c r="A794" s="68">
        <v>1089</v>
      </c>
      <c r="B794" s="68" t="s">
        <v>6150</v>
      </c>
      <c r="C794" s="69">
        <v>33521</v>
      </c>
      <c r="D794" s="68" t="s">
        <v>40</v>
      </c>
      <c r="E794" s="71" t="str">
        <f t="shared" si="3"/>
        <v>060820241089</v>
      </c>
      <c r="F794" s="68"/>
      <c r="G794" s="68">
        <v>5680729</v>
      </c>
      <c r="H794" s="68"/>
      <c r="I794" s="68" t="s">
        <v>8245</v>
      </c>
      <c r="J794" s="68" t="s">
        <v>5810</v>
      </c>
      <c r="K794" s="105" t="s">
        <v>5811</v>
      </c>
      <c r="L794" s="68" t="s">
        <v>8246</v>
      </c>
      <c r="M794" s="68" t="s">
        <v>3241</v>
      </c>
      <c r="N794" s="71">
        <v>5511973654398</v>
      </c>
      <c r="O794" s="71"/>
      <c r="P794" s="71"/>
      <c r="Q794" s="68" t="s">
        <v>66</v>
      </c>
      <c r="R794" s="68" t="str" cm="1">
        <f t="array" ref="R794">_xlfn.IFS(BaseClientes[[#This Row],[tipoDeCliente]]="ADVISOR","ADVISOR",BaseClientes[[#This Row],[tipoDeCliente]]="FAMILIA","RETENCAO",BaseClientes[[#This Row],[tipoDeCliente]]="RETENCAO","RETENCAO",BaseClientes[[#This Row],[tipoDeCliente]]="NORMAL","CONSULTORIA",BaseClientes[[#This Row],[tipoDeCliente]]="HIBRIDO","CONSULTORIA")</f>
        <v>CONSULTORIA</v>
      </c>
      <c r="S794" s="68" t="s">
        <v>2799</v>
      </c>
      <c r="T794" s="68" t="s">
        <v>185</v>
      </c>
      <c r="U794" s="68" t="s">
        <v>4992</v>
      </c>
      <c r="V794" s="71">
        <v>5511973654398</v>
      </c>
      <c r="W794" s="69">
        <v>45510</v>
      </c>
      <c r="X794" s="69"/>
      <c r="Y794" s="68" t="s">
        <v>3751</v>
      </c>
      <c r="Z794" s="68" t="s">
        <v>3751</v>
      </c>
      <c r="AA794" s="68" t="s">
        <v>3242</v>
      </c>
      <c r="AB794" s="68" t="s">
        <v>5814</v>
      </c>
      <c r="AC794" s="68"/>
      <c r="AD794" s="68"/>
      <c r="AE794" s="68" t="s">
        <v>176</v>
      </c>
      <c r="AF794" s="72">
        <v>1</v>
      </c>
      <c r="AG794" s="68">
        <v>8</v>
      </c>
      <c r="AH794" s="68" t="s">
        <v>54</v>
      </c>
      <c r="AI794" s="68" t="s">
        <v>56</v>
      </c>
      <c r="AJ794" s="68" t="s">
        <v>56</v>
      </c>
      <c r="AK794" s="68" t="str" cm="1">
        <f t="array" ref="AK79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4" s="69" t="s">
        <v>58</v>
      </c>
      <c r="AM794" s="69"/>
    </row>
    <row r="795" spans="1:39" x14ac:dyDescent="0.3">
      <c r="A795" s="68">
        <v>1090</v>
      </c>
      <c r="B795" s="68" t="s">
        <v>6123</v>
      </c>
      <c r="C795" s="69">
        <v>41877</v>
      </c>
      <c r="D795" s="68" t="s">
        <v>40</v>
      </c>
      <c r="E795" s="71" t="str">
        <f t="shared" si="3"/>
        <v>060820241090</v>
      </c>
      <c r="F795" s="68"/>
      <c r="G795" s="68">
        <v>5357704</v>
      </c>
      <c r="H795" s="68"/>
      <c r="I795" s="148" t="s">
        <v>6124</v>
      </c>
      <c r="J795" s="68" t="s">
        <v>6125</v>
      </c>
      <c r="K795" s="108" t="s">
        <v>6126</v>
      </c>
      <c r="L795" s="68" t="s">
        <v>3639</v>
      </c>
      <c r="M795" s="68" t="s">
        <v>6123</v>
      </c>
      <c r="N795" s="71">
        <v>5541999881140</v>
      </c>
      <c r="O795" s="71"/>
      <c r="P795" s="71"/>
      <c r="Q795" s="68" t="s">
        <v>1749</v>
      </c>
      <c r="R795" s="68" t="str" cm="1">
        <f t="array" ref="R795">_xlfn.IFS(BaseClientes[[#This Row],[tipoDeCliente]]="ADVISOR","ADVISOR",BaseClientes[[#This Row],[tipoDeCliente]]="FAMILIA","RETENCAO",BaseClientes[[#This Row],[tipoDeCliente]]="RETENCAO","RETENCAO",BaseClientes[[#This Row],[tipoDeCliente]]="NORMAL","CONSULTORIA",BaseClientes[[#This Row],[tipoDeCliente]]="HIBRIDO","CONSULTORIA")</f>
        <v>CONSULTORIA</v>
      </c>
      <c r="S795" s="68" t="s">
        <v>2064</v>
      </c>
      <c r="T795" s="68" t="s">
        <v>2065</v>
      </c>
      <c r="U795" s="68" t="s">
        <v>2130</v>
      </c>
      <c r="V795" s="71">
        <v>5541995365995</v>
      </c>
      <c r="W795" s="69">
        <v>45510</v>
      </c>
      <c r="X795" s="69"/>
      <c r="Y795" s="68" t="s">
        <v>3639</v>
      </c>
      <c r="Z795" s="68" t="s">
        <v>3639</v>
      </c>
      <c r="AA795" s="68" t="s">
        <v>2125</v>
      </c>
      <c r="AB795" s="68" t="s">
        <v>151</v>
      </c>
      <c r="AC795" s="68" t="s">
        <v>53</v>
      </c>
      <c r="AD795" s="68" t="s">
        <v>54</v>
      </c>
      <c r="AE795" s="68" t="s">
        <v>176</v>
      </c>
      <c r="AF795" s="72">
        <v>1</v>
      </c>
      <c r="AG795" s="68" t="s">
        <v>3061</v>
      </c>
      <c r="AH795" s="68" t="s">
        <v>54</v>
      </c>
      <c r="AI795" s="68" t="s">
        <v>56</v>
      </c>
      <c r="AJ795" s="68" t="s">
        <v>54</v>
      </c>
      <c r="AK795" s="68" t="str" cm="1">
        <f t="array" ref="AK79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5" s="69" t="s">
        <v>58</v>
      </c>
      <c r="AM795" s="69"/>
    </row>
    <row r="796" spans="1:39" x14ac:dyDescent="0.3">
      <c r="A796" s="68">
        <v>1091</v>
      </c>
      <c r="B796" s="68" t="s">
        <v>6146</v>
      </c>
      <c r="C796" s="69">
        <v>43591</v>
      </c>
      <c r="D796" s="68" t="s">
        <v>72</v>
      </c>
      <c r="E796" s="71" t="str">
        <f t="shared" si="3"/>
        <v>060820241091</v>
      </c>
      <c r="F796" s="68"/>
      <c r="G796" s="68">
        <v>5866768</v>
      </c>
      <c r="H796" s="68"/>
      <c r="I796" s="148" t="s">
        <v>6147</v>
      </c>
      <c r="J796" s="68" t="s">
        <v>6148</v>
      </c>
      <c r="K796" s="108" t="s">
        <v>6143</v>
      </c>
      <c r="L796" s="68" t="s">
        <v>6149</v>
      </c>
      <c r="M796" s="68" t="s">
        <v>6146</v>
      </c>
      <c r="N796" s="71">
        <v>5583991067547</v>
      </c>
      <c r="O796" s="71"/>
      <c r="P796" s="71"/>
      <c r="Q796" s="68" t="s">
        <v>66</v>
      </c>
      <c r="R796" s="68" t="str" cm="1">
        <f t="array" ref="R796">_xlfn.IFS(BaseClientes[[#This Row],[tipoDeCliente]]="ADVISOR","ADVISOR",BaseClientes[[#This Row],[tipoDeCliente]]="FAMILIA","RETENCAO",BaseClientes[[#This Row],[tipoDeCliente]]="RETENCAO","RETENCAO",BaseClientes[[#This Row],[tipoDeCliente]]="NORMAL","CONSULTORIA",BaseClientes[[#This Row],[tipoDeCliente]]="HIBRIDO","CONSULTORIA")</f>
        <v>CONSULTORIA</v>
      </c>
      <c r="S796" s="68" t="s">
        <v>2478</v>
      </c>
      <c r="T796" s="68" t="s">
        <v>196</v>
      </c>
      <c r="U796" s="68" t="s">
        <v>6145</v>
      </c>
      <c r="V796" s="71">
        <v>5583991067547</v>
      </c>
      <c r="W796" s="69">
        <v>45510</v>
      </c>
      <c r="X796" s="69"/>
      <c r="Y796" s="68" t="s">
        <v>3709</v>
      </c>
      <c r="Z796" s="68" t="s">
        <v>3709</v>
      </c>
      <c r="AA796" s="68" t="s">
        <v>3184</v>
      </c>
      <c r="AB796" s="68" t="s">
        <v>151</v>
      </c>
      <c r="AC796" s="68"/>
      <c r="AD796" s="68"/>
      <c r="AE796" s="68" t="s">
        <v>176</v>
      </c>
      <c r="AF796" s="72">
        <v>1</v>
      </c>
      <c r="AG796" s="68">
        <v>8</v>
      </c>
      <c r="AH796" s="68" t="s">
        <v>54</v>
      </c>
      <c r="AI796" s="68" t="s">
        <v>54</v>
      </c>
      <c r="AJ796" s="68" t="s">
        <v>54</v>
      </c>
      <c r="AK796" s="68" t="str" cm="1">
        <f t="array" ref="AK79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6" s="69" t="s">
        <v>58</v>
      </c>
      <c r="AM796" s="69"/>
    </row>
    <row r="797" spans="1:39" x14ac:dyDescent="0.3">
      <c r="A797" s="68">
        <v>1092</v>
      </c>
      <c r="B797" s="68" t="s">
        <v>6140</v>
      </c>
      <c r="C797" s="69">
        <v>42648</v>
      </c>
      <c r="D797" s="68" t="s">
        <v>72</v>
      </c>
      <c r="E797" s="71" t="str">
        <f t="shared" si="3"/>
        <v>060820241092</v>
      </c>
      <c r="F797" s="68"/>
      <c r="G797" s="68">
        <v>5866786</v>
      </c>
      <c r="H797" s="68"/>
      <c r="I797" s="148" t="s">
        <v>6141</v>
      </c>
      <c r="J797" s="68" t="s">
        <v>6142</v>
      </c>
      <c r="K797" s="108" t="s">
        <v>6143</v>
      </c>
      <c r="L797" s="68" t="s">
        <v>6144</v>
      </c>
      <c r="M797" s="68" t="s">
        <v>6140</v>
      </c>
      <c r="N797" s="71">
        <v>5583991067547</v>
      </c>
      <c r="O797" s="71"/>
      <c r="P797" s="71"/>
      <c r="Q797" s="68" t="s">
        <v>66</v>
      </c>
      <c r="R797" s="68" t="str" cm="1">
        <f t="array" ref="R797">_xlfn.IFS(BaseClientes[[#This Row],[tipoDeCliente]]="ADVISOR","ADVISOR",BaseClientes[[#This Row],[tipoDeCliente]]="FAMILIA","RETENCAO",BaseClientes[[#This Row],[tipoDeCliente]]="RETENCAO","RETENCAO",BaseClientes[[#This Row],[tipoDeCliente]]="NORMAL","CONSULTORIA",BaseClientes[[#This Row],[tipoDeCliente]]="HIBRIDO","CONSULTORIA")</f>
        <v>CONSULTORIA</v>
      </c>
      <c r="S797" s="68" t="s">
        <v>2478</v>
      </c>
      <c r="T797" s="68" t="s">
        <v>196</v>
      </c>
      <c r="U797" s="68" t="s">
        <v>6145</v>
      </c>
      <c r="V797" s="71">
        <v>5583991067547</v>
      </c>
      <c r="W797" s="69">
        <v>45510</v>
      </c>
      <c r="X797" s="69"/>
      <c r="Y797" s="68" t="s">
        <v>3709</v>
      </c>
      <c r="Z797" s="68" t="s">
        <v>3709</v>
      </c>
      <c r="AA797" s="68" t="s">
        <v>3184</v>
      </c>
      <c r="AB797" s="68" t="s">
        <v>151</v>
      </c>
      <c r="AC797" s="68"/>
      <c r="AD797" s="68"/>
      <c r="AE797" s="68" t="s">
        <v>176</v>
      </c>
      <c r="AF797" s="72">
        <v>1</v>
      </c>
      <c r="AG797" s="68">
        <v>8</v>
      </c>
      <c r="AH797" s="68" t="s">
        <v>54</v>
      </c>
      <c r="AI797" s="68" t="s">
        <v>54</v>
      </c>
      <c r="AJ797" s="68" t="s">
        <v>54</v>
      </c>
      <c r="AK797" s="68" t="str" cm="1">
        <f t="array" ref="AK79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7" s="69" t="s">
        <v>58</v>
      </c>
      <c r="AM797" s="69"/>
    </row>
    <row r="798" spans="1:39" x14ac:dyDescent="0.3">
      <c r="A798" s="68">
        <v>1096</v>
      </c>
      <c r="B798" s="68" t="s">
        <v>3279</v>
      </c>
      <c r="C798" s="69">
        <v>31559</v>
      </c>
      <c r="D798" s="68" t="s">
        <v>72</v>
      </c>
      <c r="E798" s="71" t="str">
        <f t="shared" si="3"/>
        <v>060820241096</v>
      </c>
      <c r="F798" s="68">
        <v>16185580</v>
      </c>
      <c r="G798" s="68"/>
      <c r="H798" s="68"/>
      <c r="I798" s="68" t="s">
        <v>6160</v>
      </c>
      <c r="J798" s="68" t="s">
        <v>6158</v>
      </c>
      <c r="K798" s="108" t="s">
        <v>6159</v>
      </c>
      <c r="L798" s="68" t="s">
        <v>3782</v>
      </c>
      <c r="M798" s="68" t="s">
        <v>3279</v>
      </c>
      <c r="N798" s="71">
        <v>5581999764645</v>
      </c>
      <c r="O798" s="71"/>
      <c r="P798" s="71"/>
      <c r="Q798" s="68" t="s">
        <v>1749</v>
      </c>
      <c r="R798" s="68" t="str" cm="1">
        <f t="array" ref="R798">_xlfn.IFS(BaseClientes[[#This Row],[tipoDeCliente]]="ADVISOR","ADVISOR",BaseClientes[[#This Row],[tipoDeCliente]]="FAMILIA","RETENCAO",BaseClientes[[#This Row],[tipoDeCliente]]="RETENCAO","RETENCAO",BaseClientes[[#This Row],[tipoDeCliente]]="NORMAL","CONSULTORIA",BaseClientes[[#This Row],[tipoDeCliente]]="HIBRIDO","CONSULTORIA")</f>
        <v>CONSULTORIA</v>
      </c>
      <c r="S798" s="68" t="s">
        <v>49</v>
      </c>
      <c r="T798" s="68" t="s">
        <v>50</v>
      </c>
      <c r="U798" s="68" t="s">
        <v>2963</v>
      </c>
      <c r="V798" s="71">
        <v>5581999764645</v>
      </c>
      <c r="W798" s="69">
        <v>45510</v>
      </c>
      <c r="X798" s="69"/>
      <c r="Y798" s="68" t="s">
        <v>3782</v>
      </c>
      <c r="Z798" s="68" t="s">
        <v>3782</v>
      </c>
      <c r="AA798" s="68" t="s">
        <v>3279</v>
      </c>
      <c r="AB798" s="68" t="s">
        <v>6161</v>
      </c>
      <c r="AC798" s="68"/>
      <c r="AD798" s="68"/>
      <c r="AE798" s="68" t="s">
        <v>176</v>
      </c>
      <c r="AF798" s="72">
        <v>1</v>
      </c>
      <c r="AG798" s="68">
        <v>9</v>
      </c>
      <c r="AH798" s="68" t="s">
        <v>54</v>
      </c>
      <c r="AI798" s="68" t="s">
        <v>56</v>
      </c>
      <c r="AJ798" s="68" t="s">
        <v>54</v>
      </c>
      <c r="AK798" s="68" t="str" cm="1">
        <f t="array" ref="AK79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8" s="69" t="s">
        <v>58</v>
      </c>
      <c r="AM798" s="69"/>
    </row>
    <row r="799" spans="1:39" x14ac:dyDescent="0.3">
      <c r="A799" s="68">
        <v>1099</v>
      </c>
      <c r="B799" s="68" t="s">
        <v>6128</v>
      </c>
      <c r="C799" s="69">
        <v>37205</v>
      </c>
      <c r="D799" s="68" t="s">
        <v>72</v>
      </c>
      <c r="E799" s="71" t="str">
        <f t="shared" si="3"/>
        <v>060820241099</v>
      </c>
      <c r="F799" s="68">
        <v>9205424</v>
      </c>
      <c r="G799" s="68"/>
      <c r="H799" s="68"/>
      <c r="I799" s="68" t="s">
        <v>8247</v>
      </c>
      <c r="J799" s="68" t="s">
        <v>6130</v>
      </c>
      <c r="K799" s="108" t="s">
        <v>6131</v>
      </c>
      <c r="L799" s="68" t="s">
        <v>8248</v>
      </c>
      <c r="M799" s="68" t="s">
        <v>6128</v>
      </c>
      <c r="N799" s="71">
        <v>5581995135006</v>
      </c>
      <c r="O799" s="71"/>
      <c r="P799" s="71"/>
      <c r="Q799" s="68" t="s">
        <v>66</v>
      </c>
      <c r="R799" s="68" t="str" cm="1">
        <f t="array" ref="R799">_xlfn.IFS(BaseClientes[[#This Row],[tipoDeCliente]]="ADVISOR","ADVISOR",BaseClientes[[#This Row],[tipoDeCliente]]="FAMILIA","RETENCAO",BaseClientes[[#This Row],[tipoDeCliente]]="RETENCAO","RETENCAO",BaseClientes[[#This Row],[tipoDeCliente]]="NORMAL","CONSULTORIA",BaseClientes[[#This Row],[tipoDeCliente]]="HIBRIDO","CONSULTORIA")</f>
        <v>CONSULTORIA</v>
      </c>
      <c r="S799" s="68" t="s">
        <v>49</v>
      </c>
      <c r="T799" s="68" t="s">
        <v>50</v>
      </c>
      <c r="U799" s="68" t="s">
        <v>6025</v>
      </c>
      <c r="V799" s="71">
        <v>5581995135006</v>
      </c>
      <c r="W799" s="69">
        <v>45510</v>
      </c>
      <c r="X799" s="69"/>
      <c r="Y799" s="68" t="s">
        <v>3771</v>
      </c>
      <c r="Z799" s="68" t="s">
        <v>3771</v>
      </c>
      <c r="AA799" s="68" t="s">
        <v>3266</v>
      </c>
      <c r="AB799" s="68" t="s">
        <v>151</v>
      </c>
      <c r="AC799" s="68"/>
      <c r="AD799" s="68"/>
      <c r="AE799" s="68" t="s">
        <v>176</v>
      </c>
      <c r="AF799" s="72">
        <v>1</v>
      </c>
      <c r="AG799" s="68">
        <v>1</v>
      </c>
      <c r="AH799" s="68" t="s">
        <v>54</v>
      </c>
      <c r="AI799" s="68" t="s">
        <v>54</v>
      </c>
      <c r="AJ799" s="68" t="s">
        <v>54</v>
      </c>
      <c r="AK799" s="68" t="str" cm="1">
        <f t="array" ref="AK79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799" s="69" t="s">
        <v>58</v>
      </c>
      <c r="AM799" s="69"/>
    </row>
    <row r="800" spans="1:39" hidden="1" x14ac:dyDescent="0.3">
      <c r="A800" s="68">
        <v>1095</v>
      </c>
      <c r="B800" s="68" t="s">
        <v>3429</v>
      </c>
      <c r="C800" s="69">
        <v>35935</v>
      </c>
      <c r="D800" s="68" t="s">
        <v>40</v>
      </c>
      <c r="E800" s="71" t="str">
        <f t="shared" si="3"/>
        <v>070820241095</v>
      </c>
      <c r="F800" s="68">
        <v>5262659</v>
      </c>
      <c r="G800" s="68"/>
      <c r="H800" s="68"/>
      <c r="I800" s="68"/>
      <c r="J800" s="68" t="s">
        <v>6166</v>
      </c>
      <c r="K800" s="70" t="s">
        <v>6167</v>
      </c>
      <c r="L800" s="68" t="s">
        <v>6168</v>
      </c>
      <c r="M800" s="68" t="s">
        <v>3429</v>
      </c>
      <c r="N800" s="71">
        <v>5581994632207</v>
      </c>
      <c r="O800" s="71"/>
      <c r="P800" s="71"/>
      <c r="Q800" s="68" t="s">
        <v>316</v>
      </c>
      <c r="R800" s="68" t="str" cm="1">
        <f t="array" ref="R800">_xlfn.IFS(BaseClientes[[#This Row],[tipoDeCliente]]="ADVISOR","ADVISOR",BaseClientes[[#This Row],[tipoDeCliente]]="FAMILIA","RETENCAO",BaseClientes[[#This Row],[tipoDeCliente]]="RETENCAO","RETENCAO",BaseClientes[[#This Row],[tipoDeCliente]]="NORMAL","CONSULTORIA",BaseClientes[[#This Row],[tipoDeCliente]]="HIBRIDO","CONSULTORIA")</f>
        <v>CONSULTORIA</v>
      </c>
      <c r="S800" s="68" t="s">
        <v>317</v>
      </c>
      <c r="T800" s="68" t="s">
        <v>50</v>
      </c>
      <c r="U800" s="68" t="s">
        <v>6169</v>
      </c>
      <c r="V800" s="71">
        <v>5581994632207</v>
      </c>
      <c r="W800" s="69">
        <v>45511</v>
      </c>
      <c r="X800" s="69"/>
      <c r="Y800" s="68" t="s">
        <v>6168</v>
      </c>
      <c r="Z800" s="68" t="s">
        <v>6168</v>
      </c>
      <c r="AA800" s="68" t="s">
        <v>3429</v>
      </c>
      <c r="AB800" s="68"/>
      <c r="AC800" s="68"/>
      <c r="AD800" s="68"/>
      <c r="AE800" s="68" t="s">
        <v>68</v>
      </c>
      <c r="AF800" s="72">
        <v>0</v>
      </c>
      <c r="AG800" s="68">
        <v>8</v>
      </c>
      <c r="AH800" s="68" t="s">
        <v>56</v>
      </c>
      <c r="AI800" s="68" t="s">
        <v>56</v>
      </c>
      <c r="AJ800" s="68" t="s">
        <v>56</v>
      </c>
      <c r="AK800" s="68" t="str" cm="1">
        <f t="array" ref="AK80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0" s="69" t="s">
        <v>69</v>
      </c>
      <c r="AM800" s="69">
        <v>45562</v>
      </c>
    </row>
    <row r="801" spans="1:39" x14ac:dyDescent="0.3">
      <c r="A801" s="68">
        <v>1100</v>
      </c>
      <c r="B801" s="68" t="s">
        <v>3280</v>
      </c>
      <c r="C801" s="69">
        <v>38891</v>
      </c>
      <c r="D801" s="68" t="s">
        <v>40</v>
      </c>
      <c r="E801" s="71" t="str">
        <f t="shared" si="3"/>
        <v>070820241100</v>
      </c>
      <c r="F801" s="68"/>
      <c r="G801" s="68">
        <v>5900466</v>
      </c>
      <c r="H801" s="68"/>
      <c r="I801" s="68" t="s">
        <v>8249</v>
      </c>
      <c r="J801" s="68" t="s">
        <v>6163</v>
      </c>
      <c r="K801" s="105" t="s">
        <v>6164</v>
      </c>
      <c r="L801" s="68" t="s">
        <v>3784</v>
      </c>
      <c r="M801" s="68" t="s">
        <v>3280</v>
      </c>
      <c r="N801" s="71">
        <v>5581979115050</v>
      </c>
      <c r="O801" s="71"/>
      <c r="P801" s="71"/>
      <c r="Q801" s="68" t="s">
        <v>66</v>
      </c>
      <c r="R801" s="68" t="str" cm="1">
        <f t="array" ref="R801">_xlfn.IFS(BaseClientes[[#This Row],[tipoDeCliente]]="ADVISOR","ADVISOR",BaseClientes[[#This Row],[tipoDeCliente]]="FAMILIA","RETENCAO",BaseClientes[[#This Row],[tipoDeCliente]]="RETENCAO","RETENCAO",BaseClientes[[#This Row],[tipoDeCliente]]="NORMAL","CONSULTORIA",BaseClientes[[#This Row],[tipoDeCliente]]="HIBRIDO","CONSULTORIA")</f>
        <v>CONSULTORIA</v>
      </c>
      <c r="S801" s="68" t="s">
        <v>49</v>
      </c>
      <c r="T801" s="68" t="s">
        <v>50</v>
      </c>
      <c r="U801" s="68" t="s">
        <v>1066</v>
      </c>
      <c r="V801" s="71">
        <v>5581979115050</v>
      </c>
      <c r="W801" s="69">
        <v>45511</v>
      </c>
      <c r="X801" s="69"/>
      <c r="Y801" s="68" t="s">
        <v>3784</v>
      </c>
      <c r="Z801" s="68" t="s">
        <v>3784</v>
      </c>
      <c r="AA801" s="68" t="s">
        <v>3280</v>
      </c>
      <c r="AB801" s="68" t="s">
        <v>151</v>
      </c>
      <c r="AC801" s="68"/>
      <c r="AD801" s="68"/>
      <c r="AE801" s="68" t="s">
        <v>176</v>
      </c>
      <c r="AF801" s="72">
        <v>1</v>
      </c>
      <c r="AG801" s="68">
        <v>1</v>
      </c>
      <c r="AH801" s="68" t="s">
        <v>54</v>
      </c>
      <c r="AI801" s="68" t="s">
        <v>56</v>
      </c>
      <c r="AJ801" s="68" t="s">
        <v>54</v>
      </c>
      <c r="AK801" s="68" t="str" cm="1">
        <f t="array" ref="AK80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1" s="69" t="s">
        <v>58</v>
      </c>
      <c r="AM801" s="69"/>
    </row>
    <row r="802" spans="1:39" x14ac:dyDescent="0.3">
      <c r="A802" s="68">
        <v>1097</v>
      </c>
      <c r="B802" s="68" t="s">
        <v>3281</v>
      </c>
      <c r="C802" s="69">
        <v>32150</v>
      </c>
      <c r="D802" s="68" t="s">
        <v>72</v>
      </c>
      <c r="E802" s="71" t="str">
        <f t="shared" si="3"/>
        <v>090820241097</v>
      </c>
      <c r="F802" s="68"/>
      <c r="G802" s="68">
        <v>5904673</v>
      </c>
      <c r="H802" s="68"/>
      <c r="I802" s="68" t="s">
        <v>6173</v>
      </c>
      <c r="J802" s="68" t="s">
        <v>6171</v>
      </c>
      <c r="K802" s="108" t="s">
        <v>6172</v>
      </c>
      <c r="L802" s="68" t="s">
        <v>3783</v>
      </c>
      <c r="M802" s="68" t="s">
        <v>3281</v>
      </c>
      <c r="N802" s="71">
        <v>5581995285664</v>
      </c>
      <c r="O802" s="71"/>
      <c r="P802" s="71"/>
      <c r="Q802" s="68" t="s">
        <v>1749</v>
      </c>
      <c r="R802" s="68" t="str" cm="1">
        <f t="array" ref="R802">_xlfn.IFS(BaseClientes[[#This Row],[tipoDeCliente]]="ADVISOR","ADVISOR",BaseClientes[[#This Row],[tipoDeCliente]]="FAMILIA","RETENCAO",BaseClientes[[#This Row],[tipoDeCliente]]="RETENCAO","RETENCAO",BaseClientes[[#This Row],[tipoDeCliente]]="NORMAL","CONSULTORIA",BaseClientes[[#This Row],[tipoDeCliente]]="HIBRIDO","CONSULTORIA")</f>
        <v>CONSULTORIA</v>
      </c>
      <c r="S802" s="68" t="s">
        <v>49</v>
      </c>
      <c r="T802" s="68" t="s">
        <v>50</v>
      </c>
      <c r="U802" s="68" t="s">
        <v>6174</v>
      </c>
      <c r="V802" s="71">
        <v>5581995285664</v>
      </c>
      <c r="W802" s="69">
        <v>45513</v>
      </c>
      <c r="X802" s="69"/>
      <c r="Y802" s="68" t="s">
        <v>3783</v>
      </c>
      <c r="Z802" s="68" t="s">
        <v>3783</v>
      </c>
      <c r="AA802" s="68" t="s">
        <v>3281</v>
      </c>
      <c r="AB802" s="68" t="s">
        <v>3905</v>
      </c>
      <c r="AC802" s="68"/>
      <c r="AD802" s="68" t="s">
        <v>54</v>
      </c>
      <c r="AE802" s="68" t="s">
        <v>176</v>
      </c>
      <c r="AF802" s="72">
        <v>1</v>
      </c>
      <c r="AG802" s="68">
        <v>9</v>
      </c>
      <c r="AH802" s="68" t="s">
        <v>54</v>
      </c>
      <c r="AI802" s="68" t="s">
        <v>56</v>
      </c>
      <c r="AJ802" s="68" t="s">
        <v>54</v>
      </c>
      <c r="AK802" s="68" t="str" cm="1">
        <f t="array" ref="AK80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2" s="69" t="s">
        <v>58</v>
      </c>
      <c r="AM802" s="69"/>
    </row>
    <row r="803" spans="1:39" x14ac:dyDescent="0.3">
      <c r="A803" s="68">
        <v>1101</v>
      </c>
      <c r="B803" s="68" t="s">
        <v>3282</v>
      </c>
      <c r="C803" s="69">
        <v>23534</v>
      </c>
      <c r="D803" s="68" t="s">
        <v>40</v>
      </c>
      <c r="E803" s="71" t="str">
        <f t="shared" si="3"/>
        <v>140820241101</v>
      </c>
      <c r="F803" s="68">
        <v>4649350</v>
      </c>
      <c r="G803" s="68"/>
      <c r="H803" s="68"/>
      <c r="I803" s="68" t="s">
        <v>6180</v>
      </c>
      <c r="J803" s="68" t="s">
        <v>6182</v>
      </c>
      <c r="K803" s="108" t="s">
        <v>6183</v>
      </c>
      <c r="L803" s="68" t="s">
        <v>3785</v>
      </c>
      <c r="M803" s="68" t="s">
        <v>3282</v>
      </c>
      <c r="N803" s="71">
        <v>5581999719174</v>
      </c>
      <c r="O803" s="71"/>
      <c r="P803" s="71"/>
      <c r="Q803" s="68" t="s">
        <v>66</v>
      </c>
      <c r="R803" s="68" t="str" cm="1">
        <f t="array" ref="R803">_xlfn.IFS(BaseClientes[[#This Row],[tipoDeCliente]]="ADVISOR","ADVISOR",BaseClientes[[#This Row],[tipoDeCliente]]="FAMILIA","RETENCAO",BaseClientes[[#This Row],[tipoDeCliente]]="RETENCAO","RETENCAO",BaseClientes[[#This Row],[tipoDeCliente]]="NORMAL","CONSULTORIA",BaseClientes[[#This Row],[tipoDeCliente]]="HIBRIDO","CONSULTORIA")</f>
        <v>CONSULTORIA</v>
      </c>
      <c r="S803" s="68" t="s">
        <v>49</v>
      </c>
      <c r="T803" s="68" t="s">
        <v>50</v>
      </c>
      <c r="U803" s="68" t="s">
        <v>1660</v>
      </c>
      <c r="V803" s="71">
        <v>5581999719174</v>
      </c>
      <c r="W803" s="69">
        <v>45518</v>
      </c>
      <c r="X803" s="69"/>
      <c r="Y803" s="68" t="s">
        <v>3785</v>
      </c>
      <c r="Z803" s="68" t="s">
        <v>3785</v>
      </c>
      <c r="AA803" s="68" t="s">
        <v>3282</v>
      </c>
      <c r="AB803" s="68" t="s">
        <v>6012</v>
      </c>
      <c r="AC803" s="68" t="s">
        <v>53</v>
      </c>
      <c r="AD803" s="68" t="s">
        <v>54</v>
      </c>
      <c r="AE803" s="68" t="s">
        <v>176</v>
      </c>
      <c r="AF803" s="72">
        <v>1</v>
      </c>
      <c r="AG803" s="68">
        <v>9</v>
      </c>
      <c r="AH803" s="68" t="s">
        <v>54</v>
      </c>
      <c r="AI803" s="68" t="s">
        <v>56</v>
      </c>
      <c r="AJ803" s="68" t="s">
        <v>54</v>
      </c>
      <c r="AK803" s="68" t="str" cm="1">
        <f t="array" ref="AK80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3" s="69" t="s">
        <v>58</v>
      </c>
      <c r="AM803" s="69"/>
    </row>
    <row r="804" spans="1:39" x14ac:dyDescent="0.3">
      <c r="A804" s="68">
        <v>1102</v>
      </c>
      <c r="B804" s="68" t="s">
        <v>3283</v>
      </c>
      <c r="C804" s="69">
        <v>21849</v>
      </c>
      <c r="D804" s="68" t="s">
        <v>40</v>
      </c>
      <c r="E804" s="71" t="str">
        <f t="shared" si="3"/>
        <v>140820241102</v>
      </c>
      <c r="F804" s="1">
        <v>4652647</v>
      </c>
      <c r="G804" s="68">
        <v>3478788</v>
      </c>
      <c r="H804" s="68"/>
      <c r="I804" s="68" t="s">
        <v>6187</v>
      </c>
      <c r="J804" s="68" t="s">
        <v>6185</v>
      </c>
      <c r="K804" s="108" t="s">
        <v>6186</v>
      </c>
      <c r="L804" s="68" t="s">
        <v>3787</v>
      </c>
      <c r="M804" s="68" t="s">
        <v>3283</v>
      </c>
      <c r="N804" s="71">
        <v>5581999251067</v>
      </c>
      <c r="O804" s="71"/>
      <c r="P804" s="71"/>
      <c r="Q804" s="68" t="s">
        <v>66</v>
      </c>
      <c r="R804" s="68" t="str" cm="1">
        <f t="array" ref="R804">_xlfn.IFS(BaseClientes[[#This Row],[tipoDeCliente]]="ADVISOR","ADVISOR",BaseClientes[[#This Row],[tipoDeCliente]]="FAMILIA","RETENCAO",BaseClientes[[#This Row],[tipoDeCliente]]="RETENCAO","RETENCAO",BaseClientes[[#This Row],[tipoDeCliente]]="NORMAL","CONSULTORIA",BaseClientes[[#This Row],[tipoDeCliente]]="HIBRIDO","CONSULTORIA")</f>
        <v>CONSULTORIA</v>
      </c>
      <c r="S804" s="68" t="s">
        <v>49</v>
      </c>
      <c r="T804" s="68" t="s">
        <v>50</v>
      </c>
      <c r="U804" s="68" t="s">
        <v>6188</v>
      </c>
      <c r="V804" s="71">
        <v>5581999251067</v>
      </c>
      <c r="W804" s="69">
        <v>45518</v>
      </c>
      <c r="X804" s="69"/>
      <c r="Y804" s="68" t="s">
        <v>3787</v>
      </c>
      <c r="Z804" s="68" t="s">
        <v>3787</v>
      </c>
      <c r="AA804" s="68" t="s">
        <v>3283</v>
      </c>
      <c r="AB804" s="68" t="s">
        <v>3894</v>
      </c>
      <c r="AC804" s="68" t="s">
        <v>53</v>
      </c>
      <c r="AD804" s="68" t="s">
        <v>54</v>
      </c>
      <c r="AE804" s="68" t="s">
        <v>176</v>
      </c>
      <c r="AF804" s="72">
        <v>1</v>
      </c>
      <c r="AG804" s="68">
        <v>9</v>
      </c>
      <c r="AH804" s="68" t="s">
        <v>54</v>
      </c>
      <c r="AI804" s="68" t="s">
        <v>56</v>
      </c>
      <c r="AJ804" s="68" t="s">
        <v>54</v>
      </c>
      <c r="AK804" s="68" t="str" cm="1">
        <f t="array" ref="AK80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4" s="69" t="s">
        <v>58</v>
      </c>
      <c r="AM804" s="69"/>
    </row>
    <row r="805" spans="1:39" x14ac:dyDescent="0.3">
      <c r="A805" s="68">
        <v>1103</v>
      </c>
      <c r="B805" s="68" t="s">
        <v>3284</v>
      </c>
      <c r="C805" s="69">
        <v>33260</v>
      </c>
      <c r="D805" s="68" t="s">
        <v>72</v>
      </c>
      <c r="E805" s="71" t="str">
        <f t="shared" si="3"/>
        <v>140820241103</v>
      </c>
      <c r="F805" s="68">
        <v>3126098</v>
      </c>
      <c r="G805" s="68">
        <v>8686379</v>
      </c>
      <c r="H805" s="68"/>
      <c r="I805" s="68" t="s">
        <v>6192</v>
      </c>
      <c r="J805" s="68" t="s">
        <v>6190</v>
      </c>
      <c r="K805" s="105" t="s">
        <v>6191</v>
      </c>
      <c r="L805" s="68" t="s">
        <v>3788</v>
      </c>
      <c r="M805" s="68" t="s">
        <v>3284</v>
      </c>
      <c r="N805" s="71">
        <v>5531999905999</v>
      </c>
      <c r="O805" s="71"/>
      <c r="P805" s="71"/>
      <c r="Q805" s="68" t="s">
        <v>1749</v>
      </c>
      <c r="R805" s="68" t="str" cm="1">
        <f t="array" ref="R805">_xlfn.IFS(BaseClientes[[#This Row],[tipoDeCliente]]="ADVISOR","ADVISOR",BaseClientes[[#This Row],[tipoDeCliente]]="FAMILIA","RETENCAO",BaseClientes[[#This Row],[tipoDeCliente]]="RETENCAO","RETENCAO",BaseClientes[[#This Row],[tipoDeCliente]]="NORMAL","CONSULTORIA",BaseClientes[[#This Row],[tipoDeCliente]]="HIBRIDO","CONSULTORIA")</f>
        <v>CONSULTORIA</v>
      </c>
      <c r="S805" s="68" t="s">
        <v>895</v>
      </c>
      <c r="T805" s="68" t="s">
        <v>896</v>
      </c>
      <c r="U805" s="68" t="s">
        <v>6193</v>
      </c>
      <c r="V805" s="71">
        <v>5531999905999</v>
      </c>
      <c r="W805" s="69">
        <v>45518</v>
      </c>
      <c r="X805" s="69"/>
      <c r="Y805" s="68" t="s">
        <v>3788</v>
      </c>
      <c r="Z805" s="68" t="s">
        <v>3788</v>
      </c>
      <c r="AA805" s="68" t="s">
        <v>3284</v>
      </c>
      <c r="AB805" s="68" t="s">
        <v>3893</v>
      </c>
      <c r="AC805" s="68" t="s">
        <v>53</v>
      </c>
      <c r="AD805" s="68" t="s">
        <v>54</v>
      </c>
      <c r="AE805" s="68" t="s">
        <v>176</v>
      </c>
      <c r="AF805" s="72">
        <v>1</v>
      </c>
      <c r="AG805" s="68">
        <v>9</v>
      </c>
      <c r="AH805" s="68" t="s">
        <v>54</v>
      </c>
      <c r="AI805" s="68" t="s">
        <v>56</v>
      </c>
      <c r="AJ805" s="68" t="s">
        <v>54</v>
      </c>
      <c r="AK805" s="68" t="str" cm="1">
        <f t="array" ref="AK80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5" s="69" t="s">
        <v>58</v>
      </c>
      <c r="AM805" s="69"/>
    </row>
    <row r="806" spans="1:39" x14ac:dyDescent="0.3">
      <c r="A806" s="68">
        <v>1104</v>
      </c>
      <c r="B806" s="68" t="s">
        <v>6175</v>
      </c>
      <c r="C806" s="69">
        <v>24975</v>
      </c>
      <c r="D806" s="68" t="s">
        <v>72</v>
      </c>
      <c r="E806" s="71" t="str">
        <f t="shared" si="3"/>
        <v>140820241104</v>
      </c>
      <c r="F806" s="68"/>
      <c r="G806" s="68"/>
      <c r="H806" s="68"/>
      <c r="I806" s="68" t="s">
        <v>6176</v>
      </c>
      <c r="J806" s="68" t="s">
        <v>6177</v>
      </c>
      <c r="K806" s="108" t="s">
        <v>6178</v>
      </c>
      <c r="L806" s="68" t="s">
        <v>6179</v>
      </c>
      <c r="M806" s="68" t="s">
        <v>6175</v>
      </c>
      <c r="N806" s="71">
        <v>5531999905999</v>
      </c>
      <c r="O806" s="71"/>
      <c r="P806" s="71"/>
      <c r="Q806" s="68" t="s">
        <v>66</v>
      </c>
      <c r="R806" s="68" t="str" cm="1">
        <f t="array" ref="R806">_xlfn.IFS(BaseClientes[[#This Row],[tipoDeCliente]]="ADVISOR","ADVISOR",BaseClientes[[#This Row],[tipoDeCliente]]="FAMILIA","RETENCAO",BaseClientes[[#This Row],[tipoDeCliente]]="RETENCAO","RETENCAO",BaseClientes[[#This Row],[tipoDeCliente]]="NORMAL","CONSULTORIA",BaseClientes[[#This Row],[tipoDeCliente]]="HIBRIDO","CONSULTORIA")</f>
        <v>CONSULTORIA</v>
      </c>
      <c r="S806" s="68" t="s">
        <v>49</v>
      </c>
      <c r="T806" s="68" t="s">
        <v>50</v>
      </c>
      <c r="U806" s="68" t="s">
        <v>1660</v>
      </c>
      <c r="V806" s="71">
        <v>5581999719174</v>
      </c>
      <c r="W806" s="69">
        <v>45518</v>
      </c>
      <c r="X806" s="69"/>
      <c r="Y806" s="68" t="s">
        <v>3785</v>
      </c>
      <c r="Z806" s="68" t="s">
        <v>3785</v>
      </c>
      <c r="AA806" s="68" t="s">
        <v>3282</v>
      </c>
      <c r="AB806" s="68" t="s">
        <v>4064</v>
      </c>
      <c r="AC806" s="68" t="s">
        <v>53</v>
      </c>
      <c r="AD806" s="68" t="s">
        <v>54</v>
      </c>
      <c r="AE806" s="68" t="s">
        <v>176</v>
      </c>
      <c r="AF806" s="72">
        <v>1</v>
      </c>
      <c r="AG806" s="68">
        <v>9</v>
      </c>
      <c r="AH806" s="68" t="s">
        <v>54</v>
      </c>
      <c r="AI806" s="68" t="s">
        <v>56</v>
      </c>
      <c r="AJ806" s="68" t="s">
        <v>54</v>
      </c>
      <c r="AK806" s="68" t="str" cm="1">
        <f t="array" ref="AK80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6" s="69" t="s">
        <v>58</v>
      </c>
      <c r="AM806" s="69"/>
    </row>
    <row r="807" spans="1:39" x14ac:dyDescent="0.3">
      <c r="A807" s="68">
        <v>1107</v>
      </c>
      <c r="B807" s="68" t="s">
        <v>3285</v>
      </c>
      <c r="C807" s="69">
        <v>30246</v>
      </c>
      <c r="D807" s="68" t="s">
        <v>72</v>
      </c>
      <c r="E807" s="71" t="str">
        <f t="shared" si="3"/>
        <v>150820241107</v>
      </c>
      <c r="F807" s="68"/>
      <c r="G807" s="68">
        <v>5941825</v>
      </c>
      <c r="H807" s="68"/>
      <c r="I807" s="68" t="s">
        <v>7458</v>
      </c>
      <c r="J807" s="68" t="s">
        <v>6194</v>
      </c>
      <c r="K807" s="105" t="s">
        <v>6195</v>
      </c>
      <c r="L807" s="68" t="s">
        <v>3790</v>
      </c>
      <c r="M807" s="68" t="s">
        <v>3285</v>
      </c>
      <c r="N807" s="71">
        <v>5581999666124</v>
      </c>
      <c r="O807" s="71"/>
      <c r="P807" s="71"/>
      <c r="Q807" s="68" t="s">
        <v>66</v>
      </c>
      <c r="R807" s="68" t="str" cm="1">
        <f t="array" ref="R807">_xlfn.IFS(BaseClientes[[#This Row],[tipoDeCliente]]="ADVISOR","ADVISOR",BaseClientes[[#This Row],[tipoDeCliente]]="FAMILIA","RETENCAO",BaseClientes[[#This Row],[tipoDeCliente]]="RETENCAO","RETENCAO",BaseClientes[[#This Row],[tipoDeCliente]]="NORMAL","CONSULTORIA",BaseClientes[[#This Row],[tipoDeCliente]]="HIBRIDO","CONSULTORIA")</f>
        <v>CONSULTORIA</v>
      </c>
      <c r="S807" s="68" t="s">
        <v>2799</v>
      </c>
      <c r="T807" s="68" t="s">
        <v>185</v>
      </c>
      <c r="U807" s="68" t="s">
        <v>6196</v>
      </c>
      <c r="V807" s="71">
        <v>5581999666124</v>
      </c>
      <c r="W807" s="69">
        <v>45519</v>
      </c>
      <c r="X807" s="69"/>
      <c r="Y807" s="68" t="s">
        <v>3790</v>
      </c>
      <c r="Z807" s="68" t="s">
        <v>3790</v>
      </c>
      <c r="AA807" s="68" t="s">
        <v>3285</v>
      </c>
      <c r="AB807" s="68" t="s">
        <v>3912</v>
      </c>
      <c r="AC807" s="68"/>
      <c r="AD807" s="68" t="s">
        <v>54</v>
      </c>
      <c r="AE807" s="68" t="s">
        <v>176</v>
      </c>
      <c r="AF807" s="72">
        <v>1</v>
      </c>
      <c r="AG807" s="68">
        <v>8</v>
      </c>
      <c r="AH807" s="68" t="s">
        <v>54</v>
      </c>
      <c r="AI807" s="68" t="s">
        <v>56</v>
      </c>
      <c r="AJ807" s="68" t="s">
        <v>54</v>
      </c>
      <c r="AK807" s="68" t="str" cm="1">
        <f t="array" ref="AK807">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7" s="69" t="s">
        <v>58</v>
      </c>
      <c r="AM807" s="69"/>
    </row>
    <row r="808" spans="1:39" x14ac:dyDescent="0.3">
      <c r="A808" s="68">
        <v>1109</v>
      </c>
      <c r="B808" s="68" t="s">
        <v>3286</v>
      </c>
      <c r="C808" s="69">
        <v>29134</v>
      </c>
      <c r="D808" s="68" t="s">
        <v>40</v>
      </c>
      <c r="E808" s="71" t="str">
        <f t="shared" si="3"/>
        <v>150820241109</v>
      </c>
      <c r="F808" s="68"/>
      <c r="G808" s="68">
        <v>5943421</v>
      </c>
      <c r="H808" s="68"/>
      <c r="I808" s="68"/>
      <c r="J808" s="68" t="s">
        <v>6197</v>
      </c>
      <c r="K808" s="108" t="s">
        <v>6198</v>
      </c>
      <c r="L808" s="68" t="s">
        <v>6199</v>
      </c>
      <c r="M808" s="68" t="s">
        <v>3286</v>
      </c>
      <c r="N808" s="71">
        <v>5511993780053</v>
      </c>
      <c r="O808" s="71"/>
      <c r="P808" s="71"/>
      <c r="Q808" s="68" t="s">
        <v>66</v>
      </c>
      <c r="R808" s="68" t="str" cm="1">
        <f t="array" ref="R808">_xlfn.IFS(BaseClientes[[#This Row],[tipoDeCliente]]="ADVISOR","ADVISOR",BaseClientes[[#This Row],[tipoDeCliente]]="FAMILIA","RETENCAO",BaseClientes[[#This Row],[tipoDeCliente]]="RETENCAO","RETENCAO",BaseClientes[[#This Row],[tipoDeCliente]]="NORMAL","CONSULTORIA",BaseClientes[[#This Row],[tipoDeCliente]]="HIBRIDO","CONSULTORIA")</f>
        <v>CONSULTORIA</v>
      </c>
      <c r="S808" s="68" t="s">
        <v>2799</v>
      </c>
      <c r="T808" s="68" t="s">
        <v>185</v>
      </c>
      <c r="U808" s="68" t="s">
        <v>6196</v>
      </c>
      <c r="V808" s="71">
        <v>5511993780053</v>
      </c>
      <c r="W808" s="69">
        <v>45519</v>
      </c>
      <c r="X808" s="69"/>
      <c r="Y808" s="68" t="s">
        <v>3790</v>
      </c>
      <c r="Z808" s="68" t="s">
        <v>6199</v>
      </c>
      <c r="AA808" s="68" t="s">
        <v>3286</v>
      </c>
      <c r="AB808" s="68" t="s">
        <v>3902</v>
      </c>
      <c r="AC808" s="68"/>
      <c r="AD808" s="68" t="s">
        <v>54</v>
      </c>
      <c r="AE808" s="68" t="s">
        <v>176</v>
      </c>
      <c r="AF808" s="72">
        <v>1</v>
      </c>
      <c r="AG808" s="68">
        <v>8</v>
      </c>
      <c r="AH808" s="68" t="s">
        <v>54</v>
      </c>
      <c r="AI808" s="68" t="s">
        <v>56</v>
      </c>
      <c r="AJ808" s="68" t="s">
        <v>54</v>
      </c>
      <c r="AK808" s="68"/>
      <c r="AL808" s="69" t="s">
        <v>58</v>
      </c>
      <c r="AM808" s="69"/>
    </row>
    <row r="809" spans="1:39" x14ac:dyDescent="0.3">
      <c r="A809" s="68">
        <v>1105</v>
      </c>
      <c r="B809" s="68" t="s">
        <v>3287</v>
      </c>
      <c r="C809" s="69">
        <v>31696</v>
      </c>
      <c r="D809" s="68" t="s">
        <v>40</v>
      </c>
      <c r="E809" s="71" t="str">
        <f t="shared" si="3"/>
        <v>160820241105</v>
      </c>
      <c r="F809" s="68">
        <v>2005688</v>
      </c>
      <c r="G809" s="68"/>
      <c r="H809" s="68"/>
      <c r="I809" s="68" t="s">
        <v>6203</v>
      </c>
      <c r="J809" s="68" t="s">
        <v>6201</v>
      </c>
      <c r="K809" s="108" t="s">
        <v>6202</v>
      </c>
      <c r="L809" s="68" t="s">
        <v>3789</v>
      </c>
      <c r="M809" s="68" t="s">
        <v>3287</v>
      </c>
      <c r="N809" s="71">
        <v>5511995719576</v>
      </c>
      <c r="O809" s="71"/>
      <c r="P809" s="71"/>
      <c r="Q809" s="68" t="s">
        <v>1749</v>
      </c>
      <c r="R809" s="68" t="str" cm="1">
        <f t="array" ref="R809">_xlfn.IFS(BaseClientes[[#This Row],[tipoDeCliente]]="ADVISOR","ADVISOR",BaseClientes[[#This Row],[tipoDeCliente]]="FAMILIA","RETENCAO",BaseClientes[[#This Row],[tipoDeCliente]]="RETENCAO","RETENCAO",BaseClientes[[#This Row],[tipoDeCliente]]="NORMAL","CONSULTORIA",BaseClientes[[#This Row],[tipoDeCliente]]="HIBRIDO","CONSULTORIA")</f>
        <v>CONSULTORIA</v>
      </c>
      <c r="S809" s="68" t="s">
        <v>2799</v>
      </c>
      <c r="T809" s="68" t="s">
        <v>185</v>
      </c>
      <c r="U809" s="68" t="s">
        <v>6204</v>
      </c>
      <c r="V809" s="71">
        <v>5511995719576</v>
      </c>
      <c r="W809" s="69">
        <v>45520</v>
      </c>
      <c r="X809" s="69"/>
      <c r="Y809" s="68" t="s">
        <v>3789</v>
      </c>
      <c r="Z809" s="68" t="s">
        <v>3789</v>
      </c>
      <c r="AA809" s="68" t="s">
        <v>3287</v>
      </c>
      <c r="AB809" s="68" t="s">
        <v>3893</v>
      </c>
      <c r="AC809" s="68" t="s">
        <v>53</v>
      </c>
      <c r="AD809" s="68" t="s">
        <v>54</v>
      </c>
      <c r="AE809" s="68" t="s">
        <v>176</v>
      </c>
      <c r="AF809" s="72">
        <v>1</v>
      </c>
      <c r="AG809" s="68">
        <v>9</v>
      </c>
      <c r="AH809" s="68" t="s">
        <v>54</v>
      </c>
      <c r="AI809" s="68" t="s">
        <v>54</v>
      </c>
      <c r="AJ809" s="68" t="s">
        <v>54</v>
      </c>
      <c r="AK809" s="68" t="str" cm="1">
        <f t="array" ref="AK80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09" s="69" t="s">
        <v>58</v>
      </c>
      <c r="AM809" s="69"/>
    </row>
    <row r="810" spans="1:39" x14ac:dyDescent="0.3">
      <c r="A810" s="68">
        <v>1108</v>
      </c>
      <c r="B810" s="68" t="s">
        <v>6205</v>
      </c>
      <c r="C810" s="69">
        <v>32194</v>
      </c>
      <c r="D810" s="68" t="s">
        <v>72</v>
      </c>
      <c r="E810" s="71" t="str">
        <f t="shared" si="3"/>
        <v>160820241108</v>
      </c>
      <c r="F810" s="68"/>
      <c r="G810" s="68"/>
      <c r="H810" s="68"/>
      <c r="I810" s="68"/>
      <c r="J810" s="68" t="s">
        <v>6206</v>
      </c>
      <c r="K810" s="108" t="s">
        <v>6207</v>
      </c>
      <c r="L810" s="68" t="s">
        <v>3791</v>
      </c>
      <c r="M810" s="68" t="s">
        <v>6205</v>
      </c>
      <c r="N810" s="71">
        <v>5511955525589</v>
      </c>
      <c r="O810" s="71"/>
      <c r="P810" s="71"/>
      <c r="Q810" s="68" t="s">
        <v>1749</v>
      </c>
      <c r="R810" s="68" t="str" cm="1">
        <f t="array" ref="R810">_xlfn.IFS(BaseClientes[[#This Row],[tipoDeCliente]]="ADVISOR","ADVISOR",BaseClientes[[#This Row],[tipoDeCliente]]="FAMILIA","RETENCAO",BaseClientes[[#This Row],[tipoDeCliente]]="RETENCAO","RETENCAO",BaseClientes[[#This Row],[tipoDeCliente]]="NORMAL","CONSULTORIA",BaseClientes[[#This Row],[tipoDeCliente]]="HIBRIDO","CONSULTORIA")</f>
        <v>CONSULTORIA</v>
      </c>
      <c r="S810" s="68" t="s">
        <v>2799</v>
      </c>
      <c r="T810" s="68" t="s">
        <v>185</v>
      </c>
      <c r="U810" s="68" t="s">
        <v>6204</v>
      </c>
      <c r="V810" s="71">
        <v>5511955525589</v>
      </c>
      <c r="W810" s="69">
        <v>45520</v>
      </c>
      <c r="X810" s="69"/>
      <c r="Y810" s="68" t="s">
        <v>3791</v>
      </c>
      <c r="Z810" s="68" t="s">
        <v>3789</v>
      </c>
      <c r="AA810" s="68" t="s">
        <v>3287</v>
      </c>
      <c r="AB810" s="68" t="s">
        <v>3893</v>
      </c>
      <c r="AC810" s="68"/>
      <c r="AD810" s="68"/>
      <c r="AE810" s="68" t="s">
        <v>176</v>
      </c>
      <c r="AF810" s="72">
        <v>1</v>
      </c>
      <c r="AG810" s="68">
        <v>9</v>
      </c>
      <c r="AH810" s="68" t="s">
        <v>54</v>
      </c>
      <c r="AI810" s="68" t="s">
        <v>54</v>
      </c>
      <c r="AJ810" s="68" t="s">
        <v>54</v>
      </c>
      <c r="AK810" s="68" t="str" cm="1">
        <f t="array" ref="AK81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0" s="69" t="s">
        <v>58</v>
      </c>
      <c r="AM810" s="69"/>
    </row>
    <row r="811" spans="1:39" x14ac:dyDescent="0.3">
      <c r="A811" s="68">
        <v>1114</v>
      </c>
      <c r="B811" s="68" t="s">
        <v>3288</v>
      </c>
      <c r="C811" s="69">
        <v>22309</v>
      </c>
      <c r="D811" s="68" t="s">
        <v>40</v>
      </c>
      <c r="E811" s="71" t="str">
        <f t="shared" si="3"/>
        <v>190820241114</v>
      </c>
      <c r="F811" s="68"/>
      <c r="G811" s="1">
        <v>5946206</v>
      </c>
      <c r="H811" s="68"/>
      <c r="I811" s="68" t="s">
        <v>6211</v>
      </c>
      <c r="J811" s="68" t="s">
        <v>6209</v>
      </c>
      <c r="K811" s="108" t="s">
        <v>6210</v>
      </c>
      <c r="L811" s="68" t="s">
        <v>3793</v>
      </c>
      <c r="M811" s="68" t="s">
        <v>3288</v>
      </c>
      <c r="N811" s="71">
        <v>5551991550150</v>
      </c>
      <c r="O811" s="71"/>
      <c r="P811" s="71"/>
      <c r="Q811" s="68" t="s">
        <v>66</v>
      </c>
      <c r="R811" s="68" t="str" cm="1">
        <f t="array" ref="R811">_xlfn.IFS(BaseClientes[[#This Row],[tipoDeCliente]]="ADVISOR","ADVISOR",BaseClientes[[#This Row],[tipoDeCliente]]="FAMILIA","RETENCAO",BaseClientes[[#This Row],[tipoDeCliente]]="RETENCAO","RETENCAO",BaseClientes[[#This Row],[tipoDeCliente]]="NORMAL","CONSULTORIA",BaseClientes[[#This Row],[tipoDeCliente]]="HIBRIDO","CONSULTORIA")</f>
        <v>CONSULTORIA</v>
      </c>
      <c r="S811" s="68" t="s">
        <v>581</v>
      </c>
      <c r="T811" s="68" t="s">
        <v>582</v>
      </c>
      <c r="U811" s="68" t="s">
        <v>6212</v>
      </c>
      <c r="V811" s="71">
        <v>5551991550150</v>
      </c>
      <c r="W811" s="69">
        <v>45523</v>
      </c>
      <c r="X811" s="69"/>
      <c r="Y811" s="68" t="s">
        <v>3793</v>
      </c>
      <c r="Z811" s="68" t="s">
        <v>3793</v>
      </c>
      <c r="AA811" s="68" t="s">
        <v>3288</v>
      </c>
      <c r="AB811" s="68" t="s">
        <v>164</v>
      </c>
      <c r="AC811" s="68" t="s">
        <v>140</v>
      </c>
      <c r="AD811" s="68" t="s">
        <v>54</v>
      </c>
      <c r="AE811" s="68" t="s">
        <v>176</v>
      </c>
      <c r="AF811" s="72">
        <v>1</v>
      </c>
      <c r="AG811" s="68">
        <v>9</v>
      </c>
      <c r="AH811" s="68" t="s">
        <v>54</v>
      </c>
      <c r="AI811" s="68" t="s">
        <v>56</v>
      </c>
      <c r="AJ811" s="68" t="s">
        <v>54</v>
      </c>
      <c r="AK811" s="68" t="str" cm="1">
        <f t="array" ref="AK81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1" s="69" t="s">
        <v>58</v>
      </c>
      <c r="AM811" s="69"/>
    </row>
    <row r="812" spans="1:39" x14ac:dyDescent="0.3">
      <c r="A812" s="68">
        <v>1115</v>
      </c>
      <c r="B812" s="68" t="s">
        <v>3289</v>
      </c>
      <c r="C812" s="69">
        <v>33490</v>
      </c>
      <c r="D812" s="68" t="s">
        <v>72</v>
      </c>
      <c r="E812" s="71" t="str">
        <f t="shared" si="3"/>
        <v>190820241115</v>
      </c>
      <c r="F812" s="68">
        <v>3374389</v>
      </c>
      <c r="G812" s="68"/>
      <c r="H812" s="68"/>
      <c r="I812" s="68" t="s">
        <v>6216</v>
      </c>
      <c r="J812" s="68" t="s">
        <v>6214</v>
      </c>
      <c r="K812" s="105" t="s">
        <v>6215</v>
      </c>
      <c r="L812" s="68" t="s">
        <v>3794</v>
      </c>
      <c r="M812" s="68" t="s">
        <v>3289</v>
      </c>
      <c r="N812" s="71">
        <v>5581995967717</v>
      </c>
      <c r="O812" s="71"/>
      <c r="P812" s="71"/>
      <c r="Q812" s="68" t="s">
        <v>5705</v>
      </c>
      <c r="R812" s="68" t="str" cm="1">
        <f t="array" ref="R812">_xlfn.IFS(BaseClientes[[#This Row],[tipoDeCliente]]="ADVISOR","ADVISOR",BaseClientes[[#This Row],[tipoDeCliente]]="FAMILIA","RETENCAO",BaseClientes[[#This Row],[tipoDeCliente]]="RETENCAO","RETENCAO",BaseClientes[[#This Row],[tipoDeCliente]]="NORMAL","CONSULTORIA",BaseClientes[[#This Row],[tipoDeCliente]]="HIBRIDO","CONSULTORIA")</f>
        <v>CONSULTORIA</v>
      </c>
      <c r="S812" s="68" t="s">
        <v>49</v>
      </c>
      <c r="T812" s="68" t="s">
        <v>50</v>
      </c>
      <c r="U812" s="68" t="s">
        <v>6217</v>
      </c>
      <c r="V812" s="71">
        <v>5581995967717</v>
      </c>
      <c r="W812" s="69">
        <v>45523</v>
      </c>
      <c r="X812" s="69"/>
      <c r="Y812" s="68" t="s">
        <v>3794</v>
      </c>
      <c r="Z812" s="68" t="s">
        <v>3794</v>
      </c>
      <c r="AA812" s="68" t="s">
        <v>3289</v>
      </c>
      <c r="AB812" s="68" t="s">
        <v>6012</v>
      </c>
      <c r="AC812" s="68"/>
      <c r="AD812" s="68" t="s">
        <v>54</v>
      </c>
      <c r="AE812" s="68" t="s">
        <v>176</v>
      </c>
      <c r="AF812" s="72">
        <v>1</v>
      </c>
      <c r="AG812" s="68">
        <v>8</v>
      </c>
      <c r="AH812" s="68" t="s">
        <v>54</v>
      </c>
      <c r="AI812" s="68" t="s">
        <v>56</v>
      </c>
      <c r="AJ812" s="68" t="s">
        <v>54</v>
      </c>
      <c r="AK812" s="68" t="str" cm="1">
        <f t="array" ref="AK812">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2" s="69" t="s">
        <v>58</v>
      </c>
      <c r="AM812" s="69"/>
    </row>
    <row r="813" spans="1:39" hidden="1" x14ac:dyDescent="0.3">
      <c r="A813" s="68">
        <v>1110</v>
      </c>
      <c r="B813" s="68" t="s">
        <v>3226</v>
      </c>
      <c r="C813" s="69">
        <v>34439</v>
      </c>
      <c r="D813" s="68" t="s">
        <v>40</v>
      </c>
      <c r="E813" s="71" t="str">
        <f t="shared" si="3"/>
        <v>200820241110</v>
      </c>
      <c r="F813" s="68">
        <v>8590118</v>
      </c>
      <c r="G813" s="68"/>
      <c r="H813" s="68"/>
      <c r="I813" s="68" t="s">
        <v>8250</v>
      </c>
      <c r="J813" s="68" t="s">
        <v>6218</v>
      </c>
      <c r="K813" s="108" t="s">
        <v>6219</v>
      </c>
      <c r="L813" s="68" t="s">
        <v>6220</v>
      </c>
      <c r="M813" s="68" t="s">
        <v>3226</v>
      </c>
      <c r="N813" s="71">
        <v>5585999968114</v>
      </c>
      <c r="O813" s="71"/>
      <c r="P813" s="71"/>
      <c r="Q813" s="68" t="s">
        <v>66</v>
      </c>
      <c r="R813" s="68" t="str" cm="1">
        <f t="array" ref="R813">_xlfn.IFS(BaseClientes[[#This Row],[tipoDeCliente]]="ADVISOR","ADVISOR",BaseClientes[[#This Row],[tipoDeCliente]]="FAMILIA","RETENCAO",BaseClientes[[#This Row],[tipoDeCliente]]="RETENCAO","RETENCAO",BaseClientes[[#This Row],[tipoDeCliente]]="NORMAL","CONSULTORIA",BaseClientes[[#This Row],[tipoDeCliente]]="HIBRIDO","CONSULTORIA")</f>
        <v>CONSULTORIA</v>
      </c>
      <c r="S813" s="68" t="s">
        <v>406</v>
      </c>
      <c r="T813" s="68" t="s">
        <v>407</v>
      </c>
      <c r="U813" s="68" t="s">
        <v>6221</v>
      </c>
      <c r="V813" s="71">
        <v>5585999968114</v>
      </c>
      <c r="W813" s="69">
        <v>45524</v>
      </c>
      <c r="X813" s="69"/>
      <c r="Y813" s="68" t="s">
        <v>6220</v>
      </c>
      <c r="Z813" s="68" t="s">
        <v>6220</v>
      </c>
      <c r="AA813" s="68" t="s">
        <v>3226</v>
      </c>
      <c r="AB813" s="68" t="s">
        <v>5407</v>
      </c>
      <c r="AC813" s="68"/>
      <c r="AD813" s="68"/>
      <c r="AE813" s="68" t="s">
        <v>176</v>
      </c>
      <c r="AF813" s="72">
        <v>1</v>
      </c>
      <c r="AG813" s="68">
        <v>9</v>
      </c>
      <c r="AH813" s="68" t="s">
        <v>54</v>
      </c>
      <c r="AI813" s="68"/>
      <c r="AJ813" s="68" t="s">
        <v>54</v>
      </c>
      <c r="AK813" s="68" t="str" cm="1">
        <f t="array" ref="AK813">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3" s="69" t="s">
        <v>69</v>
      </c>
      <c r="AM813" s="69">
        <v>45705</v>
      </c>
    </row>
    <row r="814" spans="1:39" x14ac:dyDescent="0.3">
      <c r="A814" s="68">
        <v>1119</v>
      </c>
      <c r="B814" s="68" t="s">
        <v>3292</v>
      </c>
      <c r="C814" s="69">
        <v>34406</v>
      </c>
      <c r="D814" s="68" t="s">
        <v>40</v>
      </c>
      <c r="E814" s="71" t="str">
        <f t="shared" si="3"/>
        <v>220820241119</v>
      </c>
      <c r="F814" s="68">
        <v>2689240</v>
      </c>
      <c r="G814" s="68"/>
      <c r="H814" s="68"/>
      <c r="I814" s="68" t="s">
        <v>8251</v>
      </c>
      <c r="J814" s="68" t="s">
        <v>6229</v>
      </c>
      <c r="K814" s="105" t="s">
        <v>6230</v>
      </c>
      <c r="L814" s="68" t="s">
        <v>3796</v>
      </c>
      <c r="M814" s="68" t="s">
        <v>3292</v>
      </c>
      <c r="N814" s="71">
        <v>5581994547835</v>
      </c>
      <c r="O814" s="71"/>
      <c r="P814" s="71"/>
      <c r="Q814" s="68" t="s">
        <v>66</v>
      </c>
      <c r="R814" s="68" t="str" cm="1">
        <f t="array" ref="R814">_xlfn.IFS(BaseClientes[[#This Row],[tipoDeCliente]]="ADVISOR","ADVISOR",BaseClientes[[#This Row],[tipoDeCliente]]="FAMILIA","RETENCAO",BaseClientes[[#This Row],[tipoDeCliente]]="RETENCAO","RETENCAO",BaseClientes[[#This Row],[tipoDeCliente]]="NORMAL","CONSULTORIA",BaseClientes[[#This Row],[tipoDeCliente]]="HIBRIDO","CONSULTORIA")</f>
        <v>CONSULTORIA</v>
      </c>
      <c r="S814" s="68" t="s">
        <v>49</v>
      </c>
      <c r="T814" s="68" t="s">
        <v>50</v>
      </c>
      <c r="U814" s="68" t="s">
        <v>6232</v>
      </c>
      <c r="V814" s="71">
        <v>5581994547835</v>
      </c>
      <c r="W814" s="69">
        <v>45526</v>
      </c>
      <c r="X814" s="69"/>
      <c r="Y814" s="68" t="s">
        <v>3796</v>
      </c>
      <c r="Z814" s="68" t="s">
        <v>3796</v>
      </c>
      <c r="AA814" s="68" t="s">
        <v>3292</v>
      </c>
      <c r="AB814" s="68" t="s">
        <v>3950</v>
      </c>
      <c r="AC814" s="68"/>
      <c r="AD814" s="68" t="s">
        <v>54</v>
      </c>
      <c r="AE814" s="68" t="s">
        <v>176</v>
      </c>
      <c r="AF814" s="72">
        <v>1</v>
      </c>
      <c r="AG814" s="68">
        <v>1</v>
      </c>
      <c r="AH814" s="68" t="s">
        <v>54</v>
      </c>
      <c r="AI814" s="68" t="s">
        <v>56</v>
      </c>
      <c r="AJ814" s="68" t="s">
        <v>54</v>
      </c>
      <c r="AK814" s="68" t="str" cm="1">
        <f t="array" ref="AK814">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4" s="69" t="s">
        <v>58</v>
      </c>
      <c r="AM814" s="69"/>
    </row>
    <row r="815" spans="1:39" x14ac:dyDescent="0.3">
      <c r="A815" s="68">
        <v>1117</v>
      </c>
      <c r="B815" s="68" t="s">
        <v>3295</v>
      </c>
      <c r="C815" s="69">
        <v>32408</v>
      </c>
      <c r="D815" s="68" t="s">
        <v>40</v>
      </c>
      <c r="E815" s="71" t="str">
        <f t="shared" si="3"/>
        <v>260820241117</v>
      </c>
      <c r="F815" s="68">
        <v>2804459</v>
      </c>
      <c r="G815" s="68"/>
      <c r="H815" s="68"/>
      <c r="I815" s="68" t="s">
        <v>6254</v>
      </c>
      <c r="J815" s="68" t="s">
        <v>6252</v>
      </c>
      <c r="K815" s="108" t="s">
        <v>6253</v>
      </c>
      <c r="L815" s="68" t="s">
        <v>3795</v>
      </c>
      <c r="M815" s="68" t="s">
        <v>3295</v>
      </c>
      <c r="N815" s="71">
        <v>5581985018030</v>
      </c>
      <c r="O815" s="71"/>
      <c r="P815" s="71"/>
      <c r="Q815" s="68" t="s">
        <v>5705</v>
      </c>
      <c r="R815" s="68" t="str" cm="1">
        <f t="array" ref="R815">_xlfn.IFS(BaseClientes[[#This Row],[tipoDeCliente]]="ADVISOR","ADVISOR",BaseClientes[[#This Row],[tipoDeCliente]]="FAMILIA","RETENCAO",BaseClientes[[#This Row],[tipoDeCliente]]="RETENCAO","RETENCAO",BaseClientes[[#This Row],[tipoDeCliente]]="NORMAL","CONSULTORIA",BaseClientes[[#This Row],[tipoDeCliente]]="HIBRIDO","CONSULTORIA")</f>
        <v>CONSULTORIA</v>
      </c>
      <c r="S815" s="68" t="s">
        <v>49</v>
      </c>
      <c r="T815" s="68" t="s">
        <v>50</v>
      </c>
      <c r="U815" s="68" t="s">
        <v>6250</v>
      </c>
      <c r="V815" s="71">
        <v>5581985018030</v>
      </c>
      <c r="W815" s="69">
        <v>45530</v>
      </c>
      <c r="X815" s="69"/>
      <c r="Y815" s="68" t="s">
        <v>3795</v>
      </c>
      <c r="Z815" s="68" t="s">
        <v>3795</v>
      </c>
      <c r="AA815" s="68" t="s">
        <v>3295</v>
      </c>
      <c r="AB815" s="68" t="s">
        <v>6255</v>
      </c>
      <c r="AC815" s="68"/>
      <c r="AD815" s="68" t="s">
        <v>54</v>
      </c>
      <c r="AE815" s="68" t="s">
        <v>176</v>
      </c>
      <c r="AF815" s="72">
        <v>1</v>
      </c>
      <c r="AG815" s="68">
        <v>9</v>
      </c>
      <c r="AH815" s="68" t="s">
        <v>54</v>
      </c>
      <c r="AI815" s="68" t="s">
        <v>56</v>
      </c>
      <c r="AJ815" s="68" t="s">
        <v>54</v>
      </c>
      <c r="AK815" s="68" t="str" cm="1">
        <f t="array" ref="AK815">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5" s="69" t="s">
        <v>58</v>
      </c>
      <c r="AM815" s="69"/>
    </row>
    <row r="816" spans="1:39" x14ac:dyDescent="0.3">
      <c r="A816" s="68">
        <v>1118</v>
      </c>
      <c r="B816" s="68" t="s">
        <v>3296</v>
      </c>
      <c r="C816" s="69">
        <v>32996</v>
      </c>
      <c r="D816" s="68" t="s">
        <v>72</v>
      </c>
      <c r="E816" s="71" t="str">
        <f t="shared" si="3"/>
        <v>260820241118</v>
      </c>
      <c r="F816" s="68">
        <v>2303628</v>
      </c>
      <c r="H816" s="68"/>
      <c r="I816" s="68" t="s">
        <v>6246</v>
      </c>
      <c r="J816" s="68" t="s">
        <v>6247</v>
      </c>
      <c r="K816" s="108" t="s">
        <v>6248</v>
      </c>
      <c r="L816" s="68" t="s">
        <v>6249</v>
      </c>
      <c r="M816" s="68" t="s">
        <v>3296</v>
      </c>
      <c r="N816" s="71">
        <v>5581981652257</v>
      </c>
      <c r="O816" s="71"/>
      <c r="P816" s="71"/>
      <c r="Q816" s="68" t="s">
        <v>5705</v>
      </c>
      <c r="R816" s="68" t="str" cm="1">
        <f t="array" ref="R816">_xlfn.IFS(BaseClientes[[#This Row],[tipoDeCliente]]="ADVISOR","ADVISOR",BaseClientes[[#This Row],[tipoDeCliente]]="FAMILIA","RETENCAO",BaseClientes[[#This Row],[tipoDeCliente]]="RETENCAO","RETENCAO",BaseClientes[[#This Row],[tipoDeCliente]]="NORMAL","CONSULTORIA",BaseClientes[[#This Row],[tipoDeCliente]]="HIBRIDO","CONSULTORIA")</f>
        <v>CONSULTORIA</v>
      </c>
      <c r="S816" s="68" t="s">
        <v>49</v>
      </c>
      <c r="T816" s="68" t="s">
        <v>50</v>
      </c>
      <c r="U816" s="68" t="s">
        <v>6250</v>
      </c>
      <c r="V816" s="71">
        <v>5581981652257</v>
      </c>
      <c r="W816" s="69">
        <v>45530</v>
      </c>
      <c r="X816" s="69"/>
      <c r="Y816" s="68" t="s">
        <v>3795</v>
      </c>
      <c r="Z816" s="68" t="s">
        <v>6249</v>
      </c>
      <c r="AA816" s="68" t="s">
        <v>3296</v>
      </c>
      <c r="AB816" s="68" t="s">
        <v>4094</v>
      </c>
      <c r="AC816" s="68"/>
      <c r="AD816" s="68" t="s">
        <v>54</v>
      </c>
      <c r="AE816" s="68" t="s">
        <v>176</v>
      </c>
      <c r="AF816" s="72">
        <v>1</v>
      </c>
      <c r="AG816" s="68">
        <v>9</v>
      </c>
      <c r="AH816" s="68" t="s">
        <v>54</v>
      </c>
      <c r="AI816" s="68" t="s">
        <v>56</v>
      </c>
      <c r="AJ816" s="68" t="s">
        <v>54</v>
      </c>
      <c r="AK816" s="68" t="str" cm="1">
        <f t="array" ref="AK816">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6" s="69" t="s">
        <v>58</v>
      </c>
      <c r="AM816" s="69"/>
    </row>
    <row r="817" spans="1:39" x14ac:dyDescent="0.3">
      <c r="A817" s="68">
        <v>1122</v>
      </c>
      <c r="B817" s="68" t="s">
        <v>3293</v>
      </c>
      <c r="C817" s="69">
        <v>31562</v>
      </c>
      <c r="D817" s="68" t="s">
        <v>72</v>
      </c>
      <c r="E817" s="71" t="str">
        <f t="shared" si="3"/>
        <v>260820241122</v>
      </c>
      <c r="F817" s="68">
        <v>16380652</v>
      </c>
      <c r="G817" s="68"/>
      <c r="H817" s="68"/>
      <c r="I817" s="68"/>
      <c r="J817" s="68" t="s">
        <v>6241</v>
      </c>
      <c r="K817" s="108" t="s">
        <v>6242</v>
      </c>
      <c r="L817" s="68" t="s">
        <v>3797</v>
      </c>
      <c r="M817" s="68" t="s">
        <v>3293</v>
      </c>
      <c r="N817" s="71">
        <v>5571991183456</v>
      </c>
      <c r="O817" s="71"/>
      <c r="P817" s="71"/>
      <c r="Q817" s="68" t="s">
        <v>1749</v>
      </c>
      <c r="R817" s="68" t="str" cm="1">
        <f t="array" ref="R817">_xlfn.IFS(BaseClientes[[#This Row],[tipoDeCliente]]="ADVISOR","ADVISOR",BaseClientes[[#This Row],[tipoDeCliente]]="FAMILIA","RETENCAO",BaseClientes[[#This Row],[tipoDeCliente]]="RETENCAO","RETENCAO",BaseClientes[[#This Row],[tipoDeCliente]]="NORMAL","CONSULTORIA",BaseClientes[[#This Row],[tipoDeCliente]]="HIBRIDO","CONSULTORIA")</f>
        <v>CONSULTORIA</v>
      </c>
      <c r="S817" s="68" t="s">
        <v>698</v>
      </c>
      <c r="T817" s="68" t="s">
        <v>296</v>
      </c>
      <c r="U817" s="68" t="s">
        <v>6244</v>
      </c>
      <c r="V817" s="71">
        <v>5571991183456</v>
      </c>
      <c r="W817" s="69">
        <v>45530</v>
      </c>
      <c r="X817" s="69"/>
      <c r="Y817" s="68" t="s">
        <v>3797</v>
      </c>
      <c r="Z817" s="68" t="s">
        <v>3797</v>
      </c>
      <c r="AA817" s="68" t="s">
        <v>3293</v>
      </c>
      <c r="AB817" s="68" t="s">
        <v>5596</v>
      </c>
      <c r="AC817" s="68"/>
      <c r="AD817" s="68" t="s">
        <v>54</v>
      </c>
      <c r="AE817" s="68" t="s">
        <v>176</v>
      </c>
      <c r="AF817" s="72">
        <v>1</v>
      </c>
      <c r="AG817" s="68">
        <v>8</v>
      </c>
      <c r="AH817" s="68" t="s">
        <v>54</v>
      </c>
      <c r="AI817" s="68" t="s">
        <v>56</v>
      </c>
      <c r="AJ817" s="68" t="s">
        <v>54</v>
      </c>
      <c r="AK817" s="68"/>
      <c r="AL817" s="69" t="s">
        <v>58</v>
      </c>
      <c r="AM817" s="69"/>
    </row>
    <row r="818" spans="1:39" x14ac:dyDescent="0.3">
      <c r="A818" s="68">
        <v>1123</v>
      </c>
      <c r="B818" s="68" t="s">
        <v>6234</v>
      </c>
      <c r="C818" s="69">
        <v>34030</v>
      </c>
      <c r="D818" s="68" t="s">
        <v>72</v>
      </c>
      <c r="E818" s="71" t="str">
        <f t="shared" si="3"/>
        <v>260820241123</v>
      </c>
      <c r="F818" s="68">
        <v>7872761</v>
      </c>
      <c r="G818" s="68"/>
      <c r="H818" s="68"/>
      <c r="I818" s="68" t="s">
        <v>6235</v>
      </c>
      <c r="J818" s="68" t="s">
        <v>6236</v>
      </c>
      <c r="K818" s="108" t="s">
        <v>6237</v>
      </c>
      <c r="L818" s="68" t="s">
        <v>6238</v>
      </c>
      <c r="M818" s="68" t="s">
        <v>6234</v>
      </c>
      <c r="N818" s="71">
        <v>5581996425134</v>
      </c>
      <c r="O818" s="71"/>
      <c r="P818" s="71"/>
      <c r="Q818" s="68" t="s">
        <v>66</v>
      </c>
      <c r="R818" s="68" t="str" cm="1">
        <f t="array" ref="R818">_xlfn.IFS(BaseClientes[[#This Row],[tipoDeCliente]]="ADVISOR","ADVISOR",BaseClientes[[#This Row],[tipoDeCliente]]="FAMILIA","RETENCAO",BaseClientes[[#This Row],[tipoDeCliente]]="RETENCAO","RETENCAO",BaseClientes[[#This Row],[tipoDeCliente]]="NORMAL","CONSULTORIA",BaseClientes[[#This Row],[tipoDeCliente]]="HIBRIDO","CONSULTORIA")</f>
        <v>RETENCAO</v>
      </c>
      <c r="S818" s="68" t="s">
        <v>6239</v>
      </c>
      <c r="T818" s="68" t="s">
        <v>896</v>
      </c>
      <c r="U818" s="68" t="s">
        <v>6240</v>
      </c>
      <c r="V818" s="71">
        <v>5581996425134</v>
      </c>
      <c r="W818" s="69">
        <v>45530</v>
      </c>
      <c r="X818" s="69"/>
      <c r="Y818" s="68" t="s">
        <v>3780</v>
      </c>
      <c r="Z818" s="68" t="s">
        <v>6119</v>
      </c>
      <c r="AA818" s="68" t="s">
        <v>3294</v>
      </c>
      <c r="AB818" s="68" t="s">
        <v>6012</v>
      </c>
      <c r="AC818" s="68"/>
      <c r="AD818" s="68"/>
      <c r="AE818" s="68" t="s">
        <v>176</v>
      </c>
      <c r="AF818" s="72">
        <v>1</v>
      </c>
      <c r="AG818" s="68">
        <v>8</v>
      </c>
      <c r="AH818" s="68" t="s">
        <v>54</v>
      </c>
      <c r="AI818" s="68" t="s">
        <v>56</v>
      </c>
      <c r="AJ818" s="68" t="s">
        <v>54</v>
      </c>
      <c r="AK818" s="68" t="str" cm="1">
        <f t="array" ref="AK818">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8" s="69" t="s">
        <v>58</v>
      </c>
      <c r="AM818" s="69"/>
    </row>
    <row r="819" spans="1:39" x14ac:dyDescent="0.3">
      <c r="A819" s="68">
        <v>1120</v>
      </c>
      <c r="B819" s="68" t="s">
        <v>3418</v>
      </c>
      <c r="C819" s="69">
        <v>29912</v>
      </c>
      <c r="D819" s="68" t="s">
        <v>40</v>
      </c>
      <c r="E819" s="71" t="str">
        <f t="shared" si="3"/>
        <v>270820241120</v>
      </c>
      <c r="F819" s="68"/>
      <c r="G819" s="68">
        <v>5969116</v>
      </c>
      <c r="H819" s="68"/>
      <c r="I819" s="68" t="s">
        <v>6258</v>
      </c>
      <c r="J819" s="68" t="s">
        <v>6256</v>
      </c>
      <c r="K819" s="108" t="s">
        <v>6257</v>
      </c>
      <c r="L819" s="68" t="s">
        <v>3868</v>
      </c>
      <c r="M819" s="68" t="s">
        <v>3418</v>
      </c>
      <c r="N819" s="71">
        <v>5581997687394</v>
      </c>
      <c r="O819" s="71"/>
      <c r="P819" s="71"/>
      <c r="Q819" s="68" t="s">
        <v>6259</v>
      </c>
      <c r="R819" s="68" t="str" cm="1">
        <f t="array" ref="R819">_xlfn.IFS(BaseClientes[[#This Row],[tipoDeCliente]]="ADVISOR","ADVISOR",BaseClientes[[#This Row],[tipoDeCliente]]="FAMILIA","RETENCAO",BaseClientes[[#This Row],[tipoDeCliente]]="RETENCAO","RETENCAO",BaseClientes[[#This Row],[tipoDeCliente]]="NORMAL","CONSULTORIA",BaseClientes[[#This Row],[tipoDeCliente]]="HIBRIDO","CONSULTORIA")</f>
        <v>RETENCAO</v>
      </c>
      <c r="S819" s="68" t="s">
        <v>49</v>
      </c>
      <c r="T819" s="68" t="s">
        <v>50</v>
      </c>
      <c r="U819" s="68" t="s">
        <v>6260</v>
      </c>
      <c r="V819" s="71">
        <v>5581997687394</v>
      </c>
      <c r="W819" s="69">
        <v>45531</v>
      </c>
      <c r="X819" s="69"/>
      <c r="Y819" s="68" t="s">
        <v>3868</v>
      </c>
      <c r="Z819" s="68" t="s">
        <v>3868</v>
      </c>
      <c r="AA819" s="68" t="s">
        <v>3418</v>
      </c>
      <c r="AB819" s="68" t="s">
        <v>164</v>
      </c>
      <c r="AC819" s="68"/>
      <c r="AD819" s="68" t="s">
        <v>56</v>
      </c>
      <c r="AE819" s="68" t="s">
        <v>68</v>
      </c>
      <c r="AF819" s="72">
        <v>1</v>
      </c>
      <c r="AG819" s="68">
        <v>9</v>
      </c>
      <c r="AH819" s="68" t="s">
        <v>54</v>
      </c>
      <c r="AI819" s="68" t="s">
        <v>56</v>
      </c>
      <c r="AJ819" s="68" t="s">
        <v>54</v>
      </c>
      <c r="AK819" s="68" t="str" cm="1">
        <f t="array" ref="AK819">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19" s="69" t="s">
        <v>58</v>
      </c>
      <c r="AM819" s="69"/>
    </row>
    <row r="820" spans="1:39" x14ac:dyDescent="0.3">
      <c r="A820" s="68">
        <v>1124</v>
      </c>
      <c r="B820" s="68" t="s">
        <v>3417</v>
      </c>
      <c r="C820" s="69">
        <v>37553</v>
      </c>
      <c r="D820" s="68" t="s">
        <v>40</v>
      </c>
      <c r="E820" s="71" t="str">
        <f t="shared" si="3"/>
        <v>290820241124</v>
      </c>
      <c r="F820" s="68">
        <v>15108915</v>
      </c>
      <c r="G820" s="68"/>
      <c r="H820" s="68"/>
      <c r="I820" s="68"/>
      <c r="J820" s="68" t="s">
        <v>6267</v>
      </c>
      <c r="K820" s="118" t="s">
        <v>6268</v>
      </c>
      <c r="L820" s="68" t="s">
        <v>3871</v>
      </c>
      <c r="M820" s="68" t="s">
        <v>3417</v>
      </c>
      <c r="N820" s="71">
        <v>5581979142203</v>
      </c>
      <c r="O820" s="71"/>
      <c r="P820" s="71"/>
      <c r="Q820" s="68" t="s">
        <v>3841</v>
      </c>
      <c r="R820" s="68" t="str" cm="1">
        <f t="array" ref="R820">_xlfn.IFS(BaseClientes[[#This Row],[tipoDeCliente]]="ADVISOR","ADVISOR",BaseClientes[[#This Row],[tipoDeCliente]]="FAMILIA","RETENCAO",BaseClientes[[#This Row],[tipoDeCliente]]="RETENCAO","RETENCAO",BaseClientes[[#This Row],[tipoDeCliente]]="NORMAL","CONSULTORIA",BaseClientes[[#This Row],[tipoDeCliente]]="HIBRIDO","CONSULTORIA")</f>
        <v>CONSULTORIA</v>
      </c>
      <c r="S820" s="68" t="s">
        <v>49</v>
      </c>
      <c r="T820" s="68" t="s">
        <v>50</v>
      </c>
      <c r="U820" s="68" t="s">
        <v>6269</v>
      </c>
      <c r="V820" s="71">
        <v>5581979142203</v>
      </c>
      <c r="W820" s="69">
        <v>45533</v>
      </c>
      <c r="X820" s="69"/>
      <c r="Y820" s="68" t="s">
        <v>3871</v>
      </c>
      <c r="Z820" s="68" t="s">
        <v>3871</v>
      </c>
      <c r="AA820" s="68" t="s">
        <v>3417</v>
      </c>
      <c r="AB820" s="68" t="s">
        <v>6270</v>
      </c>
      <c r="AC820" s="68"/>
      <c r="AD820" s="68"/>
      <c r="AE820" s="68" t="s">
        <v>68</v>
      </c>
      <c r="AF820" s="72">
        <v>0</v>
      </c>
      <c r="AG820" s="68">
        <v>7</v>
      </c>
      <c r="AH820" s="68" t="s">
        <v>54</v>
      </c>
      <c r="AI820" s="68" t="s">
        <v>56</v>
      </c>
      <c r="AJ820" s="68" t="s">
        <v>54</v>
      </c>
      <c r="AK820" s="68" t="str" cm="1">
        <f t="array" ref="AK820">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0" s="119" t="s">
        <v>58</v>
      </c>
      <c r="AM820" s="69"/>
    </row>
    <row r="821" spans="1:39" x14ac:dyDescent="0.3">
      <c r="A821" s="68">
        <v>1125</v>
      </c>
      <c r="B821" s="68" t="s">
        <v>6271</v>
      </c>
      <c r="C821" s="69">
        <v>37580</v>
      </c>
      <c r="D821" s="68" t="s">
        <v>72</v>
      </c>
      <c r="E821" s="71" t="str">
        <f t="shared" si="3"/>
        <v>290820241125</v>
      </c>
      <c r="F821" s="68">
        <v>15131187</v>
      </c>
      <c r="G821" s="68"/>
      <c r="H821" s="68"/>
      <c r="I821" s="68"/>
      <c r="J821" s="68" t="s">
        <v>6272</v>
      </c>
      <c r="K821" s="108" t="s">
        <v>6273</v>
      </c>
      <c r="L821" s="68" t="s">
        <v>6274</v>
      </c>
      <c r="M821" s="68" t="s">
        <v>6271</v>
      </c>
      <c r="N821" s="71">
        <v>5581996618587</v>
      </c>
      <c r="O821" s="71"/>
      <c r="P821" s="71"/>
      <c r="Q821" s="68" t="s">
        <v>3841</v>
      </c>
      <c r="R821" s="68" t="str" cm="1">
        <f t="array" ref="R821">_xlfn.IFS(BaseClientes[[#This Row],[tipoDeCliente]]="ADVISOR","ADVISOR",BaseClientes[[#This Row],[tipoDeCliente]]="FAMILIA","RETENCAO",BaseClientes[[#This Row],[tipoDeCliente]]="RETENCAO","RETENCAO",BaseClientes[[#This Row],[tipoDeCliente]]="NORMAL","CONSULTORIA",BaseClientes[[#This Row],[tipoDeCliente]]="HIBRIDO","CONSULTORIA")</f>
        <v>CONSULTORIA</v>
      </c>
      <c r="S821" s="68" t="s">
        <v>49</v>
      </c>
      <c r="T821" s="68" t="s">
        <v>50</v>
      </c>
      <c r="U821" s="68" t="s">
        <v>6275</v>
      </c>
      <c r="V821" s="71">
        <v>5581996618587</v>
      </c>
      <c r="W821" s="69">
        <v>45533</v>
      </c>
      <c r="X821" s="69"/>
      <c r="Y821" s="68" t="s">
        <v>3871</v>
      </c>
      <c r="Z821" s="68" t="s">
        <v>6274</v>
      </c>
      <c r="AA821" s="68" t="s">
        <v>3416</v>
      </c>
      <c r="AB821" s="68" t="s">
        <v>3920</v>
      </c>
      <c r="AC821" s="68"/>
      <c r="AD821" s="68"/>
      <c r="AE821" s="68" t="s">
        <v>68</v>
      </c>
      <c r="AF821" s="72">
        <v>0</v>
      </c>
      <c r="AG821" s="68">
        <v>7</v>
      </c>
      <c r="AH821" s="68" t="s">
        <v>54</v>
      </c>
      <c r="AI821" s="68" t="s">
        <v>56</v>
      </c>
      <c r="AJ821" s="68" t="s">
        <v>54</v>
      </c>
      <c r="AK821" s="68" t="str" cm="1">
        <f t="array" ref="AK821">IFERROR(_xlfn.IFS(IFERROR(INDEX([2]!baseOnboardingConsultoria[AVISO]="CONCLUÍDO",MATCH(BaseClientes[[#This Row],[acronimo]],[2]!baseOnboardingConsultoria[ACRÔNIMO],0)),"-")," ",IFERROR(INDEX([2]!baseOnboardingConsultoria[AVISO]="PENDENTE",MATCH(BaseClientes[[#This Row],[acronimo]],[2]!baseOnboardingConsultoria[ACRÔNIMO],0)),"-"),"S",IFERROR(INDEX([2]!baseOnboardingConsultoria[AVISO]="DENTRO DO PRAZO",MATCH(BaseClientes[[#This Row],[acronimo]],[2]!baseOnboardingConsultoria[ACRÔNIMO],0)),"-"),"S",IFERROR(INDEX([2]!baseOnboardingConsultoria[AVISO]="ATRASADO",MATCH(BaseClientes[[#This Row],[acronimo]],[2]!baseOnboardingConsultoria[ACRÔNIMO],0)),"-"),"S")," ")</f>
        <v xml:space="preserve"> </v>
      </c>
      <c r="AL821" s="119" t="s">
        <v>58</v>
      </c>
      <c r="AM821" s="69"/>
    </row>
    <row r="822" spans="1:39" x14ac:dyDescent="0.3">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row>
    <row r="823" spans="1:39" x14ac:dyDescent="0.3">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row>
    <row r="824" spans="1:39" x14ac:dyDescent="0.3">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row>
    <row r="825" spans="1:39" x14ac:dyDescent="0.3">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row>
    <row r="826" spans="1:39" x14ac:dyDescent="0.3">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row>
    <row r="827" spans="1:39" x14ac:dyDescent="0.3">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row>
    <row r="828" spans="1:39" x14ac:dyDescent="0.3">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row>
    <row r="829" spans="1:39" x14ac:dyDescent="0.3">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row>
    <row r="830" spans="1:39" x14ac:dyDescent="0.3">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row>
    <row r="831" spans="1:39" x14ac:dyDescent="0.3">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row>
    <row r="832" spans="1:39" x14ac:dyDescent="0.3">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row>
    <row r="833" spans="1:39" x14ac:dyDescent="0.3">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row>
    <row r="834" spans="1:39" x14ac:dyDescent="0.3">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row>
    <row r="835" spans="1:39" x14ac:dyDescent="0.3">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row>
    <row r="836" spans="1:39" x14ac:dyDescent="0.3">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row>
    <row r="837" spans="1:39" x14ac:dyDescent="0.3">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row>
    <row r="838" spans="1:39" x14ac:dyDescent="0.3">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row>
    <row r="839" spans="1:39" x14ac:dyDescent="0.3">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row>
    <row r="840" spans="1:39" x14ac:dyDescent="0.3">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row>
    <row r="841" spans="1:39" x14ac:dyDescent="0.3">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row>
    <row r="842" spans="1:39" x14ac:dyDescent="0.3">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row>
    <row r="843" spans="1:39" x14ac:dyDescent="0.3">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row>
    <row r="844" spans="1:39" x14ac:dyDescent="0.3">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row>
    <row r="845" spans="1:39" x14ac:dyDescent="0.3">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row>
    <row r="846" spans="1:39" x14ac:dyDescent="0.3">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row>
    <row r="847" spans="1:39" x14ac:dyDescent="0.3">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row>
    <row r="848" spans="1:39" x14ac:dyDescent="0.3">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row>
    <row r="849" spans="1:39" x14ac:dyDescent="0.3">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row>
    <row r="850" spans="1:39" x14ac:dyDescent="0.3">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row>
    <row r="851" spans="1:39" x14ac:dyDescent="0.3">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row>
    <row r="852" spans="1:39" x14ac:dyDescent="0.3">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row>
    <row r="853" spans="1:39" x14ac:dyDescent="0.3">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row>
    <row r="854" spans="1:39" x14ac:dyDescent="0.3">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row>
    <row r="855" spans="1:39" x14ac:dyDescent="0.3">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row>
    <row r="856" spans="1:39" x14ac:dyDescent="0.3">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row>
    <row r="857" spans="1:39" x14ac:dyDescent="0.3">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row>
    <row r="858" spans="1:39" x14ac:dyDescent="0.3">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row>
    <row r="859" spans="1:39" x14ac:dyDescent="0.3">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row>
    <row r="860" spans="1:39" x14ac:dyDescent="0.3">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row>
    <row r="861" spans="1:39" x14ac:dyDescent="0.3">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row>
    <row r="862" spans="1:39" x14ac:dyDescent="0.3">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row>
    <row r="863" spans="1:39" x14ac:dyDescent="0.3">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row>
    <row r="864" spans="1:39" x14ac:dyDescent="0.3">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row>
    <row r="865" spans="1:39" x14ac:dyDescent="0.3">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row>
    <row r="866" spans="1:39" x14ac:dyDescent="0.3">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row>
    <row r="867" spans="1:39" x14ac:dyDescent="0.3">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row>
    <row r="868" spans="1:39" x14ac:dyDescent="0.3">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row>
    <row r="869" spans="1:39" x14ac:dyDescent="0.3">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row>
    <row r="870" spans="1:39" x14ac:dyDescent="0.3">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row>
    <row r="871" spans="1:39" x14ac:dyDescent="0.3">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row>
    <row r="872" spans="1:39" x14ac:dyDescent="0.3">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row>
    <row r="873" spans="1:39" x14ac:dyDescent="0.3">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row>
    <row r="874" spans="1:39" x14ac:dyDescent="0.3">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row>
    <row r="875" spans="1:39" x14ac:dyDescent="0.3">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row>
    <row r="876" spans="1:39" x14ac:dyDescent="0.3">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row>
    <row r="877" spans="1:39" x14ac:dyDescent="0.3">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row>
    <row r="878" spans="1:39" x14ac:dyDescent="0.3">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row>
    <row r="879" spans="1:39" x14ac:dyDescent="0.3">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row>
    <row r="880" spans="1:39" x14ac:dyDescent="0.3">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row>
    <row r="881" spans="1:39" x14ac:dyDescent="0.3">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row>
    <row r="882" spans="1:39" x14ac:dyDescent="0.3">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row>
    <row r="883" spans="1:39" x14ac:dyDescent="0.3">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row>
    <row r="884" spans="1:39" x14ac:dyDescent="0.3">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row>
    <row r="885" spans="1:39" x14ac:dyDescent="0.3">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row>
    <row r="886" spans="1:39" x14ac:dyDescent="0.3">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row>
    <row r="887" spans="1:39" x14ac:dyDescent="0.3">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row>
    <row r="888" spans="1:39" x14ac:dyDescent="0.3">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row>
    <row r="889" spans="1:39" x14ac:dyDescent="0.3">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row>
    <row r="890" spans="1:39" x14ac:dyDescent="0.3">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row>
    <row r="891" spans="1:39" x14ac:dyDescent="0.3">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row>
    <row r="892" spans="1:39" x14ac:dyDescent="0.3">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row>
    <row r="893" spans="1:39" x14ac:dyDescent="0.3">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row>
    <row r="894" spans="1:39" x14ac:dyDescent="0.3">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row>
    <row r="895" spans="1:39" x14ac:dyDescent="0.3">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row>
    <row r="896" spans="1:39" x14ac:dyDescent="0.3">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row>
    <row r="897" spans="1:39" x14ac:dyDescent="0.3">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row>
    <row r="898" spans="1:39" x14ac:dyDescent="0.3">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row>
    <row r="899" spans="1:39" x14ac:dyDescent="0.3">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row>
    <row r="900" spans="1:39" x14ac:dyDescent="0.3">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row>
    <row r="901" spans="1:39" x14ac:dyDescent="0.3">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row>
    <row r="902" spans="1:39" x14ac:dyDescent="0.3">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row>
    <row r="903" spans="1:39" x14ac:dyDescent="0.3">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row>
    <row r="904" spans="1:39" x14ac:dyDescent="0.3">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row>
    <row r="905" spans="1:39" x14ac:dyDescent="0.3">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row>
    <row r="906" spans="1:39" x14ac:dyDescent="0.3">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row>
    <row r="907" spans="1:39" x14ac:dyDescent="0.3">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row>
    <row r="908" spans="1:39" x14ac:dyDescent="0.3">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row>
    <row r="909" spans="1:39" x14ac:dyDescent="0.3">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row>
    <row r="910" spans="1:39" x14ac:dyDescent="0.3">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row>
    <row r="911" spans="1:39" x14ac:dyDescent="0.3">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row>
    <row r="912" spans="1:39" x14ac:dyDescent="0.3">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row>
    <row r="913" spans="1:39" x14ac:dyDescent="0.3">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row>
    <row r="914" spans="1:39" x14ac:dyDescent="0.3">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row>
    <row r="915" spans="1:39" x14ac:dyDescent="0.3">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row>
    <row r="916" spans="1:39" x14ac:dyDescent="0.3">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row>
    <row r="917" spans="1:39" x14ac:dyDescent="0.3">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row>
    <row r="918" spans="1:39" x14ac:dyDescent="0.3">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row>
    <row r="919" spans="1:39" x14ac:dyDescent="0.3">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row>
    <row r="920" spans="1:39" x14ac:dyDescent="0.3">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row>
    <row r="921" spans="1:39" x14ac:dyDescent="0.3">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row>
    <row r="922" spans="1:39" x14ac:dyDescent="0.3">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row>
    <row r="923" spans="1:39" x14ac:dyDescent="0.3">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row>
    <row r="924" spans="1:39" x14ac:dyDescent="0.3">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row>
    <row r="925" spans="1:39" x14ac:dyDescent="0.3">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row>
    <row r="926" spans="1:39" x14ac:dyDescent="0.3">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row>
    <row r="927" spans="1:39" x14ac:dyDescent="0.3">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row>
    <row r="928" spans="1:39" x14ac:dyDescent="0.3">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row>
    <row r="929" spans="1:39" x14ac:dyDescent="0.3">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row>
    <row r="930" spans="1:39" x14ac:dyDescent="0.3">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row>
    <row r="931" spans="1:39" x14ac:dyDescent="0.3">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row>
    <row r="932" spans="1:39" x14ac:dyDescent="0.3">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row>
    <row r="933" spans="1:39" x14ac:dyDescent="0.3">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row>
    <row r="934" spans="1:39" x14ac:dyDescent="0.3">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row>
    <row r="935" spans="1:39" x14ac:dyDescent="0.3">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row>
    <row r="936" spans="1:39" x14ac:dyDescent="0.3">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row>
    <row r="937" spans="1:39" x14ac:dyDescent="0.3">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row>
    <row r="938" spans="1:39" x14ac:dyDescent="0.3">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row>
    <row r="939" spans="1:39" x14ac:dyDescent="0.3">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row>
    <row r="940" spans="1:39" x14ac:dyDescent="0.3">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row>
    <row r="941" spans="1:39" x14ac:dyDescent="0.3">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row>
    <row r="942" spans="1:39" x14ac:dyDescent="0.3">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row>
    <row r="943" spans="1:39" x14ac:dyDescent="0.3">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row>
    <row r="944" spans="1:39" x14ac:dyDescent="0.3">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row>
    <row r="945" spans="1:39" x14ac:dyDescent="0.3">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row>
    <row r="946" spans="1:39" x14ac:dyDescent="0.3">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row>
    <row r="947" spans="1:39" x14ac:dyDescent="0.3">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row>
    <row r="948" spans="1:39" x14ac:dyDescent="0.3">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row>
    <row r="949" spans="1:39" x14ac:dyDescent="0.3">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row>
    <row r="950" spans="1:39" x14ac:dyDescent="0.3">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row>
    <row r="951" spans="1:39" x14ac:dyDescent="0.3">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row>
    <row r="952" spans="1:39" x14ac:dyDescent="0.3">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row>
    <row r="953" spans="1:39" x14ac:dyDescent="0.3">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row>
    <row r="954" spans="1:39" x14ac:dyDescent="0.3">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row>
    <row r="955" spans="1:39" x14ac:dyDescent="0.3">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row>
    <row r="956" spans="1:39" x14ac:dyDescent="0.3">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row>
    <row r="957" spans="1:39" x14ac:dyDescent="0.3">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row>
    <row r="958" spans="1:39" x14ac:dyDescent="0.3">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row>
    <row r="959" spans="1:39" x14ac:dyDescent="0.3">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row>
    <row r="960" spans="1:39" x14ac:dyDescent="0.3">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row>
    <row r="961" spans="1:39" x14ac:dyDescent="0.3">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row>
    <row r="962" spans="1:39" x14ac:dyDescent="0.3">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row>
    <row r="963" spans="1:39" x14ac:dyDescent="0.3">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row>
    <row r="964" spans="1:39" x14ac:dyDescent="0.3">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row>
    <row r="965" spans="1:39" x14ac:dyDescent="0.3">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row>
    <row r="966" spans="1:39" x14ac:dyDescent="0.3">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row>
    <row r="967" spans="1:39" x14ac:dyDescent="0.3">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row>
    <row r="968" spans="1:39" x14ac:dyDescent="0.3">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row>
    <row r="969" spans="1:39" x14ac:dyDescent="0.3">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row>
    <row r="970" spans="1:39" x14ac:dyDescent="0.3">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row>
    <row r="971" spans="1:39" x14ac:dyDescent="0.3">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row>
    <row r="972" spans="1:39" x14ac:dyDescent="0.3">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row>
    <row r="973" spans="1:39" x14ac:dyDescent="0.3">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row>
    <row r="974" spans="1:39" x14ac:dyDescent="0.3">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row>
    <row r="975" spans="1:39" x14ac:dyDescent="0.3">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row>
    <row r="976" spans="1:39" x14ac:dyDescent="0.3">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row>
    <row r="977" spans="1:39" x14ac:dyDescent="0.3">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row>
    <row r="978" spans="1:39" x14ac:dyDescent="0.3">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row>
    <row r="979" spans="1:39" x14ac:dyDescent="0.3">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row>
    <row r="980" spans="1:39" x14ac:dyDescent="0.3">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row>
    <row r="981" spans="1:39" x14ac:dyDescent="0.3">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row>
    <row r="982" spans="1:39" x14ac:dyDescent="0.3">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row>
    <row r="983" spans="1:39" x14ac:dyDescent="0.3">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row>
    <row r="984" spans="1:39" x14ac:dyDescent="0.3">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row>
    <row r="985" spans="1:39" x14ac:dyDescent="0.3">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row>
    <row r="986" spans="1:39" x14ac:dyDescent="0.3">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row>
    <row r="987" spans="1:39" x14ac:dyDescent="0.3">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row>
    <row r="988" spans="1:39" x14ac:dyDescent="0.3">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row>
    <row r="989" spans="1:39" x14ac:dyDescent="0.3">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row>
    <row r="990" spans="1:39" x14ac:dyDescent="0.3">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row>
    <row r="991" spans="1:39" x14ac:dyDescent="0.3">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row>
    <row r="992" spans="1:39" x14ac:dyDescent="0.3">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row>
    <row r="993" spans="1:39" x14ac:dyDescent="0.3">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row>
    <row r="994" spans="1:39" x14ac:dyDescent="0.3">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row>
    <row r="995" spans="1:39" x14ac:dyDescent="0.3">
      <c r="D995" s="4" t="s">
        <v>8252</v>
      </c>
    </row>
  </sheetData>
  <protectedRanges>
    <protectedRange algorithmName="SHA-512" hashValue="J5l/nlTtn2S63xEmeXYQI8f5joiLRjLrFXYma3ZM3RbwGghXFniSyuI3trNJPthnxfUEuaJqB8hxsmOoVLIoAw==" saltValue="c4AV4GLRjchmWEQE/IpHSA==" spinCount="100000" sqref="I1 I995:I1048576" name="Cadastro no ComDinheiro"/>
    <protectedRange algorithmName="SHA-512" hashValue="J5l/nlTtn2S63xEmeXYQI8f5joiLRjLrFXYma3ZM3RbwGghXFniSyuI3trNJPthnxfUEuaJqB8hxsmOoVLIoAw==" saltValue="c4AV4GLRjchmWEQE/IpHSA==" spinCount="100000" sqref="I2:I994" name="Cadastro no ComDinheiro_3"/>
  </protectedRanges>
  <conditionalFormatting sqref="A2:A821">
    <cfRule type="duplicateValues" dxfId="313" priority="3197"/>
    <cfRule type="duplicateValues" dxfId="312" priority="3196"/>
    <cfRule type="duplicateValues" dxfId="311" priority="3195"/>
  </conditionalFormatting>
  <conditionalFormatting sqref="A174">
    <cfRule type="duplicateValues" dxfId="310" priority="536"/>
  </conditionalFormatting>
  <conditionalFormatting sqref="A673">
    <cfRule type="duplicateValues" dxfId="309" priority="492"/>
  </conditionalFormatting>
  <conditionalFormatting sqref="A683">
    <cfRule type="duplicateValues" dxfId="308" priority="477"/>
  </conditionalFormatting>
  <conditionalFormatting sqref="A708">
    <cfRule type="duplicateValues" dxfId="307" priority="468"/>
  </conditionalFormatting>
  <conditionalFormatting sqref="A708:A709">
    <cfRule type="duplicateValues" dxfId="306" priority="469"/>
  </conditionalFormatting>
  <conditionalFormatting sqref="A673:B673 D673 F673 T673:V673 Y673:Z673 Q673:Q675 H700 J700:Q700 H703:P703 V703:Z703">
    <cfRule type="expression" dxfId="305" priority="491">
      <formula>$AL673="INATIVO"</formula>
    </cfRule>
  </conditionalFormatting>
  <conditionalFormatting sqref="A543:C543">
    <cfRule type="expression" dxfId="304" priority="507">
      <formula>$AL543="INATIVO"</formula>
    </cfRule>
  </conditionalFormatting>
  <conditionalFormatting sqref="A622:C622 AL803:AM819 S807:Y815 T816:Y816 S817:Y821 AM820:AM821">
    <cfRule type="expression" dxfId="303" priority="505">
      <formula>$AL622="INATIVO"</formula>
    </cfRule>
  </conditionalFormatting>
  <conditionalFormatting sqref="A714:F714 S714:AA714 AC714:AG714 H714:Q714 E2:E713 E715:E821">
    <cfRule type="duplicateValues" dxfId="302" priority="3201"/>
  </conditionalFormatting>
  <conditionalFormatting sqref="A754:Q821 AK2:AK821 R132:R821 A708 AH708:AJ709 H726:Q728 A729:Q729 A730:F732 H730:Q732 A733:Q752 AA740 AC740:AD740 A753:K753 M753:Q753 AB765:AJ765 AM771">
    <cfRule type="expression" dxfId="301" priority="467">
      <formula>$AL2="INATIVO"</formula>
    </cfRule>
  </conditionalFormatting>
  <conditionalFormatting sqref="A7:R92 A2:AD2 AF2:AM2 AB3 A3:R5 A6:F6 H6:R6 A93:F93 H93:R93 A94:R131 A132:Q138 A139:K139 M139:Q139 A140:Q140 A141:F141 H141:Q141 H477:H478 A525:C526 U703:U704 AE704:AJ704 AL704 M784 O784:Q784 T784:U784 W784:Z784 B787 G787:I787">
    <cfRule type="expression" dxfId="300" priority="508">
      <formula>$AL2="INATIVO"</formula>
    </cfRule>
  </conditionalFormatting>
  <conditionalFormatting sqref="B658">
    <cfRule type="expression" dxfId="299" priority="308">
      <formula>$AL658="INATIVO"</formula>
    </cfRule>
  </conditionalFormatting>
  <conditionalFormatting sqref="B677:B678">
    <cfRule type="expression" dxfId="298" priority="483">
      <formula>$AL677="INATIVO"</formula>
    </cfRule>
  </conditionalFormatting>
  <conditionalFormatting sqref="B743">
    <cfRule type="expression" dxfId="297" priority="431">
      <formula>$AL743="INATIVO"</formula>
    </cfRule>
  </conditionalFormatting>
  <conditionalFormatting sqref="B745">
    <cfRule type="expression" dxfId="296" priority="415">
      <formula>$AL745="INATIVO"</formula>
    </cfRule>
  </conditionalFormatting>
  <conditionalFormatting sqref="B749">
    <cfRule type="expression" dxfId="295" priority="403">
      <formula>$AL749="INATIVO"</formula>
    </cfRule>
  </conditionalFormatting>
  <conditionalFormatting sqref="B760">
    <cfRule type="expression" dxfId="294" priority="389">
      <formula>$AL760="INATIVO"</formula>
    </cfRule>
  </conditionalFormatting>
  <conditionalFormatting sqref="B777">
    <cfRule type="expression" dxfId="293" priority="376">
      <formula>$AL777="INATIVO"</formula>
    </cfRule>
  </conditionalFormatting>
  <conditionalFormatting sqref="B787 D787 G787:I787">
    <cfRule type="duplicateValues" dxfId="292" priority="557"/>
  </conditionalFormatting>
  <conditionalFormatting sqref="B803">
    <cfRule type="expression" dxfId="291" priority="343">
      <formula>$AL803="INATIVO"</formula>
    </cfRule>
  </conditionalFormatting>
  <conditionalFormatting sqref="B736:C736">
    <cfRule type="expression" dxfId="290" priority="439">
      <formula>$AL736="INATIVO"</formula>
    </cfRule>
  </conditionalFormatting>
  <conditionalFormatting sqref="B705:F707">
    <cfRule type="expression" dxfId="289" priority="470">
      <formula>$AL705="INATIVO"</formula>
    </cfRule>
  </conditionalFormatting>
  <conditionalFormatting sqref="B712:F713 H712:K713">
    <cfRule type="expression" dxfId="288" priority="334">
      <formula>$AL712="INATIVO"</formula>
    </cfRule>
  </conditionalFormatting>
  <conditionalFormatting sqref="B729:J729 L729:Q729">
    <cfRule type="expression" dxfId="287" priority="456">
      <formula>$AL729="INATIVO"</formula>
    </cfRule>
  </conditionalFormatting>
  <conditionalFormatting sqref="B729:Q729">
    <cfRule type="expression" dxfId="286" priority="455">
      <formula>$AL729="INATIVO"</formula>
    </cfRule>
  </conditionalFormatting>
  <conditionalFormatting sqref="C466">
    <cfRule type="expression" dxfId="285" priority="510">
      <formula>$AL466="INATIVO"</formula>
    </cfRule>
  </conditionalFormatting>
  <conditionalFormatting sqref="C601:C603">
    <cfRule type="expression" dxfId="284" priority="440">
      <formula>$AL601="INATIVO"</formula>
    </cfRule>
  </conditionalFormatting>
  <conditionalFormatting sqref="C662">
    <cfRule type="expression" dxfId="283" priority="503">
      <formula>$AL662="INATIVO"</formula>
    </cfRule>
  </conditionalFormatting>
  <conditionalFormatting sqref="C673">
    <cfRule type="expression" dxfId="282" priority="490">
      <formula>$AL673="INATIVO"</formula>
    </cfRule>
  </conditionalFormatting>
  <conditionalFormatting sqref="C677:C678">
    <cfRule type="expression" dxfId="281" priority="481">
      <formula>$AL677="INATIVO"</formula>
    </cfRule>
  </conditionalFormatting>
  <conditionalFormatting sqref="C680:C681">
    <cfRule type="expression" dxfId="280" priority="478">
      <formula>$AL680="INATIVO"</formula>
    </cfRule>
  </conditionalFormatting>
  <conditionalFormatting sqref="C732">
    <cfRule type="expression" dxfId="279" priority="513">
      <formula>$AL732="INATIVO"</formula>
    </cfRule>
  </conditionalFormatting>
  <conditionalFormatting sqref="C743">
    <cfRule type="expression" dxfId="278" priority="430">
      <formula>$AL743="INATIVO"</formula>
    </cfRule>
  </conditionalFormatting>
  <conditionalFormatting sqref="C745">
    <cfRule type="expression" dxfId="277" priority="414">
      <formula>$AL745="INATIVO"</formula>
    </cfRule>
  </conditionalFormatting>
  <conditionalFormatting sqref="C777">
    <cfRule type="expression" dxfId="276" priority="374">
      <formula>$AL777="INATIVO"</formula>
    </cfRule>
  </conditionalFormatting>
  <conditionalFormatting sqref="C803">
    <cfRule type="expression" dxfId="275" priority="341">
      <formula>$AL803="INATIVO"</formula>
    </cfRule>
  </conditionalFormatting>
  <conditionalFormatting sqref="C665:D665">
    <cfRule type="expression" dxfId="274" priority="497">
      <formula>$AL665="INATIVO"</formula>
    </cfRule>
  </conditionalFormatting>
  <conditionalFormatting sqref="C749:D749">
    <cfRule type="expression" dxfId="273" priority="402">
      <formula>$AL749="INATIVO"</formula>
    </cfRule>
  </conditionalFormatting>
  <conditionalFormatting sqref="C760:D760">
    <cfRule type="expression" dxfId="272" priority="387">
      <formula>$AL760="INATIVO"</formula>
    </cfRule>
  </conditionalFormatting>
  <conditionalFormatting sqref="D662 F662">
    <cfRule type="expression" dxfId="271" priority="504">
      <formula>$AL662="INATIVO"</formula>
    </cfRule>
  </conditionalFormatting>
  <conditionalFormatting sqref="D677:D678">
    <cfRule type="expression" dxfId="270" priority="482">
      <formula>$AL677="INATIVO"</formula>
    </cfRule>
  </conditionalFormatting>
  <conditionalFormatting sqref="D743">
    <cfRule type="expression" dxfId="269" priority="432">
      <formula>$AL743="INATIVO"</formula>
    </cfRule>
  </conditionalFormatting>
  <conditionalFormatting sqref="D745">
    <cfRule type="expression" dxfId="268" priority="416">
      <formula>$AL745="INATIVO"</formula>
    </cfRule>
  </conditionalFormatting>
  <conditionalFormatting sqref="D787">
    <cfRule type="expression" dxfId="267" priority="357">
      <formula>$AL787="INATIVO"</formula>
    </cfRule>
  </conditionalFormatting>
  <conditionalFormatting sqref="D803">
    <cfRule type="expression" dxfId="266" priority="342">
      <formula>$AL803="INATIVO"</formula>
    </cfRule>
  </conditionalFormatting>
  <conditionalFormatting sqref="D777:E777">
    <cfRule type="expression" dxfId="265" priority="375">
      <formula>$AL777="INATIVO"</formula>
    </cfRule>
  </conditionalFormatting>
  <conditionalFormatting sqref="E67">
    <cfRule type="expression" dxfId="264" priority="331">
      <formula>$AL67="INATIVO"</formula>
    </cfRule>
    <cfRule type="duplicateValues" dxfId="263" priority="330"/>
    <cfRule type="expression" dxfId="262" priority="329">
      <formula>$AL67="INATIVO"</formula>
    </cfRule>
  </conditionalFormatting>
  <conditionalFormatting sqref="E705:E707">
    <cfRule type="duplicateValues" dxfId="261" priority="471"/>
  </conditionalFormatting>
  <conditionalFormatting sqref="E708:E725 E763:E801 A714:D714 F714 S714:AA714 AC714:AG714 H714:Q714">
    <cfRule type="duplicateValues" dxfId="260" priority="559"/>
  </conditionalFormatting>
  <conditionalFormatting sqref="E726:E759">
    <cfRule type="duplicateValues" dxfId="259" priority="558"/>
  </conditionalFormatting>
  <conditionalFormatting sqref="E802:E805">
    <cfRule type="duplicateValues" dxfId="258" priority="346"/>
    <cfRule type="duplicateValues" dxfId="257" priority="345"/>
    <cfRule type="expression" dxfId="256" priority="344">
      <formula>$AL802="INATIVO"</formula>
    </cfRule>
  </conditionalFormatting>
  <conditionalFormatting sqref="F787">
    <cfRule type="expression" dxfId="255" priority="354">
      <formula>$AL787="INATIVO"</formula>
    </cfRule>
  </conditionalFormatting>
  <conditionalFormatting sqref="G93">
    <cfRule type="expression" dxfId="254" priority="279">
      <formula>$AL93="INATIVO"</formula>
    </cfRule>
  </conditionalFormatting>
  <conditionalFormatting sqref="G160:G161 G164:G165 G168:G169 G172:G173 G176:G177 G180:G181 G184:G185 G188:G189 G192:G193 G196:G197 G200:G201 G204:G205 G208:G209 G212:G213 G216:G217 G220:G221 G224:G225 G228:G229 G232:G233 G236:G237 G240:G241 G244:G245 G248:G249 G252:G253 G256:G257 G260:G261 G264:G265 G268:G269 G272:G273 G276:G277 G280:G281 G284:G285 G288:G289 G292:G293 G296:G297 G300:G301 G304:G305 G308:G309 G312:G313 G316:G317 G320:G321 G324:G325 G328:G329 G332:G333 G336:G337 G340:G341 G344:G345 G348:G349 G352:G353 G356:G357 G360:G361 G364:G365 G368:G369 G372:G373">
    <cfRule type="expression" dxfId="253" priority="30">
      <formula>$AL160="INATIVO"</formula>
    </cfRule>
  </conditionalFormatting>
  <conditionalFormatting sqref="G190:G191 G215 G355">
    <cfRule type="duplicateValues" dxfId="252" priority="328"/>
  </conditionalFormatting>
  <conditionalFormatting sqref="G199">
    <cfRule type="expression" dxfId="251" priority="560">
      <formula>$AL379="INATIVO"</formula>
    </cfRule>
  </conditionalFormatting>
  <conditionalFormatting sqref="G358">
    <cfRule type="expression" dxfId="250" priority="561">
      <formula>#REF!="INATIVO"</formula>
    </cfRule>
  </conditionalFormatting>
  <conditionalFormatting sqref="G376:G479 G481:G483 G485:G487 G489:G491 G493:G499 G501:G503 G505:G507 G509:G511 G513:G515 G517:G519 G521:G523 G525:G527 G529:G531 G533:G539 G541:G543 G545:G547 G549:G551 G553:G555 G557:G559 G561:G563 G565:G567 G569:G571 G573:G728 G730:G732">
    <cfRule type="expression" dxfId="249" priority="29">
      <formula>$AL376="INATIVO"</formula>
    </cfRule>
  </conditionalFormatting>
  <conditionalFormatting sqref="G760">
    <cfRule type="expression" dxfId="248" priority="388">
      <formula>$AL760="INATIVO"</formula>
    </cfRule>
  </conditionalFormatting>
  <conditionalFormatting sqref="G777">
    <cfRule type="expression" dxfId="247" priority="373">
      <formula>$AL777="INATIVO"</formula>
    </cfRule>
  </conditionalFormatting>
  <conditionalFormatting sqref="G784">
    <cfRule type="expression" dxfId="246" priority="556">
      <formula>$AL576="INATIVO"</formula>
    </cfRule>
  </conditionalFormatting>
  <conditionalFormatting sqref="H424:H425">
    <cfRule type="expression" dxfId="245" priority="552">
      <formula>$AL424="INATIVO"</formula>
    </cfRule>
  </conditionalFormatting>
  <conditionalFormatting sqref="I425">
    <cfRule type="expression" dxfId="244" priority="548">
      <formula>$AL425="INATIVO"</formula>
    </cfRule>
  </conditionalFormatting>
  <conditionalFormatting sqref="I451:I452">
    <cfRule type="expression" dxfId="243" priority="534">
      <formula>$AL451="INATIVO"</formula>
    </cfRule>
  </conditionalFormatting>
  <conditionalFormatting sqref="I498">
    <cfRule type="expression" dxfId="242" priority="518">
      <formula>$AL498="INATIVO"</formula>
    </cfRule>
  </conditionalFormatting>
  <conditionalFormatting sqref="I510">
    <cfRule type="expression" dxfId="241" priority="347">
      <formula>$AL510="INATIVO"</formula>
    </cfRule>
  </conditionalFormatting>
  <conditionalFormatting sqref="I533">
    <cfRule type="expression" dxfId="240" priority="319">
      <formula>$AL533="INATIVO"</formula>
    </cfRule>
  </conditionalFormatting>
  <conditionalFormatting sqref="I544:I545">
    <cfRule type="expression" dxfId="239" priority="523">
      <formula>$AL544="INATIVO"</formula>
    </cfRule>
  </conditionalFormatting>
  <conditionalFormatting sqref="I574">
    <cfRule type="expression" dxfId="238" priority="309">
      <formula>$AL574="INATIVO"</formula>
    </cfRule>
  </conditionalFormatting>
  <conditionalFormatting sqref="I676">
    <cfRule type="expression" dxfId="237" priority="320">
      <formula>$AL676="INATIVO"</formula>
    </cfRule>
  </conditionalFormatting>
  <conditionalFormatting sqref="I697">
    <cfRule type="expression" dxfId="236" priority="280">
      <formula>$AL697="INATIVO"</formula>
    </cfRule>
  </conditionalFormatting>
  <conditionalFormatting sqref="I700">
    <cfRule type="expression" dxfId="235" priority="420">
      <formula>$AL700="INATIVO"</formula>
    </cfRule>
  </conditionalFormatting>
  <conditionalFormatting sqref="I725">
    <cfRule type="expression" dxfId="234" priority="310">
      <formula>$AL725="INATIVO"</formula>
    </cfRule>
  </conditionalFormatting>
  <conditionalFormatting sqref="I806">
    <cfRule type="expression" dxfId="233" priority="292">
      <formula>$AL806="INATIVO"</formula>
    </cfRule>
  </conditionalFormatting>
  <conditionalFormatting sqref="I815">
    <cfRule type="expression" dxfId="232" priority="290">
      <formula>$AL815="INATIVO"</formula>
    </cfRule>
  </conditionalFormatting>
  <conditionalFormatting sqref="I777:L777">
    <cfRule type="expression" dxfId="231" priority="372">
      <formula>$AL777="INATIVO"</formula>
    </cfRule>
  </conditionalFormatting>
  <conditionalFormatting sqref="J302">
    <cfRule type="expression" dxfId="230" priority="324">
      <formula>$AL302="INATIVO"</formula>
    </cfRule>
  </conditionalFormatting>
  <conditionalFormatting sqref="J461">
    <cfRule type="expression" dxfId="229" priority="545">
      <formula>$AL461="INATIVO"</formula>
    </cfRule>
  </conditionalFormatting>
  <conditionalFormatting sqref="J664:J665">
    <cfRule type="expression" dxfId="228" priority="496">
      <formula>$AL664="INATIVO"</formula>
    </cfRule>
  </conditionalFormatting>
  <conditionalFormatting sqref="J680">
    <cfRule type="expression" dxfId="227" priority="479">
      <formula>$AL680="INATIVO"</formula>
    </cfRule>
  </conditionalFormatting>
  <conditionalFormatting sqref="J770">
    <cfRule type="expression" dxfId="226" priority="378">
      <formula>$AL770="INATIVO"</formula>
    </cfRule>
  </conditionalFormatting>
  <conditionalFormatting sqref="J721:K721">
    <cfRule type="expression" dxfId="225" priority="460">
      <formula>$AL721="INATIVO"</formula>
    </cfRule>
  </conditionalFormatting>
  <conditionalFormatting sqref="J732:K732">
    <cfRule type="expression" dxfId="224" priority="452">
      <formula>$AL732="INATIVO"</formula>
    </cfRule>
  </conditionalFormatting>
  <conditionalFormatting sqref="J743:K743">
    <cfRule type="expression" dxfId="223" priority="429">
      <formula>$AL743="INATIVO"</formula>
    </cfRule>
  </conditionalFormatting>
  <conditionalFormatting sqref="J745:K746">
    <cfRule type="expression" dxfId="222" priority="413">
      <formula>$AL745="INATIVO"</formula>
    </cfRule>
  </conditionalFormatting>
  <conditionalFormatting sqref="J749:K749">
    <cfRule type="expression" dxfId="221" priority="401">
      <formula>$AL749="INATIVO"</formula>
    </cfRule>
  </conditionalFormatting>
  <conditionalFormatting sqref="J784:K784">
    <cfRule type="expression" dxfId="220" priority="360">
      <formula>$AL784="INATIVO"</formula>
    </cfRule>
  </conditionalFormatting>
  <conditionalFormatting sqref="J787:K787">
    <cfRule type="expression" dxfId="219" priority="356">
      <formula>$AL787="INATIVO"</formula>
    </cfRule>
  </conditionalFormatting>
  <conditionalFormatting sqref="J803:K803">
    <cfRule type="expression" dxfId="218" priority="340">
      <formula>$AL803="INATIVO"</formula>
    </cfRule>
  </conditionalFormatting>
  <conditionalFormatting sqref="J756:L756 N756">
    <cfRule type="expression" dxfId="217" priority="396">
      <formula>$AL756="INATIVO"</formula>
    </cfRule>
  </conditionalFormatting>
  <conditionalFormatting sqref="K461">
    <cfRule type="expression" dxfId="216" priority="544">
      <formula>$AL461="INATIVO"</formula>
    </cfRule>
  </conditionalFormatting>
  <conditionalFormatting sqref="K664">
    <cfRule type="expression" dxfId="215" priority="502">
      <formula>$AL664="INATIVO"</formula>
    </cfRule>
  </conditionalFormatting>
  <conditionalFormatting sqref="K739">
    <cfRule type="expression" dxfId="214" priority="435">
      <formula>$AL739="INATIVO"</formula>
    </cfRule>
  </conditionalFormatting>
  <conditionalFormatting sqref="L139">
    <cfRule type="expression" dxfId="213" priority="215">
      <formula>$AL139="INATIVO"</formula>
    </cfRule>
  </conditionalFormatting>
  <conditionalFormatting sqref="L424:L425">
    <cfRule type="expression" dxfId="212" priority="551">
      <formula>$AL424="INATIVO"</formula>
    </cfRule>
  </conditionalFormatting>
  <conditionalFormatting sqref="L451:L452">
    <cfRule type="expression" dxfId="211" priority="533">
      <formula>$AL451="INATIVO"</formula>
    </cfRule>
  </conditionalFormatting>
  <conditionalFormatting sqref="L518:L519">
    <cfRule type="expression" dxfId="210" priority="531">
      <formula>$AL518="INATIVO"</formula>
    </cfRule>
  </conditionalFormatting>
  <conditionalFormatting sqref="L721">
    <cfRule type="expression" dxfId="209" priority="459">
      <formula>$AL721="INATIVO"</formula>
    </cfRule>
  </conditionalFormatting>
  <conditionalFormatting sqref="L753">
    <cfRule type="expression" dxfId="208" priority="294">
      <formula>$AL753="INATIVO"</formula>
    </cfRule>
  </conditionalFormatting>
  <conditionalFormatting sqref="M144">
    <cfRule type="expression" dxfId="207" priority="522">
      <formula>$AL144="INATIVO"</formula>
    </cfRule>
  </conditionalFormatting>
  <conditionalFormatting sqref="M457">
    <cfRule type="expression" dxfId="206" priority="525">
      <formula>$AL457="INATIVO"</formula>
    </cfRule>
  </conditionalFormatting>
  <conditionalFormatting sqref="M461">
    <cfRule type="expression" dxfId="205" priority="543">
      <formula>$AL461="INATIVO"</formula>
    </cfRule>
  </conditionalFormatting>
  <conditionalFormatting sqref="M533">
    <cfRule type="expression" dxfId="204" priority="529">
      <formula>$AL533="INATIVO"</formula>
    </cfRule>
  </conditionalFormatting>
  <conditionalFormatting sqref="M541:M542">
    <cfRule type="expression" dxfId="203" priority="524">
      <formula>$AL541="INATIVO"</formula>
    </cfRule>
  </conditionalFormatting>
  <conditionalFormatting sqref="M615">
    <cfRule type="expression" dxfId="202" priority="326">
      <formula>$AL615="INATIVO"</formula>
    </cfRule>
  </conditionalFormatting>
  <conditionalFormatting sqref="M664">
    <cfRule type="expression" dxfId="201" priority="501">
      <formula>$AL664="INATIVO"</formula>
    </cfRule>
  </conditionalFormatting>
  <conditionalFormatting sqref="M676">
    <cfRule type="expression" dxfId="200" priority="322">
      <formula>$AL676="INATIVO"</formula>
    </cfRule>
  </conditionalFormatting>
  <conditionalFormatting sqref="M756">
    <cfRule type="expression" dxfId="199" priority="394">
      <formula>$AL756="INATIVO"</formula>
    </cfRule>
  </conditionalFormatting>
  <conditionalFormatting sqref="M693:N693">
    <cfRule type="expression" dxfId="198" priority="475">
      <formula>$AL693="INATIVO"</formula>
    </cfRule>
  </conditionalFormatting>
  <conditionalFormatting sqref="M712:N713">
    <cfRule type="expression" dxfId="197" priority="333">
      <formula>$AL712="INATIVO"</formula>
    </cfRule>
  </conditionalFormatting>
  <conditionalFormatting sqref="M743:N743">
    <cfRule type="expression" dxfId="196" priority="428">
      <formula>$AL743="INATIVO"</formula>
    </cfRule>
  </conditionalFormatting>
  <conditionalFormatting sqref="M745:N746">
    <cfRule type="expression" dxfId="195" priority="412">
      <formula>$AL745="INATIVO"</formula>
    </cfRule>
  </conditionalFormatting>
  <conditionalFormatting sqref="M777:N777">
    <cfRule type="expression" dxfId="194" priority="371">
      <formula>$AL777="INATIVO"</formula>
    </cfRule>
  </conditionalFormatting>
  <conditionalFormatting sqref="M780:N780">
    <cfRule type="expression" dxfId="193" priority="368">
      <formula>$AL780="INATIVO"</formula>
    </cfRule>
  </conditionalFormatting>
  <conditionalFormatting sqref="M803:N803">
    <cfRule type="expression" dxfId="192" priority="339">
      <formula>$AL803="INATIVO"</formula>
    </cfRule>
  </conditionalFormatting>
  <conditionalFormatting sqref="M721:Q721 Q722:Q725">
    <cfRule type="expression" dxfId="191" priority="458">
      <formula>$AL721="INATIVO"</formula>
    </cfRule>
  </conditionalFormatting>
  <conditionalFormatting sqref="M732:Q732">
    <cfRule type="expression" dxfId="190" priority="451">
      <formula>$AL732="INATIVO"</formula>
    </cfRule>
  </conditionalFormatting>
  <conditionalFormatting sqref="M739:Q739 S739:T739">
    <cfRule type="expression" dxfId="189" priority="436">
      <formula>$AL739="INATIVO"</formula>
    </cfRule>
  </conditionalFormatting>
  <conditionalFormatting sqref="M749:Q749">
    <cfRule type="expression" dxfId="188" priority="400">
      <formula>$AL749="INATIVO"</formula>
    </cfRule>
  </conditionalFormatting>
  <conditionalFormatting sqref="M787:Q787">
    <cfRule type="expression" dxfId="187" priority="355">
      <formula>$AL787="INATIVO"</formula>
    </cfRule>
  </conditionalFormatting>
  <conditionalFormatting sqref="N424">
    <cfRule type="expression" dxfId="186" priority="546">
      <formula>$AL424="INATIVO"</formula>
    </cfRule>
  </conditionalFormatting>
  <conditionalFormatting sqref="N461">
    <cfRule type="expression" dxfId="185" priority="542">
      <formula>$AL461="INATIVO"</formula>
    </cfRule>
  </conditionalFormatting>
  <conditionalFormatting sqref="N664">
    <cfRule type="expression" dxfId="184" priority="500">
      <formula>$AL664="INATIVO"</formula>
    </cfRule>
  </conditionalFormatting>
  <conditionalFormatting sqref="N676">
    <cfRule type="expression" dxfId="183" priority="484">
      <formula>$AL676="INATIVO"</formula>
    </cfRule>
  </conditionalFormatting>
  <conditionalFormatting sqref="N685:N686">
    <cfRule type="expression" dxfId="182" priority="281">
      <formula>$AL685="INATIVO"</formula>
    </cfRule>
  </conditionalFormatting>
  <conditionalFormatting sqref="N748:O748">
    <cfRule type="expression" dxfId="181" priority="405">
      <formula>$AL748="INATIVO"</formula>
    </cfRule>
  </conditionalFormatting>
  <conditionalFormatting sqref="O708:O711">
    <cfRule type="expression" dxfId="180" priority="465">
      <formula>$AL708="INATIVO"</formula>
    </cfRule>
  </conditionalFormatting>
  <conditionalFormatting sqref="O796">
    <cfRule type="expression" dxfId="179" priority="348">
      <formula>$AL796="INATIVO"</formula>
    </cfRule>
  </conditionalFormatting>
  <conditionalFormatting sqref="Q444">
    <cfRule type="expression" dxfId="178" priority="547">
      <formula>$AL444="INATIVO"</formula>
    </cfRule>
  </conditionalFormatting>
  <conditionalFormatting sqref="Q712:Q713">
    <cfRule type="expression" dxfId="177" priority="464">
      <formula>$AL712="INATIVO"</formula>
    </cfRule>
  </conditionalFormatting>
  <conditionalFormatting sqref="Q728 O743">
    <cfRule type="expression" dxfId="176" priority="532">
      <formula>$AL728="INATIVO"</formula>
    </cfRule>
  </conditionalFormatting>
  <conditionalFormatting sqref="Q734:Q735">
    <cfRule type="expression" dxfId="175" priority="447">
      <formula>$AL734="INATIVO"</formula>
    </cfRule>
  </conditionalFormatting>
  <conditionalFormatting sqref="Q737:Q738">
    <cfRule type="expression" dxfId="174" priority="438">
      <formula>$AL737="INATIVO"</formula>
    </cfRule>
  </conditionalFormatting>
  <conditionalFormatting sqref="Q740:Q743">
    <cfRule type="expression" dxfId="173" priority="427">
      <formula>$AL740="INATIVO"</formula>
    </cfRule>
  </conditionalFormatting>
  <conditionalFormatting sqref="Q745:Q748">
    <cfRule type="expression" dxfId="172" priority="408">
      <formula>$AL745="INATIVO"</formula>
    </cfRule>
  </conditionalFormatting>
  <conditionalFormatting sqref="Q751:Q752">
    <cfRule type="expression" dxfId="171" priority="398">
      <formula>$AL751="INATIVO"</formula>
    </cfRule>
  </conditionalFormatting>
  <conditionalFormatting sqref="Q770">
    <cfRule type="expression" dxfId="170" priority="379">
      <formula>$AL770="INATIVO"</formula>
    </cfRule>
  </conditionalFormatting>
  <conditionalFormatting sqref="Q777">
    <cfRule type="expression" dxfId="169" priority="370">
      <formula>$AL777="INATIVO"</formula>
    </cfRule>
  </conditionalFormatting>
  <conditionalFormatting sqref="Q780:Q782">
    <cfRule type="expression" dxfId="168" priority="367">
      <formula>$AL780="INATIVO"</formula>
    </cfRule>
  </conditionalFormatting>
  <conditionalFormatting sqref="Q803:Q804">
    <cfRule type="expression" dxfId="167" priority="338">
      <formula>$AL803="INATIVO"</formula>
    </cfRule>
  </conditionalFormatting>
  <conditionalFormatting sqref="S62:S71 S74 S83:S84 S90:S93 S98 S108 S124 S128:S130 S150 S164:S165 S172 S176 S179:S180 S206 S243 S262:S263 S285 S289:S290 S309:S310 S316 S320:S321 S323 S325:S326 S332 S355:S356 S376:S377 S390 S399:S400 S411 S414 S416 S419:S420 S425 S434 S436 S439:S440 S445 S461 S496 S504:S505 S514 S527:S528 S536 S554:S556 S564 S566 S574 S577:S578 S594 S609 S623 S626 S628 S633 S652 S656 S663 S666:S675 S688:S689 S694:S695 S705:S708 S716:S717 S721 S725 S733 S740 S747:S749 S760:S761 S775:S776 S780:S781 S783:S784 S795:S796 S801 S816">
    <cfRule type="expression" dxfId="166" priority="136">
      <formula>$AL62="INATIVO"</formula>
    </cfRule>
  </conditionalFormatting>
  <conditionalFormatting sqref="S120 S216:S217 S220:S221 S223 S452:S454 S571 S612 S772">
    <cfRule type="expression" dxfId="165" priority="134">
      <formula>$AL120="INATIVO"</formula>
    </cfRule>
  </conditionalFormatting>
  <conditionalFormatting sqref="S139 S141:S145 S344:S345 S348:S349 S383 S792">
    <cfRule type="expression" dxfId="164" priority="137">
      <formula>$AL139="INATIVO"</formula>
    </cfRule>
  </conditionalFormatting>
  <conditionalFormatting sqref="S697:S698">
    <cfRule type="expression" dxfId="163" priority="135">
      <formula>$AL697="INATIVO"</formula>
    </cfRule>
  </conditionalFormatting>
  <conditionalFormatting sqref="S703:T704">
    <cfRule type="expression" dxfId="162" priority="473">
      <formula>$AL703="INATIVO"</formula>
    </cfRule>
  </conditionalFormatting>
  <conditionalFormatting sqref="S717:T717">
    <cfRule type="expression" dxfId="161" priority="461">
      <formula>$AL717="INATIVO"</formula>
    </cfRule>
  </conditionalFormatting>
  <conditionalFormatting sqref="S730:T731">
    <cfRule type="expression" dxfId="160" priority="453">
      <formula>$AL730="INATIVO"</formula>
    </cfRule>
  </conditionalFormatting>
  <conditionalFormatting sqref="S756:T756">
    <cfRule type="expression" dxfId="159" priority="392">
      <formula>$AL756="INATIVO"</formula>
    </cfRule>
  </conditionalFormatting>
  <conditionalFormatting sqref="S778:T779">
    <cfRule type="expression" dxfId="158" priority="369">
      <formula>$AL778="INATIVO"</formula>
    </cfRule>
  </conditionalFormatting>
  <conditionalFormatting sqref="S804:T805">
    <cfRule type="expression" dxfId="157" priority="337">
      <formula>$AL804="INATIVO"</formula>
    </cfRule>
  </conditionalFormatting>
  <conditionalFormatting sqref="S664:U665">
    <cfRule type="expression" dxfId="156" priority="495">
      <formula>$AL664="INATIVO"</formula>
    </cfRule>
  </conditionalFormatting>
  <conditionalFormatting sqref="S712:V713">
    <cfRule type="expression" dxfId="155" priority="332">
      <formula>$AL712="INATIVO"</formula>
    </cfRule>
  </conditionalFormatting>
  <conditionalFormatting sqref="S743:V743">
    <cfRule type="expression" dxfId="154" priority="426">
      <formula>$AL743="INATIVO"</formula>
    </cfRule>
  </conditionalFormatting>
  <conditionalFormatting sqref="T728">
    <cfRule type="expression" dxfId="153" priority="450">
      <formula>$AL728="INATIVO"</formula>
    </cfRule>
  </conditionalFormatting>
  <conditionalFormatting sqref="T747:T748">
    <cfRule type="expression" dxfId="152" priority="407">
      <formula>$AL747="INATIVO"</formula>
    </cfRule>
  </conditionalFormatting>
  <conditionalFormatting sqref="T781">
    <cfRule type="expression" dxfId="151" priority="366">
      <formula>$AL781="INATIVO"</formula>
    </cfRule>
  </conditionalFormatting>
  <conditionalFormatting sqref="T414:X414">
    <cfRule type="expression" dxfId="150" priority="553">
      <formula>$AL414="INATIVO"</formula>
    </cfRule>
  </conditionalFormatting>
  <conditionalFormatting sqref="T425:X425">
    <cfRule type="expression" dxfId="149" priority="550">
      <formula>$AL425="INATIVO"</formula>
    </cfRule>
  </conditionalFormatting>
  <conditionalFormatting sqref="U461">
    <cfRule type="expression" dxfId="148" priority="541">
      <formula>$AL461="INATIVO"</formula>
    </cfRule>
  </conditionalFormatting>
  <conditionalFormatting sqref="U674:U675">
    <cfRule type="expression" dxfId="147" priority="489">
      <formula>$AL674="INATIVO"</formula>
    </cfRule>
  </conditionalFormatting>
  <conditionalFormatting sqref="U719">
    <cfRule type="expression" dxfId="146" priority="377">
      <formula>$AL719="INATIVO"</formula>
    </cfRule>
  </conditionalFormatting>
  <conditionalFormatting sqref="U756 W756:X756 AC756">
    <cfRule type="expression" dxfId="145" priority="395">
      <formula>$AL756="INATIVO"</formula>
    </cfRule>
  </conditionalFormatting>
  <conditionalFormatting sqref="U786">
    <cfRule type="expression" dxfId="144" priority="359">
      <formula>$AL786="INATIVO"</formula>
    </cfRule>
  </conditionalFormatting>
  <conditionalFormatting sqref="U795">
    <cfRule type="expression" dxfId="143" priority="349">
      <formula>$AL795="INATIVO"</formula>
    </cfRule>
  </conditionalFormatting>
  <conditionalFormatting sqref="V61">
    <cfRule type="expression" dxfId="142" priority="299">
      <formula>$AL61="INATIVO"</formula>
    </cfRule>
  </conditionalFormatting>
  <conditionalFormatting sqref="V103">
    <cfRule type="expression" dxfId="141" priority="472">
      <formula>$AL103="INATIVO"</formula>
    </cfRule>
  </conditionalFormatting>
  <conditionalFormatting sqref="V461">
    <cfRule type="expression" dxfId="140" priority="540">
      <formula>$AL461="INATIVO"</formula>
    </cfRule>
  </conditionalFormatting>
  <conditionalFormatting sqref="V664">
    <cfRule type="expression" dxfId="139" priority="499">
      <formula>$AL664="INATIVO"</formula>
    </cfRule>
  </conditionalFormatting>
  <conditionalFormatting sqref="V685:V686">
    <cfRule type="expression" dxfId="138" priority="476">
      <formula>$AL685="INATIVO"</formula>
    </cfRule>
  </conditionalFormatting>
  <conditionalFormatting sqref="V739">
    <cfRule type="expression" dxfId="137" priority="434">
      <formula>$AL739="INATIVO"</formula>
    </cfRule>
  </conditionalFormatting>
  <conditionalFormatting sqref="V748">
    <cfRule type="expression" dxfId="136" priority="404">
      <formula>$AL748="INATIVO"</formula>
    </cfRule>
  </conditionalFormatting>
  <conditionalFormatting sqref="V756">
    <cfRule type="expression" dxfId="135" priority="393">
      <formula>$AL756="INATIVO"</formula>
    </cfRule>
  </conditionalFormatting>
  <conditionalFormatting sqref="W712:W713">
    <cfRule type="expression" dxfId="134" priority="463">
      <formula>$AL712="INATIVO"</formula>
    </cfRule>
  </conditionalFormatting>
  <conditionalFormatting sqref="W721:X723">
    <cfRule type="expression" dxfId="133" priority="443">
      <formula>$AL721="INATIVO"</formula>
    </cfRule>
  </conditionalFormatting>
  <conditionalFormatting sqref="W759:X759">
    <cfRule type="expression" dxfId="132" priority="390">
      <formula>$AL759="INATIVO"</formula>
    </cfRule>
  </conditionalFormatting>
  <conditionalFormatting sqref="Y457">
    <cfRule type="expression" dxfId="131" priority="526">
      <formula>$AL457="INATIVO"</formula>
    </cfRule>
  </conditionalFormatting>
  <conditionalFormatting sqref="Y538:Y539">
    <cfRule type="expression" dxfId="130" priority="262">
      <formula>$AL538="INATIVO"</formula>
    </cfRule>
  </conditionalFormatting>
  <conditionalFormatting sqref="Y712:Y713">
    <cfRule type="expression" dxfId="129" priority="462">
      <formula>$AL712="INATIVO"</formula>
    </cfRule>
  </conditionalFormatting>
  <conditionalFormatting sqref="Y798">
    <cfRule type="expression" dxfId="128" priority="67">
      <formula>$AL798="INATIVO"</formula>
    </cfRule>
  </conditionalFormatting>
  <conditionalFormatting sqref="Y340:Z340">
    <cfRule type="expression" dxfId="127" priority="514">
      <formula>$AL340="INATIVO"</formula>
    </cfRule>
  </conditionalFormatting>
  <conditionalFormatting sqref="Y401:Z401">
    <cfRule type="expression" dxfId="126" priority="516">
      <formula>$AL401="INATIVO"</formula>
    </cfRule>
  </conditionalFormatting>
  <conditionalFormatting sqref="Y414:Z414">
    <cfRule type="expression" dxfId="125" priority="535">
      <formula>$AL414="INATIVO"</formula>
    </cfRule>
  </conditionalFormatting>
  <conditionalFormatting sqref="Y425:Z425">
    <cfRule type="expression" dxfId="124" priority="549">
      <formula>$AL425="INATIVO"</formula>
    </cfRule>
  </conditionalFormatting>
  <conditionalFormatting sqref="Y615:Z615">
    <cfRule type="expression" dxfId="123" priority="327">
      <formula>$AL615="INATIVO"</formula>
    </cfRule>
  </conditionalFormatting>
  <conditionalFormatting sqref="Y661:Z661">
    <cfRule type="expression" dxfId="122" priority="261">
      <formula>$AL661="INATIVO"</formula>
    </cfRule>
  </conditionalFormatting>
  <conditionalFormatting sqref="Y727:Z727">
    <cfRule type="expression" dxfId="121" priority="448">
      <formula>$AL727="INATIVO"</formula>
    </cfRule>
  </conditionalFormatting>
  <conditionalFormatting sqref="Y734:Z734">
    <cfRule type="expression" dxfId="120" priority="446">
      <formula>$AL734="INATIVO"</formula>
    </cfRule>
  </conditionalFormatting>
  <conditionalFormatting sqref="Y748:Z748">
    <cfRule type="expression" dxfId="119" priority="406">
      <formula>$AL748="INATIVO"</formula>
    </cfRule>
  </conditionalFormatting>
  <conditionalFormatting sqref="Y756:Z756">
    <cfRule type="expression" dxfId="118" priority="391">
      <formula>$AL756="INATIVO"</formula>
    </cfRule>
  </conditionalFormatting>
  <conditionalFormatting sqref="Y806:Z806">
    <cfRule type="expression" dxfId="117" priority="293">
      <formula>$AL806="INATIVO"</formula>
    </cfRule>
  </conditionalFormatting>
  <conditionalFormatting sqref="Y743:AA743 AC743:AF743 AH743:AJ743">
    <cfRule type="expression" dxfId="116" priority="425">
      <formula>$AL743="INATIVO"</formula>
    </cfRule>
  </conditionalFormatting>
  <conditionalFormatting sqref="Z3:Z660">
    <cfRule type="expression" dxfId="115" priority="64">
      <formula>$AL3="INATIVO"</formula>
    </cfRule>
  </conditionalFormatting>
  <conditionalFormatting sqref="Z662:Z805">
    <cfRule type="expression" dxfId="114" priority="222">
      <formula>$AL662="INATIVO"</formula>
    </cfRule>
  </conditionalFormatting>
  <conditionalFormatting sqref="Z807:Z821">
    <cfRule type="expression" dxfId="113" priority="103">
      <formula>$AL807="INATIVO"</formula>
    </cfRule>
  </conditionalFormatting>
  <conditionalFormatting sqref="AA559:AA570">
    <cfRule type="expression" dxfId="112" priority="288">
      <formula>$AL559="INATIVO"</formula>
    </cfRule>
  </conditionalFormatting>
  <conditionalFormatting sqref="AA671:AA679">
    <cfRule type="expression" dxfId="111" priority="321">
      <formula>$AL671="INATIVO"</formula>
    </cfRule>
  </conditionalFormatting>
  <conditionalFormatting sqref="AA765">
    <cfRule type="expression" dxfId="110" priority="305">
      <formula>$AL765="INATIVO"</formula>
    </cfRule>
  </conditionalFormatting>
  <conditionalFormatting sqref="AA805:AA821">
    <cfRule type="expression" dxfId="109" priority="278">
      <formula>$AL805="INATIVO"</formula>
    </cfRule>
  </conditionalFormatting>
  <conditionalFormatting sqref="AA664:AG664">
    <cfRule type="expression" dxfId="108" priority="498">
      <formula>$AL664="INATIVO"</formula>
    </cfRule>
  </conditionalFormatting>
  <conditionalFormatting sqref="AA665:AH665">
    <cfRule type="expression" dxfId="107" priority="494">
      <formula>$AL665="INATIVO"</formula>
    </cfRule>
  </conditionalFormatting>
  <conditionalFormatting sqref="AA3:AJ5 S3:Y60 AA6:AA7 AC6:AJ7 AA8:AJ8 AA9 AC9:AJ9 AA10:AJ15 AA16:AA17 AC16:AJ17 AA18:AJ22 AA23 AC23:AJ23 AA24:AJ27 AA28 AC28:AJ28 AA29:AJ39 AA40:AA41 AC40:AJ41 AA42:AJ61 S61:U61 W61:Y61 AA62 AC62:AJ62 AA63:AJ66 AA67 AC67:AJ67 AA68:AJ68 AA69:AA70 AC69:AJ70 AA71:AJ76 AA77 AC77:AJ77 AA78:AJ78 AA79:AA80 AC79:AJ80 AA81:AJ81 AA82 AC82:AJ82 AA83:AJ90 AA91:AA94 AC91:AJ94 AA95:AJ98 AA99 AC99:AJ99 AA100:AJ100 AA101 AC101:AJ101 AA102:AJ102 AA103:AA104 AC103:AJ104 AA105:AJ106 AA107 AC107:AJ107 AA108:AJ111 AA112:AA114 AC112:AJ114 AA115:AJ127 AA128:AA129 AC128:AJ129 AA130:AJ130 AA131:AA134 AC131:AJ134 AA135:AJ144 AA145 AC145:AJ145 AA146:AJ147 AA148 AC148:AJ148 AA149:AJ150 AA151:AA153 AC151:AJ153 AA154:AJ155 AA156:AA160 AC156:AJ160 AA161:AJ163 AA164:AA166 AC164:AJ166 AA167:AJ169 AA170:AA173 AC170:AJ173 AA174:AJ181 AA182:AA183 AC182:AJ183 AA184:AJ193 AA194 AC194:AJ194 AA195:AJ198 AA199 AC199:AJ199 AA200:AJ202 AA203 AC203:AJ203 AA204:AJ212 AA213 AC213:AJ213 AA214:AJ215 AA216 AC216:AJ216 AA217:AJ230 AA231 AC231:AJ231 AA232:AJ233 AA234 AC234:AJ234 AA235:AJ251 AA252 AC252:AJ252 AA253:AJ265 AA266 AC266:AJ266 AA267:AJ270 AA271 AC271:AJ271 AA272:AJ277 AA278 AC278:AJ278 AA279:AJ279 AA280 AC280:AJ280 AA281:AJ292 AA293 AC293:AJ293 AA294:AJ301 AA302 AC302:AJ302 AA303:AJ314 AA315 AC315:AJ315 AA316:AJ322 AA323 AC323:AJ323 AA324:AJ326 AA327 AC327:AJ327 AA328:AJ333 AA334 AC334:AJ334 AA335:AJ337 AA338:AA339 AC338:AJ339 AA340:AJ341 AA342 AC342:AJ342 AA343:AJ343 AA344:AA345 AC344:AJ345 AA346:AJ347 AA348 AC348:AJ348 AA349:AJ349 H479:Q479 A480:Q480 A481:F483 H481:Q483 A484:Q484 A485:F487 H485:Q487 A488:Q488 A489:F491 H489:Q491 A492:Q492 A493:F499 H493:Q499 A500:Q500 A501:F503 H501:Q503 A504:Q504 A505:F507 H505:Q507 A508:Q508 A509:F511 H509:Q511 A512:Q512 A513:F515 H513:Q515 A516:Q516 A517:F519 H517:Q519 A520:Q520 A521:F523 H521:Q523 A524:Q524 A525:F527 H525:Q527 A528:Q528 A529:F531 H529:Q531 A532:Q532 A533:F539 H533:Q539 A540:Q540 A541:F543 H541:Q543 A544:Q544 A545:F547 H545:Q547 A548:Q548 A549:F551 H549:Q551 A552:Q552 A553:F555 H553:Q555 A556:Q556 A557:F559 H557:Q559 A560:H560 J560:Q560 A561:F563 H561:Q563 A564:Q564 A565:F567 H565:Q567 A568:Q568 A569:F571 H569:Q571 A572:Q572 H573:Q573 A620:C620">
    <cfRule type="expression" dxfId="106" priority="506">
      <formula>$AL3="INATIVO"</formula>
    </cfRule>
  </conditionalFormatting>
  <conditionalFormatting sqref="AA352:AJ352 AL352:AM361 AA353:AA354 AC353:AJ354 AA355:AJ355 AA356 AC356:AJ356 AA357:AJ357 AA358:AA362 AC358:AJ362 AL362 AA363:AJ363 AL363:AM395 AA364:AA367 AC364:AJ367 AA368:AJ368 AA369:AA372 AC369:AJ372 AA373:AJ373 AA374:AA377 AC374:AJ377 AA378:AJ378 AA379:AA382 AC379:AJ382 AA383:AJ383 AA384:AA388 AC384:AJ388 AA389:AJ389 AA390:AA395 AC390:AJ395 AA396:AJ396 AL396 AA397:AA399 AC397:AJ399 AL397:AM485 AA400:AJ400 AA401:AA402 AC401:AJ402 AA403:AJ403 AA404 AC404:AJ404 AA405:AJ405 AA406:AA411 AC406:AJ411 AA412:AJ412 AA413:AA428 AC413:AJ428 AA429:AJ429 AA430 AC430:AJ430 AA431:AJ431 AA432:AA436 AC432:AJ436 AA437:AJ437 AA438:AA449 AC438:AJ449 AA450:AJ451 AA452:AA453 AC452:AJ453 AA454:AJ454 AA455:AA456 AC455:AJ456 AA457:AJ457 AA458:AA459 AC458:AJ459 AA460:AJ460 AA461:AA462 AC461:AJ462 AA463:AJ464 AA465 AC465:AJ465 AA466:AJ466 AA467:AA470 AC467:AJ470 AA471:AJ472 AA473:AA477 AC473:AJ477 I477:Q478 AA478:AJ478 AA479:AA480 AC479:AJ480 AA481:AJ483 AA484:AA499 AC484:AJ499 AL486 AL487:AM633 AA500:AJ500 AA501 AC501:AJ501 AA502:AJ502 AA503:AA513 AC503:AJ513 AA514:AJ514 AA515:AA516 AC515:AJ516 AA517:AJ518 AA519:AA521 AC519:AJ521 AA522:AJ522 AA523 AC523:AJ523 AA524:AJ524 AA525:AA526 AC525:AJ526 AA527:AJ528 AA529 AC529:AJ529 AA530:AJ532 AA533:AA548 AC533:AJ548 S538:X539 S540:Y553 AA549:AJ549 AA550:AA555 AC550:AJ555 T554:Y556 AA556:AJ558 S557:Y563 AC559:AJ566 T564:Y564 S565:Y565 T566:Y566 AB567:AJ567 S567:Y570 AC568:AJ570 T571:Y571 AA571:AJ571 S572:Y573 AA572:AA580 AC572:AJ580 A573:F657 H574 J574:Q574 T574:Y574 S575:Y576 H575:Q598 T577:Y578 S579:Y593 AA581:AJ581 AA582 AC582:AJ582 AA583:AJ583 AA584:AA587 AC584:AJ587 AA588:AJ588 AA589:AA596 AC589:AJ596 T594:Y594 S595:Y608 AA597:AJ597 AA598 AC598:AJ598 H599:K599 M599:Q599 AA599:AJ601 H600:Q684 AA602:AA606 AC602:AJ606 AA607:AJ607 AA608:AA612 AC608:AJ612 T609:Y609 S610:Y611 T612:Y612 AA613:AJ613 S613:Y622 AA614:AA615 AC614:AJ615 AA616:AJ616 AA617:AA624 AC617:AJ624 T623:Y623 S624:Y625 AA625:AJ625 T626:Y626 AA626 AC626:AJ626 S627:Y627 AA627:AJ627 T628:Y628 AA628:AA630 AC628:AJ630 S629:Y632 AA631:AJ631 AA632:AA634 AC632:AJ634 T633:Y633 AM634 S634:Y651 AA635:AJ636 AL635:AM655 AA637:AA645 AC637:AJ645 AA646:AJ646 AA647 AC647:AJ647 AA648:AJ648 AA649:AA653 AC649:AJ653 T652:Y652 S653:Y655 AA654:AJ654 AA655:AA658 AC655:AJ658 T656:Y656 AM656 S657:Y660 AL657:AM728 A658 C658:F658 AA659:AJ659 A659:F728 AA660:AA663 AC660:AJ663 S661:X661 S662:Y662 T663:Y663 S664:Y665 AA664:AJ665 T666:Y668 AA666:AA669 AC666:AJ669 S669:Y669 AA670:AJ670 T670:Y671 AC671:AJ679 S672:Y672 T673:Y675 S676:Y687 AA680:AJ680 AA681:AA682 AC681:AJ682 AA683:AJ683 AA684:AA685 AC684:AJ685 H685:M685 O685:Q685 AA686:AJ686 H686:Q696 AA687:AA689 AC687:AJ689 T688:Y689 AA690:AJ692 S690:Y693 AA693:AA695 AC693:AJ695 T694:Y695 S696:Y696 AA696:AJ696 H697 J697:Q697 T697:Y698 AA697:AA701 AC697:AJ701 H698:Q724 S699:Y704 AA702:AJ702 AA703:AA706 AC703:AJ706 T705:Y706 S707:Y707 AA707:AJ709 T708:Y708 S709:Y715 AA710:AA719 AC710:AJ719 T716:Y716 S717:Y720 AA720:AJ720 T721:Y721 AA721 AC721:AJ721 AA722:AJ722 S722:Y724 AA723:AA725 AC723:AJ725 H725 J725:Q725 T725:Y725 AA726:AJ727 S726:Y732 AA728 AC728:AJ728 AA729:AJ730 AL729:AL730 AA731:AA732 AC731:AJ732 AL731:AM732 T733:Y733 AA733:AJ734 S734:Y739 AA735:AA737 AC735:AJ737 AA738:AJ739 T740:Y740 S741:Y746 T747:Y749 S750:Y759 T760:Y761 S762:Y771 T772:Y772 S773:Y774 T775:Y776 S777:Y779 T780:Y781 S782:Y782 T783:Y784 S785:Y791 T792:Y792 S793:Y794 T795:Y796 S797:Y797 S798:X798 S799:Y800 T801:Y801 S802:Y805">
    <cfRule type="expression" dxfId="105" priority="323">
      <formula>$AL352="INATIVO"</formula>
    </cfRule>
  </conditionalFormatting>
  <conditionalFormatting sqref="AA741:AJ741 AA742:AA743 AC742:AJ743 AA744:AJ744 AA745 AC745:AJ745 AA746:AJ746 AA747:AA752 AC747:AJ752 AA753:AJ753 AA754:AA757 AC754:AJ757 AA758:AJ758 AA759:AA763 AC759:AJ763 J760:Q760 AA764:AJ764">
    <cfRule type="expression" dxfId="104" priority="386">
      <formula>$AL741="INATIVO"</formula>
    </cfRule>
  </conditionalFormatting>
  <conditionalFormatting sqref="AA766:AJ767 AA768:AA781 AC768:AJ785 AL772:AM777 AL780:AM801 AA782:AB782 AA783:AA785 AA786:AJ787 AA788 AC788:AJ788 AA789:AJ789 AA790:AA793 AC790:AJ793 AA794:AJ794 AA795 AC795:AJ795 AA796:AJ796 AA797:AA803 AC797:AJ803 AM802 AA804:AJ804 AC805:AJ821 S806:X806">
    <cfRule type="expression" dxfId="103" priority="335">
      <formula>$AL766="INATIVO"</formula>
    </cfRule>
  </conditionalFormatting>
  <conditionalFormatting sqref="AB6:AB7 AB9 AB16:AB17 AB23 AB28 AB40:AB41 AB62 AB67 AB69:AB70 AB77 AB79:AB80 AB82 AB91:AB94 AB99 AB101 AB103:AB104 AB107 AB112:AB114 AB128:AB129 AB131:AB134 AB145 AB148 AB151:AB153 AB156:AB160 AB164:AB166 AB170:AB173 AB182:AB183 AB194 AB199 AB203 AB213 AB216 AB231 AB234 AB252 AB266 AB271 AB278 AB280 AB293 AB302 AB315 AB323 AB327 AB334 AB338:AB339 AB342 AB344:AB345 AB348 AB353:AB354 AB501 AB503:AB513 AB519:AB521 AB525:AB526 AB529 AB582 AB614:AB615 AB626 AB684:AB685 AB703:AB707 AB728 AB731:AB732 AB735:AB737 AB740 AB788">
    <cfRule type="expression" dxfId="102" priority="145">
      <formula>$AL6="INATIVO"</formula>
    </cfRule>
  </conditionalFormatting>
  <conditionalFormatting sqref="AB350:AB351 AB364:AB367 AB374:AB377 AB384:AB388 AB390:AB395 AB432:AB436 AB438:AB449 AB458:AB459 AB467:AB470 AB484:AB499 AB572:AB580 AB589:AB596 AB602:AB606 AB608:AB612 AB617:AB624 AB632:AB634 AB637:AB645 AB649:AB653 AB655:AB658 AB671:AB679 AB693:AB695 AB697:AB701 AB710:AB719 AB723:AB725 AB745 AB747:AB752 AB754:AB757 AB768:AB781 AB783:AB785 AB805:AB821">
    <cfRule type="expression" dxfId="101" priority="141">
      <formula>$AL350="INATIVO"</formula>
    </cfRule>
  </conditionalFormatting>
  <conditionalFormatting sqref="AB356">
    <cfRule type="expression" dxfId="100" priority="150">
      <formula>$AL356="INATIVO"</formula>
    </cfRule>
  </conditionalFormatting>
  <conditionalFormatting sqref="AB358:AB362 AB369:AB372 AB379:AB382 AB397:AB399 AB404 AB406:AB411 AB413:AB428 AB452:AB453 AB455:AB456 AB465 AB473:AB477 AB479:AB480 AB515:AB516 AB533:AB548 AB550:AB555 AB559:AB566 AB568:AB570 AB584:AB587 AB628:AB630 AB660:AB663 AB681:AB682 AB687:AB689 AB759:AB763">
    <cfRule type="expression" dxfId="99" priority="144">
      <formula>$AL358="INATIVO"</formula>
    </cfRule>
  </conditionalFormatting>
  <conditionalFormatting sqref="AB401:AB402 AB523">
    <cfRule type="expression" dxfId="98" priority="151">
      <formula>$AL401="INATIVO"</formula>
    </cfRule>
  </conditionalFormatting>
  <conditionalFormatting sqref="AB430">
    <cfRule type="expression" dxfId="97" priority="153">
      <formula>$AL430="INATIVO"</formula>
    </cfRule>
  </conditionalFormatting>
  <conditionalFormatting sqref="AB461:AB462 AB666:AB669 AB721 AB790:AB793 AB795">
    <cfRule type="expression" dxfId="96" priority="147">
      <formula>$AL461="INATIVO"</formula>
    </cfRule>
  </conditionalFormatting>
  <conditionalFormatting sqref="AB598 AB742:AB743">
    <cfRule type="expression" dxfId="95" priority="148">
      <formula>$AL598="INATIVO"</formula>
    </cfRule>
  </conditionalFormatting>
  <conditionalFormatting sqref="AB647">
    <cfRule type="expression" dxfId="94" priority="152">
      <formula>$AL647="INATIVO"</formula>
    </cfRule>
  </conditionalFormatting>
  <conditionalFormatting sqref="AB797:AB803">
    <cfRule type="expression" dxfId="93" priority="142">
      <formula>$AL797="INATIVO"</formula>
    </cfRule>
  </conditionalFormatting>
  <conditionalFormatting sqref="AB730:AJ730">
    <cfRule type="expression" dxfId="92" priority="454">
      <formula>$AL730="INATIVO"</formula>
    </cfRule>
  </conditionalFormatting>
  <conditionalFormatting sqref="AB739:AJ739">
    <cfRule type="expression" dxfId="91" priority="437">
      <formula>$AL739="INATIVO"</formula>
    </cfRule>
  </conditionalFormatting>
  <conditionalFormatting sqref="AC461">
    <cfRule type="expression" dxfId="90" priority="539">
      <formula>$AL461="INATIVO"</formula>
    </cfRule>
  </conditionalFormatting>
  <conditionalFormatting sqref="AC674:AC675">
    <cfRule type="expression" dxfId="89" priority="488">
      <formula>$AL674="INATIVO"</formula>
    </cfRule>
  </conditionalFormatting>
  <conditionalFormatting sqref="AC693:AC696">
    <cfRule type="expression" dxfId="88" priority="474">
      <formula>$AL693="INATIVO"</formula>
    </cfRule>
  </conditionalFormatting>
  <conditionalFormatting sqref="AC791">
    <cfRule type="expression" dxfId="87" priority="352">
      <formula>$AL791="INATIVO"</formula>
    </cfRule>
  </conditionalFormatting>
  <conditionalFormatting sqref="AC770:AD770">
    <cfRule type="expression" dxfId="86" priority="380">
      <formula>$AL770="INATIVO"</formula>
    </cfRule>
  </conditionalFormatting>
  <conditionalFormatting sqref="AD674:AD675">
    <cfRule type="expression" dxfId="85" priority="487">
      <formula>$AL674="INATIVO"</formula>
    </cfRule>
  </conditionalFormatting>
  <conditionalFormatting sqref="AE2">
    <cfRule type="expression" dxfId="84" priority="102">
      <formula>$AL2="INATIVO"</formula>
    </cfRule>
  </conditionalFormatting>
  <conditionalFormatting sqref="AE461">
    <cfRule type="expression" dxfId="83" priority="538">
      <formula>$AL461="INATIVO"</formula>
    </cfRule>
  </conditionalFormatting>
  <conditionalFormatting sqref="AE722">
    <cfRule type="expression" dxfId="82" priority="442">
      <formula>$AL722="INATIVO"</formula>
    </cfRule>
  </conditionalFormatting>
  <conditionalFormatting sqref="AE723">
    <cfRule type="expression" dxfId="81" priority="555">
      <formula>$AL722="INATIVO"</formula>
    </cfRule>
  </conditionalFormatting>
  <conditionalFormatting sqref="AE733:AE735">
    <cfRule type="expression" dxfId="80" priority="445">
      <formula>$AL733="INATIVO"</formula>
    </cfRule>
  </conditionalFormatting>
  <conditionalFormatting sqref="AE740:AE742">
    <cfRule type="expression" dxfId="79" priority="307">
      <formula>$AL740="INATIVO"</formula>
    </cfRule>
  </conditionalFormatting>
  <conditionalFormatting sqref="AE791">
    <cfRule type="expression" dxfId="78" priority="350">
      <formula>$AL791="INATIVO"</formula>
    </cfRule>
  </conditionalFormatting>
  <conditionalFormatting sqref="AE674:AF675">
    <cfRule type="expression" dxfId="77" priority="486">
      <formula>$AL674="INATIVO"</formula>
    </cfRule>
  </conditionalFormatting>
  <conditionalFormatting sqref="AE708:AF709">
    <cfRule type="expression" dxfId="76" priority="466">
      <formula>$AL708="INATIVO"</formula>
    </cfRule>
  </conditionalFormatting>
  <conditionalFormatting sqref="AE727:AF728 AH727:AJ728">
    <cfRule type="expression" dxfId="75" priority="449">
      <formula>$AL727="INATIVO"</formula>
    </cfRule>
  </conditionalFormatting>
  <conditionalFormatting sqref="AE744:AF744">
    <cfRule type="expression" dxfId="74" priority="419">
      <formula>$AL744="INATIVO"</formula>
    </cfRule>
  </conditionalFormatting>
  <conditionalFormatting sqref="AE747:AF747">
    <cfRule type="expression" dxfId="73" priority="411">
      <formula>$AL747="INATIVO"</formula>
    </cfRule>
  </conditionalFormatting>
  <conditionalFormatting sqref="AE750:AF752 AE753">
    <cfRule type="expression" dxfId="72" priority="399">
      <formula>$AL750="INATIVO"</formula>
    </cfRule>
  </conditionalFormatting>
  <conditionalFormatting sqref="AE763:AF766">
    <cfRule type="expression" dxfId="71" priority="383">
      <formula>$AL763="INATIVO"</formula>
    </cfRule>
  </conditionalFormatting>
  <conditionalFormatting sqref="AE781:AF781">
    <cfRule type="expression" dxfId="70" priority="365">
      <formula>$AL781="INATIVO"</formula>
    </cfRule>
  </conditionalFormatting>
  <conditionalFormatting sqref="AE783:AF783 AH783:AJ783 AL783">
    <cfRule type="expression" dxfId="69" priority="362">
      <formula>$AL783="INATIVO"</formula>
    </cfRule>
  </conditionalFormatting>
  <conditionalFormatting sqref="AE724:AJ725">
    <cfRule type="expression" dxfId="68" priority="457">
      <formula>$AL724="INATIVO"</formula>
    </cfRule>
  </conditionalFormatting>
  <conditionalFormatting sqref="AE761:AJ762">
    <cfRule type="expression" dxfId="67" priority="384">
      <formula>$AL761="INATIVO"</formula>
    </cfRule>
  </conditionalFormatting>
  <conditionalFormatting sqref="AE785:AJ786 AL785:AL786">
    <cfRule type="expression" dxfId="66" priority="358">
      <formula>$AL785="INATIVO"</formula>
    </cfRule>
  </conditionalFormatting>
  <conditionalFormatting sqref="AE788:AJ790">
    <cfRule type="expression" dxfId="65" priority="353">
      <formula>$AL788="INATIVO"</formula>
    </cfRule>
  </conditionalFormatting>
  <conditionalFormatting sqref="AE804:AJ805 AL804:AL805">
    <cfRule type="expression" dxfId="64" priority="336">
      <formula>$AL804="INATIVO"</formula>
    </cfRule>
  </conditionalFormatting>
  <conditionalFormatting sqref="AF461">
    <cfRule type="expression" dxfId="63" priority="537">
      <formula>$AL461="INATIVO"</formula>
    </cfRule>
  </conditionalFormatting>
  <conditionalFormatting sqref="AF741:AF742">
    <cfRule type="expression" dxfId="62" priority="433">
      <formula>$AL741="INATIVO"</formula>
    </cfRule>
  </conditionalFormatting>
  <conditionalFormatting sqref="AF753">
    <cfRule type="expression" dxfId="61" priority="397">
      <formula>$AL753="INATIVO"</formula>
    </cfRule>
  </conditionalFormatting>
  <conditionalFormatting sqref="AF722:AJ723 AL722:AL725">
    <cfRule type="expression" dxfId="60" priority="441">
      <formula>$AL722="INATIVO"</formula>
    </cfRule>
  </conditionalFormatting>
  <conditionalFormatting sqref="AF740:AJ740">
    <cfRule type="expression" dxfId="59" priority="424">
      <formula>$AL740="INATIVO"</formula>
    </cfRule>
  </conditionalFormatting>
  <conditionalFormatting sqref="AG727:AG728">
    <cfRule type="expression" dxfId="58" priority="421">
      <formula>$AL727="INATIVO"</formula>
    </cfRule>
  </conditionalFormatting>
  <conditionalFormatting sqref="AG743">
    <cfRule type="expression" dxfId="57" priority="422">
      <formula>$AL743="INATIVO"</formula>
    </cfRule>
  </conditionalFormatting>
  <conditionalFormatting sqref="AG744:AJ744">
    <cfRule type="expression" dxfId="56" priority="418">
      <formula>$AL744="INATIVO"</formula>
    </cfRule>
  </conditionalFormatting>
  <conditionalFormatting sqref="AG747:AJ747">
    <cfRule type="expression" dxfId="55" priority="410">
      <formula>$AL747="INATIVO"</formula>
    </cfRule>
  </conditionalFormatting>
  <conditionalFormatting sqref="AG763:AJ766">
    <cfRule type="expression" dxfId="54" priority="382">
      <formula>$AL763="INATIVO"</formula>
    </cfRule>
  </conditionalFormatting>
  <conditionalFormatting sqref="AG781:AJ781">
    <cfRule type="expression" dxfId="53" priority="364">
      <formula>$AL781="INATIVO"</formula>
    </cfRule>
  </conditionalFormatting>
  <conditionalFormatting sqref="AJ350">
    <cfRule type="iconSet" priority="317">
      <iconSet iconSet="3Symbols">
        <cfvo type="percent" val="0"/>
        <cfvo type="num" val="0" gte="0"/>
        <cfvo type="num" val="1"/>
      </iconSet>
    </cfRule>
  </conditionalFormatting>
  <conditionalFormatting sqref="AJ350:AJ351">
    <cfRule type="cellIs" dxfId="52" priority="312" operator="equal">
      <formula>"-"</formula>
    </cfRule>
    <cfRule type="cellIs" dxfId="51" priority="315" operator="greaterThanOrEqual">
      <formula>1</formula>
    </cfRule>
    <cfRule type="cellIs" dxfId="50" priority="314" operator="equal">
      <formula>0.5</formula>
    </cfRule>
    <cfRule type="cellIs" dxfId="49" priority="313" operator="equal">
      <formula>0</formula>
    </cfRule>
  </conditionalFormatting>
  <conditionalFormatting sqref="AJ351">
    <cfRule type="iconSet" priority="316">
      <iconSet iconSet="3Symbols">
        <cfvo type="percent" val="0"/>
        <cfvo type="num" val="0" gte="0"/>
        <cfvo type="num" val="1"/>
      </iconSet>
    </cfRule>
  </conditionalFormatting>
  <conditionalFormatting sqref="AL420">
    <cfRule type="expression" dxfId="48" priority="527">
      <formula>$AL420="INATIVO"</formula>
    </cfRule>
  </conditionalFormatting>
  <conditionalFormatting sqref="AL432">
    <cfRule type="expression" dxfId="47" priority="511">
      <formula>$AL432="INATIVO"</formula>
    </cfRule>
  </conditionalFormatting>
  <conditionalFormatting sqref="AL440">
    <cfRule type="expression" dxfId="46" priority="517">
      <formula>$AL440="INATIVO"</formula>
    </cfRule>
  </conditionalFormatting>
  <conditionalFormatting sqref="AL448">
    <cfRule type="expression" dxfId="45" priority="528">
      <formula>$AL448="INATIVO"</formula>
    </cfRule>
  </conditionalFormatting>
  <conditionalFormatting sqref="AL462:AL464">
    <cfRule type="expression" dxfId="44" priority="530">
      <formula>$AL462="INATIVO"</formula>
    </cfRule>
  </conditionalFormatting>
  <conditionalFormatting sqref="AL466">
    <cfRule type="expression" dxfId="43" priority="509">
      <formula>$AL466="INATIVO"</formula>
    </cfRule>
  </conditionalFormatting>
  <conditionalFormatting sqref="AL478:AL483 AL507">
    <cfRule type="expression" dxfId="42" priority="521">
      <formula>$AL478="INATIVO"</formula>
    </cfRule>
  </conditionalFormatting>
  <conditionalFormatting sqref="AL634 AL656 AL733">
    <cfRule type="expression" dxfId="41" priority="303">
      <formula>$AL634="INATIVO"</formula>
    </cfRule>
  </conditionalFormatting>
  <conditionalFormatting sqref="AL640:AL641">
    <cfRule type="expression" dxfId="40" priority="311">
      <formula>$AL640="INATIVO"</formula>
    </cfRule>
  </conditionalFormatting>
  <conditionalFormatting sqref="AL666:AL672">
    <cfRule type="expression" dxfId="39" priority="493">
      <formula>$AL666="INATIVO"</formula>
    </cfRule>
  </conditionalFormatting>
  <conditionalFormatting sqref="AL674:AL675">
    <cfRule type="expression" dxfId="38" priority="485">
      <formula>$AL674="INATIVO"</formula>
    </cfRule>
  </conditionalFormatting>
  <conditionalFormatting sqref="AL677:AL678 J678:Q678">
    <cfRule type="expression" dxfId="37" priority="480">
      <formula>$AL677="INATIVO"</formula>
    </cfRule>
  </conditionalFormatting>
  <conditionalFormatting sqref="AL740">
    <cfRule type="expression" dxfId="36" priority="423">
      <formula>$AL740="INATIVO"</formula>
    </cfRule>
  </conditionalFormatting>
  <conditionalFormatting sqref="AL744">
    <cfRule type="expression" dxfId="35" priority="417">
      <formula>$AL744="INATIVO"</formula>
    </cfRule>
  </conditionalFormatting>
  <conditionalFormatting sqref="AL747">
    <cfRule type="expression" dxfId="34" priority="409">
      <formula>$AL747="INATIVO"</formula>
    </cfRule>
  </conditionalFormatting>
  <conditionalFormatting sqref="AL762:AL766">
    <cfRule type="expression" dxfId="33" priority="381">
      <formula>$AL762="INATIVO"</formula>
    </cfRule>
  </conditionalFormatting>
  <conditionalFormatting sqref="AL771">
    <cfRule type="expression" dxfId="32" priority="306">
      <formula>$AL771="INATIVO"</formula>
    </cfRule>
  </conditionalFormatting>
  <conditionalFormatting sqref="AL778:AL779">
    <cfRule type="expression" dxfId="31" priority="284">
      <formula>$AL778="INATIVO"</formula>
    </cfRule>
  </conditionalFormatting>
  <conditionalFormatting sqref="AL781">
    <cfRule type="expression" dxfId="30" priority="363">
      <formula>$AL781="INATIVO"</formula>
    </cfRule>
  </conditionalFormatting>
  <conditionalFormatting sqref="AL788:AL791 AF791:AJ791">
    <cfRule type="expression" dxfId="29" priority="351">
      <formula>$AL788="INATIVO"</formula>
    </cfRule>
  </conditionalFormatting>
  <conditionalFormatting sqref="AL802">
    <cfRule type="expression" dxfId="28" priority="302">
      <formula>$AL802="INATIVO"</formula>
    </cfRule>
  </conditionalFormatting>
  <conditionalFormatting sqref="AL820:AL821">
    <cfRule type="expression" dxfId="27" priority="277">
      <formula>$AL820="INATIVO"</formula>
    </cfRule>
  </conditionalFormatting>
  <conditionalFormatting sqref="AL3:AM350 T62:Y71 S72:Y73 T74:Y74 S75:Y82 T83:Y84 S85:Y89 T90:Y93 S94:Y97 T98:Y98 S99:Y107 T108:Y108 S109:Y119 T120:Y120 S121:Y123 T124:Y124 S125:Y127 T128:Y130 S131:Y138 T139:Y139 S140:Y140 T141:Y145 A142:Q159 S146:Y149 T150:Y150 S151:Y163 A160:F161 H160:Q161 A162:Q163 A164:F165 H164:Q165 T164:Y165 A166:Q167 S166:Y171 A168:F169 H168:Q169 A170:Q171 T172:Y172 A172:F173 H172:Q173 S173:Y175 A174:Q175 T176:Y176 A176:F177 H176:Q177 S177:Y178 A178:Q179 T179:Y180 A180:F181 H180:Q181 S181:Y205 A182:Q183 A184:F185 H184:Q185 A186:Q187 A188:F189 H188:Q189 A190:Q191 A192:F193 H192:Q193 A194:Q195 A196:F197 H196:Q197 A198:Q199 A200:F201 H200:Q201 A202:Q203 A204:F205 H204:Q205 T206:Y206 A206:Q207 S207:Y215 A208:F209 H208:Q209 A210:Q211 A212:F213 H212:Q213 A214:Q215 A216:F217 H216:Q217 T216:Y217 A218:Q219 S218:Y219 A220:F221 H220:Q221 T220:Y221 S222:Y222 A222:Q223 T223:Y223 A224:F225 H224:Q225 S224:Y242 A226:Q227 A228:F229 H228:Q229 A230:Q231 A232:F233 H232:Q233 A234:Q235 A236:F237 H236:Q237 A238:Q239 A240:F241 H240:Q241 A242:Q243 T243:Y243 A244:F245 H244:Q245 S244:Y261 A246:Q247 A248:F249 H248:Q249 A250:Q251 A252:F253 H252:Q253 A254:Q255 A256:F257 H256:Q257 A258:Q259 A260:F261 H260:Q261 A262:Q263 T262:Y263 A264:F265 H264:Q265 S264:Y284 A266:Q267 A268:F269 H268:Q269 A270:Q271 A272:F273 H272:Q273 A274:Q275 A276:F277 H276:Q277 A278:Q279 A280:F281 H280:Q281 A282:Q283 A284:F285 H284:Q285 T285:Y285 A286:Q287 S286:Y288 A288:F289 H288:Q289 T289:Y290 A290:Q291 S291:Y308 A292:F293 H292:Q293 A294:Q295 A296:F297 H296:Q297 A298:Q299 A300:F301 H300:Q301 A302:Q303 A304:F305 H304:Q305 A306:Q307 A308:F309 H308:Q309 T309:Y310 A310:Q311 S311:Y315 A312:F313 H312:Q313 A314:Q315 T316:Y316 A316:F317 H316:Q317 S317:Y319 A318:Q319 A320:F321 H320:Q321 T320:Y321 S322:Y322 A322:Q323 T323:Y323 S324:Y324 A324:F325 H324:Q325 T325:Y326 A326:Q327 S327:Y331 A328:F329 H328:Q329 A330:Q331 T332:Y332 A332:F333 H332:Q333 S333:Y343 A334:Q335 A336:F337 H336:Q337 A338:Q339 A340:F341 H340:Q341 A342:Q343 A344:F345 H344:Q345 T344:Y345 A346:Q347 S346:Y347 A348:F349 H348:Q349 T348:Y349 A350:Q351 AA350:AA351 AC350:AI351 S350:Y354 AL351 A352:F353 H352:Q353 A354:Q355 T355:Y356 A356:F357 H356:Q357 S357:Y375 A358:Q359 A360:F361 H360:Q361 A362:Q363 A364:F365 H364:Q365 A366:Q367 A368:F369 H368:Q369 A370:Q371 A372:F373 H372:Q373 A374:Q375 T376:Y377 H376:Q476 A376:F479 S378:Y382 T383:Y383 S384:Y389 T390:Y390 S391:Y398 T399:Y400 S401:Y410 T411:Y411 S412:Y413 T414:Y414 S415:Y415 T416:Y416 S417:Y418 T419:Y420 S421:Y424 T425:Y425 S426:Y433 T434:Y434 S435:Y435 T436:Y436 S437:Y438 T439:Y440 S441:Y444 T445:Y445 S446:Y451 T452:Y454 S455:Y460 T461:Y461 S462:Y495 T496:Y496 S497:Y503 T504:Y505 S506:Y513 T514:Y514 S515:Y526 T527:Y528 S529:Y535 T536:Y536 S537:Y537">
    <cfRule type="expression" dxfId="26" priority="318">
      <formula>$AL3="INATIVO"</formula>
    </cfRule>
  </conditionalFormatting>
  <conditionalFormatting sqref="AL734:AM770">
    <cfRule type="expression" dxfId="25" priority="385">
      <formula>$AL734="INATIVO"</formula>
    </cfRule>
  </conditionalFormatting>
  <conditionalFormatting sqref="AM160:AM162">
    <cfRule type="expression" dxfId="24" priority="515">
      <formula>$AL160="INATIVO"</formula>
    </cfRule>
  </conditionalFormatting>
  <conditionalFormatting sqref="AM167">
    <cfRule type="expression" dxfId="23" priority="554">
      <formula>$AL168="INATIVO"</formula>
    </cfRule>
  </conditionalFormatting>
  <conditionalFormatting sqref="AM168">
    <cfRule type="expression" dxfId="22" priority="512">
      <formula>$AL168="INATIVO"</formula>
    </cfRule>
  </conditionalFormatting>
  <conditionalFormatting sqref="AM351">
    <cfRule type="expression" dxfId="21" priority="304">
      <formula>$AL351="INATIVO"</formula>
    </cfRule>
  </conditionalFormatting>
  <conditionalFormatting sqref="AM362">
    <cfRule type="expression" dxfId="20" priority="101">
      <formula>$AL362="INATIVO"</formula>
    </cfRule>
  </conditionalFormatting>
  <conditionalFormatting sqref="AM396">
    <cfRule type="expression" dxfId="19" priority="100">
      <formula>$AL396="INATIVO"</formula>
    </cfRule>
  </conditionalFormatting>
  <conditionalFormatting sqref="AM486">
    <cfRule type="expression" dxfId="18" priority="99">
      <formula>$AL486="INATIVO"</formula>
    </cfRule>
  </conditionalFormatting>
  <conditionalFormatting sqref="AM493">
    <cfRule type="expression" dxfId="17" priority="520">
      <formula>$AL493="INATIVO"</formula>
    </cfRule>
  </conditionalFormatting>
  <conditionalFormatting sqref="AM544:AM545">
    <cfRule type="expression" dxfId="16" priority="519">
      <formula>$AL544="INATIVO"</formula>
    </cfRule>
  </conditionalFormatting>
  <conditionalFormatting sqref="AM714">
    <cfRule type="expression" dxfId="15" priority="325">
      <formula>$AL714="INATIVO"</formula>
    </cfRule>
  </conditionalFormatting>
  <conditionalFormatting sqref="AM729:AM730">
    <cfRule type="expression" dxfId="14" priority="98">
      <formula>$AL729="INATIVO"</formula>
    </cfRule>
  </conditionalFormatting>
  <conditionalFormatting sqref="AM733 AF733:AJ735">
    <cfRule type="expression" dxfId="13" priority="444">
      <formula>$AL733="INATIVO"</formula>
    </cfRule>
  </conditionalFormatting>
  <conditionalFormatting sqref="AM778:AM779">
    <cfRule type="expression" dxfId="12" priority="283">
      <formula>$AL778="INATIVO"</formula>
    </cfRule>
  </conditionalFormatting>
  <dataValidations count="1">
    <dataValidation type="list" allowBlank="1" showInputMessage="1" showErrorMessage="1" sqref="AL509:AL510 AL513 AL528:AL529 AL537 AL624 AL544:AL545 AL572 AL581:AL582 AL591 AL614:AL618 AL517 AL522:AL523 AL540 AL680:AL681 AL647:AL649 AL661:AL662 AL666 AL673 AL677:AL678 AL732:AL733 AL642:AL643 AL683 AL601:AL603 AL727:AL729 AL656 AL735:AL738 AL741:AL743 AL745 AL777:AL779 AL787 AL791 AL802:AL803 AL811:AL812 AL814:AL815 AL507 AL771 AL2:AL337 AL341:AL504 AL636:AL638 AL634" xr:uid="{4BD1BB59-BD06-4614-8E83-440C6327BF25}">
      <formula1>"ATIVO,INATIVO"</formula1>
    </dataValidation>
  </dataValidations>
  <hyperlinks>
    <hyperlink ref="K230" r:id="rId1" xr:uid="{8816ED11-E1F9-4719-B783-DFC847203092}"/>
    <hyperlink ref="K368" r:id="rId2" xr:uid="{748F9D90-91FA-44ED-8C4B-A5FC20123025}"/>
    <hyperlink ref="K378" r:id="rId3" xr:uid="{7FE70417-73BC-4D77-9D19-2E8EA32820DE}"/>
    <hyperlink ref="K385" r:id="rId4" xr:uid="{8786355A-B07B-42A2-B61A-17968BC4D28A}"/>
    <hyperlink ref="K376" r:id="rId5" xr:uid="{C85D9CA8-4184-419D-BBA1-DBBFD56CAFB8}"/>
    <hyperlink ref="K384" r:id="rId6" xr:uid="{E53BFF0A-2F43-4BAC-839A-6AA1C419E5E6}"/>
    <hyperlink ref="K382" r:id="rId7" xr:uid="{E94DF4FF-32AB-4E89-9B26-5B90B24F75BA}"/>
    <hyperlink ref="K114" r:id="rId8" xr:uid="{DD607FB5-767F-463F-8ED4-7A7DDE4A5172}"/>
    <hyperlink ref="K394" r:id="rId9" xr:uid="{6D6080C9-53CA-4D7B-9188-A4DE32CF7D2E}"/>
    <hyperlink ref="K410" r:id="rId10" xr:uid="{FC3C59A1-0BE4-463C-8972-09485C74D994}"/>
    <hyperlink ref="K414" r:id="rId11" xr:uid="{A5511BB2-0A3E-44A8-9B35-356751C375D9}"/>
    <hyperlink ref="K425" r:id="rId12" xr:uid="{CFB68FB6-EDD3-445E-B392-24286664EE00}"/>
    <hyperlink ref="K408" r:id="rId13" xr:uid="{2487C835-82DC-43F6-A9A1-4A6868ADBACB}"/>
    <hyperlink ref="K466" r:id="rId14" xr:uid="{8EA758E8-F0E4-427B-BFCB-2F1D15F26FF9}"/>
    <hyperlink ref="K467" r:id="rId15" xr:uid="{3A8F72BC-6B43-4C69-BD89-0AF712A8BF95}"/>
    <hyperlink ref="K469" r:id="rId16" xr:uid="{3805493B-3BAE-4AE7-80E5-5BACAB490116}"/>
    <hyperlink ref="K481" r:id="rId17" xr:uid="{0C4E180A-5B3D-4B55-B500-8542C35F3849}"/>
    <hyperlink ref="K482" r:id="rId18" xr:uid="{63BF03FB-7D2B-4483-BB29-D5C7D7843CF6}"/>
    <hyperlink ref="K468" r:id="rId19" xr:uid="{B9014005-32A8-47BE-A8A5-B0CD3D7AD2A7}"/>
    <hyperlink ref="K470" r:id="rId20" xr:uid="{3C277AE7-AB50-4C13-A2E5-4A4872095320}"/>
    <hyperlink ref="K471" r:id="rId21" xr:uid="{EDB529C9-A136-411E-AF1B-2B0AEF989E84}"/>
    <hyperlink ref="K479" r:id="rId22" xr:uid="{3A38EE12-4E19-4043-BA91-90470699B6DD}"/>
    <hyperlink ref="K480" r:id="rId23" xr:uid="{F066AA10-D2A3-4055-806F-6C615286E41E}"/>
    <hyperlink ref="K477" r:id="rId24" xr:uid="{FB0B99B9-5DD8-487D-B127-DC9B319BE753}"/>
    <hyperlink ref="K491" r:id="rId25" xr:uid="{31E6D267-F649-4194-A9AA-25A1732F2ADF}"/>
    <hyperlink ref="K492" r:id="rId26" xr:uid="{7BCF00FE-01F7-4D0A-97AD-82DB2B5C3BDE}"/>
    <hyperlink ref="K495" r:id="rId27" xr:uid="{939D153B-D48C-42E0-A9CF-9733CB8174BD}"/>
    <hyperlink ref="K496" r:id="rId28" xr:uid="{5262FFCB-6D53-45ED-8057-41BB92AB31FC}"/>
    <hyperlink ref="K501" r:id="rId29" xr:uid="{CC2ABEBD-5D6F-4046-A753-5F839958F174}"/>
    <hyperlink ref="K500" r:id="rId30" xr:uid="{DE6F20A8-CB39-4A5C-960F-6304021A35D9}"/>
    <hyperlink ref="K186" r:id="rId31" xr:uid="{9323E65C-CCF7-4A2E-9353-44FB453A973F}"/>
    <hyperlink ref="K505" r:id="rId32" xr:uid="{4AEA5795-6BAD-4453-97EF-E952B38B2A36}"/>
    <hyperlink ref="K513" r:id="rId33" xr:uid="{D0821B31-F0CB-4AB8-A047-D58CC1A15D62}"/>
    <hyperlink ref="K503" r:id="rId34" xr:uid="{A1F16FBD-3A97-47CB-BE44-BDE7C1C7328F}"/>
    <hyperlink ref="K510" r:id="rId35" xr:uid="{FB3104EB-5B2A-44E2-8AD3-EC78A7D6C887}"/>
    <hyperlink ref="K5" r:id="rId36" xr:uid="{18A22319-2729-462C-BBD8-9CF0C2C4DDC7}"/>
    <hyperlink ref="K520" r:id="rId37" xr:uid="{0E273125-FA63-4469-BBA4-9D45EBBC7A1C}"/>
    <hyperlink ref="K526" r:id="rId38" xr:uid="{74F1C826-7CCE-4D1F-9E5E-E2A2EBC1DCEE}"/>
    <hyperlink ref="K527" r:id="rId39" xr:uid="{2E696C4D-2596-49F2-83FA-1BA640BED376}"/>
    <hyperlink ref="K530" r:id="rId40" xr:uid="{BE361631-0690-43EE-A109-BFCFADDA8D87}"/>
    <hyperlink ref="K531" r:id="rId41" xr:uid="{DA1F1BE8-BE6C-4B08-AC7A-99FA24A2845D}"/>
    <hyperlink ref="K515" r:id="rId42" xr:uid="{AAD8CDCC-87CB-4201-8913-06535E1EC08A}"/>
    <hyperlink ref="K556" r:id="rId43" xr:uid="{2268BA8E-AD39-4A95-B5F6-328A6C327EA2}"/>
    <hyperlink ref="K561" r:id="rId44" xr:uid="{CB566A9A-646F-443F-A96B-DA3B2694FE19}"/>
    <hyperlink ref="K579" r:id="rId45" xr:uid="{61454293-454B-4EC7-985D-7E248D00A65D}"/>
    <hyperlink ref="K580" r:id="rId46" xr:uid="{7A2831A3-D89E-445D-B44A-28871B5D02BE}"/>
    <hyperlink ref="K281" r:id="rId47" xr:uid="{379132A4-FB38-4277-A966-0333637B905B}"/>
    <hyperlink ref="K586" r:id="rId48" xr:uid="{51A4C660-14D8-4C60-A641-D28ABFA2DB8E}"/>
    <hyperlink ref="K583" r:id="rId49" xr:uid="{5815269C-91FF-47DA-A871-E293F50C9CC9}"/>
    <hyperlink ref="K584" r:id="rId50" xr:uid="{99921CAB-7989-404A-81F6-11066FEEC613}"/>
    <hyperlink ref="K600" r:id="rId51" xr:uid="{FE61F821-4672-4151-9E63-9754912D636A}"/>
    <hyperlink ref="K604" r:id="rId52" xr:uid="{D4A7A8E5-616B-4B79-89FD-FE80AAECF8F5}"/>
    <hyperlink ref="K612" r:id="rId53" xr:uid="{1F4E9B2A-3C1E-4CC6-B671-EE459331DB00}"/>
    <hyperlink ref="K613" r:id="rId54" xr:uid="{77A4898C-3633-46DF-AF03-6AFAD70A4ACB}"/>
    <hyperlink ref="K617" r:id="rId55" xr:uid="{2526741A-FE6F-45FD-97B3-8509BF5716D0}"/>
    <hyperlink ref="K614" r:id="rId56" xr:uid="{E5AB868E-0CFD-4A55-A7F4-D2128155D535}"/>
    <hyperlink ref="K616" r:id="rId57" xr:uid="{64D7B7D2-DFAF-4DEE-B911-012F49A8895A}"/>
    <hyperlink ref="K615" r:id="rId58" xr:uid="{5C403E6A-E23C-4E26-BD87-2152634870FB}"/>
    <hyperlink ref="K618" r:id="rId59" xr:uid="{46BD978B-FEFF-4C91-B6FD-095E231B0584}"/>
    <hyperlink ref="K619" r:id="rId60" xr:uid="{2D986BC0-5808-4E6A-BEA6-24AD18F2EA23}"/>
    <hyperlink ref="K620" r:id="rId61" xr:uid="{B74E73D5-7A3F-4F53-A046-16945B5C3AE7}"/>
    <hyperlink ref="K621" r:id="rId62" xr:uid="{3A41FDEE-49C1-4CB1-A886-F628AF1FB35C}"/>
    <hyperlink ref="K622" r:id="rId63" xr:uid="{D3E6DD7D-868B-40C7-A768-E4D3BB4DF69D}"/>
    <hyperlink ref="K623" r:id="rId64" xr:uid="{8B8DB9D6-5076-4B63-A710-D6C6BED6C9EB}"/>
    <hyperlink ref="K624" r:id="rId65" xr:uid="{2E23CF47-7937-46DD-9686-64FF433A47FB}"/>
    <hyperlink ref="K608" r:id="rId66" xr:uid="{67B1570C-4525-4087-B9B2-22136B7A8730}"/>
    <hyperlink ref="K625" r:id="rId67" xr:uid="{65B82D48-DC0C-4708-9A58-EA4ACD0D9F3B}"/>
    <hyperlink ref="K626" r:id="rId68" xr:uid="{6799DE8B-8F63-44E0-B021-697BA9680CBC}"/>
    <hyperlink ref="K483" r:id="rId69" xr:uid="{736E0054-853E-48DB-89FA-6B9331BF9AB0}"/>
    <hyperlink ref="K628" r:id="rId70" xr:uid="{2E972EE6-2AEB-40BF-862B-8729A99B3033}"/>
    <hyperlink ref="K627" r:id="rId71" xr:uid="{8BB942D3-2B40-41D3-BBA6-7BD2D3BC5206}"/>
    <hyperlink ref="K446" r:id="rId72" xr:uid="{60BAD9B5-51E8-4DC4-82B2-A2455C46D34A}"/>
    <hyperlink ref="K239" r:id="rId73" xr:uid="{5996F204-F9DF-4260-9891-E69ED6BB7DC0}"/>
    <hyperlink ref="K611" r:id="rId74" xr:uid="{7B5DDB5B-7206-4584-84AD-6654B7C84E09}"/>
    <hyperlink ref="K632" r:id="rId75" xr:uid="{987EAAF1-DCE0-4F92-952A-2AF9D3B041AB}"/>
    <hyperlink ref="K633" r:id="rId76" xr:uid="{70776DCF-861B-4457-B1F0-9C9A6223CE58}"/>
    <hyperlink ref="K636" r:id="rId77" xr:uid="{53832576-CF93-4249-A123-CBD563D59E2D}"/>
    <hyperlink ref="K637" r:id="rId78" xr:uid="{C3E33A55-33DA-463A-8C29-DEC756936BAF}"/>
    <hyperlink ref="K638" r:id="rId79" xr:uid="{A56F973F-80BD-4F42-8508-166178CF7DAB}"/>
    <hyperlink ref="K630" r:id="rId80" xr:uid="{3AABF47B-BFDB-4E7F-8121-0B6B183311AA}"/>
    <hyperlink ref="K631" r:id="rId81" xr:uid="{53E2C86A-6197-48F5-AD4A-5407B60CAED5}"/>
    <hyperlink ref="K639" r:id="rId82" xr:uid="{69692554-8F53-4FDA-A515-DFDDA8F656AD}"/>
    <hyperlink ref="K640" r:id="rId83" xr:uid="{9EDBB4A1-568C-4983-AB7A-5E7758B5C89B}"/>
    <hyperlink ref="K634" r:id="rId84" xr:uid="{7EB15C06-0694-4CD2-BC20-BDA5D50672D5}"/>
    <hyperlink ref="K635" r:id="rId85" xr:uid="{6D02AA26-9F5C-4A1D-8031-FF8222ED1DFE}"/>
    <hyperlink ref="K647" r:id="rId86" xr:uid="{BA25BDEF-1C21-4F53-925F-0B47E0340C87}"/>
    <hyperlink ref="K649" r:id="rId87" xr:uid="{69782E85-E945-4C9A-9938-C6CB34D96FC4}"/>
    <hyperlink ref="K648" r:id="rId88" xr:uid="{35C8D628-80FD-4DE6-AC25-C379DCB422DA}"/>
    <hyperlink ref="K645" r:id="rId89" xr:uid="{6748F057-FAB2-4447-A599-4EC3D0EE090A}"/>
    <hyperlink ref="K650" r:id="rId90" xr:uid="{33217F0D-F9C5-4651-8004-C1B1CAD1F234}"/>
    <hyperlink ref="K646" r:id="rId91" xr:uid="{D096E3CB-87B1-46F8-B439-6EBD036B6B4C}"/>
    <hyperlink ref="K651" r:id="rId92" xr:uid="{B5F8CC20-32CE-4950-BBC5-E4D206DBA1EC}"/>
    <hyperlink ref="K652" r:id="rId93" xr:uid="{5252482F-A8E2-40C6-B098-7406D0F866CB}"/>
    <hyperlink ref="K653" r:id="rId94" xr:uid="{40E1FCA0-5ED4-4E1B-91EC-675A09D38A39}"/>
    <hyperlink ref="K661" r:id="rId95" xr:uid="{4087933E-7A80-48D2-8ACA-670B937BCFE7}"/>
    <hyperlink ref="K654" r:id="rId96" xr:uid="{7D907A23-F6CD-4D7D-B080-2692E7FC92B7}"/>
    <hyperlink ref="K655" r:id="rId97" xr:uid="{9CF5FFF9-DF0A-4549-B438-9EFAE3ACBE6B}"/>
    <hyperlink ref="K284" r:id="rId98" xr:uid="{C1D40C12-DBDE-4FE6-B68F-E8DD0F4FD1BA}"/>
    <hyperlink ref="K656" r:id="rId99" xr:uid="{C50684E2-A5B4-4050-A40B-A66F732267D8}"/>
    <hyperlink ref="K664" r:id="rId100" xr:uid="{ED5B1CB6-4EFD-4DE8-9883-04FBA7170598}"/>
    <hyperlink ref="K665" r:id="rId101" xr:uid="{2F2E2637-AC8A-481A-A83F-C9C8DBA57EEC}"/>
    <hyperlink ref="K666" r:id="rId102" xr:uid="{DAC5B59A-368B-41F8-9EE2-915502FA663E}"/>
    <hyperlink ref="K662" r:id="rId103" xr:uid="{57FDC540-73FC-4678-827A-2930F3FE33D3}"/>
    <hyperlink ref="K670" r:id="rId104" xr:uid="{95835C89-88DD-4137-9FB8-4E3EDF761C09}"/>
    <hyperlink ref="K671" r:id="rId105" xr:uid="{CB42C871-5520-4F9E-9F27-31AEA2A192BB}"/>
    <hyperlink ref="K674" r:id="rId106" xr:uid="{6A5F59F6-916D-4369-9635-3A7593FE4503}"/>
    <hyperlink ref="K672" r:id="rId107" xr:uid="{164CBFBC-CD2B-4569-A77A-C1E3B2C7F8B8}"/>
    <hyperlink ref="K675" r:id="rId108" xr:uid="{9C671B89-812B-4088-9DA9-DDE533147C25}"/>
    <hyperlink ref="K676" r:id="rId109" xr:uid="{E82940F2-A3F0-4A6F-B302-D49BD2A1F8B8}"/>
    <hyperlink ref="K643" r:id="rId110" xr:uid="{54B61FD6-C6A2-4B8A-AC9D-9D1E23719A2B}"/>
    <hyperlink ref="K641" r:id="rId111" xr:uid="{1138584F-CB66-4242-9619-B4B5D53C8BD0}"/>
    <hyperlink ref="K642" r:id="rId112" xr:uid="{32A78C20-8C99-4EFA-8D49-7EF909B0C8C9}"/>
    <hyperlink ref="K644" r:id="rId113" xr:uid="{D99E2CB9-9C18-4AFC-B889-E76BE73F92FF}"/>
    <hyperlink ref="K667" r:id="rId114" xr:uid="{D520410A-0D34-4174-BFDC-9BE87EC4B912}"/>
    <hyperlink ref="K668" r:id="rId115" xr:uid="{467E0CDA-B54B-4977-9F73-C98C594252CB}"/>
    <hyperlink ref="K663" r:id="rId116" xr:uid="{F65965D4-0B87-47B6-BD41-14F8946CE10B}"/>
    <hyperlink ref="K679" r:id="rId117" xr:uid="{DCDDF378-CE7A-414D-9187-3EFDDCEFE3D2}"/>
    <hyperlink ref="K680" r:id="rId118" xr:uid="{DD28F6CB-B4DA-49B8-8A08-CC8ED8D13754}"/>
    <hyperlink ref="K678" r:id="rId119" xr:uid="{EB555F2D-6011-4E0D-8106-CF7DA367E58E}"/>
    <hyperlink ref="K681" r:id="rId120" xr:uid="{DED22362-A5CF-42F3-8CE9-EF2B87A9BD73}"/>
    <hyperlink ref="K220" r:id="rId121" xr:uid="{C4AC6C07-BCAF-42E0-BE81-CBE50ABD1B3E}"/>
    <hyperlink ref="K778:K779" r:id="rId122" display="thauane_nf@yahoo.com.br" xr:uid="{6837EDDF-8DE9-4172-B8D2-087A4E9D22A9}"/>
    <hyperlink ref="K285" r:id="rId123" xr:uid="{070FBA17-519C-42E9-A5E6-E355C220D918}"/>
    <hyperlink ref="K657" r:id="rId124" xr:uid="{CB08960E-846F-429E-8BD5-DE7EA4487D07}"/>
    <hyperlink ref="K684" r:id="rId125" xr:uid="{4A168A9A-3AF2-462A-8CD3-D6E0257E81D3}"/>
    <hyperlink ref="K683" r:id="rId126" xr:uid="{299957B2-430D-492E-AE57-A68072D2443F}"/>
    <hyperlink ref="K669" r:id="rId127" xr:uid="{8AED2163-68C9-4B82-9F12-853C3974E0C6}"/>
    <hyperlink ref="K685" r:id="rId128" xr:uid="{414F2622-A1EE-48BC-8B97-4A7BC8C5CAF3}"/>
    <hyperlink ref="K688" r:id="rId129" xr:uid="{4537C40C-E8F1-4FFE-87D3-2CD9223ED980}"/>
    <hyperlink ref="K677" r:id="rId130" xr:uid="{F0D7504D-4F89-45A7-8BE2-66563368C140}"/>
    <hyperlink ref="K689" r:id="rId131" xr:uid="{1F32BA24-C306-48D6-B603-928A5052D02E}"/>
    <hyperlink ref="K686" r:id="rId132" xr:uid="{0695EF3E-0647-452C-85D6-2EBCF26459C2}"/>
    <hyperlink ref="K690" r:id="rId133" xr:uid="{5921D8AE-AC15-40D9-B45F-0B430C4D2174}"/>
    <hyperlink ref="K597" r:id="rId134" xr:uid="{4EB2D8B6-2D04-4EA0-8A0F-E49A3EE9E6D6}"/>
    <hyperlink ref="K673" r:id="rId135" xr:uid="{C6296E9A-294B-4CC5-AA27-467E8ABFC17B}"/>
    <hyperlink ref="K693" r:id="rId136" xr:uid="{FCFB118F-9BB7-44CC-ACF7-4B63595EADE3}"/>
    <hyperlink ref="K694" r:id="rId137" xr:uid="{E97D0440-F31C-41E0-8A6A-C12975410125}"/>
    <hyperlink ref="K692" r:id="rId138" xr:uid="{9382C72A-A9DB-47E1-A6D6-E0B9D1BB5D4E}"/>
    <hyperlink ref="K695" r:id="rId139" xr:uid="{83ECDD08-C752-4E98-94FB-C582D5CA229C}"/>
    <hyperlink ref="K696" r:id="rId140" xr:uid="{DB548321-A118-4409-A3C2-41047E015967}"/>
    <hyperlink ref="K697" r:id="rId141" xr:uid="{B80FB034-EEFB-4BA2-A051-0E48296A5229}"/>
    <hyperlink ref="K698" r:id="rId142" xr:uid="{0B92C7C9-8D3A-44DD-9DB8-B56DFE13A17B}"/>
    <hyperlink ref="K700" r:id="rId143" xr:uid="{31A49633-8324-4532-B864-478796810EF6}"/>
    <hyperlink ref="K701" r:id="rId144" xr:uid="{40BE82AB-0518-4AE9-9E93-8682FED78B57}"/>
    <hyperlink ref="K702" r:id="rId145" xr:uid="{B9207582-5275-4C68-B3FF-F8576D4E2957}"/>
    <hyperlink ref="K699" r:id="rId146" xr:uid="{ADE87ED1-08A9-4201-8B32-4071D5664B4A}"/>
    <hyperlink ref="K716" r:id="rId147" xr:uid="{D88F97A6-5F14-493A-B865-2837E28BBA91}"/>
    <hyperlink ref="K451" r:id="rId148" xr:uid="{856735BE-CB88-4B09-A777-B47966DFCF4D}"/>
    <hyperlink ref="K658" r:id="rId149" xr:uid="{EBA0E7D6-5188-4518-9E77-57C0C61B8104}"/>
    <hyperlink ref="K659" r:id="rId150" xr:uid="{15687BCD-03CD-4D25-867A-B5A51FD85B6B}"/>
    <hyperlink ref="K728" r:id="rId151" xr:uid="{BABA7663-A150-4A7F-9934-B57CAA2CEB57}"/>
    <hyperlink ref="K732" r:id="rId152" xr:uid="{0F9A5BF8-6238-4B06-9393-AE5D0DBDC9FC}"/>
    <hyperlink ref="K157" r:id="rId153" xr:uid="{C780D8A7-1022-4909-9100-A0367B4D065B}"/>
    <hyperlink ref="K747" r:id="rId154" xr:uid="{C5F3C650-AA4C-4F7B-931F-6B30F1A278CB}"/>
    <hyperlink ref="K748" r:id="rId155" xr:uid="{8D16BA5C-82F0-4868-8889-B33B0AB33D0B}"/>
    <hyperlink ref="K55" r:id="rId156" xr:uid="{A78C85C9-0792-4A82-B1ED-973792DF11F9}"/>
    <hyperlink ref="K725" r:id="rId157" xr:uid="{15F79547-0681-41E2-9F29-B976AC922047}"/>
    <hyperlink ref="K760" r:id="rId158" xr:uid="{3352367D-CCED-4B06-8797-1328A1C9A505}"/>
    <hyperlink ref="K559" r:id="rId159" xr:uid="{188BE87D-1487-4ECC-A37B-87E8A98BA4C0}"/>
    <hyperlink ref="K800" r:id="rId160" xr:uid="{AD098E60-FB3B-4516-A4BB-85C0219F6561}"/>
    <hyperlink ref="K602" r:id="rId161" xr:uid="{E57D7A04-D7A2-47D1-BBD9-C1B687547B51}"/>
    <hyperlink ref="K739" r:id="rId162" xr:uid="{CD407936-5885-44FE-B63F-D7AB68612B40}"/>
    <hyperlink ref="K330" r:id="rId163" xr:uid="{DAC27904-A117-4666-92C7-258CA44DE258}"/>
    <hyperlink ref="K781" r:id="rId164" xr:uid="{C3AA9460-0F13-435C-AF5D-B41F9B8CC695}"/>
    <hyperlink ref="K731" r:id="rId165" xr:uid="{D545A7AD-D8CD-40D9-B2CA-F10B29395101}"/>
    <hyperlink ref="K767" r:id="rId166" xr:uid="{08497071-7728-438B-B394-500BD1E3CF8C}"/>
    <hyperlink ref="K553" r:id="rId167" xr:uid="{983B534E-0D5D-4ED5-80DB-25BE10334A6D}"/>
    <hyperlink ref="K537" r:id="rId168" xr:uid="{BA1A1B1F-1EAE-4160-A275-F94BDDAB97BB}"/>
    <hyperlink ref="K707" r:id="rId169" xr:uid="{7F036599-14E5-4985-B010-26812D09B150}"/>
    <hyperlink ref="K660" r:id="rId170" xr:uid="{0075C0F9-DD07-4352-97A4-E50A3E042C82}"/>
    <hyperlink ref="K332" r:id="rId171" xr:uid="{F70C9696-57C8-460D-B09B-8C7C4ED90A4C}"/>
    <hyperlink ref="K552" r:id="rId172" xr:uid="{94717671-BE98-410F-9534-D2CC593F4D75}"/>
    <hyperlink ref="K516" r:id="rId173" xr:uid="{3E74FC0F-245A-4332-B5CB-6DA7EB32A4E0}"/>
    <hyperlink ref="K197" r:id="rId174" xr:uid="{7D5C7B5E-D2A8-4E4C-8C02-DC0FB5620B83}"/>
    <hyperlink ref="K198" r:id="rId175" xr:uid="{A3E22FF8-F2CB-41BE-908F-997A424F6D12}"/>
    <hyperlink ref="K168" r:id="rId176" xr:uid="{0FE7B622-3BE2-4CE5-B255-86D8E592FF3E}"/>
    <hyperlink ref="K814" r:id="rId177" xr:uid="{86B1B409-9103-4D23-933C-7891D7A59DD7}"/>
    <hyperlink ref="K789" r:id="rId178" xr:uid="{6ADEBF76-D4F6-4022-BC28-00F79D4923AF}"/>
    <hyperlink ref="K181" r:id="rId179" xr:uid="{46C7D1FC-B5D5-49D9-8746-9120F0082B20}"/>
    <hyperlink ref="K195" r:id="rId180" xr:uid="{EEE83139-AA3C-4CE3-8658-8ECBA832C74A}"/>
    <hyperlink ref="K187" r:id="rId181" xr:uid="{F7D6442B-D1F4-47AC-B059-967FB96F4854}"/>
    <hyperlink ref="K758" r:id="rId182" xr:uid="{7D3E60EF-3840-4151-987C-050B3B7917FF}"/>
    <hyperlink ref="K341" r:id="rId183" xr:uid="{89D9DA3F-5AEC-4D9C-AA73-4A4707EE87D1}"/>
    <hyperlink ref="K727" r:id="rId184" xr:uid="{60037DA4-4C67-442D-BFC3-A2EFAAAAEDBF}"/>
    <hyperlink ref="K538" r:id="rId185" xr:uid="{84E83B6F-D69D-4A27-8AD6-8DBECFD0EE02}"/>
    <hyperlink ref="K313" r:id="rId186" xr:uid="{0680EA5B-2666-4055-A0BE-2CA334C5E133}"/>
    <hyperlink ref="K314" r:id="rId187" xr:uid="{32842C11-8421-4CA1-A0BF-27A9698BBFDF}"/>
    <hyperlink ref="K787" r:id="rId188" xr:uid="{2C86438C-ED6D-43E1-BC20-75455D41599E}"/>
    <hyperlink ref="K212" r:id="rId189" xr:uid="{024B7EC0-EC46-465E-A917-7AA510B7B606}"/>
    <hyperlink ref="K304" r:id="rId190" xr:uid="{0EA3D7C7-BEE5-4045-AE6D-144EC10E7087}"/>
    <hyperlink ref="K305" r:id="rId191" xr:uid="{4E8617FD-285C-4156-8196-1C7230EE01C2}"/>
    <hyperlink ref="K218" r:id="rId192" xr:uid="{BEF7CD9D-B918-4A3F-9792-369846012105}"/>
    <hyperlink ref="K419" r:id="rId193" xr:uid="{17FF92D2-F96E-4401-86ED-3A457FF61D0D}"/>
    <hyperlink ref="K704" r:id="rId194" xr:uid="{436A34D2-B5AA-4635-B35B-D9237E275B32}"/>
    <hyperlink ref="K705" r:id="rId195" xr:uid="{2DD8B770-FB04-406E-9435-9453B5F67857}"/>
    <hyperlink ref="K714" r:id="rId196" xr:uid="{72DAD40E-7D19-40C2-8CB6-F1F5CB3048E0}"/>
    <hyperlink ref="K444" r:id="rId197" xr:uid="{80E3B5BF-56BD-4D0D-98FA-4C932C947B9D}"/>
    <hyperlink ref="K445" r:id="rId198" xr:uid="{B8C4A92C-5EB8-4F22-80B8-681B1EE191AD}"/>
    <hyperlink ref="K784" r:id="rId199" xr:uid="{214E4765-8C4A-4525-BB2C-4BA8F646F827}"/>
    <hyperlink ref="K523" r:id="rId200" xr:uid="{A79E442D-3A78-4707-88FA-1993586E7A41}"/>
    <hyperlink ref="K21" r:id="rId201" xr:uid="{73D17F45-D1E1-4A69-8AFB-720D44DD9058}"/>
    <hyperlink ref="K807" r:id="rId202" xr:uid="{190AE928-7657-4FCE-9E0F-35EB956BA436}"/>
    <hyperlink ref="K16" r:id="rId203" xr:uid="{D5829DEB-E96A-4698-9725-4D62CFFB9681}"/>
    <hyperlink ref="K462" r:id="rId204" xr:uid="{A1BEF38A-8825-4FB7-A391-D72B0276DEDE}"/>
    <hyperlink ref="K772" r:id="rId205" xr:uid="{F30424A8-30E0-4314-A900-5EED7FF90A3A}"/>
    <hyperlink ref="K574" r:id="rId206" xr:uid="{DAA98668-58D1-4EE9-8279-F7E2BF713140}"/>
    <hyperlink ref="K794" r:id="rId207" xr:uid="{3C35FAAA-BB1A-452B-847F-54EA6A475DF8}"/>
    <hyperlink ref="K805" r:id="rId208" xr:uid="{A6E2EF53-AA01-4A17-ACAF-AE7686474743}"/>
    <hyperlink ref="K547" r:id="rId209" xr:uid="{57968604-9B8C-4508-B85C-E0DE0B8C4B84}"/>
    <hyperlink ref="K388" r:id="rId210" xr:uid="{D81FC668-52B6-49C6-8816-4C07AFF85896}"/>
    <hyperlink ref="K167" r:id="rId211" xr:uid="{4C521CDF-55D2-4047-AA29-845A7AD67340}"/>
    <hyperlink ref="K210" r:id="rId212" xr:uid="{CE90B4CD-071F-4534-9489-FC5F7CD16978}"/>
    <hyperlink ref="K115" r:id="rId213" xr:uid="{9CFB8153-1BEC-4F48-A67B-87EA28D3FAD6}"/>
    <hyperlink ref="K43" r:id="rId214" xr:uid="{C8C34FEB-49B8-4138-B49B-3353946A335B}"/>
    <hyperlink ref="K447" r:id="rId215" xr:uid="{53C0F6D1-C2CC-4090-A763-1CE07DFCA24A}"/>
    <hyperlink ref="K398" r:id="rId216" xr:uid="{E1F7CE2D-33F9-4E50-AA28-31E0B5639771}"/>
    <hyperlink ref="K361" r:id="rId217" xr:uid="{C6280E12-3A8E-4CC7-B06F-66F195682956}"/>
    <hyperlink ref="K801" r:id="rId218" xr:uid="{A12384C5-8D8E-4F3D-B8AA-7D9880C871AE}"/>
    <hyperlink ref="K424" r:id="rId219" xr:uid="{634C1A81-F798-4F3E-8D43-AB26EBC4CF76}"/>
    <hyperlink ref="K420" r:id="rId220" xr:uid="{5659F955-F52B-4C75-A939-9085D4575DFD}"/>
    <hyperlink ref="K300" r:id="rId221" xr:uid="{39968386-5C0E-4176-9825-48F10ED0A93F}"/>
    <hyperlink ref="K120" r:id="rId222" xr:uid="{2327EE35-DB63-40EA-96D9-78EAD92AB788}"/>
    <hyperlink ref="K465" r:id="rId223" xr:uid="{DBF4858B-7C46-4109-B0EF-1D7B8DE59EF7}"/>
    <hyperlink ref="K395" r:id="rId224" xr:uid="{CC9DC04D-6772-4E49-B1A4-980FC817B70C}"/>
    <hyperlink ref="K532" r:id="rId225" xr:uid="{8AA1EDE0-6F27-44A0-BE7E-A456624027FA}"/>
    <hyperlink ref="K570" r:id="rId226" xr:uid="{A334BF62-1AE1-450C-9AFA-76627914FB16}"/>
    <hyperlink ref="K387" r:id="rId227" xr:uid="{885EB13A-39C2-4626-88ED-02AB958F4700}"/>
    <hyperlink ref="K226" r:id="rId228" xr:uid="{AEACB59B-B086-460C-8EFC-518D9D66CA88}"/>
    <hyperlink ref="K812" r:id="rId229" xr:uid="{4352CAD7-6F82-4845-8BF2-FCABA0E48492}"/>
    <hyperlink ref="K752" r:id="rId230" xr:uid="{28CC2FBE-361D-4ECD-962B-A667520D9C6A}"/>
    <hyperlink ref="K783" r:id="rId231" xr:uid="{4C662F13-4C90-4664-9906-07DF396D06E3}"/>
    <hyperlink ref="K354" r:id="rId232" xr:uid="{5E9F65A4-6D00-4655-8272-F899274BE901}"/>
    <hyperlink ref="K738" r:id="rId233" xr:uid="{0B91018F-2E13-4623-9E32-EEB304699013}"/>
    <hyperlink ref="K682" r:id="rId234" xr:uid="{8A4A623D-BD0B-4BEF-A03D-F006C5278597}"/>
    <hyperlink ref="K30" r:id="rId235" xr:uid="{0AD0F3F2-554F-48BD-A677-9890FEEE5682}"/>
    <hyperlink ref="K560" r:id="rId236" xr:uid="{73B38A0D-967E-4351-8EF1-4119F06A853E}"/>
    <hyperlink ref="K297" r:id="rId237" xr:uid="{6B9A4CF8-F280-49AE-9950-A9AA564E5105}"/>
    <hyperlink ref="K259" r:id="rId238" xr:uid="{0F684FD0-A180-4D25-8B7E-47AECCE68F97}"/>
    <hyperlink ref="K65" r:id="rId239" xr:uid="{29A81C8E-D499-4836-9187-ED57DE533FDD}"/>
    <hyperlink ref="K257" r:id="rId240" xr:uid="{B51E7FE0-E41E-45E8-B46C-068A91DE65E7}"/>
    <hyperlink ref="K541" r:id="rId241" xr:uid="{9FD1A9BB-2318-4F4C-9E09-0328ACFD3986}"/>
    <hyperlink ref="K718" r:id="rId242" xr:uid="{975ED0C6-F411-48B6-84C2-62413BF87A01}"/>
    <hyperlink ref="K790" r:id="rId243" xr:uid="{2745286A-7B47-4AEC-A7DE-FD0B962B982D}"/>
    <hyperlink ref="K22" r:id="rId244" xr:uid="{289B322A-6A2A-47A1-A420-A9349DD7EB23}"/>
    <hyperlink ref="K735" r:id="rId245" xr:uid="{B753A31B-E7A4-45D2-8F71-8F7F9A84954E}"/>
    <hyperlink ref="K485" r:id="rId246" xr:uid="{13E313BE-402D-4152-B3B0-5EB2586D0EB2}"/>
    <hyperlink ref="K717" r:id="rId247" xr:uid="{2AFDC894-4609-453F-B02B-BB5441A3B236}"/>
  </hyperlinks>
  <pageMargins left="0.511811024" right="0.511811024" top="0.78740157499999996" bottom="0.78740157499999996" header="0.31496062000000002" footer="0.31496062000000002"/>
  <pageSetup paperSize="9" orientation="portrait" verticalDpi="300" r:id="rId248"/>
  <legacyDrawing r:id="rId249"/>
  <tableParts count="1">
    <tablePart r:id="rId250"/>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A880B-B317-45A2-B050-853F8CD6DEF1}">
  <sheetPr codeName="Planilha17"/>
  <dimension ref="A1:D17"/>
  <sheetViews>
    <sheetView zoomScale="115" zoomScaleNormal="115" workbookViewId="0">
      <selection activeCell="F8" sqref="F8"/>
    </sheetView>
  </sheetViews>
  <sheetFormatPr defaultRowHeight="14.4" x14ac:dyDescent="0.3"/>
  <cols>
    <col min="1" max="1" width="18" bestFit="1" customWidth="1"/>
    <col min="2" max="2" width="21.88671875" bestFit="1" customWidth="1"/>
    <col min="3" max="3" width="9.44140625" style="27" customWidth="1"/>
    <col min="4" max="4" width="9.109375" style="166"/>
  </cols>
  <sheetData>
    <row r="1" spans="1:4" x14ac:dyDescent="0.3">
      <c r="A1" s="16" t="s">
        <v>37</v>
      </c>
      <c r="B1" t="s">
        <v>58</v>
      </c>
    </row>
    <row r="2" spans="1:4" x14ac:dyDescent="0.3">
      <c r="A2" s="16" t="s">
        <v>30</v>
      </c>
      <c r="B2" t="s">
        <v>8032</v>
      </c>
    </row>
    <row r="4" spans="1:4" x14ac:dyDescent="0.3">
      <c r="A4" s="16" t="s">
        <v>3049</v>
      </c>
      <c r="B4" t="s">
        <v>8253</v>
      </c>
      <c r="C4" s="27" t="s">
        <v>8254</v>
      </c>
      <c r="D4" s="166" t="s">
        <v>3446</v>
      </c>
    </row>
    <row r="5" spans="1:4" x14ac:dyDescent="0.3">
      <c r="A5" s="42" t="s">
        <v>3074</v>
      </c>
      <c r="B5">
        <v>54</v>
      </c>
      <c r="C5" s="165">
        <v>12</v>
      </c>
      <c r="D5" s="166">
        <f>C5/GETPIVOTDATA("acronimo",$A$4,"Meses (dataDeEntrada)",1)</f>
        <v>0.22222222222222221</v>
      </c>
    </row>
    <row r="6" spans="1:4" x14ac:dyDescent="0.3">
      <c r="A6" s="42" t="s">
        <v>3044</v>
      </c>
      <c r="B6">
        <v>63</v>
      </c>
      <c r="C6" s="165">
        <v>14</v>
      </c>
      <c r="D6" s="166">
        <f>C6/GETPIVOTDATA("acronimo",$A$4,"Meses (dataDeEntrada)",2)</f>
        <v>0.22222222222222221</v>
      </c>
    </row>
    <row r="7" spans="1:4" x14ac:dyDescent="0.3">
      <c r="A7" s="42" t="s">
        <v>3075</v>
      </c>
      <c r="B7">
        <v>49</v>
      </c>
      <c r="C7" s="165">
        <v>8</v>
      </c>
      <c r="D7" s="166">
        <f>C7/GETPIVOTDATA("acronimo",$A$4,"Meses (dataDeEntrada)",3)</f>
        <v>0.16326530612244897</v>
      </c>
    </row>
    <row r="8" spans="1:4" x14ac:dyDescent="0.3">
      <c r="A8" s="42" t="s">
        <v>3045</v>
      </c>
      <c r="B8">
        <v>40</v>
      </c>
      <c r="C8" s="165">
        <v>11</v>
      </c>
      <c r="D8" s="166">
        <f>C8/GETPIVOTDATA("acronimo",$A$4,"Meses (dataDeEntrada)",4)</f>
        <v>0.27500000000000002</v>
      </c>
    </row>
    <row r="9" spans="1:4" x14ac:dyDescent="0.3">
      <c r="A9" s="42" t="s">
        <v>3046</v>
      </c>
      <c r="B9">
        <v>61</v>
      </c>
      <c r="D9" s="166">
        <f>C9/GETPIVOTDATA("acronimo",$A$4,"Meses (dataDeEntrada)",5)</f>
        <v>0</v>
      </c>
    </row>
    <row r="10" spans="1:4" x14ac:dyDescent="0.3">
      <c r="A10" s="42" t="s">
        <v>3457</v>
      </c>
      <c r="B10">
        <v>40</v>
      </c>
      <c r="D10" s="166">
        <f>C10/GETPIVOTDATA("acronimo",$A$4,"Meses (dataDeEntrada)",6)</f>
        <v>0</v>
      </c>
    </row>
    <row r="11" spans="1:4" x14ac:dyDescent="0.3">
      <c r="A11" s="42" t="s">
        <v>8255</v>
      </c>
      <c r="B11">
        <v>47</v>
      </c>
      <c r="D11" s="166">
        <f>C11/GETPIVOTDATA("acronimo",$A$4,"Meses (dataDeEntrada)",7)</f>
        <v>0</v>
      </c>
    </row>
    <row r="12" spans="1:4" x14ac:dyDescent="0.3">
      <c r="A12" s="42" t="s">
        <v>8256</v>
      </c>
      <c r="B12">
        <v>78</v>
      </c>
      <c r="D12" s="166">
        <f>C12/GETPIVOTDATA("acronimo",$A$4,"Meses (dataDeEntrada)",8)</f>
        <v>0</v>
      </c>
    </row>
    <row r="13" spans="1:4" x14ac:dyDescent="0.3">
      <c r="A13" s="42" t="s">
        <v>8257</v>
      </c>
      <c r="B13">
        <v>46</v>
      </c>
      <c r="C13" s="165">
        <v>9</v>
      </c>
      <c r="D13" s="166">
        <f>C13/GETPIVOTDATA("acronimo",$A$4,"Meses (dataDeEntrada)",9)</f>
        <v>0.19565217391304349</v>
      </c>
    </row>
    <row r="14" spans="1:4" x14ac:dyDescent="0.3">
      <c r="A14" s="42" t="s">
        <v>8258</v>
      </c>
      <c r="B14">
        <v>22</v>
      </c>
      <c r="C14" s="165">
        <v>2</v>
      </c>
      <c r="D14" s="166">
        <f>C14/GETPIVOTDATA("acronimo",$A$4,"Meses (dataDeEntrada)",10)</f>
        <v>9.0909090909090912E-2</v>
      </c>
    </row>
    <row r="15" spans="1:4" x14ac:dyDescent="0.3">
      <c r="A15" s="42" t="s">
        <v>8259</v>
      </c>
      <c r="B15">
        <v>27</v>
      </c>
      <c r="C15" s="165">
        <v>9</v>
      </c>
      <c r="D15" s="166">
        <f>C15/GETPIVOTDATA("acronimo",$A$4,"Meses (dataDeEntrada)",11)</f>
        <v>0.33333333333333331</v>
      </c>
    </row>
    <row r="16" spans="1:4" x14ac:dyDescent="0.3">
      <c r="A16" s="42" t="s">
        <v>8260</v>
      </c>
      <c r="B16">
        <v>46</v>
      </c>
      <c r="C16" s="165">
        <v>8</v>
      </c>
      <c r="D16" s="166">
        <f>C16/GETPIVOTDATA("acronimo",$A$4,"Meses (dataDeEntrada)",12)</f>
        <v>0.17391304347826086</v>
      </c>
    </row>
    <row r="17" spans="1:2" x14ac:dyDescent="0.3">
      <c r="A17" s="42" t="s">
        <v>3047</v>
      </c>
      <c r="B17">
        <v>573</v>
      </c>
    </row>
  </sheetData>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CB5CD-7DAF-44C8-9D2B-AC0F4EB3052F}">
  <sheetPr codeName="Planilha5"/>
  <dimension ref="B2:G30"/>
  <sheetViews>
    <sheetView showGridLines="0" workbookViewId="0">
      <selection activeCell="I41" sqref="I41"/>
    </sheetView>
  </sheetViews>
  <sheetFormatPr defaultRowHeight="14.4" x14ac:dyDescent="0.3"/>
  <cols>
    <col min="1" max="1" width="1.109375" customWidth="1"/>
    <col min="2" max="2" width="5.109375" bestFit="1" customWidth="1"/>
    <col min="3" max="3" width="49.44140625" customWidth="1"/>
    <col min="4" max="4" width="12.44140625" style="61" customWidth="1"/>
    <col min="5" max="5" width="8.88671875" customWidth="1"/>
    <col min="6" max="6" width="9.88671875" customWidth="1"/>
    <col min="7" max="7" width="19.88671875" customWidth="1"/>
    <col min="8" max="8" width="1.33203125" customWidth="1"/>
    <col min="9" max="9" width="58.6640625" bestFit="1" customWidth="1"/>
    <col min="10" max="10" width="16.5546875" bestFit="1" customWidth="1"/>
  </cols>
  <sheetData>
    <row r="2" spans="2:7" x14ac:dyDescent="0.3">
      <c r="B2" s="43" t="s">
        <v>8261</v>
      </c>
      <c r="C2" s="44" t="s">
        <v>3034</v>
      </c>
      <c r="D2" s="60">
        <f>SUM(D3:D29)</f>
        <v>18777.185703499999</v>
      </c>
      <c r="E2" s="44" t="s">
        <v>8262</v>
      </c>
      <c r="F2" s="44" t="s">
        <v>8263</v>
      </c>
      <c r="G2" s="44" t="s">
        <v>8264</v>
      </c>
    </row>
    <row r="3" spans="2:7" x14ac:dyDescent="0.3">
      <c r="B3" s="42">
        <v>2023</v>
      </c>
      <c r="C3" t="s">
        <v>2423</v>
      </c>
      <c r="D3" s="62">
        <v>500</v>
      </c>
      <c r="E3" s="27">
        <f>COUNTA(C3:C11)</f>
        <v>9</v>
      </c>
      <c r="F3" s="45">
        <f>E3/E30</f>
        <v>0.33333333333333331</v>
      </c>
      <c r="G3" s="27" t="s">
        <v>8265</v>
      </c>
    </row>
    <row r="4" spans="2:7" x14ac:dyDescent="0.3">
      <c r="B4" s="42"/>
      <c r="C4" t="s">
        <v>1981</v>
      </c>
      <c r="D4" s="62">
        <v>2277.1857035000003</v>
      </c>
      <c r="E4" s="27"/>
      <c r="F4" s="51"/>
      <c r="G4" s="27" t="s">
        <v>8265</v>
      </c>
    </row>
    <row r="5" spans="2:7" x14ac:dyDescent="0.3">
      <c r="B5" s="42"/>
      <c r="C5" t="s">
        <v>444</v>
      </c>
      <c r="D5" s="62">
        <v>500</v>
      </c>
      <c r="E5" s="27"/>
      <c r="F5" s="51"/>
      <c r="G5" s="27" t="s">
        <v>8266</v>
      </c>
    </row>
    <row r="6" spans="2:7" x14ac:dyDescent="0.3">
      <c r="B6" s="42"/>
      <c r="C6" t="s">
        <v>194</v>
      </c>
      <c r="D6" s="62">
        <v>1000</v>
      </c>
      <c r="E6" s="27"/>
      <c r="F6" s="51"/>
      <c r="G6" s="27" t="s">
        <v>8265</v>
      </c>
    </row>
    <row r="7" spans="2:7" x14ac:dyDescent="0.3">
      <c r="B7" s="42"/>
      <c r="C7" t="s">
        <v>899</v>
      </c>
      <c r="D7" s="62">
        <v>500</v>
      </c>
      <c r="E7" s="27"/>
      <c r="F7" s="51"/>
      <c r="G7" s="52" t="s">
        <v>8267</v>
      </c>
    </row>
    <row r="8" spans="2:7" x14ac:dyDescent="0.3">
      <c r="B8" s="42"/>
      <c r="C8" t="s">
        <v>720</v>
      </c>
      <c r="D8" s="62">
        <v>250</v>
      </c>
      <c r="E8" s="27"/>
      <c r="F8" s="51"/>
      <c r="G8" s="52" t="s">
        <v>8268</v>
      </c>
    </row>
    <row r="9" spans="2:7" x14ac:dyDescent="0.3">
      <c r="B9" s="42"/>
      <c r="C9" t="s">
        <v>1401</v>
      </c>
      <c r="D9" s="62">
        <v>500</v>
      </c>
      <c r="E9" s="27"/>
      <c r="F9" s="51"/>
      <c r="G9" s="27" t="s">
        <v>8265</v>
      </c>
    </row>
    <row r="10" spans="2:7" x14ac:dyDescent="0.3">
      <c r="B10" s="42"/>
      <c r="C10" t="s">
        <v>923</v>
      </c>
      <c r="D10" s="62">
        <v>500</v>
      </c>
      <c r="E10" s="27"/>
      <c r="F10" s="51"/>
      <c r="G10" s="27" t="s">
        <v>8265</v>
      </c>
    </row>
    <row r="11" spans="2:7" x14ac:dyDescent="0.3">
      <c r="B11" s="42"/>
      <c r="C11" t="s">
        <v>8269</v>
      </c>
      <c r="D11" s="62">
        <v>750</v>
      </c>
      <c r="E11" s="27"/>
      <c r="G11" s="27" t="s">
        <v>8265</v>
      </c>
    </row>
    <row r="12" spans="2:7" x14ac:dyDescent="0.3">
      <c r="B12" s="46">
        <v>2022</v>
      </c>
      <c r="C12" s="47" t="s">
        <v>59</v>
      </c>
      <c r="D12" s="63">
        <v>1500</v>
      </c>
      <c r="E12" s="48">
        <v>11</v>
      </c>
      <c r="F12" s="45">
        <f>E12/E30</f>
        <v>0.40740740740740738</v>
      </c>
      <c r="G12" s="49" t="s">
        <v>8268</v>
      </c>
    </row>
    <row r="13" spans="2:7" x14ac:dyDescent="0.3">
      <c r="B13" s="50"/>
      <c r="C13" t="s">
        <v>8270</v>
      </c>
      <c r="D13" s="64">
        <v>750</v>
      </c>
      <c r="E13" s="1"/>
      <c r="F13" s="51"/>
      <c r="G13" s="52" t="s">
        <v>8268</v>
      </c>
    </row>
    <row r="14" spans="2:7" x14ac:dyDescent="0.3">
      <c r="B14" s="50"/>
      <c r="C14" t="s">
        <v>8271</v>
      </c>
      <c r="D14" s="64">
        <v>500</v>
      </c>
      <c r="E14" s="1"/>
      <c r="F14" s="51"/>
      <c r="G14" s="52" t="s">
        <v>8267</v>
      </c>
    </row>
    <row r="15" spans="2:7" x14ac:dyDescent="0.3">
      <c r="B15" s="50"/>
      <c r="C15" t="s">
        <v>1373</v>
      </c>
      <c r="D15" s="64">
        <v>500</v>
      </c>
      <c r="E15" s="1"/>
      <c r="F15" s="51"/>
      <c r="G15" s="52" t="s">
        <v>8268</v>
      </c>
    </row>
    <row r="16" spans="2:7" x14ac:dyDescent="0.3">
      <c r="B16" s="50"/>
      <c r="C16" t="s">
        <v>254</v>
      </c>
      <c r="D16" s="64">
        <v>500</v>
      </c>
      <c r="E16" s="1"/>
      <c r="F16" s="51"/>
      <c r="G16" s="52" t="s">
        <v>8267</v>
      </c>
    </row>
    <row r="17" spans="2:7" x14ac:dyDescent="0.3">
      <c r="B17" s="50"/>
      <c r="C17" t="s">
        <v>1011</v>
      </c>
      <c r="D17" s="64">
        <v>500</v>
      </c>
      <c r="E17" s="1"/>
      <c r="F17" s="51"/>
      <c r="G17" s="27" t="s">
        <v>8265</v>
      </c>
    </row>
    <row r="18" spans="2:7" x14ac:dyDescent="0.3">
      <c r="B18" s="50"/>
      <c r="C18" t="s">
        <v>536</v>
      </c>
      <c r="D18" s="64">
        <v>500</v>
      </c>
      <c r="E18" s="1"/>
      <c r="F18" s="51"/>
      <c r="G18" s="27" t="s">
        <v>8265</v>
      </c>
    </row>
    <row r="19" spans="2:7" x14ac:dyDescent="0.3">
      <c r="B19" s="50"/>
      <c r="C19" t="s">
        <v>8272</v>
      </c>
      <c r="D19" s="64">
        <v>1000</v>
      </c>
      <c r="E19" s="1"/>
      <c r="F19" s="51"/>
      <c r="G19" s="27" t="s">
        <v>8265</v>
      </c>
    </row>
    <row r="20" spans="2:7" x14ac:dyDescent="0.3">
      <c r="B20" s="50"/>
      <c r="C20" t="s">
        <v>1127</v>
      </c>
      <c r="D20" s="64">
        <v>500</v>
      </c>
      <c r="E20" s="1"/>
      <c r="F20" s="51"/>
      <c r="G20" s="27" t="s">
        <v>8265</v>
      </c>
    </row>
    <row r="21" spans="2:7" x14ac:dyDescent="0.3">
      <c r="B21" s="50"/>
      <c r="C21" t="s">
        <v>8273</v>
      </c>
      <c r="D21" s="64">
        <v>500</v>
      </c>
      <c r="E21" s="1"/>
      <c r="F21" s="51"/>
      <c r="G21" s="27" t="s">
        <v>8265</v>
      </c>
    </row>
    <row r="22" spans="2:7" x14ac:dyDescent="0.3">
      <c r="B22" s="53"/>
      <c r="C22" s="54" t="s">
        <v>254</v>
      </c>
      <c r="D22" s="65">
        <v>500</v>
      </c>
      <c r="E22" s="2"/>
      <c r="F22" s="55"/>
      <c r="G22" s="56" t="s">
        <v>8267</v>
      </c>
    </row>
    <row r="23" spans="2:7" x14ac:dyDescent="0.3">
      <c r="B23" s="50">
        <v>2021</v>
      </c>
      <c r="C23" t="s">
        <v>8274</v>
      </c>
      <c r="D23" s="62">
        <v>500</v>
      </c>
      <c r="E23" s="1">
        <v>3</v>
      </c>
      <c r="F23" s="51">
        <f>E23/E30</f>
        <v>0.1111111111111111</v>
      </c>
      <c r="G23" s="27" t="s">
        <v>8265</v>
      </c>
    </row>
    <row r="24" spans="2:7" x14ac:dyDescent="0.3">
      <c r="B24" s="50"/>
      <c r="C24" t="s">
        <v>863</v>
      </c>
      <c r="D24" s="62">
        <v>500</v>
      </c>
      <c r="E24" s="1"/>
      <c r="F24" s="57"/>
      <c r="G24" s="27" t="s">
        <v>8265</v>
      </c>
    </row>
    <row r="25" spans="2:7" x14ac:dyDescent="0.3">
      <c r="B25" s="53"/>
      <c r="C25" s="54" t="s">
        <v>8275</v>
      </c>
      <c r="D25" s="65">
        <v>500</v>
      </c>
      <c r="E25" s="2"/>
      <c r="F25" s="55"/>
      <c r="G25" s="58" t="s">
        <v>8265</v>
      </c>
    </row>
    <row r="26" spans="2:7" x14ac:dyDescent="0.3">
      <c r="B26" s="46">
        <v>2020</v>
      </c>
      <c r="C26" t="s">
        <v>8276</v>
      </c>
      <c r="D26" s="64">
        <v>500</v>
      </c>
      <c r="E26" s="48">
        <v>4</v>
      </c>
      <c r="F26" s="45">
        <f>E26/E30</f>
        <v>0.14814814814814814</v>
      </c>
      <c r="G26" s="52" t="s">
        <v>8267</v>
      </c>
    </row>
    <row r="27" spans="2:7" x14ac:dyDescent="0.3">
      <c r="B27" s="50"/>
      <c r="C27" t="s">
        <v>8277</v>
      </c>
      <c r="D27" s="64">
        <v>1250</v>
      </c>
      <c r="E27" s="1"/>
      <c r="F27" s="51"/>
      <c r="G27" s="27" t="s">
        <v>8265</v>
      </c>
    </row>
    <row r="28" spans="2:7" x14ac:dyDescent="0.3">
      <c r="B28" s="50"/>
      <c r="C28" t="s">
        <v>8278</v>
      </c>
      <c r="D28" s="64">
        <v>1000</v>
      </c>
      <c r="E28" s="1"/>
      <c r="F28" s="51"/>
      <c r="G28" s="27" t="s">
        <v>8265</v>
      </c>
    </row>
    <row r="29" spans="2:7" x14ac:dyDescent="0.3">
      <c r="B29" s="53"/>
      <c r="C29" s="54" t="s">
        <v>8279</v>
      </c>
      <c r="D29" s="65">
        <v>500</v>
      </c>
      <c r="E29" s="2"/>
      <c r="F29" s="55"/>
      <c r="G29" s="56" t="s">
        <v>8267</v>
      </c>
    </row>
    <row r="30" spans="2:7" x14ac:dyDescent="0.3">
      <c r="B30" s="42"/>
      <c r="D30" s="62"/>
      <c r="E30" s="59">
        <f>SUM(E3:E29)</f>
        <v>27</v>
      </c>
      <c r="G30" s="27"/>
    </row>
  </sheetData>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27773-8665-41D8-AEEF-E8ACF62585A2}">
  <sheetPr codeName="Planilha18"/>
  <dimension ref="A1:M33"/>
  <sheetViews>
    <sheetView zoomScaleNormal="100" workbookViewId="0">
      <selection activeCell="I41" sqref="I41"/>
    </sheetView>
  </sheetViews>
  <sheetFormatPr defaultRowHeight="14.4" x14ac:dyDescent="0.3"/>
  <cols>
    <col min="1" max="1" width="88.5546875" bestFit="1" customWidth="1"/>
    <col min="2" max="2" width="15.44140625" bestFit="1" customWidth="1"/>
    <col min="3" max="3" width="11.88671875" bestFit="1" customWidth="1"/>
    <col min="4" max="4" width="13.44140625" bestFit="1" customWidth="1"/>
    <col min="5" max="5" width="11" bestFit="1" customWidth="1"/>
    <col min="6" max="6" width="12.33203125" bestFit="1" customWidth="1"/>
    <col min="7" max="7" width="15.33203125" bestFit="1" customWidth="1"/>
    <col min="8" max="8" width="19.6640625" customWidth="1"/>
    <col min="9" max="9" width="33.5546875" bestFit="1" customWidth="1"/>
    <col min="10" max="10" width="18" bestFit="1" customWidth="1"/>
    <col min="11" max="11" width="40.109375" hidden="1" customWidth="1"/>
    <col min="12" max="12" width="13.88671875" bestFit="1" customWidth="1"/>
    <col min="13" max="13" width="18.109375" style="30" bestFit="1" customWidth="1"/>
  </cols>
  <sheetData>
    <row r="1" spans="1:13" x14ac:dyDescent="0.3">
      <c r="A1" s="137" t="s">
        <v>1</v>
      </c>
      <c r="B1" s="138" t="s">
        <v>2</v>
      </c>
      <c r="C1" s="137" t="s">
        <v>3</v>
      </c>
      <c r="D1" s="137" t="s">
        <v>4</v>
      </c>
      <c r="E1" s="137" t="s">
        <v>5</v>
      </c>
      <c r="F1" s="137" t="s">
        <v>6</v>
      </c>
      <c r="G1" s="137" t="s">
        <v>7</v>
      </c>
      <c r="H1" s="137" t="s">
        <v>8</v>
      </c>
      <c r="I1" s="137" t="s">
        <v>8280</v>
      </c>
      <c r="J1" s="137" t="s">
        <v>9</v>
      </c>
      <c r="K1" s="137" t="s">
        <v>10</v>
      </c>
      <c r="L1" s="137" t="s">
        <v>11</v>
      </c>
      <c r="M1" s="138" t="s">
        <v>22</v>
      </c>
    </row>
    <row r="2" spans="1:13" x14ac:dyDescent="0.3">
      <c r="A2" s="68" t="s">
        <v>603</v>
      </c>
      <c r="B2" s="69">
        <v>27827</v>
      </c>
      <c r="C2" s="68" t="s">
        <v>40</v>
      </c>
      <c r="D2" s="71">
        <v>2112202095</v>
      </c>
      <c r="E2" s="140">
        <v>44361</v>
      </c>
      <c r="F2" s="68">
        <v>4700727</v>
      </c>
      <c r="G2" s="68" t="s">
        <v>4000</v>
      </c>
      <c r="H2" s="68" t="s">
        <v>4001</v>
      </c>
      <c r="I2" s="68"/>
      <c r="J2" s="68" t="s">
        <v>647</v>
      </c>
      <c r="K2" s="70" t="s">
        <v>612</v>
      </c>
      <c r="L2" s="139" t="s">
        <v>3989</v>
      </c>
      <c r="M2" s="30">
        <v>44186</v>
      </c>
    </row>
    <row r="3" spans="1:13" x14ac:dyDescent="0.3">
      <c r="A3" s="68" t="s">
        <v>1838</v>
      </c>
      <c r="B3" s="69">
        <v>28406</v>
      </c>
      <c r="C3" s="68" t="s">
        <v>40</v>
      </c>
      <c r="D3" s="71">
        <v>13052022297</v>
      </c>
      <c r="E3" s="68">
        <v>4459005</v>
      </c>
      <c r="F3" s="68"/>
      <c r="G3" s="68"/>
      <c r="H3" s="68"/>
      <c r="I3" s="68" t="s">
        <v>8281</v>
      </c>
      <c r="J3" s="68" t="s">
        <v>1840</v>
      </c>
      <c r="K3" s="70" t="s">
        <v>1841</v>
      </c>
      <c r="L3" s="68" t="s">
        <v>1842</v>
      </c>
      <c r="M3" s="30">
        <v>44694</v>
      </c>
    </row>
    <row r="4" spans="1:13" x14ac:dyDescent="0.3">
      <c r="A4" s="68" t="s">
        <v>1843</v>
      </c>
      <c r="B4" s="69">
        <v>29559</v>
      </c>
      <c r="C4" s="68" t="s">
        <v>72</v>
      </c>
      <c r="D4" s="71">
        <v>16052022298</v>
      </c>
      <c r="E4" s="68">
        <v>2727207</v>
      </c>
      <c r="F4" s="68"/>
      <c r="G4" s="68"/>
      <c r="H4" s="68"/>
      <c r="I4" s="68" t="s">
        <v>8281</v>
      </c>
      <c r="J4" s="68" t="s">
        <v>1845</v>
      </c>
      <c r="K4" s="70" t="s">
        <v>1846</v>
      </c>
      <c r="L4" s="68" t="s">
        <v>1847</v>
      </c>
      <c r="M4" s="30">
        <v>44697</v>
      </c>
    </row>
    <row r="5" spans="1:13" x14ac:dyDescent="0.3">
      <c r="A5" s="68" t="s">
        <v>1916</v>
      </c>
      <c r="B5" s="69">
        <v>28630</v>
      </c>
      <c r="C5" s="68" t="s">
        <v>72</v>
      </c>
      <c r="D5" s="71">
        <v>13052022311</v>
      </c>
      <c r="E5" s="68">
        <v>4391645</v>
      </c>
      <c r="F5" s="68"/>
      <c r="G5" s="68"/>
      <c r="H5" s="68"/>
      <c r="I5" s="68" t="s">
        <v>8281</v>
      </c>
      <c r="J5" s="68" t="s">
        <v>1918</v>
      </c>
      <c r="K5" s="70" t="s">
        <v>1919</v>
      </c>
      <c r="L5" s="68" t="s">
        <v>1920</v>
      </c>
      <c r="M5" s="30">
        <v>44694</v>
      </c>
    </row>
    <row r="6" spans="1:13" x14ac:dyDescent="0.3">
      <c r="A6" s="68" t="s">
        <v>2067</v>
      </c>
      <c r="B6" s="69">
        <v>30265</v>
      </c>
      <c r="C6" s="68" t="s">
        <v>40</v>
      </c>
      <c r="D6" s="71">
        <v>9062022352</v>
      </c>
      <c r="E6" s="68">
        <v>8419108</v>
      </c>
      <c r="F6" s="68"/>
      <c r="G6" s="68"/>
      <c r="H6" s="68"/>
      <c r="I6" s="68" t="s">
        <v>8281</v>
      </c>
      <c r="J6" s="68" t="s">
        <v>2069</v>
      </c>
      <c r="K6" s="70" t="s">
        <v>2067</v>
      </c>
      <c r="L6" s="68" t="s">
        <v>2070</v>
      </c>
      <c r="M6" s="30">
        <v>44099</v>
      </c>
    </row>
    <row r="7" spans="1:13" x14ac:dyDescent="0.3">
      <c r="A7" s="68" t="s">
        <v>2346</v>
      </c>
      <c r="B7" s="69">
        <v>26535</v>
      </c>
      <c r="C7" s="68" t="s">
        <v>40</v>
      </c>
      <c r="D7" s="71">
        <v>15072022400</v>
      </c>
      <c r="E7" s="68">
        <v>2453062</v>
      </c>
      <c r="F7" s="68"/>
      <c r="G7" s="68"/>
      <c r="H7" s="68"/>
      <c r="I7" s="68" t="s">
        <v>8281</v>
      </c>
      <c r="J7" s="68" t="s">
        <v>2348</v>
      </c>
      <c r="K7" s="70" t="s">
        <v>2349</v>
      </c>
      <c r="L7" s="68" t="s">
        <v>2350</v>
      </c>
      <c r="M7" s="30">
        <v>44757</v>
      </c>
    </row>
    <row r="8" spans="1:13" x14ac:dyDescent="0.3">
      <c r="A8" s="68" t="s">
        <v>2619</v>
      </c>
      <c r="B8" s="69">
        <v>30356</v>
      </c>
      <c r="C8" s="68" t="s">
        <v>40</v>
      </c>
      <c r="D8" s="71">
        <v>9102022444</v>
      </c>
      <c r="E8" s="68">
        <v>348850</v>
      </c>
      <c r="F8" s="68"/>
      <c r="G8" s="68"/>
      <c r="H8" s="68"/>
      <c r="I8" s="68" t="s">
        <v>8281</v>
      </c>
      <c r="J8" s="68" t="s">
        <v>2621</v>
      </c>
      <c r="K8" s="70" t="s">
        <v>2622</v>
      </c>
      <c r="L8" s="68" t="s">
        <v>2623</v>
      </c>
      <c r="M8" s="30">
        <v>44843</v>
      </c>
    </row>
    <row r="9" spans="1:13" x14ac:dyDescent="0.3">
      <c r="A9" s="68" t="s">
        <v>2715</v>
      </c>
      <c r="B9" s="69">
        <v>30347</v>
      </c>
      <c r="C9" s="68" t="s">
        <v>72</v>
      </c>
      <c r="D9" s="71">
        <v>7102022459</v>
      </c>
      <c r="E9" s="68">
        <v>9298250</v>
      </c>
      <c r="F9" s="68"/>
      <c r="G9" s="68"/>
      <c r="H9" s="68"/>
      <c r="I9" s="68" t="s">
        <v>8281</v>
      </c>
      <c r="J9" s="68" t="s">
        <v>2716</v>
      </c>
      <c r="K9" s="70" t="s">
        <v>2717</v>
      </c>
      <c r="L9" s="68" t="s">
        <v>2718</v>
      </c>
      <c r="M9" s="30">
        <v>44841</v>
      </c>
    </row>
    <row r="10" spans="1:13" x14ac:dyDescent="0.3">
      <c r="A10" s="68" t="s">
        <v>2754</v>
      </c>
      <c r="B10" s="69">
        <v>30341</v>
      </c>
      <c r="C10" s="68" t="s">
        <v>40</v>
      </c>
      <c r="D10" s="71">
        <v>8122022467</v>
      </c>
      <c r="E10" s="68">
        <v>9340499</v>
      </c>
      <c r="F10" s="68"/>
      <c r="G10" s="68"/>
      <c r="H10" s="68"/>
      <c r="I10" s="68" t="s">
        <v>8281</v>
      </c>
      <c r="J10" s="68" t="s">
        <v>2755</v>
      </c>
      <c r="K10" s="70" t="s">
        <v>2756</v>
      </c>
      <c r="L10" s="68" t="s">
        <v>2757</v>
      </c>
      <c r="M10" s="30">
        <v>44903</v>
      </c>
    </row>
    <row r="11" spans="1:13" x14ac:dyDescent="0.3">
      <c r="A11" s="68" t="s">
        <v>3399</v>
      </c>
      <c r="B11" s="69">
        <v>17229</v>
      </c>
      <c r="C11" s="68" t="s">
        <v>72</v>
      </c>
      <c r="D11" s="71">
        <v>30012023520</v>
      </c>
      <c r="E11" s="68">
        <v>3125451</v>
      </c>
      <c r="F11" s="68"/>
      <c r="G11" s="68"/>
      <c r="H11" s="68"/>
      <c r="I11" s="68" t="s">
        <v>8281</v>
      </c>
      <c r="J11" s="68" t="s">
        <v>4402</v>
      </c>
      <c r="K11" s="70" t="s">
        <v>4403</v>
      </c>
      <c r="L11" s="68" t="s">
        <v>3628</v>
      </c>
      <c r="M11" s="30">
        <v>44956</v>
      </c>
    </row>
    <row r="12" spans="1:13" x14ac:dyDescent="0.3">
      <c r="A12" s="68" t="s">
        <v>3397</v>
      </c>
      <c r="B12" s="69">
        <v>30782</v>
      </c>
      <c r="C12" s="68" t="s">
        <v>40</v>
      </c>
      <c r="D12" s="71">
        <v>5012023521</v>
      </c>
      <c r="E12" s="68">
        <v>3633252</v>
      </c>
      <c r="F12" s="68"/>
      <c r="G12" s="68"/>
      <c r="H12" s="68"/>
      <c r="I12" s="68" t="s">
        <v>8281</v>
      </c>
      <c r="J12" s="68" t="s">
        <v>4376</v>
      </c>
      <c r="K12" s="70" t="s">
        <v>4377</v>
      </c>
      <c r="L12" s="68" t="s">
        <v>3630</v>
      </c>
      <c r="M12" s="30">
        <v>44931</v>
      </c>
    </row>
    <row r="13" spans="1:13" x14ac:dyDescent="0.3">
      <c r="A13" s="68" t="s">
        <v>3401</v>
      </c>
      <c r="B13" s="69">
        <v>30102</v>
      </c>
      <c r="C13" s="68" t="s">
        <v>72</v>
      </c>
      <c r="D13" s="71">
        <v>14022023524</v>
      </c>
      <c r="E13" s="68">
        <v>3701338</v>
      </c>
      <c r="F13" s="68"/>
      <c r="G13" s="68"/>
      <c r="H13" s="68"/>
      <c r="I13" s="68" t="s">
        <v>8281</v>
      </c>
      <c r="J13" s="68" t="s">
        <v>4420</v>
      </c>
      <c r="K13" s="70" t="s">
        <v>4421</v>
      </c>
      <c r="L13" s="68" t="s">
        <v>3633</v>
      </c>
      <c r="M13" s="30">
        <v>44971</v>
      </c>
    </row>
    <row r="14" spans="1:13" x14ac:dyDescent="0.3">
      <c r="A14" s="68" t="s">
        <v>3476</v>
      </c>
      <c r="B14" s="69">
        <v>32082</v>
      </c>
      <c r="C14" s="68" t="s">
        <v>40</v>
      </c>
      <c r="D14" s="71">
        <v>28032023533</v>
      </c>
      <c r="E14" s="68">
        <v>9531506</v>
      </c>
      <c r="F14" s="68"/>
      <c r="G14" s="68"/>
      <c r="H14" s="68"/>
      <c r="I14" s="68" t="s">
        <v>8282</v>
      </c>
      <c r="J14" s="68" t="s">
        <v>4491</v>
      </c>
      <c r="K14" s="70" t="s">
        <v>4492</v>
      </c>
      <c r="L14" s="68" t="s">
        <v>4495</v>
      </c>
      <c r="M14" s="30">
        <v>45013</v>
      </c>
    </row>
    <row r="15" spans="1:13" x14ac:dyDescent="0.3">
      <c r="A15" s="141" t="s">
        <v>274</v>
      </c>
      <c r="B15" s="142">
        <v>24972</v>
      </c>
      <c r="C15" s="141" t="s">
        <v>40</v>
      </c>
      <c r="D15" s="143">
        <v>1012023572</v>
      </c>
      <c r="E15" s="141">
        <v>4697901</v>
      </c>
      <c r="F15" s="141" t="s">
        <v>42</v>
      </c>
      <c r="G15" s="141"/>
      <c r="H15" s="141"/>
      <c r="I15" s="141"/>
      <c r="J15" s="141" t="s">
        <v>277</v>
      </c>
      <c r="K15" s="144" t="s">
        <v>278</v>
      </c>
      <c r="L15" s="141" t="s">
        <v>279</v>
      </c>
      <c r="M15" s="145">
        <v>44195</v>
      </c>
    </row>
    <row r="16" spans="1:13" x14ac:dyDescent="0.3">
      <c r="A16" s="68" t="s">
        <v>3402</v>
      </c>
      <c r="B16" s="69">
        <v>30380</v>
      </c>
      <c r="C16" s="68" t="s">
        <v>72</v>
      </c>
      <c r="D16" s="71">
        <v>12042023586</v>
      </c>
      <c r="E16" s="68">
        <v>11279991</v>
      </c>
      <c r="F16" s="68"/>
      <c r="G16" s="68"/>
      <c r="H16" s="68"/>
      <c r="I16" s="68" t="s">
        <v>8281</v>
      </c>
      <c r="J16" s="68" t="s">
        <v>4566</v>
      </c>
      <c r="K16" s="70" t="s">
        <v>4567</v>
      </c>
      <c r="L16" s="68" t="s">
        <v>3651</v>
      </c>
      <c r="M16" s="30">
        <v>45028</v>
      </c>
    </row>
    <row r="17" spans="1:13" x14ac:dyDescent="0.3">
      <c r="A17" s="68" t="s">
        <v>3409</v>
      </c>
      <c r="B17" s="69">
        <v>31139</v>
      </c>
      <c r="C17" s="68" t="s">
        <v>72</v>
      </c>
      <c r="D17" s="71">
        <v>7062023632</v>
      </c>
      <c r="E17" s="68">
        <v>11532954</v>
      </c>
      <c r="F17" s="68"/>
      <c r="G17" s="68"/>
      <c r="H17" s="68"/>
      <c r="I17" s="68" t="s">
        <v>8281</v>
      </c>
      <c r="J17" s="68" t="s">
        <v>4706</v>
      </c>
      <c r="K17" s="70" t="s">
        <v>4707</v>
      </c>
      <c r="L17" s="68" t="s">
        <v>3666</v>
      </c>
      <c r="M17" s="30">
        <v>45084</v>
      </c>
    </row>
    <row r="18" spans="1:13" x14ac:dyDescent="0.3">
      <c r="A18" s="68" t="s">
        <v>2669</v>
      </c>
      <c r="B18" s="69">
        <v>28515</v>
      </c>
      <c r="C18" s="68" t="s">
        <v>72</v>
      </c>
      <c r="D18" s="71">
        <v>29082023663</v>
      </c>
      <c r="E18" s="68">
        <v>7919281</v>
      </c>
      <c r="F18" s="68"/>
      <c r="G18" s="68"/>
      <c r="H18" s="68"/>
      <c r="I18" s="68" t="s">
        <v>8281</v>
      </c>
      <c r="J18" s="68" t="s">
        <v>2672</v>
      </c>
      <c r="K18" s="70" t="s">
        <v>2673</v>
      </c>
      <c r="L18" s="68" t="s">
        <v>8283</v>
      </c>
      <c r="M18" s="30">
        <v>44848</v>
      </c>
    </row>
    <row r="19" spans="1:13" x14ac:dyDescent="0.3">
      <c r="A19" s="68" t="s">
        <v>3423</v>
      </c>
      <c r="B19" s="69">
        <v>31188</v>
      </c>
      <c r="C19" s="68" t="s">
        <v>72</v>
      </c>
      <c r="D19" s="71">
        <v>12092023687</v>
      </c>
      <c r="E19" s="68">
        <v>323013</v>
      </c>
      <c r="F19" s="68"/>
      <c r="G19" s="68"/>
      <c r="H19" s="68"/>
      <c r="I19" s="68" t="s">
        <v>8281</v>
      </c>
      <c r="J19" s="68" t="s">
        <v>4993</v>
      </c>
      <c r="K19" s="70" t="s">
        <v>4994</v>
      </c>
      <c r="L19" s="68" t="s">
        <v>3694</v>
      </c>
      <c r="M19" s="30">
        <v>45181</v>
      </c>
    </row>
    <row r="20" spans="1:13" x14ac:dyDescent="0.3">
      <c r="A20" s="68" t="s">
        <v>3426</v>
      </c>
      <c r="B20" s="69">
        <v>36819</v>
      </c>
      <c r="C20" s="68" t="s">
        <v>72</v>
      </c>
      <c r="D20" s="71">
        <v>13102023717</v>
      </c>
      <c r="E20" s="68">
        <v>12872163</v>
      </c>
      <c r="F20" s="68"/>
      <c r="G20" s="68"/>
      <c r="H20" s="68"/>
      <c r="I20" s="68" t="s">
        <v>8284</v>
      </c>
      <c r="J20" s="68" t="s">
        <v>5045</v>
      </c>
      <c r="K20" s="70" t="s">
        <v>5046</v>
      </c>
      <c r="L20" s="68" t="s">
        <v>3712</v>
      </c>
      <c r="M20" s="30">
        <v>45212</v>
      </c>
    </row>
    <row r="21" spans="1:13" x14ac:dyDescent="0.3">
      <c r="A21" s="68" t="s">
        <v>2340</v>
      </c>
      <c r="B21" s="69">
        <v>29362</v>
      </c>
      <c r="C21" s="68" t="s">
        <v>72</v>
      </c>
      <c r="D21" s="71" t="s">
        <v>8285</v>
      </c>
      <c r="E21" s="68">
        <v>3739677</v>
      </c>
      <c r="F21" s="68"/>
      <c r="G21" s="68"/>
      <c r="H21" s="68"/>
      <c r="I21" s="68" t="s">
        <v>8281</v>
      </c>
      <c r="J21" s="68" t="s">
        <v>2342</v>
      </c>
      <c r="K21" s="70" t="s">
        <v>2343</v>
      </c>
      <c r="L21" s="68" t="s">
        <v>2344</v>
      </c>
      <c r="M21" s="30">
        <v>44746</v>
      </c>
    </row>
    <row r="22" spans="1:13" x14ac:dyDescent="0.3">
      <c r="A22" s="141" t="s">
        <v>2400</v>
      </c>
      <c r="B22" s="142">
        <v>44717</v>
      </c>
      <c r="C22" s="141" t="s">
        <v>40</v>
      </c>
      <c r="D22" s="143" t="s">
        <v>8286</v>
      </c>
      <c r="E22" s="141"/>
      <c r="F22" s="141">
        <v>3068309</v>
      </c>
      <c r="G22" s="141"/>
      <c r="H22" s="141"/>
      <c r="I22" s="141"/>
      <c r="J22" s="141" t="s">
        <v>2402</v>
      </c>
      <c r="K22" s="144" t="s">
        <v>2403</v>
      </c>
      <c r="L22" s="141" t="s">
        <v>2404</v>
      </c>
      <c r="M22" s="145">
        <v>44788</v>
      </c>
    </row>
    <row r="23" spans="1:13" x14ac:dyDescent="0.3">
      <c r="A23" s="68" t="s">
        <v>3553</v>
      </c>
      <c r="B23" s="69">
        <v>31869</v>
      </c>
      <c r="C23" s="68" t="s">
        <v>40</v>
      </c>
      <c r="D23" s="71" t="s">
        <v>8287</v>
      </c>
      <c r="E23" s="68">
        <v>3747228</v>
      </c>
      <c r="F23" s="68"/>
      <c r="G23" s="68"/>
      <c r="H23" s="68"/>
      <c r="I23" s="68" t="s">
        <v>8281</v>
      </c>
      <c r="J23" s="68" t="s">
        <v>5472</v>
      </c>
      <c r="K23" s="70" t="s">
        <v>5473</v>
      </c>
      <c r="L23" s="68" t="s">
        <v>2045</v>
      </c>
      <c r="M23" s="30">
        <v>45348</v>
      </c>
    </row>
    <row r="24" spans="1:13" x14ac:dyDescent="0.3">
      <c r="A24" s="141" t="s">
        <v>3584</v>
      </c>
      <c r="B24" s="142">
        <v>20064</v>
      </c>
      <c r="C24" s="141" t="s">
        <v>72</v>
      </c>
      <c r="D24" s="143" t="s">
        <v>8288</v>
      </c>
      <c r="E24" s="141"/>
      <c r="F24" s="147">
        <v>2831562</v>
      </c>
      <c r="G24" s="141" t="s">
        <v>5466</v>
      </c>
      <c r="H24" s="141"/>
      <c r="I24" s="141"/>
      <c r="J24" s="141" t="s">
        <v>5462</v>
      </c>
      <c r="K24" s="144" t="s">
        <v>5463</v>
      </c>
      <c r="L24" s="141" t="s">
        <v>3709</v>
      </c>
      <c r="M24" s="145">
        <v>45345</v>
      </c>
    </row>
    <row r="25" spans="1:13" x14ac:dyDescent="0.3">
      <c r="A25" s="141" t="s">
        <v>3585</v>
      </c>
      <c r="B25" s="142">
        <v>20064</v>
      </c>
      <c r="C25" s="141" t="s">
        <v>72</v>
      </c>
      <c r="D25" s="143" t="s">
        <v>8289</v>
      </c>
      <c r="E25" s="141"/>
      <c r="F25" s="147">
        <v>2253487</v>
      </c>
      <c r="G25" s="141"/>
      <c r="H25" s="141"/>
      <c r="I25" s="141"/>
      <c r="J25" s="141" t="s">
        <v>5462</v>
      </c>
      <c r="K25" s="144" t="s">
        <v>5463</v>
      </c>
      <c r="L25" s="141" t="s">
        <v>3709</v>
      </c>
      <c r="M25" s="145">
        <v>45345</v>
      </c>
    </row>
    <row r="26" spans="1:13" x14ac:dyDescent="0.3">
      <c r="A26" s="141" t="s">
        <v>3591</v>
      </c>
      <c r="B26" s="142">
        <v>44432</v>
      </c>
      <c r="C26" s="141" t="s">
        <v>40</v>
      </c>
      <c r="D26" s="143" t="s">
        <v>8290</v>
      </c>
      <c r="E26" s="141"/>
      <c r="F26" s="147">
        <v>5587717</v>
      </c>
      <c r="G26" s="141"/>
      <c r="H26" s="141"/>
      <c r="I26" s="141"/>
      <c r="J26" s="141" t="s">
        <v>5807</v>
      </c>
      <c r="K26" s="144" t="s">
        <v>5306</v>
      </c>
      <c r="L26" s="141" t="s">
        <v>5808</v>
      </c>
      <c r="M26" s="145">
        <v>45419</v>
      </c>
    </row>
    <row r="27" spans="1:13" x14ac:dyDescent="0.3">
      <c r="A27" s="141" t="s">
        <v>6123</v>
      </c>
      <c r="B27" s="142">
        <v>41877</v>
      </c>
      <c r="C27" s="141" t="s">
        <v>40</v>
      </c>
      <c r="D27" s="143" t="s">
        <v>8291</v>
      </c>
      <c r="E27" s="141"/>
      <c r="F27" s="147">
        <v>5357704</v>
      </c>
      <c r="G27" s="141"/>
      <c r="H27" s="141"/>
      <c r="I27" s="141"/>
      <c r="J27" s="141" t="s">
        <v>6125</v>
      </c>
      <c r="K27" s="147" t="s">
        <v>6126</v>
      </c>
      <c r="L27" s="141" t="s">
        <v>3639</v>
      </c>
      <c r="M27" s="145">
        <v>45510</v>
      </c>
    </row>
    <row r="28" spans="1:13" x14ac:dyDescent="0.3">
      <c r="A28" s="141" t="s">
        <v>3165</v>
      </c>
      <c r="B28" s="142">
        <v>31216</v>
      </c>
      <c r="C28" s="141" t="s">
        <v>40</v>
      </c>
      <c r="D28" s="143" t="s">
        <v>8292</v>
      </c>
      <c r="E28" s="141"/>
      <c r="F28" s="141">
        <v>5941951</v>
      </c>
      <c r="G28" s="141"/>
      <c r="H28" s="141"/>
      <c r="I28" s="141"/>
      <c r="J28" s="141" t="s">
        <v>5256</v>
      </c>
      <c r="K28" s="144" t="s">
        <v>5257</v>
      </c>
      <c r="L28" s="141" t="s">
        <v>8293</v>
      </c>
      <c r="M28" s="145">
        <v>45301</v>
      </c>
    </row>
    <row r="29" spans="1:13" x14ac:dyDescent="0.3">
      <c r="A29" s="68" t="s">
        <v>1172</v>
      </c>
      <c r="B29" s="69">
        <v>22738</v>
      </c>
      <c r="C29" s="68" t="s">
        <v>72</v>
      </c>
      <c r="D29" s="71" t="s">
        <v>8294</v>
      </c>
      <c r="E29" s="68">
        <v>15202013</v>
      </c>
      <c r="F29" s="68" t="s">
        <v>42</v>
      </c>
      <c r="G29" s="68"/>
      <c r="H29" s="68" t="s">
        <v>1174</v>
      </c>
      <c r="I29" s="68"/>
      <c r="J29" s="68" t="s">
        <v>1175</v>
      </c>
      <c r="K29" s="70" t="s">
        <v>4212</v>
      </c>
      <c r="L29" s="68" t="s">
        <v>1177</v>
      </c>
      <c r="M29" s="30">
        <v>44635</v>
      </c>
    </row>
    <row r="30" spans="1:13" s="146" customFormat="1" x14ac:dyDescent="0.3">
      <c r="A30" s="141" t="s">
        <v>3336</v>
      </c>
      <c r="B30" s="142">
        <v>34247</v>
      </c>
      <c r="C30" s="141" t="s">
        <v>40</v>
      </c>
      <c r="D30" s="143" t="s">
        <v>8295</v>
      </c>
      <c r="E30" s="141">
        <v>3431224</v>
      </c>
      <c r="F30" s="141"/>
      <c r="G30" s="141"/>
      <c r="H30" s="141"/>
      <c r="I30" s="141"/>
      <c r="J30" s="141" t="s">
        <v>6677</v>
      </c>
      <c r="K30" s="105" t="s">
        <v>6678</v>
      </c>
      <c r="L30" s="141" t="s">
        <v>3845</v>
      </c>
      <c r="M30" s="145">
        <v>45621</v>
      </c>
    </row>
    <row r="31" spans="1:13" x14ac:dyDescent="0.3">
      <c r="A31" s="141" t="s">
        <v>6610</v>
      </c>
      <c r="B31" s="142">
        <v>33018</v>
      </c>
      <c r="C31" s="141" t="s">
        <v>40</v>
      </c>
      <c r="D31" s="143" t="s">
        <v>8296</v>
      </c>
      <c r="E31" s="141"/>
      <c r="F31" s="141">
        <v>8194446</v>
      </c>
      <c r="G31" s="141"/>
      <c r="H31" s="141"/>
      <c r="I31" s="141"/>
      <c r="J31" s="141" t="s">
        <v>6612</v>
      </c>
      <c r="K31" s="144" t="s">
        <v>6613</v>
      </c>
      <c r="L31" s="141" t="s">
        <v>3848</v>
      </c>
      <c r="M31" s="145">
        <v>45609</v>
      </c>
    </row>
    <row r="32" spans="1:13" x14ac:dyDescent="0.3">
      <c r="A32" s="68" t="s">
        <v>2935</v>
      </c>
      <c r="B32" s="69">
        <v>32666</v>
      </c>
      <c r="C32" s="68" t="s">
        <v>40</v>
      </c>
      <c r="D32" s="71" t="s">
        <v>8297</v>
      </c>
      <c r="E32" s="68"/>
      <c r="F32" s="68">
        <v>261927</v>
      </c>
      <c r="G32" s="68"/>
      <c r="H32" s="68"/>
      <c r="I32" s="68" t="s">
        <v>8298</v>
      </c>
      <c r="J32" s="68" t="s">
        <v>2937</v>
      </c>
      <c r="K32" s="105" t="s">
        <v>2938</v>
      </c>
      <c r="L32" s="68" t="s">
        <v>8299</v>
      </c>
      <c r="M32" s="30">
        <v>44946</v>
      </c>
    </row>
    <row r="33" spans="1:13" x14ac:dyDescent="0.3">
      <c r="A33" s="68" t="s">
        <v>3233</v>
      </c>
      <c r="B33" s="69">
        <v>33635</v>
      </c>
      <c r="C33" s="68" t="s">
        <v>40</v>
      </c>
      <c r="D33" s="71" t="s">
        <v>8300</v>
      </c>
      <c r="E33" s="68"/>
      <c r="F33" s="68">
        <v>8384635</v>
      </c>
      <c r="G33" s="68"/>
      <c r="H33" s="68"/>
      <c r="I33" s="68" t="s">
        <v>8298</v>
      </c>
      <c r="J33" s="68" t="s">
        <v>5750</v>
      </c>
      <c r="K33" s="105" t="s">
        <v>5751</v>
      </c>
      <c r="L33" s="68" t="s">
        <v>8301</v>
      </c>
      <c r="M33" s="30">
        <v>45401</v>
      </c>
    </row>
  </sheetData>
  <protectedRanges>
    <protectedRange algorithmName="SHA-512" hashValue="J5l/nlTtn2S63xEmeXYQI8f5joiLRjLrFXYma3ZM3RbwGghXFniSyuI3trNJPthnxfUEuaJqB8hxsmOoVLIoAw==" saltValue="c4AV4GLRjchmWEQE/IpHSA==" spinCount="100000" sqref="H1:I1 H32:I33" name="Cadastro no ComDinheiro"/>
    <protectedRange algorithmName="SHA-512" hashValue="J5l/nlTtn2S63xEmeXYQI8f5joiLRjLrFXYma3ZM3RbwGghXFniSyuI3trNJPthnxfUEuaJqB8hxsmOoVLIoAw==" saltValue="c4AV4GLRjchmWEQE/IpHSA==" spinCount="100000" sqref="H2:I2" name="Cadastro no ComDinheiro_2"/>
    <protectedRange algorithmName="SHA-512" hashValue="J5l/nlTtn2S63xEmeXYQI8f5joiLRjLrFXYma3ZM3RbwGghXFniSyuI3trNJPthnxfUEuaJqB8hxsmOoVLIoAw==" saltValue="c4AV4GLRjchmWEQE/IpHSA==" spinCount="100000" sqref="I3" name="Cadastro no ComDinheiro_28"/>
    <protectedRange algorithmName="SHA-512" hashValue="J5l/nlTtn2S63xEmeXYQI8f5joiLRjLrFXYma3ZM3RbwGghXFniSyuI3trNJPthnxfUEuaJqB8hxsmOoVLIoAw==" saltValue="c4AV4GLRjchmWEQE/IpHSA==" spinCount="100000" sqref="H3" name="Cadastro no ComDinheiro_29"/>
    <protectedRange algorithmName="SHA-512" hashValue="J5l/nlTtn2S63xEmeXYQI8f5joiLRjLrFXYma3ZM3RbwGghXFniSyuI3trNJPthnxfUEuaJqB8hxsmOoVLIoAw==" saltValue="c4AV4GLRjchmWEQE/IpHSA==" spinCount="100000" sqref="H4:I4" name="Cadastro no ComDinheiro_30"/>
    <protectedRange algorithmName="SHA-512" hashValue="J5l/nlTtn2S63xEmeXYQI8f5joiLRjLrFXYma3ZM3RbwGghXFniSyuI3trNJPthnxfUEuaJqB8hxsmOoVLIoAw==" saltValue="c4AV4GLRjchmWEQE/IpHSA==" spinCount="100000" sqref="H5:I5" name="Cadastro no ComDinheiro_32"/>
    <protectedRange algorithmName="SHA-512" hashValue="J5l/nlTtn2S63xEmeXYQI8f5joiLRjLrFXYma3ZM3RbwGghXFniSyuI3trNJPthnxfUEuaJqB8hxsmOoVLIoAw==" saltValue="c4AV4GLRjchmWEQE/IpHSA==" spinCount="100000" sqref="H6:I6" name="Cadastro no ComDinheiro_34"/>
    <protectedRange algorithmName="SHA-512" hashValue="J5l/nlTtn2S63xEmeXYQI8f5joiLRjLrFXYma3ZM3RbwGghXFniSyuI3trNJPthnxfUEuaJqB8hxsmOoVLIoAw==" saltValue="c4AV4GLRjchmWEQE/IpHSA==" spinCount="100000" sqref="H7:I7" name="Cadastro no ComDinheiro_35"/>
    <protectedRange algorithmName="SHA-512" hashValue="J5l/nlTtn2S63xEmeXYQI8f5joiLRjLrFXYma3ZM3RbwGghXFniSyuI3trNJPthnxfUEuaJqB8hxsmOoVLIoAw==" saltValue="c4AV4GLRjchmWEQE/IpHSA==" spinCount="100000" sqref="H8:I8" name="Cadastro no ComDinheiro_36"/>
    <protectedRange algorithmName="SHA-512" hashValue="J5l/nlTtn2S63xEmeXYQI8f5joiLRjLrFXYma3ZM3RbwGghXFniSyuI3trNJPthnxfUEuaJqB8hxsmOoVLIoAw==" saltValue="c4AV4GLRjchmWEQE/IpHSA==" spinCount="100000" sqref="H9:I9" name="Cadastro no ComDinheiro_37"/>
    <protectedRange algorithmName="SHA-512" hashValue="J5l/nlTtn2S63xEmeXYQI8f5joiLRjLrFXYma3ZM3RbwGghXFniSyuI3trNJPthnxfUEuaJqB8hxsmOoVLIoAw==" saltValue="c4AV4GLRjchmWEQE/IpHSA==" spinCount="100000" sqref="H10:I10" name="Cadastro no ComDinheiro_38"/>
    <protectedRange algorithmName="SHA-512" hashValue="J5l/nlTtn2S63xEmeXYQI8f5joiLRjLrFXYma3ZM3RbwGghXFniSyuI3trNJPthnxfUEuaJqB8hxsmOoVLIoAw==" saltValue="c4AV4GLRjchmWEQE/IpHSA==" spinCount="100000" sqref="H11:I11" name="Cadastro no ComDinheiro_41"/>
    <protectedRange algorithmName="SHA-512" hashValue="J5l/nlTtn2S63xEmeXYQI8f5joiLRjLrFXYma3ZM3RbwGghXFniSyuI3trNJPthnxfUEuaJqB8hxsmOoVLIoAw==" saltValue="c4AV4GLRjchmWEQE/IpHSA==" spinCount="100000" sqref="H12:I13" name="Cadastro no ComDinheiro_42"/>
    <protectedRange algorithmName="SHA-512" hashValue="J5l/nlTtn2S63xEmeXYQI8f5joiLRjLrFXYma3ZM3RbwGghXFniSyuI3trNJPthnxfUEuaJqB8hxsmOoVLIoAw==" saltValue="c4AV4GLRjchmWEQE/IpHSA==" spinCount="100000" sqref="H14:I14" name="Cadastro no ComDinheiro_43"/>
    <protectedRange algorithmName="SHA-512" hashValue="J5l/nlTtn2S63xEmeXYQI8f5joiLRjLrFXYma3ZM3RbwGghXFniSyuI3trNJPthnxfUEuaJqB8hxsmOoVLIoAw==" saltValue="c4AV4GLRjchmWEQE/IpHSA==" spinCount="100000" sqref="H15:I15" name="Cadastro no ComDinheiro_46"/>
    <protectedRange algorithmName="SHA-512" hashValue="J5l/nlTtn2S63xEmeXYQI8f5joiLRjLrFXYma3ZM3RbwGghXFniSyuI3trNJPthnxfUEuaJqB8hxsmOoVLIoAw==" saltValue="c4AV4GLRjchmWEQE/IpHSA==" spinCount="100000" sqref="H16:I16" name="Cadastro no ComDinheiro_47"/>
    <protectedRange algorithmName="SHA-512" hashValue="J5l/nlTtn2S63xEmeXYQI8f5joiLRjLrFXYma3ZM3RbwGghXFniSyuI3trNJPthnxfUEuaJqB8hxsmOoVLIoAw==" saltValue="c4AV4GLRjchmWEQE/IpHSA==" spinCount="100000" sqref="H17:I17" name="Cadastro no ComDinheiro_50"/>
    <protectedRange algorithmName="SHA-512" hashValue="J5l/nlTtn2S63xEmeXYQI8f5joiLRjLrFXYma3ZM3RbwGghXFniSyuI3trNJPthnxfUEuaJqB8hxsmOoVLIoAw==" saltValue="c4AV4GLRjchmWEQE/IpHSA==" spinCount="100000" sqref="H18:I18" name="Cadastro no ComDinheiro_53"/>
    <protectedRange algorithmName="SHA-512" hashValue="J5l/nlTtn2S63xEmeXYQI8f5joiLRjLrFXYma3ZM3RbwGghXFniSyuI3trNJPthnxfUEuaJqB8hxsmOoVLIoAw==" saltValue="c4AV4GLRjchmWEQE/IpHSA==" spinCount="100000" sqref="H19:I19" name="Cadastro no ComDinheiro_56"/>
    <protectedRange algorithmName="SHA-512" hashValue="J5l/nlTtn2S63xEmeXYQI8f5joiLRjLrFXYma3ZM3RbwGghXFniSyuI3trNJPthnxfUEuaJqB8hxsmOoVLIoAw==" saltValue="c4AV4GLRjchmWEQE/IpHSA==" spinCount="100000" sqref="H20:I20" name="Cadastro no ComDinheiro_59"/>
    <protectedRange algorithmName="SHA-512" hashValue="J5l/nlTtn2S63xEmeXYQI8f5joiLRjLrFXYma3ZM3RbwGghXFniSyuI3trNJPthnxfUEuaJqB8hxsmOoVLIoAw==" saltValue="c4AV4GLRjchmWEQE/IpHSA==" spinCount="100000" sqref="H21:I21" name="Cadastro no ComDinheiro_60"/>
    <protectedRange algorithmName="SHA-512" hashValue="J5l/nlTtn2S63xEmeXYQI8f5joiLRjLrFXYma3ZM3RbwGghXFniSyuI3trNJPthnxfUEuaJqB8hxsmOoVLIoAw==" saltValue="c4AV4GLRjchmWEQE/IpHSA==" spinCount="100000" sqref="H22:I22" name="Cadastro no ComDinheiro_61"/>
    <protectedRange algorithmName="SHA-512" hashValue="J5l/nlTtn2S63xEmeXYQI8f5joiLRjLrFXYma3ZM3RbwGghXFniSyuI3trNJPthnxfUEuaJqB8hxsmOoVLIoAw==" saltValue="c4AV4GLRjchmWEQE/IpHSA==" spinCount="100000" sqref="H23:I23" name="Cadastro no ComDinheiro_67"/>
    <protectedRange algorithmName="SHA-512" hashValue="J5l/nlTtn2S63xEmeXYQI8f5joiLRjLrFXYma3ZM3RbwGghXFniSyuI3trNJPthnxfUEuaJqB8hxsmOoVLIoAw==" saltValue="c4AV4GLRjchmWEQE/IpHSA==" spinCount="100000" sqref="H24:I24" name="Cadastro no ComDinheiro_71"/>
    <protectedRange algorithmName="SHA-512" hashValue="J5l/nlTtn2S63xEmeXYQI8f5joiLRjLrFXYma3ZM3RbwGghXFniSyuI3trNJPthnxfUEuaJqB8hxsmOoVLIoAw==" saltValue="c4AV4GLRjchmWEQE/IpHSA==" spinCount="100000" sqref="H25:I25" name="Cadastro no ComDinheiro_72"/>
    <protectedRange algorithmName="SHA-512" hashValue="J5l/nlTtn2S63xEmeXYQI8f5joiLRjLrFXYma3ZM3RbwGghXFniSyuI3trNJPthnxfUEuaJqB8hxsmOoVLIoAw==" saltValue="c4AV4GLRjchmWEQE/IpHSA==" spinCount="100000" sqref="H26:I26" name="Cadastro no ComDinheiro_73"/>
    <protectedRange algorithmName="SHA-512" hashValue="J5l/nlTtn2S63xEmeXYQI8f5joiLRjLrFXYma3ZM3RbwGghXFniSyuI3trNJPthnxfUEuaJqB8hxsmOoVLIoAw==" saltValue="c4AV4GLRjchmWEQE/IpHSA==" spinCount="100000" sqref="H27:I27" name="Cadastro no ComDinheiro_75"/>
    <protectedRange algorithmName="SHA-512" hashValue="J5l/nlTtn2S63xEmeXYQI8f5joiLRjLrFXYma3ZM3RbwGghXFniSyuI3trNJPthnxfUEuaJqB8hxsmOoVLIoAw==" saltValue="c4AV4GLRjchmWEQE/IpHSA==" spinCount="100000" sqref="H28:I28" name="Cadastro no ComDinheiro_78"/>
    <protectedRange algorithmName="SHA-512" hashValue="J5l/nlTtn2S63xEmeXYQI8f5joiLRjLrFXYma3ZM3RbwGghXFniSyuI3trNJPthnxfUEuaJqB8hxsmOoVLIoAw==" saltValue="c4AV4GLRjchmWEQE/IpHSA==" spinCount="100000" sqref="H29:I29" name="Cadastro no ComDinheiro_81"/>
    <protectedRange algorithmName="SHA-512" hashValue="J5l/nlTtn2S63xEmeXYQI8f5joiLRjLrFXYma3ZM3RbwGghXFniSyuI3trNJPthnxfUEuaJqB8hxsmOoVLIoAw==" saltValue="c4AV4GLRjchmWEQE/IpHSA==" spinCount="100000" sqref="H30:I30" name="Cadastro no ComDinheiro_87"/>
    <protectedRange algorithmName="SHA-512" hashValue="J5l/nlTtn2S63xEmeXYQI8f5joiLRjLrFXYma3ZM3RbwGghXFniSyuI3trNJPthnxfUEuaJqB8hxsmOoVLIoAw==" saltValue="c4AV4GLRjchmWEQE/IpHSA==" spinCount="100000" sqref="H31:I31" name="Cadastro no ComDinheiro_91"/>
  </protectedRanges>
  <autoFilter ref="A1:M33" xr:uid="{22C27773-8665-41D8-AEEF-E8ACF62585A2}"/>
  <conditionalFormatting sqref="A2:L33">
    <cfRule type="expression" dxfId="11" priority="11">
      <formula>$AM2="INATIVO"</formula>
    </cfRule>
  </conditionalFormatting>
  <conditionalFormatting sqref="B13">
    <cfRule type="expression" dxfId="10" priority="39">
      <formula>$AM13="INATIVO"</formula>
    </cfRule>
  </conditionalFormatting>
  <conditionalFormatting sqref="D2:D33">
    <cfRule type="duplicateValues" dxfId="9" priority="2938"/>
  </conditionalFormatting>
  <conditionalFormatting sqref="D18">
    <cfRule type="duplicateValues" dxfId="8" priority="2897"/>
  </conditionalFormatting>
  <conditionalFormatting sqref="D19 D17">
    <cfRule type="duplicateValues" dxfId="7" priority="2783"/>
  </conditionalFormatting>
  <conditionalFormatting sqref="D32">
    <cfRule type="expression" dxfId="6" priority="17">
      <formula>$AM32="INATIVO"</formula>
    </cfRule>
  </conditionalFormatting>
  <conditionalFormatting sqref="F13">
    <cfRule type="duplicateValues" dxfId="5" priority="38"/>
  </conditionalFormatting>
  <conditionalFormatting sqref="F32:G32">
    <cfRule type="expression" dxfId="4" priority="13">
      <formula>$AM32="INATIVO"</formula>
    </cfRule>
  </conditionalFormatting>
  <conditionalFormatting sqref="H20:I20">
    <cfRule type="expression" dxfId="3" priority="27">
      <formula>$AM20="INATIVO"</formula>
    </cfRule>
  </conditionalFormatting>
  <conditionalFormatting sqref="L32">
    <cfRule type="expression" dxfId="2" priority="12">
      <formula>$AM32="INATIVO"</formula>
    </cfRule>
  </conditionalFormatting>
  <hyperlinks>
    <hyperlink ref="K11" r:id="rId1" xr:uid="{7C193FCE-B71F-4F47-968E-7B1E2E7CE638}"/>
    <hyperlink ref="K12" r:id="rId2" xr:uid="{038C28E4-5571-4F6F-B17B-69997F9137DD}"/>
    <hyperlink ref="K16" r:id="rId3" xr:uid="{C5C9543A-7E45-4AB9-8090-B590D01432CE}"/>
    <hyperlink ref="K17" r:id="rId4" xr:uid="{AFA691A5-A516-439F-AC65-A9F24C59C917}"/>
    <hyperlink ref="K20" r:id="rId5" xr:uid="{0BFF0FB9-2A4E-489B-B3B9-853DB08C7523}"/>
    <hyperlink ref="K23" r:id="rId6" xr:uid="{E68B44E7-E20A-42D4-A21D-5C484DB57513}"/>
    <hyperlink ref="K24" r:id="rId7" xr:uid="{525EC592-186E-413B-855C-7362F3A22492}"/>
    <hyperlink ref="K25" r:id="rId8" xr:uid="{25C54992-482A-41FB-831B-8435D736C242}"/>
    <hyperlink ref="K28" r:id="rId9" xr:uid="{903561FB-687D-4458-9E58-2A97E59DBA2C}"/>
    <hyperlink ref="K30" r:id="rId10" xr:uid="{C0648422-81D7-4AD2-B839-F7980D400992}"/>
    <hyperlink ref="K31" r:id="rId11" xr:uid="{C4F80F09-1EB9-4C5D-81D2-E4E6898831CE}"/>
    <hyperlink ref="K33" r:id="rId12" xr:uid="{0ACDBC9B-EDF2-4F96-AB4B-039984025B85}"/>
    <hyperlink ref="K32" r:id="rId13" xr:uid="{76C26F1A-2033-4C82-B4B4-4ED42D70E4A6}"/>
  </hyperlinks>
  <pageMargins left="0.511811024" right="0.511811024" top="0.78740157499999996" bottom="0.78740157499999996" header="0.31496062000000002" footer="0.31496062000000002"/>
  <legacyDrawing r:id="rId1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C83D0-AA77-4F52-BE49-61CD3B6CAA2E}">
  <sheetPr codeName="Planilha19"/>
  <dimension ref="A1:M61"/>
  <sheetViews>
    <sheetView topLeftCell="A61" workbookViewId="0">
      <selection activeCell="I41" sqref="I41"/>
    </sheetView>
  </sheetViews>
  <sheetFormatPr defaultRowHeight="14.4" x14ac:dyDescent="0.3"/>
  <cols>
    <col min="1" max="1" width="71" bestFit="1" customWidth="1"/>
    <col min="2" max="2" width="15.6640625" hidden="1" customWidth="1"/>
    <col min="3" max="3" width="12.44140625" hidden="1" customWidth="1"/>
    <col min="4" max="4" width="13.44140625" bestFit="1" customWidth="1"/>
    <col min="5" max="5" width="10.6640625" bestFit="1" customWidth="1"/>
    <col min="6" max="6" width="11.88671875" bestFit="1" customWidth="1"/>
    <col min="7" max="7" width="15.5546875" hidden="1" customWidth="1"/>
    <col min="8" max="8" width="28.44140625" bestFit="1" customWidth="1"/>
    <col min="9" max="9" width="33.5546875" bestFit="1" customWidth="1"/>
    <col min="10" max="10" width="18" bestFit="1" customWidth="1"/>
    <col min="11" max="11" width="13.88671875" bestFit="1" customWidth="1"/>
    <col min="12" max="12" width="18.6640625" style="41" bestFit="1" customWidth="1"/>
  </cols>
  <sheetData>
    <row r="1" spans="1:12" x14ac:dyDescent="0.3">
      <c r="A1" s="114" t="s">
        <v>1</v>
      </c>
      <c r="B1" s="113" t="s">
        <v>2</v>
      </c>
      <c r="C1" s="114" t="s">
        <v>3</v>
      </c>
      <c r="D1" s="114" t="s">
        <v>4</v>
      </c>
      <c r="E1" s="114" t="s">
        <v>5</v>
      </c>
      <c r="F1" s="114" t="s">
        <v>6</v>
      </c>
      <c r="G1" s="114" t="s">
        <v>7</v>
      </c>
      <c r="H1" s="114" t="s">
        <v>8</v>
      </c>
      <c r="I1" s="114" t="s">
        <v>8280</v>
      </c>
      <c r="J1" s="114" t="s">
        <v>9</v>
      </c>
      <c r="K1" s="114" t="s">
        <v>11</v>
      </c>
      <c r="L1" s="113" t="s">
        <v>22</v>
      </c>
    </row>
    <row r="2" spans="1:12" x14ac:dyDescent="0.3">
      <c r="A2" t="s">
        <v>1031</v>
      </c>
      <c r="B2">
        <v>34695</v>
      </c>
      <c r="C2" t="s">
        <v>40</v>
      </c>
      <c r="D2">
        <v>22052021151</v>
      </c>
      <c r="E2">
        <v>2392738</v>
      </c>
      <c r="F2" t="s">
        <v>42</v>
      </c>
      <c r="I2" t="s">
        <v>8302</v>
      </c>
      <c r="J2" t="s">
        <v>1033</v>
      </c>
      <c r="K2" t="s">
        <v>1035</v>
      </c>
      <c r="L2" s="41">
        <v>44338</v>
      </c>
    </row>
    <row r="3" spans="1:12" x14ac:dyDescent="0.3">
      <c r="A3" t="s">
        <v>1037</v>
      </c>
      <c r="B3">
        <v>23578</v>
      </c>
      <c r="C3" t="s">
        <v>40</v>
      </c>
      <c r="D3">
        <v>22052021152</v>
      </c>
      <c r="E3">
        <v>510407</v>
      </c>
      <c r="I3" t="s">
        <v>8302</v>
      </c>
      <c r="J3" t="s">
        <v>1040</v>
      </c>
      <c r="K3" t="s">
        <v>1042</v>
      </c>
      <c r="L3" s="41">
        <v>44338</v>
      </c>
    </row>
    <row r="4" spans="1:12" x14ac:dyDescent="0.3">
      <c r="A4" t="s">
        <v>1045</v>
      </c>
      <c r="B4">
        <v>32419</v>
      </c>
      <c r="C4" t="s">
        <v>40</v>
      </c>
      <c r="D4">
        <v>22052021153</v>
      </c>
      <c r="E4">
        <v>520325</v>
      </c>
      <c r="F4" t="s">
        <v>42</v>
      </c>
      <c r="I4" t="s">
        <v>8302</v>
      </c>
      <c r="J4" t="s">
        <v>1047</v>
      </c>
      <c r="K4" t="s">
        <v>1049</v>
      </c>
      <c r="L4" s="41">
        <v>44338</v>
      </c>
    </row>
    <row r="5" spans="1:12" x14ac:dyDescent="0.3">
      <c r="A5" t="s">
        <v>1935</v>
      </c>
      <c r="B5">
        <v>37426</v>
      </c>
      <c r="C5" t="s">
        <v>72</v>
      </c>
      <c r="D5">
        <v>2052022316</v>
      </c>
      <c r="E5">
        <v>7901917</v>
      </c>
      <c r="I5" t="s">
        <v>8303</v>
      </c>
      <c r="J5" t="s">
        <v>1937</v>
      </c>
      <c r="K5" t="s">
        <v>1939</v>
      </c>
      <c r="L5" s="41">
        <v>44683</v>
      </c>
    </row>
    <row r="6" spans="1:12" x14ac:dyDescent="0.3">
      <c r="A6" t="s">
        <v>1037</v>
      </c>
      <c r="B6">
        <v>23578</v>
      </c>
      <c r="C6" t="s">
        <v>40</v>
      </c>
      <c r="D6">
        <v>22052021433</v>
      </c>
      <c r="F6">
        <v>599634</v>
      </c>
      <c r="I6" t="s">
        <v>8302</v>
      </c>
      <c r="J6" t="s">
        <v>1040</v>
      </c>
      <c r="K6" t="s">
        <v>1042</v>
      </c>
      <c r="L6" s="41">
        <v>44338</v>
      </c>
    </row>
    <row r="7" spans="1:12" x14ac:dyDescent="0.3">
      <c r="A7" t="s">
        <v>2769</v>
      </c>
      <c r="B7">
        <v>35681</v>
      </c>
      <c r="C7" t="s">
        <v>40</v>
      </c>
      <c r="D7">
        <v>8122022470</v>
      </c>
      <c r="E7">
        <v>2804318</v>
      </c>
      <c r="I7" t="s">
        <v>8304</v>
      </c>
      <c r="J7" t="s">
        <v>2770</v>
      </c>
      <c r="K7" t="s">
        <v>2772</v>
      </c>
      <c r="L7" s="41">
        <v>44903</v>
      </c>
    </row>
    <row r="8" spans="1:12" x14ac:dyDescent="0.3">
      <c r="A8" t="s">
        <v>1099</v>
      </c>
      <c r="B8">
        <v>20587</v>
      </c>
      <c r="C8" t="s">
        <v>72</v>
      </c>
      <c r="D8">
        <v>1062022563</v>
      </c>
      <c r="E8">
        <v>5674824</v>
      </c>
      <c r="F8" t="s">
        <v>42</v>
      </c>
      <c r="I8" t="s">
        <v>8302</v>
      </c>
      <c r="J8" t="s">
        <v>1101</v>
      </c>
      <c r="K8" t="s">
        <v>1103</v>
      </c>
      <c r="L8" s="41">
        <v>44384</v>
      </c>
    </row>
    <row r="9" spans="1:12" x14ac:dyDescent="0.3">
      <c r="A9" t="s">
        <v>3550</v>
      </c>
      <c r="B9">
        <v>37620</v>
      </c>
      <c r="C9" t="s">
        <v>40</v>
      </c>
      <c r="D9" t="s">
        <v>8305</v>
      </c>
      <c r="E9">
        <v>11018763</v>
      </c>
      <c r="F9">
        <v>4483090</v>
      </c>
      <c r="I9" t="s">
        <v>8306</v>
      </c>
      <c r="J9" t="s">
        <v>5423</v>
      </c>
      <c r="K9" t="s">
        <v>5426</v>
      </c>
      <c r="L9" s="41">
        <v>45337</v>
      </c>
    </row>
    <row r="10" spans="1:12" x14ac:dyDescent="0.3">
      <c r="A10" t="s">
        <v>825</v>
      </c>
      <c r="B10">
        <v>33343</v>
      </c>
      <c r="C10" t="s">
        <v>72</v>
      </c>
      <c r="D10">
        <v>11022021122</v>
      </c>
      <c r="E10">
        <v>4870473</v>
      </c>
      <c r="F10" t="s">
        <v>42</v>
      </c>
      <c r="H10" s="158" t="s">
        <v>8307</v>
      </c>
      <c r="I10" t="s">
        <v>8308</v>
      </c>
      <c r="J10" t="s">
        <v>827</v>
      </c>
      <c r="K10" t="s">
        <v>829</v>
      </c>
      <c r="L10" s="41">
        <v>44238</v>
      </c>
    </row>
    <row r="11" spans="1:12" x14ac:dyDescent="0.3">
      <c r="A11" t="s">
        <v>1068</v>
      </c>
      <c r="B11">
        <v>29132</v>
      </c>
      <c r="C11" t="s">
        <v>72</v>
      </c>
      <c r="D11">
        <v>22062021158</v>
      </c>
      <c r="E11">
        <v>2437361</v>
      </c>
      <c r="F11" t="s">
        <v>42</v>
      </c>
      <c r="I11" t="s">
        <v>8308</v>
      </c>
      <c r="J11" t="s">
        <v>1070</v>
      </c>
      <c r="K11" t="s">
        <v>1072</v>
      </c>
      <c r="L11" s="41">
        <v>44369</v>
      </c>
    </row>
    <row r="12" spans="1:12" x14ac:dyDescent="0.3">
      <c r="A12" t="s">
        <v>1673</v>
      </c>
      <c r="B12">
        <v>35466</v>
      </c>
      <c r="C12" t="s">
        <v>72</v>
      </c>
      <c r="D12">
        <v>24012022261</v>
      </c>
      <c r="E12">
        <v>4654495</v>
      </c>
      <c r="H12" s="158" t="s">
        <v>8307</v>
      </c>
      <c r="I12" t="s">
        <v>8308</v>
      </c>
      <c r="J12" t="s">
        <v>1675</v>
      </c>
      <c r="K12" t="s">
        <v>1677</v>
      </c>
      <c r="L12" s="41">
        <v>44585</v>
      </c>
    </row>
    <row r="13" spans="1:12" x14ac:dyDescent="0.3">
      <c r="A13" t="s">
        <v>1922</v>
      </c>
      <c r="B13">
        <v>28136</v>
      </c>
      <c r="C13" t="s">
        <v>72</v>
      </c>
      <c r="D13">
        <v>6102021312</v>
      </c>
      <c r="E13">
        <v>6900933</v>
      </c>
      <c r="I13" t="s">
        <v>8308</v>
      </c>
      <c r="J13" t="s">
        <v>1924</v>
      </c>
      <c r="K13" t="s">
        <v>1926</v>
      </c>
      <c r="L13" s="41">
        <v>44475</v>
      </c>
    </row>
    <row r="14" spans="1:12" x14ac:dyDescent="0.3">
      <c r="A14" t="s">
        <v>254</v>
      </c>
      <c r="B14">
        <v>30680</v>
      </c>
      <c r="C14" t="s">
        <v>40</v>
      </c>
      <c r="D14">
        <v>1012022620</v>
      </c>
      <c r="E14">
        <v>2026684</v>
      </c>
      <c r="F14" t="s">
        <v>42</v>
      </c>
      <c r="H14" s="158" t="s">
        <v>8307</v>
      </c>
      <c r="I14" t="s">
        <v>8308</v>
      </c>
      <c r="J14" t="s">
        <v>257</v>
      </c>
      <c r="K14" t="s">
        <v>253</v>
      </c>
      <c r="L14" s="41">
        <v>43866</v>
      </c>
    </row>
    <row r="15" spans="1:12" x14ac:dyDescent="0.3">
      <c r="A15" t="s">
        <v>3422</v>
      </c>
      <c r="B15">
        <v>35844</v>
      </c>
      <c r="C15" t="s">
        <v>72</v>
      </c>
      <c r="D15">
        <v>11092023679</v>
      </c>
      <c r="E15">
        <v>2607676</v>
      </c>
      <c r="H15" s="158" t="s">
        <v>8307</v>
      </c>
      <c r="I15" t="s">
        <v>8308</v>
      </c>
      <c r="J15" t="s">
        <v>4970</v>
      </c>
      <c r="K15" t="s">
        <v>3689</v>
      </c>
      <c r="L15" s="41">
        <v>45180</v>
      </c>
    </row>
    <row r="16" spans="1:12" x14ac:dyDescent="0.3">
      <c r="A16" t="s">
        <v>3420</v>
      </c>
      <c r="B16">
        <v>30446</v>
      </c>
      <c r="C16" t="s">
        <v>40</v>
      </c>
      <c r="D16">
        <v>5092023698</v>
      </c>
      <c r="F16">
        <v>4915332</v>
      </c>
      <c r="I16" t="s">
        <v>8309</v>
      </c>
      <c r="J16" t="s">
        <v>4956</v>
      </c>
      <c r="K16" t="s">
        <v>3702</v>
      </c>
      <c r="L16" s="41">
        <v>45174</v>
      </c>
    </row>
    <row r="17" spans="1:12" x14ac:dyDescent="0.3">
      <c r="A17" t="s">
        <v>3522</v>
      </c>
      <c r="B17">
        <v>30415</v>
      </c>
      <c r="C17" t="s">
        <v>72</v>
      </c>
      <c r="D17">
        <v>4092023714</v>
      </c>
      <c r="E17">
        <v>11520662</v>
      </c>
      <c r="I17" t="s">
        <v>8308</v>
      </c>
      <c r="J17" t="s">
        <v>4937</v>
      </c>
      <c r="K17" t="s">
        <v>4939</v>
      </c>
      <c r="L17" s="41">
        <v>45173</v>
      </c>
    </row>
    <row r="18" spans="1:12" x14ac:dyDescent="0.3">
      <c r="A18" t="s">
        <v>3542</v>
      </c>
      <c r="B18">
        <v>45251</v>
      </c>
      <c r="C18" t="s">
        <v>84</v>
      </c>
      <c r="D18" t="s">
        <v>8310</v>
      </c>
      <c r="E18">
        <v>14782810</v>
      </c>
      <c r="I18" t="s">
        <v>8308</v>
      </c>
      <c r="J18" t="s">
        <v>5308</v>
      </c>
      <c r="K18" t="s">
        <v>3743</v>
      </c>
      <c r="L18" s="41">
        <v>45316</v>
      </c>
    </row>
    <row r="19" spans="1:12" x14ac:dyDescent="0.3">
      <c r="A19" t="s">
        <v>3548</v>
      </c>
      <c r="B19">
        <v>22403</v>
      </c>
      <c r="C19" t="s">
        <v>72</v>
      </c>
      <c r="D19" t="s">
        <v>8311</v>
      </c>
      <c r="E19">
        <v>3837011</v>
      </c>
      <c r="I19" t="s">
        <v>8308</v>
      </c>
      <c r="J19" t="s">
        <v>5411</v>
      </c>
      <c r="K19" t="s">
        <v>8179</v>
      </c>
      <c r="L19" s="41">
        <v>45337</v>
      </c>
    </row>
    <row r="20" spans="1:12" x14ac:dyDescent="0.3">
      <c r="A20" t="s">
        <v>3400</v>
      </c>
      <c r="B20">
        <v>33636</v>
      </c>
      <c r="C20" t="s">
        <v>40</v>
      </c>
      <c r="D20" t="s">
        <v>8312</v>
      </c>
      <c r="F20">
        <v>5281682</v>
      </c>
      <c r="I20" t="s">
        <v>8309</v>
      </c>
      <c r="J20" t="s">
        <v>3014</v>
      </c>
      <c r="K20" t="s">
        <v>8313</v>
      </c>
      <c r="L20" s="41">
        <v>44970</v>
      </c>
    </row>
    <row r="21" spans="1:12" x14ac:dyDescent="0.3">
      <c r="A21" t="s">
        <v>3179</v>
      </c>
      <c r="B21">
        <v>33221</v>
      </c>
      <c r="C21" t="s">
        <v>40</v>
      </c>
      <c r="D21" t="s">
        <v>8314</v>
      </c>
      <c r="E21">
        <v>15061349</v>
      </c>
      <c r="I21" t="s">
        <v>8308</v>
      </c>
      <c r="J21" t="s">
        <v>5387</v>
      </c>
      <c r="K21" t="s">
        <v>8315</v>
      </c>
      <c r="L21" s="41">
        <v>45330</v>
      </c>
    </row>
    <row r="22" spans="1:12" x14ac:dyDescent="0.3">
      <c r="A22" t="s">
        <v>3566</v>
      </c>
      <c r="C22" t="s">
        <v>84</v>
      </c>
      <c r="D22" t="s">
        <v>8316</v>
      </c>
      <c r="F22">
        <v>5317564</v>
      </c>
      <c r="I22" t="s">
        <v>8309</v>
      </c>
      <c r="J22" t="s">
        <v>4236</v>
      </c>
      <c r="K22" t="s">
        <v>8086</v>
      </c>
      <c r="L22" s="41">
        <v>44693</v>
      </c>
    </row>
    <row r="23" spans="1:12" x14ac:dyDescent="0.3">
      <c r="A23" t="s">
        <v>3574</v>
      </c>
      <c r="B23">
        <v>29113</v>
      </c>
      <c r="C23" t="s">
        <v>72</v>
      </c>
      <c r="D23" t="s">
        <v>8317</v>
      </c>
      <c r="F23">
        <v>5241049</v>
      </c>
      <c r="I23" t="s">
        <v>8309</v>
      </c>
      <c r="J23" t="s">
        <v>5146</v>
      </c>
      <c r="K23" t="s">
        <v>5148</v>
      </c>
      <c r="L23" s="41">
        <v>45250</v>
      </c>
    </row>
    <row r="24" spans="1:12" x14ac:dyDescent="0.3">
      <c r="A24" t="s">
        <v>3232</v>
      </c>
      <c r="B24">
        <v>29977</v>
      </c>
      <c r="C24" t="s">
        <v>72</v>
      </c>
      <c r="D24" t="s">
        <v>8318</v>
      </c>
      <c r="E24">
        <v>4372757</v>
      </c>
      <c r="I24" t="s">
        <v>8308</v>
      </c>
      <c r="J24" t="s">
        <v>5744</v>
      </c>
      <c r="K24" t="s">
        <v>8319</v>
      </c>
      <c r="L24" s="41">
        <v>45401</v>
      </c>
    </row>
    <row r="25" spans="1:12" x14ac:dyDescent="0.3">
      <c r="A25" t="s">
        <v>3218</v>
      </c>
      <c r="B25">
        <v>33160</v>
      </c>
      <c r="C25" t="s">
        <v>40</v>
      </c>
      <c r="D25" t="s">
        <v>8320</v>
      </c>
      <c r="E25">
        <v>15434123</v>
      </c>
      <c r="I25" t="s">
        <v>8308</v>
      </c>
      <c r="J25" t="s">
        <v>5651</v>
      </c>
      <c r="K25" t="s">
        <v>8321</v>
      </c>
      <c r="L25" s="41">
        <v>45383</v>
      </c>
    </row>
    <row r="26" spans="1:12" x14ac:dyDescent="0.3">
      <c r="A26" t="s">
        <v>3222</v>
      </c>
      <c r="B26">
        <v>37138</v>
      </c>
      <c r="C26" t="s">
        <v>40</v>
      </c>
      <c r="D26" t="s">
        <v>8322</v>
      </c>
      <c r="F26">
        <v>5580799</v>
      </c>
      <c r="I26" t="s">
        <v>8309</v>
      </c>
      <c r="J26" t="s">
        <v>5675</v>
      </c>
      <c r="K26" t="s">
        <v>8323</v>
      </c>
      <c r="L26" s="41">
        <v>45385</v>
      </c>
    </row>
    <row r="27" spans="1:12" x14ac:dyDescent="0.3">
      <c r="A27" t="s">
        <v>3593</v>
      </c>
      <c r="B27">
        <v>30043</v>
      </c>
      <c r="C27" t="s">
        <v>72</v>
      </c>
      <c r="D27" t="s">
        <v>8324</v>
      </c>
      <c r="F27">
        <v>4823565</v>
      </c>
      <c r="I27" t="s">
        <v>8309</v>
      </c>
      <c r="J27" t="s">
        <v>5874</v>
      </c>
      <c r="K27" t="s">
        <v>5876</v>
      </c>
      <c r="L27" s="41">
        <v>45441</v>
      </c>
    </row>
    <row r="28" spans="1:12" x14ac:dyDescent="0.3">
      <c r="A28" t="s">
        <v>3286</v>
      </c>
      <c r="B28">
        <v>29134</v>
      </c>
      <c r="C28" t="s">
        <v>40</v>
      </c>
      <c r="D28" t="s">
        <v>8325</v>
      </c>
      <c r="F28">
        <v>5943421</v>
      </c>
      <c r="I28" t="s">
        <v>8309</v>
      </c>
      <c r="J28" t="s">
        <v>6197</v>
      </c>
      <c r="K28" t="s">
        <v>6199</v>
      </c>
      <c r="L28" s="41">
        <v>45519</v>
      </c>
    </row>
    <row r="29" spans="1:12" x14ac:dyDescent="0.3">
      <c r="A29" t="s">
        <v>3293</v>
      </c>
      <c r="B29">
        <v>31562</v>
      </c>
      <c r="C29" t="s">
        <v>72</v>
      </c>
      <c r="D29" t="s">
        <v>8326</v>
      </c>
      <c r="E29">
        <v>16380652</v>
      </c>
      <c r="I29" t="s">
        <v>8308</v>
      </c>
      <c r="J29" t="s">
        <v>6241</v>
      </c>
      <c r="K29" t="s">
        <v>3797</v>
      </c>
      <c r="L29" s="41">
        <v>45530</v>
      </c>
    </row>
    <row r="30" spans="1:12" x14ac:dyDescent="0.3">
      <c r="A30" t="s">
        <v>6271</v>
      </c>
      <c r="B30">
        <v>37580</v>
      </c>
      <c r="C30" t="s">
        <v>72</v>
      </c>
      <c r="D30" t="s">
        <v>8327</v>
      </c>
      <c r="E30">
        <v>15131187</v>
      </c>
      <c r="I30" t="s">
        <v>8308</v>
      </c>
      <c r="J30" t="s">
        <v>6272</v>
      </c>
      <c r="K30" t="s">
        <v>6274</v>
      </c>
      <c r="L30" s="41">
        <v>45533</v>
      </c>
    </row>
    <row r="31" spans="1:12" x14ac:dyDescent="0.3">
      <c r="A31" t="s">
        <v>3293</v>
      </c>
      <c r="B31">
        <v>31562</v>
      </c>
      <c r="C31" t="s">
        <v>72</v>
      </c>
      <c r="D31" t="s">
        <v>8328</v>
      </c>
      <c r="F31">
        <v>8021741</v>
      </c>
      <c r="I31" t="s">
        <v>8309</v>
      </c>
      <c r="J31" t="s">
        <v>6241</v>
      </c>
      <c r="K31" t="s">
        <v>8329</v>
      </c>
      <c r="L31" s="41">
        <v>45530</v>
      </c>
    </row>
    <row r="32" spans="1:12" x14ac:dyDescent="0.3">
      <c r="A32" t="s">
        <v>3310</v>
      </c>
      <c r="C32" t="s">
        <v>84</v>
      </c>
      <c r="D32" t="s">
        <v>8330</v>
      </c>
      <c r="F32">
        <v>8150122</v>
      </c>
      <c r="I32" t="s">
        <v>8309</v>
      </c>
      <c r="J32" t="s">
        <v>6374</v>
      </c>
      <c r="K32" t="s">
        <v>8331</v>
      </c>
      <c r="L32" s="41">
        <v>45566</v>
      </c>
    </row>
    <row r="33" spans="1:13" x14ac:dyDescent="0.3">
      <c r="A33" t="s">
        <v>3312</v>
      </c>
      <c r="C33" t="s">
        <v>84</v>
      </c>
      <c r="D33" t="s">
        <v>8332</v>
      </c>
      <c r="F33">
        <v>8226979</v>
      </c>
      <c r="I33" t="s">
        <v>8309</v>
      </c>
      <c r="J33" t="s">
        <v>6385</v>
      </c>
      <c r="K33" t="s">
        <v>8333</v>
      </c>
      <c r="L33" s="41">
        <v>45566</v>
      </c>
    </row>
    <row r="34" spans="1:13" x14ac:dyDescent="0.3">
      <c r="A34" t="s">
        <v>2076</v>
      </c>
      <c r="B34">
        <v>32566</v>
      </c>
      <c r="C34" t="s">
        <v>40</v>
      </c>
      <c r="D34" t="s">
        <v>8334</v>
      </c>
      <c r="F34">
        <v>4765549</v>
      </c>
      <c r="H34" s="158" t="s">
        <v>8307</v>
      </c>
      <c r="I34" t="s">
        <v>8309</v>
      </c>
      <c r="J34" t="s">
        <v>2079</v>
      </c>
      <c r="K34" t="s">
        <v>2081</v>
      </c>
      <c r="L34" s="41">
        <v>44763</v>
      </c>
    </row>
    <row r="35" spans="1:13" x14ac:dyDescent="0.3">
      <c r="A35" t="s">
        <v>6934</v>
      </c>
      <c r="B35">
        <v>38049</v>
      </c>
      <c r="C35" t="s">
        <v>72</v>
      </c>
      <c r="D35" t="s">
        <v>8335</v>
      </c>
      <c r="F35">
        <v>8399390</v>
      </c>
      <c r="I35" t="s">
        <v>8309</v>
      </c>
      <c r="J35" t="s">
        <v>6935</v>
      </c>
      <c r="K35" t="s">
        <v>382</v>
      </c>
      <c r="L35" s="41">
        <v>45695</v>
      </c>
    </row>
    <row r="36" spans="1:13" x14ac:dyDescent="0.3">
      <c r="A36" t="s">
        <v>3385</v>
      </c>
      <c r="B36">
        <v>29341</v>
      </c>
      <c r="C36" t="s">
        <v>72</v>
      </c>
      <c r="D36" t="s">
        <v>8336</v>
      </c>
      <c r="E36">
        <v>17795353</v>
      </c>
      <c r="I36" t="s">
        <v>8308</v>
      </c>
      <c r="J36" t="s">
        <v>7089</v>
      </c>
      <c r="K36" t="s">
        <v>8337</v>
      </c>
      <c r="L36" s="41">
        <v>45727</v>
      </c>
    </row>
    <row r="37" spans="1:13" x14ac:dyDescent="0.3">
      <c r="A37" t="s">
        <v>923</v>
      </c>
      <c r="B37">
        <v>30096</v>
      </c>
      <c r="C37" t="s">
        <v>72</v>
      </c>
      <c r="D37">
        <v>16032023621</v>
      </c>
      <c r="E37">
        <v>4355162</v>
      </c>
      <c r="F37">
        <v>3207297</v>
      </c>
      <c r="H37" t="s">
        <v>926</v>
      </c>
      <c r="I37" t="s">
        <v>8338</v>
      </c>
      <c r="J37" t="s">
        <v>927</v>
      </c>
      <c r="K37" t="s">
        <v>928</v>
      </c>
      <c r="L37" s="41" t="s">
        <v>929</v>
      </c>
      <c r="M37">
        <v>44264</v>
      </c>
    </row>
    <row r="38" spans="1:13" x14ac:dyDescent="0.3">
      <c r="A38" t="s">
        <v>679</v>
      </c>
      <c r="B38">
        <v>34308</v>
      </c>
      <c r="C38" t="s">
        <v>40</v>
      </c>
      <c r="D38">
        <v>1012021101</v>
      </c>
      <c r="E38" t="s">
        <v>42</v>
      </c>
      <c r="F38">
        <v>2868818</v>
      </c>
      <c r="I38" t="s">
        <v>8339</v>
      </c>
      <c r="J38" t="s">
        <v>681</v>
      </c>
      <c r="K38" t="s">
        <v>683</v>
      </c>
      <c r="L38" s="41">
        <v>44197</v>
      </c>
    </row>
    <row r="39" spans="1:13" x14ac:dyDescent="0.3">
      <c r="A39" t="s">
        <v>1719</v>
      </c>
      <c r="B39">
        <v>37363</v>
      </c>
      <c r="C39" t="s">
        <v>40</v>
      </c>
      <c r="D39">
        <v>4012022271</v>
      </c>
      <c r="E39">
        <v>6441443</v>
      </c>
      <c r="I39" t="s">
        <v>8339</v>
      </c>
      <c r="J39" t="s">
        <v>1721</v>
      </c>
      <c r="K39" t="s">
        <v>1723</v>
      </c>
      <c r="L39" s="41">
        <v>44565</v>
      </c>
    </row>
    <row r="40" spans="1:13" x14ac:dyDescent="0.3">
      <c r="A40" t="s">
        <v>2758</v>
      </c>
      <c r="B40">
        <v>35670</v>
      </c>
      <c r="C40" t="s">
        <v>72</v>
      </c>
      <c r="D40">
        <v>3112022468</v>
      </c>
      <c r="E40">
        <v>9379548</v>
      </c>
      <c r="H40" s="158" t="s">
        <v>8340</v>
      </c>
      <c r="I40" t="s">
        <v>8339</v>
      </c>
      <c r="J40" t="s">
        <v>2759</v>
      </c>
      <c r="K40" t="s">
        <v>2761</v>
      </c>
      <c r="L40" s="41">
        <v>44868</v>
      </c>
    </row>
    <row r="41" spans="1:13" x14ac:dyDescent="0.3">
      <c r="A41" t="s">
        <v>863</v>
      </c>
      <c r="B41">
        <v>32217</v>
      </c>
      <c r="C41" t="s">
        <v>40</v>
      </c>
      <c r="D41">
        <v>1012022571</v>
      </c>
      <c r="E41">
        <v>552217</v>
      </c>
      <c r="F41" t="s">
        <v>42</v>
      </c>
      <c r="I41" t="s">
        <v>8339</v>
      </c>
      <c r="J41" t="s">
        <v>865</v>
      </c>
      <c r="K41" t="s">
        <v>867</v>
      </c>
      <c r="L41" s="41">
        <v>44242</v>
      </c>
    </row>
    <row r="42" spans="1:13" x14ac:dyDescent="0.3">
      <c r="A42" t="s">
        <v>1340</v>
      </c>
      <c r="B42">
        <v>35721</v>
      </c>
      <c r="C42" t="s">
        <v>40</v>
      </c>
      <c r="D42">
        <v>23052023627</v>
      </c>
      <c r="E42">
        <v>6956593</v>
      </c>
      <c r="H42" t="s">
        <v>8341</v>
      </c>
      <c r="I42" t="s">
        <v>8339</v>
      </c>
      <c r="J42" t="s">
        <v>1343</v>
      </c>
      <c r="K42" t="s">
        <v>1345</v>
      </c>
      <c r="L42" s="41">
        <v>44498</v>
      </c>
    </row>
    <row r="43" spans="1:13" x14ac:dyDescent="0.3">
      <c r="A43" t="s">
        <v>3417</v>
      </c>
      <c r="B43">
        <v>37553</v>
      </c>
      <c r="C43" t="s">
        <v>40</v>
      </c>
      <c r="D43" t="s">
        <v>8342</v>
      </c>
      <c r="E43">
        <v>15108915</v>
      </c>
      <c r="I43" t="s">
        <v>8339</v>
      </c>
      <c r="J43" t="s">
        <v>6267</v>
      </c>
      <c r="K43" t="s">
        <v>3871</v>
      </c>
      <c r="L43" s="41">
        <v>45533</v>
      </c>
    </row>
    <row r="44" spans="1:13" x14ac:dyDescent="0.3">
      <c r="A44" t="s">
        <v>3337</v>
      </c>
      <c r="B44">
        <v>32600</v>
      </c>
      <c r="C44" t="s">
        <v>40</v>
      </c>
      <c r="D44" t="s">
        <v>8343</v>
      </c>
      <c r="F44">
        <v>8252973</v>
      </c>
      <c r="I44" t="s">
        <v>8339</v>
      </c>
      <c r="J44" t="s">
        <v>6681</v>
      </c>
      <c r="K44" t="s">
        <v>8344</v>
      </c>
      <c r="L44" s="41">
        <v>45622</v>
      </c>
    </row>
    <row r="45" spans="1:13" x14ac:dyDescent="0.3">
      <c r="A45" t="s">
        <v>3381</v>
      </c>
      <c r="B45">
        <v>32156</v>
      </c>
      <c r="C45" t="s">
        <v>72</v>
      </c>
      <c r="D45" t="s">
        <v>8345</v>
      </c>
      <c r="F45">
        <v>5386553</v>
      </c>
      <c r="I45" t="s">
        <v>8339</v>
      </c>
      <c r="J45" t="s">
        <v>7056</v>
      </c>
      <c r="K45" t="s">
        <v>7060</v>
      </c>
      <c r="L45" s="41">
        <v>45726</v>
      </c>
    </row>
    <row r="46" spans="1:13" x14ac:dyDescent="0.3">
      <c r="A46" t="s">
        <v>3505</v>
      </c>
      <c r="B46">
        <v>32696</v>
      </c>
      <c r="C46" t="s">
        <v>40</v>
      </c>
      <c r="D46">
        <v>17072023641</v>
      </c>
      <c r="G46" t="s">
        <v>4788</v>
      </c>
      <c r="I46" t="s">
        <v>8346</v>
      </c>
      <c r="J46" t="s">
        <v>4789</v>
      </c>
      <c r="K46" t="s">
        <v>4791</v>
      </c>
      <c r="L46" s="41">
        <v>45124</v>
      </c>
    </row>
    <row r="47" spans="1:13" x14ac:dyDescent="0.3">
      <c r="A47" t="s">
        <v>2229</v>
      </c>
      <c r="B47">
        <v>32286</v>
      </c>
      <c r="C47" t="s">
        <v>40</v>
      </c>
      <c r="D47">
        <v>1082023644</v>
      </c>
      <c r="I47" t="s">
        <v>8346</v>
      </c>
      <c r="K47" t="s">
        <v>3635</v>
      </c>
      <c r="L47" s="41">
        <v>45139</v>
      </c>
    </row>
    <row r="48" spans="1:13" x14ac:dyDescent="0.3">
      <c r="A48" t="s">
        <v>3256</v>
      </c>
      <c r="B48">
        <v>30290</v>
      </c>
      <c r="C48" t="s">
        <v>72</v>
      </c>
      <c r="D48" t="s">
        <v>8347</v>
      </c>
      <c r="I48" t="s">
        <v>8346</v>
      </c>
      <c r="J48" t="s">
        <v>5934</v>
      </c>
      <c r="K48" t="s">
        <v>5936</v>
      </c>
      <c r="L48" s="41">
        <v>45454</v>
      </c>
    </row>
    <row r="49" spans="1:12" x14ac:dyDescent="0.3">
      <c r="A49" t="s">
        <v>6205</v>
      </c>
      <c r="B49">
        <v>32194</v>
      </c>
      <c r="C49" t="s">
        <v>72</v>
      </c>
      <c r="D49" t="s">
        <v>8348</v>
      </c>
      <c r="I49" t="s">
        <v>8346</v>
      </c>
      <c r="J49" t="s">
        <v>6206</v>
      </c>
      <c r="K49" t="s">
        <v>3791</v>
      </c>
      <c r="L49" s="41">
        <v>45520</v>
      </c>
    </row>
    <row r="50" spans="1:12" x14ac:dyDescent="0.3">
      <c r="A50" t="s">
        <v>3359</v>
      </c>
      <c r="B50">
        <v>33854</v>
      </c>
      <c r="C50" t="s">
        <v>72</v>
      </c>
      <c r="D50" t="s">
        <v>8349</v>
      </c>
      <c r="I50" t="s">
        <v>8346</v>
      </c>
      <c r="J50" t="s">
        <v>6887</v>
      </c>
      <c r="K50" t="s">
        <v>6889</v>
      </c>
      <c r="L50" s="41">
        <v>45681</v>
      </c>
    </row>
    <row r="51" spans="1:12" x14ac:dyDescent="0.3">
      <c r="A51" t="s">
        <v>3356</v>
      </c>
      <c r="B51">
        <v>29164</v>
      </c>
      <c r="C51" t="s">
        <v>72</v>
      </c>
      <c r="D51" t="s">
        <v>8350</v>
      </c>
      <c r="I51" t="s">
        <v>8346</v>
      </c>
      <c r="J51" t="s">
        <v>6871</v>
      </c>
      <c r="K51" t="s">
        <v>3874</v>
      </c>
      <c r="L51" s="41">
        <v>45678</v>
      </c>
    </row>
    <row r="52" spans="1:12" x14ac:dyDescent="0.3">
      <c r="A52" t="s">
        <v>3372</v>
      </c>
      <c r="B52">
        <v>31887</v>
      </c>
      <c r="C52" t="s">
        <v>40</v>
      </c>
      <c r="D52" t="s">
        <v>8351</v>
      </c>
      <c r="I52" t="s">
        <v>8346</v>
      </c>
      <c r="J52" t="s">
        <v>6975</v>
      </c>
      <c r="K52" t="s">
        <v>8352</v>
      </c>
      <c r="L52" s="41">
        <v>45700</v>
      </c>
    </row>
    <row r="53" spans="1:12" x14ac:dyDescent="0.3">
      <c r="A53" t="s">
        <v>3380</v>
      </c>
      <c r="B53">
        <v>25590</v>
      </c>
      <c r="C53" t="s">
        <v>72</v>
      </c>
      <c r="D53" t="s">
        <v>8353</v>
      </c>
      <c r="I53" t="s">
        <v>8346</v>
      </c>
      <c r="J53" t="s">
        <v>7051</v>
      </c>
      <c r="K53" t="s">
        <v>7054</v>
      </c>
      <c r="L53" s="41">
        <v>45722</v>
      </c>
    </row>
    <row r="54" spans="1:12" x14ac:dyDescent="0.3">
      <c r="A54" t="s">
        <v>2696</v>
      </c>
      <c r="B54">
        <v>31037</v>
      </c>
      <c r="C54" t="s">
        <v>40</v>
      </c>
      <c r="D54" t="s">
        <v>8354</v>
      </c>
      <c r="F54">
        <v>4720151</v>
      </c>
      <c r="I54" t="s">
        <v>8338</v>
      </c>
      <c r="J54" t="s">
        <v>2692</v>
      </c>
      <c r="K54" t="s">
        <v>4877</v>
      </c>
      <c r="L54" s="41">
        <v>44866</v>
      </c>
    </row>
    <row r="55" spans="1:12" x14ac:dyDescent="0.3">
      <c r="A55" t="s">
        <v>3427</v>
      </c>
      <c r="B55">
        <v>37188</v>
      </c>
      <c r="C55" t="s">
        <v>40</v>
      </c>
      <c r="D55" t="s">
        <v>8355</v>
      </c>
      <c r="E55">
        <v>9133252</v>
      </c>
      <c r="H55" t="s">
        <v>8356</v>
      </c>
      <c r="I55" t="s">
        <v>8338</v>
      </c>
      <c r="J55" t="s">
        <v>6404</v>
      </c>
      <c r="K55" t="s">
        <v>3886</v>
      </c>
      <c r="L55" s="41">
        <v>45567</v>
      </c>
    </row>
    <row r="56" spans="1:12" x14ac:dyDescent="0.3">
      <c r="A56" t="s">
        <v>3428</v>
      </c>
      <c r="B56">
        <v>36581</v>
      </c>
      <c r="C56" t="s">
        <v>40</v>
      </c>
      <c r="D56" t="s">
        <v>8357</v>
      </c>
      <c r="E56">
        <v>3742289</v>
      </c>
      <c r="I56" t="s">
        <v>8338</v>
      </c>
      <c r="J56" t="s">
        <v>6400</v>
      </c>
      <c r="K56" t="s">
        <v>3887</v>
      </c>
      <c r="L56" s="41">
        <v>45567</v>
      </c>
    </row>
    <row r="57" spans="1:12" x14ac:dyDescent="0.3">
      <c r="A57" t="s">
        <v>3341</v>
      </c>
      <c r="B57">
        <v>27329</v>
      </c>
      <c r="C57" t="s">
        <v>40</v>
      </c>
      <c r="D57" t="s">
        <v>8358</v>
      </c>
      <c r="E57">
        <v>2028916</v>
      </c>
      <c r="I57" t="s">
        <v>8338</v>
      </c>
      <c r="J57" t="s">
        <v>6716</v>
      </c>
      <c r="K57" t="s">
        <v>3846</v>
      </c>
      <c r="L57" s="41">
        <v>45629</v>
      </c>
    </row>
    <row r="58" spans="1:12" x14ac:dyDescent="0.3">
      <c r="A58" t="s">
        <v>3431</v>
      </c>
      <c r="B58">
        <v>37274</v>
      </c>
      <c r="C58" t="s">
        <v>40</v>
      </c>
      <c r="D58" t="s">
        <v>8359</v>
      </c>
      <c r="E58">
        <v>829</v>
      </c>
      <c r="I58" t="s">
        <v>8338</v>
      </c>
      <c r="J58" t="s">
        <v>6809</v>
      </c>
      <c r="K58" t="s">
        <v>3889</v>
      </c>
      <c r="L58" s="41">
        <v>45670</v>
      </c>
    </row>
    <row r="59" spans="1:12" x14ac:dyDescent="0.3">
      <c r="A59" t="s">
        <v>3434</v>
      </c>
      <c r="B59">
        <v>37424</v>
      </c>
      <c r="C59" t="s">
        <v>40</v>
      </c>
      <c r="D59" t="s">
        <v>8360</v>
      </c>
      <c r="E59">
        <v>12627662</v>
      </c>
      <c r="I59" t="s">
        <v>8338</v>
      </c>
      <c r="J59" t="s">
        <v>6943</v>
      </c>
      <c r="K59" t="s">
        <v>3891</v>
      </c>
      <c r="L59" s="41">
        <v>45695</v>
      </c>
    </row>
    <row r="60" spans="1:12" x14ac:dyDescent="0.3">
      <c r="A60" s="159" t="s">
        <v>288</v>
      </c>
      <c r="B60">
        <v>33199</v>
      </c>
      <c r="C60" t="s">
        <v>40</v>
      </c>
      <c r="D60" t="s">
        <v>8361</v>
      </c>
      <c r="F60">
        <v>17710399</v>
      </c>
      <c r="H60" s="159"/>
      <c r="I60" t="s">
        <v>8338</v>
      </c>
      <c r="J60" s="159" t="s">
        <v>292</v>
      </c>
      <c r="K60" s="159" t="s">
        <v>8362</v>
      </c>
      <c r="L60" s="41">
        <v>43994</v>
      </c>
    </row>
    <row r="61" spans="1:12" x14ac:dyDescent="0.3">
      <c r="A61" t="s">
        <v>288</v>
      </c>
      <c r="B61">
        <v>33199</v>
      </c>
      <c r="C61" t="s">
        <v>40</v>
      </c>
      <c r="D61" t="s">
        <v>8363</v>
      </c>
      <c r="F61">
        <v>8029813</v>
      </c>
      <c r="I61" t="s">
        <v>8364</v>
      </c>
      <c r="J61" t="s">
        <v>292</v>
      </c>
      <c r="K61" t="s">
        <v>8365</v>
      </c>
      <c r="L61" s="41">
        <v>43994</v>
      </c>
    </row>
  </sheetData>
  <pageMargins left="0.511811024" right="0.511811024" top="0.78740157499999996" bottom="0.78740157499999996" header="0.31496062000000002" footer="0.31496062000000002"/>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0AA86-830C-41D5-8BCF-8936379C8460}">
  <sheetPr codeName="Planilha20"/>
  <dimension ref="A1:F19"/>
  <sheetViews>
    <sheetView workbookViewId="0">
      <selection activeCell="I41" sqref="I41"/>
    </sheetView>
  </sheetViews>
  <sheetFormatPr defaultRowHeight="14.4" x14ac:dyDescent="0.3"/>
  <cols>
    <col min="1" max="1" width="12.44140625" bestFit="1" customWidth="1"/>
    <col min="2" max="2" width="88.5546875" bestFit="1" customWidth="1"/>
    <col min="3" max="3" width="9" bestFit="1" customWidth="1"/>
    <col min="4" max="4" width="8" bestFit="1" customWidth="1"/>
    <col min="5" max="5" width="11.33203125" bestFit="1" customWidth="1"/>
    <col min="6" max="6" width="15.88671875" bestFit="1" customWidth="1"/>
  </cols>
  <sheetData>
    <row r="1" spans="1:6" x14ac:dyDescent="0.3">
      <c r="A1" s="160" t="s">
        <v>8366</v>
      </c>
      <c r="B1" s="160" t="s">
        <v>8367</v>
      </c>
      <c r="C1" s="137" t="s">
        <v>5</v>
      </c>
      <c r="D1" s="137" t="s">
        <v>6</v>
      </c>
      <c r="E1" s="137" t="s">
        <v>8368</v>
      </c>
      <c r="F1" s="137" t="s">
        <v>8</v>
      </c>
    </row>
    <row r="2" spans="1:6" x14ac:dyDescent="0.3">
      <c r="A2" s="161" t="s">
        <v>4495</v>
      </c>
      <c r="B2" s="161" t="s">
        <v>3476</v>
      </c>
      <c r="C2" s="161">
        <v>9531506</v>
      </c>
      <c r="D2" s="161"/>
      <c r="E2" s="161" t="s">
        <v>8369</v>
      </c>
      <c r="F2" s="161" t="s">
        <v>8035</v>
      </c>
    </row>
    <row r="3" spans="1:6" x14ac:dyDescent="0.3">
      <c r="A3" s="27" t="s">
        <v>3848</v>
      </c>
      <c r="B3" s="27" t="s">
        <v>6610</v>
      </c>
      <c r="C3" s="27"/>
      <c r="D3" s="27">
        <v>8194446</v>
      </c>
      <c r="E3" s="27" t="s">
        <v>8369</v>
      </c>
      <c r="F3" s="27" t="s">
        <v>8036</v>
      </c>
    </row>
    <row r="4" spans="1:6" x14ac:dyDescent="0.3">
      <c r="A4" s="161" t="s">
        <v>3639</v>
      </c>
      <c r="B4" s="161" t="s">
        <v>6123</v>
      </c>
      <c r="C4" s="161"/>
      <c r="D4" s="161">
        <v>5357704</v>
      </c>
      <c r="E4" s="161" t="s">
        <v>8369</v>
      </c>
      <c r="F4" s="161" t="s">
        <v>6124</v>
      </c>
    </row>
    <row r="5" spans="1:6" x14ac:dyDescent="0.3">
      <c r="A5" s="27" t="s">
        <v>3712</v>
      </c>
      <c r="B5" s="27" t="s">
        <v>3426</v>
      </c>
      <c r="C5" s="27">
        <v>12872163</v>
      </c>
      <c r="D5" s="27"/>
      <c r="E5" s="27" t="s">
        <v>8370</v>
      </c>
      <c r="F5" s="27"/>
    </row>
    <row r="6" spans="1:6" x14ac:dyDescent="0.3">
      <c r="A6" s="161" t="s">
        <v>7159</v>
      </c>
      <c r="B6" s="161" t="s">
        <v>3438</v>
      </c>
      <c r="C6" s="161">
        <v>17879386</v>
      </c>
      <c r="D6" s="161"/>
      <c r="E6" s="161" t="s">
        <v>8369</v>
      </c>
      <c r="F6" s="161" t="s">
        <v>7155</v>
      </c>
    </row>
    <row r="7" spans="1:6" x14ac:dyDescent="0.3">
      <c r="A7" s="27" t="s">
        <v>2070</v>
      </c>
      <c r="B7" s="27" t="s">
        <v>2067</v>
      </c>
      <c r="C7" s="27">
        <v>8419108</v>
      </c>
      <c r="D7" s="27"/>
      <c r="E7" s="27" t="s">
        <v>8371</v>
      </c>
      <c r="F7" s="71"/>
    </row>
    <row r="8" spans="1:6" x14ac:dyDescent="0.3">
      <c r="A8" s="161" t="s">
        <v>7200</v>
      </c>
      <c r="B8" s="161" t="s">
        <v>7197</v>
      </c>
      <c r="C8" s="161"/>
      <c r="D8" s="161">
        <v>8599820</v>
      </c>
      <c r="E8" s="161" t="s">
        <v>8370</v>
      </c>
      <c r="F8" s="161"/>
    </row>
    <row r="9" spans="1:6" x14ac:dyDescent="0.3">
      <c r="A9" s="27" t="s">
        <v>8372</v>
      </c>
      <c r="B9" s="27" t="s">
        <v>7203</v>
      </c>
      <c r="C9" s="27"/>
      <c r="D9" s="27">
        <v>8594387</v>
      </c>
      <c r="E9" s="27" t="s">
        <v>8370</v>
      </c>
      <c r="F9" s="27"/>
    </row>
    <row r="10" spans="1:6" x14ac:dyDescent="0.3">
      <c r="A10" s="161" t="s">
        <v>8373</v>
      </c>
      <c r="B10" s="161" t="s">
        <v>7207</v>
      </c>
      <c r="C10" s="161"/>
      <c r="D10" s="161">
        <v>8594348</v>
      </c>
      <c r="E10" s="161" t="s">
        <v>8370</v>
      </c>
      <c r="F10" s="161"/>
    </row>
    <row r="11" spans="1:6" x14ac:dyDescent="0.3">
      <c r="A11" s="27" t="s">
        <v>8374</v>
      </c>
      <c r="B11" s="27" t="s">
        <v>7116</v>
      </c>
      <c r="C11" s="27">
        <v>15137266</v>
      </c>
      <c r="D11" s="27"/>
      <c r="E11" s="27" t="s">
        <v>8369</v>
      </c>
      <c r="F11" s="27" t="s">
        <v>8375</v>
      </c>
    </row>
    <row r="12" spans="1:6" x14ac:dyDescent="0.3">
      <c r="A12" s="161" t="s">
        <v>8376</v>
      </c>
      <c r="B12" s="161" t="s">
        <v>7187</v>
      </c>
      <c r="C12" s="161"/>
      <c r="D12" s="161">
        <v>8424154</v>
      </c>
      <c r="E12" s="161" t="s">
        <v>8371</v>
      </c>
      <c r="F12" s="161"/>
    </row>
    <row r="13" spans="1:6" x14ac:dyDescent="0.3">
      <c r="A13" s="27" t="s">
        <v>2404</v>
      </c>
      <c r="B13" s="27" t="s">
        <v>2400</v>
      </c>
      <c r="C13" s="27"/>
      <c r="D13" s="27">
        <v>3068309</v>
      </c>
      <c r="E13" s="27" t="s">
        <v>8371</v>
      </c>
      <c r="F13" s="27"/>
    </row>
    <row r="14" spans="1:6" x14ac:dyDescent="0.3">
      <c r="A14" s="161" t="s">
        <v>1177</v>
      </c>
      <c r="B14" s="161" t="s">
        <v>1172</v>
      </c>
      <c r="C14" s="161">
        <v>15202013</v>
      </c>
      <c r="D14" s="161"/>
      <c r="E14" s="161" t="s">
        <v>8369</v>
      </c>
      <c r="F14" s="161" t="s">
        <v>8048</v>
      </c>
    </row>
    <row r="15" spans="1:6" x14ac:dyDescent="0.3">
      <c r="A15" s="27" t="s">
        <v>3709</v>
      </c>
      <c r="B15" s="27" t="s">
        <v>3584</v>
      </c>
      <c r="C15" s="27"/>
      <c r="D15" s="27">
        <v>2831562</v>
      </c>
      <c r="E15" s="27" t="s">
        <v>8369</v>
      </c>
      <c r="F15" s="27" t="s">
        <v>8051</v>
      </c>
    </row>
    <row r="16" spans="1:6" x14ac:dyDescent="0.3">
      <c r="A16" s="161" t="s">
        <v>3709</v>
      </c>
      <c r="B16" s="161" t="s">
        <v>3585</v>
      </c>
      <c r="C16" s="161"/>
      <c r="D16" s="161">
        <v>2253487</v>
      </c>
      <c r="E16" s="161" t="s">
        <v>8369</v>
      </c>
      <c r="F16" s="161" t="s">
        <v>8052</v>
      </c>
    </row>
    <row r="17" spans="1:6" x14ac:dyDescent="0.3">
      <c r="A17" s="27" t="s">
        <v>5808</v>
      </c>
      <c r="B17" s="27" t="s">
        <v>3591</v>
      </c>
      <c r="C17" s="27"/>
      <c r="D17" s="27">
        <v>5587717</v>
      </c>
      <c r="E17" s="27" t="s">
        <v>8369</v>
      </c>
      <c r="F17" s="27" t="s">
        <v>5806</v>
      </c>
    </row>
    <row r="18" spans="1:6" x14ac:dyDescent="0.3">
      <c r="A18" s="161" t="s">
        <v>8057</v>
      </c>
      <c r="B18" s="161" t="s">
        <v>2164</v>
      </c>
      <c r="C18" s="161">
        <v>17305462</v>
      </c>
      <c r="D18" s="161"/>
      <c r="E18" s="161" t="s">
        <v>8369</v>
      </c>
      <c r="F18" s="161" t="s">
        <v>8056</v>
      </c>
    </row>
    <row r="19" spans="1:6" x14ac:dyDescent="0.3">
      <c r="C19" s="27"/>
      <c r="D19" s="27"/>
      <c r="E19" s="27"/>
    </row>
  </sheetData>
  <protectedRanges>
    <protectedRange algorithmName="SHA-512" hashValue="J5l/nlTtn2S63xEmeXYQI8f5joiLRjLrFXYma3ZM3RbwGghXFniSyuI3trNJPthnxfUEuaJqB8hxsmOoVLIoAw==" saltValue="c4AV4GLRjchmWEQE/IpHSA==" spinCount="100000" sqref="F1" name="Cadastro no ComDinheiro"/>
  </protectedRanges>
  <conditionalFormatting sqref="F7">
    <cfRule type="expression" dxfId="1" priority="1">
      <formula>$AL7="INATIVO"</formula>
    </cfRule>
    <cfRule type="duplicateValues" dxfId="0" priority="2"/>
  </conditionalFormatting>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B14D-FCF7-4885-937D-58769AB33EE3}">
  <sheetPr codeName="Planilha4"/>
  <dimension ref="A1:B1"/>
  <sheetViews>
    <sheetView showGridLines="0" workbookViewId="0">
      <selection activeCell="B1" sqref="B1"/>
    </sheetView>
  </sheetViews>
  <sheetFormatPr defaultRowHeight="14.4" x14ac:dyDescent="0.3"/>
  <cols>
    <col min="1" max="1" width="23.5546875" customWidth="1"/>
    <col min="2" max="2" width="36.33203125" bestFit="1" customWidth="1"/>
  </cols>
  <sheetData>
    <row r="1" spans="1:2" x14ac:dyDescent="0.3">
      <c r="A1" s="14" t="s">
        <v>8377</v>
      </c>
      <c r="B1" s="15" t="s">
        <v>8378</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7ec30e7-34e4-4818-afa4-6151cbfb0484">
      <Terms xmlns="http://schemas.microsoft.com/office/infopath/2007/PartnerControls"/>
    </lcf76f155ced4ddcb4097134ff3c332f>
    <TaxCatchAll xmlns="263136ec-a3d9-46e7-9f69-27d0fb877427" xsi:nil="true"/>
    <SharedWithUsers xmlns="263136ec-a3d9-46e7-9f69-27d0fb877427">
      <UserInfo>
        <DisplayName>Natalia Bunzen</DisplayName>
        <AccountId>15</AccountId>
        <AccountType/>
      </UserInfo>
      <UserInfo>
        <DisplayName>Júlia Dourado</DisplayName>
        <AccountId>19</AccountId>
        <AccountType/>
      </UserInfo>
      <UserInfo>
        <DisplayName>Vinícius Arruda</DisplayName>
        <AccountId>18</AccountId>
        <AccountType/>
      </UserInfo>
      <UserInfo>
        <DisplayName>Vinicius Coutelo</DisplayName>
        <AccountId>16</AccountId>
        <AccountType/>
      </UserInfo>
      <UserInfo>
        <DisplayName>Alex  Lemos</DisplayName>
        <AccountId>9</AccountId>
        <AccountType/>
      </UserInfo>
      <UserInfo>
        <DisplayName>João Vitor Campos</DisplayName>
        <AccountId>34</AccountId>
        <AccountType/>
      </UserInfo>
      <UserInfo>
        <DisplayName>Pedro Serrano</DisplayName>
        <AccountId>22</AccountId>
        <AccountType/>
      </UserInfo>
    </SharedWithUsers>
    <_Flow_SignoffStatus xmlns="27ec30e7-34e4-4818-afa4-6151cbfb0484"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o" ma:contentTypeID="0x0101005905F4838681C04FBFA682206A3ACFF4" ma:contentTypeVersion="21" ma:contentTypeDescription="Criar um novo documento." ma:contentTypeScope="" ma:versionID="cf1ffe09b08689730124b5e72cc9abb1">
  <xsd:schema xmlns:xsd="http://www.w3.org/2001/XMLSchema" xmlns:xs="http://www.w3.org/2001/XMLSchema" xmlns:p="http://schemas.microsoft.com/office/2006/metadata/properties" xmlns:ns2="27ec30e7-34e4-4818-afa4-6151cbfb0484" xmlns:ns3="263136ec-a3d9-46e7-9f69-27d0fb877427" targetNamespace="http://schemas.microsoft.com/office/2006/metadata/properties" ma:root="true" ma:fieldsID="aa86805e8eb7715fc5d11299853888dd" ns2:_="" ns3:_="">
    <xsd:import namespace="27ec30e7-34e4-4818-afa4-6151cbfb0484"/>
    <xsd:import namespace="263136ec-a3d9-46e7-9f69-27d0fb877427"/>
    <xsd:element name="properties">
      <xsd:complexType>
        <xsd:sequence>
          <xsd:element name="documentManagement">
            <xsd:complexType>
              <xsd:all>
                <xsd:element ref="ns2:MediaServiceMetadata" minOccurs="0"/>
                <xsd:element ref="ns2:MediaServiceFastMetadata" minOccurs="0"/>
                <xsd:element ref="ns3:TaxCatchAll" minOccurs="0"/>
                <xsd:element ref="ns2:MediaServiceGenerationTime" minOccurs="0"/>
                <xsd:element ref="ns2:MediaServiceEventHashCode" minOccurs="0"/>
                <xsd:element ref="ns2:lcf76f155ced4ddcb4097134ff3c332f" minOccurs="0"/>
                <xsd:element ref="ns2:MediaServiceOCR" minOccurs="0"/>
                <xsd:element ref="ns2:MediaServiceDateTaken" minOccurs="0"/>
                <xsd:element ref="ns2:MediaServiceLocation" minOccurs="0"/>
                <xsd:element ref="ns3:SharedWithUsers" minOccurs="0"/>
                <xsd:element ref="ns3:SharedWithDetails" minOccurs="0"/>
                <xsd:element ref="ns2:MediaLengthInSeconds" minOccurs="0"/>
                <xsd:element ref="ns2:MediaServiceObjectDetectorVersions" minOccurs="0"/>
                <xsd:element ref="ns2:MediaServiceSearchProperties" minOccurs="0"/>
                <xsd:element ref="ns2:MediaServiceBillingMetadata"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ec30e7-34e4-4818-afa4-6151cbfb048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lcf76f155ced4ddcb4097134ff3c332f" ma:index="14" nillable="true" ma:taxonomy="true" ma:internalName="lcf76f155ced4ddcb4097134ff3c332f" ma:taxonomyFieldName="MediaServiceImageTags" ma:displayName="Etiquetas de Imagem" ma:readOnly="false" ma:fieldId="{5cf76f15-5ced-4ddc-b409-7134ff3c332f}" ma:taxonomyMulti="true" ma:sspId="61c6aa6f-9b4b-48fd-a65b-593ae4200b91"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BillingMetadata" ma:index="23" nillable="true" ma:displayName="MediaServiceBillingMetadata" ma:hidden="true" ma:internalName="MediaServiceBillingMetadata" ma:readOnly="true">
      <xsd:simpleType>
        <xsd:restriction base="dms:Note"/>
      </xsd:simpleType>
    </xsd:element>
    <xsd:element name="_Flow_SignoffStatus" ma:index="24" nillable="true" ma:displayName="Estado da aprovação" ma:internalName="_x0024_Resources_x003a_core_x002c_Signoff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63136ec-a3d9-46e7-9f69-27d0fb87742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282236ba-8fea-458b-80cf-7b39704ea618}" ma:internalName="TaxCatchAll" ma:showField="CatchAllData" ma:web="263136ec-a3d9-46e7-9f69-27d0fb877427">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hes de 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6.xml>��
</file>

<file path=customXml/item7.xml>��
</file>

<file path=customXml/item8.xml>��
</file>

<file path=customXml/itemProps1.xml><?xml version="1.0" encoding="utf-8"?>
<ds:datastoreItem xmlns:ds="http://schemas.openxmlformats.org/officeDocument/2006/customXml" ds:itemID="{F7B13C18-4CCC-4A48-BD88-E517F1E37463}">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6D88D544-6704-42D7-9B42-61E253C30F43}">
  <ds:schemaRefs>
    <ds:schemaRef ds:uri="http://schemas.microsoft.com/sharepoint/v3/contenttype/forms"/>
  </ds:schemaRefs>
</ds:datastoreItem>
</file>

<file path=customXml/itemProps3.xml><?xml version="1.0" encoding="utf-8"?>
<ds:datastoreItem xmlns:ds="http://schemas.openxmlformats.org/officeDocument/2006/customXml" ds:itemID="{7DC5FAF6-8CDE-43C2-8DBD-99F077B8A7B4}">
  <ds:schemaRefs>
    <ds:schemaRef ds:uri="http://purl.org/dc/terms/"/>
    <ds:schemaRef ds:uri="http://schemas.microsoft.com/office/2006/documentManagement/types"/>
    <ds:schemaRef ds:uri="http://purl.org/dc/dcmitype/"/>
    <ds:schemaRef ds:uri="http://purl.org/dc/elements/1.1/"/>
    <ds:schemaRef ds:uri="http://schemas.microsoft.com/office/2006/metadata/properties"/>
    <ds:schemaRef ds:uri="27ec30e7-34e4-4818-afa4-6151cbfb0484"/>
    <ds:schemaRef ds:uri="263136ec-a3d9-46e7-9f69-27d0fb877427"/>
    <ds:schemaRef ds:uri="http://schemas.microsoft.com/office/infopath/2007/PartnerControls"/>
    <ds:schemaRef ds:uri="http://schemas.openxmlformats.org/package/2006/metadata/core-properties"/>
    <ds:schemaRef ds:uri="http://www.w3.org/XML/1998/namespace"/>
  </ds:schemaRefs>
</ds:datastoreItem>
</file>

<file path=customXml/itemProps4.xml><?xml version="1.0" encoding="utf-8"?>
<ds:datastoreItem xmlns:ds="http://schemas.openxmlformats.org/officeDocument/2006/customXml" ds:itemID="{13265ED0-217C-451C-BD87-8D6903E2D38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ec30e7-34e4-4818-afa4-6151cbfb0484"/>
    <ds:schemaRef ds:uri="263136ec-a3d9-46e7-9f69-27d0fb8774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7293A322-987F-4E35-9B19-33AA99FCCAF5}">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AC7F2C8B-0B3B-420E-8888-952D85E2285B}">
  <ds:schemaRefs>
    <ds:schemaRef ds:uri="http://schemas.microsoft.com/DataMashup"/>
  </ds:schemaRefs>
</ds:datastoreItem>
</file>

<file path=customXml/itemProps7.xml><?xml version="1.0" encoding="utf-8"?>
<ds:datastoreItem xmlns:ds="http://schemas.openxmlformats.org/officeDocument/2006/customXml" ds:itemID="{14092CA7-BF77-474E-8E3F-C2EF2A23C627}">
  <ds:schemaRefs>
    <ds:schemaRef ds:uri="http://www.w3.org/2001/XMLSchema"/>
    <ds:schemaRef ds:uri="http://microsoft.data.visualization.Client.Excel.PState/1.0"/>
  </ds:schemaRefs>
</ds:datastoreItem>
</file>

<file path=customXml/itemProps8.xml><?xml version="1.0" encoding="utf-8"?>
<ds:datastoreItem xmlns:ds="http://schemas.openxmlformats.org/officeDocument/2006/customXml" ds:itemID="{9FADCC47-EE9A-44D0-A040-2DAA2D7CF9A1}">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24</vt:i4>
      </vt:variant>
      <vt:variant>
        <vt:lpstr>Intervalos Nomeados</vt:lpstr>
      </vt:variant>
      <vt:variant>
        <vt:i4>2</vt:i4>
      </vt:variant>
    </vt:vector>
  </HeadingPairs>
  <TitlesOfParts>
    <vt:vector size="26" baseType="lpstr">
      <vt:lpstr>Clientes - GAD e LVF</vt:lpstr>
      <vt:lpstr>Planilha1</vt:lpstr>
      <vt:lpstr>Wealth</vt:lpstr>
      <vt:lpstr>Detalhes1</vt:lpstr>
      <vt:lpstr>Retenção</vt:lpstr>
      <vt:lpstr>Infos</vt:lpstr>
      <vt:lpstr>Advisor</vt:lpstr>
      <vt:lpstr>Indicação</vt:lpstr>
      <vt:lpstr>Sheet1</vt:lpstr>
      <vt:lpstr>Planilha3</vt:lpstr>
      <vt:lpstr>Planilha2</vt:lpstr>
      <vt:lpstr>Clientes</vt:lpstr>
      <vt:lpstr>Planilha11</vt:lpstr>
      <vt:lpstr>Planilha8</vt:lpstr>
      <vt:lpstr>Planilha7</vt:lpstr>
      <vt:lpstr>Planilha9</vt:lpstr>
      <vt:lpstr>Planilha6</vt:lpstr>
      <vt:lpstr>Clientes (2)</vt:lpstr>
      <vt:lpstr>Planilha5</vt:lpstr>
      <vt:lpstr>Churn</vt:lpstr>
      <vt:lpstr>Consolidação</vt:lpstr>
      <vt:lpstr>Consolidação - Finalizados</vt:lpstr>
      <vt:lpstr>Planilha4</vt:lpstr>
      <vt:lpstr>Formulas</vt:lpstr>
      <vt:lpstr>Clientes!Area_de_impressao</vt:lpstr>
      <vt:lpstr>'Clientes (2)'!Area_de_impressao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https://apencapital.sharepoint.com/sites/WEALTH/Documentos%20Partilhados/1_CLIENTES/1_DADOS-CADASTRAIS/BASE-CADASTRAL-CLIENTES.xlsx</dc:title>
  <dc:subject/>
  <dc:creator>Alex Lemos</dc:creator>
  <cp:keywords/>
  <dc:description/>
  <cp:lastModifiedBy>Guilherme Belfort</cp:lastModifiedBy>
  <cp:revision/>
  <dcterms:created xsi:type="dcterms:W3CDTF">2021-12-13T22:38:10Z</dcterms:created>
  <dcterms:modified xsi:type="dcterms:W3CDTF">2025-10-01T14:52:21Z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561100</vt:r8>
  </property>
  <property fmtid="{D5CDD505-2E9C-101B-9397-08002B2CF9AE}" pid="3" name="ContentTypeId">
    <vt:lpwstr>0x0101005905F4838681C04FBFA682206A3ACFF4</vt:lpwstr>
  </property>
  <property fmtid="{D5CDD505-2E9C-101B-9397-08002B2CF9AE}" pid="4" name="ComplianceAssetId">
    <vt:lpwstr/>
  </property>
  <property fmtid="{D5CDD505-2E9C-101B-9397-08002B2CF9AE}" pid="5" name="_ExtendedDescription">
    <vt:lpwstr/>
  </property>
  <property fmtid="{D5CDD505-2E9C-101B-9397-08002B2CF9AE}" pid="6" name="TriggerFlowInfo">
    <vt:lpwstr/>
  </property>
  <property fmtid="{D5CDD505-2E9C-101B-9397-08002B2CF9AE}" pid="7" name="EcoUpdateId">
    <vt:lpwstr>1406836916</vt:lpwstr>
  </property>
  <property fmtid="{D5CDD505-2E9C-101B-9397-08002B2CF9AE}" pid="8" name="EcoUpdateMessage">
    <vt:lpwstr>2024/07/30-20:01:56</vt:lpwstr>
  </property>
  <property fmtid="{D5CDD505-2E9C-101B-9397-08002B2CF9AE}" pid="9" name="EcoUpdateStatus">
    <vt:lpwstr>2024-07-29=BRA:St,ME,Fd,TP;USA:St,ME;ARG:St,ME,Fd,TP;MEX:St,ME,Fd,TP;CHL:St,ME,Fd;COL:St,ME;SAU:St|2022-10-17=USA:TP|2021-11-17=CHL:TP|2014-02-26=VEN:St|2002-11-08=JPN:St|2024-07-19=GBR:St,ME|2016-08-18=NNN:St|2024-07-26=COL:Fd;PER:St,ME,Fd|2024-07-25=PER:TP|2007-01-31=ESP:St|2003-01-29=CHN:St|2003-01-28=TWN:St|2003-01-30=HKG:St;KOR:St|2023-01-19=OTH:St|2024-03-27=PAN:St|2024-06-24=SAU:ME</vt:lpwstr>
  </property>
  <property fmtid="{D5CDD505-2E9C-101B-9397-08002B2CF9AE}" pid="10" name="MediaServiceImageTags">
    <vt:lpwstr/>
  </property>
</Properties>
</file>